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M:\2024\2024 WA Elec and Gas GRC\Bench Requests\"/>
    </mc:Choice>
  </mc:AlternateContent>
  <xr:revisionPtr revIDLastSave="0" documentId="13_ncr:1_{398CE85D-E42A-401A-84B0-184EEED9C7D7}" xr6:coauthVersionLast="47" xr6:coauthVersionMax="47" xr10:uidLastSave="{00000000-0000-0000-0000-000000000000}"/>
  <bookViews>
    <workbookView xWindow="-120" yWindow="-120" windowWidth="29040" windowHeight="15990" tabRatio="695" xr2:uid="{831AB457-D269-4475-ACE6-9A4A17D6C22A}"/>
  </bookViews>
  <sheets>
    <sheet name="Tables" sheetId="5" r:id="rId1"/>
    <sheet name="Att A vs Att D vs Staff Check" sheetId="1" r:id="rId2"/>
    <sheet name="2022 and 2023 Recons" sheetId="3" r:id="rId3"/>
    <sheet name="Variance Summary - Att A 2023" sheetId="6" r:id="rId4"/>
    <sheet name="Variance Summary - Att A 2022" sheetId="7" r:id="rId5"/>
    <sheet name="TTP Detail - Attachment B 2023" sheetId="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4" hidden="1">'Variance Summary - Att A 2022'!$D$12:$K$139</definedName>
    <definedName name="_xlnm._FilterDatabase" localSheetId="3" hidden="1">'Variance Summary - Att A 2023'!$D$12:$K$137</definedName>
    <definedName name="a" localSheetId="4">#REF!,#REF!</definedName>
    <definedName name="a" localSheetId="3">#REF!,#REF!</definedName>
    <definedName name="a">#REF!,#REF!</definedName>
    <definedName name="Additions">'[1]OR CAP 23.1.A - DoNotPrint'!$B$5:$AM$478</definedName>
    <definedName name="Additions2021">'[2]CAP 22.1.2 Additions Detail'!$B$66:$X$2358</definedName>
    <definedName name="AllFactor">#REF!</definedName>
    <definedName name="Allocation_Categories" localSheetId="4">OFFSET('[3]Allocation Factors'!$A$4,0,0,COUNTA('[3]Allocation Factors'!$A:$A)-COUNTA('[3]Allocation Factors'!$A$1:$A$3),1)</definedName>
    <definedName name="Allocation_Categories" localSheetId="3">OFFSET('[3]Allocation Factors'!$A$4,0,0,COUNTA('[3]Allocation Factors'!$A:$A)-COUNTA('[3]Allocation Factors'!$A$1:$A$3),1)</definedName>
    <definedName name="Allocation_Categories">OFFSET('[4]Allocation Factors'!$A$4,0,0,COUNTA('[4]Allocation Factors'!$A:$A)-COUNTA('[4]Allocation Factors'!$A$1:$A$3),1)</definedName>
    <definedName name="Allocations">#REF!,#REF!</definedName>
    <definedName name="Allocators">'[5]OR-ALL'!$C$8:$J$97</definedName>
    <definedName name="_xlnm.Auto_Open" localSheetId="4">#REF!</definedName>
    <definedName name="_xlnm.Auto_Open" localSheetId="3">#REF!</definedName>
    <definedName name="_xlnm.Auto_Open">#REF!</definedName>
    <definedName name="AVATTP">'[2]CAP 22.1.3 Do Not Print'!$B$245:$AJ$410</definedName>
    <definedName name="BINFO">'[6]ER.BI.Business Case Link.11.02'!$A$3:$I$2889</definedName>
    <definedName name="BIS">'[7]Paste Values'!$A$3:$T$2968</definedName>
    <definedName name="C_" localSheetId="4">#REF!,#REF!</definedName>
    <definedName name="C_" localSheetId="3">#REF!,#REF!</definedName>
    <definedName name="C_">#REF!,#REF!</definedName>
    <definedName name="C_AAM_Titles" localSheetId="4">#REF!,#REF!</definedName>
    <definedName name="C_AAM_Titles" localSheetId="3">#REF!,#REF!</definedName>
    <definedName name="C_AAM_Titles">#REF!,#REF!</definedName>
    <definedName name="C_ADP_Titles" localSheetId="4">#REF!,#REF!</definedName>
    <definedName name="C_ADP_Titles" localSheetId="3">#REF!,#REF!</definedName>
    <definedName name="C_ADP_Titles">#REF!,#REF!</definedName>
    <definedName name="C_DTX_Titles" localSheetId="4">#REF!,#REF!</definedName>
    <definedName name="C_DTX_Titles" localSheetId="3">#REF!,#REF!</definedName>
    <definedName name="C_DTX_Titles">#REF!,#REF!</definedName>
    <definedName name="C_GPL_Titles" localSheetId="4">#REF!,#REF!</definedName>
    <definedName name="C_GPL_Titles" localSheetId="3">#REF!,#REF!</definedName>
    <definedName name="C_GPL_Titles">#REF!,#REF!</definedName>
    <definedName name="C_IPL_Titles" localSheetId="4">#REF!,#REF!</definedName>
    <definedName name="C_IPL_Titles" localSheetId="3">#REF!,#REF!</definedName>
    <definedName name="C_IPL_Titles">#REF!,#REF!</definedName>
    <definedName name="_xlnm.Database">[8]!_xlnm.Database</definedName>
    <definedName name="dd" hidden="1">{"Print_Detail",#N/A,FALSE,"Redemption_Maturity Extract"}</definedName>
    <definedName name="ddd" hidden="1">{"Full",#N/A,FALSE,"Sec MTN B Summary"}</definedName>
    <definedName name="dddd" hidden="1">{"RedPrem_InitRed View",#N/A,FALSE,"Sec MTN B Summary"}</definedName>
    <definedName name="dddddd" hidden="1">{"Pivot1",#N/A,FALSE,"Redemption_Maturity Extract"}</definedName>
    <definedName name="dddddddd" hidden="1">{"Pivot2",#N/A,FALSE,"Redemption_Maturity Extract"}</definedName>
    <definedName name="deaiwejor" localSheetId="4">#REF!</definedName>
    <definedName name="deaiwejor" localSheetId="3">#REF!</definedName>
    <definedName name="deaiwejor">#REF!</definedName>
    <definedName name="E_903" localSheetId="4">#REF!</definedName>
    <definedName name="E_903" localSheetId="3">#REF!</definedName>
    <definedName name="E_903">#REF!</definedName>
    <definedName name="E_903_Area" localSheetId="4">#REF!</definedName>
    <definedName name="E_903_Area" localSheetId="3">#REF!</definedName>
    <definedName name="E_903_Area">#REF!</definedName>
    <definedName name="E_903_Titles" localSheetId="4">#REF!,#REF!</definedName>
    <definedName name="E_903_Titles" localSheetId="3">#REF!,#REF!</definedName>
    <definedName name="E_903_Titles">#REF!,#REF!</definedName>
    <definedName name="E_908_Titles" localSheetId="4">#REF!,#REF!</definedName>
    <definedName name="E_908_Titles" localSheetId="3">#REF!,#REF!</definedName>
    <definedName name="E_908_Titles">#REF!,#REF!</definedName>
    <definedName name="E_928_Titles" localSheetId="4">#REF!,#REF!</definedName>
    <definedName name="E_928_Titles" localSheetId="3">#REF!,#REF!</definedName>
    <definedName name="E_928_Titles">#REF!,#REF!</definedName>
    <definedName name="E_ADP_Titles" localSheetId="4">#REF!,#REF!</definedName>
    <definedName name="E_ADP_Titles" localSheetId="3">#REF!,#REF!</definedName>
    <definedName name="E_ADP_Titles">#REF!,#REF!</definedName>
    <definedName name="E_ALL_Titles" localSheetId="4">#REF!,#REF!</definedName>
    <definedName name="E_ALL_Titles" localSheetId="3">#REF!,#REF!</definedName>
    <definedName name="E_ALL_Titles">#REF!,#REF!</definedName>
    <definedName name="E_APL" localSheetId="4">#REF!</definedName>
    <definedName name="E_APL" localSheetId="3">#REF!</definedName>
    <definedName name="E_APL">#REF!</definedName>
    <definedName name="E_APL_Area" localSheetId="4">#REF!</definedName>
    <definedName name="E_APL_Area" localSheetId="3">#REF!</definedName>
    <definedName name="E_APL_Area">#REF!</definedName>
    <definedName name="E_APL_Titles" localSheetId="4">#REF!,#REF!</definedName>
    <definedName name="E_APL_Titles" localSheetId="3">#REF!,#REF!</definedName>
    <definedName name="E_APL_Titles">#REF!,#REF!</definedName>
    <definedName name="E_CAM_Titles" localSheetId="4">#REF!,#REF!</definedName>
    <definedName name="E_CAM_Titles" localSheetId="3">#REF!,#REF!</definedName>
    <definedName name="E_CAM_Titles">#REF!,#REF!</definedName>
    <definedName name="E_DTE_Titles" localSheetId="4">#REF!,#REF!</definedName>
    <definedName name="E_DTE_Titles" localSheetId="3">#REF!,#REF!</definedName>
    <definedName name="E_DTE_Titles">#REF!,#REF!</definedName>
    <definedName name="E_FIT_Titles" localSheetId="4">#REF!,#REF!</definedName>
    <definedName name="E_FIT_Titles" localSheetId="3">#REF!,#REF!</definedName>
    <definedName name="E_FIT_Titles">#REF!,#REF!</definedName>
    <definedName name="E_OPS_Titles" localSheetId="4">#REF!,#REF!</definedName>
    <definedName name="E_OPS_Titles" localSheetId="3">#REF!,#REF!</definedName>
    <definedName name="E_OPS_Titles">#REF!,#REF!</definedName>
    <definedName name="E_OTX_Titles" localSheetId="4">#REF!,#REF!</definedName>
    <definedName name="E_OTX_Titles" localSheetId="3">#REF!,#REF!</definedName>
    <definedName name="E_OTX_Titles">#REF!,#REF!</definedName>
    <definedName name="E_PLT" localSheetId="4">#REF!</definedName>
    <definedName name="E_PLT" localSheetId="3">#REF!</definedName>
    <definedName name="E_PLT">#REF!</definedName>
    <definedName name="E_PLT_Area" localSheetId="4">#REF!</definedName>
    <definedName name="E_PLT_Area" localSheetId="3">#REF!</definedName>
    <definedName name="E_PLT_Area">#REF!</definedName>
    <definedName name="E_PLT_Titles" localSheetId="4">#REF!,#REF!</definedName>
    <definedName name="E_PLT_Titles" localSheetId="3">#REF!,#REF!</definedName>
    <definedName name="E_PLT_Titles">#REF!,#REF!</definedName>
    <definedName name="E_ROR_Titles" localSheetId="4">#REF!,#REF!</definedName>
    <definedName name="E_ROR_Titles" localSheetId="3">#REF!,#REF!</definedName>
    <definedName name="E_ROR_Titles">#REF!,#REF!</definedName>
    <definedName name="E_SCM_Titles" localSheetId="4">#REF!,#REF!</definedName>
    <definedName name="E_SCM_Titles" localSheetId="3">#REF!,#REF!</definedName>
    <definedName name="E_SCM_Titles">#REF!,#REF!</definedName>
    <definedName name="e_State_9473" localSheetId="4">#REF!</definedName>
    <definedName name="e_State_9473" localSheetId="3">#REF!</definedName>
    <definedName name="e_State_9473">#REF!</definedName>
    <definedName name="G_804_Titles" localSheetId="4">#REF!,#REF!</definedName>
    <definedName name="G_804_Titles" localSheetId="3">#REF!,#REF!</definedName>
    <definedName name="G_804_Titles">#REF!,#REF!</definedName>
    <definedName name="G_807_Titles" localSheetId="4">#REF!,#REF!</definedName>
    <definedName name="G_807_Titles" localSheetId="3">#REF!,#REF!</definedName>
    <definedName name="G_807_Titles">#REF!,#REF!</definedName>
    <definedName name="G_928_Titles" localSheetId="4">#REF!,#REF!</definedName>
    <definedName name="G_928_Titles" localSheetId="3">#REF!,#REF!</definedName>
    <definedName name="G_928_Titles">#REF!,#REF!</definedName>
    <definedName name="G_ADP_Titles" localSheetId="4">#REF!,#REF!</definedName>
    <definedName name="G_ADP_Titles" localSheetId="3">#REF!,#REF!</definedName>
    <definedName name="G_ADP_Titles">#REF!,#REF!</definedName>
    <definedName name="G_ALL_Titles" localSheetId="4">#REF!,#REF!</definedName>
    <definedName name="G_ALL_Titles" localSheetId="3">#REF!,#REF!</definedName>
    <definedName name="G_ALL_Titles">#REF!,#REF!</definedName>
    <definedName name="G_APL" localSheetId="4">#REF!</definedName>
    <definedName name="G_APL" localSheetId="3">#REF!</definedName>
    <definedName name="G_APL">#REF!</definedName>
    <definedName name="G_APL_Area" localSheetId="4">#REF!</definedName>
    <definedName name="G_APL_Area" localSheetId="3">#REF!</definedName>
    <definedName name="G_APL_Area">#REF!</definedName>
    <definedName name="G_APL_Titles" localSheetId="4">#REF!,#REF!</definedName>
    <definedName name="G_APL_Titles" localSheetId="3">#REF!,#REF!</definedName>
    <definedName name="G_APL_Titles">#REF!,#REF!</definedName>
    <definedName name="G_CAM_Titles" localSheetId="4">#REF!,#REF!</definedName>
    <definedName name="G_CAM_Titles" localSheetId="3">#REF!,#REF!</definedName>
    <definedName name="G_CAM_Titles">#REF!,#REF!</definedName>
    <definedName name="G_DTE_Titles" localSheetId="4">#REF!,#REF!</definedName>
    <definedName name="G_DTE_Titles" localSheetId="3">#REF!,#REF!</definedName>
    <definedName name="G_DTE_Titles">#REF!,#REF!</definedName>
    <definedName name="G_FIT_Titles" localSheetId="4">#REF!,#REF!</definedName>
    <definedName name="G_FIT_Titles" localSheetId="3">#REF!,#REF!</definedName>
    <definedName name="G_FIT_Titles">#REF!,#REF!</definedName>
    <definedName name="G_OPS_Titles" localSheetId="4">#REF!,#REF!</definedName>
    <definedName name="G_OPS_Titles" localSheetId="3">#REF!,#REF!</definedName>
    <definedName name="G_OPS_Titles">#REF!,#REF!</definedName>
    <definedName name="G_OTX_Titles" localSheetId="4">#REF!,#REF!</definedName>
    <definedName name="G_OTX_Titles" localSheetId="3">#REF!,#REF!</definedName>
    <definedName name="G_OTX_Titles">#REF!,#REF!</definedName>
    <definedName name="G_PLT" localSheetId="4">#REF!</definedName>
    <definedName name="G_PLT" localSheetId="3">#REF!</definedName>
    <definedName name="G_PLT">#REF!</definedName>
    <definedName name="G_PLT_Area" localSheetId="4">#REF!</definedName>
    <definedName name="G_PLT_Area" localSheetId="3">#REF!</definedName>
    <definedName name="G_PLT_Area">#REF!</definedName>
    <definedName name="G_PLT_Titles" localSheetId="4">#REF!,#REF!</definedName>
    <definedName name="G_PLT_Titles" localSheetId="3">#REF!,#REF!</definedName>
    <definedName name="G_PLT_Titles">#REF!,#REF!</definedName>
    <definedName name="G_ROR_Titles" localSheetId="4">#REF!,#REF!</definedName>
    <definedName name="G_ROR_Titles" localSheetId="3">#REF!,#REF!</definedName>
    <definedName name="G_ROR_Titles">#REF!,#REF!</definedName>
    <definedName name="G_SCM_Titles" localSheetId="4">#REF!,#REF!</definedName>
    <definedName name="G_SCM_Titles" localSheetId="3">#REF!,#REF!</definedName>
    <definedName name="G_SCM_Titles">#REF!,#REF!</definedName>
    <definedName name="ID_Elec" localSheetId="4">#REF!</definedName>
    <definedName name="ID_Elec" localSheetId="3">#REF!</definedName>
    <definedName name="ID_Elec">#REF!</definedName>
    <definedName name="ID_Gas" localSheetId="4">'[9]DEBT CALC'!#REF!</definedName>
    <definedName name="ID_Gas" localSheetId="3">'[9]DEBT CALC'!#REF!</definedName>
    <definedName name="ID_Gas">'[9]DEBT CALC'!#REF!</definedName>
    <definedName name="Macro1" localSheetId="4">#REF!</definedName>
    <definedName name="Macro1" localSheetId="3">#REF!</definedName>
    <definedName name="Macro1">#REF!</definedName>
    <definedName name="Macro10" localSheetId="4">#REF!</definedName>
    <definedName name="Macro10" localSheetId="3">#REF!</definedName>
    <definedName name="Macro10">#REF!</definedName>
    <definedName name="Macro11" localSheetId="4">#REF!</definedName>
    <definedName name="Macro11" localSheetId="3">#REF!</definedName>
    <definedName name="Macro11">#REF!</definedName>
    <definedName name="Macro12" localSheetId="4">#REF!</definedName>
    <definedName name="Macro12" localSheetId="3">#REF!</definedName>
    <definedName name="Macro12">#REF!</definedName>
    <definedName name="Macro2" localSheetId="4">#REF!</definedName>
    <definedName name="Macro2" localSheetId="3">#REF!</definedName>
    <definedName name="Macro2">#REF!</definedName>
    <definedName name="macro20" localSheetId="4">#REF!</definedName>
    <definedName name="macro20" localSheetId="3">#REF!</definedName>
    <definedName name="macro20">#REF!</definedName>
    <definedName name="Macro3" localSheetId="4">#REF!</definedName>
    <definedName name="Macro3" localSheetId="3">#REF!</definedName>
    <definedName name="Macro3">#REF!</definedName>
    <definedName name="Macro4" localSheetId="4">#REF!</definedName>
    <definedName name="Macro4" localSheetId="3">#REF!</definedName>
    <definedName name="Macro4">#REF!</definedName>
    <definedName name="Macro5" localSheetId="4">#REF!</definedName>
    <definedName name="Macro5" localSheetId="3">#REF!</definedName>
    <definedName name="Macro5">#REF!</definedName>
    <definedName name="Macro6" localSheetId="4">#REF!</definedName>
    <definedName name="Macro6" localSheetId="3">#REF!</definedName>
    <definedName name="Macro6">#REF!</definedName>
    <definedName name="Macro7" localSheetId="4">#REF!</definedName>
    <definedName name="Macro7" localSheetId="3">#REF!</definedName>
    <definedName name="Macro7">#REF!</definedName>
    <definedName name="Macro8" localSheetId="4">#REF!</definedName>
    <definedName name="Macro8" localSheetId="3">#REF!</definedName>
    <definedName name="Macro8">#REF!</definedName>
    <definedName name="Macro9" localSheetId="4">#REF!</definedName>
    <definedName name="Macro9" localSheetId="3">#REF!</definedName>
    <definedName name="Macro9">#REF!</definedName>
    <definedName name="months">[5]DATA!$H$2</definedName>
    <definedName name="PPData">'[10]CAP 20.10.1 DoNotPrint'!$A$12:$O$1912</definedName>
    <definedName name="_xlnm.Print_Area" localSheetId="5">'TTP Detail - Attachment B 2023'!$A$1:$N$47</definedName>
    <definedName name="_xlnm.Print_Area" localSheetId="4">'Variance Summary - Att A 2022'!$B$1:$L$153</definedName>
    <definedName name="_xlnm.Print_Area" localSheetId="3">'Variance Summary - Att A 2023'!$B$1:$L$169</definedName>
    <definedName name="Print_for_Checking" localSheetId="4">'[9]ADJ SUMMARY'!#REF!:'[9]ADJ SUMMARY'!#REF!</definedName>
    <definedName name="Print_for_Checking" localSheetId="3">'[9]ADJ SUMMARY'!#REF!:'[9]ADJ SUMMARY'!#REF!</definedName>
    <definedName name="Print_for_Checking">'[9]ADJ SUMMARY'!#REF!:'[9]ADJ SUMMARY'!#REF!</definedName>
    <definedName name="_xlnm.Print_Titles" localSheetId="4">'Variance Summary - Att A 2022'!$1:$13</definedName>
    <definedName name="_xlnm.Print_Titles" localSheetId="3">'Variance Summary - Att A 2023'!$1:$13</definedName>
    <definedName name="rbcalc">[5]DATA!$H$3</definedName>
    <definedName name="rbcalc_heading">[5]DATA!$H$5</definedName>
    <definedName name="Recover" localSheetId="4">#REF!</definedName>
    <definedName name="Recover" localSheetId="3">#REF!</definedName>
    <definedName name="Recover">#REF!</definedName>
    <definedName name="RRC_Adjustment_Print" localSheetId="4">#REF!</definedName>
    <definedName name="RRC_Adjustment_Print" localSheetId="3">#REF!</definedName>
    <definedName name="RRC_Adjustment_Print">#REF!</definedName>
    <definedName name="RRC_Rate_Print" localSheetId="4">#REF!</definedName>
    <definedName name="RRC_Rate_Print" localSheetId="3">#REF!</definedName>
    <definedName name="RRC_Rate_Print">#REF!</definedName>
    <definedName name="Summary" localSheetId="4">#REF!</definedName>
    <definedName name="Summary" localSheetId="3">#REF!</definedName>
    <definedName name="Summary">#REF!</definedName>
    <definedName name="TableName">"Dummy"</definedName>
    <definedName name="TOTALADDS">#REF!</definedName>
    <definedName name="tp_heading">[5]DATA!$H$4</definedName>
    <definedName name="TTPData" localSheetId="4">#REF!</definedName>
    <definedName name="TTPData" localSheetId="3">#REF!</definedName>
    <definedName name="TTPData">#REF!</definedName>
    <definedName name="W_804_Titles" localSheetId="4">#REF!,#REF!</definedName>
    <definedName name="W_804_Titles" localSheetId="3">#REF!,#REF!</definedName>
    <definedName name="W_804_Titles">#REF!,#REF!</definedName>
    <definedName name="W_805_Titles" localSheetId="4">#REF!,#REF!</definedName>
    <definedName name="W_805_Titles" localSheetId="3">#REF!,#REF!</definedName>
    <definedName name="W_805_Titles">#REF!,#REF!</definedName>
    <definedName name="W_807_Titles" localSheetId="4">#REF!,#REF!</definedName>
    <definedName name="W_807_Titles" localSheetId="3">#REF!,#REF!</definedName>
    <definedName name="W_807_Titles">#REF!,#REF!</definedName>
    <definedName name="W_808_Titles" localSheetId="4">#REF!,#REF!</definedName>
    <definedName name="W_808_Titles" localSheetId="3">#REF!,#REF!</definedName>
    <definedName name="W_808_Titles">#REF!,#REF!</definedName>
    <definedName name="W_903" localSheetId="4">#REF!</definedName>
    <definedName name="W_903" localSheetId="3">#REF!</definedName>
    <definedName name="W_903">#REF!</definedName>
    <definedName name="W_903_Area" localSheetId="4">#REF!</definedName>
    <definedName name="W_903_Area" localSheetId="3">#REF!</definedName>
    <definedName name="W_903_Area">#REF!</definedName>
    <definedName name="W_903_Titles" localSheetId="4">#REF!,#REF!</definedName>
    <definedName name="W_903_Titles" localSheetId="3">#REF!,#REF!</definedName>
    <definedName name="W_903_Titles">#REF!,#REF!</definedName>
    <definedName name="W_928_Titles" localSheetId="4">#REF!,#REF!</definedName>
    <definedName name="W_928_Titles" localSheetId="3">#REF!,#REF!</definedName>
    <definedName name="W_928_Titles">#REF!,#REF!</definedName>
    <definedName name="W_ALL_Titles" localSheetId="4">#REF!,#REF!</definedName>
    <definedName name="W_ALL_Titles" localSheetId="3">#REF!,#REF!</definedName>
    <definedName name="W_ALL_Titles">#REF!,#REF!</definedName>
    <definedName name="W_APL_Titles" localSheetId="4">#REF!,#REF!</definedName>
    <definedName name="W_APL_Titles" localSheetId="3">#REF!,#REF!</definedName>
    <definedName name="W_APL_Titles">#REF!,#REF!</definedName>
    <definedName name="W_ARR_Titles" localSheetId="4">#REF!,#REF!</definedName>
    <definedName name="W_ARR_Titles" localSheetId="3">#REF!,#REF!</definedName>
    <definedName name="W_ARR_Titles">#REF!,#REF!</definedName>
    <definedName name="W_DTE_Titles" localSheetId="4">#REF!,#REF!</definedName>
    <definedName name="W_DTE_Titles" localSheetId="3">#REF!,#REF!</definedName>
    <definedName name="W_DTE_Titles">#REF!,#REF!</definedName>
    <definedName name="W_FIT_Titles" localSheetId="4">#REF!,#REF!</definedName>
    <definedName name="W_FIT_Titles" localSheetId="3">#REF!,#REF!</definedName>
    <definedName name="W_FIT_Titles">#REF!,#REF!</definedName>
    <definedName name="W_OPS" localSheetId="4">#REF!</definedName>
    <definedName name="W_OPS" localSheetId="3">#REF!</definedName>
    <definedName name="W_OPS">#REF!</definedName>
    <definedName name="W_OPS_Area" localSheetId="4">#REF!</definedName>
    <definedName name="W_OPS_Area" localSheetId="3">#REF!</definedName>
    <definedName name="W_OPS_Area">#REF!</definedName>
    <definedName name="W_OPS_Titles" localSheetId="4">#REF!,#REF!</definedName>
    <definedName name="W_OPS_Titles" localSheetId="3">#REF!,#REF!</definedName>
    <definedName name="W_OPS_Titles">#REF!,#REF!</definedName>
    <definedName name="W_OTX_Titles" localSheetId="4">#REF!,#REF!</definedName>
    <definedName name="W_OTX_Titles" localSheetId="3">#REF!,#REF!</definedName>
    <definedName name="W_OTX_Titles">#REF!,#REF!</definedName>
    <definedName name="W_PLT" localSheetId="4">#REF!</definedName>
    <definedName name="W_PLT" localSheetId="3">#REF!</definedName>
    <definedName name="W_PLT">#REF!</definedName>
    <definedName name="W_PLT_Titles" localSheetId="4">#REF!,#REF!</definedName>
    <definedName name="W_PLT_Titles" localSheetId="3">#REF!,#REF!</definedName>
    <definedName name="W_PLT_Titles">#REF!,#REF!</definedName>
    <definedName name="W_ROR_Titles" localSheetId="4">#REF!,#REF!</definedName>
    <definedName name="W_ROR_Titles" localSheetId="3">#REF!,#REF!</definedName>
    <definedName name="W_ROR_Titles">#REF!,#REF!</definedName>
    <definedName name="W_SCM_Titles" localSheetId="4">#REF!,#REF!</definedName>
    <definedName name="W_SCM_Titles" localSheetId="3">#REF!,#REF!</definedName>
    <definedName name="W_SCM_Titles">#REF!,#REF!</definedName>
    <definedName name="WA_Elec" localSheetId="4">#REF!</definedName>
    <definedName name="WA_Elec" localSheetId="3">#REF!</definedName>
    <definedName name="WA_Elec">#REF!</definedName>
    <definedName name="WA_Gas" localSheetId="4">'[9]DEBT CALC'!#REF!</definedName>
    <definedName name="WA_Gas" localSheetId="3">'[9]DEBT CALC'!#REF!</definedName>
    <definedName name="WA_Gas">'[9]DEBT CALC'!#REF!</definedName>
    <definedName name="Witness">'[7]WA Witness List'!$A$2:$B$153</definedName>
    <definedName name="wrn.All._.Sheets." localSheetId="4" hidden="1">{"IncSt",#N/A,FALSE,"IS";"BalSht",#N/A,FALSE,"BS";"IntCash",#N/A,FALSE,"Int. Cash";"Stats",#N/A,FALSE,"Stats"}</definedName>
    <definedName name="wrn.All._.Sheets." localSheetId="3" hidden="1">{"IncSt",#N/A,FALSE,"IS";"BalSht",#N/A,FALSE,"BS";"IntCash",#N/A,FALSE,"Int. Cash";"Stats",#N/A,FALSE,"Stats"}</definedName>
    <definedName name="wrn.All._.Sheets." hidden="1">{"IncSt",#N/A,FALSE,"IS";"BalSht",#N/A,FALSE,"BS";"IntCash",#N/A,FALSE,"Int. Cash";"Stats",#N/A,FALSE,"Stats"}</definedName>
    <definedName name="wrn.Detail." hidden="1">{"Print_Detail",#N/A,FALSE,"Redemption_Maturity Extract"}</definedName>
    <definedName name="wrn.Diane._.s._.Version." hidden="1">{"Full",#N/A,FALSE,"Sec MTN B Summary"}</definedName>
    <definedName name="wrn.Distribution._.Version." hidden="1">{"RedPrem_InitRed View",#N/A,FALSE,"Sec MTN B Summary"}</definedName>
    <definedName name="wrn.Pivot1." hidden="1">{"Pivot1",#N/A,FALSE,"Redemption_Maturity Extract"}</definedName>
    <definedName name="wrn.Pivot2." hidden="1">{"Pivot2",#N/A,FALSE,"Redemption_Maturity Extract"}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9" i="6" l="1"/>
  <c r="F142" i="7"/>
  <c r="F147" i="7"/>
  <c r="E46" i="8"/>
  <c r="C45" i="8"/>
  <c r="E45" i="8"/>
  <c r="F45" i="8" s="1"/>
  <c r="F25" i="5"/>
  <c r="F18" i="3"/>
  <c r="E36" i="8"/>
  <c r="D36" i="8"/>
  <c r="F36" i="8" s="1"/>
  <c r="E35" i="8"/>
  <c r="E38" i="8" s="1"/>
  <c r="D35" i="8"/>
  <c r="F35" i="8" s="1"/>
  <c r="K20" i="3"/>
  <c r="E18" i="3"/>
  <c r="H59" i="1"/>
  <c r="D38" i="8" l="1"/>
  <c r="F38" i="8"/>
  <c r="H29" i="8"/>
  <c r="H23" i="8"/>
  <c r="H15" i="8"/>
  <c r="H8" i="8"/>
  <c r="J19" i="8"/>
  <c r="I5" i="8" l="1"/>
  <c r="L7" i="8" s="1"/>
  <c r="K5" i="8"/>
  <c r="K17" i="8" s="1"/>
  <c r="I11" i="8"/>
  <c r="L13" i="8" s="1"/>
  <c r="K11" i="8"/>
  <c r="K18" i="8" s="1"/>
  <c r="L11" i="8" l="1"/>
  <c r="L18" i="8"/>
  <c r="L5" i="8"/>
  <c r="D148" i="7"/>
  <c r="D150" i="7" s="1"/>
  <c r="G147" i="7"/>
  <c r="F146" i="7"/>
  <c r="G146" i="7" s="1"/>
  <c r="F145" i="7"/>
  <c r="G145" i="7" s="1"/>
  <c r="H136" i="7"/>
  <c r="H134" i="7"/>
  <c r="E133" i="7"/>
  <c r="D133" i="7"/>
  <c r="E142" i="7" s="1"/>
  <c r="E150" i="7" s="1"/>
  <c r="F132" i="7"/>
  <c r="G132" i="7" s="1"/>
  <c r="F131" i="7"/>
  <c r="F130" i="7"/>
  <c r="G130" i="7" s="1"/>
  <c r="F129" i="7"/>
  <c r="G129" i="7" s="1"/>
  <c r="H129" i="7" s="1"/>
  <c r="F128" i="7"/>
  <c r="F127" i="7"/>
  <c r="G127" i="7" s="1"/>
  <c r="H127" i="7" s="1"/>
  <c r="F126" i="7"/>
  <c r="F125" i="7"/>
  <c r="F124" i="7"/>
  <c r="G124" i="7" s="1"/>
  <c r="H124" i="7" s="1"/>
  <c r="F123" i="7"/>
  <c r="F122" i="7"/>
  <c r="F121" i="7"/>
  <c r="G121" i="7" s="1"/>
  <c r="H121" i="7" s="1"/>
  <c r="F120" i="7"/>
  <c r="G120" i="7" s="1"/>
  <c r="F119" i="7"/>
  <c r="G119" i="7" s="1"/>
  <c r="H119" i="7" s="1"/>
  <c r="F118" i="7"/>
  <c r="F117" i="7"/>
  <c r="F116" i="7"/>
  <c r="F115" i="7"/>
  <c r="F114" i="7"/>
  <c r="G114" i="7" s="1"/>
  <c r="F113" i="7"/>
  <c r="G113" i="7" s="1"/>
  <c r="H113" i="7" s="1"/>
  <c r="F112" i="7"/>
  <c r="F111" i="7"/>
  <c r="G111" i="7" s="1"/>
  <c r="H111" i="7" s="1"/>
  <c r="F110" i="7"/>
  <c r="F109" i="7"/>
  <c r="F108" i="7"/>
  <c r="G108" i="7" s="1"/>
  <c r="H108" i="7" s="1"/>
  <c r="F107" i="7"/>
  <c r="F106" i="7"/>
  <c r="G106" i="7" s="1"/>
  <c r="F105" i="7"/>
  <c r="G105" i="7" s="1"/>
  <c r="H105" i="7" s="1"/>
  <c r="F104" i="7"/>
  <c r="F103" i="7"/>
  <c r="G103" i="7" s="1"/>
  <c r="H103" i="7" s="1"/>
  <c r="F102" i="7"/>
  <c r="F101" i="7"/>
  <c r="F100" i="7"/>
  <c r="G100" i="7" s="1"/>
  <c r="H100" i="7" s="1"/>
  <c r="F99" i="7"/>
  <c r="F98" i="7"/>
  <c r="G98" i="7" s="1"/>
  <c r="F97" i="7"/>
  <c r="G97" i="7" s="1"/>
  <c r="F96" i="7"/>
  <c r="F95" i="7"/>
  <c r="G95" i="7" s="1"/>
  <c r="H95" i="7" s="1"/>
  <c r="F94" i="7"/>
  <c r="F93" i="7"/>
  <c r="G92" i="7"/>
  <c r="H92" i="7" s="1"/>
  <c r="F92" i="7"/>
  <c r="F91" i="7"/>
  <c r="F90" i="7"/>
  <c r="G90" i="7" s="1"/>
  <c r="F89" i="7"/>
  <c r="G89" i="7" s="1"/>
  <c r="H89" i="7" s="1"/>
  <c r="F88" i="7"/>
  <c r="F87" i="7"/>
  <c r="G87" i="7" s="1"/>
  <c r="H87" i="7" s="1"/>
  <c r="F86" i="7"/>
  <c r="F85" i="7"/>
  <c r="F84" i="7"/>
  <c r="G84" i="7" s="1"/>
  <c r="H84" i="7" s="1"/>
  <c r="F83" i="7"/>
  <c r="F82" i="7"/>
  <c r="G82" i="7" s="1"/>
  <c r="F81" i="7"/>
  <c r="G81" i="7" s="1"/>
  <c r="H81" i="7" s="1"/>
  <c r="F80" i="7"/>
  <c r="F79" i="7"/>
  <c r="G79" i="7" s="1"/>
  <c r="H79" i="7" s="1"/>
  <c r="F78" i="7"/>
  <c r="F77" i="7"/>
  <c r="F76" i="7"/>
  <c r="G76" i="7" s="1"/>
  <c r="H76" i="7" s="1"/>
  <c r="F75" i="7"/>
  <c r="F74" i="7"/>
  <c r="G74" i="7" s="1"/>
  <c r="F73" i="7"/>
  <c r="G73" i="7" s="1"/>
  <c r="H73" i="7" s="1"/>
  <c r="F72" i="7"/>
  <c r="F71" i="7"/>
  <c r="G71" i="7" s="1"/>
  <c r="H71" i="7" s="1"/>
  <c r="F70" i="7"/>
  <c r="F69" i="7"/>
  <c r="F68" i="7"/>
  <c r="G68" i="7" s="1"/>
  <c r="H68" i="7" s="1"/>
  <c r="F67" i="7"/>
  <c r="F66" i="7"/>
  <c r="G66" i="7" s="1"/>
  <c r="F65" i="7"/>
  <c r="G65" i="7" s="1"/>
  <c r="F64" i="7"/>
  <c r="F63" i="7"/>
  <c r="G63" i="7" s="1"/>
  <c r="F62" i="7"/>
  <c r="G62" i="7" s="1"/>
  <c r="H62" i="7" s="1"/>
  <c r="F61" i="7"/>
  <c r="F60" i="7"/>
  <c r="G60" i="7" s="1"/>
  <c r="H60" i="7" s="1"/>
  <c r="F59" i="7"/>
  <c r="F58" i="7"/>
  <c r="F57" i="7"/>
  <c r="G57" i="7" s="1"/>
  <c r="F56" i="7"/>
  <c r="F55" i="7"/>
  <c r="F54" i="7"/>
  <c r="G54" i="7" s="1"/>
  <c r="H54" i="7" s="1"/>
  <c r="F53" i="7"/>
  <c r="F52" i="7"/>
  <c r="G52" i="7" s="1"/>
  <c r="F51" i="7"/>
  <c r="G51" i="7" s="1"/>
  <c r="H51" i="7" s="1"/>
  <c r="F50" i="7"/>
  <c r="F49" i="7"/>
  <c r="G49" i="7" s="1"/>
  <c r="H49" i="7" s="1"/>
  <c r="F48" i="7"/>
  <c r="F47" i="7"/>
  <c r="G47" i="7" s="1"/>
  <c r="F46" i="7"/>
  <c r="G46" i="7" s="1"/>
  <c r="H46" i="7" s="1"/>
  <c r="F45" i="7"/>
  <c r="F44" i="7"/>
  <c r="F43" i="7"/>
  <c r="G43" i="7" s="1"/>
  <c r="H43" i="7" s="1"/>
  <c r="F42" i="7"/>
  <c r="F41" i="7"/>
  <c r="F40" i="7"/>
  <c r="F39" i="7"/>
  <c r="G39" i="7" s="1"/>
  <c r="F38" i="7"/>
  <c r="G38" i="7" s="1"/>
  <c r="H38" i="7" s="1"/>
  <c r="F37" i="7"/>
  <c r="G37" i="7" s="1"/>
  <c r="H37" i="7" s="1"/>
  <c r="F36" i="7"/>
  <c r="G36" i="7" s="1"/>
  <c r="F35" i="7"/>
  <c r="G35" i="7" s="1"/>
  <c r="H35" i="7" s="1"/>
  <c r="F34" i="7"/>
  <c r="G34" i="7" s="1"/>
  <c r="H34" i="7" s="1"/>
  <c r="F33" i="7"/>
  <c r="F32" i="7"/>
  <c r="G32" i="7" s="1"/>
  <c r="H32" i="7" s="1"/>
  <c r="F31" i="7"/>
  <c r="F30" i="7"/>
  <c r="G30" i="7" s="1"/>
  <c r="F29" i="7"/>
  <c r="G29" i="7" s="1"/>
  <c r="H29" i="7" s="1"/>
  <c r="F28" i="7"/>
  <c r="F27" i="7"/>
  <c r="G27" i="7" s="1"/>
  <c r="H27" i="7" s="1"/>
  <c r="F26" i="7"/>
  <c r="G26" i="7" s="1"/>
  <c r="H26" i="7" s="1"/>
  <c r="F25" i="7"/>
  <c r="F24" i="7"/>
  <c r="G24" i="7" s="1"/>
  <c r="H24" i="7" s="1"/>
  <c r="F23" i="7"/>
  <c r="F22" i="7"/>
  <c r="G22" i="7" s="1"/>
  <c r="F21" i="7"/>
  <c r="G21" i="7" s="1"/>
  <c r="H21" i="7" s="1"/>
  <c r="F20" i="7"/>
  <c r="G20" i="7" s="1"/>
  <c r="F19" i="7"/>
  <c r="G19" i="7" s="1"/>
  <c r="H19" i="7" s="1"/>
  <c r="F18" i="7"/>
  <c r="G18" i="7" s="1"/>
  <c r="H18" i="7" s="1"/>
  <c r="F17" i="7"/>
  <c r="F16" i="7"/>
  <c r="G16" i="7" s="1"/>
  <c r="H16" i="7" s="1"/>
  <c r="F15" i="7"/>
  <c r="F14" i="7"/>
  <c r="D167" i="6"/>
  <c r="F164" i="6"/>
  <c r="G164" i="6" s="1"/>
  <c r="F163" i="6"/>
  <c r="G163" i="6" s="1"/>
  <c r="F162" i="6"/>
  <c r="G162" i="6" s="1"/>
  <c r="E154" i="6"/>
  <c r="C154" i="6"/>
  <c r="E153" i="6"/>
  <c r="H142" i="6"/>
  <c r="H140" i="6"/>
  <c r="E139" i="6"/>
  <c r="E147" i="6" s="1"/>
  <c r="D139" i="6"/>
  <c r="D147" i="6" s="1"/>
  <c r="F137" i="6"/>
  <c r="F136" i="6"/>
  <c r="F135" i="6"/>
  <c r="G135" i="6" s="1"/>
  <c r="H135" i="6" s="1"/>
  <c r="F134" i="6"/>
  <c r="G134" i="6" s="1"/>
  <c r="F133" i="6"/>
  <c r="G133" i="6" s="1"/>
  <c r="H133" i="6" s="1"/>
  <c r="F132" i="6"/>
  <c r="F131" i="6"/>
  <c r="G131" i="6" s="1"/>
  <c r="H131" i="6" s="1"/>
  <c r="F130" i="6"/>
  <c r="G130" i="6" s="1"/>
  <c r="F129" i="6"/>
  <c r="F128" i="6"/>
  <c r="G128" i="6" s="1"/>
  <c r="H128" i="6" s="1"/>
  <c r="F127" i="6"/>
  <c r="G127" i="6" s="1"/>
  <c r="H127" i="6" s="1"/>
  <c r="F126" i="6"/>
  <c r="F125" i="6"/>
  <c r="G125" i="6" s="1"/>
  <c r="H125" i="6" s="1"/>
  <c r="F124" i="6"/>
  <c r="F123" i="6"/>
  <c r="G123" i="6" s="1"/>
  <c r="H123" i="6" s="1"/>
  <c r="F122" i="6"/>
  <c r="G122" i="6" s="1"/>
  <c r="H122" i="6" s="1"/>
  <c r="F121" i="6"/>
  <c r="F120" i="6"/>
  <c r="G120" i="6" s="1"/>
  <c r="H120" i="6" s="1"/>
  <c r="F119" i="6"/>
  <c r="F118" i="6"/>
  <c r="F117" i="6"/>
  <c r="G117" i="6" s="1"/>
  <c r="H117" i="6" s="1"/>
  <c r="F116" i="6"/>
  <c r="F115" i="6"/>
  <c r="F114" i="6"/>
  <c r="G114" i="6" s="1"/>
  <c r="H114" i="6" s="1"/>
  <c r="F113" i="6"/>
  <c r="F112" i="6"/>
  <c r="G112" i="6" s="1"/>
  <c r="H112" i="6" s="1"/>
  <c r="F111" i="6"/>
  <c r="G111" i="6" s="1"/>
  <c r="H111" i="6" s="1"/>
  <c r="F110" i="6"/>
  <c r="F109" i="6"/>
  <c r="G109" i="6" s="1"/>
  <c r="F108" i="6"/>
  <c r="F107" i="6"/>
  <c r="F106" i="6"/>
  <c r="G106" i="6" s="1"/>
  <c r="H106" i="6" s="1"/>
  <c r="F105" i="6"/>
  <c r="F104" i="6"/>
  <c r="G104" i="6" s="1"/>
  <c r="H104" i="6" s="1"/>
  <c r="F103" i="6"/>
  <c r="G103" i="6" s="1"/>
  <c r="H103" i="6" s="1"/>
  <c r="F102" i="6"/>
  <c r="F101" i="6"/>
  <c r="G101" i="6" s="1"/>
  <c r="F100" i="6"/>
  <c r="F99" i="6"/>
  <c r="F98" i="6"/>
  <c r="G98" i="6" s="1"/>
  <c r="H98" i="6" s="1"/>
  <c r="F97" i="6"/>
  <c r="F96" i="6"/>
  <c r="F95" i="6"/>
  <c r="G95" i="6" s="1"/>
  <c r="H95" i="6" s="1"/>
  <c r="F94" i="6"/>
  <c r="F93" i="6"/>
  <c r="G93" i="6" s="1"/>
  <c r="F92" i="6"/>
  <c r="F91" i="6"/>
  <c r="F90" i="6"/>
  <c r="G90" i="6" s="1"/>
  <c r="H90" i="6" s="1"/>
  <c r="F89" i="6"/>
  <c r="F88" i="6"/>
  <c r="F87" i="6"/>
  <c r="G87" i="6" s="1"/>
  <c r="H87" i="6" s="1"/>
  <c r="F86" i="6"/>
  <c r="F85" i="6"/>
  <c r="G85" i="6" s="1"/>
  <c r="F84" i="6"/>
  <c r="F83" i="6"/>
  <c r="F82" i="6"/>
  <c r="G82" i="6" s="1"/>
  <c r="H82" i="6" s="1"/>
  <c r="F81" i="6"/>
  <c r="F80" i="6"/>
  <c r="F79" i="6"/>
  <c r="G79" i="6" s="1"/>
  <c r="H79" i="6" s="1"/>
  <c r="F78" i="6"/>
  <c r="F77" i="6"/>
  <c r="G77" i="6" s="1"/>
  <c r="F76" i="6"/>
  <c r="F75" i="6"/>
  <c r="F74" i="6"/>
  <c r="G74" i="6" s="1"/>
  <c r="H74" i="6" s="1"/>
  <c r="F73" i="6"/>
  <c r="F72" i="6"/>
  <c r="G72" i="6" s="1"/>
  <c r="F71" i="6"/>
  <c r="G71" i="6" s="1"/>
  <c r="H71" i="6" s="1"/>
  <c r="F70" i="6"/>
  <c r="F69" i="6"/>
  <c r="G69" i="6" s="1"/>
  <c r="F68" i="6"/>
  <c r="F67" i="6"/>
  <c r="F66" i="6"/>
  <c r="G66" i="6" s="1"/>
  <c r="H66" i="6" s="1"/>
  <c r="F65" i="6"/>
  <c r="F64" i="6"/>
  <c r="F63" i="6"/>
  <c r="G63" i="6" s="1"/>
  <c r="H63" i="6" s="1"/>
  <c r="F62" i="6"/>
  <c r="F61" i="6"/>
  <c r="G61" i="6" s="1"/>
  <c r="F60" i="6"/>
  <c r="F59" i="6"/>
  <c r="F58" i="6"/>
  <c r="G58" i="6" s="1"/>
  <c r="H58" i="6" s="1"/>
  <c r="F57" i="6"/>
  <c r="F56" i="6"/>
  <c r="F55" i="6"/>
  <c r="G55" i="6" s="1"/>
  <c r="H55" i="6" s="1"/>
  <c r="F54" i="6"/>
  <c r="F53" i="6"/>
  <c r="G53" i="6" s="1"/>
  <c r="F52" i="6"/>
  <c r="F51" i="6"/>
  <c r="F50" i="6"/>
  <c r="G50" i="6" s="1"/>
  <c r="H50" i="6" s="1"/>
  <c r="F49" i="6"/>
  <c r="F48" i="6"/>
  <c r="G48" i="6" s="1"/>
  <c r="H48" i="6" s="1"/>
  <c r="F47" i="6"/>
  <c r="G47" i="6" s="1"/>
  <c r="H47" i="6" s="1"/>
  <c r="F46" i="6"/>
  <c r="F45" i="6"/>
  <c r="G45" i="6" s="1"/>
  <c r="F44" i="6"/>
  <c r="F43" i="6"/>
  <c r="F42" i="6"/>
  <c r="G42" i="6" s="1"/>
  <c r="H42" i="6" s="1"/>
  <c r="F41" i="6"/>
  <c r="F40" i="6"/>
  <c r="G40" i="6" s="1"/>
  <c r="F39" i="6"/>
  <c r="G39" i="6" s="1"/>
  <c r="H39" i="6" s="1"/>
  <c r="F38" i="6"/>
  <c r="F37" i="6"/>
  <c r="G37" i="6" s="1"/>
  <c r="F36" i="6"/>
  <c r="F35" i="6"/>
  <c r="G35" i="6" s="1"/>
  <c r="F34" i="6"/>
  <c r="G34" i="6" s="1"/>
  <c r="H34" i="6" s="1"/>
  <c r="F33" i="6"/>
  <c r="F32" i="6"/>
  <c r="F31" i="6"/>
  <c r="G31" i="6" s="1"/>
  <c r="H31" i="6" s="1"/>
  <c r="F30" i="6"/>
  <c r="G30" i="6" s="1"/>
  <c r="F29" i="6"/>
  <c r="G29" i="6" s="1"/>
  <c r="F28" i="6"/>
  <c r="F27" i="6"/>
  <c r="Q26" i="6"/>
  <c r="F26" i="6"/>
  <c r="G26" i="6" s="1"/>
  <c r="H26" i="6" s="1"/>
  <c r="Q25" i="6"/>
  <c r="F25" i="6"/>
  <c r="G25" i="6" s="1"/>
  <c r="H25" i="6" s="1"/>
  <c r="F24" i="6"/>
  <c r="G24" i="6" s="1"/>
  <c r="H24" i="6" s="1"/>
  <c r="F23" i="6"/>
  <c r="F22" i="6"/>
  <c r="G22" i="6" s="1"/>
  <c r="H22" i="6" s="1"/>
  <c r="F21" i="6"/>
  <c r="G21" i="6" s="1"/>
  <c r="H21" i="6" s="1"/>
  <c r="F20" i="6"/>
  <c r="F19" i="6"/>
  <c r="G19" i="6" s="1"/>
  <c r="F18" i="6"/>
  <c r="F17" i="6"/>
  <c r="G17" i="6" s="1"/>
  <c r="H17" i="6" s="1"/>
  <c r="F16" i="6"/>
  <c r="G16" i="6" s="1"/>
  <c r="H16" i="6" s="1"/>
  <c r="F15" i="6"/>
  <c r="F14" i="6"/>
  <c r="G14" i="6" s="1"/>
  <c r="H14" i="6" s="1"/>
  <c r="K19" i="8" l="1"/>
  <c r="L19" i="8" s="1"/>
  <c r="L17" i="8"/>
  <c r="G116" i="7"/>
  <c r="H116" i="7" s="1"/>
  <c r="H120" i="7"/>
  <c r="H96" i="7"/>
  <c r="H20" i="7"/>
  <c r="H39" i="7"/>
  <c r="G80" i="7"/>
  <c r="H80" i="7" s="1"/>
  <c r="G96" i="7"/>
  <c r="G112" i="7"/>
  <c r="H112" i="7" s="1"/>
  <c r="G128" i="7"/>
  <c r="H128" i="7" s="1"/>
  <c r="G40" i="7"/>
  <c r="H40" i="7" s="1"/>
  <c r="H50" i="7"/>
  <c r="H61" i="7"/>
  <c r="H88" i="7"/>
  <c r="F136" i="7"/>
  <c r="G50" i="7"/>
  <c r="G61" i="7"/>
  <c r="G72" i="7"/>
  <c r="H72" i="7" s="1"/>
  <c r="G88" i="7"/>
  <c r="G104" i="7"/>
  <c r="H104" i="7" s="1"/>
  <c r="H28" i="7"/>
  <c r="F135" i="7"/>
  <c r="H139" i="7" s="1"/>
  <c r="G28" i="7"/>
  <c r="G14" i="7"/>
  <c r="H14" i="7" s="1"/>
  <c r="G41" i="7"/>
  <c r="H41" i="7" s="1"/>
  <c r="G122" i="7"/>
  <c r="H122" i="7" s="1"/>
  <c r="G17" i="7"/>
  <c r="H17" i="7" s="1"/>
  <c r="H22" i="7"/>
  <c r="G25" i="7"/>
  <c r="H25" i="7" s="1"/>
  <c r="H30" i="7"/>
  <c r="G33" i="7"/>
  <c r="H33" i="7" s="1"/>
  <c r="G44" i="7"/>
  <c r="H44" i="7" s="1"/>
  <c r="H52" i="7"/>
  <c r="G55" i="7"/>
  <c r="H55" i="7" s="1"/>
  <c r="G58" i="7"/>
  <c r="H58" i="7" s="1"/>
  <c r="H63" i="7"/>
  <c r="H66" i="7"/>
  <c r="G69" i="7"/>
  <c r="H69" i="7" s="1"/>
  <c r="H74" i="7"/>
  <c r="G77" i="7"/>
  <c r="H77" i="7" s="1"/>
  <c r="H82" i="7"/>
  <c r="G85" i="7"/>
  <c r="H85" i="7" s="1"/>
  <c r="H90" i="7"/>
  <c r="G93" i="7"/>
  <c r="H93" i="7" s="1"/>
  <c r="H98" i="7"/>
  <c r="G101" i="7"/>
  <c r="H101" i="7" s="1"/>
  <c r="H106" i="7"/>
  <c r="G109" i="7"/>
  <c r="H109" i="7" s="1"/>
  <c r="H114" i="7"/>
  <c r="G117" i="7"/>
  <c r="H117" i="7" s="1"/>
  <c r="G125" i="7"/>
  <c r="H125" i="7" s="1"/>
  <c r="H130" i="7"/>
  <c r="G142" i="7"/>
  <c r="G150" i="7" s="1"/>
  <c r="F148" i="7"/>
  <c r="F150" i="7" s="1"/>
  <c r="G15" i="7"/>
  <c r="H15" i="7" s="1"/>
  <c r="G23" i="7"/>
  <c r="H23" i="7" s="1"/>
  <c r="G31" i="7"/>
  <c r="H31" i="7" s="1"/>
  <c r="G42" i="7"/>
  <c r="H42" i="7" s="1"/>
  <c r="G53" i="7"/>
  <c r="H53" i="7" s="1"/>
  <c r="G64" i="7"/>
  <c r="H64" i="7" s="1"/>
  <c r="G67" i="7"/>
  <c r="H67" i="7" s="1"/>
  <c r="G75" i="7"/>
  <c r="H75" i="7" s="1"/>
  <c r="G83" i="7"/>
  <c r="H83" i="7" s="1"/>
  <c r="G91" i="7"/>
  <c r="H91" i="7" s="1"/>
  <c r="G99" i="7"/>
  <c r="H99" i="7" s="1"/>
  <c r="G107" i="7"/>
  <c r="H107" i="7" s="1"/>
  <c r="G115" i="7"/>
  <c r="H115" i="7" s="1"/>
  <c r="G123" i="7"/>
  <c r="H123" i="7" s="1"/>
  <c r="G131" i="7"/>
  <c r="E135" i="7"/>
  <c r="F133" i="7"/>
  <c r="G136" i="7" s="1"/>
  <c r="G45" i="7"/>
  <c r="H45" i="7" s="1"/>
  <c r="G48" i="7"/>
  <c r="H48" i="7" s="1"/>
  <c r="G56" i="7"/>
  <c r="H56" i="7" s="1"/>
  <c r="G59" i="7"/>
  <c r="H59" i="7" s="1"/>
  <c r="G70" i="7"/>
  <c r="H70" i="7" s="1"/>
  <c r="G78" i="7"/>
  <c r="H78" i="7" s="1"/>
  <c r="G86" i="7"/>
  <c r="H86" i="7" s="1"/>
  <c r="G94" i="7"/>
  <c r="H94" i="7" s="1"/>
  <c r="G102" i="7"/>
  <c r="H102" i="7" s="1"/>
  <c r="G110" i="7"/>
  <c r="H110" i="7" s="1"/>
  <c r="G118" i="7"/>
  <c r="H118" i="7" s="1"/>
  <c r="G126" i="7"/>
  <c r="H126" i="7" s="1"/>
  <c r="E159" i="6"/>
  <c r="G159" i="6" s="1"/>
  <c r="G167" i="6" s="1"/>
  <c r="G88" i="6"/>
  <c r="H88" i="6" s="1"/>
  <c r="E141" i="6"/>
  <c r="F165" i="6"/>
  <c r="F167" i="6" s="1"/>
  <c r="G56" i="6"/>
  <c r="H56" i="6" s="1"/>
  <c r="H40" i="6"/>
  <c r="G64" i="6"/>
  <c r="H64" i="6" s="1"/>
  <c r="G136" i="6"/>
  <c r="H136" i="6" s="1"/>
  <c r="G32" i="6"/>
  <c r="H32" i="6" s="1"/>
  <c r="H72" i="6"/>
  <c r="G96" i="6"/>
  <c r="H96" i="6" s="1"/>
  <c r="G119" i="6"/>
  <c r="H119" i="6" s="1"/>
  <c r="H130" i="6"/>
  <c r="G80" i="6"/>
  <c r="H80" i="6" s="1"/>
  <c r="G33" i="6"/>
  <c r="H33" i="6" s="1"/>
  <c r="H37" i="6"/>
  <c r="G41" i="6"/>
  <c r="H41" i="6" s="1"/>
  <c r="H45" i="6"/>
  <c r="G49" i="6"/>
  <c r="H49" i="6" s="1"/>
  <c r="H53" i="6"/>
  <c r="G57" i="6"/>
  <c r="H57" i="6" s="1"/>
  <c r="H61" i="6"/>
  <c r="G65" i="6"/>
  <c r="H65" i="6" s="1"/>
  <c r="H69" i="6"/>
  <c r="G73" i="6"/>
  <c r="H73" i="6" s="1"/>
  <c r="H77" i="6"/>
  <c r="G81" i="6"/>
  <c r="H81" i="6" s="1"/>
  <c r="H85" i="6"/>
  <c r="G89" i="6"/>
  <c r="H89" i="6" s="1"/>
  <c r="H93" i="6"/>
  <c r="G97" i="6"/>
  <c r="H97" i="6" s="1"/>
  <c r="H101" i="6"/>
  <c r="G105" i="6"/>
  <c r="H105" i="6" s="1"/>
  <c r="H109" i="6"/>
  <c r="G113" i="6"/>
  <c r="H113" i="6" s="1"/>
  <c r="G137" i="6"/>
  <c r="H137" i="6" s="1"/>
  <c r="H29" i="6"/>
  <c r="G23" i="6"/>
  <c r="H23" i="6" s="1"/>
  <c r="H19" i="6"/>
  <c r="G38" i="6"/>
  <c r="H38" i="6" s="1"/>
  <c r="G54" i="6"/>
  <c r="H54" i="6" s="1"/>
  <c r="G70" i="6"/>
  <c r="H70" i="6" s="1"/>
  <c r="G86" i="6"/>
  <c r="H86" i="6" s="1"/>
  <c r="G43" i="6"/>
  <c r="H43" i="6" s="1"/>
  <c r="G51" i="6"/>
  <c r="H51" i="6" s="1"/>
  <c r="G75" i="6"/>
  <c r="H75" i="6" s="1"/>
  <c r="G83" i="6"/>
  <c r="H83" i="6" s="1"/>
  <c r="G91" i="6"/>
  <c r="H91" i="6" s="1"/>
  <c r="G99" i="6"/>
  <c r="H99" i="6" s="1"/>
  <c r="G107" i="6"/>
  <c r="H107" i="6" s="1"/>
  <c r="G115" i="6"/>
  <c r="H115" i="6" s="1"/>
  <c r="G129" i="6"/>
  <c r="H129" i="6" s="1"/>
  <c r="G118" i="6"/>
  <c r="H118" i="6" s="1"/>
  <c r="G20" i="6"/>
  <c r="H20" i="6" s="1"/>
  <c r="G27" i="6"/>
  <c r="H27" i="6" s="1"/>
  <c r="G59" i="6"/>
  <c r="H59" i="6" s="1"/>
  <c r="G67" i="6"/>
  <c r="H67" i="6" s="1"/>
  <c r="H35" i="6"/>
  <c r="G126" i="6"/>
  <c r="H126" i="6" s="1"/>
  <c r="H134" i="6"/>
  <c r="G15" i="6"/>
  <c r="H15" i="6" s="1"/>
  <c r="H30" i="6"/>
  <c r="G121" i="6"/>
  <c r="H121" i="6" s="1"/>
  <c r="G46" i="6"/>
  <c r="H46" i="6" s="1"/>
  <c r="G62" i="6"/>
  <c r="H62" i="6" s="1"/>
  <c r="G78" i="6"/>
  <c r="H78" i="6" s="1"/>
  <c r="G94" i="6"/>
  <c r="H94" i="6" s="1"/>
  <c r="G102" i="6"/>
  <c r="H102" i="6" s="1"/>
  <c r="G110" i="6"/>
  <c r="H110" i="6" s="1"/>
  <c r="F139" i="6"/>
  <c r="G44" i="6"/>
  <c r="H44" i="6" s="1"/>
  <c r="G116" i="6"/>
  <c r="H116" i="6" s="1"/>
  <c r="G124" i="6"/>
  <c r="H124" i="6" s="1"/>
  <c r="G132" i="6"/>
  <c r="H132" i="6" s="1"/>
  <c r="G18" i="6"/>
  <c r="H18" i="6" s="1"/>
  <c r="G28" i="6"/>
  <c r="H28" i="6" s="1"/>
  <c r="G36" i="6"/>
  <c r="H36" i="6" s="1"/>
  <c r="G52" i="6"/>
  <c r="H52" i="6" s="1"/>
  <c r="G60" i="6"/>
  <c r="H60" i="6" s="1"/>
  <c r="G68" i="6"/>
  <c r="H68" i="6" s="1"/>
  <c r="G76" i="6"/>
  <c r="H76" i="6" s="1"/>
  <c r="G84" i="6"/>
  <c r="H84" i="6" s="1"/>
  <c r="G92" i="6"/>
  <c r="H92" i="6" s="1"/>
  <c r="G100" i="6"/>
  <c r="H100" i="6" s="1"/>
  <c r="G108" i="6"/>
  <c r="H108" i="6" s="1"/>
  <c r="J50" i="1"/>
  <c r="J51" i="1"/>
  <c r="J49" i="1"/>
  <c r="J52" i="1" s="1"/>
  <c r="G135" i="7" l="1"/>
  <c r="H133" i="7"/>
  <c r="E167" i="6"/>
  <c r="F141" i="6"/>
  <c r="H145" i="6" s="1"/>
  <c r="F147" i="6"/>
  <c r="F148" i="6"/>
  <c r="H139" i="6"/>
  <c r="G141" i="6" l="1"/>
  <c r="F142" i="6"/>
  <c r="G142" i="6" s="1"/>
  <c r="C19" i="5" l="1"/>
  <c r="C9" i="5"/>
  <c r="F16" i="5"/>
  <c r="E19" i="5"/>
  <c r="D19" i="5"/>
  <c r="F18" i="5"/>
  <c r="F17" i="5"/>
  <c r="F14" i="5"/>
  <c r="E9" i="5"/>
  <c r="D9" i="5"/>
  <c r="F8" i="5"/>
  <c r="F7" i="5"/>
  <c r="F6" i="5"/>
  <c r="F4" i="5"/>
  <c r="K18" i="3"/>
  <c r="K17" i="3"/>
  <c r="K16" i="3"/>
  <c r="J16" i="3"/>
  <c r="I16" i="3"/>
  <c r="K27" i="3"/>
  <c r="J13" i="3"/>
  <c r="E5" i="3"/>
  <c r="K5" i="3"/>
  <c r="I13" i="3"/>
  <c r="H12" i="3"/>
  <c r="H13" i="3" s="1"/>
  <c r="K10" i="3"/>
  <c r="K9" i="3"/>
  <c r="E11" i="3"/>
  <c r="E10" i="3"/>
  <c r="D13" i="3"/>
  <c r="C13" i="3"/>
  <c r="B12" i="3"/>
  <c r="B13" i="3" s="1"/>
  <c r="E29" i="3"/>
  <c r="E9" i="3"/>
  <c r="I28" i="1"/>
  <c r="H28" i="1"/>
  <c r="H42" i="1"/>
  <c r="F19" i="5" l="1"/>
  <c r="F9" i="5"/>
  <c r="K11" i="3"/>
  <c r="K13" i="3"/>
  <c r="E13" i="3"/>
</calcChain>
</file>

<file path=xl/sharedStrings.xml><?xml version="1.0" encoding="utf-8"?>
<sst xmlns="http://schemas.openxmlformats.org/spreadsheetml/2006/main" count="1197" uniqueCount="350">
  <si>
    <t>Filed 2023 Budgeted TTP Plan</t>
  </si>
  <si>
    <t>Actual TTP</t>
  </si>
  <si>
    <t>Variance $
over/(under)</t>
  </si>
  <si>
    <t>Att. A</t>
  </si>
  <si>
    <t>Att. D</t>
  </si>
  <si>
    <t>Business Case</t>
  </si>
  <si>
    <t>Gross Plant</t>
  </si>
  <si>
    <t>Gas Airway Heights HP Reinforcement</t>
  </si>
  <si>
    <t>Gas Warden HP Reinforcement</t>
  </si>
  <si>
    <t>N Lewiston Autotransformer - Failed Plant</t>
  </si>
  <si>
    <t>Long Lake Plant Upgrade</t>
  </si>
  <si>
    <t>Gas Operator Qualification Compliance</t>
  </si>
  <si>
    <t>Primary URD Cable Replacement</t>
  </si>
  <si>
    <t>Apprentice/Craft Training</t>
  </si>
  <si>
    <t>Gas HP Pipeline Remediation Program</t>
  </si>
  <si>
    <t>Nine Mile Powerhouse Crane Rehab</t>
  </si>
  <si>
    <t>Gas ERT Replacement Program</t>
  </si>
  <si>
    <t>Asset Monitoring System</t>
  </si>
  <si>
    <t>Meter Minor Blanket</t>
  </si>
  <si>
    <t>Westside 230/115kV Station Brownfield Rebuild Project</t>
  </si>
  <si>
    <t>Clearwater Wind Generation Interconnection</t>
  </si>
  <si>
    <t>CIP v5 Transition - Cyber Asset Electronic Access</t>
  </si>
  <si>
    <t>Strategic Initiatives - Clean Energy Fund 2</t>
  </si>
  <si>
    <t>Strategic Initiatives - UIASSIST</t>
  </si>
  <si>
    <t>Misc. accrual reversals, corrections or additional TTP</t>
  </si>
  <si>
    <t>Payment Card Industry Compliance (PCI)</t>
  </si>
  <si>
    <t>Washington Advanced Metering Infrastructure Project</t>
  </si>
  <si>
    <t>T&amp;D Reimbursable</t>
  </si>
  <si>
    <t>N/A timing of TTP vs receipt of reimbursement</t>
  </si>
  <si>
    <t>Planned TTP Year &amp; BC Per Direct Filing</t>
  </si>
  <si>
    <t>2021 BC - programmatic</t>
  </si>
  <si>
    <t>2022 BC - programmatic</t>
  </si>
  <si>
    <t>2022 Trailing</t>
  </si>
  <si>
    <t>NEW</t>
  </si>
  <si>
    <t>New to 2022 GRC (Previous 2020 BC)</t>
  </si>
  <si>
    <t>Native &amp; Att. A</t>
  </si>
  <si>
    <t>2021/2024 BC</t>
  </si>
  <si>
    <t>Previous AMI BC, failures in 2023</t>
  </si>
  <si>
    <t>2021 (labeled New in error)</t>
  </si>
  <si>
    <t xml:space="preserve">2021 trailing costs </t>
  </si>
  <si>
    <t xml:space="preserve">BC Provided in Direct Filing </t>
  </si>
  <si>
    <t>Exh. Reference</t>
  </si>
  <si>
    <t>New 2022 Report</t>
  </si>
  <si>
    <t>Long Lake Stability Enhancement</t>
  </si>
  <si>
    <t>Metro 115kV Substation</t>
  </si>
  <si>
    <t>NexGen Control System Networks</t>
  </si>
  <si>
    <t>Nine Mile Powerhouse Roof Replacement</t>
  </si>
  <si>
    <t>Noxon Rapids Spillgate Refurbishment</t>
  </si>
  <si>
    <r>
      <rPr>
        <b/>
        <u/>
        <sz val="10"/>
        <rFont val="Times New Roman"/>
        <family val="1"/>
      </rPr>
      <t>Attachment D</t>
    </r>
    <r>
      <rPr>
        <sz val="10"/>
        <rFont val="Times New Roman"/>
        <family val="1"/>
      </rPr>
      <t xml:space="preserve"> - Included 2023 actual TTP detail (system values) that varied from that as-filed that was &gt;10%+-, but &lt; $500,000. This table listing included "New" Business Cases," as well as TTP variances that related to trailing costs from previously provided Business Cases (2021 or 2022) as well as early minor transfers related to 2024 Business Case.  </t>
    </r>
  </si>
  <si>
    <t>Staff "Subject to Check" Filing" - New Business Cases</t>
  </si>
  <si>
    <t>System Values</t>
  </si>
  <si>
    <t>Exh. HLR-2, p. 420</t>
  </si>
  <si>
    <t>Exh. HLR-2, p. 381</t>
  </si>
  <si>
    <t>Exh. JRT-4, p. 102</t>
  </si>
  <si>
    <t>Exh. HLR-2, p. 264</t>
  </si>
  <si>
    <t>Exh. HLR-2, p. 131</t>
  </si>
  <si>
    <t>Exh. HLR-2, p.236</t>
  </si>
  <si>
    <t>Exh. HLR-2, p. 337</t>
  </si>
  <si>
    <t>Exh. JRT-4, p. 243</t>
  </si>
  <si>
    <t>Exh. HLR-2, p. 118</t>
  </si>
  <si>
    <t>Exh. HLR-2, p. 210</t>
  </si>
  <si>
    <t>Exh. HLR-2, p. 3</t>
  </si>
  <si>
    <t>2022 Trailing, new projects each year</t>
  </si>
  <si>
    <t>2022 BC, new projects each year, described in Att. D</t>
  </si>
  <si>
    <t>x</t>
  </si>
  <si>
    <t>Bench Request 2 - Avista Response</t>
  </si>
  <si>
    <r>
      <rPr>
        <b/>
        <u/>
        <sz val="10"/>
        <rFont val="Times New Roman"/>
        <family val="1"/>
      </rPr>
      <t>Native file (tab Attachment A also in pdf)</t>
    </r>
    <r>
      <rPr>
        <sz val="10"/>
        <rFont val="Times New Roman"/>
        <family val="1"/>
      </rPr>
      <t xml:space="preserve"> - provides all transfers to plant (TTP) detail by Business Case </t>
    </r>
    <r>
      <rPr>
        <u/>
        <sz val="10"/>
        <rFont val="Times New Roman"/>
        <family val="1"/>
      </rPr>
      <t>on a system basis</t>
    </r>
    <r>
      <rPr>
        <sz val="10"/>
        <rFont val="Times New Roman"/>
        <family val="1"/>
      </rPr>
      <t xml:space="preserve">, as well as miscellaneous adjustments, i.e. accrual reversals, accounting corrections, etc., impacting total transfer to plant balances.  Columns also provided, include balances: "As-Filed TTP", "Actual TTP", "Variance $ (Gross Plant)", "Variance %." If a variance item met the"$500k &amp; +-10% TTP Threshold," it was labeled "yes" and the Direct Filed Exhibit # and page #, and the Variance Form (Attachment C) page # is provided. If the variance is &gt; +- 10%, but &lt; $500,000, that line item pointed to Attachment D for further information, as non-material (system values). </t>
    </r>
  </si>
  <si>
    <t>Business Cases included in Attachment A (Native) versus Attachment D (System)</t>
  </si>
  <si>
    <t>As-Filed</t>
  </si>
  <si>
    <t>Actual</t>
  </si>
  <si>
    <t>2023 Provisonal Capital Report</t>
  </si>
  <si>
    <t>Business Cases Per Report</t>
  </si>
  <si>
    <t>Spend 
(under) / over</t>
  </si>
  <si>
    <t>Per Native - Attachment A</t>
  </si>
  <si>
    <t>New and Revisions Business Cases per report:</t>
  </si>
  <si>
    <t>Saddle Mountain 230/115kV Station (New) Integration Project Phase 2</t>
  </si>
  <si>
    <t>Strategic Initiatives - South Landing (Catalyst) - Clean Energy Fund 3</t>
  </si>
  <si>
    <t>Enterprise &amp; Control Network Infrastructure</t>
  </si>
  <si>
    <t>Gas Overbuilt Pipe Replacement Program</t>
  </si>
  <si>
    <t>Large Distinct Item variance, Business Cases provided with direct filing. Timing of item moved.</t>
  </si>
  <si>
    <t>New, Agrees to Staff's "Subject to Check" filing.</t>
  </si>
  <si>
    <t>2021/2022 prior cleanup itmes. Not new.</t>
  </si>
  <si>
    <t>2023 Provisional Capital Report</t>
  </si>
  <si>
    <t>System Planned</t>
  </si>
  <si>
    <t>System Actual</t>
  </si>
  <si>
    <t>Variance</t>
  </si>
  <si>
    <t xml:space="preserve">Business Cases per Direct Filing - Docket UE-22000053, et.al., </t>
  </si>
  <si>
    <t>2022 Provisonal Capital Report</t>
  </si>
  <si>
    <t>KF-Fuel Yard completed in 2022, versus 2023 as planned.</t>
  </si>
  <si>
    <t xml:space="preserve"> </t>
  </si>
  <si>
    <t>Less KF transferred early in 2022, rather than 2023.</t>
  </si>
  <si>
    <t>As Filed</t>
  </si>
  <si>
    <t>(Under)/Over</t>
  </si>
  <si>
    <t>Total Transfers</t>
  </si>
  <si>
    <t>1. Business Cases Included in GRC</t>
  </si>
  <si>
    <t>2. Additional Business Cases</t>
  </si>
  <si>
    <t xml:space="preserve">     b. Brand New Business Cases</t>
  </si>
  <si>
    <t>2023 Transfers to Plant (System Level)</t>
  </si>
  <si>
    <t>2022 Transfers to Plant (System Level)</t>
  </si>
  <si>
    <t xml:space="preserve">     a. Prior GRC Trailing Transfers</t>
  </si>
  <si>
    <t xml:space="preserve">     c. Bus. Case Provided-Timing Change</t>
  </si>
  <si>
    <t>Nine Mile HED Battery Building</t>
  </si>
  <si>
    <t>Business Cases</t>
  </si>
  <si>
    <t>[A]</t>
  </si>
  <si>
    <t>[B]</t>
  </si>
  <si>
    <t>[C]</t>
  </si>
  <si>
    <t>[D]</t>
  </si>
  <si>
    <t>[E]</t>
  </si>
  <si>
    <t>[F]</t>
  </si>
  <si>
    <t>[G]</t>
  </si>
  <si>
    <t>[H]</t>
  </si>
  <si>
    <t>Large and/or Distinct Items, timing differene:</t>
  </si>
  <si>
    <t>Misc. non-material balances (14 items)</t>
  </si>
  <si>
    <t>(a)</t>
  </si>
  <si>
    <t>(b)</t>
  </si>
  <si>
    <t>(c)</t>
  </si>
  <si>
    <t>(d)</t>
  </si>
  <si>
    <t>(f)</t>
  </si>
  <si>
    <t>N/A Receipt - Reimbursement</t>
  </si>
  <si>
    <t>Misc.accrual reversal, correction, etc.</t>
  </si>
  <si>
    <t>Misc. accrual reversals, corrections</t>
  </si>
  <si>
    <t>Attachment D</t>
  </si>
  <si>
    <t xml:space="preserve">Attachment D Total </t>
  </si>
  <si>
    <t>Attachment A seperately identified Items 18 - 20, and included a "Misc. accrual reversals, corrections or additional TTP" item of $750.00.</t>
  </si>
  <si>
    <t>New Business Cases - see 2023 Capital Report Attachment C</t>
  </si>
  <si>
    <t xml:space="preserve">(c ) </t>
  </si>
  <si>
    <t xml:space="preserve">(d ) </t>
  </si>
  <si>
    <t xml:space="preserve">Attachment A Total </t>
  </si>
  <si>
    <t>Whereas Attachment D excluded Item 18, and consolidated 19-20 with the Misc. accrual amount of $750.00 totaling $1,299.0</t>
  </si>
  <si>
    <r>
      <rPr>
        <b/>
        <u/>
        <sz val="10"/>
        <rFont val="Times New Roman"/>
        <family val="1"/>
      </rPr>
      <t>Attachment C</t>
    </r>
    <r>
      <rPr>
        <b/>
        <sz val="10"/>
        <rFont val="Times New Roman"/>
        <family val="1"/>
      </rPr>
      <t xml:space="preserve">
New Business Cases: &gt; $500,00 &amp; 10% - Variance Explanation and New Business Case Provided in Attachment C of 2023 Report.</t>
    </r>
  </si>
  <si>
    <t>New Business Cases - See Attachment D (see also Illustration No. 1 above)</t>
  </si>
  <si>
    <t>Native Excel Detail ATTACHMENT E   [PDF: ATTACHMENT A]</t>
  </si>
  <si>
    <t>Avista Utilities</t>
  </si>
  <si>
    <t>2023 Capital Additions (System-Basis) - Summary by Business Case</t>
  </si>
  <si>
    <t>Support of the 2023 capital pro forma and provisional additions were provided with the Company’s direct filed case, including a description of each Business Case located within the respective direct testimony of Company witnesses Mr. Thackston (Exh. JRT-1T), Mr. Magalsky (Exh. KEM-1T), Ms. Rosentrater (Exh. HLR-1T), Mr. Kensok (Exh. JMK-1T), Mr. Howell (Exh. DRH-1T) and Mr. Kinney (Exh. SJK-1T).  Additionally, an exhibit was filed with each witness’s testimony including each full Business Case as noted in Column (F).  
Additional support is provided as follows:
     Attachment B - Detail actual transfer-to-plant by month amounts and in-service dates
     Attachment C - Capital Variance Explanation Forms and supporting justification by Business Case 
     Attachment D - Business Cases not included in direct filing under threshold
     Attachment E - Native Capital Adjustment excel file supporting transfers-to-plant and Net Plant After ADFIT balances
     Attachment F - Listing of Infrastructure Investment and Jobs Act and the Inflation Reduction Act Grant Opportunities</t>
  </si>
  <si>
    <t>(A)</t>
  </si>
  <si>
    <t>(B)</t>
  </si>
  <si>
    <t>(C)</t>
  </si>
  <si>
    <t>(D)</t>
  </si>
  <si>
    <t>(E)</t>
  </si>
  <si>
    <t>(F)</t>
  </si>
  <si>
    <t>(G)</t>
  </si>
  <si>
    <t>2023 As-Filed TTP (1)</t>
  </si>
  <si>
    <t>2023 Actual TTP (1)</t>
  </si>
  <si>
    <r>
      <t xml:space="preserve">Variance $
</t>
    </r>
    <r>
      <rPr>
        <sz val="8"/>
        <rFont val="Arial"/>
        <family val="2"/>
      </rPr>
      <t>over/(under)</t>
    </r>
  </si>
  <si>
    <r>
      <t>Variance %</t>
    </r>
    <r>
      <rPr>
        <sz val="8"/>
        <rFont val="Arial"/>
        <family val="2"/>
      </rPr>
      <t xml:space="preserve">
over/(under)</t>
    </r>
  </si>
  <si>
    <t>$500k &amp; 
+/- 10% TTP Threshold met?</t>
  </si>
  <si>
    <t>Direct Filed Exhibit</t>
  </si>
  <si>
    <t>Attach-
ment C</t>
  </si>
  <si>
    <t>Witness</t>
  </si>
  <si>
    <t>Exh. #</t>
  </si>
  <si>
    <t>Pg#</t>
  </si>
  <si>
    <t>Kensok</t>
  </si>
  <si>
    <t>Atlas</t>
  </si>
  <si>
    <t>Exh. JMK-2</t>
  </si>
  <si>
    <t>Basic Workplace Technology Delivery</t>
  </si>
  <si>
    <t>Thackston</t>
  </si>
  <si>
    <t>Cabinet Gorge Dam Fishway</t>
  </si>
  <si>
    <t>Exh. JRT-4</t>
  </si>
  <si>
    <t>Cabinet Gorge HVAC Replacement</t>
  </si>
  <si>
    <t>Cabinet Gorge Station Service</t>
  </si>
  <si>
    <t>Cabinet Gorge Stop Log Replacement</t>
  </si>
  <si>
    <t>Cabinet Gorge Unwatering Pumps</t>
  </si>
  <si>
    <t>Clark Fork Settlement Agreement</t>
  </si>
  <si>
    <t>Control and Safety Network Infrastructure</t>
  </si>
  <si>
    <t>Magalsky</t>
  </si>
  <si>
    <t>Customer Experience Platform Program</t>
  </si>
  <si>
    <t>Exh. KEM-2</t>
  </si>
  <si>
    <t>Customer Facing Technology Program</t>
  </si>
  <si>
    <t>Customer Transactional Systems</t>
  </si>
  <si>
    <t>Data Center Compute and Storage Systems</t>
  </si>
  <si>
    <t>Digital Grid Network</t>
  </si>
  <si>
    <t>Rosentrater</t>
  </si>
  <si>
    <t>Distribution System Enhancements</t>
  </si>
  <si>
    <t>Exh. HLR-2</t>
  </si>
  <si>
    <t>Downtown Network - Performance &amp; Capacity</t>
  </si>
  <si>
    <t>Elec Relocation and Replacement Program</t>
  </si>
  <si>
    <t>Electric Storm</t>
  </si>
  <si>
    <t>Endpoint Compute and Productivity Systems</t>
  </si>
  <si>
    <t>Energy Delivery Modernization &amp; Operational Efficiency</t>
  </si>
  <si>
    <t>Energy Resources Modernization &amp; Operational Efficiency</t>
  </si>
  <si>
    <t>not new - timing</t>
  </si>
  <si>
    <t>Enterprise Security</t>
  </si>
  <si>
    <t>ET Modernization &amp; Operational Efficiency - Technology</t>
  </si>
  <si>
    <t>Fiber Network Lease Service Replacement</t>
  </si>
  <si>
    <t>Financial &amp; Accounting Technology</t>
  </si>
  <si>
    <t>Fleet Services Capital Plan</t>
  </si>
  <si>
    <t>Gas Above Grade Pipe Remediation Program</t>
  </si>
  <si>
    <t>Gas Isolated Steel Replacement Program</t>
  </si>
  <si>
    <t>Gas Non-Revenue Program</t>
  </si>
  <si>
    <t>Gas PMC Program</t>
  </si>
  <si>
    <t>Gas Regulator Station Replacement Program</t>
  </si>
  <si>
    <t>Gas Replacement Street and Highway Program</t>
  </si>
  <si>
    <t>Gas Transient Voltage Mitigation Program</t>
  </si>
  <si>
    <t>Generation, Substation &amp; Gas Location Security</t>
  </si>
  <si>
    <t>HMI Control Software</t>
  </si>
  <si>
    <t>Identity and Access Governance</t>
  </si>
  <si>
    <t>KF_Fuel Yard Equipment Replacement</t>
  </si>
  <si>
    <t>Land Mobile Radio &amp; Real Time Communication Systems</t>
  </si>
  <si>
    <t/>
  </si>
  <si>
    <t>Monroe Street Abandoned Penstock Stabilization</t>
  </si>
  <si>
    <t>Network Backbone</t>
  </si>
  <si>
    <t>New Revenue - Growth</t>
  </si>
  <si>
    <t>Nine Mile Units 3 &amp; 4 Control Upgrade</t>
  </si>
  <si>
    <t>Outage Management System &amp; Advanced Distribution Management System (OMS &amp; ADMS)</t>
  </si>
  <si>
    <t>Protection System Upgrade for PRC-002</t>
  </si>
  <si>
    <t>Regulating Hydro</t>
  </si>
  <si>
    <t>SCADA - SOO and BuCC</t>
  </si>
  <si>
    <t>Substation - Asset Condition</t>
  </si>
  <si>
    <t>Technology Failed Assets</t>
  </si>
  <si>
    <t>Telematics 2025</t>
  </si>
  <si>
    <t>Transmission - Minor Rebuild</t>
  </si>
  <si>
    <t>Transmission Construction - Compliance</t>
  </si>
  <si>
    <t>Transmission Major Rebuild - Asset Condition</t>
  </si>
  <si>
    <t>Transmission NERC Low-Risk Priority Lines Mitigation</t>
  </si>
  <si>
    <t>Transportation Electrification</t>
  </si>
  <si>
    <t>Upper Falls Trash Rake Replacement</t>
  </si>
  <si>
    <t>Automation Replacement</t>
  </si>
  <si>
    <t>Base Load Hydro</t>
  </si>
  <si>
    <t>Base Load Thermal Program</t>
  </si>
  <si>
    <t>Capital Equipment Program</t>
  </si>
  <si>
    <t>Other</t>
  </si>
  <si>
    <t>Colstrip Transmission</t>
  </si>
  <si>
    <t>Distribution Grid Modernization</t>
  </si>
  <si>
    <t>Distribution Minor Rebuild</t>
  </si>
  <si>
    <t>Downtown Network - Asset Condition</t>
  </si>
  <si>
    <t>Kinney</t>
  </si>
  <si>
    <t>Energy Market Modernization &amp; Operational Efficiency</t>
  </si>
  <si>
    <t>Exh. SJK-2</t>
  </si>
  <si>
    <t>Enterprise Business Continuity</t>
  </si>
  <si>
    <t>Enterprise Communication Systems</t>
  </si>
  <si>
    <t>Enterprise Network Infrastructure</t>
  </si>
  <si>
    <t>Environmental Control &amp; Monitoring Systems</t>
  </si>
  <si>
    <t>Facilities and Storage Location Security</t>
  </si>
  <si>
    <t>Gas Cathodic Protection Program</t>
  </si>
  <si>
    <t>Gas Facility Replacement Program (GFRP) Aldyl A Pipe Replacement</t>
  </si>
  <si>
    <t>Gas Reinforcement Program</t>
  </si>
  <si>
    <t>Gas Telemetry Program</t>
  </si>
  <si>
    <t>Generation DC Supplied System Update</t>
  </si>
  <si>
    <t>Generation Masonry Building Rehabilitation</t>
  </si>
  <si>
    <t>High Voltage Protection (HVP) Refresh</t>
  </si>
  <si>
    <t>Human Resources Technology</t>
  </si>
  <si>
    <t>Jackson Prairie Natural Underground Storage Facility</t>
  </si>
  <si>
    <t>Joint Use</t>
  </si>
  <si>
    <t>LED Change-Out Program</t>
  </si>
  <si>
    <t>Legal &amp; Compliance Technology</t>
  </si>
  <si>
    <t>Oil Storage Improvements</t>
  </si>
  <si>
    <t>Peaking Generation Business Case</t>
  </si>
  <si>
    <t>Right-of-Way Use Permits</t>
  </si>
  <si>
    <t>Security Compliance</t>
  </si>
  <si>
    <t>Spokane River License Implementation</t>
  </si>
  <si>
    <t>Strategic Initiatives- UIASSIST</t>
  </si>
  <si>
    <t>Structures and Improvements/Furniture</t>
  </si>
  <si>
    <t>Substation - Performance and Capacity</t>
  </si>
  <si>
    <t>Tribal Permits &amp; Settlements</t>
  </si>
  <si>
    <t>Howell</t>
  </si>
  <si>
    <t>Wildfire Resiliency Plan</t>
  </si>
  <si>
    <t>Exh. DRH 2-4</t>
  </si>
  <si>
    <t>Wood Pole Management</t>
  </si>
  <si>
    <t>WSDOT Control Zone Mitigation</t>
  </si>
  <si>
    <t>WSDOT Franchises</t>
  </si>
  <si>
    <t xml:space="preserve">Total Capital (2) </t>
  </si>
  <si>
    <t>Check</t>
  </si>
  <si>
    <t xml:space="preserve">[yes] Variances Explained </t>
  </si>
  <si>
    <t xml:space="preserve">(1) Excludes Colstrip Units 3 &amp; 4 2022 and 2023 transfers-to-plant.
</t>
  </si>
  <si>
    <t>(2) Excludes business cases with transfer-to-plant direct to Idaho and Oregon only.</t>
  </si>
  <si>
    <t xml:space="preserve">2023 Report </t>
  </si>
  <si>
    <t>Net Plant after ADFIT</t>
  </si>
  <si>
    <t>electric - RY1 2023 AMA actuals over approved</t>
  </si>
  <si>
    <t>nat. gas - RY1 2023 AMA actuals over approved</t>
  </si>
  <si>
    <t>2023 AMA reflects 2022 EOP and 2023 AMA transfers &amp; Net Plant</t>
  </si>
  <si>
    <t>Under</t>
  </si>
  <si>
    <t>New + Trailing, Cleanup, Timing (30)</t>
  </si>
  <si>
    <t>New</t>
  </si>
  <si>
    <t>2022 Prior/cleanup</t>
  </si>
  <si>
    <t xml:space="preserve">BC provided, timing </t>
  </si>
  <si>
    <t>2022 Capital Additions (System-Basis) - Summary by Business Case</t>
  </si>
  <si>
    <t>Support of the 2022 capital pro forma and provisional additions were provided with the Company’s direct filed case, including a description of each Business Case located within the respective direct testimony of Company witnesses Mr. Thackston (Exh. JRT-1T), Mr. Magalsky (Exh. KEM-1T), Ms. Rosentrater (Exh. HLR-1T), Mr. Kensok (Exh. JMK-1T), Mr. Howell (Exh. DRH-1T) and Mr. Kinney (Exh. SJK-1T).  Additionally, an exhibit was filed with each witness’s testimony including each full Business Case as noted in Column (F).  
Additional support is provided as follows:
     Attachment B - Detail actual transfer-to-plant by month amounts and in-service dates
     Attachment C - Capital Variance Explanation Forms and supporting justification by Business Case 
     Attachment D - Business Cases not included in direct filing under threshold
     Attachment E - Native Capital Adjustment excel file supporting transfers-to-plant and Net Plant After ADFIT balances
     Attachment F - Listing of Infrastructure Investment and Jobs Act and the Inflation Reduction Act Grant Opportunities</t>
  </si>
  <si>
    <t>2022 As-Filed TTP (1)</t>
  </si>
  <si>
    <t>2022 Actual TTP (1)</t>
  </si>
  <si>
    <t>Direct Filed Exhibit Reference</t>
  </si>
  <si>
    <t>Cabinet Gorge Unit 4 Protection &amp; Control Upgrade</t>
  </si>
  <si>
    <t>Electric Transportation</t>
  </si>
  <si>
    <t>yes</t>
  </si>
  <si>
    <t>Identity and Access Governance (IAG)</t>
  </si>
  <si>
    <t>Spokane Valley Transmission Reinforcement Project</t>
  </si>
  <si>
    <t>Strategic Initiatives - Upriver Park</t>
  </si>
  <si>
    <t>Substation - New Distribution Station Capacity Program</t>
  </si>
  <si>
    <t>Substation - Station Rebuilds Program</t>
  </si>
  <si>
    <t>Cabinet Gorge 15 kV Bus Replacement</t>
  </si>
  <si>
    <t>Cabinet Gorge Unit 3 Protection &amp; Control Upgrade</t>
  </si>
  <si>
    <t>Capital Tools &amp; Stores</t>
  </si>
  <si>
    <t>CS2 Single Phase Transformer</t>
  </si>
  <si>
    <t>Energy Imbalance Market Modernization &amp; Operational Efficiency</t>
  </si>
  <si>
    <t>See Attachment D</t>
  </si>
  <si>
    <t>Jackson Prairie Joint Project</t>
  </si>
  <si>
    <t>Post Falls Landing and Crane Pad Development</t>
  </si>
  <si>
    <t>Saddle Mountain 230/115kV Station (New) Integration Project Phase 1</t>
  </si>
  <si>
    <t>Strategic Initiatives - Real Time Power System Simulator</t>
  </si>
  <si>
    <t>275?</t>
  </si>
  <si>
    <t>Telecommunication &amp; Network Distribution location Security</t>
  </si>
  <si>
    <t>Use Permits</t>
  </si>
  <si>
    <t>-</t>
  </si>
  <si>
    <t>Campus Repurposing Phase 2</t>
  </si>
  <si>
    <t>N/A Account cleanup</t>
  </si>
  <si>
    <t>Energy Imbalance Market</t>
  </si>
  <si>
    <t>(3)</t>
  </si>
  <si>
    <t>N/A Timing TTP vs receipt</t>
  </si>
  <si>
    <t>[yes] Variances Explained [Excludes EIM Variance]</t>
  </si>
  <si>
    <t xml:space="preserve">(1) Excludes Colstrip Units 3 and 4 2022 transfers-to-plant.
</t>
  </si>
  <si>
    <t>(3) Energy Imbalance Market variance separately reported to the Commission in Dockets UE-200900, et., al.  See Compliance filing dated July 15, 2022, which reported an understatement of net rate base per authorized in Docket UE-200900, and an annual revenue requirement owed customers of $284,000. The Company, therefore, deferred approximately $347,000 for amounts owed customers for the period October 1, 2021 through December 20, 2022.</t>
  </si>
  <si>
    <t>BC provided, timing (1)</t>
  </si>
  <si>
    <t xml:space="preserve"> (1) 1 Business case - $31.1M associated with KF-Fuel Yard completed in 2022, versus 2023 as planned.</t>
  </si>
  <si>
    <t xml:space="preserve">Non-material, Strategic Business Case is an on-going business case which has small projects identified each year </t>
  </si>
  <si>
    <t>Prior Business Case, on-going programmatic, seperated "Security" out from prior BC as is growing cost and concern</t>
  </si>
  <si>
    <t>EOP</t>
  </si>
  <si>
    <t>RY1 2023</t>
  </si>
  <si>
    <t>2022 WA E</t>
  </si>
  <si>
    <t>2023 WA E AMA</t>
  </si>
  <si>
    <t>RY1 Reg Lag (2023)</t>
  </si>
  <si>
    <t>RR @ Proposed ROR 7.03%</t>
  </si>
  <si>
    <t>2022 WA G</t>
  </si>
  <si>
    <t>2023 WA G AMA</t>
  </si>
  <si>
    <t>RR @ Proposed ROR 7.61%</t>
  </si>
  <si>
    <t>Total WA Approved Transfer</t>
  </si>
  <si>
    <t>WA E</t>
  </si>
  <si>
    <t>WA G</t>
  </si>
  <si>
    <t>Washington RY1 (2022-2023) Authorized</t>
  </si>
  <si>
    <t>New Business Cases Total (EOP 2022/AMA 2023)</t>
  </si>
  <si>
    <t xml:space="preserve">RY2 AMA 2022-2024 - Can not be determined, and not appropriate to calculated RY2 impact versus authorized until 2024 AMA completed, because of impact due to timing of authorized BCs TTP between years, and authorized impact on customer rates.  </t>
  </si>
  <si>
    <t>WA Electric EOP</t>
  </si>
  <si>
    <t>WA Electric 2023 AMA</t>
  </si>
  <si>
    <t>WA Nat. Gas EOP</t>
  </si>
  <si>
    <t>WA Nat. Gas 2023 AMA</t>
  </si>
  <si>
    <t>RY2 (2024) of 2022-2023 impact only</t>
  </si>
  <si>
    <t>RY1 AMA 2022/2023 - Actual WA Transfer in RY1 versus Authorized &lt;1%</t>
  </si>
  <si>
    <t>Total 2022-20223</t>
  </si>
  <si>
    <t>System New TTP</t>
  </si>
  <si>
    <t xml:space="preserve">System TTP 2022-2023 Authorized </t>
  </si>
  <si>
    <t>Variance "New" versus Authorized TTP (System)</t>
  </si>
  <si>
    <t>WA Net Transfer to Plant (level of Plant approved by the Commission:</t>
  </si>
  <si>
    <t>Net Plant After ADFIT</t>
  </si>
  <si>
    <t>Total WA</t>
  </si>
  <si>
    <t>Net Plant Variance</t>
  </si>
  <si>
    <t>Approved Net Plant</t>
  </si>
  <si>
    <t>%</t>
  </si>
  <si>
    <t>New Revenue Growth - Largest increase variance - due to increased costs in transformers and meters due to supply chain issues due to COVID. Meters on a 18-month lead time.</t>
  </si>
  <si>
    <t xml:space="preserve">Largest decrease variance - KF-Fuel Yard transferred in September 2022 with trailing costs into 2023. Orginally planned to transfer in Q1'2023. Used and Useful ealry, allowing transfer, also resulted in AFUDc savings. </t>
  </si>
  <si>
    <t xml:space="preserve">KF-Fuel Yard transferred early in September 2022 with trailing costs into 2023. Orginally planned to transfer in Q1'2023. Used and Useful 09.2022, allowing transfer, resulted in AFUDC savings. </t>
  </si>
  <si>
    <t>New Revenue Growth - Largest increase variance - due to increased costs for transformers and meters due to supply chain issues due to COVID. Meters on a 18-month lead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</si>
</sst>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s>
  <fonts count="28" x14ac:knownFonts="1">
    <font>
      <sz val="10"/>
      <name val="Arial"/>
      <family val="2"/>
    </font>
    <font>
      <sz val="11"/>
      <color theme="1"/>
      <name val="Calibri"/>
      <family val="2"/>
      <scheme val="minor"/>
    </font>
    <font>
      <sz val="11"/>
      <color theme="1"/>
      <name val="Calibri"/>
      <family val="2"/>
      <scheme val="minor"/>
    </font>
    <font>
      <sz val="10"/>
      <name val="Arial"/>
      <family val="2"/>
    </font>
    <font>
      <sz val="10"/>
      <name val="Times New Roman"/>
      <family val="1"/>
    </font>
    <font>
      <b/>
      <sz val="10"/>
      <name val="Times New Roman"/>
      <family val="1"/>
    </font>
    <font>
      <b/>
      <u/>
      <sz val="10"/>
      <name val="Arial"/>
      <family val="2"/>
    </font>
    <font>
      <b/>
      <u/>
      <sz val="10"/>
      <name val="Times New Roman"/>
      <family val="1"/>
    </font>
    <font>
      <sz val="10"/>
      <color indexed="8"/>
      <name val="Arial"/>
      <family val="2"/>
    </font>
    <font>
      <sz val="11"/>
      <color theme="1"/>
      <name val="Times New Roman"/>
      <family val="1"/>
    </font>
    <font>
      <b/>
      <sz val="10"/>
      <name val="Arial"/>
      <family val="2"/>
    </font>
    <font>
      <u/>
      <sz val="10"/>
      <name val="Arial"/>
      <family val="2"/>
    </font>
    <font>
      <sz val="10"/>
      <color theme="1"/>
      <name val="Times New Roman"/>
      <family val="1"/>
    </font>
    <font>
      <u/>
      <sz val="10"/>
      <name val="Times New Roman"/>
      <family val="1"/>
    </font>
    <font>
      <sz val="9"/>
      <name val="Times New Roman"/>
      <family val="1"/>
    </font>
    <font>
      <sz val="12"/>
      <name val="Times New Roman"/>
      <family val="1"/>
    </font>
    <font>
      <b/>
      <sz val="12"/>
      <name val="Times New Roman"/>
      <family val="1"/>
    </font>
    <font>
      <b/>
      <sz val="10"/>
      <color rgb="FFFF0000"/>
      <name val="Times New Roman"/>
      <family val="1"/>
    </font>
    <font>
      <sz val="8"/>
      <name val="Arial"/>
      <family val="2"/>
    </font>
    <font>
      <b/>
      <sz val="8"/>
      <name val="Arial"/>
      <family val="2"/>
    </font>
    <font>
      <i/>
      <sz val="10"/>
      <name val="Arial"/>
      <family val="2"/>
    </font>
    <font>
      <b/>
      <i/>
      <sz val="10"/>
      <name val="Arial"/>
      <family val="2"/>
    </font>
    <font>
      <sz val="10"/>
      <color theme="1"/>
      <name val="Tahoma"/>
      <family val="2"/>
    </font>
    <font>
      <b/>
      <sz val="10"/>
      <color theme="1"/>
      <name val="Tahoma"/>
      <family val="2"/>
    </font>
    <font>
      <b/>
      <u val="singleAccounting"/>
      <sz val="10"/>
      <color theme="1"/>
      <name val="Tahoma"/>
      <family val="2"/>
    </font>
    <font>
      <i/>
      <sz val="10"/>
      <color theme="1"/>
      <name val="Tahoma"/>
      <family val="2"/>
    </font>
    <font>
      <b/>
      <sz val="10"/>
      <color rgb="FFFF0000"/>
      <name val="Arial"/>
      <family val="2"/>
    </font>
    <font>
      <sz val="9"/>
      <name val="Arial"/>
      <family val="2"/>
    </font>
  </fonts>
  <fills count="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s>
  <borders count="46">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bottom style="double">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s>
  <cellStyleXfs count="10">
    <xf numFmtId="0" fontId="0" fillId="0" borderId="0"/>
    <xf numFmtId="44" fontId="8"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6">
    <xf numFmtId="0" fontId="0" fillId="0" borderId="0" xfId="0"/>
    <xf numFmtId="0" fontId="3" fillId="0" borderId="0" xfId="0" applyFont="1"/>
    <xf numFmtId="0" fontId="4" fillId="0" borderId="0" xfId="0" applyFont="1"/>
    <xf numFmtId="0" fontId="6" fillId="0" borderId="0" xfId="0" applyFont="1"/>
    <xf numFmtId="164" fontId="4" fillId="0" borderId="0" xfId="1" applyNumberFormat="1" applyFont="1" applyFill="1" applyBorder="1"/>
    <xf numFmtId="164" fontId="0" fillId="0" borderId="0" xfId="0" applyNumberFormat="1"/>
    <xf numFmtId="0" fontId="10" fillId="0" borderId="0" xfId="0" applyFont="1"/>
    <xf numFmtId="0" fontId="0" fillId="0" borderId="0" xfId="0" applyAlignment="1">
      <alignment horizontal="center"/>
    </xf>
    <xf numFmtId="0" fontId="0" fillId="0" borderId="0" xfId="0" applyAlignment="1">
      <alignment vertical="top" wrapText="1"/>
    </xf>
    <xf numFmtId="0" fontId="4" fillId="0" borderId="0" xfId="0" applyFont="1" applyAlignment="1">
      <alignment horizontal="center"/>
    </xf>
    <xf numFmtId="0" fontId="0" fillId="0" borderId="0" xfId="0" applyAlignment="1">
      <alignment vertical="top"/>
    </xf>
    <xf numFmtId="0" fontId="7" fillId="0" borderId="12" xfId="0" applyFont="1" applyBorder="1"/>
    <xf numFmtId="0" fontId="4" fillId="0" borderId="13" xfId="0" applyFont="1" applyBorder="1"/>
    <xf numFmtId="0" fontId="5" fillId="0" borderId="5" xfId="0" applyFont="1" applyBorder="1" applyAlignment="1">
      <alignment horizontal="center" wrapText="1"/>
    </xf>
    <xf numFmtId="164" fontId="4" fillId="0" borderId="13" xfId="1" applyNumberFormat="1" applyFont="1" applyBorder="1"/>
    <xf numFmtId="164" fontId="4" fillId="0" borderId="13" xfId="1" applyNumberFormat="1" applyFont="1" applyFill="1" applyBorder="1"/>
    <xf numFmtId="0" fontId="12" fillId="2" borderId="3" xfId="0" applyFont="1" applyFill="1" applyBorder="1"/>
    <xf numFmtId="0" fontId="12" fillId="0" borderId="3" xfId="0" applyFont="1" applyBorder="1"/>
    <xf numFmtId="0" fontId="5" fillId="0" borderId="11" xfId="0" applyFont="1" applyBorder="1" applyAlignment="1">
      <alignment horizontal="center" wrapText="1"/>
    </xf>
    <xf numFmtId="164" fontId="4" fillId="0" borderId="3" xfId="1" applyNumberFormat="1" applyFont="1" applyBorder="1"/>
    <xf numFmtId="164" fontId="4" fillId="0" borderId="3" xfId="1" applyNumberFormat="1" applyFont="1" applyFill="1" applyBorder="1"/>
    <xf numFmtId="0" fontId="4" fillId="0" borderId="3" xfId="0" applyFont="1" applyBorder="1"/>
    <xf numFmtId="0" fontId="5" fillId="0" borderId="16" xfId="0" applyFont="1" applyBorder="1"/>
    <xf numFmtId="0" fontId="5" fillId="0" borderId="17" xfId="0" applyFont="1" applyBorder="1" applyAlignment="1">
      <alignment horizontal="center" wrapText="1"/>
    </xf>
    <xf numFmtId="0" fontId="4" fillId="0" borderId="16" xfId="0" applyFont="1" applyBorder="1"/>
    <xf numFmtId="0" fontId="4" fillId="0" borderId="18" xfId="0" applyFont="1" applyBorder="1"/>
    <xf numFmtId="0" fontId="4" fillId="0" borderId="25" xfId="0" applyFont="1" applyBorder="1"/>
    <xf numFmtId="0" fontId="5" fillId="0" borderId="16" xfId="0" applyFont="1" applyBorder="1" applyAlignment="1">
      <alignment horizontal="center" wrapText="1"/>
    </xf>
    <xf numFmtId="0" fontId="4" fillId="0" borderId="0" xfId="0" applyFont="1" applyAlignment="1">
      <alignment vertical="top"/>
    </xf>
    <xf numFmtId="0" fontId="7" fillId="0" borderId="0" xfId="0" applyFont="1" applyAlignment="1">
      <alignment vertical="top"/>
    </xf>
    <xf numFmtId="0" fontId="4" fillId="0" borderId="19" xfId="0" applyFont="1" applyBorder="1"/>
    <xf numFmtId="0" fontId="5" fillId="0" borderId="7" xfId="0" applyFont="1" applyBorder="1" applyAlignment="1">
      <alignment wrapText="1"/>
    </xf>
    <xf numFmtId="0" fontId="5" fillId="0" borderId="11" xfId="0" applyFont="1" applyBorder="1" applyAlignment="1">
      <alignment wrapText="1"/>
    </xf>
    <xf numFmtId="0" fontId="5" fillId="0" borderId="7" xfId="0" applyFont="1" applyBorder="1"/>
    <xf numFmtId="0" fontId="4" fillId="0" borderId="8" xfId="0" applyFont="1" applyBorder="1"/>
    <xf numFmtId="0" fontId="4" fillId="0" borderId="2" xfId="0" applyFont="1" applyBorder="1"/>
    <xf numFmtId="0" fontId="4" fillId="0" borderId="21" xfId="0" applyFont="1" applyBorder="1"/>
    <xf numFmtId="0" fontId="4" fillId="0" borderId="4" xfId="0" applyFont="1" applyBorder="1"/>
    <xf numFmtId="0" fontId="4" fillId="0" borderId="20" xfId="0" applyFont="1" applyBorder="1"/>
    <xf numFmtId="0" fontId="4" fillId="3" borderId="13" xfId="0" applyFont="1" applyFill="1" applyBorder="1"/>
    <xf numFmtId="164" fontId="4" fillId="3" borderId="13" xfId="1" applyNumberFormat="1" applyFont="1" applyFill="1" applyBorder="1"/>
    <xf numFmtId="164" fontId="4" fillId="3" borderId="3" xfId="1" applyNumberFormat="1" applyFont="1" applyFill="1" applyBorder="1"/>
    <xf numFmtId="0" fontId="12" fillId="3" borderId="3" xfId="0" applyFont="1" applyFill="1" applyBorder="1"/>
    <xf numFmtId="164" fontId="4" fillId="3" borderId="0" xfId="1" applyNumberFormat="1" applyFont="1" applyFill="1" applyBorder="1"/>
    <xf numFmtId="0" fontId="5" fillId="0" borderId="15" xfId="0" applyFont="1" applyBorder="1"/>
    <xf numFmtId="0" fontId="4" fillId="0" borderId="14" xfId="0" applyFont="1" applyBorder="1"/>
    <xf numFmtId="164" fontId="4" fillId="0" borderId="8" xfId="1" applyNumberFormat="1" applyFont="1" applyFill="1" applyBorder="1"/>
    <xf numFmtId="164" fontId="4" fillId="0" borderId="10" xfId="1" applyNumberFormat="1" applyFont="1" applyFill="1" applyBorder="1"/>
    <xf numFmtId="0" fontId="4" fillId="0" borderId="0" xfId="0" applyFont="1" applyAlignment="1">
      <alignment vertical="top" wrapText="1"/>
    </xf>
    <xf numFmtId="164" fontId="4" fillId="0" borderId="0" xfId="0" applyNumberFormat="1" applyFont="1"/>
    <xf numFmtId="0" fontId="4" fillId="0" borderId="9" xfId="0" applyFont="1" applyBorder="1"/>
    <xf numFmtId="164" fontId="4" fillId="0" borderId="25" xfId="1" applyNumberFormat="1" applyFont="1" applyFill="1" applyBorder="1" applyAlignment="1">
      <alignment horizontal="right"/>
    </xf>
    <xf numFmtId="164" fontId="4" fillId="4" borderId="13" xfId="1" applyNumberFormat="1" applyFont="1" applyFill="1" applyBorder="1"/>
    <xf numFmtId="164" fontId="14" fillId="4" borderId="23" xfId="2" applyNumberFormat="1" applyFont="1" applyFill="1" applyBorder="1"/>
    <xf numFmtId="0" fontId="4" fillId="4" borderId="22" xfId="0" applyFont="1" applyFill="1" applyBorder="1"/>
    <xf numFmtId="0" fontId="4" fillId="4" borderId="24" xfId="0" applyFont="1" applyFill="1" applyBorder="1" applyAlignment="1">
      <alignment horizontal="right"/>
    </xf>
    <xf numFmtId="0" fontId="4" fillId="4" borderId="3" xfId="0" applyFont="1" applyFill="1" applyBorder="1"/>
    <xf numFmtId="164" fontId="4" fillId="4" borderId="25" xfId="1" applyNumberFormat="1" applyFont="1" applyFill="1" applyBorder="1" applyAlignment="1">
      <alignment horizontal="center"/>
    </xf>
    <xf numFmtId="0" fontId="4" fillId="0" borderId="21" xfId="0" applyFont="1" applyBorder="1" applyAlignment="1">
      <alignment vertical="top"/>
    </xf>
    <xf numFmtId="0" fontId="4" fillId="0" borderId="8" xfId="0" applyFont="1" applyBorder="1" applyAlignment="1">
      <alignment vertical="top"/>
    </xf>
    <xf numFmtId="0" fontId="4" fillId="0" borderId="3" xfId="0" applyFont="1" applyBorder="1" applyAlignment="1">
      <alignment vertical="top"/>
    </xf>
    <xf numFmtId="0" fontId="4" fillId="0" borderId="13" xfId="0" applyFont="1" applyBorder="1" applyAlignment="1">
      <alignment vertical="top"/>
    </xf>
    <xf numFmtId="164" fontId="4" fillId="0" borderId="13" xfId="1" applyNumberFormat="1" applyFont="1" applyFill="1" applyBorder="1" applyAlignment="1">
      <alignment vertical="top"/>
    </xf>
    <xf numFmtId="164" fontId="4" fillId="0" borderId="3" xfId="1" applyNumberFormat="1" applyFont="1" applyFill="1" applyBorder="1" applyAlignment="1">
      <alignment vertical="top"/>
    </xf>
    <xf numFmtId="0" fontId="12" fillId="0" borderId="3" xfId="0" applyFont="1" applyBorder="1" applyAlignment="1">
      <alignment vertical="top"/>
    </xf>
    <xf numFmtId="0" fontId="4" fillId="0" borderId="4" xfId="0" applyFont="1" applyBorder="1" applyAlignment="1">
      <alignment vertical="top"/>
    </xf>
    <xf numFmtId="0" fontId="5" fillId="0" borderId="29" xfId="0" applyFont="1" applyBorder="1" applyAlignment="1">
      <alignment wrapText="1"/>
    </xf>
    <xf numFmtId="0" fontId="12" fillId="2" borderId="20" xfId="0" quotePrefix="1" applyFont="1" applyFill="1" applyBorder="1" applyAlignment="1">
      <alignment horizontal="left"/>
    </xf>
    <xf numFmtId="0" fontId="12" fillId="0" borderId="20" xfId="0" quotePrefix="1" applyFont="1" applyBorder="1" applyAlignment="1">
      <alignment horizontal="left"/>
    </xf>
    <xf numFmtId="0" fontId="12" fillId="3" borderId="20" xfId="0" quotePrefix="1" applyFont="1" applyFill="1" applyBorder="1" applyAlignment="1">
      <alignment horizontal="left"/>
    </xf>
    <xf numFmtId="0" fontId="4" fillId="4" borderId="24" xfId="0" applyFont="1" applyFill="1" applyBorder="1"/>
    <xf numFmtId="0" fontId="9" fillId="0" borderId="27" xfId="0" quotePrefix="1" applyFont="1" applyBorder="1" applyAlignment="1">
      <alignment horizontal="left"/>
    </xf>
    <xf numFmtId="0" fontId="10" fillId="0" borderId="0" xfId="0" applyFont="1" applyAlignment="1">
      <alignment horizontal="center" wrapText="1"/>
    </xf>
    <xf numFmtId="0" fontId="10" fillId="0" borderId="1" xfId="0" applyFont="1" applyBorder="1" applyAlignment="1">
      <alignment horizontal="center"/>
    </xf>
    <xf numFmtId="0" fontId="10" fillId="0" borderId="0" xfId="0" applyFont="1" applyAlignment="1">
      <alignment horizontal="center"/>
    </xf>
    <xf numFmtId="0" fontId="10" fillId="0" borderId="1" xfId="0" applyFont="1" applyBorder="1" applyAlignment="1">
      <alignment horizontal="center" wrapText="1"/>
    </xf>
    <xf numFmtId="0" fontId="10" fillId="0" borderId="0" xfId="0" applyFont="1" applyAlignment="1">
      <alignment horizontal="left"/>
    </xf>
    <xf numFmtId="164" fontId="3" fillId="4" borderId="0" xfId="1" applyNumberFormat="1" applyFont="1" applyFill="1"/>
    <xf numFmtId="0" fontId="11" fillId="0" borderId="0" xfId="0" applyFont="1"/>
    <xf numFmtId="164" fontId="0" fillId="0" borderId="30" xfId="0" applyNumberFormat="1" applyBorder="1"/>
    <xf numFmtId="164" fontId="0" fillId="0" borderId="28" xfId="0" applyNumberFormat="1" applyBorder="1"/>
    <xf numFmtId="164" fontId="0" fillId="0" borderId="1" xfId="0" applyNumberFormat="1" applyBorder="1"/>
    <xf numFmtId="164" fontId="0" fillId="0" borderId="0" xfId="2" applyNumberFormat="1" applyFont="1"/>
    <xf numFmtId="165" fontId="0" fillId="0" borderId="0" xfId="3" applyNumberFormat="1" applyFont="1"/>
    <xf numFmtId="0" fontId="0" fillId="0" borderId="0" xfId="0" applyAlignment="1">
      <alignment horizontal="center" vertical="top"/>
    </xf>
    <xf numFmtId="164" fontId="0" fillId="0" borderId="0" xfId="0" applyNumberFormat="1" applyAlignment="1">
      <alignment vertical="top"/>
    </xf>
    <xf numFmtId="164" fontId="3" fillId="4" borderId="0" xfId="1" applyNumberFormat="1" applyFont="1" applyFill="1" applyAlignment="1">
      <alignment vertical="top"/>
    </xf>
    <xf numFmtId="164" fontId="3" fillId="4" borderId="0" xfId="1" applyNumberFormat="1" applyFont="1" applyFill="1" applyBorder="1"/>
    <xf numFmtId="164" fontId="3" fillId="0" borderId="0" xfId="1" applyNumberFormat="1" applyFont="1" applyFill="1" applyBorder="1"/>
    <xf numFmtId="0" fontId="0" fillId="3" borderId="1" xfId="0" applyFill="1" applyBorder="1"/>
    <xf numFmtId="0" fontId="10" fillId="0" borderId="28" xfId="0" applyFont="1" applyBorder="1" applyAlignment="1">
      <alignment horizontal="center"/>
    </xf>
    <xf numFmtId="0" fontId="0" fillId="0" borderId="1" xfId="0" applyBorder="1" applyAlignment="1">
      <alignment horizontal="center"/>
    </xf>
    <xf numFmtId="0" fontId="0" fillId="0" borderId="1" xfId="0" applyBorder="1"/>
    <xf numFmtId="0" fontId="0" fillId="0" borderId="0" xfId="0" applyAlignment="1">
      <alignment vertical="center"/>
    </xf>
    <xf numFmtId="0" fontId="15" fillId="0" borderId="0" xfId="0" applyFont="1"/>
    <xf numFmtId="0" fontId="15" fillId="0" borderId="0" xfId="0" applyFont="1" applyAlignment="1">
      <alignment vertical="center"/>
    </xf>
    <xf numFmtId="164" fontId="15" fillId="0" borderId="0" xfId="0" applyNumberFormat="1" applyFont="1" applyBorder="1" applyAlignment="1">
      <alignment horizontal="center"/>
    </xf>
    <xf numFmtId="164" fontId="15" fillId="0" borderId="0" xfId="0" applyNumberFormat="1" applyFont="1" applyBorder="1"/>
    <xf numFmtId="0" fontId="12" fillId="2" borderId="20" xfId="0" quotePrefix="1" applyFont="1" applyFill="1" applyBorder="1" applyAlignment="1">
      <alignment horizontal="left" vertical="top" wrapText="1"/>
    </xf>
    <xf numFmtId="0" fontId="15" fillId="0" borderId="21" xfId="0" applyFont="1" applyBorder="1"/>
    <xf numFmtId="0" fontId="15" fillId="0" borderId="0" xfId="0" applyFont="1" applyBorder="1" applyAlignment="1">
      <alignment horizontal="center"/>
    </xf>
    <xf numFmtId="164" fontId="15" fillId="0" borderId="20" xfId="0" applyNumberFormat="1" applyFont="1" applyBorder="1" applyAlignment="1">
      <alignment horizontal="center"/>
    </xf>
    <xf numFmtId="0" fontId="15" fillId="0" borderId="20" xfId="0" applyFont="1" applyBorder="1" applyAlignment="1">
      <alignment horizontal="center"/>
    </xf>
    <xf numFmtId="0" fontId="16" fillId="0" borderId="21" xfId="0" applyFont="1" applyBorder="1"/>
    <xf numFmtId="0" fontId="16" fillId="0" borderId="0" xfId="0" applyFont="1" applyBorder="1" applyAlignment="1">
      <alignment horizontal="center"/>
    </xf>
    <xf numFmtId="164" fontId="16" fillId="0" borderId="0" xfId="0" applyNumberFormat="1" applyFont="1" applyBorder="1" applyAlignment="1">
      <alignment horizontal="center"/>
    </xf>
    <xf numFmtId="164" fontId="16" fillId="0" borderId="20" xfId="0" applyNumberFormat="1" applyFont="1" applyBorder="1" applyAlignment="1">
      <alignment horizontal="center"/>
    </xf>
    <xf numFmtId="0" fontId="15" fillId="0" borderId="0" xfId="0" applyFont="1" applyBorder="1"/>
    <xf numFmtId="0" fontId="15" fillId="0" borderId="20" xfId="0" applyFont="1" applyBorder="1"/>
    <xf numFmtId="0" fontId="15" fillId="0" borderId="22" xfId="0" applyFont="1" applyBorder="1"/>
    <xf numFmtId="0" fontId="15" fillId="0" borderId="26" xfId="0" applyFont="1" applyBorder="1"/>
    <xf numFmtId="0" fontId="15" fillId="0" borderId="27" xfId="0" applyFont="1" applyBorder="1"/>
    <xf numFmtId="0" fontId="15" fillId="0" borderId="26" xfId="0" applyFont="1" applyBorder="1" applyAlignment="1">
      <alignment horizontal="center"/>
    </xf>
    <xf numFmtId="0" fontId="15" fillId="0" borderId="27" xfId="0" applyFont="1" applyBorder="1" applyAlignment="1">
      <alignment horizontal="center"/>
    </xf>
    <xf numFmtId="164" fontId="15" fillId="0" borderId="1" xfId="0" applyNumberFormat="1" applyFont="1" applyBorder="1" applyAlignment="1">
      <alignment horizontal="center"/>
    </xf>
    <xf numFmtId="164" fontId="15" fillId="0" borderId="1" xfId="0" applyNumberFormat="1" applyFont="1" applyBorder="1" applyAlignment="1">
      <alignment horizontal="center" vertical="top"/>
    </xf>
    <xf numFmtId="164" fontId="15" fillId="0" borderId="31" xfId="0" applyNumberFormat="1" applyFont="1" applyBorder="1" applyAlignment="1">
      <alignment horizontal="center"/>
    </xf>
    <xf numFmtId="164" fontId="15" fillId="0" borderId="1" xfId="0" applyNumberFormat="1" applyFont="1" applyBorder="1" applyAlignment="1">
      <alignment vertical="top"/>
    </xf>
    <xf numFmtId="0" fontId="15" fillId="0" borderId="1" xfId="0" applyFont="1" applyBorder="1" applyAlignment="1">
      <alignment horizontal="center"/>
    </xf>
    <xf numFmtId="0" fontId="16" fillId="0" borderId="26" xfId="0" applyFont="1" applyBorder="1" applyAlignment="1">
      <alignment horizontal="center" wrapText="1"/>
    </xf>
    <xf numFmtId="0" fontId="16" fillId="0" borderId="26" xfId="0" applyFont="1" applyBorder="1" applyAlignment="1">
      <alignment horizontal="center"/>
    </xf>
    <xf numFmtId="0" fontId="16" fillId="0" borderId="27" xfId="0" applyFont="1" applyBorder="1" applyAlignment="1">
      <alignment horizontal="center"/>
    </xf>
    <xf numFmtId="0" fontId="5" fillId="0" borderId="21" xfId="0" applyFont="1" applyBorder="1"/>
    <xf numFmtId="0" fontId="4" fillId="0" borderId="0" xfId="0" applyFont="1" applyBorder="1"/>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0" xfId="0" applyFont="1" applyBorder="1" applyAlignment="1">
      <alignment horizontal="center"/>
    </xf>
    <xf numFmtId="0" fontId="5" fillId="0" borderId="20" xfId="0" applyFont="1" applyBorder="1" applyAlignment="1">
      <alignment horizontal="center"/>
    </xf>
    <xf numFmtId="0" fontId="4" fillId="0" borderId="0" xfId="0" applyFont="1" applyAlignment="1">
      <alignment horizontal="center" vertical="top"/>
    </xf>
    <xf numFmtId="0" fontId="4" fillId="0" borderId="0" xfId="0" applyFont="1" applyAlignment="1">
      <alignment horizontal="center" wrapText="1"/>
    </xf>
    <xf numFmtId="0" fontId="4" fillId="0" borderId="0" xfId="0" applyFont="1" applyBorder="1" applyAlignment="1">
      <alignment vertical="top"/>
    </xf>
    <xf numFmtId="0" fontId="4" fillId="0" borderId="3" xfId="0" applyFont="1" applyFill="1" applyBorder="1"/>
    <xf numFmtId="0" fontId="4" fillId="0" borderId="8" xfId="0" applyFont="1" applyFill="1" applyBorder="1"/>
    <xf numFmtId="0" fontId="4" fillId="0" borderId="10" xfId="0" applyFont="1" applyFill="1" applyBorder="1"/>
    <xf numFmtId="0" fontId="4" fillId="0" borderId="32" xfId="0" applyFont="1" applyBorder="1"/>
    <xf numFmtId="164" fontId="4" fillId="0" borderId="32" xfId="1" applyNumberFormat="1" applyFont="1" applyFill="1" applyBorder="1"/>
    <xf numFmtId="164" fontId="4" fillId="4" borderId="32" xfId="1" applyNumberFormat="1" applyFont="1" applyFill="1" applyBorder="1"/>
    <xf numFmtId="0" fontId="4" fillId="4" borderId="9" xfId="0" applyFont="1" applyFill="1" applyBorder="1"/>
    <xf numFmtId="0" fontId="12" fillId="2" borderId="31" xfId="0" quotePrefix="1" applyFont="1" applyFill="1" applyBorder="1" applyAlignment="1">
      <alignment horizontal="left"/>
    </xf>
    <xf numFmtId="0" fontId="5" fillId="0" borderId="0" xfId="0" applyFont="1" applyFill="1" applyBorder="1" applyAlignment="1">
      <alignment horizontal="center" wrapText="1"/>
    </xf>
    <xf numFmtId="0" fontId="4" fillId="0" borderId="0" xfId="0" applyFont="1" applyFill="1"/>
    <xf numFmtId="0" fontId="5" fillId="0" borderId="0" xfId="0" applyFont="1" applyFill="1" applyBorder="1" applyAlignment="1">
      <alignment horizontal="center"/>
    </xf>
    <xf numFmtId="0" fontId="4" fillId="0" borderId="0" xfId="0" applyFont="1" applyFill="1" applyBorder="1"/>
    <xf numFmtId="0" fontId="7" fillId="0" borderId="5" xfId="0" applyFont="1" applyBorder="1"/>
    <xf numFmtId="0" fontId="4" fillId="0" borderId="33" xfId="0" applyFont="1" applyBorder="1"/>
    <xf numFmtId="0" fontId="5" fillId="0" borderId="5" xfId="0" applyFont="1" applyBorder="1" applyAlignment="1">
      <alignment wrapText="1"/>
    </xf>
    <xf numFmtId="0" fontId="4" fillId="0" borderId="34" xfId="0" applyFont="1" applyBorder="1"/>
    <xf numFmtId="0" fontId="5" fillId="0" borderId="16" xfId="0" applyFont="1" applyBorder="1" applyAlignment="1">
      <alignment horizontal="center"/>
    </xf>
    <xf numFmtId="0" fontId="5" fillId="0" borderId="18" xfId="0" applyFont="1" applyBorder="1" applyAlignment="1">
      <alignment horizontal="center" wrapText="1"/>
    </xf>
    <xf numFmtId="0" fontId="5" fillId="0" borderId="35" xfId="0" applyFont="1" applyBorder="1"/>
    <xf numFmtId="0" fontId="5" fillId="0" borderId="29" xfId="0" applyFont="1" applyBorder="1" applyAlignment="1">
      <alignment horizontal="center" wrapText="1"/>
    </xf>
    <xf numFmtId="0" fontId="4" fillId="0" borderId="36" xfId="0" applyFont="1" applyFill="1" applyBorder="1"/>
    <xf numFmtId="0" fontId="4" fillId="4" borderId="36" xfId="0" applyFont="1" applyFill="1" applyBorder="1"/>
    <xf numFmtId="164" fontId="14" fillId="4" borderId="25" xfId="2" applyNumberFormat="1" applyFont="1" applyFill="1" applyBorder="1"/>
    <xf numFmtId="164" fontId="17" fillId="0" borderId="0" xfId="0" applyNumberFormat="1" applyFont="1"/>
    <xf numFmtId="0" fontId="4" fillId="4" borderId="37" xfId="0" applyFont="1" applyFill="1" applyBorder="1"/>
    <xf numFmtId="164" fontId="5" fillId="0" borderId="25" xfId="1" applyNumberFormat="1" applyFont="1" applyFill="1" applyBorder="1" applyAlignment="1">
      <alignment horizontal="center"/>
    </xf>
    <xf numFmtId="164" fontId="4" fillId="0" borderId="3" xfId="0" applyNumberFormat="1" applyFont="1" applyFill="1" applyBorder="1" applyAlignment="1">
      <alignment horizontal="left"/>
    </xf>
    <xf numFmtId="0" fontId="17" fillId="0" borderId="0" xfId="0" applyFont="1" applyBorder="1"/>
    <xf numFmtId="164" fontId="5" fillId="0" borderId="38" xfId="0" applyNumberFormat="1" applyFont="1" applyFill="1" applyBorder="1" applyAlignment="1">
      <alignment horizontal="left"/>
    </xf>
    <xf numFmtId="0" fontId="5" fillId="0" borderId="0" xfId="0" applyFont="1" applyFill="1" applyBorder="1"/>
    <xf numFmtId="164" fontId="4" fillId="0" borderId="39" xfId="0" applyNumberFormat="1" applyFont="1" applyBorder="1"/>
    <xf numFmtId="0" fontId="12" fillId="2" borderId="27" xfId="0" quotePrefix="1" applyFont="1" applyFill="1" applyBorder="1" applyAlignment="1">
      <alignment horizontal="left"/>
    </xf>
    <xf numFmtId="0" fontId="4" fillId="0" borderId="40" xfId="0" applyFont="1" applyBorder="1"/>
    <xf numFmtId="0" fontId="4" fillId="0" borderId="31" xfId="0" applyFont="1" applyBorder="1"/>
    <xf numFmtId="0" fontId="7" fillId="0" borderId="15" xfId="0" applyFont="1" applyBorder="1"/>
    <xf numFmtId="0" fontId="7" fillId="0" borderId="16" xfId="0" applyFont="1" applyBorder="1"/>
    <xf numFmtId="0" fontId="7" fillId="0" borderId="0" xfId="0" applyFont="1" applyBorder="1"/>
    <xf numFmtId="0" fontId="4" fillId="3" borderId="0" xfId="0" applyFont="1" applyFill="1" applyBorder="1"/>
    <xf numFmtId="0" fontId="12" fillId="0" borderId="20" xfId="0" quotePrefix="1" applyFont="1" applyFill="1" applyBorder="1" applyAlignment="1">
      <alignment horizontal="left"/>
    </xf>
    <xf numFmtId="0" fontId="4" fillId="0" borderId="20" xfId="0" applyFont="1" applyFill="1" applyBorder="1"/>
    <xf numFmtId="0" fontId="4" fillId="0" borderId="22" xfId="0" applyFont="1" applyBorder="1"/>
    <xf numFmtId="0" fontId="4" fillId="0" borderId="26" xfId="0" applyFont="1" applyBorder="1"/>
    <xf numFmtId="164" fontId="4" fillId="0" borderId="30" xfId="1" applyNumberFormat="1" applyFont="1" applyFill="1" applyBorder="1"/>
    <xf numFmtId="0" fontId="4" fillId="0" borderId="27" xfId="0" applyFont="1" applyBorder="1"/>
    <xf numFmtId="0" fontId="18" fillId="0" borderId="0" xfId="0" applyFont="1" applyAlignment="1">
      <alignment horizontal="left" vertical="top" wrapText="1"/>
    </xf>
    <xf numFmtId="0" fontId="19" fillId="0" borderId="1" xfId="0" applyFont="1" applyBorder="1" applyAlignment="1">
      <alignment horizontal="center" vertical="top" wrapText="1"/>
    </xf>
    <xf numFmtId="0" fontId="18" fillId="0" borderId="0" xfId="0" applyFont="1"/>
    <xf numFmtId="0" fontId="10" fillId="0" borderId="6" xfId="0" applyFont="1" applyBorder="1" applyAlignment="1">
      <alignment wrapText="1"/>
    </xf>
    <xf numFmtId="0" fontId="10" fillId="0" borderId="0" xfId="0" applyFont="1" applyAlignment="1">
      <alignment wrapText="1"/>
    </xf>
    <xf numFmtId="0" fontId="10" fillId="0" borderId="26" xfId="0" applyFont="1" applyBorder="1"/>
    <xf numFmtId="0" fontId="10" fillId="0" borderId="26" xfId="0" applyFont="1" applyBorder="1" applyAlignment="1">
      <alignment horizontal="center" wrapText="1"/>
    </xf>
    <xf numFmtId="0" fontId="10" fillId="0" borderId="26" xfId="0" applyFont="1" applyBorder="1" applyAlignment="1">
      <alignment wrapText="1"/>
    </xf>
    <xf numFmtId="164" fontId="3" fillId="0" borderId="0" xfId="1" applyNumberFormat="1" applyFont="1"/>
    <xf numFmtId="164" fontId="3" fillId="5" borderId="0" xfId="1" applyNumberFormat="1" applyFont="1" applyFill="1"/>
    <xf numFmtId="164" fontId="3" fillId="0" borderId="0" xfId="1" applyNumberFormat="1" applyFont="1" applyBorder="1"/>
    <xf numFmtId="9" fontId="3" fillId="0" borderId="0" xfId="4" applyFont="1" applyAlignment="1">
      <alignment horizontal="right"/>
    </xf>
    <xf numFmtId="0" fontId="3" fillId="0" borderId="0" xfId="0" applyFont="1" applyAlignment="1">
      <alignment horizontal="center"/>
    </xf>
    <xf numFmtId="0" fontId="3" fillId="0" borderId="0" xfId="0" applyFont="1" applyAlignment="1">
      <alignment horizontal="left"/>
    </xf>
    <xf numFmtId="164" fontId="3" fillId="0" borderId="0" xfId="1" applyNumberFormat="1" applyFont="1" applyFill="1"/>
    <xf numFmtId="165" fontId="3" fillId="0" borderId="0" xfId="4" applyNumberFormat="1" applyFont="1"/>
    <xf numFmtId="9" fontId="3" fillId="0" borderId="0" xfId="4" applyFont="1" applyBorder="1" applyAlignment="1">
      <alignment horizontal="right"/>
    </xf>
    <xf numFmtId="0" fontId="3" fillId="4" borderId="0" xfId="0" applyFont="1" applyFill="1" applyAlignment="1">
      <alignment horizontal="left"/>
    </xf>
    <xf numFmtId="164" fontId="3" fillId="6" borderId="0" xfId="1" applyNumberFormat="1" applyFont="1" applyFill="1" applyBorder="1"/>
    <xf numFmtId="164" fontId="3" fillId="3" borderId="0" xfId="1" applyNumberFormat="1" applyFont="1" applyFill="1"/>
    <xf numFmtId="0" fontId="3" fillId="3" borderId="0" xfId="0" applyFont="1" applyFill="1" applyAlignment="1">
      <alignment horizontal="left"/>
    </xf>
    <xf numFmtId="164" fontId="3" fillId="6" borderId="0" xfId="1" applyNumberFormat="1" applyFont="1" applyFill="1"/>
    <xf numFmtId="0" fontId="3" fillId="6" borderId="0" xfId="0" applyFont="1" applyFill="1" applyAlignment="1">
      <alignment horizontal="left"/>
    </xf>
    <xf numFmtId="0" fontId="3" fillId="0" borderId="0" xfId="0" applyFont="1" applyAlignment="1">
      <alignment horizontal="right"/>
    </xf>
    <xf numFmtId="0" fontId="10" fillId="0" borderId="0" xfId="0" applyFont="1" applyAlignment="1">
      <alignment horizontal="right"/>
    </xf>
    <xf numFmtId="164" fontId="10" fillId="0" borderId="6" xfId="0" applyNumberFormat="1" applyFont="1" applyBorder="1"/>
    <xf numFmtId="9" fontId="0" fillId="0" borderId="6" xfId="4" applyFont="1" applyBorder="1"/>
    <xf numFmtId="0" fontId="18" fillId="0" borderId="0" xfId="0" applyFont="1" applyAlignment="1">
      <alignment horizontal="right"/>
    </xf>
    <xf numFmtId="164" fontId="18" fillId="0" borderId="0" xfId="0" applyNumberFormat="1" applyFont="1"/>
    <xf numFmtId="166" fontId="18" fillId="0" borderId="0" xfId="5" applyNumberFormat="1" applyFont="1"/>
    <xf numFmtId="164" fontId="20" fillId="0" borderId="0" xfId="1" applyNumberFormat="1" applyFont="1" applyBorder="1"/>
    <xf numFmtId="9" fontId="21" fillId="0" borderId="0" xfId="4" applyFont="1"/>
    <xf numFmtId="0" fontId="20" fillId="0" borderId="0" xfId="0" applyFont="1" applyAlignment="1">
      <alignment horizontal="left"/>
    </xf>
    <xf numFmtId="0" fontId="20" fillId="0" borderId="0" xfId="0" applyFont="1" applyAlignment="1">
      <alignment horizontal="center"/>
    </xf>
    <xf numFmtId="164" fontId="20" fillId="0" borderId="0" xfId="1" applyNumberFormat="1" applyFont="1" applyFill="1" applyBorder="1"/>
    <xf numFmtId="9" fontId="20" fillId="0" borderId="0" xfId="4" applyFont="1" applyFill="1"/>
    <xf numFmtId="0" fontId="3" fillId="0" borderId="0" xfId="0" applyFont="1" applyAlignment="1">
      <alignment vertical="top"/>
    </xf>
    <xf numFmtId="164" fontId="0" fillId="0" borderId="0" xfId="1" applyNumberFormat="1" applyFont="1" applyBorder="1"/>
    <xf numFmtId="0" fontId="3" fillId="0" borderId="41" xfId="0" applyFont="1" applyBorder="1" applyAlignment="1">
      <alignment horizontal="center"/>
    </xf>
    <xf numFmtId="0" fontId="3" fillId="0" borderId="17" xfId="0" applyFont="1" applyBorder="1" applyAlignment="1">
      <alignment horizontal="center"/>
    </xf>
    <xf numFmtId="0" fontId="18" fillId="0" borderId="16" xfId="0" applyFont="1" applyBorder="1"/>
    <xf numFmtId="0" fontId="0" fillId="0" borderId="16" xfId="0" applyBorder="1" applyAlignment="1">
      <alignment horizontal="center"/>
    </xf>
    <xf numFmtId="0" fontId="0" fillId="0" borderId="18" xfId="0" applyBorder="1" applyAlignment="1">
      <alignment horizontal="center"/>
    </xf>
    <xf numFmtId="164" fontId="0" fillId="0" borderId="21" xfId="0" applyNumberFormat="1" applyBorder="1"/>
    <xf numFmtId="0" fontId="0" fillId="0" borderId="20" xfId="0" applyBorder="1" applyAlignment="1">
      <alignment horizontal="center"/>
    </xf>
    <xf numFmtId="0" fontId="0" fillId="0" borderId="21" xfId="0" applyBorder="1"/>
    <xf numFmtId="9" fontId="0" fillId="0" borderId="0" xfId="4" applyFont="1" applyBorder="1"/>
    <xf numFmtId="0" fontId="0" fillId="0" borderId="22" xfId="0" applyBorder="1"/>
    <xf numFmtId="0" fontId="0" fillId="0" borderId="26" xfId="0" applyBorder="1"/>
    <xf numFmtId="0" fontId="0" fillId="0" borderId="26" xfId="0" applyBorder="1" applyAlignment="1">
      <alignment horizontal="center"/>
    </xf>
    <xf numFmtId="0" fontId="0" fillId="0" borderId="27" xfId="0" applyBorder="1" applyAlignment="1">
      <alignment horizontal="center"/>
    </xf>
    <xf numFmtId="0" fontId="10" fillId="0" borderId="15" xfId="0" applyFont="1" applyBorder="1"/>
    <xf numFmtId="0" fontId="10" fillId="0" borderId="16" xfId="0" applyFont="1" applyBorder="1"/>
    <xf numFmtId="0" fontId="10" fillId="0" borderId="16" xfId="0" applyFont="1" applyBorder="1" applyAlignment="1">
      <alignment horizontal="center"/>
    </xf>
    <xf numFmtId="0" fontId="6" fillId="0" borderId="21" xfId="0" applyFont="1" applyBorder="1"/>
    <xf numFmtId="165" fontId="10" fillId="0" borderId="21" xfId="4" applyNumberFormat="1" applyFont="1" applyBorder="1"/>
    <xf numFmtId="43" fontId="0" fillId="0" borderId="0" xfId="5" applyFont="1"/>
    <xf numFmtId="0" fontId="10" fillId="0" borderId="22" xfId="0" applyFont="1" applyBorder="1"/>
    <xf numFmtId="0" fontId="3" fillId="0" borderId="1" xfId="0" applyFont="1" applyBorder="1" applyAlignment="1">
      <alignment horizontal="center"/>
    </xf>
    <xf numFmtId="164" fontId="0" fillId="4" borderId="1" xfId="0" applyNumberFormat="1" applyFill="1" applyBorder="1"/>
    <xf numFmtId="0" fontId="0" fillId="0" borderId="15" xfId="0" applyBorder="1"/>
    <xf numFmtId="164" fontId="0" fillId="0" borderId="0" xfId="0" applyNumberFormat="1" applyBorder="1"/>
    <xf numFmtId="0" fontId="0" fillId="0" borderId="0" xfId="0" applyBorder="1" applyAlignment="1">
      <alignment horizontal="center"/>
    </xf>
    <xf numFmtId="0" fontId="0" fillId="0" borderId="0" xfId="0" applyBorder="1"/>
    <xf numFmtId="0" fontId="3" fillId="0" borderId="0" xfId="0" applyFont="1" applyBorder="1" applyAlignment="1">
      <alignment horizontal="left"/>
    </xf>
    <xf numFmtId="0" fontId="0" fillId="3" borderId="21" xfId="0" applyFill="1" applyBorder="1"/>
    <xf numFmtId="164" fontId="0" fillId="3" borderId="0" xfId="0" applyNumberFormat="1" applyFill="1" applyBorder="1"/>
    <xf numFmtId="0" fontId="0" fillId="6" borderId="21" xfId="0" applyFill="1" applyBorder="1"/>
    <xf numFmtId="164" fontId="0" fillId="6" borderId="0" xfId="0" applyNumberFormat="1" applyFill="1" applyBorder="1"/>
    <xf numFmtId="164" fontId="0" fillId="0" borderId="0" xfId="0" applyNumberFormat="1" applyBorder="1" applyAlignment="1">
      <alignment horizontal="left"/>
    </xf>
    <xf numFmtId="0" fontId="0" fillId="4" borderId="38" xfId="0" applyFill="1" applyBorder="1"/>
    <xf numFmtId="164" fontId="0" fillId="0" borderId="20" xfId="0" applyNumberFormat="1" applyBorder="1" applyAlignment="1">
      <alignment horizontal="center"/>
    </xf>
    <xf numFmtId="0" fontId="0" fillId="0" borderId="38" xfId="0" applyBorder="1" applyAlignment="1">
      <alignment horizontal="right"/>
    </xf>
    <xf numFmtId="0" fontId="0" fillId="0" borderId="21" xfId="0" applyBorder="1" applyAlignment="1">
      <alignment horizontal="right"/>
    </xf>
    <xf numFmtId="0" fontId="0" fillId="0" borderId="42" xfId="0" applyBorder="1"/>
    <xf numFmtId="0" fontId="3" fillId="0" borderId="0" xfId="0" quotePrefix="1" applyFont="1" applyAlignment="1">
      <alignment horizontal="center"/>
    </xf>
    <xf numFmtId="9" fontId="20" fillId="0" borderId="0" xfId="4" applyFont="1"/>
    <xf numFmtId="0" fontId="0" fillId="0" borderId="16" xfId="0" applyBorder="1"/>
    <xf numFmtId="164" fontId="0" fillId="0" borderId="0" xfId="0" applyNumberFormat="1" applyBorder="1" applyAlignment="1">
      <alignment horizontal="center"/>
    </xf>
    <xf numFmtId="0" fontId="3" fillId="6" borderId="0" xfId="0" applyFont="1" applyFill="1" applyAlignment="1">
      <alignment horizontal="center"/>
    </xf>
    <xf numFmtId="0" fontId="3" fillId="6" borderId="0" xfId="0" applyFont="1" applyFill="1" applyAlignment="1">
      <alignment horizontal="right"/>
    </xf>
    <xf numFmtId="0" fontId="3" fillId="3" borderId="0" xfId="0" applyFont="1" applyFill="1" applyAlignment="1">
      <alignment horizontal="center"/>
    </xf>
    <xf numFmtId="0" fontId="0" fillId="3" borderId="0" xfId="0" applyFill="1" applyAlignment="1">
      <alignment horizontal="center"/>
    </xf>
    <xf numFmtId="0" fontId="3" fillId="3" borderId="0" xfId="0" applyFont="1" applyFill="1" applyAlignment="1">
      <alignment horizontal="right"/>
    </xf>
    <xf numFmtId="0" fontId="0" fillId="0" borderId="0" xfId="0" applyFont="1"/>
    <xf numFmtId="0" fontId="3" fillId="4" borderId="21" xfId="0" applyFont="1" applyFill="1" applyBorder="1"/>
    <xf numFmtId="0" fontId="0" fillId="4" borderId="0" xfId="0" applyFill="1" applyBorder="1"/>
    <xf numFmtId="0" fontId="0" fillId="4" borderId="0" xfId="0" applyFill="1" applyBorder="1" applyAlignment="1">
      <alignment horizontal="center"/>
    </xf>
    <xf numFmtId="10" fontId="4" fillId="0" borderId="0" xfId="3" applyNumberFormat="1" applyFont="1"/>
    <xf numFmtId="0" fontId="22" fillId="0" borderId="0" xfId="6" applyFont="1"/>
    <xf numFmtId="166" fontId="22" fillId="0" borderId="0" xfId="6" applyNumberFormat="1" applyFont="1"/>
    <xf numFmtId="166" fontId="22" fillId="0" borderId="0" xfId="8" applyNumberFormat="1" applyFont="1"/>
    <xf numFmtId="166" fontId="22" fillId="0" borderId="0" xfId="8" applyNumberFormat="1" applyFont="1" applyFill="1"/>
    <xf numFmtId="0" fontId="22" fillId="3" borderId="0" xfId="6" applyFont="1" applyFill="1"/>
    <xf numFmtId="164" fontId="22" fillId="0" borderId="0" xfId="2" applyNumberFormat="1" applyFont="1"/>
    <xf numFmtId="0" fontId="23" fillId="0" borderId="0" xfId="6" applyFont="1" applyAlignment="1">
      <alignment horizontal="left"/>
    </xf>
    <xf numFmtId="164" fontId="23" fillId="0" borderId="0" xfId="2" applyNumberFormat="1" applyFont="1"/>
    <xf numFmtId="0" fontId="23" fillId="0" borderId="0" xfId="6" applyFont="1" applyAlignment="1">
      <alignment horizontal="right"/>
    </xf>
    <xf numFmtId="166" fontId="23" fillId="0" borderId="0" xfId="6" applyNumberFormat="1" applyFont="1" applyAlignment="1">
      <alignment horizontal="center"/>
    </xf>
    <xf numFmtId="0" fontId="23" fillId="0" borderId="0" xfId="6" applyFont="1"/>
    <xf numFmtId="0" fontId="24" fillId="0" borderId="0" xfId="6" applyFont="1" applyAlignment="1">
      <alignment horizontal="center"/>
    </xf>
    <xf numFmtId="166" fontId="24" fillId="0" borderId="0" xfId="6" applyNumberFormat="1" applyFont="1" applyAlignment="1">
      <alignment horizontal="center"/>
    </xf>
    <xf numFmtId="166" fontId="23" fillId="0" borderId="28" xfId="6" applyNumberFormat="1" applyFont="1" applyBorder="1"/>
    <xf numFmtId="166" fontId="23" fillId="6" borderId="28" xfId="6" applyNumberFormat="1" applyFont="1" applyFill="1" applyBorder="1"/>
    <xf numFmtId="164" fontId="22" fillId="0" borderId="1" xfId="2" applyNumberFormat="1" applyFont="1" applyBorder="1"/>
    <xf numFmtId="166" fontId="22" fillId="0" borderId="1" xfId="6" applyNumberFormat="1" applyFont="1" applyBorder="1"/>
    <xf numFmtId="10" fontId="22" fillId="0" borderId="0" xfId="3" applyNumberFormat="1" applyFont="1"/>
    <xf numFmtId="0" fontId="22" fillId="0" borderId="15" xfId="6" applyFont="1" applyBorder="1"/>
    <xf numFmtId="0" fontId="22" fillId="0" borderId="16" xfId="6" applyFont="1" applyBorder="1"/>
    <xf numFmtId="0" fontId="22" fillId="0" borderId="18" xfId="6" applyFont="1" applyBorder="1"/>
    <xf numFmtId="0" fontId="22" fillId="0" borderId="21" xfId="6" applyFont="1" applyBorder="1"/>
    <xf numFmtId="0" fontId="22" fillId="0" borderId="20" xfId="6" applyFont="1" applyBorder="1"/>
    <xf numFmtId="164" fontId="22" fillId="0" borderId="0" xfId="2" applyNumberFormat="1" applyFont="1" applyBorder="1"/>
    <xf numFmtId="166" fontId="22" fillId="0" borderId="0" xfId="6" applyNumberFormat="1" applyFont="1" applyBorder="1"/>
    <xf numFmtId="10" fontId="22" fillId="0" borderId="20" xfId="3" applyNumberFormat="1" applyFont="1" applyBorder="1"/>
    <xf numFmtId="10" fontId="22" fillId="0" borderId="31" xfId="3" applyNumberFormat="1" applyFont="1" applyBorder="1"/>
    <xf numFmtId="0" fontId="22" fillId="0" borderId="22" xfId="6" applyFont="1" applyBorder="1"/>
    <xf numFmtId="0" fontId="22" fillId="0" borderId="26" xfId="6" applyFont="1" applyBorder="1"/>
    <xf numFmtId="0" fontId="22" fillId="0" borderId="27" xfId="6" applyFont="1" applyBorder="1"/>
    <xf numFmtId="0" fontId="22" fillId="0" borderId="0" xfId="6" applyFont="1" applyAlignment="1">
      <alignment vertical="top" wrapText="1"/>
    </xf>
    <xf numFmtId="165" fontId="25" fillId="0" borderId="0" xfId="3" applyNumberFormat="1" applyFont="1"/>
    <xf numFmtId="0" fontId="25" fillId="0" borderId="0" xfId="6" applyFont="1" applyAlignment="1">
      <alignment horizontal="right"/>
    </xf>
    <xf numFmtId="0" fontId="25" fillId="0" borderId="0" xfId="6" applyFont="1"/>
    <xf numFmtId="166" fontId="23" fillId="0" borderId="0" xfId="6" applyNumberFormat="1" applyFont="1" applyAlignment="1">
      <alignment horizontal="right"/>
    </xf>
    <xf numFmtId="0" fontId="23" fillId="0" borderId="15" xfId="6" applyFont="1" applyBorder="1"/>
    <xf numFmtId="0" fontId="23" fillId="3" borderId="0" xfId="6" applyFont="1" applyFill="1"/>
    <xf numFmtId="10" fontId="23" fillId="3" borderId="20" xfId="3" applyNumberFormat="1" applyFont="1" applyFill="1" applyBorder="1"/>
    <xf numFmtId="10" fontId="0" fillId="0" borderId="0" xfId="3" applyNumberFormat="1" applyFont="1"/>
    <xf numFmtId="0" fontId="22" fillId="0" borderId="1" xfId="6" applyFont="1" applyBorder="1" applyAlignment="1">
      <alignment horizontal="center"/>
    </xf>
    <xf numFmtId="0" fontId="22" fillId="0" borderId="0" xfId="6" applyFont="1" applyBorder="1"/>
    <xf numFmtId="164" fontId="22" fillId="0" borderId="31" xfId="2" applyNumberFormat="1" applyFont="1" applyBorder="1"/>
    <xf numFmtId="0" fontId="22" fillId="0" borderId="0" xfId="6" applyFont="1" applyBorder="1" applyAlignment="1">
      <alignment horizontal="right"/>
    </xf>
    <xf numFmtId="164" fontId="22" fillId="0" borderId="20" xfId="2" applyNumberFormat="1" applyFont="1" applyBorder="1"/>
    <xf numFmtId="165" fontId="22" fillId="0" borderId="0" xfId="3" applyNumberFormat="1" applyFont="1" applyBorder="1"/>
    <xf numFmtId="0" fontId="23" fillId="0" borderId="0" xfId="6" applyFont="1" applyBorder="1" applyAlignment="1">
      <alignment horizontal="right"/>
    </xf>
    <xf numFmtId="0" fontId="22" fillId="0" borderId="20" xfId="6" applyFont="1" applyBorder="1" applyAlignment="1">
      <alignment horizontal="right"/>
    </xf>
    <xf numFmtId="165" fontId="23" fillId="0" borderId="20" xfId="3" applyNumberFormat="1" applyFont="1" applyBorder="1"/>
    <xf numFmtId="165" fontId="0" fillId="3" borderId="44" xfId="3" applyNumberFormat="1" applyFont="1" applyFill="1" applyBorder="1"/>
    <xf numFmtId="165" fontId="16" fillId="0" borderId="0" xfId="3" applyNumberFormat="1" applyFont="1"/>
    <xf numFmtId="164" fontId="22" fillId="0" borderId="1" xfId="2" applyNumberFormat="1" applyFont="1" applyBorder="1" applyAlignment="1">
      <alignment horizontal="center"/>
    </xf>
    <xf numFmtId="0" fontId="22" fillId="0" borderId="0" xfId="6" applyFont="1" applyBorder="1" applyAlignment="1">
      <alignment horizontal="center"/>
    </xf>
    <xf numFmtId="0" fontId="22" fillId="0" borderId="20" xfId="6" applyFont="1" applyBorder="1" applyAlignment="1">
      <alignment horizontal="center"/>
    </xf>
    <xf numFmtId="0" fontId="22" fillId="0" borderId="21" xfId="6" applyFont="1" applyBorder="1" applyAlignment="1">
      <alignment horizontal="right"/>
    </xf>
    <xf numFmtId="0" fontId="26" fillId="0" borderId="45" xfId="0" applyFont="1" applyBorder="1" applyAlignment="1">
      <alignment horizontal="center"/>
    </xf>
    <xf numFmtId="0" fontId="26" fillId="0" borderId="11" xfId="0" applyFont="1" applyBorder="1" applyAlignment="1">
      <alignment horizontal="left"/>
    </xf>
    <xf numFmtId="0" fontId="3" fillId="0" borderId="14" xfId="0" applyFont="1" applyBorder="1" applyAlignment="1">
      <alignment horizontal="center"/>
    </xf>
    <xf numFmtId="0" fontId="3" fillId="0" borderId="8" xfId="0" applyFont="1" applyBorder="1" applyAlignment="1">
      <alignment horizontal="center"/>
    </xf>
    <xf numFmtId="0" fontId="26" fillId="0" borderId="11" xfId="0" applyFont="1" applyBorder="1" applyAlignment="1">
      <alignment horizontal="center"/>
    </xf>
    <xf numFmtId="0" fontId="26" fillId="0" borderId="0" xfId="0" applyFont="1" applyBorder="1" applyAlignment="1">
      <alignment vertical="top" wrapText="1"/>
    </xf>
    <xf numFmtId="0" fontId="3" fillId="0" borderId="0" xfId="0" applyFont="1" applyBorder="1"/>
    <xf numFmtId="0" fontId="10" fillId="3" borderId="43" xfId="0" applyFont="1" applyFill="1" applyBorder="1" applyAlignment="1">
      <alignment horizontal="right"/>
    </xf>
    <xf numFmtId="164" fontId="3" fillId="4" borderId="0" xfId="1" applyNumberFormat="1" applyFont="1" applyFill="1" applyBorder="1" applyAlignment="1">
      <alignment vertical="top"/>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21" xfId="0" applyFont="1" applyBorder="1" applyAlignment="1">
      <alignment horizontal="center" vertical="center"/>
    </xf>
    <xf numFmtId="0" fontId="16" fillId="0" borderId="0" xfId="0" applyFont="1" applyBorder="1" applyAlignment="1">
      <alignment horizontal="center" vertical="center"/>
    </xf>
    <xf numFmtId="0" fontId="16" fillId="0" borderId="20" xfId="0" applyFont="1" applyBorder="1" applyAlignment="1">
      <alignment horizontal="center" vertical="center"/>
    </xf>
    <xf numFmtId="0" fontId="5" fillId="0" borderId="3" xfId="0" applyFont="1" applyBorder="1" applyAlignment="1">
      <alignment horizontal="left" vertical="center" wrapText="1"/>
    </xf>
    <xf numFmtId="0" fontId="5" fillId="0" borderId="20" xfId="0" applyFont="1" applyBorder="1" applyAlignment="1">
      <alignment horizontal="left" vertical="center" wrapText="1"/>
    </xf>
    <xf numFmtId="0" fontId="4" fillId="0" borderId="0" xfId="0" applyFont="1" applyAlignment="1">
      <alignment horizontal="left" vertical="top" wrapText="1"/>
    </xf>
    <xf numFmtId="0" fontId="4" fillId="0" borderId="26" xfId="0" applyFont="1" applyBorder="1" applyAlignment="1">
      <alignment horizontal="left" vertical="top" wrapText="1"/>
    </xf>
    <xf numFmtId="0" fontId="12" fillId="2" borderId="3" xfId="0" quotePrefix="1" applyFont="1" applyFill="1" applyBorder="1" applyAlignment="1">
      <alignment horizontal="left" vertical="top" wrapText="1"/>
    </xf>
    <xf numFmtId="0" fontId="12" fillId="2" borderId="20" xfId="0" quotePrefix="1" applyFont="1" applyFill="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26" fillId="0" borderId="6" xfId="0" applyFont="1" applyBorder="1" applyAlignment="1">
      <alignment horizontal="left" vertical="top" wrapText="1"/>
    </xf>
    <xf numFmtId="0" fontId="26" fillId="0" borderId="14" xfId="0" applyFont="1" applyBorder="1" applyAlignment="1">
      <alignment horizontal="left" vertical="top" wrapText="1"/>
    </xf>
    <xf numFmtId="0" fontId="26" fillId="0" borderId="1" xfId="0" applyFont="1" applyBorder="1" applyAlignment="1">
      <alignment horizontal="left" vertical="top" wrapText="1"/>
    </xf>
    <xf numFmtId="0" fontId="26" fillId="0" borderId="10" xfId="0" applyFont="1" applyBorder="1" applyAlignment="1">
      <alignment horizontal="left" vertical="top" wrapText="1"/>
    </xf>
    <xf numFmtId="0" fontId="26" fillId="0" borderId="0" xfId="0" applyFont="1" applyBorder="1" applyAlignment="1">
      <alignment horizontal="left" vertical="top" wrapText="1"/>
    </xf>
    <xf numFmtId="0" fontId="26" fillId="0" borderId="8" xfId="0" applyFont="1" applyBorder="1" applyAlignment="1">
      <alignment horizontal="left" vertical="top" wrapText="1"/>
    </xf>
    <xf numFmtId="0" fontId="10" fillId="0" borderId="0" xfId="0" applyFont="1" applyAlignment="1">
      <alignment horizontal="center"/>
    </xf>
    <xf numFmtId="0" fontId="19" fillId="0" borderId="1" xfId="0" applyFont="1" applyBorder="1" applyAlignment="1">
      <alignment horizontal="center" vertical="top" wrapText="1"/>
    </xf>
    <xf numFmtId="0" fontId="0" fillId="0" borderId="0" xfId="0" applyAlignment="1">
      <alignment horizontal="left" vertical="top"/>
    </xf>
    <xf numFmtId="0" fontId="10" fillId="0" borderId="6" xfId="0" applyFont="1" applyBorder="1" applyAlignment="1">
      <alignment horizontal="center" wrapText="1"/>
    </xf>
    <xf numFmtId="0" fontId="10" fillId="0" borderId="26" xfId="0" applyFont="1" applyBorder="1" applyAlignment="1">
      <alignment horizontal="center" wrapText="1"/>
    </xf>
    <xf numFmtId="0" fontId="10" fillId="0" borderId="0" xfId="0" applyFont="1" applyAlignment="1">
      <alignment horizontal="center" wrapText="1"/>
    </xf>
    <xf numFmtId="0" fontId="22" fillId="0" borderId="0" xfId="6" applyFont="1" applyAlignment="1">
      <alignment horizontal="left" vertical="top" wrapText="1"/>
    </xf>
    <xf numFmtId="0" fontId="22" fillId="0" borderId="0" xfId="6" applyFont="1" applyBorder="1" applyAlignment="1">
      <alignment horizontal="center"/>
    </xf>
    <xf numFmtId="10" fontId="23" fillId="0" borderId="20" xfId="3" applyNumberFormat="1" applyFont="1" applyBorder="1" applyAlignment="1">
      <alignment horizontal="center"/>
    </xf>
    <xf numFmtId="0" fontId="22" fillId="0" borderId="15" xfId="6" applyFont="1" applyBorder="1" applyAlignment="1">
      <alignment horizontal="center"/>
    </xf>
    <xf numFmtId="0" fontId="22" fillId="0" borderId="16" xfId="6" applyFont="1" applyBorder="1" applyAlignment="1">
      <alignment horizontal="center"/>
    </xf>
    <xf numFmtId="0" fontId="22" fillId="0" borderId="18" xfId="6" applyFont="1" applyBorder="1" applyAlignment="1">
      <alignment horizontal="center"/>
    </xf>
    <xf numFmtId="0" fontId="23" fillId="0" borderId="0" xfId="6" applyFont="1" applyBorder="1" applyAlignment="1">
      <alignment horizontal="center" vertical="center" wrapText="1"/>
    </xf>
    <xf numFmtId="0" fontId="23" fillId="0" borderId="1" xfId="6" applyFont="1" applyBorder="1" applyAlignment="1">
      <alignment horizontal="center" vertical="center" wrapText="1"/>
    </xf>
    <xf numFmtId="0" fontId="23" fillId="0" borderId="0" xfId="6" applyFont="1" applyBorder="1" applyAlignment="1">
      <alignment horizontal="center" wrapText="1"/>
    </xf>
    <xf numFmtId="0" fontId="23" fillId="0" borderId="1" xfId="6" applyFont="1" applyBorder="1" applyAlignment="1">
      <alignment horizontal="center" wrapText="1"/>
    </xf>
    <xf numFmtId="0" fontId="10" fillId="0" borderId="0" xfId="0" applyFont="1" applyAlignment="1">
      <alignment horizontal="left" vertical="top" wrapText="1"/>
    </xf>
    <xf numFmtId="0" fontId="27" fillId="0" borderId="0" xfId="0" applyFont="1"/>
    <xf numFmtId="164" fontId="0" fillId="5" borderId="0" xfId="0" applyNumberFormat="1" applyFill="1" applyBorder="1"/>
  </cellXfs>
  <cellStyles count="10">
    <cellStyle name="Comma 2" xfId="5" xr:uid="{9354EBD2-9A9A-443C-802D-BE9677536CBE}"/>
    <cellStyle name="Comma 3" xfId="8" xr:uid="{B1448AA8-C54C-461F-80FB-D11E927B9277}"/>
    <cellStyle name="Currency" xfId="2" builtinId="4"/>
    <cellStyle name="Currency 2" xfId="1" xr:uid="{55E86B84-C638-46AA-9B10-7C6886AF600D}"/>
    <cellStyle name="Normal" xfId="0" builtinId="0"/>
    <cellStyle name="Normal 2 4" xfId="7" xr:uid="{64BA6354-E659-4B7C-892F-74DDBF5AAF95}"/>
    <cellStyle name="Normal 3" xfId="6" xr:uid="{E81ABA0D-E38E-4190-9262-96998C3696BB}"/>
    <cellStyle name="Percent" xfId="3" builtinId="5"/>
    <cellStyle name="Percent 2" xfId="4" xr:uid="{9E2E6129-8D07-4826-9838-D88C6EADED1B}"/>
    <cellStyle name="Percent 3" xfId="9" xr:uid="{D3548E57-91A7-449D-8A53-79B1EA334685}"/>
  </cellStyles>
  <dxfs count="10">
    <dxf>
      <fill>
        <patternFill>
          <bgColor theme="2"/>
        </patternFill>
      </fill>
    </dxf>
    <dxf>
      <fill>
        <patternFill>
          <bgColor theme="2"/>
        </patternFill>
      </fill>
    </dxf>
    <dxf>
      <font>
        <color auto="1"/>
      </font>
      <fill>
        <patternFill>
          <bgColor theme="2"/>
        </patternFill>
      </fill>
    </dxf>
    <dxf>
      <font>
        <color auto="1"/>
      </font>
      <fill>
        <patternFill>
          <bgColor theme="2"/>
        </patternFill>
      </fill>
    </dxf>
    <dxf>
      <fill>
        <patternFill>
          <bgColor theme="2"/>
        </patternFill>
      </fill>
    </dxf>
    <dxf>
      <fill>
        <patternFill>
          <bgColor theme="2"/>
        </patternFill>
      </fill>
    </dxf>
    <dxf>
      <font>
        <color auto="1"/>
      </font>
      <fill>
        <patternFill>
          <bgColor theme="2"/>
        </patternFill>
      </fill>
    </dxf>
    <dxf>
      <font>
        <color auto="1"/>
      </font>
      <fill>
        <patternFill>
          <bgColor theme="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103094</xdr:colOff>
      <xdr:row>0</xdr:row>
      <xdr:rowOff>90768</xdr:rowOff>
    </xdr:from>
    <xdr:to>
      <xdr:col>5</xdr:col>
      <xdr:colOff>1000125</xdr:colOff>
      <xdr:row>14</xdr:row>
      <xdr:rowOff>146013</xdr:rowOff>
    </xdr:to>
    <xdr:pic>
      <xdr:nvPicPr>
        <xdr:cNvPr id="2" name="Picture 1">
          <a:extLst>
            <a:ext uri="{FF2B5EF4-FFF2-40B4-BE49-F238E27FC236}">
              <a16:creationId xmlns:a16="http://schemas.microsoft.com/office/drawing/2014/main" id="{B86444AF-2D49-5262-B9E4-CEE6E7DB6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94" y="90768"/>
          <a:ext cx="5939678" cy="2341245"/>
        </a:xfrm>
        <a:prstGeom prst="rect">
          <a:avLst/>
        </a:prstGeom>
        <a:noFill/>
        <a:ln>
          <a:noFill/>
        </a:ln>
      </xdr:spPr>
    </xdr:pic>
    <xdr:clientData/>
  </xdr:twoCellAnchor>
  <xdr:twoCellAnchor editAs="oneCell">
    <xdr:from>
      <xdr:col>0</xdr:col>
      <xdr:colOff>117101</xdr:colOff>
      <xdr:row>15</xdr:row>
      <xdr:rowOff>135031</xdr:rowOff>
    </xdr:from>
    <xdr:to>
      <xdr:col>5</xdr:col>
      <xdr:colOff>1014132</xdr:colOff>
      <xdr:row>30</xdr:row>
      <xdr:rowOff>41686</xdr:rowOff>
    </xdr:to>
    <xdr:pic>
      <xdr:nvPicPr>
        <xdr:cNvPr id="3" name="Picture 2">
          <a:extLst>
            <a:ext uri="{FF2B5EF4-FFF2-40B4-BE49-F238E27FC236}">
              <a16:creationId xmlns:a16="http://schemas.microsoft.com/office/drawing/2014/main" id="{78BD508F-AE08-EB86-D569-3A8F27D4BB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01" y="2577913"/>
          <a:ext cx="5939678" cy="246159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Provisional%20Capital%20Review%20of%202023/OR%20TTP%202023%20Complianc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1/2021%20OR%20Natural%20Gas%20GRC%20UG%20433/Adjustments/2.06-2.08%20Capital/Support%20-%20Do%20Not%20Send/AFUDC%20Adjustment%20Detail..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M:\2024\2024%20WA%20Provisional%20Capital%20Review%20of%202023\Filing\220053-54-210854-AVA-Attachment-E-03-29-24%20-%202023%20WA%20Provisional%20Capital%20Native%20Model.xlsx" TargetMode="External"/><Relationship Id="rId1" Type="http://schemas.openxmlformats.org/officeDocument/2006/relationships/externalLinkPath" Target="/2024/2024%20WA%20Provisional%20Capital%20Review%20of%202023/Filing/220053-54-210854-AVA-Attachment-E-03-29-24%20-%202023%20WA%20Provisional%20Capital%20Native%20Model.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M:\2023\2023%20WA%20Provisional%20Capital%20Report%20for%202022%20Capital\Attachment%20E%20-%202022%20WA%20Provisional%20Capital%20Native%20Model.xlsx" TargetMode="External"/><Relationship Id="rId1" Type="http://schemas.openxmlformats.org/officeDocument/2006/relationships/externalLinkPath" Target="/2023/2023%20WA%20Provisional%20Capital%20Report%20for%202022%20Capital/Attachment%20E%20-%202022%20WA%20Provisional%20Capital%20Native%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021%20OR%20Natural%20Gas%20GRC%20UG%20433/Adjustments/2.06-2.08%20Capital/OLD%20WORK-ADDITIONS.MULTI%20SHEE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m107\c01m107\2016\2016_WA_Elec_and_Gas_GRC\Adjustments\Adjustments\PF-CAPITAL%20PROJECTS\9%20)Support%20-%20DO%20NOT%20SEND\Unified%20Model%20-%202017%20-%2012.14.2015%20-%202018%20AMA%20pick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2016\2016%20OR%20GAS%20GRC%20UG%20325\Adjustments\2.06-2.09%202016-2018%20Capital\6.30%20Workpapers\Don't%20Send\TTP%20Models\TTP%20Model%20-%202016%20-%206.29.2016%20(Q2%20TTP%20Update)%20-%20for%20Jan-Jun%20ADF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Results%20of%20Operations\2018\2018.11\12A-2018.11_Avista%20Gas%20South%20Pul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2022%20WA%20Elec%20and%20Gas%20GRC/Adjustments/3.15-4.01-4.02-5.08%20Provisional%20%2009.2021%20EOP%20Rate%20Base%20to%2012.31.2022%20EOP/Support%20-%20Do%20Not%20Send/2021-2024%20Asset%20Allocated%20Transfer%20to%20Plant-Master%20List.11.15.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bb6175\AppData\Local\Microsoft\Windows\INetCache\Content.Outlook\U20FTLJ4\TTP%20Forecast%20Master%20List.DraftV1%20K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RESULTS%20OF%20OPERATIONS\ROO%207\96\roo%20database"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WWP%20CBR\WWP%202018-09%20CBR%20Test\09.2018%20CBR%20WA%20Electric%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ummary Actual v Authorized"/>
      <sheetName val="Actuals Pivot"/>
      <sheetName val="Actuals (FA_TTP Report)"/>
      <sheetName val="OR TTP Detail Pivot"/>
      <sheetName val="OR CAP 23.1.A - DoNotPrint"/>
    </sheetNames>
    <sheetDataSet>
      <sheetData sheetId="0" refreshError="1"/>
      <sheetData sheetId="1" refreshError="1"/>
      <sheetData sheetId="2" refreshError="1"/>
      <sheetData sheetId="3" refreshError="1"/>
      <sheetData sheetId="4">
        <row r="5">
          <cell r="B5" t="str">
            <v>BI</v>
          </cell>
          <cell r="C5" t="str">
            <v>BI_BI Description</v>
          </cell>
          <cell r="D5" t="str">
            <v>ER</v>
          </cell>
          <cell r="E5" t="str">
            <v>ER_ER_Description</v>
          </cell>
          <cell r="F5" t="str">
            <v>Business Case Title</v>
          </cell>
          <cell r="G5" t="str">
            <v>Investment Driver</v>
          </cell>
          <cell r="H5" t="str">
            <v>Summary Plant Type</v>
          </cell>
          <cell r="I5" t="str">
            <v>Plant Type</v>
          </cell>
          <cell r="J5" t="str">
            <v>Service</v>
          </cell>
          <cell r="K5" t="str">
            <v>Jurisdiction</v>
          </cell>
          <cell r="L5" t="str">
            <v>OR - Allocation</v>
          </cell>
          <cell r="M5" t="str">
            <v>Year</v>
          </cell>
          <cell r="N5" t="str">
            <v>System - Jan</v>
          </cell>
          <cell r="O5" t="str">
            <v>System - Feb</v>
          </cell>
          <cell r="P5" t="str">
            <v>System - Mar</v>
          </cell>
          <cell r="Q5" t="str">
            <v>System - Apr</v>
          </cell>
          <cell r="R5" t="str">
            <v>System - May</v>
          </cell>
          <cell r="S5" t="str">
            <v>System - Jun</v>
          </cell>
          <cell r="T5" t="str">
            <v>System - Jul</v>
          </cell>
          <cell r="U5" t="str">
            <v>System - Aug</v>
          </cell>
          <cell r="V5" t="str">
            <v>System - Sep</v>
          </cell>
          <cell r="W5" t="str">
            <v>System - Oct</v>
          </cell>
          <cell r="X5" t="str">
            <v>System - Nov</v>
          </cell>
          <cell r="Y5" t="str">
            <v>System - Dec</v>
          </cell>
          <cell r="Z5" t="str">
            <v>System - Annual</v>
          </cell>
          <cell r="AA5" t="str">
            <v>OR - Jan</v>
          </cell>
          <cell r="AB5" t="str">
            <v>OR - Feb</v>
          </cell>
          <cell r="AC5" t="str">
            <v>OR - Mar</v>
          </cell>
          <cell r="AD5" t="str">
            <v>OR - Apr</v>
          </cell>
          <cell r="AE5" t="str">
            <v>OR - May</v>
          </cell>
          <cell r="AF5" t="str">
            <v>OR - Jun</v>
          </cell>
          <cell r="AG5" t="str">
            <v>OR - Jul</v>
          </cell>
          <cell r="AH5" t="str">
            <v>OR - Aug</v>
          </cell>
          <cell r="AI5" t="str">
            <v>OR - Sep</v>
          </cell>
          <cell r="AJ5" t="str">
            <v>OR - Oct</v>
          </cell>
          <cell r="AK5" t="str">
            <v>OR - Nov</v>
          </cell>
          <cell r="AL5" t="str">
            <v>OR - Dec</v>
          </cell>
          <cell r="AM5" t="str">
            <v>OR - Annual</v>
          </cell>
        </row>
        <row r="6">
          <cell r="B6" t="str">
            <v>BI_XD101</v>
          </cell>
          <cell r="C6" t="str">
            <v>BI_XD101 - Apprentice Craft Training</v>
          </cell>
          <cell r="D6" t="str">
            <v>7200</v>
          </cell>
          <cell r="E6" t="str">
            <v>ER_7200 - Appren Craft Train</v>
          </cell>
          <cell r="F6" t="str">
            <v>Apprentice/Craft Training</v>
          </cell>
          <cell r="G6" t="str">
            <v>Mandatory &amp; Compliance</v>
          </cell>
          <cell r="H6" t="str">
            <v>Enterprise Technology</v>
          </cell>
          <cell r="I6" t="str">
            <v>General</v>
          </cell>
          <cell r="J6" t="str">
            <v>CD</v>
          </cell>
          <cell r="K6" t="str">
            <v>AA</v>
          </cell>
          <cell r="L6">
            <v>9.1800000000000007E-2</v>
          </cell>
          <cell r="M6">
            <v>2022</v>
          </cell>
          <cell r="N6">
            <v>0</v>
          </cell>
          <cell r="O6">
            <v>0</v>
          </cell>
          <cell r="P6">
            <v>0</v>
          </cell>
          <cell r="Q6">
            <v>0</v>
          </cell>
          <cell r="R6">
            <v>0</v>
          </cell>
          <cell r="S6">
            <v>40544.660000000003</v>
          </cell>
          <cell r="T6">
            <v>0</v>
          </cell>
          <cell r="U6">
            <v>0</v>
          </cell>
          <cell r="V6">
            <v>0</v>
          </cell>
          <cell r="W6">
            <v>0</v>
          </cell>
          <cell r="X6">
            <v>0</v>
          </cell>
          <cell r="Y6">
            <v>0</v>
          </cell>
          <cell r="Z6">
            <v>40544.660000000003</v>
          </cell>
          <cell r="AA6">
            <v>0</v>
          </cell>
          <cell r="AB6">
            <v>0</v>
          </cell>
          <cell r="AC6">
            <v>0</v>
          </cell>
          <cell r="AD6">
            <v>0</v>
          </cell>
          <cell r="AE6">
            <v>0</v>
          </cell>
          <cell r="AF6">
            <v>3721.9997880000005</v>
          </cell>
          <cell r="AG6">
            <v>0</v>
          </cell>
          <cell r="AH6">
            <v>0</v>
          </cell>
          <cell r="AI6">
            <v>0</v>
          </cell>
          <cell r="AJ6">
            <v>0</v>
          </cell>
          <cell r="AK6">
            <v>0</v>
          </cell>
          <cell r="AL6">
            <v>0</v>
          </cell>
          <cell r="AM6">
            <v>3721.9997880000005</v>
          </cell>
        </row>
        <row r="7">
          <cell r="B7" t="str">
            <v>BI_XD101</v>
          </cell>
          <cell r="C7" t="str">
            <v>BI_XD101 - Apprentice Craft Training</v>
          </cell>
          <cell r="D7" t="str">
            <v>7200</v>
          </cell>
          <cell r="E7" t="str">
            <v>ER_7200 - Appren Craft Train</v>
          </cell>
          <cell r="F7" t="str">
            <v>Apprentice/Craft Training</v>
          </cell>
          <cell r="G7" t="str">
            <v>Mandatory &amp; Compliance</v>
          </cell>
          <cell r="H7" t="str">
            <v>Enterprise Technology</v>
          </cell>
          <cell r="I7" t="str">
            <v>General</v>
          </cell>
          <cell r="J7" t="str">
            <v>CD</v>
          </cell>
          <cell r="K7" t="str">
            <v>AA</v>
          </cell>
          <cell r="L7">
            <v>9.1800000000000007E-2</v>
          </cell>
          <cell r="M7">
            <v>2023</v>
          </cell>
          <cell r="N7">
            <v>0</v>
          </cell>
          <cell r="O7">
            <v>0</v>
          </cell>
          <cell r="P7">
            <v>62787</v>
          </cell>
          <cell r="Q7">
            <v>0</v>
          </cell>
          <cell r="R7">
            <v>0</v>
          </cell>
          <cell r="S7">
            <v>0</v>
          </cell>
          <cell r="T7">
            <v>0</v>
          </cell>
          <cell r="U7">
            <v>0</v>
          </cell>
          <cell r="V7">
            <v>0</v>
          </cell>
          <cell r="W7">
            <v>0</v>
          </cell>
          <cell r="X7">
            <v>0</v>
          </cell>
          <cell r="Y7">
            <v>0</v>
          </cell>
          <cell r="Z7">
            <v>62787</v>
          </cell>
          <cell r="AA7">
            <v>0</v>
          </cell>
          <cell r="AB7">
            <v>0</v>
          </cell>
          <cell r="AC7">
            <v>5763.8466000000008</v>
          </cell>
          <cell r="AD7">
            <v>0</v>
          </cell>
          <cell r="AE7">
            <v>0</v>
          </cell>
          <cell r="AF7">
            <v>0</v>
          </cell>
          <cell r="AG7">
            <v>0</v>
          </cell>
          <cell r="AH7">
            <v>0</v>
          </cell>
          <cell r="AI7">
            <v>0</v>
          </cell>
          <cell r="AJ7">
            <v>0</v>
          </cell>
          <cell r="AK7">
            <v>0</v>
          </cell>
          <cell r="AL7">
            <v>0</v>
          </cell>
          <cell r="AM7">
            <v>5763.8466000000008</v>
          </cell>
        </row>
        <row r="8">
          <cell r="B8" t="str">
            <v>BI_47C08</v>
          </cell>
          <cell r="C8" t="str">
            <v>BI_47C08 - Atlas</v>
          </cell>
          <cell r="D8" t="str">
            <v>5147</v>
          </cell>
          <cell r="E8" t="str">
            <v>ER_5147 - Project Atlas</v>
          </cell>
          <cell r="F8" t="str">
            <v>Atlas</v>
          </cell>
          <cell r="G8" t="str">
            <v>Asset Condition</v>
          </cell>
          <cell r="H8" t="str">
            <v>Enterprise Technology</v>
          </cell>
          <cell r="I8" t="str">
            <v>3 Yr Software</v>
          </cell>
          <cell r="J8" t="str">
            <v>CD</v>
          </cell>
          <cell r="K8" t="str">
            <v>AA</v>
          </cell>
          <cell r="L8">
            <v>9.1800000000000007E-2</v>
          </cell>
          <cell r="M8">
            <v>2022</v>
          </cell>
          <cell r="N8">
            <v>-182587.84</v>
          </cell>
          <cell r="O8">
            <v>62399.28</v>
          </cell>
          <cell r="P8">
            <v>168276.79</v>
          </cell>
          <cell r="Q8">
            <v>2922.61</v>
          </cell>
          <cell r="R8">
            <v>913.18</v>
          </cell>
          <cell r="S8">
            <v>670.64000000001397</v>
          </cell>
          <cell r="T8">
            <v>-1153994.26</v>
          </cell>
          <cell r="U8">
            <v>15070.62</v>
          </cell>
          <cell r="V8">
            <v>10135.91</v>
          </cell>
          <cell r="W8">
            <v>9955.06</v>
          </cell>
          <cell r="X8">
            <v>289890.19</v>
          </cell>
          <cell r="Y8">
            <v>658208.86</v>
          </cell>
          <cell r="Z8">
            <v>-118138.96000000008</v>
          </cell>
          <cell r="AA8">
            <v>-16761.563711999999</v>
          </cell>
          <cell r="AB8">
            <v>5728.2539040000001</v>
          </cell>
          <cell r="AC8">
            <v>15447.809322000001</v>
          </cell>
          <cell r="AD8">
            <v>268.29559800000004</v>
          </cell>
          <cell r="AE8">
            <v>83.829924000000005</v>
          </cell>
          <cell r="AF8">
            <v>61.564752000001285</v>
          </cell>
          <cell r="AG8">
            <v>-105936.673068</v>
          </cell>
          <cell r="AH8">
            <v>1383.4829160000002</v>
          </cell>
          <cell r="AI8">
            <v>930.47653800000001</v>
          </cell>
          <cell r="AJ8">
            <v>913.87450799999999</v>
          </cell>
          <cell r="AK8">
            <v>26611.919442000002</v>
          </cell>
          <cell r="AL8">
            <v>60423.573348000005</v>
          </cell>
          <cell r="AM8">
            <v>-10845.156528000007</v>
          </cell>
        </row>
        <row r="9">
          <cell r="B9" t="str">
            <v>BI_47C08</v>
          </cell>
          <cell r="C9" t="str">
            <v>BI_47C08 - Atlas</v>
          </cell>
          <cell r="D9" t="str">
            <v>5147</v>
          </cell>
          <cell r="E9" t="str">
            <v>ER_5147 - Project Atlas</v>
          </cell>
          <cell r="F9" t="str">
            <v>Atlas</v>
          </cell>
          <cell r="G9" t="str">
            <v>Asset Condition</v>
          </cell>
          <cell r="H9" t="str">
            <v>Enterprise Technology</v>
          </cell>
          <cell r="I9" t="str">
            <v>5 Yr Software</v>
          </cell>
          <cell r="J9" t="str">
            <v>CD</v>
          </cell>
          <cell r="K9" t="str">
            <v>AA</v>
          </cell>
          <cell r="L9">
            <v>9.1800000000000007E-2</v>
          </cell>
          <cell r="M9">
            <v>2022</v>
          </cell>
          <cell r="N9">
            <v>0</v>
          </cell>
          <cell r="O9">
            <v>0</v>
          </cell>
          <cell r="P9">
            <v>0</v>
          </cell>
          <cell r="Q9">
            <v>0</v>
          </cell>
          <cell r="R9">
            <v>0</v>
          </cell>
          <cell r="S9">
            <v>0</v>
          </cell>
          <cell r="T9">
            <v>1620001.11</v>
          </cell>
          <cell r="U9">
            <v>0</v>
          </cell>
          <cell r="V9">
            <v>0</v>
          </cell>
          <cell r="W9">
            <v>0</v>
          </cell>
          <cell r="X9">
            <v>0</v>
          </cell>
          <cell r="Y9">
            <v>0</v>
          </cell>
          <cell r="Z9">
            <v>1620001.11</v>
          </cell>
          <cell r="AA9">
            <v>0</v>
          </cell>
          <cell r="AB9">
            <v>0</v>
          </cell>
          <cell r="AC9">
            <v>0</v>
          </cell>
          <cell r="AD9">
            <v>0</v>
          </cell>
          <cell r="AE9">
            <v>0</v>
          </cell>
          <cell r="AF9">
            <v>0</v>
          </cell>
          <cell r="AG9">
            <v>148716.10189800002</v>
          </cell>
          <cell r="AH9">
            <v>0</v>
          </cell>
          <cell r="AI9">
            <v>0</v>
          </cell>
          <cell r="AJ9">
            <v>0</v>
          </cell>
          <cell r="AK9">
            <v>0</v>
          </cell>
          <cell r="AL9">
            <v>0</v>
          </cell>
          <cell r="AM9">
            <v>148716.10189800002</v>
          </cell>
        </row>
        <row r="10">
          <cell r="B10" t="str">
            <v>BI_47C08</v>
          </cell>
          <cell r="C10" t="str">
            <v>BI_47C08 - Atlas</v>
          </cell>
          <cell r="D10" t="str">
            <v>5147</v>
          </cell>
          <cell r="E10" t="str">
            <v>ER_5147 - Project Atlas</v>
          </cell>
          <cell r="F10" t="str">
            <v>Atlas</v>
          </cell>
          <cell r="G10" t="str">
            <v>Asset Condition</v>
          </cell>
          <cell r="H10" t="str">
            <v>Enterprise Technology</v>
          </cell>
          <cell r="I10" t="str">
            <v>General</v>
          </cell>
          <cell r="J10" t="str">
            <v>CD</v>
          </cell>
          <cell r="K10" t="str">
            <v>AA</v>
          </cell>
          <cell r="L10">
            <v>9.1800000000000007E-2</v>
          </cell>
          <cell r="M10">
            <v>2022</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row>
        <row r="11">
          <cell r="B11" t="str">
            <v>BI_47C08</v>
          </cell>
          <cell r="C11" t="str">
            <v>BI_47C08 - Atlas</v>
          </cell>
          <cell r="D11" t="str">
            <v>5147</v>
          </cell>
          <cell r="E11" t="str">
            <v>ER_5147 - Project Atlas</v>
          </cell>
          <cell r="F11" t="str">
            <v>Atlas</v>
          </cell>
          <cell r="G11" t="str">
            <v>Asset Condition</v>
          </cell>
          <cell r="H11" t="str">
            <v>Enterprise Technology</v>
          </cell>
          <cell r="I11" t="str">
            <v>Hardware</v>
          </cell>
          <cell r="J11" t="str">
            <v>CD</v>
          </cell>
          <cell r="K11" t="str">
            <v>AA</v>
          </cell>
          <cell r="L11">
            <v>9.1800000000000007E-2</v>
          </cell>
          <cell r="M11">
            <v>2022</v>
          </cell>
          <cell r="N11">
            <v>-3508.12</v>
          </cell>
          <cell r="O11">
            <v>1277.52</v>
          </cell>
          <cell r="P11">
            <v>3511.66</v>
          </cell>
          <cell r="Q11">
            <v>60.98</v>
          </cell>
          <cell r="R11">
            <v>19.059999999999999</v>
          </cell>
          <cell r="S11">
            <v>14</v>
          </cell>
          <cell r="T11">
            <v>-15881.940000000002</v>
          </cell>
          <cell r="U11">
            <v>0</v>
          </cell>
          <cell r="V11">
            <v>0</v>
          </cell>
          <cell r="W11">
            <v>0</v>
          </cell>
          <cell r="X11">
            <v>0</v>
          </cell>
          <cell r="Y11">
            <v>0</v>
          </cell>
          <cell r="Z11">
            <v>-14506.840000000002</v>
          </cell>
          <cell r="AA11">
            <v>-322.04541599999999</v>
          </cell>
          <cell r="AB11">
            <v>117.276336</v>
          </cell>
          <cell r="AC11">
            <v>322.37038799999999</v>
          </cell>
          <cell r="AD11">
            <v>5.5979640000000002</v>
          </cell>
          <cell r="AE11">
            <v>1.749708</v>
          </cell>
          <cell r="AF11">
            <v>1.2852000000000001</v>
          </cell>
          <cell r="AG11">
            <v>-1457.9620920000002</v>
          </cell>
          <cell r="AH11">
            <v>0</v>
          </cell>
          <cell r="AI11">
            <v>0</v>
          </cell>
          <cell r="AJ11">
            <v>0</v>
          </cell>
          <cell r="AK11">
            <v>0</v>
          </cell>
          <cell r="AL11">
            <v>0</v>
          </cell>
          <cell r="AM11">
            <v>-1331.7279120000003</v>
          </cell>
        </row>
        <row r="12">
          <cell r="B12" t="str">
            <v>BI_47C08</v>
          </cell>
          <cell r="C12" t="str">
            <v>BI_47C08 - Atlas</v>
          </cell>
          <cell r="D12" t="str">
            <v>5147</v>
          </cell>
          <cell r="E12" t="str">
            <v>ER_5147 - Project Atlas</v>
          </cell>
          <cell r="F12" t="str">
            <v>Atlas</v>
          </cell>
          <cell r="G12" t="str">
            <v>Asset Condition</v>
          </cell>
          <cell r="H12" t="str">
            <v>Enterprise Technology</v>
          </cell>
          <cell r="I12" t="str">
            <v>3 Yr Software</v>
          </cell>
          <cell r="J12" t="str">
            <v>CD</v>
          </cell>
          <cell r="K12" t="str">
            <v>AA</v>
          </cell>
          <cell r="L12">
            <v>9.1800000000000007E-2</v>
          </cell>
          <cell r="M12">
            <v>2023</v>
          </cell>
          <cell r="N12">
            <v>4434.25</v>
          </cell>
          <cell r="O12">
            <v>10276.219999999999</v>
          </cell>
          <cell r="P12">
            <v>0</v>
          </cell>
          <cell r="Q12">
            <v>0</v>
          </cell>
          <cell r="R12">
            <v>0</v>
          </cell>
          <cell r="S12">
            <v>0</v>
          </cell>
          <cell r="T12">
            <v>0</v>
          </cell>
          <cell r="U12">
            <v>0</v>
          </cell>
          <cell r="V12">
            <v>0</v>
          </cell>
          <cell r="W12">
            <v>0</v>
          </cell>
          <cell r="X12">
            <v>0</v>
          </cell>
          <cell r="Y12">
            <v>0</v>
          </cell>
          <cell r="Z12">
            <v>14710.47</v>
          </cell>
          <cell r="AA12">
            <v>407.06415000000004</v>
          </cell>
          <cell r="AB12">
            <v>943.35699599999998</v>
          </cell>
          <cell r="AC12">
            <v>0</v>
          </cell>
          <cell r="AD12">
            <v>0</v>
          </cell>
          <cell r="AE12">
            <v>0</v>
          </cell>
          <cell r="AF12">
            <v>0</v>
          </cell>
          <cell r="AG12">
            <v>0</v>
          </cell>
          <cell r="AH12">
            <v>0</v>
          </cell>
          <cell r="AI12">
            <v>0</v>
          </cell>
          <cell r="AJ12">
            <v>0</v>
          </cell>
          <cell r="AK12">
            <v>0</v>
          </cell>
          <cell r="AL12">
            <v>0</v>
          </cell>
          <cell r="AM12">
            <v>1350.4211460000001</v>
          </cell>
        </row>
        <row r="13">
          <cell r="B13" t="str">
            <v>BI_47C08</v>
          </cell>
          <cell r="C13" t="str">
            <v>BI_47C08 - Atlas</v>
          </cell>
          <cell r="D13" t="str">
            <v>5147</v>
          </cell>
          <cell r="E13" t="str">
            <v>ER_5147 - Project Atlas</v>
          </cell>
          <cell r="F13" t="str">
            <v>Atlas</v>
          </cell>
          <cell r="G13" t="str">
            <v>Asset Condition</v>
          </cell>
          <cell r="H13" t="str">
            <v>Enterprise Technology</v>
          </cell>
          <cell r="I13" t="str">
            <v>General</v>
          </cell>
          <cell r="J13" t="str">
            <v>CD</v>
          </cell>
          <cell r="K13" t="str">
            <v>AA</v>
          </cell>
          <cell r="L13">
            <v>9.1800000000000007E-2</v>
          </cell>
          <cell r="M13">
            <v>2023</v>
          </cell>
          <cell r="N13">
            <v>0</v>
          </cell>
          <cell r="O13">
            <v>0</v>
          </cell>
          <cell r="P13">
            <v>0</v>
          </cell>
          <cell r="Q13">
            <v>0</v>
          </cell>
          <cell r="R13">
            <v>5892</v>
          </cell>
          <cell r="S13">
            <v>1429</v>
          </cell>
          <cell r="T13">
            <v>0</v>
          </cell>
          <cell r="U13">
            <v>0</v>
          </cell>
          <cell r="V13">
            <v>0</v>
          </cell>
          <cell r="W13">
            <v>0</v>
          </cell>
          <cell r="X13">
            <v>6748</v>
          </cell>
          <cell r="Y13">
            <v>3610</v>
          </cell>
          <cell r="Z13">
            <v>17679</v>
          </cell>
          <cell r="AA13">
            <v>0</v>
          </cell>
          <cell r="AB13">
            <v>0</v>
          </cell>
          <cell r="AC13">
            <v>0</v>
          </cell>
          <cell r="AD13">
            <v>0</v>
          </cell>
          <cell r="AE13">
            <v>540.88560000000007</v>
          </cell>
          <cell r="AF13">
            <v>131.18220000000002</v>
          </cell>
          <cell r="AG13">
            <v>0</v>
          </cell>
          <cell r="AH13">
            <v>0</v>
          </cell>
          <cell r="AI13">
            <v>0</v>
          </cell>
          <cell r="AJ13">
            <v>0</v>
          </cell>
          <cell r="AK13">
            <v>619.46640000000002</v>
          </cell>
          <cell r="AL13">
            <v>331.39800000000002</v>
          </cell>
          <cell r="AM13">
            <v>1622.9322000000002</v>
          </cell>
        </row>
        <row r="14">
          <cell r="B14" t="str">
            <v>BI_47C08</v>
          </cell>
          <cell r="C14" t="str">
            <v>BI_47C08 - Atlas</v>
          </cell>
          <cell r="D14" t="str">
            <v>5147</v>
          </cell>
          <cell r="E14" t="str">
            <v>ER_5147 - Project Atlas</v>
          </cell>
          <cell r="F14" t="str">
            <v>Atlas</v>
          </cell>
          <cell r="G14" t="str">
            <v>Asset Condition</v>
          </cell>
          <cell r="H14" t="str">
            <v>Enterprise Technology</v>
          </cell>
          <cell r="I14" t="str">
            <v>Hardware</v>
          </cell>
          <cell r="J14" t="str">
            <v>CD</v>
          </cell>
          <cell r="K14" t="str">
            <v>AA</v>
          </cell>
          <cell r="L14">
            <v>9.1800000000000007E-2</v>
          </cell>
          <cell r="M14">
            <v>2023</v>
          </cell>
          <cell r="N14">
            <v>0</v>
          </cell>
          <cell r="O14">
            <v>0</v>
          </cell>
          <cell r="P14">
            <v>0</v>
          </cell>
          <cell r="Q14">
            <v>0</v>
          </cell>
          <cell r="R14">
            <v>10834</v>
          </cell>
          <cell r="S14">
            <v>2628</v>
          </cell>
          <cell r="T14">
            <v>0</v>
          </cell>
          <cell r="U14">
            <v>0</v>
          </cell>
          <cell r="V14">
            <v>0</v>
          </cell>
          <cell r="W14">
            <v>0</v>
          </cell>
          <cell r="X14">
            <v>12407</v>
          </cell>
          <cell r="Y14">
            <v>6638</v>
          </cell>
          <cell r="Z14">
            <v>32507</v>
          </cell>
          <cell r="AA14">
            <v>0</v>
          </cell>
          <cell r="AB14">
            <v>0</v>
          </cell>
          <cell r="AC14">
            <v>0</v>
          </cell>
          <cell r="AD14">
            <v>0</v>
          </cell>
          <cell r="AE14">
            <v>994.5612000000001</v>
          </cell>
          <cell r="AF14">
            <v>241.25040000000001</v>
          </cell>
          <cell r="AG14">
            <v>0</v>
          </cell>
          <cell r="AH14">
            <v>0</v>
          </cell>
          <cell r="AI14">
            <v>0</v>
          </cell>
          <cell r="AJ14">
            <v>0</v>
          </cell>
          <cell r="AK14">
            <v>1138.9626000000001</v>
          </cell>
          <cell r="AL14">
            <v>609.36840000000007</v>
          </cell>
          <cell r="AM14">
            <v>2984.1426000000001</v>
          </cell>
        </row>
        <row r="15">
          <cell r="B15" t="str">
            <v>BI_47C08</v>
          </cell>
          <cell r="C15" t="str">
            <v>BI_47C08 - Atlas</v>
          </cell>
          <cell r="D15" t="str">
            <v>5147</v>
          </cell>
          <cell r="E15" t="str">
            <v>ER_5147 - Project Atlas</v>
          </cell>
          <cell r="F15" t="str">
            <v>Atlas</v>
          </cell>
          <cell r="G15" t="str">
            <v>Asset Condition</v>
          </cell>
          <cell r="H15" t="str">
            <v>Enterprise Technology</v>
          </cell>
          <cell r="I15" t="str">
            <v>Intangible</v>
          </cell>
          <cell r="J15" t="str">
            <v>CD</v>
          </cell>
          <cell r="K15" t="str">
            <v>AA</v>
          </cell>
          <cell r="L15">
            <v>9.1800000000000007E-2</v>
          </cell>
          <cell r="M15">
            <v>2023</v>
          </cell>
          <cell r="N15">
            <v>0</v>
          </cell>
          <cell r="O15">
            <v>0</v>
          </cell>
          <cell r="P15">
            <v>0</v>
          </cell>
          <cell r="Q15">
            <v>0</v>
          </cell>
          <cell r="R15">
            <v>694834</v>
          </cell>
          <cell r="S15">
            <v>168567</v>
          </cell>
          <cell r="T15">
            <v>0</v>
          </cell>
          <cell r="U15">
            <v>0</v>
          </cell>
          <cell r="V15">
            <v>0</v>
          </cell>
          <cell r="W15">
            <v>0</v>
          </cell>
          <cell r="X15">
            <v>795775</v>
          </cell>
          <cell r="Y15">
            <v>425736</v>
          </cell>
          <cell r="Z15">
            <v>2084912</v>
          </cell>
          <cell r="AA15">
            <v>0</v>
          </cell>
          <cell r="AB15">
            <v>0</v>
          </cell>
          <cell r="AC15">
            <v>0</v>
          </cell>
          <cell r="AD15">
            <v>0</v>
          </cell>
          <cell r="AE15">
            <v>63785.761200000008</v>
          </cell>
          <cell r="AF15">
            <v>15474.450600000002</v>
          </cell>
          <cell r="AG15">
            <v>0</v>
          </cell>
          <cell r="AH15">
            <v>0</v>
          </cell>
          <cell r="AI15">
            <v>0</v>
          </cell>
          <cell r="AJ15">
            <v>0</v>
          </cell>
          <cell r="AK15">
            <v>73052.145000000004</v>
          </cell>
          <cell r="AL15">
            <v>39082.5648</v>
          </cell>
          <cell r="AM15">
            <v>191394.9216</v>
          </cell>
        </row>
        <row r="16">
          <cell r="B16" t="str">
            <v>BI_AG102</v>
          </cell>
          <cell r="C16" t="str">
            <v>BI_AG102 - Base Hydro</v>
          </cell>
          <cell r="D16" t="str">
            <v>4147</v>
          </cell>
          <cell r="E16" t="str">
            <v>ER_4147 - Base Hydro</v>
          </cell>
          <cell r="F16" t="str">
            <v>Base Load Hydro</v>
          </cell>
          <cell r="G16" t="str">
            <v>Asset Condition</v>
          </cell>
          <cell r="H16" t="str">
            <v>Enterprise Technology</v>
          </cell>
          <cell r="I16" t="str">
            <v>Hardware</v>
          </cell>
          <cell r="J16" t="str">
            <v>CD</v>
          </cell>
          <cell r="K16" t="str">
            <v>AA</v>
          </cell>
          <cell r="L16">
            <v>9.1800000000000007E-2</v>
          </cell>
          <cell r="M16">
            <v>2022</v>
          </cell>
          <cell r="N16">
            <v>0</v>
          </cell>
          <cell r="O16">
            <v>0</v>
          </cell>
          <cell r="P16">
            <v>0</v>
          </cell>
          <cell r="Q16">
            <v>0</v>
          </cell>
          <cell r="R16">
            <v>0</v>
          </cell>
          <cell r="S16">
            <v>5651.6</v>
          </cell>
          <cell r="T16">
            <v>0</v>
          </cell>
          <cell r="U16">
            <v>0</v>
          </cell>
          <cell r="V16">
            <v>0</v>
          </cell>
          <cell r="W16">
            <v>0</v>
          </cell>
          <cell r="X16">
            <v>0</v>
          </cell>
          <cell r="Y16">
            <v>0</v>
          </cell>
          <cell r="Z16">
            <v>5651.6</v>
          </cell>
          <cell r="AA16">
            <v>0</v>
          </cell>
          <cell r="AB16">
            <v>0</v>
          </cell>
          <cell r="AC16">
            <v>0</v>
          </cell>
          <cell r="AD16">
            <v>0</v>
          </cell>
          <cell r="AE16">
            <v>0</v>
          </cell>
          <cell r="AF16">
            <v>518.81688000000008</v>
          </cell>
          <cell r="AG16">
            <v>0</v>
          </cell>
          <cell r="AH16">
            <v>0</v>
          </cell>
          <cell r="AI16">
            <v>0</v>
          </cell>
          <cell r="AJ16">
            <v>0</v>
          </cell>
          <cell r="AK16">
            <v>0</v>
          </cell>
          <cell r="AL16">
            <v>0</v>
          </cell>
          <cell r="AM16">
            <v>518.81688000000008</v>
          </cell>
        </row>
        <row r="17">
          <cell r="B17" t="str">
            <v>BI_AG102</v>
          </cell>
          <cell r="C17" t="str">
            <v>BI_AG102 - Base Hydro</v>
          </cell>
          <cell r="D17" t="str">
            <v>4147</v>
          </cell>
          <cell r="E17" t="str">
            <v>ER_4147 - Base Hydro</v>
          </cell>
          <cell r="F17" t="str">
            <v>Base Load Hydro</v>
          </cell>
          <cell r="G17" t="str">
            <v>Asset Condition</v>
          </cell>
          <cell r="H17" t="str">
            <v>Enterprise Technology</v>
          </cell>
          <cell r="I17" t="str">
            <v>General</v>
          </cell>
          <cell r="J17" t="str">
            <v>ED</v>
          </cell>
          <cell r="K17" t="str">
            <v>AN</v>
          </cell>
          <cell r="L17">
            <v>0</v>
          </cell>
          <cell r="M17">
            <v>2022</v>
          </cell>
          <cell r="N17">
            <v>0</v>
          </cell>
          <cell r="O17">
            <v>0</v>
          </cell>
          <cell r="P17">
            <v>0</v>
          </cell>
          <cell r="Q17">
            <v>0</v>
          </cell>
          <cell r="R17">
            <v>0</v>
          </cell>
          <cell r="S17">
            <v>9605.61</v>
          </cell>
          <cell r="T17">
            <v>0</v>
          </cell>
          <cell r="U17">
            <v>0</v>
          </cell>
          <cell r="V17">
            <v>0</v>
          </cell>
          <cell r="W17">
            <v>0</v>
          </cell>
          <cell r="X17">
            <v>0</v>
          </cell>
          <cell r="Y17">
            <v>0</v>
          </cell>
          <cell r="Z17">
            <v>9605.61</v>
          </cell>
          <cell r="AA17">
            <v>0</v>
          </cell>
          <cell r="AB17">
            <v>0</v>
          </cell>
          <cell r="AC17">
            <v>0</v>
          </cell>
          <cell r="AD17">
            <v>0</v>
          </cell>
          <cell r="AE17">
            <v>0</v>
          </cell>
          <cell r="AF17">
            <v>0</v>
          </cell>
          <cell r="AG17">
            <v>0</v>
          </cell>
          <cell r="AH17">
            <v>0</v>
          </cell>
          <cell r="AI17">
            <v>0</v>
          </cell>
          <cell r="AJ17">
            <v>0</v>
          </cell>
          <cell r="AK17">
            <v>0</v>
          </cell>
          <cell r="AL17">
            <v>0</v>
          </cell>
          <cell r="AM17">
            <v>0</v>
          </cell>
        </row>
        <row r="18">
          <cell r="B18" t="str">
            <v>BI_AG102</v>
          </cell>
          <cell r="C18" t="str">
            <v>BI_AG102 - Base Hydro</v>
          </cell>
          <cell r="D18" t="str">
            <v>4147</v>
          </cell>
          <cell r="E18" t="str">
            <v>ER_4147 - Base Hydro</v>
          </cell>
          <cell r="F18" t="str">
            <v>Base Load Hydro</v>
          </cell>
          <cell r="G18" t="str">
            <v>Asset Condition</v>
          </cell>
          <cell r="H18" t="str">
            <v>Enterprise Technology</v>
          </cell>
          <cell r="I18" t="str">
            <v>Production - Hydro</v>
          </cell>
          <cell r="J18" t="str">
            <v>ED</v>
          </cell>
          <cell r="K18" t="str">
            <v>AN</v>
          </cell>
          <cell r="L18">
            <v>0</v>
          </cell>
          <cell r="M18">
            <v>2022</v>
          </cell>
          <cell r="N18">
            <v>5925.55</v>
          </cell>
          <cell r="O18">
            <v>11360.859999999999</v>
          </cell>
          <cell r="P18">
            <v>9720.75</v>
          </cell>
          <cell r="Q18">
            <v>4153.1000000000004</v>
          </cell>
          <cell r="R18">
            <v>0</v>
          </cell>
          <cell r="S18">
            <v>280364.05</v>
          </cell>
          <cell r="T18">
            <v>2702.81</v>
          </cell>
          <cell r="U18">
            <v>1491.03</v>
          </cell>
          <cell r="V18">
            <v>41561.229999999996</v>
          </cell>
          <cell r="W18">
            <v>63880.119999999995</v>
          </cell>
          <cell r="X18">
            <v>1348.29</v>
          </cell>
          <cell r="Y18">
            <v>201410.84</v>
          </cell>
          <cell r="Z18">
            <v>623918.63</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B19" t="str">
            <v>BI_AG102</v>
          </cell>
          <cell r="C19" t="str">
            <v>BI_AG102 - Base Hydro</v>
          </cell>
          <cell r="D19" t="str">
            <v>4147</v>
          </cell>
          <cell r="E19" t="str">
            <v>ER_4147 - Base Hydro</v>
          </cell>
          <cell r="F19" t="str">
            <v>Base Load Hydro</v>
          </cell>
          <cell r="G19" t="str">
            <v>Asset Condition</v>
          </cell>
          <cell r="H19" t="str">
            <v>Enterprise Technology</v>
          </cell>
          <cell r="I19" t="str">
            <v>Production - Hydro</v>
          </cell>
          <cell r="J19" t="str">
            <v>ED</v>
          </cell>
          <cell r="K19" t="str">
            <v>AN</v>
          </cell>
          <cell r="L19">
            <v>0</v>
          </cell>
          <cell r="M19">
            <v>2023</v>
          </cell>
          <cell r="N19">
            <v>568.16999999999996</v>
          </cell>
          <cell r="O19">
            <v>1371.13</v>
          </cell>
          <cell r="P19">
            <v>0</v>
          </cell>
          <cell r="Q19">
            <v>0</v>
          </cell>
          <cell r="R19">
            <v>0</v>
          </cell>
          <cell r="S19">
            <v>56591</v>
          </cell>
          <cell r="T19">
            <v>75914</v>
          </cell>
          <cell r="U19">
            <v>0</v>
          </cell>
          <cell r="V19">
            <v>207499</v>
          </cell>
          <cell r="W19">
            <v>0</v>
          </cell>
          <cell r="X19">
            <v>0</v>
          </cell>
          <cell r="Y19">
            <v>509315</v>
          </cell>
          <cell r="Z19">
            <v>851258.3</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B20" t="str">
            <v>BI_AG102</v>
          </cell>
          <cell r="C20" t="str">
            <v>BI_AG102 - Base Hydro</v>
          </cell>
          <cell r="D20" t="str">
            <v>4147</v>
          </cell>
          <cell r="E20" t="str">
            <v>ER_4147 - Base Hydro</v>
          </cell>
          <cell r="F20" t="str">
            <v>Base Load Hydro</v>
          </cell>
          <cell r="G20" t="str">
            <v>Asset Condition</v>
          </cell>
          <cell r="H20" t="str">
            <v>Enterprise Technology</v>
          </cell>
          <cell r="I20" t="str">
            <v>General</v>
          </cell>
          <cell r="J20" t="str">
            <v>ED</v>
          </cell>
          <cell r="K20" t="str">
            <v>AN</v>
          </cell>
          <cell r="L20">
            <v>0</v>
          </cell>
          <cell r="M20">
            <v>2023</v>
          </cell>
          <cell r="N20">
            <v>0</v>
          </cell>
          <cell r="O20">
            <v>0</v>
          </cell>
          <cell r="P20">
            <v>0</v>
          </cell>
          <cell r="Q20">
            <v>0</v>
          </cell>
          <cell r="R20">
            <v>0</v>
          </cell>
          <cell r="S20">
            <v>1757</v>
          </cell>
          <cell r="T20">
            <v>2357</v>
          </cell>
          <cell r="U20">
            <v>0</v>
          </cell>
          <cell r="V20">
            <v>6444</v>
          </cell>
          <cell r="W20">
            <v>0</v>
          </cell>
          <cell r="X20">
            <v>0</v>
          </cell>
          <cell r="Y20">
            <v>15816</v>
          </cell>
          <cell r="Z20">
            <v>26374</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B21" t="str">
            <v>BI_AG102</v>
          </cell>
          <cell r="C21" t="str">
            <v>BI_AG102 - Base Hydro</v>
          </cell>
          <cell r="D21" t="str">
            <v>4147</v>
          </cell>
          <cell r="E21" t="str">
            <v>ER_4147 - Base Hydro</v>
          </cell>
          <cell r="F21" t="str">
            <v>Base Load Hydro</v>
          </cell>
          <cell r="G21" t="str">
            <v>Asset Condition</v>
          </cell>
          <cell r="H21" t="str">
            <v>Enterprise Technology</v>
          </cell>
          <cell r="I21" t="str">
            <v>Transmission</v>
          </cell>
          <cell r="J21" t="str">
            <v>ED</v>
          </cell>
          <cell r="K21" t="str">
            <v>AN</v>
          </cell>
          <cell r="L21">
            <v>0</v>
          </cell>
          <cell r="M21">
            <v>2023</v>
          </cell>
          <cell r="N21">
            <v>0</v>
          </cell>
          <cell r="O21">
            <v>0</v>
          </cell>
          <cell r="P21">
            <v>0</v>
          </cell>
          <cell r="Q21">
            <v>0</v>
          </cell>
          <cell r="R21">
            <v>0</v>
          </cell>
          <cell r="S21">
            <v>3152</v>
          </cell>
          <cell r="T21">
            <v>4228</v>
          </cell>
          <cell r="U21">
            <v>0</v>
          </cell>
          <cell r="V21">
            <v>11557</v>
          </cell>
          <cell r="W21">
            <v>0</v>
          </cell>
          <cell r="X21">
            <v>0</v>
          </cell>
          <cell r="Y21">
            <v>28368</v>
          </cell>
          <cell r="Z21">
            <v>47305</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B22" t="str">
            <v>BI_AG104</v>
          </cell>
          <cell r="C22" t="str">
            <v>BI_AG104 - Kettle Falls Generating Station &amp; Combustion Turbine</v>
          </cell>
          <cell r="D22" t="str">
            <v>4149</v>
          </cell>
          <cell r="E22" t="str">
            <v>ER_4149 - Base Load Thermal</v>
          </cell>
          <cell r="F22" t="str">
            <v>Base Load Thermal Program</v>
          </cell>
          <cell r="G22" t="str">
            <v>Failed Plant &amp; Operations</v>
          </cell>
          <cell r="H22" t="str">
            <v>Enterprise Technology</v>
          </cell>
          <cell r="I22" t="str">
            <v>Hardware</v>
          </cell>
          <cell r="J22" t="str">
            <v>CD</v>
          </cell>
          <cell r="K22" t="str">
            <v>AA</v>
          </cell>
          <cell r="L22">
            <v>9.1800000000000007E-2</v>
          </cell>
          <cell r="M22">
            <v>2022</v>
          </cell>
          <cell r="N22">
            <v>0</v>
          </cell>
          <cell r="O22">
            <v>0</v>
          </cell>
          <cell r="P22">
            <v>0</v>
          </cell>
          <cell r="Q22">
            <v>0</v>
          </cell>
          <cell r="R22">
            <v>0</v>
          </cell>
          <cell r="S22">
            <v>0</v>
          </cell>
          <cell r="T22">
            <v>0</v>
          </cell>
          <cell r="U22">
            <v>0</v>
          </cell>
          <cell r="V22">
            <v>0</v>
          </cell>
          <cell r="W22">
            <v>0</v>
          </cell>
          <cell r="X22">
            <v>0</v>
          </cell>
          <cell r="Y22">
            <v>2352.52</v>
          </cell>
          <cell r="Z22">
            <v>2352.52</v>
          </cell>
          <cell r="AA22">
            <v>0</v>
          </cell>
          <cell r="AB22">
            <v>0</v>
          </cell>
          <cell r="AC22">
            <v>0</v>
          </cell>
          <cell r="AD22">
            <v>0</v>
          </cell>
          <cell r="AE22">
            <v>0</v>
          </cell>
          <cell r="AF22">
            <v>0</v>
          </cell>
          <cell r="AG22">
            <v>0</v>
          </cell>
          <cell r="AH22">
            <v>0</v>
          </cell>
          <cell r="AI22">
            <v>0</v>
          </cell>
          <cell r="AJ22">
            <v>0</v>
          </cell>
          <cell r="AK22">
            <v>0</v>
          </cell>
          <cell r="AL22">
            <v>215.96133600000002</v>
          </cell>
          <cell r="AM22">
            <v>215.96133600000002</v>
          </cell>
        </row>
        <row r="23">
          <cell r="B23" t="str">
            <v>BI_AG104</v>
          </cell>
          <cell r="C23" t="str">
            <v>BI_AG104 - Kettle Falls Generating Station &amp; Combustion Turbine</v>
          </cell>
          <cell r="D23" t="str">
            <v>4149</v>
          </cell>
          <cell r="E23" t="str">
            <v>ER_4149 - Base Load Thermal</v>
          </cell>
          <cell r="F23" t="str">
            <v>Base Load Thermal Program</v>
          </cell>
          <cell r="G23" t="str">
            <v>Failed Plant &amp; Operations</v>
          </cell>
          <cell r="H23" t="str">
            <v>Enterprise Technology</v>
          </cell>
          <cell r="I23" t="str">
            <v>Production - Other</v>
          </cell>
          <cell r="J23" t="str">
            <v>ED</v>
          </cell>
          <cell r="K23" t="str">
            <v>AN</v>
          </cell>
          <cell r="L23">
            <v>0</v>
          </cell>
          <cell r="M23">
            <v>2022</v>
          </cell>
          <cell r="N23">
            <v>4047.38</v>
          </cell>
          <cell r="O23">
            <v>0</v>
          </cell>
          <cell r="P23">
            <v>0</v>
          </cell>
          <cell r="Q23">
            <v>0</v>
          </cell>
          <cell r="R23">
            <v>0</v>
          </cell>
          <cell r="S23">
            <v>0</v>
          </cell>
          <cell r="T23">
            <v>0</v>
          </cell>
          <cell r="U23">
            <v>0</v>
          </cell>
          <cell r="V23">
            <v>0</v>
          </cell>
          <cell r="W23">
            <v>0</v>
          </cell>
          <cell r="X23">
            <v>0</v>
          </cell>
          <cell r="Y23">
            <v>0</v>
          </cell>
          <cell r="Z23">
            <v>4047.38</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B24" t="str">
            <v>BI_AG104</v>
          </cell>
          <cell r="C24" t="str">
            <v>BI_AG104 - Kettle Falls Generating Station &amp; Combustion Turbine</v>
          </cell>
          <cell r="D24" t="str">
            <v>4149</v>
          </cell>
          <cell r="E24" t="str">
            <v>ER_4149 - Base Load Thermal</v>
          </cell>
          <cell r="F24" t="str">
            <v>Base Load Thermal Program</v>
          </cell>
          <cell r="G24" t="str">
            <v>Failed Plant &amp; Operations</v>
          </cell>
          <cell r="H24" t="str">
            <v>Enterprise Technology</v>
          </cell>
          <cell r="I24" t="str">
            <v>Production - Thermal</v>
          </cell>
          <cell r="J24" t="str">
            <v>ED</v>
          </cell>
          <cell r="K24" t="str">
            <v>AN</v>
          </cell>
          <cell r="L24">
            <v>0</v>
          </cell>
          <cell r="M24">
            <v>2022</v>
          </cell>
          <cell r="N24">
            <v>48948.409999999996</v>
          </cell>
          <cell r="O24">
            <v>39.5</v>
          </cell>
          <cell r="P24">
            <v>2263.2600000000002</v>
          </cell>
          <cell r="Q24">
            <v>16499.79</v>
          </cell>
          <cell r="R24">
            <v>31221.62</v>
          </cell>
          <cell r="S24">
            <v>95207.62999999999</v>
          </cell>
          <cell r="T24">
            <v>0</v>
          </cell>
          <cell r="U24">
            <v>0</v>
          </cell>
          <cell r="V24">
            <v>111253.26999999999</v>
          </cell>
          <cell r="W24">
            <v>0</v>
          </cell>
          <cell r="X24">
            <v>493025.21</v>
          </cell>
          <cell r="Y24">
            <v>658812.65</v>
          </cell>
          <cell r="Z24">
            <v>1457271.3399999999</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B25" t="str">
            <v>BI_AG106</v>
          </cell>
          <cell r="C25" t="str">
            <v>BI_AG106 - Coyote Springs 2</v>
          </cell>
          <cell r="D25" t="str">
            <v>4149</v>
          </cell>
          <cell r="E25" t="str">
            <v>ER_4149 - Base Load Thermal</v>
          </cell>
          <cell r="F25" t="str">
            <v>Base Load Thermal Program</v>
          </cell>
          <cell r="G25" t="str">
            <v>Failed Plant &amp; Operations</v>
          </cell>
          <cell r="H25" t="str">
            <v>Enterprise Technology</v>
          </cell>
          <cell r="I25" t="str">
            <v>General</v>
          </cell>
          <cell r="J25" t="str">
            <v>CD</v>
          </cell>
          <cell r="K25" t="str">
            <v>AA</v>
          </cell>
          <cell r="L25">
            <v>9.1800000000000007E-2</v>
          </cell>
          <cell r="M25">
            <v>2022</v>
          </cell>
          <cell r="N25">
            <v>0</v>
          </cell>
          <cell r="O25">
            <v>19260.27</v>
          </cell>
          <cell r="P25">
            <v>2273.2800000000002</v>
          </cell>
          <cell r="Q25">
            <v>1886.27</v>
          </cell>
          <cell r="R25">
            <v>1781.99</v>
          </cell>
          <cell r="S25">
            <v>0</v>
          </cell>
          <cell r="T25">
            <v>0</v>
          </cell>
          <cell r="U25">
            <v>0</v>
          </cell>
          <cell r="V25">
            <v>0</v>
          </cell>
          <cell r="W25">
            <v>0</v>
          </cell>
          <cell r="X25">
            <v>0</v>
          </cell>
          <cell r="Y25">
            <v>0</v>
          </cell>
          <cell r="Z25">
            <v>25201.81</v>
          </cell>
          <cell r="AA25">
            <v>0</v>
          </cell>
          <cell r="AB25">
            <v>1768.0927860000002</v>
          </cell>
          <cell r="AC25">
            <v>208.68710400000003</v>
          </cell>
          <cell r="AD25">
            <v>173.15958600000002</v>
          </cell>
          <cell r="AE25">
            <v>163.58668200000002</v>
          </cell>
          <cell r="AF25">
            <v>0</v>
          </cell>
          <cell r="AG25">
            <v>0</v>
          </cell>
          <cell r="AH25">
            <v>0</v>
          </cell>
          <cell r="AI25">
            <v>0</v>
          </cell>
          <cell r="AJ25">
            <v>0</v>
          </cell>
          <cell r="AK25">
            <v>0</v>
          </cell>
          <cell r="AL25">
            <v>0</v>
          </cell>
          <cell r="AM25">
            <v>2313.5261580000006</v>
          </cell>
        </row>
        <row r="26">
          <cell r="B26" t="str">
            <v>BI_AG106</v>
          </cell>
          <cell r="C26" t="str">
            <v>BI_AG106 - Coyote Springs 2</v>
          </cell>
          <cell r="D26" t="str">
            <v>4149</v>
          </cell>
          <cell r="E26" t="str">
            <v>ER_4149 - Base Load Thermal</v>
          </cell>
          <cell r="F26" t="str">
            <v>Base Load Thermal Program</v>
          </cell>
          <cell r="G26" t="str">
            <v>Failed Plant &amp; Operations</v>
          </cell>
          <cell r="H26" t="str">
            <v>Enterprise Technology</v>
          </cell>
          <cell r="I26" t="str">
            <v>Production - Other</v>
          </cell>
          <cell r="J26" t="str">
            <v>ED</v>
          </cell>
          <cell r="K26" t="str">
            <v>AN</v>
          </cell>
          <cell r="L26">
            <v>0</v>
          </cell>
          <cell r="M26">
            <v>2022</v>
          </cell>
          <cell r="N26">
            <v>0</v>
          </cell>
          <cell r="O26">
            <v>37725.78</v>
          </cell>
          <cell r="P26">
            <v>10979.08</v>
          </cell>
          <cell r="Q26">
            <v>0</v>
          </cell>
          <cell r="R26">
            <v>0</v>
          </cell>
          <cell r="S26">
            <v>385969.49</v>
          </cell>
          <cell r="T26">
            <v>379238.31</v>
          </cell>
          <cell r="U26">
            <v>-323046.67000000004</v>
          </cell>
          <cell r="V26">
            <v>0</v>
          </cell>
          <cell r="W26">
            <v>970.36</v>
          </cell>
          <cell r="X26">
            <v>0</v>
          </cell>
          <cell r="Y26">
            <v>0</v>
          </cell>
          <cell r="Z26">
            <v>491836.34999999986</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B27" t="str">
            <v>BI_AG106</v>
          </cell>
          <cell r="C27" t="str">
            <v>BI_AG106 - Coyote Springs 2</v>
          </cell>
          <cell r="D27" t="str">
            <v>4149</v>
          </cell>
          <cell r="E27" t="str">
            <v>ER_4149 - Base Load Thermal</v>
          </cell>
          <cell r="F27" t="str">
            <v>Base Load Thermal Program</v>
          </cell>
          <cell r="G27" t="str">
            <v>Failed Plant &amp; Operations</v>
          </cell>
          <cell r="H27" t="str">
            <v>Enterprise Technology</v>
          </cell>
          <cell r="I27" t="str">
            <v>Transmission</v>
          </cell>
          <cell r="J27" t="str">
            <v>ED</v>
          </cell>
          <cell r="K27" t="str">
            <v>AN</v>
          </cell>
          <cell r="L27">
            <v>0</v>
          </cell>
          <cell r="M27">
            <v>2022</v>
          </cell>
          <cell r="N27">
            <v>0</v>
          </cell>
          <cell r="O27">
            <v>0</v>
          </cell>
          <cell r="P27">
            <v>26003.64</v>
          </cell>
          <cell r="Q27">
            <v>0</v>
          </cell>
          <cell r="R27">
            <v>0</v>
          </cell>
          <cell r="S27">
            <v>0</v>
          </cell>
          <cell r="T27">
            <v>0</v>
          </cell>
          <cell r="U27">
            <v>0</v>
          </cell>
          <cell r="V27">
            <v>0</v>
          </cell>
          <cell r="W27">
            <v>0</v>
          </cell>
          <cell r="X27">
            <v>0</v>
          </cell>
          <cell r="Y27">
            <v>0</v>
          </cell>
          <cell r="Z27">
            <v>26003.64</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B28" t="str">
            <v>BI_AG201</v>
          </cell>
          <cell r="C28" t="str">
            <v>BI_AG201 - Avista/PGE Shared Capital</v>
          </cell>
          <cell r="D28" t="str">
            <v>4149</v>
          </cell>
          <cell r="E28" t="str">
            <v>ER_4149 - Base Load Thermal</v>
          </cell>
          <cell r="F28" t="str">
            <v>Base Load Thermal Program</v>
          </cell>
          <cell r="G28" t="str">
            <v>Failed Plant &amp; Operations</v>
          </cell>
          <cell r="H28" t="str">
            <v>Enterprise Technology</v>
          </cell>
          <cell r="I28" t="str">
            <v>Production - Other</v>
          </cell>
          <cell r="J28" t="str">
            <v>ED</v>
          </cell>
          <cell r="K28" t="str">
            <v>AN</v>
          </cell>
          <cell r="L28">
            <v>0</v>
          </cell>
          <cell r="M28">
            <v>2022</v>
          </cell>
          <cell r="N28">
            <v>689.05</v>
          </cell>
          <cell r="O28">
            <v>-35808.259999999995</v>
          </cell>
          <cell r="P28">
            <v>66147.740000000005</v>
          </cell>
          <cell r="Q28">
            <v>8513.61</v>
          </cell>
          <cell r="R28">
            <v>-5341.5</v>
          </cell>
          <cell r="S28">
            <v>285.49</v>
          </cell>
          <cell r="T28">
            <v>2620.44</v>
          </cell>
          <cell r="U28">
            <v>1663.76</v>
          </cell>
          <cell r="V28">
            <v>6801.1799999999994</v>
          </cell>
          <cell r="W28">
            <v>-35904.639999999999</v>
          </cell>
          <cell r="X28">
            <v>40597.65</v>
          </cell>
          <cell r="Y28">
            <v>43564.45</v>
          </cell>
          <cell r="Z28">
            <v>93828.970000000016</v>
          </cell>
          <cell r="AA28">
            <v>0</v>
          </cell>
          <cell r="AB28">
            <v>0</v>
          </cell>
          <cell r="AC28">
            <v>0</v>
          </cell>
          <cell r="AD28">
            <v>0</v>
          </cell>
          <cell r="AE28">
            <v>0</v>
          </cell>
          <cell r="AF28">
            <v>0</v>
          </cell>
          <cell r="AG28">
            <v>0</v>
          </cell>
          <cell r="AH28">
            <v>0</v>
          </cell>
          <cell r="AI28">
            <v>0</v>
          </cell>
          <cell r="AJ28">
            <v>0</v>
          </cell>
          <cell r="AK28">
            <v>0</v>
          </cell>
          <cell r="AL28">
            <v>0</v>
          </cell>
          <cell r="AM28">
            <v>0</v>
          </cell>
        </row>
        <row r="29">
          <cell r="B29" t="str">
            <v>BI_AG402</v>
          </cell>
          <cell r="C29" t="str">
            <v>BI_AG402 - Base Load Thermal</v>
          </cell>
          <cell r="D29" t="str">
            <v>4149</v>
          </cell>
          <cell r="E29" t="str">
            <v>ER_4149 - Base Load Thermal</v>
          </cell>
          <cell r="F29" t="str">
            <v>Base Load Thermal Program</v>
          </cell>
          <cell r="G29" t="str">
            <v>Failed Plant &amp; Operations</v>
          </cell>
          <cell r="H29" t="str">
            <v>Enterprise Technology</v>
          </cell>
          <cell r="I29" t="str">
            <v>General</v>
          </cell>
          <cell r="J29" t="str">
            <v>ED</v>
          </cell>
          <cell r="K29" t="str">
            <v>AN</v>
          </cell>
          <cell r="L29">
            <v>0</v>
          </cell>
          <cell r="M29">
            <v>2022</v>
          </cell>
          <cell r="N29">
            <v>0</v>
          </cell>
          <cell r="O29">
            <v>0</v>
          </cell>
          <cell r="P29">
            <v>0</v>
          </cell>
          <cell r="Q29">
            <v>0</v>
          </cell>
          <cell r="R29">
            <v>0</v>
          </cell>
          <cell r="S29">
            <v>0</v>
          </cell>
          <cell r="T29">
            <v>0</v>
          </cell>
          <cell r="U29">
            <v>0</v>
          </cell>
          <cell r="V29">
            <v>0</v>
          </cell>
          <cell r="W29">
            <v>0</v>
          </cell>
          <cell r="X29">
            <v>19419.740000000002</v>
          </cell>
          <cell r="Y29">
            <v>0</v>
          </cell>
          <cell r="Z29">
            <v>19419.740000000002</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B30" t="str">
            <v>BI_AG104</v>
          </cell>
          <cell r="C30" t="str">
            <v>BI_AG104 - Kettle Falls Generating Station &amp; Combustion Turbine</v>
          </cell>
          <cell r="D30" t="str">
            <v>4149</v>
          </cell>
          <cell r="E30" t="str">
            <v>ER_4149 - Base Load Thermal</v>
          </cell>
          <cell r="F30" t="str">
            <v>Base Load Thermal Program</v>
          </cell>
          <cell r="G30" t="str">
            <v>Failed Plant &amp; Operations</v>
          </cell>
          <cell r="H30" t="str">
            <v>Enterprise Technology</v>
          </cell>
          <cell r="I30" t="str">
            <v>Production - Thermal</v>
          </cell>
          <cell r="J30" t="str">
            <v>ED</v>
          </cell>
          <cell r="K30" t="str">
            <v>AN</v>
          </cell>
          <cell r="L30">
            <v>0</v>
          </cell>
          <cell r="M30">
            <v>2023</v>
          </cell>
          <cell r="N30">
            <v>2390.5300000000002</v>
          </cell>
          <cell r="O30">
            <v>44259.58</v>
          </cell>
          <cell r="P30">
            <v>0</v>
          </cell>
          <cell r="Q30">
            <v>0</v>
          </cell>
          <cell r="R30">
            <v>0</v>
          </cell>
          <cell r="S30">
            <v>0</v>
          </cell>
          <cell r="T30">
            <v>0</v>
          </cell>
          <cell r="U30">
            <v>0</v>
          </cell>
          <cell r="V30">
            <v>0</v>
          </cell>
          <cell r="W30">
            <v>0</v>
          </cell>
          <cell r="X30">
            <v>0</v>
          </cell>
          <cell r="Y30">
            <v>0</v>
          </cell>
          <cell r="Z30">
            <v>46650.11</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B31" t="str">
            <v>BI_AG201</v>
          </cell>
          <cell r="C31" t="str">
            <v>BI_AG201 - Avista/PGE Shared Capital</v>
          </cell>
          <cell r="D31" t="str">
            <v>4149</v>
          </cell>
          <cell r="E31" t="str">
            <v>ER_4149 - Base Load Thermal</v>
          </cell>
          <cell r="F31" t="str">
            <v>Base Load Thermal Program</v>
          </cell>
          <cell r="G31" t="str">
            <v>Failed Plant &amp; Operations</v>
          </cell>
          <cell r="H31" t="str">
            <v>Enterprise Technology</v>
          </cell>
          <cell r="I31" t="str">
            <v>Production - Other</v>
          </cell>
          <cell r="J31" t="str">
            <v>ED</v>
          </cell>
          <cell r="K31" t="str">
            <v>AN</v>
          </cell>
          <cell r="L31">
            <v>0</v>
          </cell>
          <cell r="M31">
            <v>2023</v>
          </cell>
          <cell r="N31">
            <v>-5204.6600000000008</v>
          </cell>
          <cell r="O31">
            <v>2002.58</v>
          </cell>
          <cell r="P31">
            <v>0</v>
          </cell>
          <cell r="Q31">
            <v>0</v>
          </cell>
          <cell r="R31">
            <v>0</v>
          </cell>
          <cell r="S31">
            <v>0</v>
          </cell>
          <cell r="T31">
            <v>0</v>
          </cell>
          <cell r="U31">
            <v>0</v>
          </cell>
          <cell r="V31">
            <v>0</v>
          </cell>
          <cell r="W31">
            <v>0</v>
          </cell>
          <cell r="X31">
            <v>0</v>
          </cell>
          <cell r="Y31">
            <v>0</v>
          </cell>
          <cell r="Z31">
            <v>-3202.0800000000008</v>
          </cell>
          <cell r="AA31">
            <v>0</v>
          </cell>
          <cell r="AB31">
            <v>0</v>
          </cell>
          <cell r="AC31">
            <v>0</v>
          </cell>
          <cell r="AD31">
            <v>0</v>
          </cell>
          <cell r="AE31">
            <v>0</v>
          </cell>
          <cell r="AF31">
            <v>0</v>
          </cell>
          <cell r="AG31">
            <v>0</v>
          </cell>
          <cell r="AH31">
            <v>0</v>
          </cell>
          <cell r="AI31">
            <v>0</v>
          </cell>
          <cell r="AJ31">
            <v>0</v>
          </cell>
          <cell r="AK31">
            <v>0</v>
          </cell>
          <cell r="AL31">
            <v>0</v>
          </cell>
          <cell r="AM31">
            <v>0</v>
          </cell>
        </row>
        <row r="32">
          <cell r="B32" t="str">
            <v>BI_AG106</v>
          </cell>
          <cell r="C32" t="str">
            <v>BI_AG106 - Coyote Springs 2</v>
          </cell>
          <cell r="D32" t="str">
            <v>4149</v>
          </cell>
          <cell r="E32" t="str">
            <v>ER_4149 - Base Load Thermal</v>
          </cell>
          <cell r="F32" t="str">
            <v>Base Load Thermal Program</v>
          </cell>
          <cell r="G32" t="str">
            <v>Failed Plant &amp; Operations</v>
          </cell>
          <cell r="H32" t="str">
            <v>Enterprise Technology</v>
          </cell>
          <cell r="I32" t="str">
            <v>Production - Other</v>
          </cell>
          <cell r="J32" t="str">
            <v>ED</v>
          </cell>
          <cell r="K32" t="str">
            <v>AN</v>
          </cell>
          <cell r="L32">
            <v>0</v>
          </cell>
          <cell r="M32">
            <v>2023</v>
          </cell>
          <cell r="N32">
            <v>0</v>
          </cell>
          <cell r="O32">
            <v>0</v>
          </cell>
          <cell r="P32">
            <v>0</v>
          </cell>
          <cell r="Q32">
            <v>163656</v>
          </cell>
          <cell r="R32">
            <v>654593</v>
          </cell>
          <cell r="S32">
            <v>0</v>
          </cell>
          <cell r="T32">
            <v>0</v>
          </cell>
          <cell r="U32">
            <v>629390</v>
          </cell>
          <cell r="V32">
            <v>40083</v>
          </cell>
          <cell r="W32">
            <v>204574</v>
          </cell>
          <cell r="X32">
            <v>64815</v>
          </cell>
          <cell r="Y32">
            <v>8182</v>
          </cell>
          <cell r="Z32">
            <v>1765293</v>
          </cell>
          <cell r="AA32">
            <v>0</v>
          </cell>
          <cell r="AB32">
            <v>0</v>
          </cell>
          <cell r="AC32">
            <v>0</v>
          </cell>
          <cell r="AD32">
            <v>0</v>
          </cell>
          <cell r="AE32">
            <v>0</v>
          </cell>
          <cell r="AF32">
            <v>0</v>
          </cell>
          <cell r="AG32">
            <v>0</v>
          </cell>
          <cell r="AH32">
            <v>0</v>
          </cell>
          <cell r="AI32">
            <v>0</v>
          </cell>
          <cell r="AJ32">
            <v>0</v>
          </cell>
          <cell r="AK32">
            <v>0</v>
          </cell>
          <cell r="AL32">
            <v>0</v>
          </cell>
          <cell r="AM32">
            <v>0</v>
          </cell>
        </row>
        <row r="33">
          <cell r="B33" t="str">
            <v>BI_AG106</v>
          </cell>
          <cell r="C33" t="str">
            <v>BI_AG106 - Coyote Springs 2</v>
          </cell>
          <cell r="D33" t="str">
            <v>4149</v>
          </cell>
          <cell r="E33" t="str">
            <v>ER_4149 - Base Load Thermal</v>
          </cell>
          <cell r="F33" t="str">
            <v>Base Load Thermal Program</v>
          </cell>
          <cell r="G33" t="str">
            <v>Failed Plant &amp; Operations</v>
          </cell>
          <cell r="H33" t="str">
            <v>Enterprise Technology</v>
          </cell>
          <cell r="I33" t="str">
            <v>Transmission</v>
          </cell>
          <cell r="J33" t="str">
            <v>ED</v>
          </cell>
          <cell r="K33" t="str">
            <v>AN</v>
          </cell>
          <cell r="L33">
            <v>0</v>
          </cell>
          <cell r="M33">
            <v>2023</v>
          </cell>
          <cell r="N33">
            <v>0</v>
          </cell>
          <cell r="O33">
            <v>0</v>
          </cell>
          <cell r="P33">
            <v>0</v>
          </cell>
          <cell r="Q33">
            <v>8454</v>
          </cell>
          <cell r="R33">
            <v>33813</v>
          </cell>
          <cell r="S33">
            <v>0</v>
          </cell>
          <cell r="T33">
            <v>0</v>
          </cell>
          <cell r="U33">
            <v>32511</v>
          </cell>
          <cell r="V33">
            <v>2070</v>
          </cell>
          <cell r="W33">
            <v>10567</v>
          </cell>
          <cell r="X33">
            <v>3348</v>
          </cell>
          <cell r="Y33">
            <v>423</v>
          </cell>
          <cell r="Z33">
            <v>91186</v>
          </cell>
          <cell r="AA33">
            <v>0</v>
          </cell>
          <cell r="AB33">
            <v>0</v>
          </cell>
          <cell r="AC33">
            <v>0</v>
          </cell>
          <cell r="AD33">
            <v>0</v>
          </cell>
          <cell r="AE33">
            <v>0</v>
          </cell>
          <cell r="AF33">
            <v>0</v>
          </cell>
          <cell r="AG33">
            <v>0</v>
          </cell>
          <cell r="AH33">
            <v>0</v>
          </cell>
          <cell r="AI33">
            <v>0</v>
          </cell>
          <cell r="AJ33">
            <v>0</v>
          </cell>
          <cell r="AK33">
            <v>0</v>
          </cell>
          <cell r="AL33">
            <v>0</v>
          </cell>
          <cell r="AM33">
            <v>0</v>
          </cell>
        </row>
        <row r="34">
          <cell r="B34" t="str">
            <v>BI_39E29</v>
          </cell>
          <cell r="C34" t="str">
            <v>BI_39E29 - Basic Workplace Technology Delivery</v>
          </cell>
          <cell r="D34" t="str">
            <v>5039</v>
          </cell>
          <cell r="E34" t="str">
            <v>ER_5039 - Basic Workplace Technology Delivery</v>
          </cell>
          <cell r="F34" t="str">
            <v>Basic Workplace Technology Delivery</v>
          </cell>
          <cell r="G34" t="str">
            <v>Performance &amp; Capacity</v>
          </cell>
          <cell r="H34" t="str">
            <v>Enterprise Technology</v>
          </cell>
          <cell r="I34" t="str">
            <v>5 Yr Software</v>
          </cell>
          <cell r="J34" t="str">
            <v>CD</v>
          </cell>
          <cell r="K34" t="str">
            <v>AA</v>
          </cell>
          <cell r="L34">
            <v>9.1800000000000007E-2</v>
          </cell>
          <cell r="M34">
            <v>2022</v>
          </cell>
          <cell r="N34">
            <v>1556.18</v>
          </cell>
          <cell r="O34">
            <v>25075.31</v>
          </cell>
          <cell r="P34">
            <v>26037.42</v>
          </cell>
          <cell r="Q34">
            <v>26070.73</v>
          </cell>
          <cell r="R34">
            <v>36962.629999999997</v>
          </cell>
          <cell r="S34">
            <v>57302.38</v>
          </cell>
          <cell r="T34">
            <v>21297.84</v>
          </cell>
          <cell r="U34">
            <v>59588.61</v>
          </cell>
          <cell r="V34">
            <v>40802.86</v>
          </cell>
          <cell r="W34">
            <v>37992.089999999997</v>
          </cell>
          <cell r="X34">
            <v>26045.52</v>
          </cell>
          <cell r="Y34">
            <v>163344.23000000001</v>
          </cell>
          <cell r="Z34">
            <v>522075.79999999993</v>
          </cell>
          <cell r="AA34">
            <v>142.85732400000001</v>
          </cell>
          <cell r="AB34">
            <v>2301.9134580000004</v>
          </cell>
          <cell r="AC34">
            <v>2390.2351560000002</v>
          </cell>
          <cell r="AD34">
            <v>2393.2930140000003</v>
          </cell>
          <cell r="AE34">
            <v>3393.1694339999999</v>
          </cell>
          <cell r="AF34">
            <v>5260.3584840000003</v>
          </cell>
          <cell r="AG34">
            <v>1955.1417120000001</v>
          </cell>
          <cell r="AH34">
            <v>5470.2343980000005</v>
          </cell>
          <cell r="AI34">
            <v>3745.7025480000002</v>
          </cell>
          <cell r="AJ34">
            <v>3487.6738620000001</v>
          </cell>
          <cell r="AK34">
            <v>2390.978736</v>
          </cell>
          <cell r="AL34">
            <v>14995.000314000003</v>
          </cell>
          <cell r="AM34">
            <v>47926.558440000008</v>
          </cell>
        </row>
        <row r="35">
          <cell r="B35" t="str">
            <v>BI_39E29</v>
          </cell>
          <cell r="C35" t="str">
            <v>BI_39E29 - Basic Workplace Technology Delivery</v>
          </cell>
          <cell r="D35" t="str">
            <v>5039</v>
          </cell>
          <cell r="E35" t="str">
            <v>ER_5039 - Basic Workplace Technology Delivery</v>
          </cell>
          <cell r="F35" t="str">
            <v>Basic Workplace Technology Delivery</v>
          </cell>
          <cell r="G35" t="str">
            <v>Performance &amp; Capacity</v>
          </cell>
          <cell r="H35" t="str">
            <v>Enterprise Technology</v>
          </cell>
          <cell r="I35" t="str">
            <v>General</v>
          </cell>
          <cell r="J35" t="str">
            <v>CD</v>
          </cell>
          <cell r="K35" t="str">
            <v>AA</v>
          </cell>
          <cell r="L35">
            <v>9.1800000000000007E-2</v>
          </cell>
          <cell r="M35">
            <v>2022</v>
          </cell>
          <cell r="N35">
            <v>1556.19</v>
          </cell>
          <cell r="O35">
            <v>25075.39</v>
          </cell>
          <cell r="P35">
            <v>26037.5</v>
          </cell>
          <cell r="Q35">
            <v>26070.76</v>
          </cell>
          <cell r="R35">
            <v>36962.720000000001</v>
          </cell>
          <cell r="S35">
            <v>57302.53</v>
          </cell>
          <cell r="T35">
            <v>21297.9</v>
          </cell>
          <cell r="U35">
            <v>59588.78</v>
          </cell>
          <cell r="V35">
            <v>40803</v>
          </cell>
          <cell r="W35">
            <v>37992.17</v>
          </cell>
          <cell r="X35">
            <v>26045.61</v>
          </cell>
          <cell r="Y35">
            <v>163344.67000000001</v>
          </cell>
          <cell r="Z35">
            <v>522077.22</v>
          </cell>
          <cell r="AA35">
            <v>142.85824200000002</v>
          </cell>
          <cell r="AB35">
            <v>2301.9208020000001</v>
          </cell>
          <cell r="AC35">
            <v>2390.2425000000003</v>
          </cell>
          <cell r="AD35">
            <v>2393.295768</v>
          </cell>
          <cell r="AE35">
            <v>3393.1776960000002</v>
          </cell>
          <cell r="AF35">
            <v>5260.3722539999999</v>
          </cell>
          <cell r="AG35">
            <v>1955.1472200000003</v>
          </cell>
          <cell r="AH35">
            <v>5470.2500040000004</v>
          </cell>
          <cell r="AI35">
            <v>3745.7154</v>
          </cell>
          <cell r="AJ35">
            <v>3487.6812060000002</v>
          </cell>
          <cell r="AK35">
            <v>2390.9869980000003</v>
          </cell>
          <cell r="AL35">
            <v>14995.040706000002</v>
          </cell>
          <cell r="AM35">
            <v>47926.688796000002</v>
          </cell>
        </row>
        <row r="36">
          <cell r="B36" t="str">
            <v>BI_39E29</v>
          </cell>
          <cell r="C36" t="str">
            <v>BI_39E29 - Basic Workplace Technology Delivery</v>
          </cell>
          <cell r="D36" t="str">
            <v>5039</v>
          </cell>
          <cell r="E36" t="str">
            <v>ER_5039 - Basic Workplace Technology Delivery</v>
          </cell>
          <cell r="F36" t="str">
            <v>Basic Workplace Technology Delivery</v>
          </cell>
          <cell r="G36" t="str">
            <v>Performance &amp; Capacity</v>
          </cell>
          <cell r="H36" t="str">
            <v>Enterprise Technology</v>
          </cell>
          <cell r="I36" t="str">
            <v>Hardware</v>
          </cell>
          <cell r="J36" t="str">
            <v>CD</v>
          </cell>
          <cell r="K36" t="str">
            <v>AA</v>
          </cell>
          <cell r="L36">
            <v>9.1800000000000007E-2</v>
          </cell>
          <cell r="M36">
            <v>2022</v>
          </cell>
          <cell r="N36">
            <v>3320.67</v>
          </cell>
          <cell r="O36">
            <v>52239.94</v>
          </cell>
          <cell r="P36">
            <v>55353.81</v>
          </cell>
          <cell r="Q36">
            <v>52128.86</v>
          </cell>
          <cell r="R36">
            <v>74778.210000000006</v>
          </cell>
          <cell r="S36">
            <v>114666.72</v>
          </cell>
          <cell r="T36">
            <v>42595.78</v>
          </cell>
          <cell r="U36">
            <v>119177.5</v>
          </cell>
          <cell r="V36">
            <v>81605.960000000006</v>
          </cell>
          <cell r="W36">
            <v>75984.3</v>
          </cell>
          <cell r="X36">
            <v>52091.199999999997</v>
          </cell>
          <cell r="Y36">
            <v>326689.14</v>
          </cell>
          <cell r="Z36">
            <v>1050632.0899999999</v>
          </cell>
          <cell r="AA36">
            <v>304.83750600000002</v>
          </cell>
          <cell r="AB36">
            <v>4795.6264920000003</v>
          </cell>
          <cell r="AC36">
            <v>5081.4797580000004</v>
          </cell>
          <cell r="AD36">
            <v>4785.4293480000006</v>
          </cell>
          <cell r="AE36">
            <v>6864.6396780000014</v>
          </cell>
          <cell r="AF36">
            <v>10526.404896</v>
          </cell>
          <cell r="AG36">
            <v>3910.2926040000002</v>
          </cell>
          <cell r="AH36">
            <v>10940.494500000001</v>
          </cell>
          <cell r="AI36">
            <v>7491.4271280000012</v>
          </cell>
          <cell r="AJ36">
            <v>6975.3587400000006</v>
          </cell>
          <cell r="AK36">
            <v>4781.9721600000003</v>
          </cell>
          <cell r="AL36">
            <v>29990.063052000005</v>
          </cell>
          <cell r="AM36">
            <v>96448.02586200001</v>
          </cell>
        </row>
        <row r="37">
          <cell r="B37" t="str">
            <v>BI_39E29</v>
          </cell>
          <cell r="C37" t="str">
            <v>BI_39E29 - Basic Workplace Technology Delivery</v>
          </cell>
          <cell r="D37" t="str">
            <v>5039</v>
          </cell>
          <cell r="E37" t="str">
            <v>ER_5039 - Basic Workplace Technology Delivery</v>
          </cell>
          <cell r="F37" t="str">
            <v>Basic Workplace Technology Delivery</v>
          </cell>
          <cell r="G37" t="str">
            <v>Performance &amp; Capacity</v>
          </cell>
          <cell r="H37" t="str">
            <v>Enterprise Technology</v>
          </cell>
          <cell r="I37" t="str">
            <v>5 Yr Software</v>
          </cell>
          <cell r="J37" t="str">
            <v>CD</v>
          </cell>
          <cell r="K37" t="str">
            <v>AA</v>
          </cell>
          <cell r="L37">
            <v>9.1800000000000007E-2</v>
          </cell>
          <cell r="M37">
            <v>2023</v>
          </cell>
          <cell r="N37">
            <v>12728.14</v>
          </cell>
          <cell r="O37">
            <v>29373.11</v>
          </cell>
          <cell r="P37">
            <v>0</v>
          </cell>
          <cell r="Q37">
            <v>0</v>
          </cell>
          <cell r="R37">
            <v>0</v>
          </cell>
          <cell r="S37">
            <v>0</v>
          </cell>
          <cell r="T37">
            <v>0</v>
          </cell>
          <cell r="U37">
            <v>0</v>
          </cell>
          <cell r="V37">
            <v>0</v>
          </cell>
          <cell r="W37">
            <v>0</v>
          </cell>
          <cell r="X37">
            <v>0</v>
          </cell>
          <cell r="Y37">
            <v>0</v>
          </cell>
          <cell r="Z37">
            <v>42101.25</v>
          </cell>
          <cell r="AA37">
            <v>1168.443252</v>
          </cell>
          <cell r="AB37">
            <v>2696.4514980000004</v>
          </cell>
          <cell r="AC37">
            <v>0</v>
          </cell>
          <cell r="AD37">
            <v>0</v>
          </cell>
          <cell r="AE37">
            <v>0</v>
          </cell>
          <cell r="AF37">
            <v>0</v>
          </cell>
          <cell r="AG37">
            <v>0</v>
          </cell>
          <cell r="AH37">
            <v>0</v>
          </cell>
          <cell r="AI37">
            <v>0</v>
          </cell>
          <cell r="AJ37">
            <v>0</v>
          </cell>
          <cell r="AK37">
            <v>0</v>
          </cell>
          <cell r="AL37">
            <v>0</v>
          </cell>
          <cell r="AM37">
            <v>3864.8947500000004</v>
          </cell>
        </row>
        <row r="38">
          <cell r="B38" t="str">
            <v>BI_39E29</v>
          </cell>
          <cell r="C38" t="str">
            <v>BI_39E29 - Basic Workplace Technology Delivery</v>
          </cell>
          <cell r="D38" t="str">
            <v>5039</v>
          </cell>
          <cell r="E38" t="str">
            <v>ER_5039 - Basic Workplace Technology Delivery</v>
          </cell>
          <cell r="F38" t="str">
            <v>Basic Workplace Technology Delivery</v>
          </cell>
          <cell r="G38" t="str">
            <v>Performance &amp; Capacity</v>
          </cell>
          <cell r="H38" t="str">
            <v>Enterprise Technology</v>
          </cell>
          <cell r="I38" t="str">
            <v>General</v>
          </cell>
          <cell r="J38" t="str">
            <v>CD</v>
          </cell>
          <cell r="K38" t="str">
            <v>AA</v>
          </cell>
          <cell r="L38">
            <v>9.1800000000000007E-2</v>
          </cell>
          <cell r="M38">
            <v>2023</v>
          </cell>
          <cell r="N38">
            <v>12728.16</v>
          </cell>
          <cell r="O38">
            <v>29373.19</v>
          </cell>
          <cell r="P38">
            <v>48443</v>
          </cell>
          <cell r="Q38">
            <v>48417</v>
          </cell>
          <cell r="R38">
            <v>53259</v>
          </cell>
          <cell r="S38">
            <v>53259</v>
          </cell>
          <cell r="T38">
            <v>59056</v>
          </cell>
          <cell r="U38">
            <v>54430</v>
          </cell>
          <cell r="V38">
            <v>47330</v>
          </cell>
          <cell r="W38">
            <v>52063</v>
          </cell>
          <cell r="X38">
            <v>47330</v>
          </cell>
          <cell r="Y38">
            <v>47330</v>
          </cell>
          <cell r="Z38">
            <v>553018.35</v>
          </cell>
          <cell r="AA38">
            <v>1168.4450880000002</v>
          </cell>
          <cell r="AB38">
            <v>2696.458842</v>
          </cell>
          <cell r="AC38">
            <v>4447.0673999999999</v>
          </cell>
          <cell r="AD38">
            <v>4444.6806000000006</v>
          </cell>
          <cell r="AE38">
            <v>4889.1762000000008</v>
          </cell>
          <cell r="AF38">
            <v>4889.1762000000008</v>
          </cell>
          <cell r="AG38">
            <v>5421.3407999999999</v>
          </cell>
          <cell r="AH38">
            <v>4996.674</v>
          </cell>
          <cell r="AI38">
            <v>4344.8940000000002</v>
          </cell>
          <cell r="AJ38">
            <v>4779.3834000000006</v>
          </cell>
          <cell r="AK38">
            <v>4344.8940000000002</v>
          </cell>
          <cell r="AL38">
            <v>4344.8940000000002</v>
          </cell>
          <cell r="AM38">
            <v>50767.08453</v>
          </cell>
        </row>
        <row r="39">
          <cell r="B39" t="str">
            <v>BI_39E29</v>
          </cell>
          <cell r="C39" t="str">
            <v>BI_39E29 - Basic Workplace Technology Delivery</v>
          </cell>
          <cell r="D39" t="str">
            <v>5039</v>
          </cell>
          <cell r="E39" t="str">
            <v>ER_5039 - Basic Workplace Technology Delivery</v>
          </cell>
          <cell r="F39" t="str">
            <v>Basic Workplace Technology Delivery</v>
          </cell>
          <cell r="G39" t="str">
            <v>Performance &amp; Capacity</v>
          </cell>
          <cell r="H39" t="str">
            <v>Enterprise Technology</v>
          </cell>
          <cell r="I39" t="str">
            <v>Hardware</v>
          </cell>
          <cell r="J39" t="str">
            <v>CD</v>
          </cell>
          <cell r="K39" t="str">
            <v>AA</v>
          </cell>
          <cell r="L39">
            <v>9.1800000000000007E-2</v>
          </cell>
          <cell r="M39">
            <v>2023</v>
          </cell>
          <cell r="N39">
            <v>25456.3</v>
          </cell>
          <cell r="O39">
            <v>58746.32</v>
          </cell>
          <cell r="P39">
            <v>70051</v>
          </cell>
          <cell r="Q39">
            <v>70013</v>
          </cell>
          <cell r="R39">
            <v>77014</v>
          </cell>
          <cell r="S39">
            <v>77014</v>
          </cell>
          <cell r="T39">
            <v>85398</v>
          </cell>
          <cell r="U39">
            <v>78708</v>
          </cell>
          <cell r="V39">
            <v>68442</v>
          </cell>
          <cell r="W39">
            <v>75286</v>
          </cell>
          <cell r="X39">
            <v>68442</v>
          </cell>
          <cell r="Y39">
            <v>68442</v>
          </cell>
          <cell r="Z39">
            <v>823012.62</v>
          </cell>
          <cell r="AA39">
            <v>2336.88834</v>
          </cell>
          <cell r="AB39">
            <v>5392.9121760000007</v>
          </cell>
          <cell r="AC39">
            <v>6430.6818000000003</v>
          </cell>
          <cell r="AD39">
            <v>6427.1934000000001</v>
          </cell>
          <cell r="AE39">
            <v>7069.8852000000006</v>
          </cell>
          <cell r="AF39">
            <v>7069.8852000000006</v>
          </cell>
          <cell r="AG39">
            <v>7839.5364000000009</v>
          </cell>
          <cell r="AH39">
            <v>7225.3944000000001</v>
          </cell>
          <cell r="AI39">
            <v>6282.9756000000007</v>
          </cell>
          <cell r="AJ39">
            <v>6911.2548000000006</v>
          </cell>
          <cell r="AK39">
            <v>6282.9756000000007</v>
          </cell>
          <cell r="AL39">
            <v>6282.9756000000007</v>
          </cell>
          <cell r="AM39">
            <v>75552.558516000005</v>
          </cell>
        </row>
        <row r="40">
          <cell r="B40" t="str">
            <v>BI_39E29</v>
          </cell>
          <cell r="C40" t="str">
            <v>BI_39E29 - Basic Workplace Technology Delivery</v>
          </cell>
          <cell r="D40" t="str">
            <v>5039</v>
          </cell>
          <cell r="E40" t="str">
            <v>ER_5039 - Basic Workplace Technology Delivery</v>
          </cell>
          <cell r="F40" t="str">
            <v>Basic Workplace Technology Delivery</v>
          </cell>
          <cell r="G40" t="str">
            <v>Performance &amp; Capacity</v>
          </cell>
          <cell r="H40" t="str">
            <v>Enterprise Technology</v>
          </cell>
          <cell r="I40" t="str">
            <v>Intangible</v>
          </cell>
          <cell r="J40" t="str">
            <v>CD</v>
          </cell>
          <cell r="K40" t="str">
            <v>AA</v>
          </cell>
          <cell r="L40">
            <v>9.1800000000000007E-2</v>
          </cell>
          <cell r="M40">
            <v>2023</v>
          </cell>
          <cell r="N40">
            <v>0</v>
          </cell>
          <cell r="O40">
            <v>0</v>
          </cell>
          <cell r="P40">
            <v>21337</v>
          </cell>
          <cell r="Q40">
            <v>21326</v>
          </cell>
          <cell r="R40">
            <v>23458</v>
          </cell>
          <cell r="S40">
            <v>23458</v>
          </cell>
          <cell r="T40">
            <v>26012</v>
          </cell>
          <cell r="U40">
            <v>23974</v>
          </cell>
          <cell r="V40">
            <v>20847</v>
          </cell>
          <cell r="W40">
            <v>22932</v>
          </cell>
          <cell r="X40">
            <v>20847</v>
          </cell>
          <cell r="Y40">
            <v>20847</v>
          </cell>
          <cell r="Z40">
            <v>225038</v>
          </cell>
          <cell r="AA40">
            <v>0</v>
          </cell>
          <cell r="AB40">
            <v>0</v>
          </cell>
          <cell r="AC40">
            <v>1958.7366000000002</v>
          </cell>
          <cell r="AD40">
            <v>1957.7268000000001</v>
          </cell>
          <cell r="AE40">
            <v>2153.4444000000003</v>
          </cell>
          <cell r="AF40">
            <v>2153.4444000000003</v>
          </cell>
          <cell r="AG40">
            <v>2387.9016000000001</v>
          </cell>
          <cell r="AH40">
            <v>2200.8132000000001</v>
          </cell>
          <cell r="AI40">
            <v>1913.7546000000002</v>
          </cell>
          <cell r="AJ40">
            <v>2105.1576</v>
          </cell>
          <cell r="AK40">
            <v>1913.7546000000002</v>
          </cell>
          <cell r="AL40">
            <v>1913.7546000000002</v>
          </cell>
          <cell r="AM40">
            <v>20658.488400000002</v>
          </cell>
        </row>
        <row r="41">
          <cell r="B41" t="str">
            <v>BI_IG902</v>
          </cell>
          <cell r="C41" t="str">
            <v>BI_IG902 - Cabinet Gorge Unit 4 Protection &amp; Control Upgrade</v>
          </cell>
          <cell r="D41" t="str">
            <v>4202</v>
          </cell>
          <cell r="E41" t="str">
            <v>ER_4202 - Cabinet Gorge Unit 4 Protection &amp; Control Upgrade</v>
          </cell>
          <cell r="F41" t="str">
            <v>Cabinet Gorge Unit 4 Protection &amp; Control Upgrade</v>
          </cell>
          <cell r="G41" t="str">
            <v>Asset Condition</v>
          </cell>
          <cell r="H41" t="str">
            <v>Enterprise Technology</v>
          </cell>
          <cell r="I41" t="str">
            <v>General</v>
          </cell>
          <cell r="J41" t="str">
            <v>CD</v>
          </cell>
          <cell r="K41" t="str">
            <v>AA</v>
          </cell>
          <cell r="L41">
            <v>9.1800000000000007E-2</v>
          </cell>
          <cell r="M41">
            <v>2022</v>
          </cell>
          <cell r="N41">
            <v>15053.98</v>
          </cell>
          <cell r="O41">
            <v>62.65</v>
          </cell>
          <cell r="P41">
            <v>0</v>
          </cell>
          <cell r="Q41">
            <v>130.02000000000001</v>
          </cell>
          <cell r="R41">
            <v>0</v>
          </cell>
          <cell r="S41">
            <v>0</v>
          </cell>
          <cell r="T41">
            <v>0</v>
          </cell>
          <cell r="U41">
            <v>0</v>
          </cell>
          <cell r="V41">
            <v>0</v>
          </cell>
          <cell r="W41">
            <v>0</v>
          </cell>
          <cell r="X41">
            <v>0</v>
          </cell>
          <cell r="Y41">
            <v>0</v>
          </cell>
          <cell r="Z41">
            <v>15246.65</v>
          </cell>
          <cell r="AA41">
            <v>1381.9553640000001</v>
          </cell>
          <cell r="AB41">
            <v>5.7512699999999999</v>
          </cell>
          <cell r="AC41">
            <v>0</v>
          </cell>
          <cell r="AD41">
            <v>11.935836000000002</v>
          </cell>
          <cell r="AE41">
            <v>0</v>
          </cell>
          <cell r="AF41">
            <v>0</v>
          </cell>
          <cell r="AG41">
            <v>0</v>
          </cell>
          <cell r="AH41">
            <v>0</v>
          </cell>
          <cell r="AI41">
            <v>0</v>
          </cell>
          <cell r="AJ41">
            <v>0</v>
          </cell>
          <cell r="AK41">
            <v>0</v>
          </cell>
          <cell r="AL41">
            <v>0</v>
          </cell>
          <cell r="AM41">
            <v>1399.6424700000002</v>
          </cell>
        </row>
        <row r="42">
          <cell r="B42" t="str">
            <v>BI_IG902</v>
          </cell>
          <cell r="C42" t="str">
            <v>BI_IG902 - Cabinet Gorge Unit 4 Protection &amp; Control Upgrade</v>
          </cell>
          <cell r="D42" t="str">
            <v>4202</v>
          </cell>
          <cell r="E42" t="str">
            <v>ER_4202 - Cabinet Gorge Unit 4 Protection &amp; Control Upgrade</v>
          </cell>
          <cell r="F42" t="str">
            <v>Cabinet Gorge Unit 4 Protection &amp; Control Upgrade</v>
          </cell>
          <cell r="G42" t="str">
            <v>Asset Condition</v>
          </cell>
          <cell r="H42" t="str">
            <v>Enterprise Technology</v>
          </cell>
          <cell r="I42" t="str">
            <v>Production - Hydro</v>
          </cell>
          <cell r="J42" t="str">
            <v>ED</v>
          </cell>
          <cell r="K42" t="str">
            <v>AN</v>
          </cell>
          <cell r="L42">
            <v>0</v>
          </cell>
          <cell r="M42">
            <v>2022</v>
          </cell>
          <cell r="N42">
            <v>0</v>
          </cell>
          <cell r="O42">
            <v>0</v>
          </cell>
          <cell r="P42">
            <v>0</v>
          </cell>
          <cell r="Q42">
            <v>3208463</v>
          </cell>
          <cell r="R42">
            <v>69821.350000000006</v>
          </cell>
          <cell r="S42">
            <v>9112.86</v>
          </cell>
          <cell r="T42">
            <v>1897.8899999999999</v>
          </cell>
          <cell r="U42">
            <v>1566.53</v>
          </cell>
          <cell r="V42">
            <v>6536.4500000000007</v>
          </cell>
          <cell r="W42">
            <v>102.85</v>
          </cell>
          <cell r="X42">
            <v>0</v>
          </cell>
          <cell r="Y42">
            <v>0</v>
          </cell>
          <cell r="Z42">
            <v>3297500.93</v>
          </cell>
          <cell r="AA42">
            <v>0</v>
          </cell>
          <cell r="AB42">
            <v>0</v>
          </cell>
          <cell r="AC42">
            <v>0</v>
          </cell>
          <cell r="AD42">
            <v>0</v>
          </cell>
          <cell r="AE42">
            <v>0</v>
          </cell>
          <cell r="AF42">
            <v>0</v>
          </cell>
          <cell r="AG42">
            <v>0</v>
          </cell>
          <cell r="AH42">
            <v>0</v>
          </cell>
          <cell r="AI42">
            <v>0</v>
          </cell>
          <cell r="AJ42">
            <v>0</v>
          </cell>
          <cell r="AK42">
            <v>0</v>
          </cell>
          <cell r="AL42">
            <v>0</v>
          </cell>
          <cell r="AM42">
            <v>0</v>
          </cell>
        </row>
        <row r="43">
          <cell r="B43" t="str">
            <v>BI_5BH07</v>
          </cell>
          <cell r="C43" t="str">
            <v>BI_5BH07 - Parking Garage</v>
          </cell>
          <cell r="D43" t="str">
            <v>7131</v>
          </cell>
          <cell r="E43" t="str">
            <v>ER_7131 - COF Long Term Restructuring Plan Phase 2</v>
          </cell>
          <cell r="F43" t="str">
            <v>Campus Repurposing Phase 2</v>
          </cell>
          <cell r="G43" t="str">
            <v>Performance &amp; Capacity</v>
          </cell>
          <cell r="H43" t="str">
            <v>General Plant</v>
          </cell>
          <cell r="I43" t="str">
            <v>General</v>
          </cell>
          <cell r="J43" t="str">
            <v>CD</v>
          </cell>
          <cell r="K43" t="str">
            <v>AA</v>
          </cell>
          <cell r="L43">
            <v>9.1800000000000007E-2</v>
          </cell>
          <cell r="M43">
            <v>2022</v>
          </cell>
          <cell r="N43">
            <v>0</v>
          </cell>
          <cell r="O43">
            <v>0</v>
          </cell>
          <cell r="P43">
            <v>0</v>
          </cell>
          <cell r="Q43">
            <v>0</v>
          </cell>
          <cell r="R43">
            <v>0</v>
          </cell>
          <cell r="S43">
            <v>0</v>
          </cell>
          <cell r="T43">
            <v>0</v>
          </cell>
          <cell r="U43">
            <v>0</v>
          </cell>
          <cell r="V43">
            <v>0</v>
          </cell>
          <cell r="W43">
            <v>11.699999999953434</v>
          </cell>
          <cell r="X43">
            <v>0</v>
          </cell>
          <cell r="Y43">
            <v>0</v>
          </cell>
          <cell r="Z43">
            <v>11.699999999953434</v>
          </cell>
          <cell r="AA43">
            <v>0</v>
          </cell>
          <cell r="AB43">
            <v>0</v>
          </cell>
          <cell r="AC43">
            <v>0</v>
          </cell>
          <cell r="AD43">
            <v>0</v>
          </cell>
          <cell r="AE43">
            <v>0</v>
          </cell>
          <cell r="AF43">
            <v>0</v>
          </cell>
          <cell r="AG43">
            <v>0</v>
          </cell>
          <cell r="AH43">
            <v>0</v>
          </cell>
          <cell r="AI43">
            <v>0</v>
          </cell>
          <cell r="AJ43">
            <v>1.0740599999957252</v>
          </cell>
          <cell r="AK43">
            <v>0</v>
          </cell>
          <cell r="AL43">
            <v>0</v>
          </cell>
          <cell r="AM43">
            <v>1.0740599999957252</v>
          </cell>
        </row>
        <row r="44">
          <cell r="B44" t="str">
            <v>BI_85H51</v>
          </cell>
          <cell r="C44" t="str">
            <v>BI_85H51 - Stores Equip</v>
          </cell>
          <cell r="D44" t="str">
            <v>7005</v>
          </cell>
          <cell r="E44" t="str">
            <v>ER_7005 - Stores Equip</v>
          </cell>
          <cell r="F44" t="str">
            <v>Capital Equipment Program</v>
          </cell>
          <cell r="G44" t="str">
            <v>Asset Condition</v>
          </cell>
          <cell r="H44" t="str">
            <v>General Plant</v>
          </cell>
          <cell r="I44" t="str">
            <v>General</v>
          </cell>
          <cell r="J44" t="str">
            <v>CD</v>
          </cell>
          <cell r="K44" t="str">
            <v>ID</v>
          </cell>
          <cell r="L44">
            <v>0</v>
          </cell>
          <cell r="M44">
            <v>2022</v>
          </cell>
          <cell r="N44">
            <v>0</v>
          </cell>
          <cell r="O44">
            <v>0</v>
          </cell>
          <cell r="P44">
            <v>0</v>
          </cell>
          <cell r="Q44">
            <v>0</v>
          </cell>
          <cell r="R44">
            <v>0</v>
          </cell>
          <cell r="S44">
            <v>0</v>
          </cell>
          <cell r="T44">
            <v>0</v>
          </cell>
          <cell r="U44">
            <v>0</v>
          </cell>
          <cell r="V44">
            <v>0</v>
          </cell>
          <cell r="W44">
            <v>3235.22</v>
          </cell>
          <cell r="X44">
            <v>313.86</v>
          </cell>
          <cell r="Y44">
            <v>0</v>
          </cell>
          <cell r="Z44">
            <v>3549.08</v>
          </cell>
          <cell r="AA44">
            <v>0</v>
          </cell>
          <cell r="AB44">
            <v>0</v>
          </cell>
          <cell r="AC44">
            <v>0</v>
          </cell>
          <cell r="AD44">
            <v>0</v>
          </cell>
          <cell r="AE44">
            <v>0</v>
          </cell>
          <cell r="AF44">
            <v>0</v>
          </cell>
          <cell r="AG44">
            <v>0</v>
          </cell>
          <cell r="AH44">
            <v>0</v>
          </cell>
          <cell r="AI44">
            <v>0</v>
          </cell>
          <cell r="AJ44">
            <v>0</v>
          </cell>
          <cell r="AK44">
            <v>0</v>
          </cell>
          <cell r="AL44">
            <v>0</v>
          </cell>
          <cell r="AM44">
            <v>0</v>
          </cell>
        </row>
        <row r="45">
          <cell r="B45" t="str">
            <v>BI_85H51</v>
          </cell>
          <cell r="C45" t="str">
            <v>BI_85H51 - Stores Equip</v>
          </cell>
          <cell r="D45" t="str">
            <v>7005</v>
          </cell>
          <cell r="E45" t="str">
            <v>ER_7005 - Stores Equip</v>
          </cell>
          <cell r="F45" t="str">
            <v>Capital Equipment Program</v>
          </cell>
          <cell r="G45" t="str">
            <v>Asset Condition</v>
          </cell>
          <cell r="H45" t="str">
            <v>General Plant</v>
          </cell>
          <cell r="I45" t="str">
            <v>General</v>
          </cell>
          <cell r="J45" t="str">
            <v>CD</v>
          </cell>
          <cell r="K45" t="str">
            <v>WA</v>
          </cell>
          <cell r="L45">
            <v>0</v>
          </cell>
          <cell r="M45">
            <v>2022</v>
          </cell>
          <cell r="N45">
            <v>699.7</v>
          </cell>
          <cell r="O45">
            <v>0</v>
          </cell>
          <cell r="P45">
            <v>0</v>
          </cell>
          <cell r="Q45">
            <v>0</v>
          </cell>
          <cell r="R45">
            <v>0</v>
          </cell>
          <cell r="S45">
            <v>0</v>
          </cell>
          <cell r="T45">
            <v>1221.3399999999999</v>
          </cell>
          <cell r="U45">
            <v>0</v>
          </cell>
          <cell r="V45">
            <v>8202.6299999999992</v>
          </cell>
          <cell r="W45">
            <v>0</v>
          </cell>
          <cell r="X45">
            <v>37748.76</v>
          </cell>
          <cell r="Y45">
            <v>62427.6</v>
          </cell>
          <cell r="Z45">
            <v>110300.03</v>
          </cell>
          <cell r="AA45">
            <v>0</v>
          </cell>
          <cell r="AB45">
            <v>0</v>
          </cell>
          <cell r="AC45">
            <v>0</v>
          </cell>
          <cell r="AD45">
            <v>0</v>
          </cell>
          <cell r="AE45">
            <v>0</v>
          </cell>
          <cell r="AF45">
            <v>0</v>
          </cell>
          <cell r="AG45">
            <v>0</v>
          </cell>
          <cell r="AH45">
            <v>0</v>
          </cell>
          <cell r="AI45">
            <v>0</v>
          </cell>
          <cell r="AJ45">
            <v>0</v>
          </cell>
          <cell r="AK45">
            <v>0</v>
          </cell>
          <cell r="AL45">
            <v>0</v>
          </cell>
          <cell r="AM45">
            <v>0</v>
          </cell>
        </row>
        <row r="46">
          <cell r="B46" t="str">
            <v>BI_85J51</v>
          </cell>
          <cell r="C46" t="str">
            <v>BI_85J51 - Stores Equip</v>
          </cell>
          <cell r="D46" t="str">
            <v>7005</v>
          </cell>
          <cell r="E46" t="str">
            <v>ER_7005 - Stores Equip</v>
          </cell>
          <cell r="F46" t="str">
            <v>Capital Equipment Program</v>
          </cell>
          <cell r="G46" t="str">
            <v>Asset Condition</v>
          </cell>
          <cell r="H46" t="str">
            <v>General Plant</v>
          </cell>
          <cell r="I46" t="str">
            <v>General</v>
          </cell>
          <cell r="J46" t="str">
            <v>CD</v>
          </cell>
          <cell r="K46" t="str">
            <v>AN</v>
          </cell>
          <cell r="L46">
            <v>0</v>
          </cell>
          <cell r="M46">
            <v>2022</v>
          </cell>
          <cell r="N46">
            <v>0</v>
          </cell>
          <cell r="O46">
            <v>10140.23</v>
          </cell>
          <cell r="P46">
            <v>0</v>
          </cell>
          <cell r="Q46">
            <v>0</v>
          </cell>
          <cell r="R46">
            <v>0</v>
          </cell>
          <cell r="S46">
            <v>38776.839999999997</v>
          </cell>
          <cell r="T46">
            <v>0</v>
          </cell>
          <cell r="U46">
            <v>17731.46</v>
          </cell>
          <cell r="V46">
            <v>0</v>
          </cell>
          <cell r="W46">
            <v>0</v>
          </cell>
          <cell r="X46">
            <v>40155.79</v>
          </cell>
          <cell r="Y46">
            <v>74691.25</v>
          </cell>
          <cell r="Z46">
            <v>181495.57</v>
          </cell>
          <cell r="AA46">
            <v>0</v>
          </cell>
          <cell r="AB46">
            <v>0</v>
          </cell>
          <cell r="AC46">
            <v>0</v>
          </cell>
          <cell r="AD46">
            <v>0</v>
          </cell>
          <cell r="AE46">
            <v>0</v>
          </cell>
          <cell r="AF46">
            <v>0</v>
          </cell>
          <cell r="AG46">
            <v>0</v>
          </cell>
          <cell r="AH46">
            <v>0</v>
          </cell>
          <cell r="AI46">
            <v>0</v>
          </cell>
          <cell r="AJ46">
            <v>0</v>
          </cell>
          <cell r="AK46">
            <v>0</v>
          </cell>
          <cell r="AL46">
            <v>0</v>
          </cell>
          <cell r="AM46">
            <v>0</v>
          </cell>
        </row>
        <row r="47">
          <cell r="B47" t="str">
            <v>BI_86J51</v>
          </cell>
          <cell r="C47" t="str">
            <v>BI_86J51 - Tools/Lab/Shop Equipment</v>
          </cell>
          <cell r="D47" t="str">
            <v>7006</v>
          </cell>
          <cell r="E47" t="str">
            <v>ER_7006 - Tools Lab &amp; Shop Equipment</v>
          </cell>
          <cell r="F47" t="str">
            <v>Capital Equipment Program</v>
          </cell>
          <cell r="G47" t="str">
            <v>Asset Condition</v>
          </cell>
          <cell r="H47" t="str">
            <v>General Plant</v>
          </cell>
          <cell r="I47" t="str">
            <v>General</v>
          </cell>
          <cell r="J47" t="str">
            <v>CD</v>
          </cell>
          <cell r="K47" t="str">
            <v>AA</v>
          </cell>
          <cell r="L47">
            <v>9.1800000000000007E-2</v>
          </cell>
          <cell r="M47">
            <v>2022</v>
          </cell>
          <cell r="N47">
            <v>0</v>
          </cell>
          <cell r="O47">
            <v>33560.36</v>
          </cell>
          <cell r="P47">
            <v>8241.5400000000009</v>
          </cell>
          <cell r="Q47">
            <v>37990.15</v>
          </cell>
          <cell r="R47">
            <v>-7870.09</v>
          </cell>
          <cell r="S47">
            <v>231326.73</v>
          </cell>
          <cell r="T47">
            <v>49413.25</v>
          </cell>
          <cell r="U47">
            <v>78228.72</v>
          </cell>
          <cell r="V47">
            <v>174299.44</v>
          </cell>
          <cell r="W47">
            <v>17726.740000000002</v>
          </cell>
          <cell r="X47">
            <v>22916.75</v>
          </cell>
          <cell r="Y47">
            <v>60659.03</v>
          </cell>
          <cell r="Z47">
            <v>706492.62000000011</v>
          </cell>
          <cell r="AA47">
            <v>0</v>
          </cell>
          <cell r="AB47">
            <v>3080.8410480000002</v>
          </cell>
          <cell r="AC47">
            <v>756.57337200000018</v>
          </cell>
          <cell r="AD47">
            <v>3487.4957700000004</v>
          </cell>
          <cell r="AE47">
            <v>-722.47426200000007</v>
          </cell>
          <cell r="AF47">
            <v>21235.793814000004</v>
          </cell>
          <cell r="AG47">
            <v>4536.1363500000007</v>
          </cell>
          <cell r="AH47">
            <v>7181.3964960000003</v>
          </cell>
          <cell r="AI47">
            <v>16000.688592000002</v>
          </cell>
          <cell r="AJ47">
            <v>1627.3147320000003</v>
          </cell>
          <cell r="AK47">
            <v>2103.75765</v>
          </cell>
          <cell r="AL47">
            <v>5568.4989540000006</v>
          </cell>
          <cell r="AM47">
            <v>64856.022516000005</v>
          </cell>
        </row>
        <row r="48">
          <cell r="B48" t="str">
            <v>BI_86J51</v>
          </cell>
          <cell r="C48" t="str">
            <v>BI_86J51 - Tools/Lab/Shop Equipment</v>
          </cell>
          <cell r="D48" t="str">
            <v>7006</v>
          </cell>
          <cell r="E48" t="str">
            <v>ER_7006 - Tools Lab &amp; Shop Equipment</v>
          </cell>
          <cell r="F48" t="str">
            <v>Capital Equipment Program</v>
          </cell>
          <cell r="G48" t="str">
            <v>Asset Condition</v>
          </cell>
          <cell r="H48" t="str">
            <v>General Plant</v>
          </cell>
          <cell r="I48" t="str">
            <v>General</v>
          </cell>
          <cell r="J48" t="str">
            <v>ED</v>
          </cell>
          <cell r="K48" t="str">
            <v>AN</v>
          </cell>
          <cell r="L48">
            <v>0</v>
          </cell>
          <cell r="M48">
            <v>2022</v>
          </cell>
          <cell r="N48">
            <v>46497.82</v>
          </cell>
          <cell r="O48">
            <v>-8.89</v>
          </cell>
          <cell r="P48">
            <v>4774.59</v>
          </cell>
          <cell r="Q48">
            <v>1091.42</v>
          </cell>
          <cell r="R48">
            <v>42744.15</v>
          </cell>
          <cell r="S48">
            <v>65791.320000000007</v>
          </cell>
          <cell r="T48">
            <v>54057.07</v>
          </cell>
          <cell r="U48">
            <v>5259.92</v>
          </cell>
          <cell r="V48">
            <v>32809.67</v>
          </cell>
          <cell r="W48">
            <v>13604.630000000001</v>
          </cell>
          <cell r="X48">
            <v>58827.14</v>
          </cell>
          <cell r="Y48">
            <v>0</v>
          </cell>
          <cell r="Z48">
            <v>325448.84000000003</v>
          </cell>
          <cell r="AA48">
            <v>0</v>
          </cell>
          <cell r="AB48">
            <v>0</v>
          </cell>
          <cell r="AC48">
            <v>0</v>
          </cell>
          <cell r="AD48">
            <v>0</v>
          </cell>
          <cell r="AE48">
            <v>0</v>
          </cell>
          <cell r="AF48">
            <v>0</v>
          </cell>
          <cell r="AG48">
            <v>0</v>
          </cell>
          <cell r="AH48">
            <v>0</v>
          </cell>
          <cell r="AI48">
            <v>0</v>
          </cell>
          <cell r="AJ48">
            <v>0</v>
          </cell>
          <cell r="AK48">
            <v>0</v>
          </cell>
          <cell r="AL48">
            <v>0</v>
          </cell>
          <cell r="AM48">
            <v>0</v>
          </cell>
        </row>
        <row r="49">
          <cell r="B49" t="str">
            <v>BI_86J51</v>
          </cell>
          <cell r="C49" t="str">
            <v>BI_86J51 - Tools/Lab/Shop Equipment</v>
          </cell>
          <cell r="D49" t="str">
            <v>7006</v>
          </cell>
          <cell r="E49" t="str">
            <v>ER_7006 - Tools Lab &amp; Shop Equipment</v>
          </cell>
          <cell r="F49" t="str">
            <v>Capital Equipment Program</v>
          </cell>
          <cell r="G49" t="str">
            <v>Asset Condition</v>
          </cell>
          <cell r="H49" t="str">
            <v>General Plant</v>
          </cell>
          <cell r="I49" t="str">
            <v>General</v>
          </cell>
          <cell r="J49" t="str">
            <v>ED</v>
          </cell>
          <cell r="K49" t="str">
            <v>ID</v>
          </cell>
          <cell r="L49">
            <v>0</v>
          </cell>
          <cell r="M49">
            <v>2022</v>
          </cell>
          <cell r="N49">
            <v>0</v>
          </cell>
          <cell r="O49">
            <v>2132.36</v>
          </cell>
          <cell r="P49">
            <v>4594.46</v>
          </cell>
          <cell r="Q49">
            <v>-1446.94</v>
          </cell>
          <cell r="R49">
            <v>15941.81</v>
          </cell>
          <cell r="S49">
            <v>84505.46</v>
          </cell>
          <cell r="T49">
            <v>4362.26</v>
          </cell>
          <cell r="U49">
            <v>26466.880000000001</v>
          </cell>
          <cell r="V49">
            <v>10311.24</v>
          </cell>
          <cell r="W49">
            <v>2160.88</v>
          </cell>
          <cell r="X49">
            <v>21024.78</v>
          </cell>
          <cell r="Y49">
            <v>0</v>
          </cell>
          <cell r="Z49">
            <v>170053.19</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B50" t="str">
            <v>BI_86J51</v>
          </cell>
          <cell r="C50" t="str">
            <v>BI_86J51 - Tools/Lab/Shop Equipment</v>
          </cell>
          <cell r="D50" t="str">
            <v>7006</v>
          </cell>
          <cell r="E50" t="str">
            <v>ER_7006 - Tools Lab &amp; Shop Equipment</v>
          </cell>
          <cell r="F50" t="str">
            <v>Capital Equipment Program</v>
          </cell>
          <cell r="G50" t="str">
            <v>Asset Condition</v>
          </cell>
          <cell r="H50" t="str">
            <v>General Plant</v>
          </cell>
          <cell r="I50" t="str">
            <v>General</v>
          </cell>
          <cell r="J50" t="str">
            <v>ED</v>
          </cell>
          <cell r="K50" t="str">
            <v>WA</v>
          </cell>
          <cell r="L50">
            <v>0</v>
          </cell>
          <cell r="M50">
            <v>2022</v>
          </cell>
          <cell r="N50">
            <v>2517.04</v>
          </cell>
          <cell r="O50">
            <v>28511.14</v>
          </cell>
          <cell r="P50">
            <v>443.4</v>
          </cell>
          <cell r="Q50">
            <v>11489.41</v>
          </cell>
          <cell r="R50">
            <v>19571.03</v>
          </cell>
          <cell r="S50">
            <v>80029.440000000002</v>
          </cell>
          <cell r="T50">
            <v>11066</v>
          </cell>
          <cell r="U50">
            <v>21943.69</v>
          </cell>
          <cell r="V50">
            <v>24477.4</v>
          </cell>
          <cell r="W50">
            <v>36794.03</v>
          </cell>
          <cell r="X50">
            <v>25463.57</v>
          </cell>
          <cell r="Y50">
            <v>10766.72</v>
          </cell>
          <cell r="Z50">
            <v>273072.87</v>
          </cell>
          <cell r="AA50">
            <v>0</v>
          </cell>
          <cell r="AB50">
            <v>0</v>
          </cell>
          <cell r="AC50">
            <v>0</v>
          </cell>
          <cell r="AD50">
            <v>0</v>
          </cell>
          <cell r="AE50">
            <v>0</v>
          </cell>
          <cell r="AF50">
            <v>0</v>
          </cell>
          <cell r="AG50">
            <v>0</v>
          </cell>
          <cell r="AH50">
            <v>0</v>
          </cell>
          <cell r="AI50">
            <v>0</v>
          </cell>
          <cell r="AJ50">
            <v>0</v>
          </cell>
          <cell r="AK50">
            <v>0</v>
          </cell>
          <cell r="AL50">
            <v>0</v>
          </cell>
          <cell r="AM50">
            <v>0</v>
          </cell>
        </row>
        <row r="51">
          <cell r="B51" t="str">
            <v>BI_86J51</v>
          </cell>
          <cell r="C51" t="str">
            <v>BI_86J51 - Tools/Lab/Shop Equipment</v>
          </cell>
          <cell r="D51" t="str">
            <v>7006</v>
          </cell>
          <cell r="E51" t="str">
            <v>ER_7006 - Tools Lab &amp; Shop Equipment</v>
          </cell>
          <cell r="F51" t="str">
            <v>Capital Equipment Program</v>
          </cell>
          <cell r="G51" t="str">
            <v>Asset Condition</v>
          </cell>
          <cell r="H51" t="str">
            <v>General Plant</v>
          </cell>
          <cell r="I51" t="str">
            <v>General</v>
          </cell>
          <cell r="J51" t="str">
            <v>GD</v>
          </cell>
          <cell r="K51" t="str">
            <v>AA</v>
          </cell>
          <cell r="L51">
            <v>0.30964999999999998</v>
          </cell>
          <cell r="M51">
            <v>2022</v>
          </cell>
          <cell r="N51">
            <v>0</v>
          </cell>
          <cell r="O51">
            <v>0</v>
          </cell>
          <cell r="P51">
            <v>10427.56</v>
          </cell>
          <cell r="Q51">
            <v>25321.94</v>
          </cell>
          <cell r="R51">
            <v>35632.910000000003</v>
          </cell>
          <cell r="S51">
            <v>0</v>
          </cell>
          <cell r="T51">
            <v>0</v>
          </cell>
          <cell r="U51">
            <v>0</v>
          </cell>
          <cell r="V51">
            <v>31898.2</v>
          </cell>
          <cell r="W51">
            <v>0</v>
          </cell>
          <cell r="X51">
            <v>0</v>
          </cell>
          <cell r="Y51">
            <v>7834.33</v>
          </cell>
          <cell r="Z51">
            <v>111114.94</v>
          </cell>
          <cell r="AA51">
            <v>0</v>
          </cell>
          <cell r="AB51">
            <v>0</v>
          </cell>
          <cell r="AC51">
            <v>3228.8939539999997</v>
          </cell>
          <cell r="AD51">
            <v>7840.9387209999995</v>
          </cell>
          <cell r="AE51">
            <v>11033.7305815</v>
          </cell>
          <cell r="AF51">
            <v>0</v>
          </cell>
          <cell r="AG51">
            <v>0</v>
          </cell>
          <cell r="AH51">
            <v>0</v>
          </cell>
          <cell r="AI51">
            <v>9877.2776300000005</v>
          </cell>
          <cell r="AJ51">
            <v>0</v>
          </cell>
          <cell r="AK51">
            <v>0</v>
          </cell>
          <cell r="AL51">
            <v>2425.9002845</v>
          </cell>
          <cell r="AM51">
            <v>34406.741171000001</v>
          </cell>
        </row>
        <row r="52">
          <cell r="B52" t="str">
            <v>BI_86J51</v>
          </cell>
          <cell r="C52" t="str">
            <v>BI_86J51 - Tools/Lab/Shop Equipment</v>
          </cell>
          <cell r="D52" t="str">
            <v>7006</v>
          </cell>
          <cell r="E52" t="str">
            <v>ER_7006 - Tools Lab &amp; Shop Equipment</v>
          </cell>
          <cell r="F52" t="str">
            <v>Capital Equipment Program</v>
          </cell>
          <cell r="G52" t="str">
            <v>Asset Condition</v>
          </cell>
          <cell r="H52" t="str">
            <v>General Plant</v>
          </cell>
          <cell r="I52" t="str">
            <v>General</v>
          </cell>
          <cell r="J52" t="str">
            <v>GD</v>
          </cell>
          <cell r="K52" t="str">
            <v>ID</v>
          </cell>
          <cell r="L52">
            <v>0</v>
          </cell>
          <cell r="M52">
            <v>2022</v>
          </cell>
          <cell r="N52">
            <v>0</v>
          </cell>
          <cell r="O52">
            <v>0</v>
          </cell>
          <cell r="P52">
            <v>0</v>
          </cell>
          <cell r="Q52">
            <v>1439.56</v>
          </cell>
          <cell r="R52">
            <v>24621.56</v>
          </cell>
          <cell r="S52">
            <v>24887.61</v>
          </cell>
          <cell r="T52">
            <v>976.03</v>
          </cell>
          <cell r="U52">
            <v>0</v>
          </cell>
          <cell r="V52">
            <v>5566.42</v>
          </cell>
          <cell r="W52">
            <v>4236.2</v>
          </cell>
          <cell r="X52">
            <v>457.03</v>
          </cell>
          <cell r="Y52">
            <v>17498.419999999998</v>
          </cell>
          <cell r="Z52">
            <v>79682.829999999987</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B53" t="str">
            <v>BI_86J51</v>
          </cell>
          <cell r="C53" t="str">
            <v>BI_86J51 - Tools/Lab/Shop Equipment</v>
          </cell>
          <cell r="D53" t="str">
            <v>7006</v>
          </cell>
          <cell r="E53" t="str">
            <v>ER_7006 - Tools Lab &amp; Shop Equipment</v>
          </cell>
          <cell r="F53" t="str">
            <v>Capital Equipment Program</v>
          </cell>
          <cell r="G53" t="str">
            <v>Asset Condition</v>
          </cell>
          <cell r="H53" t="str">
            <v>General Plant</v>
          </cell>
          <cell r="I53" t="str">
            <v>General</v>
          </cell>
          <cell r="J53" t="str">
            <v>GD</v>
          </cell>
          <cell r="K53" t="str">
            <v>OR</v>
          </cell>
          <cell r="L53">
            <v>1</v>
          </cell>
          <cell r="M53">
            <v>2022</v>
          </cell>
          <cell r="N53">
            <v>1723.9500000000023</v>
          </cell>
          <cell r="O53">
            <v>-5167.17</v>
          </cell>
          <cell r="P53">
            <v>80176.990000000005</v>
          </cell>
          <cell r="Q53">
            <v>1685.66</v>
          </cell>
          <cell r="R53">
            <v>-9.98</v>
          </cell>
          <cell r="S53">
            <v>13085.66</v>
          </cell>
          <cell r="T53">
            <v>16309.6</v>
          </cell>
          <cell r="U53">
            <v>13620.15</v>
          </cell>
          <cell r="V53">
            <v>13068.23</v>
          </cell>
          <cell r="W53">
            <v>2174.86</v>
          </cell>
          <cell r="X53">
            <v>9324.32</v>
          </cell>
          <cell r="Y53">
            <v>0</v>
          </cell>
          <cell r="Z53">
            <v>145992.27000000002</v>
          </cell>
          <cell r="AA53">
            <v>1723.9500000000023</v>
          </cell>
          <cell r="AB53">
            <v>-5167.17</v>
          </cell>
          <cell r="AC53">
            <v>80176.990000000005</v>
          </cell>
          <cell r="AD53">
            <v>1685.66</v>
          </cell>
          <cell r="AE53">
            <v>-9.98</v>
          </cell>
          <cell r="AF53">
            <v>13085.66</v>
          </cell>
          <cell r="AG53">
            <v>16309.6</v>
          </cell>
          <cell r="AH53">
            <v>13620.15</v>
          </cell>
          <cell r="AI53">
            <v>13068.23</v>
          </cell>
          <cell r="AJ53">
            <v>2174.86</v>
          </cell>
          <cell r="AK53">
            <v>9324.32</v>
          </cell>
          <cell r="AL53">
            <v>0</v>
          </cell>
          <cell r="AM53">
            <v>145992.27000000002</v>
          </cell>
        </row>
        <row r="54">
          <cell r="B54" t="str">
            <v>BI_86J51</v>
          </cell>
          <cell r="C54" t="str">
            <v>BI_86J51 - Tools/Lab/Shop Equipment</v>
          </cell>
          <cell r="D54" t="str">
            <v>7006</v>
          </cell>
          <cell r="E54" t="str">
            <v>ER_7006 - Tools Lab &amp; Shop Equipment</v>
          </cell>
          <cell r="F54" t="str">
            <v>Capital Equipment Program</v>
          </cell>
          <cell r="G54" t="str">
            <v>Asset Condition</v>
          </cell>
          <cell r="H54" t="str">
            <v>General Plant</v>
          </cell>
          <cell r="I54" t="str">
            <v>General</v>
          </cell>
          <cell r="J54" t="str">
            <v>GD</v>
          </cell>
          <cell r="K54" t="str">
            <v>WA</v>
          </cell>
          <cell r="L54">
            <v>0</v>
          </cell>
          <cell r="M54">
            <v>2022</v>
          </cell>
          <cell r="N54">
            <v>479.5</v>
          </cell>
          <cell r="O54">
            <v>4315.9799999999996</v>
          </cell>
          <cell r="P54">
            <v>0</v>
          </cell>
          <cell r="Q54">
            <v>15820.87</v>
          </cell>
          <cell r="R54">
            <v>13571.33</v>
          </cell>
          <cell r="S54">
            <v>50800.63</v>
          </cell>
          <cell r="T54">
            <v>2436.02</v>
          </cell>
          <cell r="U54">
            <v>39070.86</v>
          </cell>
          <cell r="V54">
            <v>27336.98</v>
          </cell>
          <cell r="W54">
            <v>4291.13</v>
          </cell>
          <cell r="X54">
            <v>2915.01</v>
          </cell>
          <cell r="Y54">
            <v>0</v>
          </cell>
          <cell r="Z54">
            <v>161038.31000000003</v>
          </cell>
          <cell r="AA54">
            <v>0</v>
          </cell>
          <cell r="AB54">
            <v>0</v>
          </cell>
          <cell r="AC54">
            <v>0</v>
          </cell>
          <cell r="AD54">
            <v>0</v>
          </cell>
          <cell r="AE54">
            <v>0</v>
          </cell>
          <cell r="AF54">
            <v>0</v>
          </cell>
          <cell r="AG54">
            <v>0</v>
          </cell>
          <cell r="AH54">
            <v>0</v>
          </cell>
          <cell r="AI54">
            <v>0</v>
          </cell>
          <cell r="AJ54">
            <v>0</v>
          </cell>
          <cell r="AK54">
            <v>0</v>
          </cell>
          <cell r="AL54">
            <v>0</v>
          </cell>
          <cell r="AM54">
            <v>0</v>
          </cell>
        </row>
        <row r="55">
          <cell r="B55" t="str">
            <v>BI_85H51</v>
          </cell>
          <cell r="C55" t="str">
            <v>BI_85H51 - Stores Equip</v>
          </cell>
          <cell r="D55" t="str">
            <v>7005</v>
          </cell>
          <cell r="E55" t="str">
            <v>ER_7005 - Stores Equip</v>
          </cell>
          <cell r="F55" t="str">
            <v>Capital Equipment Program</v>
          </cell>
          <cell r="G55" t="str">
            <v>Asset Condition</v>
          </cell>
          <cell r="H55" t="str">
            <v>General Plant</v>
          </cell>
          <cell r="I55" t="str">
            <v>General</v>
          </cell>
          <cell r="J55" t="str">
            <v>CD</v>
          </cell>
          <cell r="K55" t="str">
            <v>WA</v>
          </cell>
          <cell r="L55">
            <v>0</v>
          </cell>
          <cell r="M55">
            <v>2023</v>
          </cell>
          <cell r="N55">
            <v>0</v>
          </cell>
          <cell r="O55">
            <v>21999.279999999999</v>
          </cell>
          <cell r="P55">
            <v>0</v>
          </cell>
          <cell r="Q55">
            <v>0</v>
          </cell>
          <cell r="R55">
            <v>0</v>
          </cell>
          <cell r="S55">
            <v>0</v>
          </cell>
          <cell r="T55">
            <v>0</v>
          </cell>
          <cell r="U55">
            <v>0</v>
          </cell>
          <cell r="V55">
            <v>0</v>
          </cell>
          <cell r="W55">
            <v>0</v>
          </cell>
          <cell r="X55">
            <v>0</v>
          </cell>
          <cell r="Y55">
            <v>0</v>
          </cell>
          <cell r="Z55">
            <v>21999.279999999999</v>
          </cell>
          <cell r="AA55">
            <v>0</v>
          </cell>
          <cell r="AB55">
            <v>0</v>
          </cell>
          <cell r="AC55">
            <v>0</v>
          </cell>
          <cell r="AD55">
            <v>0</v>
          </cell>
          <cell r="AE55">
            <v>0</v>
          </cell>
          <cell r="AF55">
            <v>0</v>
          </cell>
          <cell r="AG55">
            <v>0</v>
          </cell>
          <cell r="AH55">
            <v>0</v>
          </cell>
          <cell r="AI55">
            <v>0</v>
          </cell>
          <cell r="AJ55">
            <v>0</v>
          </cell>
          <cell r="AK55">
            <v>0</v>
          </cell>
          <cell r="AL55">
            <v>0</v>
          </cell>
          <cell r="AM55">
            <v>0</v>
          </cell>
        </row>
        <row r="56">
          <cell r="B56" t="str">
            <v>BI_85J51</v>
          </cell>
          <cell r="C56" t="str">
            <v>BI_85J51 - Stores Equip</v>
          </cell>
          <cell r="D56" t="str">
            <v>7005</v>
          </cell>
          <cell r="E56" t="str">
            <v>ER_7005 - Stores Equip</v>
          </cell>
          <cell r="F56" t="str">
            <v>Capital Equipment Program</v>
          </cell>
          <cell r="G56" t="str">
            <v>Asset Condition</v>
          </cell>
          <cell r="H56" t="str">
            <v>General Plant</v>
          </cell>
          <cell r="I56" t="str">
            <v>General</v>
          </cell>
          <cell r="J56" t="str">
            <v>CD</v>
          </cell>
          <cell r="K56" t="str">
            <v>AN</v>
          </cell>
          <cell r="L56">
            <v>0</v>
          </cell>
          <cell r="M56">
            <v>2023</v>
          </cell>
          <cell r="N56">
            <v>0</v>
          </cell>
          <cell r="O56">
            <v>39255.35</v>
          </cell>
          <cell r="P56">
            <v>22448</v>
          </cell>
          <cell r="Q56">
            <v>22448</v>
          </cell>
          <cell r="R56">
            <v>22448</v>
          </cell>
          <cell r="S56">
            <v>22448</v>
          </cell>
          <cell r="T56">
            <v>22448</v>
          </cell>
          <cell r="U56">
            <v>22448</v>
          </cell>
          <cell r="V56">
            <v>22448</v>
          </cell>
          <cell r="W56">
            <v>22448</v>
          </cell>
          <cell r="X56">
            <v>22448</v>
          </cell>
          <cell r="Y56">
            <v>22448</v>
          </cell>
          <cell r="Z56">
            <v>263735.34999999998</v>
          </cell>
          <cell r="AA56">
            <v>0</v>
          </cell>
          <cell r="AB56">
            <v>0</v>
          </cell>
          <cell r="AC56">
            <v>0</v>
          </cell>
          <cell r="AD56">
            <v>0</v>
          </cell>
          <cell r="AE56">
            <v>0</v>
          </cell>
          <cell r="AF56">
            <v>0</v>
          </cell>
          <cell r="AG56">
            <v>0</v>
          </cell>
          <cell r="AH56">
            <v>0</v>
          </cell>
          <cell r="AI56">
            <v>0</v>
          </cell>
          <cell r="AJ56">
            <v>0</v>
          </cell>
          <cell r="AK56">
            <v>0</v>
          </cell>
          <cell r="AL56">
            <v>0</v>
          </cell>
          <cell r="AM56">
            <v>0</v>
          </cell>
        </row>
        <row r="57">
          <cell r="B57" t="str">
            <v>BI_86J51</v>
          </cell>
          <cell r="C57" t="str">
            <v>BI_86J51 - Tools/Lab/Shop Equipment</v>
          </cell>
          <cell r="D57" t="str">
            <v>7006</v>
          </cell>
          <cell r="E57" t="str">
            <v>ER_7006 - Tools Lab &amp; Shop Equipment</v>
          </cell>
          <cell r="F57" t="str">
            <v>Capital Equipment Program</v>
          </cell>
          <cell r="G57" t="str">
            <v>Asset Condition</v>
          </cell>
          <cell r="H57" t="str">
            <v>General Plant</v>
          </cell>
          <cell r="I57" t="str">
            <v>General</v>
          </cell>
          <cell r="J57" t="str">
            <v>CD</v>
          </cell>
          <cell r="K57" t="str">
            <v>AA</v>
          </cell>
          <cell r="L57">
            <v>9.1800000000000007E-2</v>
          </cell>
          <cell r="M57">
            <v>2023</v>
          </cell>
          <cell r="N57">
            <v>0</v>
          </cell>
          <cell r="O57">
            <v>33083.230000000003</v>
          </cell>
          <cell r="P57">
            <v>16394</v>
          </cell>
          <cell r="Q57">
            <v>16394</v>
          </cell>
          <cell r="R57">
            <v>16394</v>
          </cell>
          <cell r="S57">
            <v>16394</v>
          </cell>
          <cell r="T57">
            <v>16394</v>
          </cell>
          <cell r="U57">
            <v>16394</v>
          </cell>
          <cell r="V57">
            <v>16394</v>
          </cell>
          <cell r="W57">
            <v>16394</v>
          </cell>
          <cell r="X57">
            <v>16394</v>
          </cell>
          <cell r="Y57">
            <v>16394</v>
          </cell>
          <cell r="Z57">
            <v>197023.23</v>
          </cell>
          <cell r="AA57">
            <v>0</v>
          </cell>
          <cell r="AB57">
            <v>3037.0405140000007</v>
          </cell>
          <cell r="AC57">
            <v>1504.9692</v>
          </cell>
          <cell r="AD57">
            <v>1504.9692</v>
          </cell>
          <cell r="AE57">
            <v>1504.9692</v>
          </cell>
          <cell r="AF57">
            <v>1504.9692</v>
          </cell>
          <cell r="AG57">
            <v>1504.9692</v>
          </cell>
          <cell r="AH57">
            <v>1504.9692</v>
          </cell>
          <cell r="AI57">
            <v>1504.9692</v>
          </cell>
          <cell r="AJ57">
            <v>1504.9692</v>
          </cell>
          <cell r="AK57">
            <v>1504.9692</v>
          </cell>
          <cell r="AL57">
            <v>1504.9692</v>
          </cell>
          <cell r="AM57">
            <v>18086.732513999999</v>
          </cell>
        </row>
        <row r="58">
          <cell r="B58" t="str">
            <v>BI_86J51</v>
          </cell>
          <cell r="C58" t="str">
            <v>BI_86J51 - Tools/Lab/Shop Equipment</v>
          </cell>
          <cell r="D58" t="str">
            <v>7006</v>
          </cell>
          <cell r="E58" t="str">
            <v>ER_7006 - Tools Lab &amp; Shop Equipment</v>
          </cell>
          <cell r="F58" t="str">
            <v>Capital Equipment Program</v>
          </cell>
          <cell r="G58" t="str">
            <v>Asset Condition</v>
          </cell>
          <cell r="H58" t="str">
            <v>General Plant</v>
          </cell>
          <cell r="I58" t="str">
            <v>General</v>
          </cell>
          <cell r="J58" t="str">
            <v>ED</v>
          </cell>
          <cell r="K58" t="str">
            <v>ID</v>
          </cell>
          <cell r="L58">
            <v>0</v>
          </cell>
          <cell r="M58">
            <v>2023</v>
          </cell>
          <cell r="N58">
            <v>0</v>
          </cell>
          <cell r="O58">
            <v>1375.17</v>
          </cell>
          <cell r="P58">
            <v>6532</v>
          </cell>
          <cell r="Q58">
            <v>6532</v>
          </cell>
          <cell r="R58">
            <v>6532</v>
          </cell>
          <cell r="S58">
            <v>6532</v>
          </cell>
          <cell r="T58">
            <v>6532</v>
          </cell>
          <cell r="U58">
            <v>6532</v>
          </cell>
          <cell r="V58">
            <v>6532</v>
          </cell>
          <cell r="W58">
            <v>6532</v>
          </cell>
          <cell r="X58">
            <v>6532</v>
          </cell>
          <cell r="Y58">
            <v>6532</v>
          </cell>
          <cell r="Z58">
            <v>66695.17</v>
          </cell>
          <cell r="AA58">
            <v>0</v>
          </cell>
          <cell r="AB58">
            <v>0</v>
          </cell>
          <cell r="AC58">
            <v>0</v>
          </cell>
          <cell r="AD58">
            <v>0</v>
          </cell>
          <cell r="AE58">
            <v>0</v>
          </cell>
          <cell r="AF58">
            <v>0</v>
          </cell>
          <cell r="AG58">
            <v>0</v>
          </cell>
          <cell r="AH58">
            <v>0</v>
          </cell>
          <cell r="AI58">
            <v>0</v>
          </cell>
          <cell r="AJ58">
            <v>0</v>
          </cell>
          <cell r="AK58">
            <v>0</v>
          </cell>
          <cell r="AL58">
            <v>0</v>
          </cell>
          <cell r="AM58">
            <v>0</v>
          </cell>
        </row>
        <row r="59">
          <cell r="B59" t="str">
            <v>BI_86J51</v>
          </cell>
          <cell r="C59" t="str">
            <v>BI_86J51 - Tools/Lab/Shop Equipment</v>
          </cell>
          <cell r="D59" t="str">
            <v>7006</v>
          </cell>
          <cell r="E59" t="str">
            <v>ER_7006 - Tools Lab &amp; Shop Equipment</v>
          </cell>
          <cell r="F59" t="str">
            <v>Capital Equipment Program</v>
          </cell>
          <cell r="G59" t="str">
            <v>Asset Condition</v>
          </cell>
          <cell r="H59" t="str">
            <v>General Plant</v>
          </cell>
          <cell r="I59" t="str">
            <v>General</v>
          </cell>
          <cell r="J59" t="str">
            <v>ED</v>
          </cell>
          <cell r="K59" t="str">
            <v>WA</v>
          </cell>
          <cell r="L59">
            <v>0</v>
          </cell>
          <cell r="M59">
            <v>2023</v>
          </cell>
          <cell r="N59">
            <v>-13.15</v>
          </cell>
          <cell r="O59">
            <v>0</v>
          </cell>
          <cell r="P59">
            <v>24169</v>
          </cell>
          <cell r="Q59">
            <v>24169</v>
          </cell>
          <cell r="R59">
            <v>24169</v>
          </cell>
          <cell r="S59">
            <v>24169</v>
          </cell>
          <cell r="T59">
            <v>24169</v>
          </cell>
          <cell r="U59">
            <v>24169</v>
          </cell>
          <cell r="V59">
            <v>24169</v>
          </cell>
          <cell r="W59">
            <v>24169</v>
          </cell>
          <cell r="X59">
            <v>24169</v>
          </cell>
          <cell r="Y59">
            <v>24169</v>
          </cell>
          <cell r="Z59">
            <v>241676.85</v>
          </cell>
          <cell r="AA59">
            <v>0</v>
          </cell>
          <cell r="AB59">
            <v>0</v>
          </cell>
          <cell r="AC59">
            <v>0</v>
          </cell>
          <cell r="AD59">
            <v>0</v>
          </cell>
          <cell r="AE59">
            <v>0</v>
          </cell>
          <cell r="AF59">
            <v>0</v>
          </cell>
          <cell r="AG59">
            <v>0</v>
          </cell>
          <cell r="AH59">
            <v>0</v>
          </cell>
          <cell r="AI59">
            <v>0</v>
          </cell>
          <cell r="AJ59">
            <v>0</v>
          </cell>
          <cell r="AK59">
            <v>0</v>
          </cell>
          <cell r="AL59">
            <v>0</v>
          </cell>
          <cell r="AM59">
            <v>0</v>
          </cell>
        </row>
        <row r="60">
          <cell r="B60" t="str">
            <v>BI_86J51</v>
          </cell>
          <cell r="C60" t="str">
            <v>BI_86J51 - Tools/Lab/Shop Equipment</v>
          </cell>
          <cell r="D60" t="str">
            <v>7006</v>
          </cell>
          <cell r="E60" t="str">
            <v>ER_7006 - Tools Lab &amp; Shop Equipment</v>
          </cell>
          <cell r="F60" t="str">
            <v>Capital Equipment Program</v>
          </cell>
          <cell r="G60" t="str">
            <v>Asset Condition</v>
          </cell>
          <cell r="H60" t="str">
            <v>General Plant</v>
          </cell>
          <cell r="I60" t="str">
            <v>General</v>
          </cell>
          <cell r="J60" t="str">
            <v>GD</v>
          </cell>
          <cell r="K60" t="str">
            <v>WA</v>
          </cell>
          <cell r="L60">
            <v>0</v>
          </cell>
          <cell r="M60">
            <v>2023</v>
          </cell>
          <cell r="N60">
            <v>5487.64</v>
          </cell>
          <cell r="O60">
            <v>0</v>
          </cell>
          <cell r="P60">
            <v>28818</v>
          </cell>
          <cell r="Q60">
            <v>28818</v>
          </cell>
          <cell r="R60">
            <v>28818</v>
          </cell>
          <cell r="S60">
            <v>28818</v>
          </cell>
          <cell r="T60">
            <v>28818</v>
          </cell>
          <cell r="U60">
            <v>28818</v>
          </cell>
          <cell r="V60">
            <v>28818</v>
          </cell>
          <cell r="W60">
            <v>28818</v>
          </cell>
          <cell r="X60">
            <v>28818</v>
          </cell>
          <cell r="Y60">
            <v>28818</v>
          </cell>
          <cell r="Z60">
            <v>293667.64</v>
          </cell>
          <cell r="AA60">
            <v>0</v>
          </cell>
          <cell r="AB60">
            <v>0</v>
          </cell>
          <cell r="AC60">
            <v>0</v>
          </cell>
          <cell r="AD60">
            <v>0</v>
          </cell>
          <cell r="AE60">
            <v>0</v>
          </cell>
          <cell r="AF60">
            <v>0</v>
          </cell>
          <cell r="AG60">
            <v>0</v>
          </cell>
          <cell r="AH60">
            <v>0</v>
          </cell>
          <cell r="AI60">
            <v>0</v>
          </cell>
          <cell r="AJ60">
            <v>0</v>
          </cell>
          <cell r="AK60">
            <v>0</v>
          </cell>
          <cell r="AL60">
            <v>0</v>
          </cell>
          <cell r="AM60">
            <v>0</v>
          </cell>
        </row>
        <row r="61">
          <cell r="B61" t="str">
            <v>BI_85J51</v>
          </cell>
          <cell r="C61" t="str">
            <v>BI_85J51 - Stores Equip</v>
          </cell>
          <cell r="D61" t="str">
            <v>7005</v>
          </cell>
          <cell r="E61" t="str">
            <v>ER_7005 - Stores Equip</v>
          </cell>
          <cell r="F61" t="str">
            <v>Capital Equipment Program</v>
          </cell>
          <cell r="G61" t="str">
            <v>Asset Condition</v>
          </cell>
          <cell r="H61" t="str">
            <v>General Plant</v>
          </cell>
          <cell r="I61" t="str">
            <v>General</v>
          </cell>
          <cell r="J61" t="str">
            <v>CD</v>
          </cell>
          <cell r="K61" t="str">
            <v>ID</v>
          </cell>
          <cell r="L61">
            <v>0</v>
          </cell>
          <cell r="M61">
            <v>2023</v>
          </cell>
          <cell r="N61">
            <v>0</v>
          </cell>
          <cell r="O61">
            <v>0</v>
          </cell>
          <cell r="P61">
            <v>2373</v>
          </cell>
          <cell r="Q61">
            <v>2373</v>
          </cell>
          <cell r="R61">
            <v>2373</v>
          </cell>
          <cell r="S61">
            <v>2373</v>
          </cell>
          <cell r="T61">
            <v>2373</v>
          </cell>
          <cell r="U61">
            <v>2373</v>
          </cell>
          <cell r="V61">
            <v>2373</v>
          </cell>
          <cell r="W61">
            <v>2373</v>
          </cell>
          <cell r="X61">
            <v>2373</v>
          </cell>
          <cell r="Y61">
            <v>2373</v>
          </cell>
          <cell r="Z61">
            <v>23730</v>
          </cell>
          <cell r="AA61">
            <v>0</v>
          </cell>
          <cell r="AB61">
            <v>0</v>
          </cell>
          <cell r="AC61">
            <v>0</v>
          </cell>
          <cell r="AD61">
            <v>0</v>
          </cell>
          <cell r="AE61">
            <v>0</v>
          </cell>
          <cell r="AF61">
            <v>0</v>
          </cell>
          <cell r="AG61">
            <v>0</v>
          </cell>
          <cell r="AH61">
            <v>0</v>
          </cell>
          <cell r="AI61">
            <v>0</v>
          </cell>
          <cell r="AJ61">
            <v>0</v>
          </cell>
          <cell r="AK61">
            <v>0</v>
          </cell>
          <cell r="AL61">
            <v>0</v>
          </cell>
          <cell r="AM61">
            <v>0</v>
          </cell>
        </row>
        <row r="62">
          <cell r="B62" t="str">
            <v>BI_85J51</v>
          </cell>
          <cell r="C62" t="str">
            <v>BI_85J51 - Stores Equip</v>
          </cell>
          <cell r="D62" t="str">
            <v>7005</v>
          </cell>
          <cell r="E62" t="str">
            <v>ER_7005 - Stores Equip</v>
          </cell>
          <cell r="F62" t="str">
            <v>Capital Equipment Program</v>
          </cell>
          <cell r="G62" t="str">
            <v>Asset Condition</v>
          </cell>
          <cell r="H62" t="str">
            <v>General Plant</v>
          </cell>
          <cell r="I62" t="str">
            <v>General</v>
          </cell>
          <cell r="J62" t="str">
            <v>CD</v>
          </cell>
          <cell r="K62" t="str">
            <v>WA</v>
          </cell>
          <cell r="L62">
            <v>0</v>
          </cell>
          <cell r="M62">
            <v>2023</v>
          </cell>
          <cell r="N62">
            <v>0</v>
          </cell>
          <cell r="O62">
            <v>0</v>
          </cell>
          <cell r="P62">
            <v>2441</v>
          </cell>
          <cell r="Q62">
            <v>2441</v>
          </cell>
          <cell r="R62">
            <v>2441</v>
          </cell>
          <cell r="S62">
            <v>2441</v>
          </cell>
          <cell r="T62">
            <v>2441</v>
          </cell>
          <cell r="U62">
            <v>2441</v>
          </cell>
          <cell r="V62">
            <v>2441</v>
          </cell>
          <cell r="W62">
            <v>2441</v>
          </cell>
          <cell r="X62">
            <v>2441</v>
          </cell>
          <cell r="Y62">
            <v>2441</v>
          </cell>
          <cell r="Z62">
            <v>24410</v>
          </cell>
          <cell r="AA62">
            <v>0</v>
          </cell>
          <cell r="AB62">
            <v>0</v>
          </cell>
          <cell r="AC62">
            <v>0</v>
          </cell>
          <cell r="AD62">
            <v>0</v>
          </cell>
          <cell r="AE62">
            <v>0</v>
          </cell>
          <cell r="AF62">
            <v>0</v>
          </cell>
          <cell r="AG62">
            <v>0</v>
          </cell>
          <cell r="AH62">
            <v>0</v>
          </cell>
          <cell r="AI62">
            <v>0</v>
          </cell>
          <cell r="AJ62">
            <v>0</v>
          </cell>
          <cell r="AK62">
            <v>0</v>
          </cell>
          <cell r="AL62">
            <v>0</v>
          </cell>
          <cell r="AM62">
            <v>0</v>
          </cell>
        </row>
        <row r="63">
          <cell r="B63" t="str">
            <v>BI_86J51</v>
          </cell>
          <cell r="C63" t="str">
            <v>BI_86J51 - Tools/Lab/Shop Equipment</v>
          </cell>
          <cell r="D63" t="str">
            <v>7006</v>
          </cell>
          <cell r="E63" t="str">
            <v>ER_7006 - Tools Lab &amp; Shop Equipment</v>
          </cell>
          <cell r="F63" t="str">
            <v>Capital Equipment Program</v>
          </cell>
          <cell r="G63" t="str">
            <v>Asset Condition</v>
          </cell>
          <cell r="H63" t="str">
            <v>General Plant</v>
          </cell>
          <cell r="I63" t="str">
            <v>General</v>
          </cell>
          <cell r="J63" t="str">
            <v>ED</v>
          </cell>
          <cell r="K63" t="str">
            <v>AN</v>
          </cell>
          <cell r="L63">
            <v>0</v>
          </cell>
          <cell r="M63">
            <v>2023</v>
          </cell>
          <cell r="N63">
            <v>0</v>
          </cell>
          <cell r="O63">
            <v>0</v>
          </cell>
          <cell r="P63">
            <v>54227</v>
          </cell>
          <cell r="Q63">
            <v>54227</v>
          </cell>
          <cell r="R63">
            <v>54227</v>
          </cell>
          <cell r="S63">
            <v>54227</v>
          </cell>
          <cell r="T63">
            <v>54227</v>
          </cell>
          <cell r="U63">
            <v>54227</v>
          </cell>
          <cell r="V63">
            <v>54227</v>
          </cell>
          <cell r="W63">
            <v>54227</v>
          </cell>
          <cell r="X63">
            <v>54227</v>
          </cell>
          <cell r="Y63">
            <v>49452</v>
          </cell>
          <cell r="Z63">
            <v>537495</v>
          </cell>
          <cell r="AA63">
            <v>0</v>
          </cell>
          <cell r="AB63">
            <v>0</v>
          </cell>
          <cell r="AC63">
            <v>0</v>
          </cell>
          <cell r="AD63">
            <v>0</v>
          </cell>
          <cell r="AE63">
            <v>0</v>
          </cell>
          <cell r="AF63">
            <v>0</v>
          </cell>
          <cell r="AG63">
            <v>0</v>
          </cell>
          <cell r="AH63">
            <v>0</v>
          </cell>
          <cell r="AI63">
            <v>0</v>
          </cell>
          <cell r="AJ63">
            <v>0</v>
          </cell>
          <cell r="AK63">
            <v>0</v>
          </cell>
          <cell r="AL63">
            <v>0</v>
          </cell>
          <cell r="AM63">
            <v>0</v>
          </cell>
        </row>
        <row r="64">
          <cell r="B64" t="str">
            <v>BI_86J51</v>
          </cell>
          <cell r="C64" t="str">
            <v>BI_86J51 - Tools/Lab/Shop Equipment</v>
          </cell>
          <cell r="D64" t="str">
            <v>7006</v>
          </cell>
          <cell r="E64" t="str">
            <v>ER_7006 - Tools Lab &amp; Shop Equipment</v>
          </cell>
          <cell r="F64" t="str">
            <v>Capital Equipment Program</v>
          </cell>
          <cell r="G64" t="str">
            <v>Asset Condition</v>
          </cell>
          <cell r="H64" t="str">
            <v>General Plant</v>
          </cell>
          <cell r="I64" t="str">
            <v>General</v>
          </cell>
          <cell r="J64" t="str">
            <v>GD</v>
          </cell>
          <cell r="K64" t="str">
            <v>AA</v>
          </cell>
          <cell r="L64">
            <v>0.30964999999999998</v>
          </cell>
          <cell r="M64">
            <v>2023</v>
          </cell>
          <cell r="N64">
            <v>0</v>
          </cell>
          <cell r="O64">
            <v>0</v>
          </cell>
          <cell r="P64">
            <v>22161</v>
          </cell>
          <cell r="Q64">
            <v>22161</v>
          </cell>
          <cell r="R64">
            <v>22161</v>
          </cell>
          <cell r="S64">
            <v>22161</v>
          </cell>
          <cell r="T64">
            <v>22161</v>
          </cell>
          <cell r="U64">
            <v>22161</v>
          </cell>
          <cell r="V64">
            <v>22161</v>
          </cell>
          <cell r="W64">
            <v>22161</v>
          </cell>
          <cell r="X64">
            <v>22161</v>
          </cell>
          <cell r="Y64">
            <v>22161</v>
          </cell>
          <cell r="Z64">
            <v>221610</v>
          </cell>
          <cell r="AA64">
            <v>0</v>
          </cell>
          <cell r="AB64">
            <v>0</v>
          </cell>
          <cell r="AC64">
            <v>6862.1536499999993</v>
          </cell>
          <cell r="AD64">
            <v>6862.1536499999993</v>
          </cell>
          <cell r="AE64">
            <v>6862.1536499999993</v>
          </cell>
          <cell r="AF64">
            <v>6862.1536499999993</v>
          </cell>
          <cell r="AG64">
            <v>6862.1536499999993</v>
          </cell>
          <cell r="AH64">
            <v>6862.1536499999993</v>
          </cell>
          <cell r="AI64">
            <v>6862.1536499999993</v>
          </cell>
          <cell r="AJ64">
            <v>6862.1536499999993</v>
          </cell>
          <cell r="AK64">
            <v>6862.1536499999993</v>
          </cell>
          <cell r="AL64">
            <v>6862.1536499999993</v>
          </cell>
          <cell r="AM64">
            <v>68621.536499999987</v>
          </cell>
        </row>
        <row r="65">
          <cell r="B65" t="str">
            <v>BI_86J51</v>
          </cell>
          <cell r="C65" t="str">
            <v>BI_86J51 - Tools/Lab/Shop Equipment</v>
          </cell>
          <cell r="D65" t="str">
            <v>7006</v>
          </cell>
          <cell r="E65" t="str">
            <v>ER_7006 - Tools Lab &amp; Shop Equipment</v>
          </cell>
          <cell r="F65" t="str">
            <v>Capital Equipment Program</v>
          </cell>
          <cell r="G65" t="str">
            <v>Asset Condition</v>
          </cell>
          <cell r="H65" t="str">
            <v>General Plant</v>
          </cell>
          <cell r="I65" t="str">
            <v>General</v>
          </cell>
          <cell r="J65" t="str">
            <v>GD</v>
          </cell>
          <cell r="K65" t="str">
            <v>AN</v>
          </cell>
          <cell r="L65">
            <v>0</v>
          </cell>
          <cell r="M65">
            <v>2023</v>
          </cell>
          <cell r="N65">
            <v>0</v>
          </cell>
          <cell r="O65">
            <v>0</v>
          </cell>
          <cell r="P65">
            <v>6958</v>
          </cell>
          <cell r="Q65">
            <v>6958</v>
          </cell>
          <cell r="R65">
            <v>6958</v>
          </cell>
          <cell r="S65">
            <v>6958</v>
          </cell>
          <cell r="T65">
            <v>6958</v>
          </cell>
          <cell r="U65">
            <v>6958</v>
          </cell>
          <cell r="V65">
            <v>6958</v>
          </cell>
          <cell r="W65">
            <v>6958</v>
          </cell>
          <cell r="X65">
            <v>6958</v>
          </cell>
          <cell r="Y65">
            <v>6958</v>
          </cell>
          <cell r="Z65">
            <v>69580</v>
          </cell>
          <cell r="AA65">
            <v>0</v>
          </cell>
          <cell r="AB65">
            <v>0</v>
          </cell>
          <cell r="AC65">
            <v>0</v>
          </cell>
          <cell r="AD65">
            <v>0</v>
          </cell>
          <cell r="AE65">
            <v>0</v>
          </cell>
          <cell r="AF65">
            <v>0</v>
          </cell>
          <cell r="AG65">
            <v>0</v>
          </cell>
          <cell r="AH65">
            <v>0</v>
          </cell>
          <cell r="AI65">
            <v>0</v>
          </cell>
          <cell r="AJ65">
            <v>0</v>
          </cell>
          <cell r="AK65">
            <v>0</v>
          </cell>
          <cell r="AL65">
            <v>0</v>
          </cell>
          <cell r="AM65">
            <v>0</v>
          </cell>
        </row>
        <row r="66">
          <cell r="B66" t="str">
            <v>BI_86J51</v>
          </cell>
          <cell r="C66" t="str">
            <v>BI_86J51 - Tools/Lab/Shop Equipment</v>
          </cell>
          <cell r="D66" t="str">
            <v>7006</v>
          </cell>
          <cell r="E66" t="str">
            <v>ER_7006 - Tools Lab &amp; Shop Equipment</v>
          </cell>
          <cell r="F66" t="str">
            <v>Capital Equipment Program</v>
          </cell>
          <cell r="G66" t="str">
            <v>Asset Condition</v>
          </cell>
          <cell r="H66" t="str">
            <v>General Plant</v>
          </cell>
          <cell r="I66" t="str">
            <v>General</v>
          </cell>
          <cell r="J66" t="str">
            <v>GD</v>
          </cell>
          <cell r="K66" t="str">
            <v>ID</v>
          </cell>
          <cell r="L66">
            <v>0</v>
          </cell>
          <cell r="M66">
            <v>2023</v>
          </cell>
          <cell r="N66">
            <v>0</v>
          </cell>
          <cell r="O66">
            <v>0</v>
          </cell>
          <cell r="P66">
            <v>4146</v>
          </cell>
          <cell r="Q66">
            <v>4146</v>
          </cell>
          <cell r="R66">
            <v>4146</v>
          </cell>
          <cell r="S66">
            <v>4146</v>
          </cell>
          <cell r="T66">
            <v>4146</v>
          </cell>
          <cell r="U66">
            <v>4146</v>
          </cell>
          <cell r="V66">
            <v>4146</v>
          </cell>
          <cell r="W66">
            <v>4146</v>
          </cell>
          <cell r="X66">
            <v>4146</v>
          </cell>
          <cell r="Y66">
            <v>4146</v>
          </cell>
          <cell r="Z66">
            <v>41460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B67" t="str">
            <v>BI_86J51</v>
          </cell>
          <cell r="C67" t="str">
            <v>BI_86J51 - Tools/Lab/Shop Equipment</v>
          </cell>
          <cell r="D67" t="str">
            <v>7006</v>
          </cell>
          <cell r="E67" t="str">
            <v>ER_7006 - Tools Lab &amp; Shop Equipment</v>
          </cell>
          <cell r="F67" t="str">
            <v>Capital Equipment Program</v>
          </cell>
          <cell r="G67" t="str">
            <v>Asset Condition</v>
          </cell>
          <cell r="H67" t="str">
            <v>General Plant</v>
          </cell>
          <cell r="I67" t="str">
            <v>General</v>
          </cell>
          <cell r="J67" t="str">
            <v>GD</v>
          </cell>
          <cell r="K67" t="str">
            <v>OR</v>
          </cell>
          <cell r="L67">
            <v>1</v>
          </cell>
          <cell r="M67">
            <v>2023</v>
          </cell>
          <cell r="N67">
            <v>0</v>
          </cell>
          <cell r="O67">
            <v>0</v>
          </cell>
          <cell r="P67">
            <v>6925</v>
          </cell>
          <cell r="Q67">
            <v>6925</v>
          </cell>
          <cell r="R67">
            <v>6925</v>
          </cell>
          <cell r="S67">
            <v>6925</v>
          </cell>
          <cell r="T67">
            <v>6925</v>
          </cell>
          <cell r="U67">
            <v>6925</v>
          </cell>
          <cell r="V67">
            <v>6925</v>
          </cell>
          <cell r="W67">
            <v>6925</v>
          </cell>
          <cell r="X67">
            <v>6925</v>
          </cell>
          <cell r="Y67">
            <v>6925</v>
          </cell>
          <cell r="Z67">
            <v>69250</v>
          </cell>
          <cell r="AA67">
            <v>0</v>
          </cell>
          <cell r="AB67">
            <v>0</v>
          </cell>
          <cell r="AC67">
            <v>6925</v>
          </cell>
          <cell r="AD67">
            <v>6925</v>
          </cell>
          <cell r="AE67">
            <v>6925</v>
          </cell>
          <cell r="AF67">
            <v>6925</v>
          </cell>
          <cell r="AG67">
            <v>6925</v>
          </cell>
          <cell r="AH67">
            <v>6925</v>
          </cell>
          <cell r="AI67">
            <v>6925</v>
          </cell>
          <cell r="AJ67">
            <v>6925</v>
          </cell>
          <cell r="AK67">
            <v>6925</v>
          </cell>
          <cell r="AL67">
            <v>6925</v>
          </cell>
          <cell r="AM67">
            <v>69250</v>
          </cell>
        </row>
        <row r="68">
          <cell r="B68" t="str">
            <v>BI_53N09</v>
          </cell>
          <cell r="C68" t="str">
            <v>BI_53N09 - CIP v5 Transition - Cyber Asset Electronic Access</v>
          </cell>
          <cell r="D68" t="str">
            <v>5153</v>
          </cell>
          <cell r="E68" t="str">
            <v>ER_5153 - CIP v5 Transition - Cyber Asset Electronic Access</v>
          </cell>
          <cell r="F68" t="str">
            <v>CIP v5 Transition - Cyber Asset Electronic Access</v>
          </cell>
          <cell r="G68" t="str">
            <v>Mandatory &amp; Compliance</v>
          </cell>
          <cell r="H68" t="str">
            <v>Enterprise Technology</v>
          </cell>
          <cell r="I68" t="str">
            <v>General</v>
          </cell>
          <cell r="J68" t="str">
            <v>CD</v>
          </cell>
          <cell r="K68" t="str">
            <v>AA</v>
          </cell>
          <cell r="L68">
            <v>9.1800000000000007E-2</v>
          </cell>
          <cell r="M68">
            <v>2023</v>
          </cell>
          <cell r="N68">
            <v>0</v>
          </cell>
          <cell r="O68">
            <v>0</v>
          </cell>
          <cell r="P68">
            <v>110551</v>
          </cell>
          <cell r="Q68">
            <v>244390</v>
          </cell>
          <cell r="R68">
            <v>0</v>
          </cell>
          <cell r="S68">
            <v>0</v>
          </cell>
          <cell r="T68">
            <v>0</v>
          </cell>
          <cell r="U68">
            <v>0</v>
          </cell>
          <cell r="V68">
            <v>0</v>
          </cell>
          <cell r="W68">
            <v>0</v>
          </cell>
          <cell r="X68">
            <v>0</v>
          </cell>
          <cell r="Y68">
            <v>0</v>
          </cell>
          <cell r="Z68">
            <v>354941</v>
          </cell>
          <cell r="AA68">
            <v>0</v>
          </cell>
          <cell r="AB68">
            <v>0</v>
          </cell>
          <cell r="AC68">
            <v>10148.5818</v>
          </cell>
          <cell r="AD68">
            <v>22435.002</v>
          </cell>
          <cell r="AE68">
            <v>0</v>
          </cell>
          <cell r="AF68">
            <v>0</v>
          </cell>
          <cell r="AG68">
            <v>0</v>
          </cell>
          <cell r="AH68">
            <v>0</v>
          </cell>
          <cell r="AI68">
            <v>0</v>
          </cell>
          <cell r="AJ68">
            <v>0</v>
          </cell>
          <cell r="AK68">
            <v>0</v>
          </cell>
          <cell r="AL68">
            <v>0</v>
          </cell>
          <cell r="AM68">
            <v>32583.5838</v>
          </cell>
        </row>
        <row r="69">
          <cell r="B69" t="str">
            <v>BI_62P99</v>
          </cell>
          <cell r="C69" t="str">
            <v>BI_62P99 - Control and Safety Network Infrastructure</v>
          </cell>
          <cell r="D69" t="str">
            <v>5162</v>
          </cell>
          <cell r="E69" t="str">
            <v>ER_5162 - Control and Safety Network Infrastructure</v>
          </cell>
          <cell r="F69" t="str">
            <v>Control and Safety Network Infrastructure</v>
          </cell>
          <cell r="G69" t="str">
            <v>Performance &amp; Capacity</v>
          </cell>
          <cell r="H69" t="str">
            <v>Enterprise Technology</v>
          </cell>
          <cell r="I69" t="str">
            <v>General</v>
          </cell>
          <cell r="J69" t="str">
            <v>CD</v>
          </cell>
          <cell r="K69" t="str">
            <v>AA</v>
          </cell>
          <cell r="L69">
            <v>9.1800000000000007E-2</v>
          </cell>
          <cell r="M69">
            <v>2022</v>
          </cell>
          <cell r="N69">
            <v>0</v>
          </cell>
          <cell r="O69">
            <v>0</v>
          </cell>
          <cell r="P69">
            <v>0</v>
          </cell>
          <cell r="Q69">
            <v>17303.3</v>
          </cell>
          <cell r="R69">
            <v>89102.91</v>
          </cell>
          <cell r="S69">
            <v>1245.9000000000001</v>
          </cell>
          <cell r="T69">
            <v>0</v>
          </cell>
          <cell r="U69">
            <v>0</v>
          </cell>
          <cell r="V69">
            <v>0</v>
          </cell>
          <cell r="W69">
            <v>0</v>
          </cell>
          <cell r="X69">
            <v>0</v>
          </cell>
          <cell r="Y69">
            <v>1151475.95</v>
          </cell>
          <cell r="Z69">
            <v>1259128.06</v>
          </cell>
          <cell r="AA69">
            <v>0</v>
          </cell>
          <cell r="AB69">
            <v>0</v>
          </cell>
          <cell r="AC69">
            <v>0</v>
          </cell>
          <cell r="AD69">
            <v>1588.4429400000001</v>
          </cell>
          <cell r="AE69">
            <v>8179.6471380000012</v>
          </cell>
          <cell r="AF69">
            <v>114.37362000000002</v>
          </cell>
          <cell r="AG69">
            <v>0</v>
          </cell>
          <cell r="AH69">
            <v>0</v>
          </cell>
          <cell r="AI69">
            <v>0</v>
          </cell>
          <cell r="AJ69">
            <v>0</v>
          </cell>
          <cell r="AK69">
            <v>0</v>
          </cell>
          <cell r="AL69">
            <v>105705.49221</v>
          </cell>
          <cell r="AM69">
            <v>115587.955908</v>
          </cell>
        </row>
        <row r="70">
          <cell r="B70" t="str">
            <v>BI_62P99</v>
          </cell>
          <cell r="C70" t="str">
            <v>BI_62P99 - Control and Safety Network Infrastructure</v>
          </cell>
          <cell r="D70" t="str">
            <v>5162</v>
          </cell>
          <cell r="E70" t="str">
            <v>ER_5162 - Control and Safety Network Infrastructure</v>
          </cell>
          <cell r="F70" t="str">
            <v>Control and Safety Network Infrastructure</v>
          </cell>
          <cell r="G70" t="str">
            <v>Performance &amp; Capacity</v>
          </cell>
          <cell r="H70" t="str">
            <v>Enterprise Technology</v>
          </cell>
          <cell r="I70" t="str">
            <v>General</v>
          </cell>
          <cell r="J70" t="str">
            <v>CD</v>
          </cell>
          <cell r="K70" t="str">
            <v>AA</v>
          </cell>
          <cell r="L70">
            <v>9.1800000000000007E-2</v>
          </cell>
          <cell r="M70">
            <v>2023</v>
          </cell>
          <cell r="N70">
            <v>0.06</v>
          </cell>
          <cell r="O70">
            <v>-0.51</v>
          </cell>
          <cell r="P70">
            <v>3497</v>
          </cell>
          <cell r="Q70">
            <v>86806</v>
          </cell>
          <cell r="R70">
            <v>17390</v>
          </cell>
          <cell r="S70">
            <v>291035</v>
          </cell>
          <cell r="T70">
            <v>55420</v>
          </cell>
          <cell r="U70">
            <v>8214</v>
          </cell>
          <cell r="V70">
            <v>0</v>
          </cell>
          <cell r="W70">
            <v>0</v>
          </cell>
          <cell r="X70">
            <v>0</v>
          </cell>
          <cell r="Y70">
            <v>894365</v>
          </cell>
          <cell r="Z70">
            <v>1356726.55</v>
          </cell>
          <cell r="AA70">
            <v>5.5079999999999999E-3</v>
          </cell>
          <cell r="AB70">
            <v>-4.6818000000000005E-2</v>
          </cell>
          <cell r="AC70">
            <v>321.02460000000002</v>
          </cell>
          <cell r="AD70">
            <v>7968.7908000000007</v>
          </cell>
          <cell r="AE70">
            <v>1596.402</v>
          </cell>
          <cell r="AF70">
            <v>26717.013000000003</v>
          </cell>
          <cell r="AG70">
            <v>5087.5560000000005</v>
          </cell>
          <cell r="AH70">
            <v>754.04520000000002</v>
          </cell>
          <cell r="AI70">
            <v>0</v>
          </cell>
          <cell r="AJ70">
            <v>0</v>
          </cell>
          <cell r="AK70">
            <v>0</v>
          </cell>
          <cell r="AL70">
            <v>82102.707000000009</v>
          </cell>
          <cell r="AM70">
            <v>124547.49729</v>
          </cell>
        </row>
        <row r="71">
          <cell r="B71" t="str">
            <v>BI_58K50</v>
          </cell>
          <cell r="C71" t="str">
            <v>BI_58K50 - Customer Experience Platform Program</v>
          </cell>
          <cell r="D71" t="str">
            <v>5158</v>
          </cell>
          <cell r="E71" t="str">
            <v>ER_5158 - Customer Experience Platform Program</v>
          </cell>
          <cell r="F71" t="str">
            <v>Customer Experience Platform Program</v>
          </cell>
          <cell r="G71" t="str">
            <v>Customer Service Quality &amp; Reliability</v>
          </cell>
          <cell r="H71" t="str">
            <v>Enterprise Technology</v>
          </cell>
          <cell r="I71" t="str">
            <v>5 Yr Software</v>
          </cell>
          <cell r="J71" t="str">
            <v>CD</v>
          </cell>
          <cell r="K71" t="str">
            <v>AA</v>
          </cell>
          <cell r="L71">
            <v>9.1800000000000007E-2</v>
          </cell>
          <cell r="M71">
            <v>2022</v>
          </cell>
          <cell r="N71">
            <v>102868.14000000012</v>
          </cell>
          <cell r="O71">
            <v>25832.78</v>
          </cell>
          <cell r="P71">
            <v>8322.4599999999991</v>
          </cell>
          <cell r="Q71">
            <v>-136934.1</v>
          </cell>
          <cell r="R71">
            <v>6552.49</v>
          </cell>
          <cell r="S71">
            <v>1524693.96</v>
          </cell>
          <cell r="T71">
            <v>116592.10000000009</v>
          </cell>
          <cell r="U71">
            <v>27875.03</v>
          </cell>
          <cell r="V71">
            <v>9497.36</v>
          </cell>
          <cell r="W71">
            <v>3998.85</v>
          </cell>
          <cell r="X71">
            <v>4454.91</v>
          </cell>
          <cell r="Y71">
            <v>1871336.17</v>
          </cell>
          <cell r="Z71">
            <v>3565090.1500000004</v>
          </cell>
          <cell r="AA71">
            <v>9443.2952520000108</v>
          </cell>
          <cell r="AB71">
            <v>2371.449204</v>
          </cell>
          <cell r="AC71">
            <v>764.00182799999993</v>
          </cell>
          <cell r="AD71">
            <v>-12570.550380000001</v>
          </cell>
          <cell r="AE71">
            <v>601.51858200000004</v>
          </cell>
          <cell r="AF71">
            <v>139966.905528</v>
          </cell>
          <cell r="AG71">
            <v>10703.15478000001</v>
          </cell>
          <cell r="AH71">
            <v>2558.9277540000003</v>
          </cell>
          <cell r="AI71">
            <v>871.85764800000015</v>
          </cell>
          <cell r="AJ71">
            <v>367.09443000000005</v>
          </cell>
          <cell r="AK71">
            <v>408.96073799999999</v>
          </cell>
          <cell r="AL71">
            <v>171788.66040600001</v>
          </cell>
          <cell r="AM71">
            <v>327275.27577000007</v>
          </cell>
        </row>
        <row r="72">
          <cell r="B72" t="str">
            <v>BI_58K50</v>
          </cell>
          <cell r="C72" t="str">
            <v>BI_58K50 - Customer Experience Platform Program</v>
          </cell>
          <cell r="D72" t="str">
            <v>5158</v>
          </cell>
          <cell r="E72" t="str">
            <v>ER_5158 - Customer Experience Platform Program</v>
          </cell>
          <cell r="F72" t="str">
            <v>Customer Experience Platform Program</v>
          </cell>
          <cell r="G72" t="str">
            <v>Customer Service Quality &amp; Reliability</v>
          </cell>
          <cell r="H72" t="str">
            <v>Enterprise Technology</v>
          </cell>
          <cell r="I72" t="str">
            <v>5 Yr Software</v>
          </cell>
          <cell r="J72" t="str">
            <v>ED</v>
          </cell>
          <cell r="K72" t="str">
            <v>WA</v>
          </cell>
          <cell r="L72">
            <v>0</v>
          </cell>
          <cell r="M72">
            <v>2022</v>
          </cell>
          <cell r="N72">
            <v>0</v>
          </cell>
          <cell r="O72">
            <v>0</v>
          </cell>
          <cell r="P72">
            <v>0</v>
          </cell>
          <cell r="Q72">
            <v>0</v>
          </cell>
          <cell r="R72">
            <v>0</v>
          </cell>
          <cell r="S72">
            <v>0</v>
          </cell>
          <cell r="T72">
            <v>734859.96</v>
          </cell>
          <cell r="U72">
            <v>110969.03</v>
          </cell>
          <cell r="V72">
            <v>103134.64</v>
          </cell>
          <cell r="W72">
            <v>26477.93</v>
          </cell>
          <cell r="X72">
            <v>25283.67</v>
          </cell>
          <cell r="Y72">
            <v>22424.94</v>
          </cell>
          <cell r="Z72">
            <v>1023150.17</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B73" t="str">
            <v>BI_58K50</v>
          </cell>
          <cell r="C73" t="str">
            <v>BI_58K50 - Customer Experience Platform Program</v>
          </cell>
          <cell r="D73" t="str">
            <v>5158</v>
          </cell>
          <cell r="E73" t="str">
            <v>ER_5158 - Customer Experience Platform Program</v>
          </cell>
          <cell r="F73" t="str">
            <v>Customer Experience Platform Program</v>
          </cell>
          <cell r="G73" t="str">
            <v>Customer Service Quality &amp; Reliability</v>
          </cell>
          <cell r="H73" t="str">
            <v>Enterprise Technology</v>
          </cell>
          <cell r="I73" t="str">
            <v>5 Yr Software</v>
          </cell>
          <cell r="J73" t="str">
            <v>CD</v>
          </cell>
          <cell r="K73" t="str">
            <v>AA</v>
          </cell>
          <cell r="L73">
            <v>9.1800000000000007E-2</v>
          </cell>
          <cell r="M73">
            <v>2023</v>
          </cell>
          <cell r="N73">
            <v>108126.74</v>
          </cell>
          <cell r="O73">
            <v>39749.42</v>
          </cell>
          <cell r="P73">
            <v>0</v>
          </cell>
          <cell r="Q73">
            <v>0</v>
          </cell>
          <cell r="R73">
            <v>0</v>
          </cell>
          <cell r="S73">
            <v>0</v>
          </cell>
          <cell r="T73">
            <v>0</v>
          </cell>
          <cell r="U73">
            <v>0</v>
          </cell>
          <cell r="V73">
            <v>0</v>
          </cell>
          <cell r="W73">
            <v>0</v>
          </cell>
          <cell r="X73">
            <v>0</v>
          </cell>
          <cell r="Y73">
            <v>0</v>
          </cell>
          <cell r="Z73">
            <v>147876.16</v>
          </cell>
          <cell r="AA73">
            <v>9926.0347320000019</v>
          </cell>
          <cell r="AB73">
            <v>3648.996756</v>
          </cell>
          <cell r="AC73">
            <v>0</v>
          </cell>
          <cell r="AD73">
            <v>0</v>
          </cell>
          <cell r="AE73">
            <v>0</v>
          </cell>
          <cell r="AF73">
            <v>0</v>
          </cell>
          <cell r="AG73">
            <v>0</v>
          </cell>
          <cell r="AH73">
            <v>0</v>
          </cell>
          <cell r="AI73">
            <v>0</v>
          </cell>
          <cell r="AJ73">
            <v>0</v>
          </cell>
          <cell r="AK73">
            <v>0</v>
          </cell>
          <cell r="AL73">
            <v>0</v>
          </cell>
          <cell r="AM73">
            <v>13575.031488000002</v>
          </cell>
        </row>
        <row r="74">
          <cell r="B74" t="str">
            <v>BI_58K50</v>
          </cell>
          <cell r="C74" t="str">
            <v>BI_58K50 - Customer Experience Platform Program</v>
          </cell>
          <cell r="D74" t="str">
            <v>5158</v>
          </cell>
          <cell r="E74" t="str">
            <v>ER_5158 - Customer Experience Platform Program</v>
          </cell>
          <cell r="F74" t="str">
            <v>Customer Experience Platform Program</v>
          </cell>
          <cell r="G74" t="str">
            <v>Customer Service Quality &amp; Reliability</v>
          </cell>
          <cell r="H74" t="str">
            <v>Enterprise Technology</v>
          </cell>
          <cell r="I74" t="str">
            <v>5 Yr Software</v>
          </cell>
          <cell r="J74" t="str">
            <v>ED</v>
          </cell>
          <cell r="K74" t="str">
            <v>WA</v>
          </cell>
          <cell r="L74">
            <v>0</v>
          </cell>
          <cell r="M74">
            <v>2023</v>
          </cell>
          <cell r="N74">
            <v>2471.83</v>
          </cell>
          <cell r="O74">
            <v>0</v>
          </cell>
          <cell r="P74">
            <v>0</v>
          </cell>
          <cell r="Q74">
            <v>0</v>
          </cell>
          <cell r="R74">
            <v>0</v>
          </cell>
          <cell r="S74">
            <v>0</v>
          </cell>
          <cell r="T74">
            <v>0</v>
          </cell>
          <cell r="U74">
            <v>0</v>
          </cell>
          <cell r="V74">
            <v>0</v>
          </cell>
          <cell r="W74">
            <v>0</v>
          </cell>
          <cell r="X74">
            <v>0</v>
          </cell>
          <cell r="Y74">
            <v>0</v>
          </cell>
          <cell r="Z74">
            <v>2471.83</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B75" t="str">
            <v>BI_58K50</v>
          </cell>
          <cell r="C75" t="str">
            <v>BI_58K50 - Customer Experience Platform Program</v>
          </cell>
          <cell r="D75" t="str">
            <v>5158</v>
          </cell>
          <cell r="E75" t="str">
            <v>ER_5158 - Customer Experience Platform Program</v>
          </cell>
          <cell r="F75" t="str">
            <v>Customer Experience Platform Program</v>
          </cell>
          <cell r="G75" t="str">
            <v>Customer Service Quality &amp; Reliability</v>
          </cell>
          <cell r="H75" t="str">
            <v>Enterprise Technology</v>
          </cell>
          <cell r="I75" t="str">
            <v>Intangible</v>
          </cell>
          <cell r="J75" t="str">
            <v>CD</v>
          </cell>
          <cell r="K75" t="str">
            <v>AA</v>
          </cell>
          <cell r="L75">
            <v>9.1800000000000007E-2</v>
          </cell>
          <cell r="M75">
            <v>2023</v>
          </cell>
          <cell r="N75">
            <v>0</v>
          </cell>
          <cell r="O75">
            <v>0</v>
          </cell>
          <cell r="P75">
            <v>0</v>
          </cell>
          <cell r="Q75">
            <v>0</v>
          </cell>
          <cell r="R75">
            <v>82497</v>
          </cell>
          <cell r="S75">
            <v>4194884</v>
          </cell>
          <cell r="T75">
            <v>9509</v>
          </cell>
          <cell r="U75">
            <v>0</v>
          </cell>
          <cell r="V75">
            <v>0</v>
          </cell>
          <cell r="W75">
            <v>0</v>
          </cell>
          <cell r="X75">
            <v>0</v>
          </cell>
          <cell r="Y75">
            <v>1889335</v>
          </cell>
          <cell r="Z75">
            <v>6176225</v>
          </cell>
          <cell r="AA75">
            <v>0</v>
          </cell>
          <cell r="AB75">
            <v>0</v>
          </cell>
          <cell r="AC75">
            <v>0</v>
          </cell>
          <cell r="AD75">
            <v>0</v>
          </cell>
          <cell r="AE75">
            <v>7573.2246000000005</v>
          </cell>
          <cell r="AF75">
            <v>385090.35120000003</v>
          </cell>
          <cell r="AG75">
            <v>872.92620000000011</v>
          </cell>
          <cell r="AH75">
            <v>0</v>
          </cell>
          <cell r="AI75">
            <v>0</v>
          </cell>
          <cell r="AJ75">
            <v>0</v>
          </cell>
          <cell r="AK75">
            <v>0</v>
          </cell>
          <cell r="AL75">
            <v>173440.95300000001</v>
          </cell>
          <cell r="AM75">
            <v>566977.45500000007</v>
          </cell>
        </row>
        <row r="76">
          <cell r="B76" t="str">
            <v>BI_58K50</v>
          </cell>
          <cell r="C76" t="str">
            <v>BI_58K50 - Customer Experience Platform Program</v>
          </cell>
          <cell r="D76" t="str">
            <v>5158</v>
          </cell>
          <cell r="E76" t="str">
            <v>ER_5158 - Customer Experience Platform Program</v>
          </cell>
          <cell r="F76" t="str">
            <v>Customer Experience Platform Program</v>
          </cell>
          <cell r="G76" t="str">
            <v>Customer Service Quality &amp; Reliability</v>
          </cell>
          <cell r="H76" t="str">
            <v>Enterprise Technology</v>
          </cell>
          <cell r="I76" t="str">
            <v>Intangible</v>
          </cell>
          <cell r="J76" t="str">
            <v>CD</v>
          </cell>
          <cell r="K76" t="str">
            <v>WA</v>
          </cell>
          <cell r="L76">
            <v>0</v>
          </cell>
          <cell r="M76">
            <v>2023</v>
          </cell>
          <cell r="N76">
            <v>0</v>
          </cell>
          <cell r="O76">
            <v>0</v>
          </cell>
          <cell r="P76">
            <v>113732</v>
          </cell>
          <cell r="Q76">
            <v>0</v>
          </cell>
          <cell r="R76">
            <v>0</v>
          </cell>
          <cell r="S76">
            <v>0</v>
          </cell>
          <cell r="T76">
            <v>0</v>
          </cell>
          <cell r="U76">
            <v>0</v>
          </cell>
          <cell r="V76">
            <v>0</v>
          </cell>
          <cell r="W76">
            <v>0</v>
          </cell>
          <cell r="X76">
            <v>0</v>
          </cell>
          <cell r="Y76">
            <v>0</v>
          </cell>
          <cell r="Z76">
            <v>113732</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B77" t="str">
            <v>BI_58K50</v>
          </cell>
          <cell r="C77" t="str">
            <v>BI_58K50 - Customer Experience Platform Program</v>
          </cell>
          <cell r="D77" t="str">
            <v>5158</v>
          </cell>
          <cell r="E77" t="str">
            <v>ER_5158 - Customer Experience Platform Program</v>
          </cell>
          <cell r="F77" t="str">
            <v>Customer Experience Platform Program</v>
          </cell>
          <cell r="G77" t="str">
            <v>Customer Service Quality &amp; Reliability</v>
          </cell>
          <cell r="H77" t="str">
            <v>Enterprise Technology</v>
          </cell>
          <cell r="I77" t="str">
            <v>Intangible</v>
          </cell>
          <cell r="J77" t="str">
            <v>ED</v>
          </cell>
          <cell r="K77" t="str">
            <v>WA</v>
          </cell>
          <cell r="L77">
            <v>0</v>
          </cell>
          <cell r="M77">
            <v>2023</v>
          </cell>
          <cell r="N77">
            <v>0</v>
          </cell>
          <cell r="O77">
            <v>0</v>
          </cell>
          <cell r="P77">
            <v>0</v>
          </cell>
          <cell r="Q77">
            <v>0</v>
          </cell>
          <cell r="R77">
            <v>0</v>
          </cell>
          <cell r="S77">
            <v>119480</v>
          </cell>
          <cell r="T77">
            <v>29848</v>
          </cell>
          <cell r="U77">
            <v>30169</v>
          </cell>
          <cell r="V77">
            <v>21557</v>
          </cell>
          <cell r="W77">
            <v>21754</v>
          </cell>
          <cell r="X77">
            <v>31014</v>
          </cell>
          <cell r="Y77">
            <v>20260</v>
          </cell>
          <cell r="Z77">
            <v>274082</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B78" t="str">
            <v>BI_51N09</v>
          </cell>
          <cell r="C78" t="str">
            <v>BI_51N09 - Customer Facing Technology</v>
          </cell>
          <cell r="D78" t="str">
            <v>5151</v>
          </cell>
          <cell r="E78" t="str">
            <v>ER_5151 - Customer Facing Technology</v>
          </cell>
          <cell r="F78" t="str">
            <v>Customer Facing Technology Program</v>
          </cell>
          <cell r="G78" t="str">
            <v>Customer Service Quality &amp; Reliability</v>
          </cell>
          <cell r="H78" t="str">
            <v>Enterprise Technology</v>
          </cell>
          <cell r="I78" t="str">
            <v>2 Yr Software</v>
          </cell>
          <cell r="J78" t="str">
            <v>CD</v>
          </cell>
          <cell r="K78" t="str">
            <v>AA</v>
          </cell>
          <cell r="L78">
            <v>9.1800000000000007E-2</v>
          </cell>
          <cell r="M78">
            <v>2022</v>
          </cell>
          <cell r="N78">
            <v>0</v>
          </cell>
          <cell r="O78">
            <v>0</v>
          </cell>
          <cell r="P78">
            <v>0</v>
          </cell>
          <cell r="Q78">
            <v>0</v>
          </cell>
          <cell r="R78">
            <v>0</v>
          </cell>
          <cell r="S78">
            <v>2162783.96</v>
          </cell>
          <cell r="T78">
            <v>31483.8</v>
          </cell>
          <cell r="U78">
            <v>79101.37</v>
          </cell>
          <cell r="V78">
            <v>18144.419999999998</v>
          </cell>
          <cell r="W78">
            <v>2227.7600000000002</v>
          </cell>
          <cell r="X78">
            <v>9894.9599999999991</v>
          </cell>
          <cell r="Y78">
            <v>8485.5300000000007</v>
          </cell>
          <cell r="Z78">
            <v>2312121.7999999993</v>
          </cell>
          <cell r="AA78">
            <v>0</v>
          </cell>
          <cell r="AB78">
            <v>0</v>
          </cell>
          <cell r="AC78">
            <v>0</v>
          </cell>
          <cell r="AD78">
            <v>0</v>
          </cell>
          <cell r="AE78">
            <v>0</v>
          </cell>
          <cell r="AF78">
            <v>198543.56752800001</v>
          </cell>
          <cell r="AG78">
            <v>2890.2128400000001</v>
          </cell>
          <cell r="AH78">
            <v>7261.5057660000002</v>
          </cell>
          <cell r="AI78">
            <v>1665.6577560000001</v>
          </cell>
          <cell r="AJ78">
            <v>204.50836800000005</v>
          </cell>
          <cell r="AK78">
            <v>908.35732799999994</v>
          </cell>
          <cell r="AL78">
            <v>778.97165400000017</v>
          </cell>
          <cell r="AM78">
            <v>212252.78124000001</v>
          </cell>
        </row>
        <row r="79">
          <cell r="B79" t="str">
            <v>BI_51N09</v>
          </cell>
          <cell r="C79" t="str">
            <v>BI_51N09 - Customer Facing Technology</v>
          </cell>
          <cell r="D79" t="str">
            <v>5151</v>
          </cell>
          <cell r="E79" t="str">
            <v>ER_5151 - Customer Facing Technology</v>
          </cell>
          <cell r="F79" t="str">
            <v>Customer Facing Technology Program</v>
          </cell>
          <cell r="G79" t="str">
            <v>Customer Service Quality &amp; Reliability</v>
          </cell>
          <cell r="H79" t="str">
            <v>Enterprise Technology</v>
          </cell>
          <cell r="I79" t="str">
            <v>3 Yr Software</v>
          </cell>
          <cell r="J79" t="str">
            <v>CD</v>
          </cell>
          <cell r="K79" t="str">
            <v>AA</v>
          </cell>
          <cell r="L79">
            <v>9.1800000000000007E-2</v>
          </cell>
          <cell r="M79">
            <v>2022</v>
          </cell>
          <cell r="N79">
            <v>32794.14</v>
          </cell>
          <cell r="O79">
            <v>41254.49</v>
          </cell>
          <cell r="P79">
            <v>5338.29</v>
          </cell>
          <cell r="Q79">
            <v>10502.980000000001</v>
          </cell>
          <cell r="R79">
            <v>19754.530000000093</v>
          </cell>
          <cell r="S79">
            <v>2814.53</v>
          </cell>
          <cell r="T79">
            <v>-870.28000000002794</v>
          </cell>
          <cell r="U79">
            <v>0</v>
          </cell>
          <cell r="V79">
            <v>0</v>
          </cell>
          <cell r="W79">
            <v>0</v>
          </cell>
          <cell r="X79">
            <v>0</v>
          </cell>
          <cell r="Y79">
            <v>0</v>
          </cell>
          <cell r="Z79">
            <v>111588.68000000005</v>
          </cell>
          <cell r="AA79">
            <v>3010.5020520000003</v>
          </cell>
          <cell r="AB79">
            <v>3787.162182</v>
          </cell>
          <cell r="AC79">
            <v>490.05502200000001</v>
          </cell>
          <cell r="AD79">
            <v>964.17356400000017</v>
          </cell>
          <cell r="AE79">
            <v>1813.4658540000087</v>
          </cell>
          <cell r="AF79">
            <v>258.37385400000005</v>
          </cell>
          <cell r="AG79">
            <v>-79.891704000002576</v>
          </cell>
          <cell r="AH79">
            <v>0</v>
          </cell>
          <cell r="AI79">
            <v>0</v>
          </cell>
          <cell r="AJ79">
            <v>0</v>
          </cell>
          <cell r="AK79">
            <v>0</v>
          </cell>
          <cell r="AL79">
            <v>0</v>
          </cell>
          <cell r="AM79">
            <v>10243.840824000006</v>
          </cell>
        </row>
        <row r="80">
          <cell r="B80" t="str">
            <v>BI_51N09</v>
          </cell>
          <cell r="C80" t="str">
            <v>BI_51N09 - Customer Facing Technology</v>
          </cell>
          <cell r="D80" t="str">
            <v>5151</v>
          </cell>
          <cell r="E80" t="str">
            <v>ER_5151 - Customer Facing Technology</v>
          </cell>
          <cell r="F80" t="str">
            <v>Customer Facing Technology Program</v>
          </cell>
          <cell r="G80" t="str">
            <v>Customer Service Quality &amp; Reliability</v>
          </cell>
          <cell r="H80" t="str">
            <v>Enterprise Technology</v>
          </cell>
          <cell r="I80" t="str">
            <v>5 Yr Software</v>
          </cell>
          <cell r="J80" t="str">
            <v>CD</v>
          </cell>
          <cell r="K80" t="str">
            <v>AA</v>
          </cell>
          <cell r="L80">
            <v>9.1800000000000007E-2</v>
          </cell>
          <cell r="M80">
            <v>2022</v>
          </cell>
          <cell r="N80">
            <v>0</v>
          </cell>
          <cell r="O80">
            <v>0</v>
          </cell>
          <cell r="P80">
            <v>0</v>
          </cell>
          <cell r="Q80">
            <v>0</v>
          </cell>
          <cell r="R80">
            <v>0</v>
          </cell>
          <cell r="S80">
            <v>0</v>
          </cell>
          <cell r="T80">
            <v>0</v>
          </cell>
          <cell r="U80">
            <v>0</v>
          </cell>
          <cell r="V80">
            <v>241077.33</v>
          </cell>
          <cell r="W80">
            <v>14636.13</v>
          </cell>
          <cell r="X80">
            <v>8336.3799999999992</v>
          </cell>
          <cell r="Y80">
            <v>1245908.21</v>
          </cell>
          <cell r="Z80">
            <v>1509958.0499999998</v>
          </cell>
          <cell r="AA80">
            <v>0</v>
          </cell>
          <cell r="AB80">
            <v>0</v>
          </cell>
          <cell r="AC80">
            <v>0</v>
          </cell>
          <cell r="AD80">
            <v>0</v>
          </cell>
          <cell r="AE80">
            <v>0</v>
          </cell>
          <cell r="AF80">
            <v>0</v>
          </cell>
          <cell r="AG80">
            <v>0</v>
          </cell>
          <cell r="AH80">
            <v>0</v>
          </cell>
          <cell r="AI80">
            <v>22130.898894000002</v>
          </cell>
          <cell r="AJ80">
            <v>1343.596734</v>
          </cell>
          <cell r="AK80">
            <v>765.27968399999997</v>
          </cell>
          <cell r="AL80">
            <v>114374.373678</v>
          </cell>
          <cell r="AM80">
            <v>138614.14899000002</v>
          </cell>
        </row>
        <row r="81">
          <cell r="B81" t="str">
            <v>BI_51N09</v>
          </cell>
          <cell r="C81" t="str">
            <v>BI_51N09 - Customer Facing Technology</v>
          </cell>
          <cell r="D81" t="str">
            <v>5151</v>
          </cell>
          <cell r="E81" t="str">
            <v>ER_5151 - Customer Facing Technology</v>
          </cell>
          <cell r="F81" t="str">
            <v>Customer Facing Technology Program</v>
          </cell>
          <cell r="G81" t="str">
            <v>Customer Service Quality &amp; Reliability</v>
          </cell>
          <cell r="H81" t="str">
            <v>Enterprise Technology</v>
          </cell>
          <cell r="I81" t="str">
            <v>Hardware</v>
          </cell>
          <cell r="J81" t="str">
            <v>CD</v>
          </cell>
          <cell r="K81" t="str">
            <v>AA</v>
          </cell>
          <cell r="L81">
            <v>9.1800000000000007E-2</v>
          </cell>
          <cell r="M81">
            <v>2022</v>
          </cell>
          <cell r="N81">
            <v>85.09</v>
          </cell>
          <cell r="O81">
            <v>109.33</v>
          </cell>
          <cell r="P81">
            <v>9.4700000000000006</v>
          </cell>
          <cell r="Q81">
            <v>26.26</v>
          </cell>
          <cell r="R81">
            <v>51.13</v>
          </cell>
          <cell r="S81">
            <v>3840.56</v>
          </cell>
          <cell r="T81">
            <v>891.26000000000022</v>
          </cell>
          <cell r="U81">
            <v>108.13</v>
          </cell>
          <cell r="V81">
            <v>22.4</v>
          </cell>
          <cell r="W81">
            <v>4.3600000000000003</v>
          </cell>
          <cell r="X81">
            <v>18.579999999999998</v>
          </cell>
          <cell r="Y81">
            <v>2343.92</v>
          </cell>
          <cell r="Z81">
            <v>7510.49</v>
          </cell>
          <cell r="AA81">
            <v>7.811262000000001</v>
          </cell>
          <cell r="AB81">
            <v>10.036494000000001</v>
          </cell>
          <cell r="AC81">
            <v>0.86934600000000017</v>
          </cell>
          <cell r="AD81">
            <v>2.4106680000000003</v>
          </cell>
          <cell r="AE81">
            <v>4.693734000000001</v>
          </cell>
          <cell r="AF81">
            <v>352.56340800000004</v>
          </cell>
          <cell r="AG81">
            <v>81.817668000000026</v>
          </cell>
          <cell r="AH81">
            <v>9.9263340000000007</v>
          </cell>
          <cell r="AI81">
            <v>2.0563199999999999</v>
          </cell>
          <cell r="AJ81">
            <v>0.40024800000000005</v>
          </cell>
          <cell r="AK81">
            <v>1.7056439999999999</v>
          </cell>
          <cell r="AL81">
            <v>215.17185600000002</v>
          </cell>
          <cell r="AM81">
            <v>689.46298200000012</v>
          </cell>
        </row>
        <row r="82">
          <cell r="B82" t="str">
            <v>BI_51N09</v>
          </cell>
          <cell r="C82" t="str">
            <v>BI_51N09 - Customer Facing Technology</v>
          </cell>
          <cell r="D82" t="str">
            <v>5151</v>
          </cell>
          <cell r="E82" t="str">
            <v>ER_5151 - Customer Facing Technology</v>
          </cell>
          <cell r="F82" t="str">
            <v>Customer Facing Technology Program</v>
          </cell>
          <cell r="G82" t="str">
            <v>Customer Service Quality &amp; Reliability</v>
          </cell>
          <cell r="H82" t="str">
            <v>Enterprise Technology</v>
          </cell>
          <cell r="I82" t="str">
            <v>2 Yr Software</v>
          </cell>
          <cell r="J82" t="str">
            <v>CD</v>
          </cell>
          <cell r="K82" t="str">
            <v>AA</v>
          </cell>
          <cell r="L82">
            <v>9.1800000000000007E-2</v>
          </cell>
          <cell r="M82">
            <v>2023</v>
          </cell>
          <cell r="N82">
            <v>-1.55</v>
          </cell>
          <cell r="O82">
            <v>0</v>
          </cell>
          <cell r="P82">
            <v>0</v>
          </cell>
          <cell r="Q82">
            <v>0</v>
          </cell>
          <cell r="R82">
            <v>0</v>
          </cell>
          <cell r="S82">
            <v>0</v>
          </cell>
          <cell r="T82">
            <v>0</v>
          </cell>
          <cell r="U82">
            <v>0</v>
          </cell>
          <cell r="V82">
            <v>0</v>
          </cell>
          <cell r="W82">
            <v>0</v>
          </cell>
          <cell r="X82">
            <v>0</v>
          </cell>
          <cell r="Y82">
            <v>0</v>
          </cell>
          <cell r="Z82">
            <v>-1.55</v>
          </cell>
          <cell r="AA82">
            <v>-0.14229000000000003</v>
          </cell>
          <cell r="AB82">
            <v>0</v>
          </cell>
          <cell r="AC82">
            <v>0</v>
          </cell>
          <cell r="AD82">
            <v>0</v>
          </cell>
          <cell r="AE82">
            <v>0</v>
          </cell>
          <cell r="AF82">
            <v>0</v>
          </cell>
          <cell r="AG82">
            <v>0</v>
          </cell>
          <cell r="AH82">
            <v>0</v>
          </cell>
          <cell r="AI82">
            <v>0</v>
          </cell>
          <cell r="AJ82">
            <v>0</v>
          </cell>
          <cell r="AK82">
            <v>0</v>
          </cell>
          <cell r="AL82">
            <v>0</v>
          </cell>
          <cell r="AM82">
            <v>-0.14229000000000003</v>
          </cell>
        </row>
        <row r="83">
          <cell r="B83" t="str">
            <v>BI_51N09</v>
          </cell>
          <cell r="C83" t="str">
            <v>BI_51N09 - Customer Facing Technology</v>
          </cell>
          <cell r="D83" t="str">
            <v>5151</v>
          </cell>
          <cell r="E83" t="str">
            <v>ER_5151 - Customer Facing Technology</v>
          </cell>
          <cell r="F83" t="str">
            <v>Customer Facing Technology Program</v>
          </cell>
          <cell r="G83" t="str">
            <v>Customer Service Quality &amp; Reliability</v>
          </cell>
          <cell r="H83" t="str">
            <v>Enterprise Technology</v>
          </cell>
          <cell r="I83" t="str">
            <v>5 Yr Software</v>
          </cell>
          <cell r="J83" t="str">
            <v>CD</v>
          </cell>
          <cell r="K83" t="str">
            <v>AA</v>
          </cell>
          <cell r="L83">
            <v>9.1800000000000007E-2</v>
          </cell>
          <cell r="M83">
            <v>2023</v>
          </cell>
          <cell r="N83">
            <v>22541.1</v>
          </cell>
          <cell r="O83">
            <v>433706.09</v>
          </cell>
          <cell r="P83">
            <v>0</v>
          </cell>
          <cell r="Q83">
            <v>0</v>
          </cell>
          <cell r="R83">
            <v>0</v>
          </cell>
          <cell r="S83">
            <v>0</v>
          </cell>
          <cell r="T83">
            <v>0</v>
          </cell>
          <cell r="U83">
            <v>0</v>
          </cell>
          <cell r="V83">
            <v>0</v>
          </cell>
          <cell r="W83">
            <v>0</v>
          </cell>
          <cell r="X83">
            <v>0</v>
          </cell>
          <cell r="Y83">
            <v>0</v>
          </cell>
          <cell r="Z83">
            <v>456247.19</v>
          </cell>
          <cell r="AA83">
            <v>2069.2729800000002</v>
          </cell>
          <cell r="AB83">
            <v>39814.219062000004</v>
          </cell>
          <cell r="AC83">
            <v>0</v>
          </cell>
          <cell r="AD83">
            <v>0</v>
          </cell>
          <cell r="AE83">
            <v>0</v>
          </cell>
          <cell r="AF83">
            <v>0</v>
          </cell>
          <cell r="AG83">
            <v>0</v>
          </cell>
          <cell r="AH83">
            <v>0</v>
          </cell>
          <cell r="AI83">
            <v>0</v>
          </cell>
          <cell r="AJ83">
            <v>0</v>
          </cell>
          <cell r="AK83">
            <v>0</v>
          </cell>
          <cell r="AL83">
            <v>0</v>
          </cell>
          <cell r="AM83">
            <v>41883.492042000005</v>
          </cell>
        </row>
        <row r="84">
          <cell r="B84" t="str">
            <v>BI_51N09</v>
          </cell>
          <cell r="C84" t="str">
            <v>BI_51N09 - Customer Facing Technology</v>
          </cell>
          <cell r="D84" t="str">
            <v>5151</v>
          </cell>
          <cell r="E84" t="str">
            <v>ER_5151 - Customer Facing Technology</v>
          </cell>
          <cell r="F84" t="str">
            <v>Customer Facing Technology Program</v>
          </cell>
          <cell r="G84" t="str">
            <v>Customer Service Quality &amp; Reliability</v>
          </cell>
          <cell r="H84" t="str">
            <v>Enterprise Technology</v>
          </cell>
          <cell r="I84" t="str">
            <v>Hardware</v>
          </cell>
          <cell r="J84" t="str">
            <v>CD</v>
          </cell>
          <cell r="K84" t="str">
            <v>AA</v>
          </cell>
          <cell r="L84">
            <v>9.1800000000000007E-2</v>
          </cell>
          <cell r="M84">
            <v>2023</v>
          </cell>
          <cell r="N84">
            <v>29.37</v>
          </cell>
          <cell r="O84">
            <v>28.58</v>
          </cell>
          <cell r="P84">
            <v>1810</v>
          </cell>
          <cell r="Q84">
            <v>1323</v>
          </cell>
          <cell r="R84">
            <v>1559</v>
          </cell>
          <cell r="S84">
            <v>76584</v>
          </cell>
          <cell r="T84">
            <v>80</v>
          </cell>
          <cell r="U84">
            <v>0</v>
          </cell>
          <cell r="V84">
            <v>0</v>
          </cell>
          <cell r="W84">
            <v>11361</v>
          </cell>
          <cell r="X84">
            <v>18079</v>
          </cell>
          <cell r="Y84">
            <v>69412</v>
          </cell>
          <cell r="Z84">
            <v>180265.95</v>
          </cell>
          <cell r="AA84">
            <v>2.6961660000000003</v>
          </cell>
          <cell r="AB84">
            <v>2.6236440000000001</v>
          </cell>
          <cell r="AC84">
            <v>166.15800000000002</v>
          </cell>
          <cell r="AD84">
            <v>121.45140000000001</v>
          </cell>
          <cell r="AE84">
            <v>143.11620000000002</v>
          </cell>
          <cell r="AF84">
            <v>7030.4112000000005</v>
          </cell>
          <cell r="AG84">
            <v>7.3440000000000003</v>
          </cell>
          <cell r="AH84">
            <v>0</v>
          </cell>
          <cell r="AI84">
            <v>0</v>
          </cell>
          <cell r="AJ84">
            <v>1042.9398000000001</v>
          </cell>
          <cell r="AK84">
            <v>1659.6522000000002</v>
          </cell>
          <cell r="AL84">
            <v>6372.0216</v>
          </cell>
          <cell r="AM84">
            <v>16548.414210000003</v>
          </cell>
        </row>
        <row r="85">
          <cell r="B85" t="str">
            <v>BI_51N09</v>
          </cell>
          <cell r="C85" t="str">
            <v>BI_51N09 - Customer Facing Technology</v>
          </cell>
          <cell r="D85" t="str">
            <v>5151</v>
          </cell>
          <cell r="E85" t="str">
            <v>ER_5151 - Customer Facing Technology</v>
          </cell>
          <cell r="F85" t="str">
            <v>Customer Facing Technology Program</v>
          </cell>
          <cell r="G85" t="str">
            <v>Customer Service Quality &amp; Reliability</v>
          </cell>
          <cell r="H85" t="str">
            <v>Enterprise Technology</v>
          </cell>
          <cell r="I85" t="str">
            <v>Intangible</v>
          </cell>
          <cell r="J85" t="str">
            <v>CD</v>
          </cell>
          <cell r="K85" t="str">
            <v>AA</v>
          </cell>
          <cell r="L85">
            <v>9.1800000000000007E-2</v>
          </cell>
          <cell r="M85">
            <v>2023</v>
          </cell>
          <cell r="N85">
            <v>0</v>
          </cell>
          <cell r="O85">
            <v>0</v>
          </cell>
          <cell r="P85">
            <v>33806</v>
          </cell>
          <cell r="Q85">
            <v>24717</v>
          </cell>
          <cell r="R85">
            <v>29128</v>
          </cell>
          <cell r="S85">
            <v>1430617</v>
          </cell>
          <cell r="T85">
            <v>1497</v>
          </cell>
          <cell r="U85">
            <v>0</v>
          </cell>
          <cell r="V85">
            <v>0</v>
          </cell>
          <cell r="W85">
            <v>212232</v>
          </cell>
          <cell r="X85">
            <v>337730</v>
          </cell>
          <cell r="Y85">
            <v>1296651</v>
          </cell>
          <cell r="Z85">
            <v>3366378</v>
          </cell>
          <cell r="AA85">
            <v>0</v>
          </cell>
          <cell r="AB85">
            <v>0</v>
          </cell>
          <cell r="AC85">
            <v>3103.3908000000001</v>
          </cell>
          <cell r="AD85">
            <v>2269.0206000000003</v>
          </cell>
          <cell r="AE85">
            <v>2673.9504000000002</v>
          </cell>
          <cell r="AF85">
            <v>131330.64060000001</v>
          </cell>
          <cell r="AG85">
            <v>137.4246</v>
          </cell>
          <cell r="AH85">
            <v>0</v>
          </cell>
          <cell r="AI85">
            <v>0</v>
          </cell>
          <cell r="AJ85">
            <v>19482.8976</v>
          </cell>
          <cell r="AK85">
            <v>31003.614000000001</v>
          </cell>
          <cell r="AL85">
            <v>119032.56180000001</v>
          </cell>
          <cell r="AM85">
            <v>309033.50040000002</v>
          </cell>
        </row>
        <row r="86">
          <cell r="B86" t="str">
            <v>BI_01C11</v>
          </cell>
          <cell r="C86" t="str">
            <v>BI_01C11 - Customer Transactional Systems</v>
          </cell>
          <cell r="D86" t="str">
            <v>5040</v>
          </cell>
          <cell r="E86" t="str">
            <v>ER_5040 - Customer Transactional Systems</v>
          </cell>
          <cell r="F86" t="str">
            <v>Customer Transactional Systems</v>
          </cell>
          <cell r="G86" t="str">
            <v>Customer Service Quality &amp; Reliability</v>
          </cell>
          <cell r="H86" t="str">
            <v>Enterprise Technology</v>
          </cell>
          <cell r="I86" t="str">
            <v>3 Yr Software</v>
          </cell>
          <cell r="J86" t="str">
            <v>CD</v>
          </cell>
          <cell r="K86" t="str">
            <v>AA</v>
          </cell>
          <cell r="L86">
            <v>9.1800000000000007E-2</v>
          </cell>
          <cell r="M86">
            <v>2022</v>
          </cell>
          <cell r="N86">
            <v>0</v>
          </cell>
          <cell r="O86">
            <v>0</v>
          </cell>
          <cell r="P86">
            <v>0</v>
          </cell>
          <cell r="Q86">
            <v>0</v>
          </cell>
          <cell r="R86">
            <v>0</v>
          </cell>
          <cell r="S86">
            <v>0</v>
          </cell>
          <cell r="T86">
            <v>0</v>
          </cell>
          <cell r="U86">
            <v>0</v>
          </cell>
          <cell r="V86">
            <v>177691.66</v>
          </cell>
          <cell r="W86">
            <v>87655.61</v>
          </cell>
          <cell r="X86">
            <v>4837.78</v>
          </cell>
          <cell r="Y86">
            <v>7879.49</v>
          </cell>
          <cell r="Z86">
            <v>278064.54000000004</v>
          </cell>
          <cell r="AA86">
            <v>0</v>
          </cell>
          <cell r="AB86">
            <v>0</v>
          </cell>
          <cell r="AC86">
            <v>0</v>
          </cell>
          <cell r="AD86">
            <v>0</v>
          </cell>
          <cell r="AE86">
            <v>0</v>
          </cell>
          <cell r="AF86">
            <v>0</v>
          </cell>
          <cell r="AG86">
            <v>0</v>
          </cell>
          <cell r="AH86">
            <v>0</v>
          </cell>
          <cell r="AI86">
            <v>16312.094388000001</v>
          </cell>
          <cell r="AJ86">
            <v>8046.784998000001</v>
          </cell>
          <cell r="AK86">
            <v>444.108204</v>
          </cell>
          <cell r="AL86">
            <v>723.33718199999998</v>
          </cell>
          <cell r="AM86">
            <v>25526.324772</v>
          </cell>
        </row>
        <row r="87">
          <cell r="B87" t="str">
            <v>BI_01C11</v>
          </cell>
          <cell r="C87" t="str">
            <v>BI_01C11 - Customer Transactional Systems</v>
          </cell>
          <cell r="D87" t="str">
            <v>5040</v>
          </cell>
          <cell r="E87" t="str">
            <v>ER_5040 - Customer Transactional Systems</v>
          </cell>
          <cell r="F87" t="str">
            <v>Customer Transactional Systems</v>
          </cell>
          <cell r="G87" t="str">
            <v>Customer Service Quality &amp; Reliability</v>
          </cell>
          <cell r="H87" t="str">
            <v>Enterprise Technology</v>
          </cell>
          <cell r="I87" t="str">
            <v>5 Yr Software</v>
          </cell>
          <cell r="J87" t="str">
            <v>CD</v>
          </cell>
          <cell r="K87" t="str">
            <v>AA</v>
          </cell>
          <cell r="L87">
            <v>9.1800000000000007E-2</v>
          </cell>
          <cell r="M87">
            <v>2022</v>
          </cell>
          <cell r="N87">
            <v>19169.780000000093</v>
          </cell>
          <cell r="O87">
            <v>16384.669999999998</v>
          </cell>
          <cell r="P87">
            <v>7036.49</v>
          </cell>
          <cell r="Q87">
            <v>8491.9</v>
          </cell>
          <cell r="R87">
            <v>3536.89</v>
          </cell>
          <cell r="S87">
            <v>1198896.93</v>
          </cell>
          <cell r="T87">
            <v>10911.479999999981</v>
          </cell>
          <cell r="U87">
            <v>49945.93</v>
          </cell>
          <cell r="V87">
            <v>2193.58</v>
          </cell>
          <cell r="W87">
            <v>3625.19</v>
          </cell>
          <cell r="X87">
            <v>64.34</v>
          </cell>
          <cell r="Y87">
            <v>843901.67</v>
          </cell>
          <cell r="Z87">
            <v>2164158.85</v>
          </cell>
          <cell r="AA87">
            <v>1759.7858040000087</v>
          </cell>
          <cell r="AB87">
            <v>1504.1127059999999</v>
          </cell>
          <cell r="AC87">
            <v>645.94978200000003</v>
          </cell>
          <cell r="AD87">
            <v>779.55642</v>
          </cell>
          <cell r="AE87">
            <v>324.68650200000002</v>
          </cell>
          <cell r="AF87">
            <v>110058.738174</v>
          </cell>
          <cell r="AG87">
            <v>1001.6738639999984</v>
          </cell>
          <cell r="AH87">
            <v>4585.0363740000003</v>
          </cell>
          <cell r="AI87">
            <v>201.370644</v>
          </cell>
          <cell r="AJ87">
            <v>332.79244200000005</v>
          </cell>
          <cell r="AK87">
            <v>5.9064120000000004</v>
          </cell>
          <cell r="AL87">
            <v>77470.173306000012</v>
          </cell>
          <cell r="AM87">
            <v>198669.78243000002</v>
          </cell>
        </row>
        <row r="88">
          <cell r="B88" t="str">
            <v>BI_01C11</v>
          </cell>
          <cell r="C88" t="str">
            <v>BI_01C11 - Customer Transactional Systems</v>
          </cell>
          <cell r="D88" t="str">
            <v>5040</v>
          </cell>
          <cell r="E88" t="str">
            <v>ER_5040 - Customer Transactional Systems</v>
          </cell>
          <cell r="F88" t="str">
            <v>Customer Transactional Systems</v>
          </cell>
          <cell r="G88" t="str">
            <v>Customer Service Quality &amp; Reliability</v>
          </cell>
          <cell r="H88" t="str">
            <v>Enterprise Technology</v>
          </cell>
          <cell r="I88" t="str">
            <v>General</v>
          </cell>
          <cell r="J88" t="str">
            <v>CD</v>
          </cell>
          <cell r="K88" t="str">
            <v>AA</v>
          </cell>
          <cell r="L88">
            <v>9.1800000000000007E-2</v>
          </cell>
          <cell r="M88">
            <v>2022</v>
          </cell>
          <cell r="N88">
            <v>0</v>
          </cell>
          <cell r="O88">
            <v>0</v>
          </cell>
          <cell r="P88">
            <v>0</v>
          </cell>
          <cell r="Q88">
            <v>0</v>
          </cell>
          <cell r="R88">
            <v>0</v>
          </cell>
          <cell r="S88">
            <v>0</v>
          </cell>
          <cell r="T88">
            <v>0</v>
          </cell>
          <cell r="U88">
            <v>0</v>
          </cell>
          <cell r="V88">
            <v>0</v>
          </cell>
          <cell r="W88">
            <v>0</v>
          </cell>
          <cell r="X88">
            <v>0</v>
          </cell>
          <cell r="Y88">
            <v>26026.2</v>
          </cell>
          <cell r="Z88">
            <v>26026.2</v>
          </cell>
          <cell r="AA88">
            <v>0</v>
          </cell>
          <cell r="AB88">
            <v>0</v>
          </cell>
          <cell r="AC88">
            <v>0</v>
          </cell>
          <cell r="AD88">
            <v>0</v>
          </cell>
          <cell r="AE88">
            <v>0</v>
          </cell>
          <cell r="AF88">
            <v>0</v>
          </cell>
          <cell r="AG88">
            <v>0</v>
          </cell>
          <cell r="AH88">
            <v>0</v>
          </cell>
          <cell r="AI88">
            <v>0</v>
          </cell>
          <cell r="AJ88">
            <v>0</v>
          </cell>
          <cell r="AK88">
            <v>0</v>
          </cell>
          <cell r="AL88">
            <v>2389.2051600000004</v>
          </cell>
          <cell r="AM88">
            <v>2389.2051600000004</v>
          </cell>
        </row>
        <row r="89">
          <cell r="B89" t="str">
            <v>BI_01C11</v>
          </cell>
          <cell r="C89" t="str">
            <v>BI_01C11 - Customer Transactional Systems</v>
          </cell>
          <cell r="D89" t="str">
            <v>5040</v>
          </cell>
          <cell r="E89" t="str">
            <v>ER_5040 - Customer Transactional Systems</v>
          </cell>
          <cell r="F89" t="str">
            <v>Customer Transactional Systems</v>
          </cell>
          <cell r="G89" t="str">
            <v>Customer Service Quality &amp; Reliability</v>
          </cell>
          <cell r="H89" t="str">
            <v>Enterprise Technology</v>
          </cell>
          <cell r="I89" t="str">
            <v>Hardware</v>
          </cell>
          <cell r="J89" t="str">
            <v>CD</v>
          </cell>
          <cell r="K89" t="str">
            <v>AA</v>
          </cell>
          <cell r="L89">
            <v>9.1800000000000007E-2</v>
          </cell>
          <cell r="M89">
            <v>2022</v>
          </cell>
          <cell r="N89">
            <v>0</v>
          </cell>
          <cell r="O89">
            <v>0</v>
          </cell>
          <cell r="P89">
            <v>0</v>
          </cell>
          <cell r="Q89">
            <v>0</v>
          </cell>
          <cell r="R89">
            <v>0</v>
          </cell>
          <cell r="S89">
            <v>1843.88</v>
          </cell>
          <cell r="T89">
            <v>16.809999999999999</v>
          </cell>
          <cell r="U89">
            <v>76.959999999999994</v>
          </cell>
          <cell r="V89">
            <v>3.38</v>
          </cell>
          <cell r="W89">
            <v>5.59</v>
          </cell>
          <cell r="X89">
            <v>0.1</v>
          </cell>
          <cell r="Y89">
            <v>63830.44</v>
          </cell>
          <cell r="Z89">
            <v>65777.16</v>
          </cell>
          <cell r="AA89">
            <v>0</v>
          </cell>
          <cell r="AB89">
            <v>0</v>
          </cell>
          <cell r="AC89">
            <v>0</v>
          </cell>
          <cell r="AD89">
            <v>0</v>
          </cell>
          <cell r="AE89">
            <v>0</v>
          </cell>
          <cell r="AF89">
            <v>169.26818400000002</v>
          </cell>
          <cell r="AG89">
            <v>1.543158</v>
          </cell>
          <cell r="AH89">
            <v>7.0649280000000001</v>
          </cell>
          <cell r="AI89">
            <v>0.310284</v>
          </cell>
          <cell r="AJ89">
            <v>0.51316200000000001</v>
          </cell>
          <cell r="AK89">
            <v>9.1800000000000007E-3</v>
          </cell>
          <cell r="AL89">
            <v>5859.6343920000008</v>
          </cell>
          <cell r="AM89">
            <v>6038.3432880000009</v>
          </cell>
        </row>
        <row r="90">
          <cell r="B90" t="str">
            <v>BI_01C11</v>
          </cell>
          <cell r="C90" t="str">
            <v>BI_01C11 - Customer Transactional Systems</v>
          </cell>
          <cell r="D90" t="str">
            <v>5040</v>
          </cell>
          <cell r="E90" t="str">
            <v>ER_5040 - Customer Transactional Systems</v>
          </cell>
          <cell r="F90" t="str">
            <v>Customer Transactional Systems</v>
          </cell>
          <cell r="G90" t="str">
            <v>Customer Service Quality &amp; Reliability</v>
          </cell>
          <cell r="H90" t="str">
            <v>Enterprise Technology</v>
          </cell>
          <cell r="I90" t="str">
            <v>5 Yr Software</v>
          </cell>
          <cell r="J90" t="str">
            <v>CD</v>
          </cell>
          <cell r="K90" t="str">
            <v>WA</v>
          </cell>
          <cell r="L90">
            <v>0</v>
          </cell>
          <cell r="M90">
            <v>2022</v>
          </cell>
          <cell r="N90">
            <v>-1162.6300000000001</v>
          </cell>
          <cell r="O90">
            <v>1531.15</v>
          </cell>
          <cell r="P90">
            <v>-30.27</v>
          </cell>
          <cell r="Q90">
            <v>0</v>
          </cell>
          <cell r="R90">
            <v>0</v>
          </cell>
          <cell r="S90">
            <v>0</v>
          </cell>
          <cell r="T90">
            <v>0</v>
          </cell>
          <cell r="U90">
            <v>0</v>
          </cell>
          <cell r="V90">
            <v>0</v>
          </cell>
          <cell r="W90">
            <v>0</v>
          </cell>
          <cell r="X90">
            <v>0</v>
          </cell>
          <cell r="Y90">
            <v>0</v>
          </cell>
          <cell r="Z90">
            <v>338.25</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B91" t="str">
            <v>BI_01C11</v>
          </cell>
          <cell r="C91" t="str">
            <v>BI_01C11 - Customer Transactional Systems</v>
          </cell>
          <cell r="D91" t="str">
            <v>5040</v>
          </cell>
          <cell r="E91" t="str">
            <v>ER_5040 - Customer Transactional Systems</v>
          </cell>
          <cell r="F91" t="str">
            <v>Customer Transactional Systems</v>
          </cell>
          <cell r="G91" t="str">
            <v>Customer Service Quality &amp; Reliability</v>
          </cell>
          <cell r="H91" t="str">
            <v>Enterprise Technology</v>
          </cell>
          <cell r="I91" t="str">
            <v>5 Yr Software</v>
          </cell>
          <cell r="J91" t="str">
            <v>GD</v>
          </cell>
          <cell r="K91" t="str">
            <v>OR</v>
          </cell>
          <cell r="L91">
            <v>1</v>
          </cell>
          <cell r="M91">
            <v>2022</v>
          </cell>
          <cell r="N91">
            <v>0</v>
          </cell>
          <cell r="O91">
            <v>0</v>
          </cell>
          <cell r="P91">
            <v>0</v>
          </cell>
          <cell r="Q91">
            <v>0</v>
          </cell>
          <cell r="R91">
            <v>0</v>
          </cell>
          <cell r="S91">
            <v>0</v>
          </cell>
          <cell r="T91">
            <v>0</v>
          </cell>
          <cell r="U91">
            <v>0</v>
          </cell>
          <cell r="V91">
            <v>245431.32</v>
          </cell>
          <cell r="W91">
            <v>7897.06</v>
          </cell>
          <cell r="X91">
            <v>33770.57</v>
          </cell>
          <cell r="Y91">
            <v>2578.87</v>
          </cell>
          <cell r="Z91">
            <v>289677.82</v>
          </cell>
          <cell r="AA91">
            <v>0</v>
          </cell>
          <cell r="AB91">
            <v>0</v>
          </cell>
          <cell r="AC91">
            <v>0</v>
          </cell>
          <cell r="AD91">
            <v>0</v>
          </cell>
          <cell r="AE91">
            <v>0</v>
          </cell>
          <cell r="AF91">
            <v>0</v>
          </cell>
          <cell r="AG91">
            <v>0</v>
          </cell>
          <cell r="AH91">
            <v>0</v>
          </cell>
          <cell r="AI91">
            <v>245431.32</v>
          </cell>
          <cell r="AJ91">
            <v>7897.06</v>
          </cell>
          <cell r="AK91">
            <v>33770.57</v>
          </cell>
          <cell r="AL91">
            <v>2578.87</v>
          </cell>
          <cell r="AM91">
            <v>289677.82</v>
          </cell>
        </row>
        <row r="92">
          <cell r="B92" t="str">
            <v>BI_01C11</v>
          </cell>
          <cell r="C92" t="str">
            <v>BI_01C11 - Customer Transactional Systems</v>
          </cell>
          <cell r="D92" t="str">
            <v>5040</v>
          </cell>
          <cell r="E92" t="str">
            <v>ER_5040 - Customer Transactional Systems</v>
          </cell>
          <cell r="F92" t="str">
            <v>Customer Transactional Systems</v>
          </cell>
          <cell r="G92" t="str">
            <v>Customer Service Quality &amp; Reliability</v>
          </cell>
          <cell r="H92" t="str">
            <v>Enterprise Technology</v>
          </cell>
          <cell r="I92" t="str">
            <v>3 Yr Software</v>
          </cell>
          <cell r="J92" t="str">
            <v>CD</v>
          </cell>
          <cell r="K92" t="str">
            <v>AA</v>
          </cell>
          <cell r="L92">
            <v>9.1800000000000007E-2</v>
          </cell>
          <cell r="M92">
            <v>2023</v>
          </cell>
          <cell r="N92">
            <v>729.45</v>
          </cell>
          <cell r="O92">
            <v>3503.5</v>
          </cell>
          <cell r="P92">
            <v>0</v>
          </cell>
          <cell r="Q92">
            <v>0</v>
          </cell>
          <cell r="R92">
            <v>0</v>
          </cell>
          <cell r="S92">
            <v>0</v>
          </cell>
          <cell r="T92">
            <v>0</v>
          </cell>
          <cell r="U92">
            <v>0</v>
          </cell>
          <cell r="V92">
            <v>0</v>
          </cell>
          <cell r="W92">
            <v>0</v>
          </cell>
          <cell r="X92">
            <v>0</v>
          </cell>
          <cell r="Y92">
            <v>0</v>
          </cell>
          <cell r="Z92">
            <v>4232.95</v>
          </cell>
          <cell r="AA92">
            <v>66.963510000000014</v>
          </cell>
          <cell r="AB92">
            <v>321.62130000000002</v>
          </cell>
          <cell r="AC92">
            <v>0</v>
          </cell>
          <cell r="AD92">
            <v>0</v>
          </cell>
          <cell r="AE92">
            <v>0</v>
          </cell>
          <cell r="AF92">
            <v>0</v>
          </cell>
          <cell r="AG92">
            <v>0</v>
          </cell>
          <cell r="AH92">
            <v>0</v>
          </cell>
          <cell r="AI92">
            <v>0</v>
          </cell>
          <cell r="AJ92">
            <v>0</v>
          </cell>
          <cell r="AK92">
            <v>0</v>
          </cell>
          <cell r="AL92">
            <v>0</v>
          </cell>
          <cell r="AM92">
            <v>388.58481000000006</v>
          </cell>
        </row>
        <row r="93">
          <cell r="B93" t="str">
            <v>BI_01C11</v>
          </cell>
          <cell r="C93" t="str">
            <v>BI_01C11 - Customer Transactional Systems</v>
          </cell>
          <cell r="D93" t="str">
            <v>5040</v>
          </cell>
          <cell r="E93" t="str">
            <v>ER_5040 - Customer Transactional Systems</v>
          </cell>
          <cell r="F93" t="str">
            <v>Customer Transactional Systems</v>
          </cell>
          <cell r="G93" t="str">
            <v>Customer Service Quality &amp; Reliability</v>
          </cell>
          <cell r="H93" t="str">
            <v>Enterprise Technology</v>
          </cell>
          <cell r="I93" t="str">
            <v>5 Yr Software</v>
          </cell>
          <cell r="J93" t="str">
            <v>CD</v>
          </cell>
          <cell r="K93" t="str">
            <v>AA</v>
          </cell>
          <cell r="L93">
            <v>9.1800000000000007E-2</v>
          </cell>
          <cell r="M93">
            <v>2023</v>
          </cell>
          <cell r="N93">
            <v>-64704.62</v>
          </cell>
          <cell r="O93">
            <v>14474.74</v>
          </cell>
          <cell r="P93">
            <v>0</v>
          </cell>
          <cell r="Q93">
            <v>0</v>
          </cell>
          <cell r="R93">
            <v>0</v>
          </cell>
          <cell r="S93">
            <v>0</v>
          </cell>
          <cell r="T93">
            <v>0</v>
          </cell>
          <cell r="U93">
            <v>0</v>
          </cell>
          <cell r="V93">
            <v>0</v>
          </cell>
          <cell r="W93">
            <v>0</v>
          </cell>
          <cell r="X93">
            <v>0</v>
          </cell>
          <cell r="Y93">
            <v>0</v>
          </cell>
          <cell r="Z93">
            <v>-50229.880000000005</v>
          </cell>
          <cell r="AA93">
            <v>-5939.8841160000011</v>
          </cell>
          <cell r="AB93">
            <v>1328.7811320000001</v>
          </cell>
          <cell r="AC93">
            <v>0</v>
          </cell>
          <cell r="AD93">
            <v>0</v>
          </cell>
          <cell r="AE93">
            <v>0</v>
          </cell>
          <cell r="AF93">
            <v>0</v>
          </cell>
          <cell r="AG93">
            <v>0</v>
          </cell>
          <cell r="AH93">
            <v>0</v>
          </cell>
          <cell r="AI93">
            <v>0</v>
          </cell>
          <cell r="AJ93">
            <v>0</v>
          </cell>
          <cell r="AK93">
            <v>0</v>
          </cell>
          <cell r="AL93">
            <v>0</v>
          </cell>
          <cell r="AM93">
            <v>-4611.102984000001</v>
          </cell>
        </row>
        <row r="94">
          <cell r="B94" t="str">
            <v>BI_01C11</v>
          </cell>
          <cell r="C94" t="str">
            <v>BI_01C11 - Customer Transactional Systems</v>
          </cell>
          <cell r="D94" t="str">
            <v>5040</v>
          </cell>
          <cell r="E94" t="str">
            <v>ER_5040 - Customer Transactional Systems</v>
          </cell>
          <cell r="F94" t="str">
            <v>Customer Transactional Systems</v>
          </cell>
          <cell r="G94" t="str">
            <v>Customer Service Quality &amp; Reliability</v>
          </cell>
          <cell r="H94" t="str">
            <v>Enterprise Technology</v>
          </cell>
          <cell r="I94" t="str">
            <v>5 Yr Software</v>
          </cell>
          <cell r="J94" t="str">
            <v>GD</v>
          </cell>
          <cell r="K94" t="str">
            <v>OR</v>
          </cell>
          <cell r="L94">
            <v>1</v>
          </cell>
          <cell r="M94">
            <v>2023</v>
          </cell>
          <cell r="N94">
            <v>-1502.47</v>
          </cell>
          <cell r="O94">
            <v>85.69</v>
          </cell>
          <cell r="P94">
            <v>0</v>
          </cell>
          <cell r="Q94">
            <v>0</v>
          </cell>
          <cell r="R94">
            <v>0</v>
          </cell>
          <cell r="S94">
            <v>0</v>
          </cell>
          <cell r="T94">
            <v>0</v>
          </cell>
          <cell r="U94">
            <v>0</v>
          </cell>
          <cell r="V94">
            <v>0</v>
          </cell>
          <cell r="W94">
            <v>0</v>
          </cell>
          <cell r="X94">
            <v>0</v>
          </cell>
          <cell r="Y94">
            <v>0</v>
          </cell>
          <cell r="Z94">
            <v>-1416.78</v>
          </cell>
          <cell r="AA94">
            <v>-1502.47</v>
          </cell>
          <cell r="AB94">
            <v>85.69</v>
          </cell>
          <cell r="AC94">
            <v>0</v>
          </cell>
          <cell r="AD94">
            <v>0</v>
          </cell>
          <cell r="AE94">
            <v>0</v>
          </cell>
          <cell r="AF94">
            <v>0</v>
          </cell>
          <cell r="AG94">
            <v>0</v>
          </cell>
          <cell r="AH94">
            <v>0</v>
          </cell>
          <cell r="AI94">
            <v>0</v>
          </cell>
          <cell r="AJ94">
            <v>0</v>
          </cell>
          <cell r="AK94">
            <v>0</v>
          </cell>
          <cell r="AL94">
            <v>0</v>
          </cell>
          <cell r="AM94">
            <v>-1416.78</v>
          </cell>
        </row>
        <row r="95">
          <cell r="B95" t="str">
            <v>BI_01C11</v>
          </cell>
          <cell r="C95" t="str">
            <v>BI_01C11 - Customer Transactional Systems</v>
          </cell>
          <cell r="D95" t="str">
            <v>5040</v>
          </cell>
          <cell r="E95" t="str">
            <v>ER_5040 - Customer Transactional Systems</v>
          </cell>
          <cell r="F95" t="str">
            <v>Customer Transactional Systems</v>
          </cell>
          <cell r="G95" t="str">
            <v>Customer Service Quality &amp; Reliability</v>
          </cell>
          <cell r="H95" t="str">
            <v>Enterprise Technology</v>
          </cell>
          <cell r="I95" t="str">
            <v>Hardware</v>
          </cell>
          <cell r="J95" t="str">
            <v>CD</v>
          </cell>
          <cell r="K95" t="str">
            <v>AA</v>
          </cell>
          <cell r="L95">
            <v>9.1800000000000007E-2</v>
          </cell>
          <cell r="M95">
            <v>2023</v>
          </cell>
          <cell r="N95">
            <v>0</v>
          </cell>
          <cell r="O95">
            <v>0</v>
          </cell>
          <cell r="P95">
            <v>155</v>
          </cell>
          <cell r="Q95">
            <v>1</v>
          </cell>
          <cell r="R95">
            <v>0</v>
          </cell>
          <cell r="S95">
            <v>302</v>
          </cell>
          <cell r="T95">
            <v>0</v>
          </cell>
          <cell r="U95">
            <v>0</v>
          </cell>
          <cell r="V95">
            <v>0</v>
          </cell>
          <cell r="W95">
            <v>109</v>
          </cell>
          <cell r="X95">
            <v>10</v>
          </cell>
          <cell r="Y95">
            <v>384</v>
          </cell>
          <cell r="Z95">
            <v>961</v>
          </cell>
          <cell r="AA95">
            <v>0</v>
          </cell>
          <cell r="AB95">
            <v>0</v>
          </cell>
          <cell r="AC95">
            <v>14.229000000000001</v>
          </cell>
          <cell r="AD95">
            <v>9.1800000000000007E-2</v>
          </cell>
          <cell r="AE95">
            <v>0</v>
          </cell>
          <cell r="AF95">
            <v>27.723600000000001</v>
          </cell>
          <cell r="AG95">
            <v>0</v>
          </cell>
          <cell r="AH95">
            <v>0</v>
          </cell>
          <cell r="AI95">
            <v>0</v>
          </cell>
          <cell r="AJ95">
            <v>10.006200000000002</v>
          </cell>
          <cell r="AK95">
            <v>0.91800000000000004</v>
          </cell>
          <cell r="AL95">
            <v>35.251200000000004</v>
          </cell>
          <cell r="AM95">
            <v>88.219800000000006</v>
          </cell>
        </row>
        <row r="96">
          <cell r="B96" t="str">
            <v>BI_01C11</v>
          </cell>
          <cell r="C96" t="str">
            <v>BI_01C11 - Customer Transactional Systems</v>
          </cell>
          <cell r="D96" t="str">
            <v>5040</v>
          </cell>
          <cell r="E96" t="str">
            <v>ER_5040 - Customer Transactional Systems</v>
          </cell>
          <cell r="F96" t="str">
            <v>Customer Transactional Systems</v>
          </cell>
          <cell r="G96" t="str">
            <v>Customer Service Quality &amp; Reliability</v>
          </cell>
          <cell r="H96" t="str">
            <v>Enterprise Technology</v>
          </cell>
          <cell r="I96" t="str">
            <v>Intangible</v>
          </cell>
          <cell r="J96" t="str">
            <v>CD</v>
          </cell>
          <cell r="K96" t="str">
            <v>AA</v>
          </cell>
          <cell r="L96">
            <v>9.1800000000000007E-2</v>
          </cell>
          <cell r="M96">
            <v>2023</v>
          </cell>
          <cell r="N96">
            <v>0</v>
          </cell>
          <cell r="O96">
            <v>0</v>
          </cell>
          <cell r="P96">
            <v>630569</v>
          </cell>
          <cell r="Q96">
            <v>2292</v>
          </cell>
          <cell r="R96">
            <v>0</v>
          </cell>
          <cell r="S96">
            <v>1232159</v>
          </cell>
          <cell r="T96">
            <v>63</v>
          </cell>
          <cell r="U96">
            <v>0</v>
          </cell>
          <cell r="V96">
            <v>0</v>
          </cell>
          <cell r="W96">
            <v>443254</v>
          </cell>
          <cell r="X96">
            <v>40238</v>
          </cell>
          <cell r="Y96">
            <v>1564920</v>
          </cell>
          <cell r="Z96">
            <v>3913495</v>
          </cell>
          <cell r="AA96">
            <v>0</v>
          </cell>
          <cell r="AB96">
            <v>0</v>
          </cell>
          <cell r="AC96">
            <v>57886.234200000006</v>
          </cell>
          <cell r="AD96">
            <v>210.40560000000002</v>
          </cell>
          <cell r="AE96">
            <v>0</v>
          </cell>
          <cell r="AF96">
            <v>113112.19620000001</v>
          </cell>
          <cell r="AG96">
            <v>5.7834000000000003</v>
          </cell>
          <cell r="AH96">
            <v>0</v>
          </cell>
          <cell r="AI96">
            <v>0</v>
          </cell>
          <cell r="AJ96">
            <v>40690.717200000006</v>
          </cell>
          <cell r="AK96">
            <v>3693.8484000000003</v>
          </cell>
          <cell r="AL96">
            <v>143659.65600000002</v>
          </cell>
          <cell r="AM96">
            <v>359258.84100000001</v>
          </cell>
        </row>
        <row r="97">
          <cell r="B97" t="str">
            <v>BI_01C11</v>
          </cell>
          <cell r="C97" t="str">
            <v>BI_01C11 - Customer Transactional Systems</v>
          </cell>
          <cell r="D97" t="str">
            <v>5040</v>
          </cell>
          <cell r="E97" t="str">
            <v>ER_5040 - Customer Transactional Systems</v>
          </cell>
          <cell r="F97" t="str">
            <v>Customer Transactional Systems</v>
          </cell>
          <cell r="G97" t="str">
            <v>Customer Service Quality &amp; Reliability</v>
          </cell>
          <cell r="H97" t="str">
            <v>Enterprise Technology</v>
          </cell>
          <cell r="I97" t="str">
            <v>Hardware</v>
          </cell>
          <cell r="J97" t="str">
            <v>CD</v>
          </cell>
          <cell r="K97" t="str">
            <v>WA</v>
          </cell>
          <cell r="L97">
            <v>0</v>
          </cell>
          <cell r="M97">
            <v>2023</v>
          </cell>
          <cell r="N97">
            <v>0</v>
          </cell>
          <cell r="O97">
            <v>0</v>
          </cell>
          <cell r="P97">
            <v>0</v>
          </cell>
          <cell r="Q97">
            <v>0</v>
          </cell>
          <cell r="R97">
            <v>0</v>
          </cell>
          <cell r="S97">
            <v>0</v>
          </cell>
          <cell r="T97">
            <v>0</v>
          </cell>
          <cell r="U97">
            <v>0</v>
          </cell>
          <cell r="V97">
            <v>44</v>
          </cell>
          <cell r="W97">
            <v>11</v>
          </cell>
          <cell r="X97">
            <v>6</v>
          </cell>
          <cell r="Y97">
            <v>0</v>
          </cell>
          <cell r="Z97">
            <v>61</v>
          </cell>
          <cell r="AA97">
            <v>0</v>
          </cell>
          <cell r="AB97">
            <v>0</v>
          </cell>
          <cell r="AC97">
            <v>0</v>
          </cell>
          <cell r="AD97">
            <v>0</v>
          </cell>
          <cell r="AE97">
            <v>0</v>
          </cell>
          <cell r="AF97">
            <v>0</v>
          </cell>
          <cell r="AG97">
            <v>0</v>
          </cell>
          <cell r="AH97">
            <v>0</v>
          </cell>
          <cell r="AI97">
            <v>0</v>
          </cell>
          <cell r="AJ97">
            <v>0</v>
          </cell>
          <cell r="AK97">
            <v>0</v>
          </cell>
          <cell r="AL97">
            <v>0</v>
          </cell>
          <cell r="AM97">
            <v>0</v>
          </cell>
        </row>
        <row r="98">
          <cell r="B98" t="str">
            <v>BI_01C11</v>
          </cell>
          <cell r="C98" t="str">
            <v>BI_01C11 - Customer Transactional Systems</v>
          </cell>
          <cell r="D98" t="str">
            <v>5040</v>
          </cell>
          <cell r="E98" t="str">
            <v>ER_5040 - Customer Transactional Systems</v>
          </cell>
          <cell r="F98" t="str">
            <v>Customer Transactional Systems</v>
          </cell>
          <cell r="G98" t="str">
            <v>Customer Service Quality &amp; Reliability</v>
          </cell>
          <cell r="H98" t="str">
            <v>Enterprise Technology</v>
          </cell>
          <cell r="I98" t="str">
            <v>Intangible</v>
          </cell>
          <cell r="J98" t="str">
            <v>CD</v>
          </cell>
          <cell r="K98" t="str">
            <v>WA</v>
          </cell>
          <cell r="L98">
            <v>0</v>
          </cell>
          <cell r="M98">
            <v>2023</v>
          </cell>
          <cell r="N98">
            <v>0</v>
          </cell>
          <cell r="O98">
            <v>0</v>
          </cell>
          <cell r="P98">
            <v>0</v>
          </cell>
          <cell r="Q98">
            <v>0</v>
          </cell>
          <cell r="R98">
            <v>0</v>
          </cell>
          <cell r="S98">
            <v>0</v>
          </cell>
          <cell r="T98">
            <v>0</v>
          </cell>
          <cell r="U98">
            <v>0</v>
          </cell>
          <cell r="V98">
            <v>218745</v>
          </cell>
          <cell r="W98">
            <v>54234</v>
          </cell>
          <cell r="X98">
            <v>28145</v>
          </cell>
          <cell r="Y98">
            <v>0</v>
          </cell>
          <cell r="Z98">
            <v>301124</v>
          </cell>
          <cell r="AA98">
            <v>0</v>
          </cell>
          <cell r="AB98">
            <v>0</v>
          </cell>
          <cell r="AC98">
            <v>0</v>
          </cell>
          <cell r="AD98">
            <v>0</v>
          </cell>
          <cell r="AE98">
            <v>0</v>
          </cell>
          <cell r="AF98">
            <v>0</v>
          </cell>
          <cell r="AG98">
            <v>0</v>
          </cell>
          <cell r="AH98">
            <v>0</v>
          </cell>
          <cell r="AI98">
            <v>0</v>
          </cell>
          <cell r="AJ98">
            <v>0</v>
          </cell>
          <cell r="AK98">
            <v>0</v>
          </cell>
          <cell r="AL98">
            <v>0</v>
          </cell>
          <cell r="AM98">
            <v>0</v>
          </cell>
        </row>
        <row r="99">
          <cell r="B99" t="str">
            <v>BI_01C11</v>
          </cell>
          <cell r="C99" t="str">
            <v>BI_01C11 - Customer Transactional Systems</v>
          </cell>
          <cell r="D99" t="str">
            <v>5040</v>
          </cell>
          <cell r="E99" t="str">
            <v>ER_5040 - Customer Transactional Systems</v>
          </cell>
          <cell r="F99" t="str">
            <v>Customer Transactional Systems</v>
          </cell>
          <cell r="G99" t="str">
            <v>Customer Service Quality &amp; Reliability</v>
          </cell>
          <cell r="H99" t="str">
            <v>Enterprise Technology</v>
          </cell>
          <cell r="I99" t="str">
            <v>Hardware</v>
          </cell>
          <cell r="J99" t="str">
            <v>GD</v>
          </cell>
          <cell r="K99" t="str">
            <v>OR</v>
          </cell>
          <cell r="L99">
            <v>1</v>
          </cell>
          <cell r="M99">
            <v>2023</v>
          </cell>
          <cell r="N99">
            <v>0</v>
          </cell>
          <cell r="O99">
            <v>0</v>
          </cell>
          <cell r="P99">
            <v>10</v>
          </cell>
          <cell r="Q99">
            <v>0</v>
          </cell>
          <cell r="R99">
            <v>0</v>
          </cell>
          <cell r="S99">
            <v>0</v>
          </cell>
          <cell r="T99">
            <v>0</v>
          </cell>
          <cell r="U99">
            <v>0</v>
          </cell>
          <cell r="V99">
            <v>0</v>
          </cell>
          <cell r="W99">
            <v>0</v>
          </cell>
          <cell r="X99">
            <v>0</v>
          </cell>
          <cell r="Y99">
            <v>0</v>
          </cell>
          <cell r="Z99">
            <v>10</v>
          </cell>
          <cell r="AA99">
            <v>0</v>
          </cell>
          <cell r="AB99">
            <v>0</v>
          </cell>
          <cell r="AC99">
            <v>10</v>
          </cell>
          <cell r="AD99">
            <v>0</v>
          </cell>
          <cell r="AE99">
            <v>0</v>
          </cell>
          <cell r="AF99">
            <v>0</v>
          </cell>
          <cell r="AG99">
            <v>0</v>
          </cell>
          <cell r="AH99">
            <v>0</v>
          </cell>
          <cell r="AI99">
            <v>0</v>
          </cell>
          <cell r="AJ99">
            <v>0</v>
          </cell>
          <cell r="AK99">
            <v>0</v>
          </cell>
          <cell r="AL99">
            <v>0</v>
          </cell>
          <cell r="AM99">
            <v>10</v>
          </cell>
        </row>
        <row r="100">
          <cell r="B100" t="str">
            <v>BI_01C11</v>
          </cell>
          <cell r="C100" t="str">
            <v>BI_01C11 - Customer Transactional Systems</v>
          </cell>
          <cell r="D100" t="str">
            <v>5040</v>
          </cell>
          <cell r="E100" t="str">
            <v>ER_5040 - Customer Transactional Systems</v>
          </cell>
          <cell r="F100" t="str">
            <v>Customer Transactional Systems</v>
          </cell>
          <cell r="G100" t="str">
            <v>Customer Service Quality &amp; Reliability</v>
          </cell>
          <cell r="H100" t="str">
            <v>Enterprise Technology</v>
          </cell>
          <cell r="I100" t="str">
            <v>Intangible</v>
          </cell>
          <cell r="J100" t="str">
            <v>GD</v>
          </cell>
          <cell r="K100" t="str">
            <v>OR</v>
          </cell>
          <cell r="L100">
            <v>1</v>
          </cell>
          <cell r="M100">
            <v>2023</v>
          </cell>
          <cell r="N100">
            <v>0</v>
          </cell>
          <cell r="O100">
            <v>0</v>
          </cell>
          <cell r="P100">
            <v>50994</v>
          </cell>
          <cell r="Q100">
            <v>0</v>
          </cell>
          <cell r="R100">
            <v>0</v>
          </cell>
          <cell r="S100">
            <v>0</v>
          </cell>
          <cell r="T100">
            <v>0</v>
          </cell>
          <cell r="U100">
            <v>0</v>
          </cell>
          <cell r="V100">
            <v>0</v>
          </cell>
          <cell r="W100">
            <v>0</v>
          </cell>
          <cell r="X100">
            <v>0</v>
          </cell>
          <cell r="Y100">
            <v>0</v>
          </cell>
          <cell r="Z100">
            <v>50994</v>
          </cell>
          <cell r="AA100">
            <v>0</v>
          </cell>
          <cell r="AB100">
            <v>0</v>
          </cell>
          <cell r="AC100">
            <v>50994</v>
          </cell>
          <cell r="AD100">
            <v>0</v>
          </cell>
          <cell r="AE100">
            <v>0</v>
          </cell>
          <cell r="AF100">
            <v>0</v>
          </cell>
          <cell r="AG100">
            <v>0</v>
          </cell>
          <cell r="AH100">
            <v>0</v>
          </cell>
          <cell r="AI100">
            <v>0</v>
          </cell>
          <cell r="AJ100">
            <v>0</v>
          </cell>
          <cell r="AK100">
            <v>0</v>
          </cell>
          <cell r="AL100">
            <v>0</v>
          </cell>
          <cell r="AM100">
            <v>50994</v>
          </cell>
        </row>
        <row r="101">
          <cell r="B101" t="str">
            <v>BI_55N09</v>
          </cell>
          <cell r="C101" t="str">
            <v>BI_55N09 - Data Center Compute and Storage Systems</v>
          </cell>
          <cell r="D101" t="str">
            <v>5155</v>
          </cell>
          <cell r="E101" t="str">
            <v>ER_5155 - Data Center Compute and Storage Systems</v>
          </cell>
          <cell r="F101" t="str">
            <v>Data Center Compute and Storage Systems</v>
          </cell>
          <cell r="G101" t="str">
            <v>Performance &amp; Capacity</v>
          </cell>
          <cell r="H101" t="str">
            <v>Enterprise Technology</v>
          </cell>
          <cell r="I101" t="str">
            <v>5 Yr Software</v>
          </cell>
          <cell r="J101" t="str">
            <v>CD</v>
          </cell>
          <cell r="K101" t="str">
            <v>AA</v>
          </cell>
          <cell r="L101">
            <v>9.1800000000000007E-2</v>
          </cell>
          <cell r="M101">
            <v>2022</v>
          </cell>
          <cell r="N101">
            <v>6985.33</v>
          </cell>
          <cell r="O101">
            <v>22657.29</v>
          </cell>
          <cell r="P101">
            <v>27184.91</v>
          </cell>
          <cell r="Q101">
            <v>18936.48</v>
          </cell>
          <cell r="R101">
            <v>36396.02999999997</v>
          </cell>
          <cell r="S101">
            <v>130203.45000000001</v>
          </cell>
          <cell r="T101">
            <v>11168.3</v>
          </cell>
          <cell r="U101">
            <v>56592.270000000004</v>
          </cell>
          <cell r="V101">
            <v>58999.56</v>
          </cell>
          <cell r="W101">
            <v>1710.3200000000002</v>
          </cell>
          <cell r="X101">
            <v>243129.08000000002</v>
          </cell>
          <cell r="Y101">
            <v>35361.29</v>
          </cell>
          <cell r="Z101">
            <v>649324.31000000006</v>
          </cell>
          <cell r="AA101">
            <v>641.25329399999998</v>
          </cell>
          <cell r="AB101">
            <v>2079.9392220000004</v>
          </cell>
          <cell r="AC101">
            <v>2495.5747380000003</v>
          </cell>
          <cell r="AD101">
            <v>1738.368864</v>
          </cell>
          <cell r="AE101">
            <v>3341.1555539999977</v>
          </cell>
          <cell r="AF101">
            <v>11952.676710000002</v>
          </cell>
          <cell r="AG101">
            <v>1025.2499399999999</v>
          </cell>
          <cell r="AH101">
            <v>5195.1703860000007</v>
          </cell>
          <cell r="AI101">
            <v>5416.1596079999999</v>
          </cell>
          <cell r="AJ101">
            <v>157.00737600000002</v>
          </cell>
          <cell r="AK101">
            <v>22319.249544000002</v>
          </cell>
          <cell r="AL101">
            <v>3246.1664220000002</v>
          </cell>
          <cell r="AM101">
            <v>59607.971658000002</v>
          </cell>
        </row>
        <row r="102">
          <cell r="B102" t="str">
            <v>BI_55N09</v>
          </cell>
          <cell r="C102" t="str">
            <v>BI_55N09 - Data Center Compute and Storage Systems</v>
          </cell>
          <cell r="D102" t="str">
            <v>5155</v>
          </cell>
          <cell r="E102" t="str">
            <v>ER_5155 - Data Center Compute and Storage Systems</v>
          </cell>
          <cell r="F102" t="str">
            <v>Data Center Compute and Storage Systems</v>
          </cell>
          <cell r="G102" t="str">
            <v>Performance &amp; Capacity</v>
          </cell>
          <cell r="H102" t="str">
            <v>Enterprise Technology</v>
          </cell>
          <cell r="I102" t="str">
            <v>Hardware</v>
          </cell>
          <cell r="J102" t="str">
            <v>CD</v>
          </cell>
          <cell r="K102" t="str">
            <v>AA</v>
          </cell>
          <cell r="L102">
            <v>9.1800000000000007E-2</v>
          </cell>
          <cell r="M102">
            <v>2022</v>
          </cell>
          <cell r="N102">
            <v>1546.1100000000001</v>
          </cell>
          <cell r="O102">
            <v>10031.189999999999</v>
          </cell>
          <cell r="P102">
            <v>10605.58</v>
          </cell>
          <cell r="Q102">
            <v>8667.2900000000009</v>
          </cell>
          <cell r="R102">
            <v>776.47000000000116</v>
          </cell>
          <cell r="S102">
            <v>1881.3899999999999</v>
          </cell>
          <cell r="T102">
            <v>-14.04</v>
          </cell>
          <cell r="U102">
            <v>12.98</v>
          </cell>
          <cell r="V102">
            <v>26.76</v>
          </cell>
          <cell r="W102">
            <v>655150.86</v>
          </cell>
          <cell r="X102">
            <v>2779.09</v>
          </cell>
          <cell r="Y102">
            <v>3540.51</v>
          </cell>
          <cell r="Z102">
            <v>695004.19</v>
          </cell>
          <cell r="AA102">
            <v>141.93289800000002</v>
          </cell>
          <cell r="AB102">
            <v>920.8632419999999</v>
          </cell>
          <cell r="AC102">
            <v>973.59224400000005</v>
          </cell>
          <cell r="AD102">
            <v>795.65722200000016</v>
          </cell>
          <cell r="AE102">
            <v>71.279946000000109</v>
          </cell>
          <cell r="AF102">
            <v>172.711602</v>
          </cell>
          <cell r="AG102">
            <v>-1.288872</v>
          </cell>
          <cell r="AH102">
            <v>1.1915640000000001</v>
          </cell>
          <cell r="AI102">
            <v>2.4565680000000003</v>
          </cell>
          <cell r="AJ102">
            <v>60142.848948000006</v>
          </cell>
          <cell r="AK102">
            <v>255.12046200000003</v>
          </cell>
          <cell r="AL102">
            <v>325.01881800000007</v>
          </cell>
          <cell r="AM102">
            <v>63801.384642000005</v>
          </cell>
        </row>
        <row r="103">
          <cell r="B103" t="str">
            <v>BI_55N09</v>
          </cell>
          <cell r="C103" t="str">
            <v>BI_55N09 - Data Center Compute and Storage Systems</v>
          </cell>
          <cell r="D103" t="str">
            <v>5155</v>
          </cell>
          <cell r="E103" t="str">
            <v>ER_5155 - Data Center Compute and Storage Systems</v>
          </cell>
          <cell r="F103" t="str">
            <v>Data Center Compute and Storage Systems</v>
          </cell>
          <cell r="G103" t="str">
            <v>Performance &amp; Capacity</v>
          </cell>
          <cell r="H103" t="str">
            <v>Enterprise Technology</v>
          </cell>
          <cell r="I103" t="str">
            <v>Production - Hydro</v>
          </cell>
          <cell r="J103" t="str">
            <v>ED</v>
          </cell>
          <cell r="K103" t="str">
            <v>AN</v>
          </cell>
          <cell r="L103">
            <v>0</v>
          </cell>
          <cell r="M103">
            <v>2022</v>
          </cell>
          <cell r="N103">
            <v>0</v>
          </cell>
          <cell r="O103">
            <v>151546.54999999999</v>
          </cell>
          <cell r="P103">
            <v>15991.11</v>
          </cell>
          <cell r="Q103">
            <v>12748.24</v>
          </cell>
          <cell r="R103">
            <v>10707.57</v>
          </cell>
          <cell r="S103">
            <v>57.01</v>
          </cell>
          <cell r="T103">
            <v>0</v>
          </cell>
          <cell r="U103">
            <v>0</v>
          </cell>
          <cell r="V103">
            <v>0</v>
          </cell>
          <cell r="W103">
            <v>0</v>
          </cell>
          <cell r="X103">
            <v>0</v>
          </cell>
          <cell r="Y103">
            <v>0</v>
          </cell>
          <cell r="Z103">
            <v>191050.47999999998</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row>
        <row r="104">
          <cell r="B104" t="str">
            <v>BI_55N09</v>
          </cell>
          <cell r="C104" t="str">
            <v>BI_55N09 - Data Center Compute and Storage Systems</v>
          </cell>
          <cell r="D104" t="str">
            <v>5155</v>
          </cell>
          <cell r="E104" t="str">
            <v>ER_5155 - Data Center Compute and Storage Systems</v>
          </cell>
          <cell r="F104" t="str">
            <v>Data Center Compute and Storage Systems</v>
          </cell>
          <cell r="G104" t="str">
            <v>Performance &amp; Capacity</v>
          </cell>
          <cell r="H104" t="str">
            <v>Enterprise Technology</v>
          </cell>
          <cell r="I104" t="str">
            <v>5 Yr Software</v>
          </cell>
          <cell r="J104" t="str">
            <v>CD</v>
          </cell>
          <cell r="K104" t="str">
            <v>AA</v>
          </cell>
          <cell r="L104">
            <v>9.1800000000000007E-2</v>
          </cell>
          <cell r="M104">
            <v>2023</v>
          </cell>
          <cell r="N104">
            <v>60682.17</v>
          </cell>
          <cell r="O104">
            <v>9801.09</v>
          </cell>
          <cell r="P104">
            <v>0</v>
          </cell>
          <cell r="Q104">
            <v>0</v>
          </cell>
          <cell r="R104">
            <v>0</v>
          </cell>
          <cell r="S104">
            <v>0</v>
          </cell>
          <cell r="T104">
            <v>0</v>
          </cell>
          <cell r="U104">
            <v>0</v>
          </cell>
          <cell r="V104">
            <v>0</v>
          </cell>
          <cell r="W104">
            <v>0</v>
          </cell>
          <cell r="X104">
            <v>0</v>
          </cell>
          <cell r="Y104">
            <v>0</v>
          </cell>
          <cell r="Z104">
            <v>70483.259999999995</v>
          </cell>
          <cell r="AA104">
            <v>5570.6232060000002</v>
          </cell>
          <cell r="AB104">
            <v>899.74006200000008</v>
          </cell>
          <cell r="AC104">
            <v>0</v>
          </cell>
          <cell r="AD104">
            <v>0</v>
          </cell>
          <cell r="AE104">
            <v>0</v>
          </cell>
          <cell r="AF104">
            <v>0</v>
          </cell>
          <cell r="AG104">
            <v>0</v>
          </cell>
          <cell r="AH104">
            <v>0</v>
          </cell>
          <cell r="AI104">
            <v>0</v>
          </cell>
          <cell r="AJ104">
            <v>0</v>
          </cell>
          <cell r="AK104">
            <v>0</v>
          </cell>
          <cell r="AL104">
            <v>0</v>
          </cell>
          <cell r="AM104">
            <v>6470.3632680000001</v>
          </cell>
        </row>
        <row r="105">
          <cell r="B105" t="str">
            <v>BI_55N09</v>
          </cell>
          <cell r="C105" t="str">
            <v>BI_55N09 - Data Center Compute and Storage Systems</v>
          </cell>
          <cell r="D105" t="str">
            <v>5155</v>
          </cell>
          <cell r="E105" t="str">
            <v>ER_5155 - Data Center Compute and Storage Systems</v>
          </cell>
          <cell r="F105" t="str">
            <v>Data Center Compute and Storage Systems</v>
          </cell>
          <cell r="G105" t="str">
            <v>Performance &amp; Capacity</v>
          </cell>
          <cell r="H105" t="str">
            <v>Enterprise Technology</v>
          </cell>
          <cell r="I105" t="str">
            <v>Hardware</v>
          </cell>
          <cell r="J105" t="str">
            <v>CD</v>
          </cell>
          <cell r="K105" t="str">
            <v>AA</v>
          </cell>
          <cell r="L105">
            <v>9.1800000000000007E-2</v>
          </cell>
          <cell r="M105">
            <v>2023</v>
          </cell>
          <cell r="N105">
            <v>659.65</v>
          </cell>
          <cell r="O105">
            <v>433899.48000000004</v>
          </cell>
          <cell r="P105">
            <v>28873</v>
          </cell>
          <cell r="Q105">
            <v>349392</v>
          </cell>
          <cell r="R105">
            <v>20863</v>
          </cell>
          <cell r="S105">
            <v>15631</v>
          </cell>
          <cell r="T105">
            <v>1724</v>
          </cell>
          <cell r="U105">
            <v>27696</v>
          </cell>
          <cell r="V105">
            <v>21715</v>
          </cell>
          <cell r="W105">
            <v>67877</v>
          </cell>
          <cell r="X105">
            <v>835708</v>
          </cell>
          <cell r="Y105">
            <v>356729</v>
          </cell>
          <cell r="Z105">
            <v>2160767.13</v>
          </cell>
          <cell r="AA105">
            <v>60.555869999999999</v>
          </cell>
          <cell r="AB105">
            <v>39831.972264000004</v>
          </cell>
          <cell r="AC105">
            <v>2650.5414000000001</v>
          </cell>
          <cell r="AD105">
            <v>32074.185600000001</v>
          </cell>
          <cell r="AE105">
            <v>1915.2234000000001</v>
          </cell>
          <cell r="AF105">
            <v>1434.9258000000002</v>
          </cell>
          <cell r="AG105">
            <v>158.26320000000001</v>
          </cell>
          <cell r="AH105">
            <v>2542.4928</v>
          </cell>
          <cell r="AI105">
            <v>1993.4370000000001</v>
          </cell>
          <cell r="AJ105">
            <v>6231.1086000000005</v>
          </cell>
          <cell r="AK105">
            <v>76717.994400000011</v>
          </cell>
          <cell r="AL105">
            <v>32747.722200000004</v>
          </cell>
          <cell r="AM105">
            <v>198358.42253400007</v>
          </cell>
        </row>
        <row r="106">
          <cell r="B106" t="str">
            <v>BI_55N09</v>
          </cell>
          <cell r="C106" t="str">
            <v>BI_55N09 - Data Center Compute and Storage Systems</v>
          </cell>
          <cell r="D106" t="str">
            <v>5155</v>
          </cell>
          <cell r="E106" t="str">
            <v>ER_5155 - Data Center Compute and Storage Systems</v>
          </cell>
          <cell r="F106" t="str">
            <v>Data Center Compute and Storage Systems</v>
          </cell>
          <cell r="G106" t="str">
            <v>Performance &amp; Capacity</v>
          </cell>
          <cell r="H106" t="str">
            <v>Enterprise Technology</v>
          </cell>
          <cell r="I106" t="str">
            <v>General</v>
          </cell>
          <cell r="J106" t="str">
            <v>CD</v>
          </cell>
          <cell r="K106" t="str">
            <v>AA</v>
          </cell>
          <cell r="L106">
            <v>9.1800000000000007E-2</v>
          </cell>
          <cell r="M106">
            <v>2023</v>
          </cell>
          <cell r="N106">
            <v>0</v>
          </cell>
          <cell r="O106">
            <v>0</v>
          </cell>
          <cell r="P106">
            <v>2984</v>
          </cell>
          <cell r="Q106">
            <v>36106</v>
          </cell>
          <cell r="R106">
            <v>2156</v>
          </cell>
          <cell r="S106">
            <v>1615</v>
          </cell>
          <cell r="T106">
            <v>178</v>
          </cell>
          <cell r="U106">
            <v>2862</v>
          </cell>
          <cell r="V106">
            <v>2244</v>
          </cell>
          <cell r="W106">
            <v>7014</v>
          </cell>
          <cell r="X106">
            <v>86361</v>
          </cell>
          <cell r="Y106">
            <v>36864</v>
          </cell>
          <cell r="Z106">
            <v>178384</v>
          </cell>
          <cell r="AA106">
            <v>0</v>
          </cell>
          <cell r="AB106">
            <v>0</v>
          </cell>
          <cell r="AC106">
            <v>273.93120000000005</v>
          </cell>
          <cell r="AD106">
            <v>3314.5308000000005</v>
          </cell>
          <cell r="AE106">
            <v>197.92080000000001</v>
          </cell>
          <cell r="AF106">
            <v>148.25700000000001</v>
          </cell>
          <cell r="AG106">
            <v>16.340400000000002</v>
          </cell>
          <cell r="AH106">
            <v>262.73160000000001</v>
          </cell>
          <cell r="AI106">
            <v>205.9992</v>
          </cell>
          <cell r="AJ106">
            <v>643.88520000000005</v>
          </cell>
          <cell r="AK106">
            <v>7927.939800000001</v>
          </cell>
          <cell r="AL106">
            <v>3384.1152000000002</v>
          </cell>
          <cell r="AM106">
            <v>16375.6512</v>
          </cell>
        </row>
        <row r="107">
          <cell r="B107" t="str">
            <v>BI_55N09</v>
          </cell>
          <cell r="C107" t="str">
            <v>BI_55N09 - Data Center Compute and Storage Systems</v>
          </cell>
          <cell r="D107" t="str">
            <v>5155</v>
          </cell>
          <cell r="E107" t="str">
            <v>ER_5155 - Data Center Compute and Storage Systems</v>
          </cell>
          <cell r="F107" t="str">
            <v>Data Center Compute and Storage Systems</v>
          </cell>
          <cell r="G107" t="str">
            <v>Performance &amp; Capacity</v>
          </cell>
          <cell r="H107" t="str">
            <v>Enterprise Technology</v>
          </cell>
          <cell r="I107" t="str">
            <v>Intangible</v>
          </cell>
          <cell r="J107" t="str">
            <v>CD</v>
          </cell>
          <cell r="K107" t="str">
            <v>AA</v>
          </cell>
          <cell r="L107">
            <v>9.1800000000000007E-2</v>
          </cell>
          <cell r="M107">
            <v>2023</v>
          </cell>
          <cell r="N107">
            <v>0</v>
          </cell>
          <cell r="O107">
            <v>0</v>
          </cell>
          <cell r="P107">
            <v>21538</v>
          </cell>
          <cell r="Q107">
            <v>260634</v>
          </cell>
          <cell r="R107">
            <v>15563</v>
          </cell>
          <cell r="S107">
            <v>11660</v>
          </cell>
          <cell r="T107">
            <v>1286</v>
          </cell>
          <cell r="U107">
            <v>20661</v>
          </cell>
          <cell r="V107">
            <v>16199</v>
          </cell>
          <cell r="W107">
            <v>50634</v>
          </cell>
          <cell r="X107">
            <v>623408</v>
          </cell>
          <cell r="Y107">
            <v>266107</v>
          </cell>
          <cell r="Z107">
            <v>1287690</v>
          </cell>
          <cell r="AA107">
            <v>0</v>
          </cell>
          <cell r="AB107">
            <v>0</v>
          </cell>
          <cell r="AC107">
            <v>1977.1884000000002</v>
          </cell>
          <cell r="AD107">
            <v>23926.201200000003</v>
          </cell>
          <cell r="AE107">
            <v>1428.6834000000001</v>
          </cell>
          <cell r="AF107">
            <v>1070.3880000000001</v>
          </cell>
          <cell r="AG107">
            <v>118.05480000000001</v>
          </cell>
          <cell r="AH107">
            <v>1896.6798000000001</v>
          </cell>
          <cell r="AI107">
            <v>1487.0682000000002</v>
          </cell>
          <cell r="AJ107">
            <v>4648.2012000000004</v>
          </cell>
          <cell r="AK107">
            <v>57228.854400000004</v>
          </cell>
          <cell r="AL107">
            <v>24428.622600000002</v>
          </cell>
          <cell r="AM107">
            <v>118209.94200000001</v>
          </cell>
        </row>
        <row r="108">
          <cell r="B108" t="str">
            <v>BI_56N09</v>
          </cell>
          <cell r="C108" t="str">
            <v>BI_56N09 - Digital Grid Network Expansion</v>
          </cell>
          <cell r="D108" t="str">
            <v>5156</v>
          </cell>
          <cell r="E108" t="str">
            <v>ER_5156 - Digital Grid Network Expansion</v>
          </cell>
          <cell r="F108" t="str">
            <v>Digital Grid Network</v>
          </cell>
          <cell r="G108" t="str">
            <v>Performance &amp; Capacity</v>
          </cell>
          <cell r="H108" t="str">
            <v>Enterprise Technology</v>
          </cell>
          <cell r="I108" t="str">
            <v>5 Yr Software</v>
          </cell>
          <cell r="J108" t="str">
            <v>CD</v>
          </cell>
          <cell r="K108" t="str">
            <v>AA</v>
          </cell>
          <cell r="L108">
            <v>9.1800000000000007E-2</v>
          </cell>
          <cell r="M108">
            <v>2022</v>
          </cell>
          <cell r="N108">
            <v>496.85</v>
          </cell>
          <cell r="O108">
            <v>430.25</v>
          </cell>
          <cell r="P108">
            <v>-1315.99</v>
          </cell>
          <cell r="Q108">
            <v>258.42</v>
          </cell>
          <cell r="R108">
            <v>277.24</v>
          </cell>
          <cell r="S108">
            <v>74.66</v>
          </cell>
          <cell r="T108">
            <v>108.79</v>
          </cell>
          <cell r="U108">
            <v>94.76</v>
          </cell>
          <cell r="V108">
            <v>82.42</v>
          </cell>
          <cell r="W108">
            <v>0</v>
          </cell>
          <cell r="X108">
            <v>0</v>
          </cell>
          <cell r="Y108">
            <v>0</v>
          </cell>
          <cell r="Z108">
            <v>507.40000000000003</v>
          </cell>
          <cell r="AA108">
            <v>45.610830000000007</v>
          </cell>
          <cell r="AB108">
            <v>39.496950000000005</v>
          </cell>
          <cell r="AC108">
            <v>-120.80788200000001</v>
          </cell>
          <cell r="AD108">
            <v>23.722956000000003</v>
          </cell>
          <cell r="AE108">
            <v>25.450632000000002</v>
          </cell>
          <cell r="AF108">
            <v>6.8537879999999998</v>
          </cell>
          <cell r="AG108">
            <v>9.9869220000000016</v>
          </cell>
          <cell r="AH108">
            <v>8.6989680000000007</v>
          </cell>
          <cell r="AI108">
            <v>7.5661560000000003</v>
          </cell>
          <cell r="AJ108">
            <v>0</v>
          </cell>
          <cell r="AK108">
            <v>0</v>
          </cell>
          <cell r="AL108">
            <v>0</v>
          </cell>
          <cell r="AM108">
            <v>46.579320000000017</v>
          </cell>
        </row>
        <row r="109">
          <cell r="B109" t="str">
            <v>BI_56N09</v>
          </cell>
          <cell r="C109" t="str">
            <v>BI_56N09 - Digital Grid Network Expansion</v>
          </cell>
          <cell r="D109" t="str">
            <v>5156</v>
          </cell>
          <cell r="E109" t="str">
            <v>ER_5156 - Digital Grid Network Expansion</v>
          </cell>
          <cell r="F109" t="str">
            <v>Digital Grid Network</v>
          </cell>
          <cell r="G109" t="str">
            <v>Performance &amp; Capacity</v>
          </cell>
          <cell r="H109" t="str">
            <v>Enterprise Technology</v>
          </cell>
          <cell r="I109" t="str">
            <v>General</v>
          </cell>
          <cell r="J109" t="str">
            <v>CD</v>
          </cell>
          <cell r="K109" t="str">
            <v>AA</v>
          </cell>
          <cell r="L109">
            <v>9.1800000000000007E-2</v>
          </cell>
          <cell r="M109">
            <v>2022</v>
          </cell>
          <cell r="N109">
            <v>5153.8500000000004</v>
          </cell>
          <cell r="O109">
            <v>142397.67000000001</v>
          </cell>
          <cell r="P109">
            <v>-1639.6800000000003</v>
          </cell>
          <cell r="Q109">
            <v>3549.03</v>
          </cell>
          <cell r="R109">
            <v>7953.4400000000005</v>
          </cell>
          <cell r="S109">
            <v>8087.59</v>
          </cell>
          <cell r="T109">
            <v>616.05999999999995</v>
          </cell>
          <cell r="U109">
            <v>4114.84</v>
          </cell>
          <cell r="V109">
            <v>855</v>
          </cell>
          <cell r="W109">
            <v>0</v>
          </cell>
          <cell r="X109">
            <v>0</v>
          </cell>
          <cell r="Y109">
            <v>0</v>
          </cell>
          <cell r="Z109">
            <v>171087.80000000002</v>
          </cell>
          <cell r="AA109">
            <v>473.12343000000004</v>
          </cell>
          <cell r="AB109">
            <v>13072.106106000003</v>
          </cell>
          <cell r="AC109">
            <v>-150.52262400000004</v>
          </cell>
          <cell r="AD109">
            <v>325.80095400000005</v>
          </cell>
          <cell r="AE109">
            <v>730.12579200000005</v>
          </cell>
          <cell r="AF109">
            <v>742.44076200000006</v>
          </cell>
          <cell r="AG109">
            <v>56.554307999999999</v>
          </cell>
          <cell r="AH109">
            <v>377.74231200000003</v>
          </cell>
          <cell r="AI109">
            <v>78.489000000000004</v>
          </cell>
          <cell r="AJ109">
            <v>0</v>
          </cell>
          <cell r="AK109">
            <v>0</v>
          </cell>
          <cell r="AL109">
            <v>0</v>
          </cell>
          <cell r="AM109">
            <v>15705.860040000005</v>
          </cell>
        </row>
        <row r="110">
          <cell r="B110" t="str">
            <v>BI_56N09</v>
          </cell>
          <cell r="C110" t="str">
            <v>BI_56N09 - Digital Grid Network Expansion</v>
          </cell>
          <cell r="D110" t="str">
            <v>5156</v>
          </cell>
          <cell r="E110" t="str">
            <v>ER_5156 - Digital Grid Network Expansion</v>
          </cell>
          <cell r="F110" t="str">
            <v>Digital Grid Network</v>
          </cell>
          <cell r="G110" t="str">
            <v>Performance &amp; Capacity</v>
          </cell>
          <cell r="H110" t="str">
            <v>Enterprise Technology</v>
          </cell>
          <cell r="I110" t="str">
            <v>General</v>
          </cell>
          <cell r="J110" t="str">
            <v>CD</v>
          </cell>
          <cell r="K110" t="str">
            <v>AN</v>
          </cell>
          <cell r="L110">
            <v>0</v>
          </cell>
          <cell r="M110">
            <v>2022</v>
          </cell>
          <cell r="N110">
            <v>0</v>
          </cell>
          <cell r="O110">
            <v>0</v>
          </cell>
          <cell r="P110">
            <v>0</v>
          </cell>
          <cell r="Q110">
            <v>0</v>
          </cell>
          <cell r="R110">
            <v>0</v>
          </cell>
          <cell r="S110">
            <v>0</v>
          </cell>
          <cell r="T110">
            <v>0</v>
          </cell>
          <cell r="U110">
            <v>0</v>
          </cell>
          <cell r="V110">
            <v>0</v>
          </cell>
          <cell r="W110">
            <v>0</v>
          </cell>
          <cell r="X110">
            <v>0</v>
          </cell>
          <cell r="Y110">
            <v>1705318.39</v>
          </cell>
          <cell r="Z110">
            <v>1705318.39</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B111" t="str">
            <v>BI_56N09</v>
          </cell>
          <cell r="C111" t="str">
            <v>BI_56N09 - Digital Grid Network Expansion</v>
          </cell>
          <cell r="D111" t="str">
            <v>5156</v>
          </cell>
          <cell r="E111" t="str">
            <v>ER_5156 - Digital Grid Network Expansion</v>
          </cell>
          <cell r="F111" t="str">
            <v>Digital Grid Network</v>
          </cell>
          <cell r="G111" t="str">
            <v>Performance &amp; Capacity</v>
          </cell>
          <cell r="H111" t="str">
            <v>Enterprise Technology</v>
          </cell>
          <cell r="I111" t="str">
            <v>General</v>
          </cell>
          <cell r="J111" t="str">
            <v>CD</v>
          </cell>
          <cell r="K111" t="str">
            <v>WA</v>
          </cell>
          <cell r="L111">
            <v>0</v>
          </cell>
          <cell r="M111">
            <v>2022</v>
          </cell>
          <cell r="N111">
            <v>0</v>
          </cell>
          <cell r="O111">
            <v>0</v>
          </cell>
          <cell r="P111">
            <v>0</v>
          </cell>
          <cell r="Q111">
            <v>0</v>
          </cell>
          <cell r="R111">
            <v>0</v>
          </cell>
          <cell r="S111">
            <v>0</v>
          </cell>
          <cell r="T111">
            <v>0</v>
          </cell>
          <cell r="U111">
            <v>0</v>
          </cell>
          <cell r="V111">
            <v>0</v>
          </cell>
          <cell r="W111">
            <v>0</v>
          </cell>
          <cell r="X111">
            <v>572101.85</v>
          </cell>
          <cell r="Y111">
            <v>8222.69</v>
          </cell>
          <cell r="Z111">
            <v>580324.53999999992</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row>
        <row r="112">
          <cell r="B112" t="str">
            <v>BI_56N09</v>
          </cell>
          <cell r="C112" t="str">
            <v>BI_56N09 - Digital Grid Network Expansion</v>
          </cell>
          <cell r="D112" t="str">
            <v>5156</v>
          </cell>
          <cell r="E112" t="str">
            <v>ER_5156 - Digital Grid Network Expansion</v>
          </cell>
          <cell r="F112" t="str">
            <v>Digital Grid Network</v>
          </cell>
          <cell r="G112" t="str">
            <v>Performance &amp; Capacity</v>
          </cell>
          <cell r="H112" t="str">
            <v>Enterprise Technology</v>
          </cell>
          <cell r="I112" t="str">
            <v>Hardware</v>
          </cell>
          <cell r="J112" t="str">
            <v>CD</v>
          </cell>
          <cell r="K112" t="str">
            <v>WA</v>
          </cell>
          <cell r="L112">
            <v>0</v>
          </cell>
          <cell r="M112">
            <v>2022</v>
          </cell>
          <cell r="N112">
            <v>0</v>
          </cell>
          <cell r="O112">
            <v>0</v>
          </cell>
          <cell r="P112">
            <v>0</v>
          </cell>
          <cell r="Q112">
            <v>0</v>
          </cell>
          <cell r="R112">
            <v>0</v>
          </cell>
          <cell r="S112">
            <v>0</v>
          </cell>
          <cell r="T112">
            <v>0</v>
          </cell>
          <cell r="U112">
            <v>0</v>
          </cell>
          <cell r="V112">
            <v>0</v>
          </cell>
          <cell r="W112">
            <v>0</v>
          </cell>
          <cell r="X112">
            <v>34262.82</v>
          </cell>
          <cell r="Y112">
            <v>492.46</v>
          </cell>
          <cell r="Z112">
            <v>34755.279999999999</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row>
        <row r="113">
          <cell r="B113" t="str">
            <v>BI_56N09</v>
          </cell>
          <cell r="C113" t="str">
            <v>BI_56N09 - Digital Grid Network Expansion</v>
          </cell>
          <cell r="D113" t="str">
            <v>5156</v>
          </cell>
          <cell r="E113" t="str">
            <v>ER_5156 - Digital Grid Network Expansion</v>
          </cell>
          <cell r="F113" t="str">
            <v>Digital Grid Network</v>
          </cell>
          <cell r="G113" t="str">
            <v>Performance &amp; Capacity</v>
          </cell>
          <cell r="H113" t="str">
            <v>Enterprise Technology</v>
          </cell>
          <cell r="I113" t="str">
            <v>E Distribution</v>
          </cell>
          <cell r="J113" t="str">
            <v>ED</v>
          </cell>
          <cell r="K113" t="str">
            <v>WA</v>
          </cell>
          <cell r="L113">
            <v>0</v>
          </cell>
          <cell r="M113">
            <v>2022</v>
          </cell>
          <cell r="N113">
            <v>0</v>
          </cell>
          <cell r="O113">
            <v>0</v>
          </cell>
          <cell r="P113">
            <v>0</v>
          </cell>
          <cell r="Q113">
            <v>0</v>
          </cell>
          <cell r="R113">
            <v>0</v>
          </cell>
          <cell r="S113">
            <v>0</v>
          </cell>
          <cell r="T113">
            <v>0</v>
          </cell>
          <cell r="U113">
            <v>0</v>
          </cell>
          <cell r="V113">
            <v>0</v>
          </cell>
          <cell r="W113">
            <v>0</v>
          </cell>
          <cell r="X113">
            <v>18292.53</v>
          </cell>
          <cell r="Y113">
            <v>1358.98</v>
          </cell>
          <cell r="Z113">
            <v>19651.509999999998</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row>
        <row r="114">
          <cell r="B114" t="str">
            <v>BI_56N09</v>
          </cell>
          <cell r="C114" t="str">
            <v>BI_56N09 - Digital Grid Network Expansion</v>
          </cell>
          <cell r="D114" t="str">
            <v>5156</v>
          </cell>
          <cell r="E114" t="str">
            <v>ER_5156 - Digital Grid Network Expansion</v>
          </cell>
          <cell r="F114" t="str">
            <v>Digital Grid Network</v>
          </cell>
          <cell r="G114" t="str">
            <v>Performance &amp; Capacity</v>
          </cell>
          <cell r="H114" t="str">
            <v>Enterprise Technology</v>
          </cell>
          <cell r="I114" t="str">
            <v>General</v>
          </cell>
          <cell r="J114" t="str">
            <v>CD</v>
          </cell>
          <cell r="K114" t="str">
            <v>AN</v>
          </cell>
          <cell r="L114">
            <v>0</v>
          </cell>
          <cell r="M114">
            <v>2023</v>
          </cell>
          <cell r="N114">
            <v>6916.7</v>
          </cell>
          <cell r="O114">
            <v>8156.14</v>
          </cell>
          <cell r="P114">
            <v>12870</v>
          </cell>
          <cell r="Q114">
            <v>9516</v>
          </cell>
          <cell r="R114">
            <v>432515</v>
          </cell>
          <cell r="S114">
            <v>1464</v>
          </cell>
          <cell r="T114">
            <v>0</v>
          </cell>
          <cell r="U114">
            <v>0</v>
          </cell>
          <cell r="V114">
            <v>0</v>
          </cell>
          <cell r="W114">
            <v>0</v>
          </cell>
          <cell r="X114">
            <v>0</v>
          </cell>
          <cell r="Y114">
            <v>0</v>
          </cell>
          <cell r="Z114">
            <v>471437.83999999997</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row>
        <row r="115">
          <cell r="B115" t="str">
            <v>BI_56N09</v>
          </cell>
          <cell r="C115" t="str">
            <v>BI_56N09 - Digital Grid Network Expansion</v>
          </cell>
          <cell r="D115" t="str">
            <v>5156</v>
          </cell>
          <cell r="E115" t="str">
            <v>ER_5156 - Digital Grid Network Expansion</v>
          </cell>
          <cell r="F115" t="str">
            <v>Digital Grid Network</v>
          </cell>
          <cell r="G115" t="str">
            <v>Performance &amp; Capacity</v>
          </cell>
          <cell r="H115" t="str">
            <v>Enterprise Technology</v>
          </cell>
          <cell r="I115" t="str">
            <v>General</v>
          </cell>
          <cell r="J115" t="str">
            <v>CD</v>
          </cell>
          <cell r="K115" t="str">
            <v>WA</v>
          </cell>
          <cell r="L115">
            <v>0</v>
          </cell>
          <cell r="M115">
            <v>2023</v>
          </cell>
          <cell r="N115">
            <v>90.58</v>
          </cell>
          <cell r="O115">
            <v>811.19</v>
          </cell>
          <cell r="P115">
            <v>0</v>
          </cell>
          <cell r="Q115">
            <v>0</v>
          </cell>
          <cell r="R115">
            <v>0</v>
          </cell>
          <cell r="S115">
            <v>0</v>
          </cell>
          <cell r="T115">
            <v>0</v>
          </cell>
          <cell r="U115">
            <v>0</v>
          </cell>
          <cell r="V115">
            <v>0</v>
          </cell>
          <cell r="W115">
            <v>0</v>
          </cell>
          <cell r="X115">
            <v>0</v>
          </cell>
          <cell r="Y115">
            <v>547149</v>
          </cell>
          <cell r="Z115">
            <v>548050.77</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row>
        <row r="116">
          <cell r="B116" t="str">
            <v>BI_56N09</v>
          </cell>
          <cell r="C116" t="str">
            <v>BI_56N09 - Digital Grid Network Expansion</v>
          </cell>
          <cell r="D116" t="str">
            <v>5156</v>
          </cell>
          <cell r="E116" t="str">
            <v>ER_5156 - Digital Grid Network Expansion</v>
          </cell>
          <cell r="F116" t="str">
            <v>Digital Grid Network</v>
          </cell>
          <cell r="G116" t="str">
            <v>Performance &amp; Capacity</v>
          </cell>
          <cell r="H116" t="str">
            <v>Enterprise Technology</v>
          </cell>
          <cell r="I116" t="str">
            <v>Hardware</v>
          </cell>
          <cell r="J116" t="str">
            <v>CD</v>
          </cell>
          <cell r="K116" t="str">
            <v>WA</v>
          </cell>
          <cell r="L116">
            <v>0</v>
          </cell>
          <cell r="M116">
            <v>2023</v>
          </cell>
          <cell r="N116">
            <v>5.42</v>
          </cell>
          <cell r="O116">
            <v>48.58</v>
          </cell>
          <cell r="P116">
            <v>0</v>
          </cell>
          <cell r="Q116">
            <v>0</v>
          </cell>
          <cell r="R116">
            <v>0</v>
          </cell>
          <cell r="S116">
            <v>0</v>
          </cell>
          <cell r="T116">
            <v>0</v>
          </cell>
          <cell r="U116">
            <v>0</v>
          </cell>
          <cell r="V116">
            <v>0</v>
          </cell>
          <cell r="W116">
            <v>0</v>
          </cell>
          <cell r="X116">
            <v>0</v>
          </cell>
          <cell r="Y116">
            <v>0</v>
          </cell>
          <cell r="Z116">
            <v>54</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row>
        <row r="117">
          <cell r="B117" t="str">
            <v>BI_56N09</v>
          </cell>
          <cell r="C117" t="str">
            <v>BI_56N09 - Digital Grid Network Expansion</v>
          </cell>
          <cell r="D117" t="str">
            <v>5156</v>
          </cell>
          <cell r="E117" t="str">
            <v>ER_5156 - Digital Grid Network Expansion</v>
          </cell>
          <cell r="F117" t="str">
            <v>Digital Grid Network</v>
          </cell>
          <cell r="G117" t="str">
            <v>Performance &amp; Capacity</v>
          </cell>
          <cell r="H117" t="str">
            <v>Enterprise Technology</v>
          </cell>
          <cell r="I117" t="str">
            <v>E Distribution</v>
          </cell>
          <cell r="J117" t="str">
            <v>ED</v>
          </cell>
          <cell r="K117" t="str">
            <v>WA</v>
          </cell>
          <cell r="L117">
            <v>0</v>
          </cell>
          <cell r="M117">
            <v>2023</v>
          </cell>
          <cell r="N117">
            <v>333.78999999999996</v>
          </cell>
          <cell r="O117">
            <v>0</v>
          </cell>
          <cell r="P117">
            <v>0</v>
          </cell>
          <cell r="Q117">
            <v>0</v>
          </cell>
          <cell r="R117">
            <v>0</v>
          </cell>
          <cell r="S117">
            <v>0</v>
          </cell>
          <cell r="T117">
            <v>0</v>
          </cell>
          <cell r="U117">
            <v>0</v>
          </cell>
          <cell r="V117">
            <v>0</v>
          </cell>
          <cell r="W117">
            <v>0</v>
          </cell>
          <cell r="X117">
            <v>0</v>
          </cell>
          <cell r="Y117">
            <v>0</v>
          </cell>
          <cell r="Z117">
            <v>333.78999999999996</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row>
        <row r="118">
          <cell r="B118" t="str">
            <v>BI_56N09</v>
          </cell>
          <cell r="C118" t="str">
            <v>BI_56N09 - Digital Grid Network Expansion</v>
          </cell>
          <cell r="D118" t="str">
            <v>5156</v>
          </cell>
          <cell r="E118" t="str">
            <v>ER_5156 - Digital Grid Network Expansion</v>
          </cell>
          <cell r="F118" t="str">
            <v>Digital Grid Network</v>
          </cell>
          <cell r="G118" t="str">
            <v>Performance &amp; Capacity</v>
          </cell>
          <cell r="H118" t="str">
            <v>Enterprise Technology</v>
          </cell>
          <cell r="I118" t="str">
            <v>General</v>
          </cell>
          <cell r="J118" t="str">
            <v>CD</v>
          </cell>
          <cell r="K118" t="str">
            <v>AA</v>
          </cell>
          <cell r="L118">
            <v>9.1800000000000007E-2</v>
          </cell>
          <cell r="M118">
            <v>2023</v>
          </cell>
          <cell r="N118">
            <v>0</v>
          </cell>
          <cell r="O118">
            <v>0</v>
          </cell>
          <cell r="P118">
            <v>0</v>
          </cell>
          <cell r="Q118">
            <v>1547130</v>
          </cell>
          <cell r="R118">
            <v>132671</v>
          </cell>
          <cell r="S118">
            <v>117745</v>
          </cell>
          <cell r="T118">
            <v>27622</v>
          </cell>
          <cell r="U118">
            <v>0</v>
          </cell>
          <cell r="V118">
            <v>397982</v>
          </cell>
          <cell r="W118">
            <v>9772</v>
          </cell>
          <cell r="X118">
            <v>8885</v>
          </cell>
          <cell r="Y118">
            <v>1060929</v>
          </cell>
          <cell r="Z118">
            <v>3302736</v>
          </cell>
          <cell r="AA118">
            <v>0</v>
          </cell>
          <cell r="AB118">
            <v>0</v>
          </cell>
          <cell r="AC118">
            <v>0</v>
          </cell>
          <cell r="AD118">
            <v>142026.53400000001</v>
          </cell>
          <cell r="AE118">
            <v>12179.197800000002</v>
          </cell>
          <cell r="AF118">
            <v>10808.991</v>
          </cell>
          <cell r="AG118">
            <v>2535.6996000000004</v>
          </cell>
          <cell r="AH118">
            <v>0</v>
          </cell>
          <cell r="AI118">
            <v>36534.747600000002</v>
          </cell>
          <cell r="AJ118">
            <v>897.06960000000004</v>
          </cell>
          <cell r="AK118">
            <v>815.64300000000003</v>
          </cell>
          <cell r="AL118">
            <v>97393.282200000001</v>
          </cell>
          <cell r="AM118">
            <v>303191.16480000003</v>
          </cell>
        </row>
        <row r="119">
          <cell r="B119" t="str">
            <v>BI_56N09</v>
          </cell>
          <cell r="C119" t="str">
            <v>BI_56N09 - Digital Grid Network Expansion</v>
          </cell>
          <cell r="D119" t="str">
            <v>5156</v>
          </cell>
          <cell r="E119" t="str">
            <v>ER_5156 - Digital Grid Network Expansion</v>
          </cell>
          <cell r="F119" t="str">
            <v>Digital Grid Network</v>
          </cell>
          <cell r="G119" t="str">
            <v>Performance &amp; Capacity</v>
          </cell>
          <cell r="H119" t="str">
            <v>Enterprise Technology</v>
          </cell>
          <cell r="I119" t="str">
            <v>Intangible</v>
          </cell>
          <cell r="J119" t="str">
            <v>CD</v>
          </cell>
          <cell r="K119" t="str">
            <v>AA</v>
          </cell>
          <cell r="L119">
            <v>9.1800000000000007E-2</v>
          </cell>
          <cell r="M119">
            <v>2023</v>
          </cell>
          <cell r="N119">
            <v>0</v>
          </cell>
          <cell r="O119">
            <v>0</v>
          </cell>
          <cell r="P119">
            <v>0</v>
          </cell>
          <cell r="Q119">
            <v>78774</v>
          </cell>
          <cell r="R119">
            <v>6755</v>
          </cell>
          <cell r="S119">
            <v>5995</v>
          </cell>
          <cell r="T119">
            <v>1406</v>
          </cell>
          <cell r="U119">
            <v>0</v>
          </cell>
          <cell r="V119">
            <v>20264</v>
          </cell>
          <cell r="W119">
            <v>498</v>
          </cell>
          <cell r="X119">
            <v>452</v>
          </cell>
          <cell r="Y119">
            <v>54019</v>
          </cell>
          <cell r="Z119">
            <v>168163</v>
          </cell>
          <cell r="AA119">
            <v>0</v>
          </cell>
          <cell r="AB119">
            <v>0</v>
          </cell>
          <cell r="AC119">
            <v>0</v>
          </cell>
          <cell r="AD119">
            <v>7231.4532000000008</v>
          </cell>
          <cell r="AE119">
            <v>620.10900000000004</v>
          </cell>
          <cell r="AF119">
            <v>550.34100000000001</v>
          </cell>
          <cell r="AG119">
            <v>129.07080000000002</v>
          </cell>
          <cell r="AH119">
            <v>0</v>
          </cell>
          <cell r="AI119">
            <v>1860.2352000000001</v>
          </cell>
          <cell r="AJ119">
            <v>45.7164</v>
          </cell>
          <cell r="AK119">
            <v>41.493600000000001</v>
          </cell>
          <cell r="AL119">
            <v>4958.9441999999999</v>
          </cell>
          <cell r="AM119">
            <v>15437.3634</v>
          </cell>
        </row>
        <row r="120">
          <cell r="B120" t="str">
            <v>BI_56N09</v>
          </cell>
          <cell r="C120" t="str">
            <v>BI_56N09 - Digital Grid Network Expansion</v>
          </cell>
          <cell r="D120" t="str">
            <v>5156</v>
          </cell>
          <cell r="E120" t="str">
            <v>ER_5156 - Digital Grid Network Expansion</v>
          </cell>
          <cell r="F120" t="str">
            <v>Digital Grid Network</v>
          </cell>
          <cell r="G120" t="str">
            <v>Performance &amp; Capacity</v>
          </cell>
          <cell r="H120" t="str">
            <v>Enterprise Technology</v>
          </cell>
          <cell r="I120" t="str">
            <v>Intangible</v>
          </cell>
          <cell r="J120" t="str">
            <v>CD</v>
          </cell>
          <cell r="K120" t="str">
            <v>AN</v>
          </cell>
          <cell r="L120">
            <v>0</v>
          </cell>
          <cell r="M120">
            <v>2023</v>
          </cell>
          <cell r="N120">
            <v>0</v>
          </cell>
          <cell r="O120">
            <v>0</v>
          </cell>
          <cell r="P120">
            <v>655</v>
          </cell>
          <cell r="Q120">
            <v>484</v>
          </cell>
          <cell r="R120">
            <v>21998</v>
          </cell>
          <cell r="S120">
            <v>74</v>
          </cell>
          <cell r="T120">
            <v>0</v>
          </cell>
          <cell r="U120">
            <v>0</v>
          </cell>
          <cell r="V120">
            <v>0</v>
          </cell>
          <cell r="W120">
            <v>0</v>
          </cell>
          <cell r="X120">
            <v>0</v>
          </cell>
          <cell r="Y120">
            <v>0</v>
          </cell>
          <cell r="Z120">
            <v>23211</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row>
        <row r="121">
          <cell r="B121" t="str">
            <v>BI_01N09</v>
          </cell>
          <cell r="C121" t="str">
            <v>BI_01N09 - Endpoint Compute and Productivity Systems</v>
          </cell>
          <cell r="D121" t="str">
            <v>5016</v>
          </cell>
          <cell r="E121" t="str">
            <v>ER_5016 - Endpoint Compute and Productivity Systems</v>
          </cell>
          <cell r="F121" t="str">
            <v>Endpoint Compute and Productivity Systems</v>
          </cell>
          <cell r="G121" t="str">
            <v>Performance &amp; Capacity</v>
          </cell>
          <cell r="H121" t="str">
            <v>Enterprise Technology</v>
          </cell>
          <cell r="I121" t="str">
            <v>3 Yr Software</v>
          </cell>
          <cell r="J121" t="str">
            <v>CD</v>
          </cell>
          <cell r="K121" t="str">
            <v>AA</v>
          </cell>
          <cell r="L121">
            <v>9.1800000000000007E-2</v>
          </cell>
          <cell r="M121">
            <v>2022</v>
          </cell>
          <cell r="N121">
            <v>-1803.91</v>
          </cell>
          <cell r="O121">
            <v>1848915.6500000001</v>
          </cell>
          <cell r="P121">
            <v>0</v>
          </cell>
          <cell r="Q121">
            <v>-35239.53</v>
          </cell>
          <cell r="R121">
            <v>156635.76</v>
          </cell>
          <cell r="S121">
            <v>0</v>
          </cell>
          <cell r="T121">
            <v>272997.44</v>
          </cell>
          <cell r="U121">
            <v>55090.74</v>
          </cell>
          <cell r="V121">
            <v>73911.070000000007</v>
          </cell>
          <cell r="W121">
            <v>817.95</v>
          </cell>
          <cell r="X121">
            <v>145431.82999999999</v>
          </cell>
          <cell r="Y121">
            <v>58214.6</v>
          </cell>
          <cell r="Z121">
            <v>2574971.6000000006</v>
          </cell>
          <cell r="AA121">
            <v>-165.59893800000003</v>
          </cell>
          <cell r="AB121">
            <v>169730.45667000001</v>
          </cell>
          <cell r="AC121">
            <v>0</v>
          </cell>
          <cell r="AD121">
            <v>-3234.9888540000002</v>
          </cell>
          <cell r="AE121">
            <v>14379.162768000002</v>
          </cell>
          <cell r="AF121">
            <v>0</v>
          </cell>
          <cell r="AG121">
            <v>25061.164992000002</v>
          </cell>
          <cell r="AH121">
            <v>5057.3299320000006</v>
          </cell>
          <cell r="AI121">
            <v>6785.0362260000011</v>
          </cell>
          <cell r="AJ121">
            <v>75.087810000000005</v>
          </cell>
          <cell r="AK121">
            <v>13350.641994</v>
          </cell>
          <cell r="AL121">
            <v>5344.1002800000006</v>
          </cell>
          <cell r="AM121">
            <v>236382.39288000003</v>
          </cell>
        </row>
        <row r="122">
          <cell r="B122" t="str">
            <v>BI_01N09</v>
          </cell>
          <cell r="C122" t="str">
            <v>BI_01N09 - Endpoint Compute and Productivity Systems</v>
          </cell>
          <cell r="D122" t="str">
            <v>5016</v>
          </cell>
          <cell r="E122" t="str">
            <v>ER_5016 - Endpoint Compute and Productivity Systems</v>
          </cell>
          <cell r="F122" t="str">
            <v>Endpoint Compute and Productivity Systems</v>
          </cell>
          <cell r="G122" t="str">
            <v>Performance &amp; Capacity</v>
          </cell>
          <cell r="H122" t="str">
            <v>Enterprise Technology</v>
          </cell>
          <cell r="I122" t="str">
            <v>5 Yr Software</v>
          </cell>
          <cell r="J122" t="str">
            <v>CD</v>
          </cell>
          <cell r="K122" t="str">
            <v>AA</v>
          </cell>
          <cell r="L122">
            <v>9.1800000000000007E-2</v>
          </cell>
          <cell r="M122">
            <v>2022</v>
          </cell>
          <cell r="N122">
            <v>1418.57</v>
          </cell>
          <cell r="O122">
            <v>55294.28</v>
          </cell>
          <cell r="P122">
            <v>12073.95</v>
          </cell>
          <cell r="Q122">
            <v>4226.96</v>
          </cell>
          <cell r="R122">
            <v>9770.0499999999956</v>
          </cell>
          <cell r="S122">
            <v>176191.24000000002</v>
          </cell>
          <cell r="T122">
            <v>16545.309999999998</v>
          </cell>
          <cell r="U122">
            <v>24875.34</v>
          </cell>
          <cell r="V122">
            <v>50017.71</v>
          </cell>
          <cell r="W122">
            <v>-4411.3500000000004</v>
          </cell>
          <cell r="X122">
            <v>31988.479999999996</v>
          </cell>
          <cell r="Y122">
            <v>48606.83</v>
          </cell>
          <cell r="Z122">
            <v>426597.37000000005</v>
          </cell>
          <cell r="AA122">
            <v>130.224726</v>
          </cell>
          <cell r="AB122">
            <v>5076.0149040000006</v>
          </cell>
          <cell r="AC122">
            <v>1108.3886100000002</v>
          </cell>
          <cell r="AD122">
            <v>388.03492800000004</v>
          </cell>
          <cell r="AE122">
            <v>896.89058999999963</v>
          </cell>
          <cell r="AF122">
            <v>16174.355832000003</v>
          </cell>
          <cell r="AG122">
            <v>1518.8594579999999</v>
          </cell>
          <cell r="AH122">
            <v>2283.556212</v>
          </cell>
          <cell r="AI122">
            <v>4591.6257780000005</v>
          </cell>
          <cell r="AJ122">
            <v>-404.96193000000005</v>
          </cell>
          <cell r="AK122">
            <v>2936.5424639999997</v>
          </cell>
          <cell r="AL122">
            <v>4462.1069940000007</v>
          </cell>
          <cell r="AM122">
            <v>39161.638566000001</v>
          </cell>
        </row>
        <row r="123">
          <cell r="B123" t="str">
            <v>BI_01N09</v>
          </cell>
          <cell r="C123" t="str">
            <v>BI_01N09 - Endpoint Compute and Productivity Systems</v>
          </cell>
          <cell r="D123" t="str">
            <v>5016</v>
          </cell>
          <cell r="E123" t="str">
            <v>ER_5016 - Endpoint Compute and Productivity Systems</v>
          </cell>
          <cell r="F123" t="str">
            <v>Endpoint Compute and Productivity Systems</v>
          </cell>
          <cell r="G123" t="str">
            <v>Performance &amp; Capacity</v>
          </cell>
          <cell r="H123" t="str">
            <v>Enterprise Technology</v>
          </cell>
          <cell r="I123" t="str">
            <v>Hardware</v>
          </cell>
          <cell r="J123" t="str">
            <v>CD</v>
          </cell>
          <cell r="K123" t="str">
            <v>AA</v>
          </cell>
          <cell r="L123">
            <v>9.1800000000000007E-2</v>
          </cell>
          <cell r="M123">
            <v>2022</v>
          </cell>
          <cell r="N123">
            <v>-8431.65</v>
          </cell>
          <cell r="O123">
            <v>96379.54</v>
          </cell>
          <cell r="P123">
            <v>5559.0599999999995</v>
          </cell>
          <cell r="Q123">
            <v>6341.38</v>
          </cell>
          <cell r="R123">
            <v>-196620.15</v>
          </cell>
          <cell r="S123">
            <v>3691.49</v>
          </cell>
          <cell r="T123">
            <v>2279117.3499999996</v>
          </cell>
          <cell r="U123">
            <v>82917.100000000006</v>
          </cell>
          <cell r="V123">
            <v>152778.70000000001</v>
          </cell>
          <cell r="W123">
            <v>32410.210000000003</v>
          </cell>
          <cell r="X123">
            <v>84720.38</v>
          </cell>
          <cell r="Y123">
            <v>-191111.27999999994</v>
          </cell>
          <cell r="Z123">
            <v>2347752.13</v>
          </cell>
          <cell r="AA123">
            <v>-774.02547000000004</v>
          </cell>
          <cell r="AB123">
            <v>8847.6417720000009</v>
          </cell>
          <cell r="AC123">
            <v>510.321708</v>
          </cell>
          <cell r="AD123">
            <v>582.13868400000001</v>
          </cell>
          <cell r="AE123">
            <v>-18049.729770000002</v>
          </cell>
          <cell r="AF123">
            <v>338.878782</v>
          </cell>
          <cell r="AG123">
            <v>209222.97272999998</v>
          </cell>
          <cell r="AH123">
            <v>7611.789780000001</v>
          </cell>
          <cell r="AI123">
            <v>14025.084660000002</v>
          </cell>
          <cell r="AJ123">
            <v>2975.2572780000005</v>
          </cell>
          <cell r="AK123">
            <v>7777.3308840000009</v>
          </cell>
          <cell r="AL123">
            <v>-17544.015503999995</v>
          </cell>
          <cell r="AM123">
            <v>215523.64553399995</v>
          </cell>
        </row>
        <row r="124">
          <cell r="B124" t="str">
            <v>BI_01N09</v>
          </cell>
          <cell r="C124" t="str">
            <v>BI_01N09 - Endpoint Compute and Productivity Systems</v>
          </cell>
          <cell r="D124" t="str">
            <v>5016</v>
          </cell>
          <cell r="E124" t="str">
            <v>ER_5016 - Endpoint Compute and Productivity Systems</v>
          </cell>
          <cell r="F124" t="str">
            <v>Endpoint Compute and Productivity Systems</v>
          </cell>
          <cell r="G124" t="str">
            <v>Performance &amp; Capacity</v>
          </cell>
          <cell r="H124" t="str">
            <v>Enterprise Technology</v>
          </cell>
          <cell r="I124" t="str">
            <v>3 Yr Software</v>
          </cell>
          <cell r="J124" t="str">
            <v>ED</v>
          </cell>
          <cell r="K124" t="str">
            <v>AN</v>
          </cell>
          <cell r="L124">
            <v>0</v>
          </cell>
          <cell r="M124">
            <v>2022</v>
          </cell>
          <cell r="N124">
            <v>112274.89</v>
          </cell>
          <cell r="O124">
            <v>2827.29</v>
          </cell>
          <cell r="P124">
            <v>2647.92</v>
          </cell>
          <cell r="Q124">
            <v>1097.7</v>
          </cell>
          <cell r="R124">
            <v>11640.8</v>
          </cell>
          <cell r="S124">
            <v>3567.36</v>
          </cell>
          <cell r="T124">
            <v>4017.25</v>
          </cell>
          <cell r="U124">
            <v>5097.91</v>
          </cell>
          <cell r="V124">
            <v>6594.63</v>
          </cell>
          <cell r="W124">
            <v>921.62</v>
          </cell>
          <cell r="X124">
            <v>5287</v>
          </cell>
          <cell r="Y124">
            <v>7736.74</v>
          </cell>
          <cell r="Z124">
            <v>163711.10999999999</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row>
        <row r="125">
          <cell r="B125" t="str">
            <v>BI_01N09</v>
          </cell>
          <cell r="C125" t="str">
            <v>BI_01N09 - Endpoint Compute and Productivity Systems</v>
          </cell>
          <cell r="D125" t="str">
            <v>5016</v>
          </cell>
          <cell r="E125" t="str">
            <v>ER_5016 - Endpoint Compute and Productivity Systems</v>
          </cell>
          <cell r="F125" t="str">
            <v>Endpoint Compute and Productivity Systems</v>
          </cell>
          <cell r="G125" t="str">
            <v>Performance &amp; Capacity</v>
          </cell>
          <cell r="H125" t="str">
            <v>Enterprise Technology</v>
          </cell>
          <cell r="I125" t="str">
            <v>Hardware</v>
          </cell>
          <cell r="J125" t="str">
            <v>ED</v>
          </cell>
          <cell r="K125" t="str">
            <v>AN</v>
          </cell>
          <cell r="L125">
            <v>0</v>
          </cell>
          <cell r="M125">
            <v>2022</v>
          </cell>
          <cell r="N125">
            <v>137224.85</v>
          </cell>
          <cell r="O125">
            <v>3455.59</v>
          </cell>
          <cell r="P125">
            <v>3236.33</v>
          </cell>
          <cell r="Q125">
            <v>1341.64</v>
          </cell>
          <cell r="R125">
            <v>14227.62</v>
          </cell>
          <cell r="S125">
            <v>4360.09</v>
          </cell>
          <cell r="T125">
            <v>4909.97</v>
          </cell>
          <cell r="U125">
            <v>6230.78</v>
          </cell>
          <cell r="V125">
            <v>8060.1</v>
          </cell>
          <cell r="W125">
            <v>1126.44</v>
          </cell>
          <cell r="X125">
            <v>6461.87</v>
          </cell>
          <cell r="Y125">
            <v>9455.99</v>
          </cell>
          <cell r="Z125">
            <v>200091.27</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row>
        <row r="126">
          <cell r="B126" t="str">
            <v>BI_01N09</v>
          </cell>
          <cell r="C126" t="str">
            <v>BI_01N09 - Endpoint Compute and Productivity Systems</v>
          </cell>
          <cell r="D126" t="str">
            <v>5016</v>
          </cell>
          <cell r="E126" t="str">
            <v>ER_5016 - Endpoint Compute and Productivity Systems</v>
          </cell>
          <cell r="F126" t="str">
            <v>Endpoint Compute and Productivity Systems</v>
          </cell>
          <cell r="G126" t="str">
            <v>Performance &amp; Capacity</v>
          </cell>
          <cell r="H126" t="str">
            <v>Enterprise Technology</v>
          </cell>
          <cell r="I126" t="str">
            <v>3 Yr Software</v>
          </cell>
          <cell r="J126" t="str">
            <v>CD</v>
          </cell>
          <cell r="K126" t="str">
            <v>AA</v>
          </cell>
          <cell r="L126">
            <v>9.1800000000000007E-2</v>
          </cell>
          <cell r="M126">
            <v>2023</v>
          </cell>
          <cell r="N126">
            <v>872.16</v>
          </cell>
          <cell r="O126">
            <v>7593.3</v>
          </cell>
          <cell r="P126">
            <v>0</v>
          </cell>
          <cell r="Q126">
            <v>0</v>
          </cell>
          <cell r="R126">
            <v>0</v>
          </cell>
          <cell r="S126">
            <v>0</v>
          </cell>
          <cell r="T126">
            <v>0</v>
          </cell>
          <cell r="U126">
            <v>0</v>
          </cell>
          <cell r="V126">
            <v>0</v>
          </cell>
          <cell r="W126">
            <v>0</v>
          </cell>
          <cell r="X126">
            <v>0</v>
          </cell>
          <cell r="Y126">
            <v>0</v>
          </cell>
          <cell r="Z126">
            <v>8465.4600000000009</v>
          </cell>
          <cell r="AA126">
            <v>80.064288000000005</v>
          </cell>
          <cell r="AB126">
            <v>697.06494000000009</v>
          </cell>
          <cell r="AC126">
            <v>0</v>
          </cell>
          <cell r="AD126">
            <v>0</v>
          </cell>
          <cell r="AE126">
            <v>0</v>
          </cell>
          <cell r="AF126">
            <v>0</v>
          </cell>
          <cell r="AG126">
            <v>0</v>
          </cell>
          <cell r="AH126">
            <v>0</v>
          </cell>
          <cell r="AI126">
            <v>0</v>
          </cell>
          <cell r="AJ126">
            <v>0</v>
          </cell>
          <cell r="AK126">
            <v>0</v>
          </cell>
          <cell r="AL126">
            <v>0</v>
          </cell>
          <cell r="AM126">
            <v>777.12922800000013</v>
          </cell>
        </row>
        <row r="127">
          <cell r="B127" t="str">
            <v>BI_01N09</v>
          </cell>
          <cell r="C127" t="str">
            <v>BI_01N09 - Endpoint Compute and Productivity Systems</v>
          </cell>
          <cell r="D127" t="str">
            <v>5016</v>
          </cell>
          <cell r="E127" t="str">
            <v>ER_5016 - Endpoint Compute and Productivity Systems</v>
          </cell>
          <cell r="F127" t="str">
            <v>Endpoint Compute and Productivity Systems</v>
          </cell>
          <cell r="G127" t="str">
            <v>Performance &amp; Capacity</v>
          </cell>
          <cell r="H127" t="str">
            <v>Enterprise Technology</v>
          </cell>
          <cell r="I127" t="str">
            <v>5 Yr Software</v>
          </cell>
          <cell r="J127" t="str">
            <v>CD</v>
          </cell>
          <cell r="K127" t="str">
            <v>AA</v>
          </cell>
          <cell r="L127">
            <v>9.1800000000000007E-2</v>
          </cell>
          <cell r="M127">
            <v>2023</v>
          </cell>
          <cell r="N127">
            <v>-15092.69</v>
          </cell>
          <cell r="O127">
            <v>63333.15</v>
          </cell>
          <cell r="P127">
            <v>0</v>
          </cell>
          <cell r="Q127">
            <v>0</v>
          </cell>
          <cell r="R127">
            <v>0</v>
          </cell>
          <cell r="S127">
            <v>0</v>
          </cell>
          <cell r="T127">
            <v>0</v>
          </cell>
          <cell r="U127">
            <v>0</v>
          </cell>
          <cell r="V127">
            <v>0</v>
          </cell>
          <cell r="W127">
            <v>0</v>
          </cell>
          <cell r="X127">
            <v>0</v>
          </cell>
          <cell r="Y127">
            <v>0</v>
          </cell>
          <cell r="Z127">
            <v>48240.46</v>
          </cell>
          <cell r="AA127">
            <v>-1385.5089420000002</v>
          </cell>
          <cell r="AB127">
            <v>5813.9831700000004</v>
          </cell>
          <cell r="AC127">
            <v>0</v>
          </cell>
          <cell r="AD127">
            <v>0</v>
          </cell>
          <cell r="AE127">
            <v>0</v>
          </cell>
          <cell r="AF127">
            <v>0</v>
          </cell>
          <cell r="AG127">
            <v>0</v>
          </cell>
          <cell r="AH127">
            <v>0</v>
          </cell>
          <cell r="AI127">
            <v>0</v>
          </cell>
          <cell r="AJ127">
            <v>0</v>
          </cell>
          <cell r="AK127">
            <v>0</v>
          </cell>
          <cell r="AL127">
            <v>0</v>
          </cell>
          <cell r="AM127">
            <v>4428.474228</v>
          </cell>
        </row>
        <row r="128">
          <cell r="B128" t="str">
            <v>BI_01N09</v>
          </cell>
          <cell r="C128" t="str">
            <v>BI_01N09 - Endpoint Compute and Productivity Systems</v>
          </cell>
          <cell r="D128" t="str">
            <v>5016</v>
          </cell>
          <cell r="E128" t="str">
            <v>ER_5016 - Endpoint Compute and Productivity Systems</v>
          </cell>
          <cell r="F128" t="str">
            <v>Endpoint Compute and Productivity Systems</v>
          </cell>
          <cell r="G128" t="str">
            <v>Performance &amp; Capacity</v>
          </cell>
          <cell r="H128" t="str">
            <v>Enterprise Technology</v>
          </cell>
          <cell r="I128" t="str">
            <v>Hardware</v>
          </cell>
          <cell r="J128" t="str">
            <v>CD</v>
          </cell>
          <cell r="K128" t="str">
            <v>AA</v>
          </cell>
          <cell r="L128">
            <v>9.1800000000000007E-2</v>
          </cell>
          <cell r="M128">
            <v>2023</v>
          </cell>
          <cell r="N128">
            <v>12730.519999999997</v>
          </cell>
          <cell r="O128">
            <v>33938.53</v>
          </cell>
          <cell r="P128">
            <v>207340</v>
          </cell>
          <cell r="Q128">
            <v>39129</v>
          </cell>
          <cell r="R128">
            <v>74300</v>
          </cell>
          <cell r="S128">
            <v>168119</v>
          </cell>
          <cell r="T128">
            <v>74627</v>
          </cell>
          <cell r="U128">
            <v>132440</v>
          </cell>
          <cell r="V128">
            <v>98748</v>
          </cell>
          <cell r="W128">
            <v>488286</v>
          </cell>
          <cell r="X128">
            <v>53475</v>
          </cell>
          <cell r="Y128">
            <v>52140</v>
          </cell>
          <cell r="Z128">
            <v>1435273.05</v>
          </cell>
          <cell r="AA128">
            <v>1168.6617359999998</v>
          </cell>
          <cell r="AB128">
            <v>3115.5570540000003</v>
          </cell>
          <cell r="AC128">
            <v>19033.812000000002</v>
          </cell>
          <cell r="AD128">
            <v>3592.0422000000003</v>
          </cell>
          <cell r="AE128">
            <v>6820.7400000000007</v>
          </cell>
          <cell r="AF128">
            <v>15433.324200000001</v>
          </cell>
          <cell r="AG128">
            <v>6850.7586000000001</v>
          </cell>
          <cell r="AH128">
            <v>12157.992</v>
          </cell>
          <cell r="AI128">
            <v>9065.0664000000015</v>
          </cell>
          <cell r="AJ128">
            <v>44824.654800000004</v>
          </cell>
          <cell r="AK128">
            <v>4909.0050000000001</v>
          </cell>
          <cell r="AL128">
            <v>4786.4520000000002</v>
          </cell>
          <cell r="AM128">
            <v>131758.06599</v>
          </cell>
        </row>
        <row r="129">
          <cell r="B129" t="str">
            <v>BI_01N09</v>
          </cell>
          <cell r="C129" t="str">
            <v>BI_01N09 - Endpoint Compute and Productivity Systems</v>
          </cell>
          <cell r="D129" t="str">
            <v>5016</v>
          </cell>
          <cell r="E129" t="str">
            <v>ER_5016 - Endpoint Compute and Productivity Systems</v>
          </cell>
          <cell r="F129" t="str">
            <v>Endpoint Compute and Productivity Systems</v>
          </cell>
          <cell r="G129" t="str">
            <v>Performance &amp; Capacity</v>
          </cell>
          <cell r="H129" t="str">
            <v>Enterprise Technology</v>
          </cell>
          <cell r="I129" t="str">
            <v>3 Yr Software</v>
          </cell>
          <cell r="J129" t="str">
            <v>ED</v>
          </cell>
          <cell r="K129" t="str">
            <v>AN</v>
          </cell>
          <cell r="L129">
            <v>0</v>
          </cell>
          <cell r="M129">
            <v>2023</v>
          </cell>
          <cell r="N129">
            <v>2305.1799999999998</v>
          </cell>
          <cell r="O129">
            <v>5708.47</v>
          </cell>
          <cell r="P129">
            <v>0</v>
          </cell>
          <cell r="Q129">
            <v>0</v>
          </cell>
          <cell r="R129">
            <v>0</v>
          </cell>
          <cell r="S129">
            <v>0</v>
          </cell>
          <cell r="T129">
            <v>0</v>
          </cell>
          <cell r="U129">
            <v>0</v>
          </cell>
          <cell r="V129">
            <v>0</v>
          </cell>
          <cell r="W129">
            <v>0</v>
          </cell>
          <cell r="X129">
            <v>0</v>
          </cell>
          <cell r="Y129">
            <v>0</v>
          </cell>
          <cell r="Z129">
            <v>8013.65</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row>
        <row r="130">
          <cell r="B130" t="str">
            <v>BI_01N09</v>
          </cell>
          <cell r="C130" t="str">
            <v>BI_01N09 - Endpoint Compute and Productivity Systems</v>
          </cell>
          <cell r="D130" t="str">
            <v>5016</v>
          </cell>
          <cell r="E130" t="str">
            <v>ER_5016 - Endpoint Compute and Productivity Systems</v>
          </cell>
          <cell r="F130" t="str">
            <v>Endpoint Compute and Productivity Systems</v>
          </cell>
          <cell r="G130" t="str">
            <v>Performance &amp; Capacity</v>
          </cell>
          <cell r="H130" t="str">
            <v>Enterprise Technology</v>
          </cell>
          <cell r="I130" t="str">
            <v>Hardware</v>
          </cell>
          <cell r="J130" t="str">
            <v>ED</v>
          </cell>
          <cell r="K130" t="str">
            <v>AN</v>
          </cell>
          <cell r="L130">
            <v>0</v>
          </cell>
          <cell r="M130">
            <v>2023</v>
          </cell>
          <cell r="N130">
            <v>2817.44</v>
          </cell>
          <cell r="O130">
            <v>6977.01</v>
          </cell>
          <cell r="P130">
            <v>5087</v>
          </cell>
          <cell r="Q130">
            <v>861</v>
          </cell>
          <cell r="R130">
            <v>0</v>
          </cell>
          <cell r="S130">
            <v>0</v>
          </cell>
          <cell r="T130">
            <v>0</v>
          </cell>
          <cell r="U130">
            <v>0</v>
          </cell>
          <cell r="V130">
            <v>0</v>
          </cell>
          <cell r="W130">
            <v>0</v>
          </cell>
          <cell r="X130">
            <v>0</v>
          </cell>
          <cell r="Y130">
            <v>0</v>
          </cell>
          <cell r="Z130">
            <v>15742.45</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row>
        <row r="131">
          <cell r="B131" t="str">
            <v>BI_01N09</v>
          </cell>
          <cell r="C131" t="str">
            <v>BI_01N09 - Endpoint Compute and Productivity Systems</v>
          </cell>
          <cell r="D131" t="str">
            <v>5016</v>
          </cell>
          <cell r="E131" t="str">
            <v>ER_5016 - Endpoint Compute and Productivity Systems</v>
          </cell>
          <cell r="F131" t="str">
            <v>Endpoint Compute and Productivity Systems</v>
          </cell>
          <cell r="G131" t="str">
            <v>Performance &amp; Capacity</v>
          </cell>
          <cell r="H131" t="str">
            <v>Enterprise Technology</v>
          </cell>
          <cell r="I131" t="str">
            <v>General</v>
          </cell>
          <cell r="J131" t="str">
            <v>CD</v>
          </cell>
          <cell r="K131" t="str">
            <v>AA</v>
          </cell>
          <cell r="L131">
            <v>9.1800000000000007E-2</v>
          </cell>
          <cell r="M131">
            <v>2023</v>
          </cell>
          <cell r="N131">
            <v>0</v>
          </cell>
          <cell r="O131">
            <v>0</v>
          </cell>
          <cell r="P131">
            <v>3968</v>
          </cell>
          <cell r="Q131">
            <v>749</v>
          </cell>
          <cell r="R131">
            <v>1422</v>
          </cell>
          <cell r="S131">
            <v>3217</v>
          </cell>
          <cell r="T131">
            <v>1428</v>
          </cell>
          <cell r="U131">
            <v>2534</v>
          </cell>
          <cell r="V131">
            <v>1890</v>
          </cell>
          <cell r="W131">
            <v>9344</v>
          </cell>
          <cell r="X131">
            <v>1023</v>
          </cell>
          <cell r="Y131">
            <v>998</v>
          </cell>
          <cell r="Z131">
            <v>26573</v>
          </cell>
          <cell r="AA131">
            <v>0</v>
          </cell>
          <cell r="AB131">
            <v>0</v>
          </cell>
          <cell r="AC131">
            <v>364.26240000000001</v>
          </cell>
          <cell r="AD131">
            <v>68.758200000000002</v>
          </cell>
          <cell r="AE131">
            <v>130.53960000000001</v>
          </cell>
          <cell r="AF131">
            <v>295.32060000000001</v>
          </cell>
          <cell r="AG131">
            <v>131.09040000000002</v>
          </cell>
          <cell r="AH131">
            <v>232.62120000000002</v>
          </cell>
          <cell r="AI131">
            <v>173.50200000000001</v>
          </cell>
          <cell r="AJ131">
            <v>857.77920000000006</v>
          </cell>
          <cell r="AK131">
            <v>93.9114</v>
          </cell>
          <cell r="AL131">
            <v>91.616400000000013</v>
          </cell>
          <cell r="AM131">
            <v>2439.4013999999997</v>
          </cell>
        </row>
        <row r="132">
          <cell r="B132" t="str">
            <v>BI_01N09</v>
          </cell>
          <cell r="C132" t="str">
            <v>BI_01N09 - Endpoint Compute and Productivity Systems</v>
          </cell>
          <cell r="D132" t="str">
            <v>5016</v>
          </cell>
          <cell r="E132" t="str">
            <v>ER_5016 - Endpoint Compute and Productivity Systems</v>
          </cell>
          <cell r="F132" t="str">
            <v>Endpoint Compute and Productivity Systems</v>
          </cell>
          <cell r="G132" t="str">
            <v>Performance &amp; Capacity</v>
          </cell>
          <cell r="H132" t="str">
            <v>Enterprise Technology</v>
          </cell>
          <cell r="I132" t="str">
            <v>Intangible</v>
          </cell>
          <cell r="J132" t="str">
            <v>CD</v>
          </cell>
          <cell r="K132" t="str">
            <v>AA</v>
          </cell>
          <cell r="L132">
            <v>9.1800000000000007E-2</v>
          </cell>
          <cell r="M132">
            <v>2023</v>
          </cell>
          <cell r="N132">
            <v>0</v>
          </cell>
          <cell r="O132">
            <v>0</v>
          </cell>
          <cell r="P132">
            <v>203100</v>
          </cell>
          <cell r="Q132">
            <v>38329</v>
          </cell>
          <cell r="R132">
            <v>72781</v>
          </cell>
          <cell r="S132">
            <v>164681</v>
          </cell>
          <cell r="T132">
            <v>73100</v>
          </cell>
          <cell r="U132">
            <v>129732</v>
          </cell>
          <cell r="V132">
            <v>96729</v>
          </cell>
          <cell r="W132">
            <v>478301</v>
          </cell>
          <cell r="X132">
            <v>52381</v>
          </cell>
          <cell r="Y132">
            <v>51074</v>
          </cell>
          <cell r="Z132">
            <v>1360208</v>
          </cell>
          <cell r="AA132">
            <v>0</v>
          </cell>
          <cell r="AB132">
            <v>0</v>
          </cell>
          <cell r="AC132">
            <v>18644.580000000002</v>
          </cell>
          <cell r="AD132">
            <v>3518.6022000000003</v>
          </cell>
          <cell r="AE132">
            <v>6681.2958000000008</v>
          </cell>
          <cell r="AF132">
            <v>15117.715800000002</v>
          </cell>
          <cell r="AG132">
            <v>6710.5800000000008</v>
          </cell>
          <cell r="AH132">
            <v>11909.3976</v>
          </cell>
          <cell r="AI132">
            <v>8879.7222000000002</v>
          </cell>
          <cell r="AJ132">
            <v>43908.031800000004</v>
          </cell>
          <cell r="AK132">
            <v>4808.5758000000005</v>
          </cell>
          <cell r="AL132">
            <v>4688.5932000000003</v>
          </cell>
          <cell r="AM132">
            <v>124867.09440000002</v>
          </cell>
        </row>
        <row r="133">
          <cell r="B133" t="str">
            <v>BI_01N09</v>
          </cell>
          <cell r="C133" t="str">
            <v>BI_01N09 - Endpoint Compute and Productivity Systems</v>
          </cell>
          <cell r="D133" t="str">
            <v>5016</v>
          </cell>
          <cell r="E133" t="str">
            <v>ER_5016 - Endpoint Compute and Productivity Systems</v>
          </cell>
          <cell r="F133" t="str">
            <v>Endpoint Compute and Productivity Systems</v>
          </cell>
          <cell r="G133" t="str">
            <v>Performance &amp; Capacity</v>
          </cell>
          <cell r="H133" t="str">
            <v>Enterprise Technology</v>
          </cell>
          <cell r="I133" t="str">
            <v>General</v>
          </cell>
          <cell r="J133" t="str">
            <v>ED</v>
          </cell>
          <cell r="K133" t="str">
            <v>AN</v>
          </cell>
          <cell r="L133">
            <v>0</v>
          </cell>
          <cell r="M133">
            <v>2023</v>
          </cell>
          <cell r="N133">
            <v>0</v>
          </cell>
          <cell r="O133">
            <v>0</v>
          </cell>
          <cell r="P133">
            <v>98</v>
          </cell>
          <cell r="Q133">
            <v>17</v>
          </cell>
          <cell r="R133">
            <v>0</v>
          </cell>
          <cell r="S133">
            <v>0</v>
          </cell>
          <cell r="T133">
            <v>0</v>
          </cell>
          <cell r="U133">
            <v>0</v>
          </cell>
          <cell r="V133">
            <v>0</v>
          </cell>
          <cell r="W133">
            <v>0</v>
          </cell>
          <cell r="X133">
            <v>0</v>
          </cell>
          <cell r="Y133">
            <v>0</v>
          </cell>
          <cell r="Z133">
            <v>115</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row>
        <row r="134">
          <cell r="B134" t="str">
            <v>BI_01N09</v>
          </cell>
          <cell r="C134" t="str">
            <v>BI_01N09 - Endpoint Compute and Productivity Systems</v>
          </cell>
          <cell r="D134" t="str">
            <v>5016</v>
          </cell>
          <cell r="E134" t="str">
            <v>ER_5016 - Endpoint Compute and Productivity Systems</v>
          </cell>
          <cell r="F134" t="str">
            <v>Endpoint Compute and Productivity Systems</v>
          </cell>
          <cell r="G134" t="str">
            <v>Performance &amp; Capacity</v>
          </cell>
          <cell r="H134" t="str">
            <v>Enterprise Technology</v>
          </cell>
          <cell r="I134" t="str">
            <v>Intangible</v>
          </cell>
          <cell r="J134" t="str">
            <v>ED</v>
          </cell>
          <cell r="K134" t="str">
            <v>AN</v>
          </cell>
          <cell r="L134">
            <v>0</v>
          </cell>
          <cell r="M134">
            <v>2023</v>
          </cell>
          <cell r="N134">
            <v>0</v>
          </cell>
          <cell r="O134">
            <v>0</v>
          </cell>
          <cell r="P134">
            <v>4983</v>
          </cell>
          <cell r="Q134">
            <v>843</v>
          </cell>
          <cell r="R134">
            <v>0</v>
          </cell>
          <cell r="S134">
            <v>0</v>
          </cell>
          <cell r="T134">
            <v>0</v>
          </cell>
          <cell r="U134">
            <v>0</v>
          </cell>
          <cell r="V134">
            <v>0</v>
          </cell>
          <cell r="W134">
            <v>0</v>
          </cell>
          <cell r="X134">
            <v>0</v>
          </cell>
          <cell r="Y134">
            <v>0</v>
          </cell>
          <cell r="Z134">
            <v>5826</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row>
        <row r="135">
          <cell r="B135" t="str">
            <v>BI_41W01</v>
          </cell>
          <cell r="C135" t="str">
            <v>BI_41W01 - Energy Delivery Modernization &amp; Operational Effici</v>
          </cell>
          <cell r="D135" t="str">
            <v>5041</v>
          </cell>
          <cell r="E135" t="str">
            <v>ER_5041 - Energy Delivery Modernization &amp; Operational Effici</v>
          </cell>
          <cell r="F135" t="str">
            <v>Energy Delivery Modernization &amp; Operational Efficiency</v>
          </cell>
          <cell r="G135" t="str">
            <v>Performance &amp; Capacity</v>
          </cell>
          <cell r="H135" t="str">
            <v>Enterprise Technology</v>
          </cell>
          <cell r="I135" t="str">
            <v>3 Yr Software</v>
          </cell>
          <cell r="J135" t="str">
            <v>CD</v>
          </cell>
          <cell r="K135" t="str">
            <v>AA</v>
          </cell>
          <cell r="L135">
            <v>9.1800000000000007E-2</v>
          </cell>
          <cell r="M135">
            <v>2022</v>
          </cell>
          <cell r="N135">
            <v>1858740.98</v>
          </cell>
          <cell r="O135">
            <v>8100.11</v>
          </cell>
          <cell r="P135">
            <v>7378.91</v>
          </cell>
          <cell r="Q135">
            <v>3586.88</v>
          </cell>
          <cell r="R135">
            <v>2118.7800000000002</v>
          </cell>
          <cell r="S135">
            <v>1190.28</v>
          </cell>
          <cell r="T135">
            <v>1793119.87</v>
          </cell>
          <cell r="U135">
            <v>72114.070000000007</v>
          </cell>
          <cell r="V135">
            <v>25247.119999999999</v>
          </cell>
          <cell r="W135">
            <v>33799.619999999995</v>
          </cell>
          <cell r="X135">
            <v>273717.83999999997</v>
          </cell>
          <cell r="Y135">
            <v>76041.69</v>
          </cell>
          <cell r="Z135">
            <v>4155156.15</v>
          </cell>
          <cell r="AA135">
            <v>170632.42196400001</v>
          </cell>
          <cell r="AB135">
            <v>743.59009800000001</v>
          </cell>
          <cell r="AC135">
            <v>677.38393800000006</v>
          </cell>
          <cell r="AD135">
            <v>329.27558400000004</v>
          </cell>
          <cell r="AE135">
            <v>194.50400400000004</v>
          </cell>
          <cell r="AF135">
            <v>109.26770400000001</v>
          </cell>
          <cell r="AG135">
            <v>164608.40406600002</v>
          </cell>
          <cell r="AH135">
            <v>6620.0716260000008</v>
          </cell>
          <cell r="AI135">
            <v>2317.6856160000002</v>
          </cell>
          <cell r="AJ135">
            <v>3102.805116</v>
          </cell>
          <cell r="AK135">
            <v>25127.297712</v>
          </cell>
          <cell r="AL135">
            <v>6980.6271420000003</v>
          </cell>
          <cell r="AM135">
            <v>381443.33456999995</v>
          </cell>
        </row>
        <row r="136">
          <cell r="B136" t="str">
            <v>BI_41W01</v>
          </cell>
          <cell r="C136" t="str">
            <v>BI_41W01 - Energy Delivery Modernization &amp; Operational Effici</v>
          </cell>
          <cell r="D136" t="str">
            <v>5041</v>
          </cell>
          <cell r="E136" t="str">
            <v>ER_5041 - Energy Delivery Modernization &amp; Operational Effici</v>
          </cell>
          <cell r="F136" t="str">
            <v>Energy Delivery Modernization &amp; Operational Efficiency</v>
          </cell>
          <cell r="G136" t="str">
            <v>Performance &amp; Capacity</v>
          </cell>
          <cell r="H136" t="str">
            <v>Enterprise Technology</v>
          </cell>
          <cell r="I136" t="str">
            <v>5 Yr Software</v>
          </cell>
          <cell r="J136" t="str">
            <v>CD</v>
          </cell>
          <cell r="K136" t="str">
            <v>AA</v>
          </cell>
          <cell r="L136">
            <v>9.1800000000000007E-2</v>
          </cell>
          <cell r="M136">
            <v>2022</v>
          </cell>
          <cell r="N136">
            <v>269892.61000000004</v>
          </cell>
          <cell r="O136">
            <v>20140.789999999997</v>
          </cell>
          <cell r="P136">
            <v>7637.7800000000007</v>
          </cell>
          <cell r="Q136">
            <v>15809.41</v>
          </cell>
          <cell r="R136">
            <v>12471.48</v>
          </cell>
          <cell r="S136">
            <v>4448.3999999999942</v>
          </cell>
          <cell r="T136">
            <v>17259.530000000028</v>
          </cell>
          <cell r="U136">
            <v>258.52</v>
          </cell>
          <cell r="V136">
            <v>1053479.45</v>
          </cell>
          <cell r="W136">
            <v>10293.23</v>
          </cell>
          <cell r="X136">
            <v>501533.88</v>
          </cell>
          <cell r="Y136">
            <v>338498.43999999994</v>
          </cell>
          <cell r="Z136">
            <v>2251723.52</v>
          </cell>
          <cell r="AA136">
            <v>24776.141598000006</v>
          </cell>
          <cell r="AB136">
            <v>1848.9245219999998</v>
          </cell>
          <cell r="AC136">
            <v>701.14820400000008</v>
          </cell>
          <cell r="AD136">
            <v>1451.303838</v>
          </cell>
          <cell r="AE136">
            <v>1144.881864</v>
          </cell>
          <cell r="AF136">
            <v>408.36311999999947</v>
          </cell>
          <cell r="AG136">
            <v>1584.4248540000026</v>
          </cell>
          <cell r="AH136">
            <v>23.732136000000001</v>
          </cell>
          <cell r="AI136">
            <v>96709.413509999998</v>
          </cell>
          <cell r="AJ136">
            <v>944.91851400000007</v>
          </cell>
          <cell r="AK136">
            <v>46040.810184000002</v>
          </cell>
          <cell r="AL136">
            <v>31074.156791999998</v>
          </cell>
          <cell r="AM136">
            <v>206708.21913600003</v>
          </cell>
        </row>
        <row r="137">
          <cell r="B137" t="str">
            <v>BI_41W01</v>
          </cell>
          <cell r="C137" t="str">
            <v>BI_41W01 - Energy Delivery Modernization &amp; Operational Effici</v>
          </cell>
          <cell r="D137" t="str">
            <v>5041</v>
          </cell>
          <cell r="E137" t="str">
            <v>ER_5041 - Energy Delivery Modernization &amp; Operational Effici</v>
          </cell>
          <cell r="F137" t="str">
            <v>Energy Delivery Modernization &amp; Operational Efficiency</v>
          </cell>
          <cell r="G137" t="str">
            <v>Performance &amp; Capacity</v>
          </cell>
          <cell r="H137" t="str">
            <v>Enterprise Technology</v>
          </cell>
          <cell r="I137" t="str">
            <v>Hardware</v>
          </cell>
          <cell r="J137" t="str">
            <v>CD</v>
          </cell>
          <cell r="K137" t="str">
            <v>AA</v>
          </cell>
          <cell r="L137">
            <v>9.1800000000000007E-2</v>
          </cell>
          <cell r="M137">
            <v>2022</v>
          </cell>
          <cell r="N137">
            <v>0</v>
          </cell>
          <cell r="O137">
            <v>0</v>
          </cell>
          <cell r="P137">
            <v>0</v>
          </cell>
          <cell r="Q137">
            <v>0</v>
          </cell>
          <cell r="R137">
            <v>0</v>
          </cell>
          <cell r="S137">
            <v>2227.87</v>
          </cell>
          <cell r="T137">
            <v>0</v>
          </cell>
          <cell r="U137">
            <v>0</v>
          </cell>
          <cell r="V137">
            <v>45981.42</v>
          </cell>
          <cell r="W137">
            <v>488.39</v>
          </cell>
          <cell r="X137">
            <v>1742.21</v>
          </cell>
          <cell r="Y137">
            <v>1337.23</v>
          </cell>
          <cell r="Z137">
            <v>51777.120000000003</v>
          </cell>
          <cell r="AA137">
            <v>0</v>
          </cell>
          <cell r="AB137">
            <v>0</v>
          </cell>
          <cell r="AC137">
            <v>0</v>
          </cell>
          <cell r="AD137">
            <v>0</v>
          </cell>
          <cell r="AE137">
            <v>0</v>
          </cell>
          <cell r="AF137">
            <v>204.51846600000002</v>
          </cell>
          <cell r="AG137">
            <v>0</v>
          </cell>
          <cell r="AH137">
            <v>0</v>
          </cell>
          <cell r="AI137">
            <v>4221.0943560000005</v>
          </cell>
          <cell r="AJ137">
            <v>44.834202000000005</v>
          </cell>
          <cell r="AK137">
            <v>159.93487800000003</v>
          </cell>
          <cell r="AL137">
            <v>122.75771400000001</v>
          </cell>
          <cell r="AM137">
            <v>4753.1396160000013</v>
          </cell>
        </row>
        <row r="138">
          <cell r="B138" t="str">
            <v>BI_41W01</v>
          </cell>
          <cell r="C138" t="str">
            <v>BI_41W01 - Energy Delivery Modernization &amp; Operational Effici</v>
          </cell>
          <cell r="D138" t="str">
            <v>5041</v>
          </cell>
          <cell r="E138" t="str">
            <v>ER_5041 - Energy Delivery Modernization &amp; Operational Effici</v>
          </cell>
          <cell r="F138" t="str">
            <v>Energy Delivery Modernization &amp; Operational Efficiency</v>
          </cell>
          <cell r="G138" t="str">
            <v>Performance &amp; Capacity</v>
          </cell>
          <cell r="H138" t="str">
            <v>Enterprise Technology</v>
          </cell>
          <cell r="I138" t="str">
            <v>5 Yr Software</v>
          </cell>
          <cell r="J138" t="str">
            <v>ED</v>
          </cell>
          <cell r="K138" t="str">
            <v>AN</v>
          </cell>
          <cell r="L138">
            <v>0</v>
          </cell>
          <cell r="M138">
            <v>2022</v>
          </cell>
          <cell r="N138">
            <v>18094.309999999998</v>
          </cell>
          <cell r="O138">
            <v>11949.519999999999</v>
          </cell>
          <cell r="P138">
            <v>115013.12000000001</v>
          </cell>
          <cell r="Q138">
            <v>26902.46</v>
          </cell>
          <cell r="R138">
            <v>3970.619999999999</v>
          </cell>
          <cell r="S138">
            <v>-18039.41</v>
          </cell>
          <cell r="T138">
            <v>0</v>
          </cell>
          <cell r="U138">
            <v>366307.32</v>
          </cell>
          <cell r="V138">
            <v>53963.360000000001</v>
          </cell>
          <cell r="W138">
            <v>10228.24</v>
          </cell>
          <cell r="X138">
            <v>29032.74</v>
          </cell>
          <cell r="Y138">
            <v>6004.38</v>
          </cell>
          <cell r="Z138">
            <v>623426.66</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row>
        <row r="139">
          <cell r="B139" t="str">
            <v>BI_41W01</v>
          </cell>
          <cell r="C139" t="str">
            <v>BI_41W01 - Energy Delivery Modernization &amp; Operational Effici</v>
          </cell>
          <cell r="D139" t="str">
            <v>5041</v>
          </cell>
          <cell r="E139" t="str">
            <v>ER_5041 - Energy Delivery Modernization &amp; Operational Effici</v>
          </cell>
          <cell r="F139" t="str">
            <v>Energy Delivery Modernization &amp; Operational Efficiency</v>
          </cell>
          <cell r="G139" t="str">
            <v>Performance &amp; Capacity</v>
          </cell>
          <cell r="H139" t="str">
            <v>Enterprise Technology</v>
          </cell>
          <cell r="I139" t="str">
            <v>Hardware</v>
          </cell>
          <cell r="J139" t="str">
            <v>ED</v>
          </cell>
          <cell r="K139" t="str">
            <v>AN</v>
          </cell>
          <cell r="L139">
            <v>0</v>
          </cell>
          <cell r="M139">
            <v>2022</v>
          </cell>
          <cell r="N139">
            <v>0</v>
          </cell>
          <cell r="O139">
            <v>0</v>
          </cell>
          <cell r="P139">
            <v>24418.52</v>
          </cell>
          <cell r="Q139">
            <v>6538.86</v>
          </cell>
          <cell r="R139">
            <v>653.72</v>
          </cell>
          <cell r="S139">
            <v>-464.94</v>
          </cell>
          <cell r="T139">
            <v>0</v>
          </cell>
          <cell r="U139">
            <v>75221.63</v>
          </cell>
          <cell r="V139">
            <v>6611.9</v>
          </cell>
          <cell r="W139">
            <v>2097.81</v>
          </cell>
          <cell r="X139">
            <v>1681.19</v>
          </cell>
          <cell r="Y139">
            <v>817.27</v>
          </cell>
          <cell r="Z139">
            <v>117575.96</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row>
        <row r="140">
          <cell r="B140" t="str">
            <v>BI_41W01</v>
          </cell>
          <cell r="C140" t="str">
            <v>BI_41W01 - Energy Delivery Modernization &amp; Operational Effici</v>
          </cell>
          <cell r="D140" t="str">
            <v>5041</v>
          </cell>
          <cell r="E140" t="str">
            <v>ER_5041 - Energy Delivery Modernization &amp; Operational Effici</v>
          </cell>
          <cell r="F140" t="str">
            <v>Energy Delivery Modernization &amp; Operational Efficiency</v>
          </cell>
          <cell r="G140" t="str">
            <v>Performance &amp; Capacity</v>
          </cell>
          <cell r="H140" t="str">
            <v>Enterprise Technology</v>
          </cell>
          <cell r="I140" t="str">
            <v>5 Yr Software</v>
          </cell>
          <cell r="J140" t="str">
            <v>ED</v>
          </cell>
          <cell r="K140" t="str">
            <v>WA</v>
          </cell>
          <cell r="L140">
            <v>0</v>
          </cell>
          <cell r="M140">
            <v>2022</v>
          </cell>
          <cell r="N140">
            <v>115279.03999999999</v>
          </cell>
          <cell r="O140">
            <v>136201.72</v>
          </cell>
          <cell r="P140">
            <v>75.510000000000005</v>
          </cell>
          <cell r="Q140">
            <v>76.08</v>
          </cell>
          <cell r="R140">
            <v>0</v>
          </cell>
          <cell r="S140">
            <v>-73183.330000000016</v>
          </cell>
          <cell r="T140">
            <v>269573.89</v>
          </cell>
          <cell r="U140">
            <v>2211.7399999999998</v>
          </cell>
          <cell r="V140">
            <v>0</v>
          </cell>
          <cell r="W140">
            <v>0</v>
          </cell>
          <cell r="X140">
            <v>1667.56</v>
          </cell>
          <cell r="Y140">
            <v>226891.38</v>
          </cell>
          <cell r="Z140">
            <v>678793.59000000008</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row>
        <row r="141">
          <cell r="B141" t="str">
            <v>BI_41W01</v>
          </cell>
          <cell r="C141" t="str">
            <v>BI_41W01 - Energy Delivery Modernization &amp; Operational Effici</v>
          </cell>
          <cell r="D141" t="str">
            <v>5041</v>
          </cell>
          <cell r="E141" t="str">
            <v>ER_5041 - Energy Delivery Modernization &amp; Operational Effici</v>
          </cell>
          <cell r="F141" t="str">
            <v>Energy Delivery Modernization &amp; Operational Efficiency</v>
          </cell>
          <cell r="G141" t="str">
            <v>Performance &amp; Capacity</v>
          </cell>
          <cell r="H141" t="str">
            <v>Enterprise Technology</v>
          </cell>
          <cell r="I141" t="str">
            <v>Hardware</v>
          </cell>
          <cell r="J141" t="str">
            <v>ED</v>
          </cell>
          <cell r="K141" t="str">
            <v>WA</v>
          </cell>
          <cell r="L141">
            <v>0</v>
          </cell>
          <cell r="M141">
            <v>2022</v>
          </cell>
          <cell r="N141">
            <v>57063.12</v>
          </cell>
          <cell r="O141">
            <v>67419.83</v>
          </cell>
          <cell r="P141">
            <v>37.39</v>
          </cell>
          <cell r="Q141">
            <v>37.65</v>
          </cell>
          <cell r="R141">
            <v>0</v>
          </cell>
          <cell r="S141">
            <v>73183.33</v>
          </cell>
          <cell r="T141">
            <v>269573.93</v>
          </cell>
          <cell r="U141">
            <v>2211.75</v>
          </cell>
          <cell r="V141">
            <v>0</v>
          </cell>
          <cell r="W141">
            <v>0</v>
          </cell>
          <cell r="X141">
            <v>1667.57</v>
          </cell>
          <cell r="Y141">
            <v>413079.78</v>
          </cell>
          <cell r="Z141">
            <v>884274.35000000009</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row>
        <row r="142">
          <cell r="B142" t="str">
            <v>BI_41W01</v>
          </cell>
          <cell r="C142" t="str">
            <v>BI_41W01 - Energy Delivery Modernization &amp; Operational Effici</v>
          </cell>
          <cell r="D142" t="str">
            <v>5041</v>
          </cell>
          <cell r="E142" t="str">
            <v>ER_5041 - Energy Delivery Modernization &amp; Operational Effici</v>
          </cell>
          <cell r="F142" t="str">
            <v>Energy Delivery Modernization &amp; Operational Efficiency</v>
          </cell>
          <cell r="G142" t="str">
            <v>Performance &amp; Capacity</v>
          </cell>
          <cell r="H142" t="str">
            <v>Enterprise Technology</v>
          </cell>
          <cell r="I142" t="str">
            <v>3 Yr Software</v>
          </cell>
          <cell r="J142" t="str">
            <v>CD</v>
          </cell>
          <cell r="K142" t="str">
            <v>AA</v>
          </cell>
          <cell r="L142">
            <v>9.1800000000000007E-2</v>
          </cell>
          <cell r="M142">
            <v>2023</v>
          </cell>
          <cell r="N142">
            <v>1628834.9100000001</v>
          </cell>
          <cell r="O142">
            <v>-625285.89</v>
          </cell>
          <cell r="P142">
            <v>0</v>
          </cell>
          <cell r="Q142">
            <v>0</v>
          </cell>
          <cell r="R142">
            <v>0</v>
          </cell>
          <cell r="S142">
            <v>0</v>
          </cell>
          <cell r="T142">
            <v>0</v>
          </cell>
          <cell r="U142">
            <v>0</v>
          </cell>
          <cell r="V142">
            <v>0</v>
          </cell>
          <cell r="W142">
            <v>0</v>
          </cell>
          <cell r="X142">
            <v>0</v>
          </cell>
          <cell r="Y142">
            <v>0</v>
          </cell>
          <cell r="Z142">
            <v>1003549.0200000001</v>
          </cell>
          <cell r="AA142">
            <v>149527.04473800003</v>
          </cell>
          <cell r="AB142">
            <v>-57401.244702000004</v>
          </cell>
          <cell r="AC142">
            <v>0</v>
          </cell>
          <cell r="AD142">
            <v>0</v>
          </cell>
          <cell r="AE142">
            <v>0</v>
          </cell>
          <cell r="AF142">
            <v>0</v>
          </cell>
          <cell r="AG142">
            <v>0</v>
          </cell>
          <cell r="AH142">
            <v>0</v>
          </cell>
          <cell r="AI142">
            <v>0</v>
          </cell>
          <cell r="AJ142">
            <v>0</v>
          </cell>
          <cell r="AK142">
            <v>0</v>
          </cell>
          <cell r="AL142">
            <v>0</v>
          </cell>
          <cell r="AM142">
            <v>92125.80003600003</v>
          </cell>
        </row>
        <row r="143">
          <cell r="B143" t="str">
            <v>BI_41W01</v>
          </cell>
          <cell r="C143" t="str">
            <v>BI_41W01 - Energy Delivery Modernization &amp; Operational Effici</v>
          </cell>
          <cell r="D143" t="str">
            <v>5041</v>
          </cell>
          <cell r="E143" t="str">
            <v>ER_5041 - Energy Delivery Modernization &amp; Operational Effici</v>
          </cell>
          <cell r="F143" t="str">
            <v>Energy Delivery Modernization &amp; Operational Efficiency</v>
          </cell>
          <cell r="G143" t="str">
            <v>Performance &amp; Capacity</v>
          </cell>
          <cell r="H143" t="str">
            <v>Enterprise Technology</v>
          </cell>
          <cell r="I143" t="str">
            <v>5 Yr Software</v>
          </cell>
          <cell r="J143" t="str">
            <v>CD</v>
          </cell>
          <cell r="K143" t="str">
            <v>AA</v>
          </cell>
          <cell r="L143">
            <v>9.1800000000000007E-2</v>
          </cell>
          <cell r="M143">
            <v>2023</v>
          </cell>
          <cell r="N143">
            <v>65923.199999999997</v>
          </cell>
          <cell r="O143">
            <v>731032.14000000013</v>
          </cell>
          <cell r="P143">
            <v>0</v>
          </cell>
          <cell r="Q143">
            <v>0</v>
          </cell>
          <cell r="R143">
            <v>0</v>
          </cell>
          <cell r="S143">
            <v>0</v>
          </cell>
          <cell r="T143">
            <v>0</v>
          </cell>
          <cell r="U143">
            <v>0</v>
          </cell>
          <cell r="V143">
            <v>0</v>
          </cell>
          <cell r="W143">
            <v>0</v>
          </cell>
          <cell r="X143">
            <v>0</v>
          </cell>
          <cell r="Y143">
            <v>0</v>
          </cell>
          <cell r="Z143">
            <v>796955.34000000008</v>
          </cell>
          <cell r="AA143">
            <v>6051.7497600000006</v>
          </cell>
          <cell r="AB143">
            <v>67108.750452000022</v>
          </cell>
          <cell r="AC143">
            <v>0</v>
          </cell>
          <cell r="AD143">
            <v>0</v>
          </cell>
          <cell r="AE143">
            <v>0</v>
          </cell>
          <cell r="AF143">
            <v>0</v>
          </cell>
          <cell r="AG143">
            <v>0</v>
          </cell>
          <cell r="AH143">
            <v>0</v>
          </cell>
          <cell r="AI143">
            <v>0</v>
          </cell>
          <cell r="AJ143">
            <v>0</v>
          </cell>
          <cell r="AK143">
            <v>0</v>
          </cell>
          <cell r="AL143">
            <v>0</v>
          </cell>
          <cell r="AM143">
            <v>73160.500212000028</v>
          </cell>
        </row>
        <row r="144">
          <cell r="B144" t="str">
            <v>BI_41W01</v>
          </cell>
          <cell r="C144" t="str">
            <v>BI_41W01 - Energy Delivery Modernization &amp; Operational Effici</v>
          </cell>
          <cell r="D144" t="str">
            <v>5041</v>
          </cell>
          <cell r="E144" t="str">
            <v>ER_5041 - Energy Delivery Modernization &amp; Operational Effici</v>
          </cell>
          <cell r="F144" t="str">
            <v>Energy Delivery Modernization &amp; Operational Efficiency</v>
          </cell>
          <cell r="G144" t="str">
            <v>Performance &amp; Capacity</v>
          </cell>
          <cell r="H144" t="str">
            <v>Enterprise Technology</v>
          </cell>
          <cell r="I144" t="str">
            <v>Hardware</v>
          </cell>
          <cell r="J144" t="str">
            <v>CD</v>
          </cell>
          <cell r="K144" t="str">
            <v>AA</v>
          </cell>
          <cell r="L144">
            <v>9.1800000000000007E-2</v>
          </cell>
          <cell r="M144">
            <v>2023</v>
          </cell>
          <cell r="N144">
            <v>57.53</v>
          </cell>
          <cell r="O144">
            <v>496.68</v>
          </cell>
          <cell r="P144">
            <v>4</v>
          </cell>
          <cell r="Q144">
            <v>14</v>
          </cell>
          <cell r="R144">
            <v>200</v>
          </cell>
          <cell r="S144">
            <v>51</v>
          </cell>
          <cell r="T144">
            <v>2</v>
          </cell>
          <cell r="U144">
            <v>2</v>
          </cell>
          <cell r="V144">
            <v>2</v>
          </cell>
          <cell r="W144">
            <v>2</v>
          </cell>
          <cell r="X144">
            <v>800</v>
          </cell>
          <cell r="Y144">
            <v>90</v>
          </cell>
          <cell r="Z144">
            <v>1721.21</v>
          </cell>
          <cell r="AA144">
            <v>5.2812540000000006</v>
          </cell>
          <cell r="AB144">
            <v>45.595224000000002</v>
          </cell>
          <cell r="AC144">
            <v>0.36720000000000003</v>
          </cell>
          <cell r="AD144">
            <v>1.2852000000000001</v>
          </cell>
          <cell r="AE144">
            <v>18.360000000000003</v>
          </cell>
          <cell r="AF144">
            <v>4.6818</v>
          </cell>
          <cell r="AG144">
            <v>0.18360000000000001</v>
          </cell>
          <cell r="AH144">
            <v>0.18360000000000001</v>
          </cell>
          <cell r="AI144">
            <v>0.18360000000000001</v>
          </cell>
          <cell r="AJ144">
            <v>0.18360000000000001</v>
          </cell>
          <cell r="AK144">
            <v>73.440000000000012</v>
          </cell>
          <cell r="AL144">
            <v>8.2620000000000005</v>
          </cell>
          <cell r="AM144">
            <v>158.00707800000001</v>
          </cell>
        </row>
        <row r="145">
          <cell r="B145" t="str">
            <v>BI_41W01</v>
          </cell>
          <cell r="C145" t="str">
            <v>BI_41W01 - Energy Delivery Modernization &amp; Operational Effici</v>
          </cell>
          <cell r="D145" t="str">
            <v>5041</v>
          </cell>
          <cell r="E145" t="str">
            <v>ER_5041 - Energy Delivery Modernization &amp; Operational Effici</v>
          </cell>
          <cell r="F145" t="str">
            <v>Energy Delivery Modernization &amp; Operational Efficiency</v>
          </cell>
          <cell r="G145" t="str">
            <v>Performance &amp; Capacity</v>
          </cell>
          <cell r="H145" t="str">
            <v>Enterprise Technology</v>
          </cell>
          <cell r="I145" t="str">
            <v>5 Yr Software</v>
          </cell>
          <cell r="J145" t="str">
            <v>ED</v>
          </cell>
          <cell r="K145" t="str">
            <v>AN</v>
          </cell>
          <cell r="L145">
            <v>0</v>
          </cell>
          <cell r="M145">
            <v>2023</v>
          </cell>
          <cell r="N145">
            <v>50504.399999999994</v>
          </cell>
          <cell r="O145">
            <v>2505.19</v>
          </cell>
          <cell r="P145">
            <v>0</v>
          </cell>
          <cell r="Q145">
            <v>0</v>
          </cell>
          <cell r="R145">
            <v>0</v>
          </cell>
          <cell r="S145">
            <v>0</v>
          </cell>
          <cell r="T145">
            <v>0</v>
          </cell>
          <cell r="U145">
            <v>0</v>
          </cell>
          <cell r="V145">
            <v>0</v>
          </cell>
          <cell r="W145">
            <v>0</v>
          </cell>
          <cell r="X145">
            <v>0</v>
          </cell>
          <cell r="Y145">
            <v>0</v>
          </cell>
          <cell r="Z145">
            <v>53009.59</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row>
        <row r="146">
          <cell r="B146" t="str">
            <v>BI_41W01</v>
          </cell>
          <cell r="C146" t="str">
            <v>BI_41W01 - Energy Delivery Modernization &amp; Operational Effici</v>
          </cell>
          <cell r="D146" t="str">
            <v>5041</v>
          </cell>
          <cell r="E146" t="str">
            <v>ER_5041 - Energy Delivery Modernization &amp; Operational Effici</v>
          </cell>
          <cell r="F146" t="str">
            <v>Energy Delivery Modernization &amp; Operational Efficiency</v>
          </cell>
          <cell r="G146" t="str">
            <v>Performance &amp; Capacity</v>
          </cell>
          <cell r="H146" t="str">
            <v>Enterprise Technology</v>
          </cell>
          <cell r="I146" t="str">
            <v>Hardware</v>
          </cell>
          <cell r="J146" t="str">
            <v>ED</v>
          </cell>
          <cell r="K146" t="str">
            <v>AN</v>
          </cell>
          <cell r="L146">
            <v>0</v>
          </cell>
          <cell r="M146">
            <v>2023</v>
          </cell>
          <cell r="N146">
            <v>154.26</v>
          </cell>
          <cell r="O146">
            <v>273.99</v>
          </cell>
          <cell r="P146">
            <v>6854</v>
          </cell>
          <cell r="Q146">
            <v>2283</v>
          </cell>
          <cell r="R146">
            <v>118</v>
          </cell>
          <cell r="S146">
            <v>114</v>
          </cell>
          <cell r="T146">
            <v>0</v>
          </cell>
          <cell r="U146">
            <v>0</v>
          </cell>
          <cell r="V146">
            <v>0</v>
          </cell>
          <cell r="W146">
            <v>0</v>
          </cell>
          <cell r="X146">
            <v>10916</v>
          </cell>
          <cell r="Y146">
            <v>1084</v>
          </cell>
          <cell r="Z146">
            <v>21797.25</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row>
        <row r="147">
          <cell r="B147" t="str">
            <v>BI_41W01</v>
          </cell>
          <cell r="C147" t="str">
            <v>BI_41W01 - Energy Delivery Modernization &amp; Operational Effici</v>
          </cell>
          <cell r="D147" t="str">
            <v>5041</v>
          </cell>
          <cell r="E147" t="str">
            <v>ER_5041 - Energy Delivery Modernization &amp; Operational Effici</v>
          </cell>
          <cell r="F147" t="str">
            <v>Energy Delivery Modernization &amp; Operational Efficiency</v>
          </cell>
          <cell r="G147" t="str">
            <v>Performance &amp; Capacity</v>
          </cell>
          <cell r="H147" t="str">
            <v>Enterprise Technology</v>
          </cell>
          <cell r="I147" t="str">
            <v>5 Yr Software</v>
          </cell>
          <cell r="J147" t="str">
            <v>ED</v>
          </cell>
          <cell r="K147" t="str">
            <v>WA</v>
          </cell>
          <cell r="L147">
            <v>0</v>
          </cell>
          <cell r="M147">
            <v>2023</v>
          </cell>
          <cell r="N147">
            <v>27494.57</v>
          </cell>
          <cell r="O147">
            <v>3076.83</v>
          </cell>
          <cell r="P147">
            <v>0</v>
          </cell>
          <cell r="Q147">
            <v>0</v>
          </cell>
          <cell r="R147">
            <v>0</v>
          </cell>
          <cell r="S147">
            <v>0</v>
          </cell>
          <cell r="T147">
            <v>0</v>
          </cell>
          <cell r="U147">
            <v>0</v>
          </cell>
          <cell r="V147">
            <v>0</v>
          </cell>
          <cell r="W147">
            <v>0</v>
          </cell>
          <cell r="X147">
            <v>0</v>
          </cell>
          <cell r="Y147">
            <v>0</v>
          </cell>
          <cell r="Z147">
            <v>30571.4</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row>
        <row r="148">
          <cell r="B148" t="str">
            <v>BI_41W01</v>
          </cell>
          <cell r="C148" t="str">
            <v>BI_41W01 - Energy Delivery Modernization &amp; Operational Effici</v>
          </cell>
          <cell r="D148" t="str">
            <v>5041</v>
          </cell>
          <cell r="E148" t="str">
            <v>ER_5041 - Energy Delivery Modernization &amp; Operational Effici</v>
          </cell>
          <cell r="F148" t="str">
            <v>Energy Delivery Modernization &amp; Operational Efficiency</v>
          </cell>
          <cell r="G148" t="str">
            <v>Performance &amp; Capacity</v>
          </cell>
          <cell r="H148" t="str">
            <v>Enterprise Technology</v>
          </cell>
          <cell r="I148" t="str">
            <v>Hardware</v>
          </cell>
          <cell r="J148" t="str">
            <v>ED</v>
          </cell>
          <cell r="K148" t="str">
            <v>WA</v>
          </cell>
          <cell r="L148">
            <v>0</v>
          </cell>
          <cell r="M148">
            <v>2023</v>
          </cell>
          <cell r="N148">
            <v>50056.75</v>
          </cell>
          <cell r="O148">
            <v>5601.7</v>
          </cell>
          <cell r="P148">
            <v>0</v>
          </cell>
          <cell r="Q148">
            <v>0</v>
          </cell>
          <cell r="R148">
            <v>160273</v>
          </cell>
          <cell r="S148">
            <v>23691</v>
          </cell>
          <cell r="T148">
            <v>16131</v>
          </cell>
          <cell r="U148">
            <v>0</v>
          </cell>
          <cell r="V148">
            <v>0</v>
          </cell>
          <cell r="W148">
            <v>0</v>
          </cell>
          <cell r="X148">
            <v>0</v>
          </cell>
          <cell r="Y148">
            <v>333468</v>
          </cell>
          <cell r="Z148">
            <v>589221.44999999995</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row>
        <row r="149">
          <cell r="B149" t="str">
            <v>BI_41W01</v>
          </cell>
          <cell r="C149" t="str">
            <v>BI_41W01 - Energy Delivery Modernization &amp; Operational Effici</v>
          </cell>
          <cell r="D149" t="str">
            <v>5041</v>
          </cell>
          <cell r="E149" t="str">
            <v>ER_5041 - Energy Delivery Modernization &amp; Operational Effici</v>
          </cell>
          <cell r="F149" t="str">
            <v>Energy Delivery Modernization &amp; Operational Efficiency</v>
          </cell>
          <cell r="G149" t="str">
            <v>Performance &amp; Capacity</v>
          </cell>
          <cell r="H149" t="str">
            <v>Enterprise Technology</v>
          </cell>
          <cell r="I149" t="str">
            <v>Intangible</v>
          </cell>
          <cell r="J149" t="str">
            <v>CD</v>
          </cell>
          <cell r="K149" t="str">
            <v>AA</v>
          </cell>
          <cell r="L149">
            <v>9.1800000000000007E-2</v>
          </cell>
          <cell r="M149">
            <v>2023</v>
          </cell>
          <cell r="N149">
            <v>0</v>
          </cell>
          <cell r="O149">
            <v>0</v>
          </cell>
          <cell r="P149">
            <v>10149</v>
          </cell>
          <cell r="Q149">
            <v>38250</v>
          </cell>
          <cell r="R149">
            <v>547470</v>
          </cell>
          <cell r="S149">
            <v>140058</v>
          </cell>
          <cell r="T149">
            <v>4138</v>
          </cell>
          <cell r="U149">
            <v>4759</v>
          </cell>
          <cell r="V149">
            <v>4138</v>
          </cell>
          <cell r="W149">
            <v>4552</v>
          </cell>
          <cell r="X149">
            <v>2191559</v>
          </cell>
          <cell r="Y149">
            <v>246349</v>
          </cell>
          <cell r="Z149">
            <v>3191422</v>
          </cell>
          <cell r="AA149">
            <v>0</v>
          </cell>
          <cell r="AB149">
            <v>0</v>
          </cell>
          <cell r="AC149">
            <v>931.67820000000006</v>
          </cell>
          <cell r="AD149">
            <v>3511.3500000000004</v>
          </cell>
          <cell r="AE149">
            <v>50257.746000000006</v>
          </cell>
          <cell r="AF149">
            <v>12857.324400000001</v>
          </cell>
          <cell r="AG149">
            <v>379.86840000000001</v>
          </cell>
          <cell r="AH149">
            <v>436.87620000000004</v>
          </cell>
          <cell r="AI149">
            <v>379.86840000000001</v>
          </cell>
          <cell r="AJ149">
            <v>417.87360000000001</v>
          </cell>
          <cell r="AK149">
            <v>201185.11620000002</v>
          </cell>
          <cell r="AL149">
            <v>22614.838200000002</v>
          </cell>
          <cell r="AM149">
            <v>292972.53960000002</v>
          </cell>
        </row>
        <row r="150">
          <cell r="B150" t="str">
            <v>BI_41W01</v>
          </cell>
          <cell r="C150" t="str">
            <v>BI_41W01 - Energy Delivery Modernization &amp; Operational Effici</v>
          </cell>
          <cell r="D150" t="str">
            <v>5041</v>
          </cell>
          <cell r="E150" t="str">
            <v>ER_5041 - Energy Delivery Modernization &amp; Operational Effici</v>
          </cell>
          <cell r="F150" t="str">
            <v>Energy Delivery Modernization &amp; Operational Efficiency</v>
          </cell>
          <cell r="G150" t="str">
            <v>Performance &amp; Capacity</v>
          </cell>
          <cell r="H150" t="str">
            <v>Enterprise Technology</v>
          </cell>
          <cell r="I150" t="str">
            <v>Intangible</v>
          </cell>
          <cell r="J150" t="str">
            <v>CD</v>
          </cell>
          <cell r="K150" t="str">
            <v>WA</v>
          </cell>
          <cell r="L150">
            <v>0</v>
          </cell>
          <cell r="M150">
            <v>2023</v>
          </cell>
          <cell r="N150">
            <v>0</v>
          </cell>
          <cell r="O150">
            <v>0</v>
          </cell>
          <cell r="P150">
            <v>0</v>
          </cell>
          <cell r="Q150">
            <v>0</v>
          </cell>
          <cell r="R150">
            <v>0</v>
          </cell>
          <cell r="S150">
            <v>0</v>
          </cell>
          <cell r="T150">
            <v>0</v>
          </cell>
          <cell r="U150">
            <v>0</v>
          </cell>
          <cell r="V150">
            <v>0</v>
          </cell>
          <cell r="W150">
            <v>0</v>
          </cell>
          <cell r="X150">
            <v>336540</v>
          </cell>
          <cell r="Y150">
            <v>54528</v>
          </cell>
          <cell r="Z150">
            <v>391068</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row>
        <row r="151">
          <cell r="B151" t="str">
            <v>BI_41W01</v>
          </cell>
          <cell r="C151" t="str">
            <v>BI_41W01 - Energy Delivery Modernization &amp; Operational Effici</v>
          </cell>
          <cell r="D151" t="str">
            <v>5041</v>
          </cell>
          <cell r="E151" t="str">
            <v>ER_5041 - Energy Delivery Modernization &amp; Operational Effici</v>
          </cell>
          <cell r="F151" t="str">
            <v>Energy Delivery Modernization &amp; Operational Efficiency</v>
          </cell>
          <cell r="G151" t="str">
            <v>Performance &amp; Capacity</v>
          </cell>
          <cell r="H151" t="str">
            <v>Enterprise Technology</v>
          </cell>
          <cell r="I151" t="str">
            <v>Intangible</v>
          </cell>
          <cell r="J151" t="str">
            <v>ED</v>
          </cell>
          <cell r="K151" t="str">
            <v>AN</v>
          </cell>
          <cell r="L151">
            <v>0</v>
          </cell>
          <cell r="M151">
            <v>2023</v>
          </cell>
          <cell r="N151">
            <v>0</v>
          </cell>
          <cell r="O151">
            <v>0</v>
          </cell>
          <cell r="P151">
            <v>60285</v>
          </cell>
          <cell r="Q151">
            <v>20083</v>
          </cell>
          <cell r="R151">
            <v>1039</v>
          </cell>
          <cell r="S151">
            <v>1005</v>
          </cell>
          <cell r="T151">
            <v>0</v>
          </cell>
          <cell r="U151">
            <v>0</v>
          </cell>
          <cell r="V151">
            <v>0</v>
          </cell>
          <cell r="W151">
            <v>0</v>
          </cell>
          <cell r="X151">
            <v>96010</v>
          </cell>
          <cell r="Y151">
            <v>9531</v>
          </cell>
          <cell r="Z151">
            <v>187953</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row>
        <row r="152">
          <cell r="B152" t="str">
            <v>BI_41W01</v>
          </cell>
          <cell r="C152" t="str">
            <v>BI_41W01 - Energy Delivery Modernization &amp; Operational Effici</v>
          </cell>
          <cell r="D152" t="str">
            <v>5041</v>
          </cell>
          <cell r="E152" t="str">
            <v>ER_5041 - Energy Delivery Modernization &amp; Operational Effici</v>
          </cell>
          <cell r="F152" t="str">
            <v>Energy Delivery Modernization &amp; Operational Efficiency</v>
          </cell>
          <cell r="G152" t="str">
            <v>Performance &amp; Capacity</v>
          </cell>
          <cell r="H152" t="str">
            <v>Enterprise Technology</v>
          </cell>
          <cell r="I152" t="str">
            <v>Intangible</v>
          </cell>
          <cell r="J152" t="str">
            <v>ED</v>
          </cell>
          <cell r="K152" t="str">
            <v>WA</v>
          </cell>
          <cell r="L152">
            <v>0</v>
          </cell>
          <cell r="M152">
            <v>2023</v>
          </cell>
          <cell r="N152">
            <v>0</v>
          </cell>
          <cell r="O152">
            <v>0</v>
          </cell>
          <cell r="P152">
            <v>0</v>
          </cell>
          <cell r="Q152">
            <v>0</v>
          </cell>
          <cell r="R152">
            <v>178756</v>
          </cell>
          <cell r="S152">
            <v>26424</v>
          </cell>
          <cell r="T152">
            <v>17991</v>
          </cell>
          <cell r="U152">
            <v>0</v>
          </cell>
          <cell r="V152">
            <v>0</v>
          </cell>
          <cell r="W152">
            <v>0</v>
          </cell>
          <cell r="X152">
            <v>0</v>
          </cell>
          <cell r="Y152">
            <v>371924</v>
          </cell>
          <cell r="Z152">
            <v>595095</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row>
        <row r="153">
          <cell r="B153" t="str">
            <v>BI_41W01</v>
          </cell>
          <cell r="C153" t="str">
            <v>BI_41W01 - Energy Delivery Modernization &amp; Operational Effici</v>
          </cell>
          <cell r="D153" t="str">
            <v>5041</v>
          </cell>
          <cell r="E153" t="str">
            <v>ER_5041 - Energy Delivery Modernization &amp; Operational Effici</v>
          </cell>
          <cell r="F153" t="str">
            <v>Energy Delivery Modernization &amp; Operational Efficiency</v>
          </cell>
          <cell r="G153" t="str">
            <v>Performance &amp; Capacity</v>
          </cell>
          <cell r="H153" t="str">
            <v>Enterprise Technology</v>
          </cell>
          <cell r="I153" t="str">
            <v>Intangible</v>
          </cell>
          <cell r="J153" t="str">
            <v>GD</v>
          </cell>
          <cell r="K153" t="str">
            <v>AA</v>
          </cell>
          <cell r="L153">
            <v>0.30964999999999998</v>
          </cell>
          <cell r="M153">
            <v>2023</v>
          </cell>
          <cell r="N153">
            <v>0</v>
          </cell>
          <cell r="O153">
            <v>0</v>
          </cell>
          <cell r="P153">
            <v>0</v>
          </cell>
          <cell r="Q153">
            <v>0</v>
          </cell>
          <cell r="R153">
            <v>0</v>
          </cell>
          <cell r="S153">
            <v>0</v>
          </cell>
          <cell r="T153">
            <v>0</v>
          </cell>
          <cell r="U153">
            <v>1171871</v>
          </cell>
          <cell r="V153">
            <v>0</v>
          </cell>
          <cell r="W153">
            <v>0</v>
          </cell>
          <cell r="X153">
            <v>0</v>
          </cell>
          <cell r="Y153">
            <v>0</v>
          </cell>
          <cell r="Z153">
            <v>1171871</v>
          </cell>
          <cell r="AA153">
            <v>0</v>
          </cell>
          <cell r="AB153">
            <v>0</v>
          </cell>
          <cell r="AC153">
            <v>0</v>
          </cell>
          <cell r="AD153">
            <v>0</v>
          </cell>
          <cell r="AE153">
            <v>0</v>
          </cell>
          <cell r="AF153">
            <v>0</v>
          </cell>
          <cell r="AG153">
            <v>0</v>
          </cell>
          <cell r="AH153">
            <v>362869.85514999996</v>
          </cell>
          <cell r="AI153">
            <v>0</v>
          </cell>
          <cell r="AJ153">
            <v>0</v>
          </cell>
          <cell r="AK153">
            <v>0</v>
          </cell>
          <cell r="AL153">
            <v>0</v>
          </cell>
          <cell r="AM153">
            <v>362869.85514999996</v>
          </cell>
        </row>
        <row r="154">
          <cell r="B154" t="str">
            <v>BI_19H07</v>
          </cell>
          <cell r="C154" t="str">
            <v>BI_19H07 - EIM Transmission Facilities Upgrade</v>
          </cell>
          <cell r="D154" t="str">
            <v>7141</v>
          </cell>
          <cell r="E154" t="str">
            <v>ER_7141 - Energy Imbalance Market</v>
          </cell>
          <cell r="F154" t="str">
            <v>Energy Imbalance Market</v>
          </cell>
          <cell r="G154" t="str">
            <v>Performance &amp; Capacity</v>
          </cell>
          <cell r="H154" t="str">
            <v>Enterprise Technology</v>
          </cell>
          <cell r="I154" t="str">
            <v>General</v>
          </cell>
          <cell r="J154" t="str">
            <v>ED</v>
          </cell>
          <cell r="K154" t="str">
            <v>AN</v>
          </cell>
          <cell r="L154">
            <v>0</v>
          </cell>
          <cell r="M154">
            <v>2022</v>
          </cell>
          <cell r="N154">
            <v>0</v>
          </cell>
          <cell r="O154">
            <v>0</v>
          </cell>
          <cell r="P154">
            <v>0</v>
          </cell>
          <cell r="Q154">
            <v>0</v>
          </cell>
          <cell r="R154">
            <v>0</v>
          </cell>
          <cell r="S154">
            <v>0</v>
          </cell>
          <cell r="T154">
            <v>0</v>
          </cell>
          <cell r="U154">
            <v>-0.01</v>
          </cell>
          <cell r="V154">
            <v>0</v>
          </cell>
          <cell r="W154">
            <v>0</v>
          </cell>
          <cell r="X154">
            <v>0</v>
          </cell>
          <cell r="Y154">
            <v>0</v>
          </cell>
          <cell r="Z154">
            <v>-0.01</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row>
        <row r="155">
          <cell r="B155" t="str">
            <v>BI_19H07</v>
          </cell>
          <cell r="C155" t="str">
            <v>BI_19H07 - EIM Transmission Facilities Upgrade</v>
          </cell>
          <cell r="D155" t="str">
            <v>7141</v>
          </cell>
          <cell r="E155" t="str">
            <v>ER_7141 - Energy Imbalance Market</v>
          </cell>
          <cell r="F155" t="str">
            <v>Energy Imbalance Market</v>
          </cell>
          <cell r="G155" t="str">
            <v>Performance &amp; Capacity</v>
          </cell>
          <cell r="H155" t="str">
            <v>Enterprise Technology</v>
          </cell>
          <cell r="I155" t="str">
            <v>Hardware</v>
          </cell>
          <cell r="J155" t="str">
            <v>ED</v>
          </cell>
          <cell r="K155" t="str">
            <v>AN</v>
          </cell>
          <cell r="L155">
            <v>0</v>
          </cell>
          <cell r="M155">
            <v>2022</v>
          </cell>
          <cell r="N155">
            <v>0</v>
          </cell>
          <cell r="O155">
            <v>0</v>
          </cell>
          <cell r="P155">
            <v>0</v>
          </cell>
          <cell r="Q155">
            <v>0</v>
          </cell>
          <cell r="R155">
            <v>0</v>
          </cell>
          <cell r="S155">
            <v>0</v>
          </cell>
          <cell r="T155">
            <v>0</v>
          </cell>
          <cell r="U155">
            <v>-0.01</v>
          </cell>
          <cell r="V155">
            <v>0</v>
          </cell>
          <cell r="W155">
            <v>0</v>
          </cell>
          <cell r="X155">
            <v>0</v>
          </cell>
          <cell r="Y155">
            <v>0</v>
          </cell>
          <cell r="Z155">
            <v>-0.01</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row>
        <row r="156">
          <cell r="B156" t="str">
            <v>BI_19N09</v>
          </cell>
          <cell r="C156" t="str">
            <v>BI_19N09 - ET BI Network - EIM</v>
          </cell>
          <cell r="D156" t="str">
            <v>7141</v>
          </cell>
          <cell r="E156" t="str">
            <v>ER_7141 - Energy Imbalance Market</v>
          </cell>
          <cell r="F156" t="str">
            <v>Energy Imbalance Market</v>
          </cell>
          <cell r="G156" t="str">
            <v>Performance &amp; Capacity</v>
          </cell>
          <cell r="H156" t="str">
            <v>Enterprise Technology</v>
          </cell>
          <cell r="I156" t="str">
            <v>General</v>
          </cell>
          <cell r="J156" t="str">
            <v>CD</v>
          </cell>
          <cell r="K156" t="str">
            <v>AA</v>
          </cell>
          <cell r="L156">
            <v>9.1800000000000007E-2</v>
          </cell>
          <cell r="M156">
            <v>2022</v>
          </cell>
          <cell r="N156">
            <v>2545.9699999999866</v>
          </cell>
          <cell r="O156">
            <v>2805.86</v>
          </cell>
          <cell r="P156">
            <v>5536.07</v>
          </cell>
          <cell r="Q156">
            <v>9041.25</v>
          </cell>
          <cell r="R156">
            <v>3015.6</v>
          </cell>
          <cell r="S156">
            <v>1771.86</v>
          </cell>
          <cell r="T156">
            <v>2366.56</v>
          </cell>
          <cell r="U156">
            <v>3265.68</v>
          </cell>
          <cell r="V156">
            <v>554.72</v>
          </cell>
          <cell r="W156">
            <v>-5066.91</v>
          </cell>
          <cell r="X156">
            <v>0</v>
          </cell>
          <cell r="Y156">
            <v>0</v>
          </cell>
          <cell r="Z156">
            <v>25836.659999999989</v>
          </cell>
          <cell r="AA156">
            <v>233.72004599999877</v>
          </cell>
          <cell r="AB156">
            <v>257.57794800000005</v>
          </cell>
          <cell r="AC156">
            <v>508.21122600000001</v>
          </cell>
          <cell r="AD156">
            <v>829.98675000000003</v>
          </cell>
          <cell r="AE156">
            <v>276.83208000000002</v>
          </cell>
          <cell r="AF156">
            <v>162.65674799999999</v>
          </cell>
          <cell r="AG156">
            <v>217.25020800000001</v>
          </cell>
          <cell r="AH156">
            <v>299.789424</v>
          </cell>
          <cell r="AI156">
            <v>50.923296000000008</v>
          </cell>
          <cell r="AJ156">
            <v>-465.142338</v>
          </cell>
          <cell r="AK156">
            <v>0</v>
          </cell>
          <cell r="AL156">
            <v>0</v>
          </cell>
          <cell r="AM156">
            <v>2371.8053879999984</v>
          </cell>
        </row>
        <row r="157">
          <cell r="B157" t="str">
            <v>BI_20N09</v>
          </cell>
          <cell r="C157" t="str">
            <v>BI_20N09 - ET BI Hardware/Software - EIM</v>
          </cell>
          <cell r="D157" t="str">
            <v>7141</v>
          </cell>
          <cell r="E157" t="str">
            <v>ER_7141 - Energy Imbalance Market</v>
          </cell>
          <cell r="F157" t="str">
            <v>Energy Imbalance Market</v>
          </cell>
          <cell r="G157" t="str">
            <v>Performance &amp; Capacity</v>
          </cell>
          <cell r="H157" t="str">
            <v>Enterprise Technology</v>
          </cell>
          <cell r="I157" t="str">
            <v>5 Yr Software</v>
          </cell>
          <cell r="J157" t="str">
            <v>ED</v>
          </cell>
          <cell r="K157" t="str">
            <v>AN</v>
          </cell>
          <cell r="L157">
            <v>0</v>
          </cell>
          <cell r="M157">
            <v>2022</v>
          </cell>
          <cell r="N157">
            <v>0</v>
          </cell>
          <cell r="O157">
            <v>0</v>
          </cell>
          <cell r="P157">
            <v>8936700.9300000016</v>
          </cell>
          <cell r="Q157">
            <v>448349.32999999996</v>
          </cell>
          <cell r="R157">
            <v>372590.54</v>
          </cell>
          <cell r="S157">
            <v>191642.38</v>
          </cell>
          <cell r="T157">
            <v>136940.94</v>
          </cell>
          <cell r="U157">
            <v>7878</v>
          </cell>
          <cell r="V157">
            <v>7959.6</v>
          </cell>
          <cell r="W157">
            <v>0</v>
          </cell>
          <cell r="X157">
            <v>0</v>
          </cell>
          <cell r="Y157">
            <v>0</v>
          </cell>
          <cell r="Z157">
            <v>10102061.720000001</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row>
        <row r="158">
          <cell r="B158" t="str">
            <v>BI_20N09</v>
          </cell>
          <cell r="C158" t="str">
            <v>BI_20N09 - ET BI Hardware/Software - EIM</v>
          </cell>
          <cell r="D158" t="str">
            <v>7141</v>
          </cell>
          <cell r="E158" t="str">
            <v>ER_7141 - Energy Imbalance Market</v>
          </cell>
          <cell r="F158" t="str">
            <v>Energy Imbalance Market</v>
          </cell>
          <cell r="G158" t="str">
            <v>Performance &amp; Capacity</v>
          </cell>
          <cell r="H158" t="str">
            <v>Enterprise Technology</v>
          </cell>
          <cell r="I158" t="str">
            <v>Hardware</v>
          </cell>
          <cell r="J158" t="str">
            <v>ED</v>
          </cell>
          <cell r="K158" t="str">
            <v>AN</v>
          </cell>
          <cell r="L158">
            <v>0</v>
          </cell>
          <cell r="M158">
            <v>2022</v>
          </cell>
          <cell r="N158">
            <v>0</v>
          </cell>
          <cell r="O158">
            <v>0</v>
          </cell>
          <cell r="P158">
            <v>94727.09</v>
          </cell>
          <cell r="Q158">
            <v>3970.96</v>
          </cell>
          <cell r="R158">
            <v>7154.94</v>
          </cell>
          <cell r="S158">
            <v>66504.08</v>
          </cell>
          <cell r="T158">
            <v>69.180000000000007</v>
          </cell>
          <cell r="U158">
            <v>0</v>
          </cell>
          <cell r="V158">
            <v>0</v>
          </cell>
          <cell r="W158">
            <v>0</v>
          </cell>
          <cell r="X158">
            <v>0</v>
          </cell>
          <cell r="Y158">
            <v>0</v>
          </cell>
          <cell r="Z158">
            <v>172426.25</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row>
        <row r="159">
          <cell r="B159" t="str">
            <v>BI_XS907</v>
          </cell>
          <cell r="C159" t="str">
            <v>BI_XS907 - Trans SS BI Substation Metering - EIM</v>
          </cell>
          <cell r="D159" t="str">
            <v>7141</v>
          </cell>
          <cell r="E159" t="str">
            <v>ER_7141 - Energy Imbalance Market</v>
          </cell>
          <cell r="F159" t="str">
            <v>Energy Imbalance Market</v>
          </cell>
          <cell r="G159" t="str">
            <v>Performance &amp; Capacity</v>
          </cell>
          <cell r="H159" t="str">
            <v>Enterprise Technology</v>
          </cell>
          <cell r="I159" t="str">
            <v>Transmission</v>
          </cell>
          <cell r="J159" t="str">
            <v>ED</v>
          </cell>
          <cell r="K159" t="str">
            <v>AN</v>
          </cell>
          <cell r="L159">
            <v>0</v>
          </cell>
          <cell r="M159">
            <v>2022</v>
          </cell>
          <cell r="N159">
            <v>0</v>
          </cell>
          <cell r="O159">
            <v>7326.24</v>
          </cell>
          <cell r="P159">
            <v>1996.46</v>
          </cell>
          <cell r="Q159">
            <v>130.01999999999998</v>
          </cell>
          <cell r="R159">
            <v>0</v>
          </cell>
          <cell r="S159">
            <v>0</v>
          </cell>
          <cell r="T159">
            <v>0</v>
          </cell>
          <cell r="U159">
            <v>0</v>
          </cell>
          <cell r="V159">
            <v>0</v>
          </cell>
          <cell r="W159">
            <v>0</v>
          </cell>
          <cell r="X159">
            <v>0</v>
          </cell>
          <cell r="Y159">
            <v>0</v>
          </cell>
          <cell r="Z159">
            <v>9452.7200000000012</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row>
        <row r="160">
          <cell r="B160" t="str">
            <v>BI_XS907</v>
          </cell>
          <cell r="C160" t="str">
            <v>BI_XS907 - Trans SS BI Substation Metering - EIM</v>
          </cell>
          <cell r="D160" t="str">
            <v>7141</v>
          </cell>
          <cell r="E160" t="str">
            <v>ER_7141 - Energy Imbalance Market</v>
          </cell>
          <cell r="F160" t="str">
            <v>Energy Imbalance Market</v>
          </cell>
          <cell r="G160" t="str">
            <v>Performance &amp; Capacity</v>
          </cell>
          <cell r="H160" t="str">
            <v>Enterprise Technology</v>
          </cell>
          <cell r="I160" t="str">
            <v>E Distribution</v>
          </cell>
          <cell r="J160" t="str">
            <v>ED</v>
          </cell>
          <cell r="K160" t="str">
            <v>WA</v>
          </cell>
          <cell r="L160">
            <v>0</v>
          </cell>
          <cell r="M160">
            <v>2022</v>
          </cell>
          <cell r="N160">
            <v>0</v>
          </cell>
          <cell r="O160">
            <v>2230.88</v>
          </cell>
          <cell r="P160">
            <v>580.25</v>
          </cell>
          <cell r="Q160">
            <v>0</v>
          </cell>
          <cell r="R160">
            <v>0</v>
          </cell>
          <cell r="S160">
            <v>0</v>
          </cell>
          <cell r="T160">
            <v>0</v>
          </cell>
          <cell r="U160">
            <v>0</v>
          </cell>
          <cell r="V160">
            <v>0</v>
          </cell>
          <cell r="W160">
            <v>0</v>
          </cell>
          <cell r="X160">
            <v>0</v>
          </cell>
          <cell r="Y160">
            <v>0</v>
          </cell>
          <cell r="Z160">
            <v>2811.13</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row>
        <row r="161">
          <cell r="B161" t="str">
            <v>BI_YS908</v>
          </cell>
          <cell r="C161" t="str">
            <v>BI_YS908 - System Ops Scada Upgrades - EIM</v>
          </cell>
          <cell r="D161" t="str">
            <v>7141</v>
          </cell>
          <cell r="E161" t="str">
            <v>ER_7141 - Energy Imbalance Market</v>
          </cell>
          <cell r="F161" t="str">
            <v>Energy Imbalance Market</v>
          </cell>
          <cell r="G161" t="str">
            <v>Performance &amp; Capacity</v>
          </cell>
          <cell r="H161" t="str">
            <v>Enterprise Technology</v>
          </cell>
          <cell r="I161" t="str">
            <v>5 Yr Software</v>
          </cell>
          <cell r="J161" t="str">
            <v>ED</v>
          </cell>
          <cell r="K161" t="str">
            <v>AN</v>
          </cell>
          <cell r="L161">
            <v>0</v>
          </cell>
          <cell r="M161">
            <v>2022</v>
          </cell>
          <cell r="N161">
            <v>0</v>
          </cell>
          <cell r="O161">
            <v>0</v>
          </cell>
          <cell r="P161">
            <v>415958.05</v>
          </cell>
          <cell r="Q161">
            <v>29025.86</v>
          </cell>
          <cell r="R161">
            <v>32217.96</v>
          </cell>
          <cell r="S161">
            <v>9682.11</v>
          </cell>
          <cell r="T161">
            <v>5462.03</v>
          </cell>
          <cell r="U161">
            <v>684.07</v>
          </cell>
          <cell r="V161">
            <v>0</v>
          </cell>
          <cell r="W161">
            <v>0</v>
          </cell>
          <cell r="X161">
            <v>0</v>
          </cell>
          <cell r="Y161">
            <v>0</v>
          </cell>
          <cell r="Z161">
            <v>493030.08</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row>
        <row r="162">
          <cell r="B162" t="str">
            <v>BI_YS908</v>
          </cell>
          <cell r="C162" t="str">
            <v>BI_YS908 - System Ops Scada Upgrades - EIM</v>
          </cell>
          <cell r="D162" t="str">
            <v>7141</v>
          </cell>
          <cell r="E162" t="str">
            <v>ER_7141 - Energy Imbalance Market</v>
          </cell>
          <cell r="F162" t="str">
            <v>Energy Imbalance Market</v>
          </cell>
          <cell r="G162" t="str">
            <v>Performance &amp; Capacity</v>
          </cell>
          <cell r="H162" t="str">
            <v>Enterprise Technology</v>
          </cell>
          <cell r="I162" t="str">
            <v>General</v>
          </cell>
          <cell r="J162" t="str">
            <v>ED</v>
          </cell>
          <cell r="K162" t="str">
            <v>AN</v>
          </cell>
          <cell r="L162">
            <v>0</v>
          </cell>
          <cell r="M162">
            <v>2022</v>
          </cell>
          <cell r="N162">
            <v>0</v>
          </cell>
          <cell r="O162">
            <v>0</v>
          </cell>
          <cell r="P162">
            <v>2497</v>
          </cell>
          <cell r="Q162">
            <v>174.26</v>
          </cell>
          <cell r="R162">
            <v>193.4</v>
          </cell>
          <cell r="S162">
            <v>58.12</v>
          </cell>
          <cell r="T162">
            <v>32.799999999999997</v>
          </cell>
          <cell r="U162">
            <v>4.0999999999999996</v>
          </cell>
          <cell r="V162">
            <v>0</v>
          </cell>
          <cell r="W162">
            <v>0</v>
          </cell>
          <cell r="X162">
            <v>0</v>
          </cell>
          <cell r="Y162">
            <v>0</v>
          </cell>
          <cell r="Z162">
            <v>2959.6800000000003</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row>
        <row r="163">
          <cell r="B163" t="str">
            <v>BI_YS908</v>
          </cell>
          <cell r="C163" t="str">
            <v>BI_YS908 - System Ops Scada Upgrades - EIM</v>
          </cell>
          <cell r="D163" t="str">
            <v>7141</v>
          </cell>
          <cell r="E163" t="str">
            <v>ER_7141 - Energy Imbalance Market</v>
          </cell>
          <cell r="F163" t="str">
            <v>Energy Imbalance Market</v>
          </cell>
          <cell r="G163" t="str">
            <v>Performance &amp; Capacity</v>
          </cell>
          <cell r="H163" t="str">
            <v>Enterprise Technology</v>
          </cell>
          <cell r="I163" t="str">
            <v>Hardware</v>
          </cell>
          <cell r="J163" t="str">
            <v>ED</v>
          </cell>
          <cell r="K163" t="str">
            <v>AN</v>
          </cell>
          <cell r="L163">
            <v>0</v>
          </cell>
          <cell r="M163">
            <v>2022</v>
          </cell>
          <cell r="N163">
            <v>0</v>
          </cell>
          <cell r="O163">
            <v>0</v>
          </cell>
          <cell r="P163">
            <v>24966.93</v>
          </cell>
          <cell r="Q163">
            <v>1742.2</v>
          </cell>
          <cell r="R163">
            <v>1933.81</v>
          </cell>
          <cell r="S163">
            <v>581.15</v>
          </cell>
          <cell r="T163">
            <v>327.84</v>
          </cell>
          <cell r="U163">
            <v>41.06</v>
          </cell>
          <cell r="V163">
            <v>0</v>
          </cell>
          <cell r="W163">
            <v>0</v>
          </cell>
          <cell r="X163">
            <v>0</v>
          </cell>
          <cell r="Y163">
            <v>0</v>
          </cell>
          <cell r="Z163">
            <v>29592.990000000005</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row>
        <row r="164">
          <cell r="B164" t="str">
            <v>BI_18W02</v>
          </cell>
          <cell r="C164" t="str">
            <v>BI_18W02 - Energy Resources Modern &amp; Op Efficiency EDAN</v>
          </cell>
          <cell r="D164" t="str">
            <v>5019</v>
          </cell>
          <cell r="E164" t="str">
            <v>ER_5019 - Energy Resources Modernization &amp; Op Efficiency</v>
          </cell>
          <cell r="F164" t="str">
            <v>Energy Resources Modernization &amp; Operational Efficiency</v>
          </cell>
          <cell r="G164" t="str">
            <v>Performance &amp; Capacity</v>
          </cell>
          <cell r="H164" t="str">
            <v>Enterprise Technology</v>
          </cell>
          <cell r="I164" t="str">
            <v>3 Yr Software</v>
          </cell>
          <cell r="J164" t="str">
            <v>ED</v>
          </cell>
          <cell r="K164" t="str">
            <v>AN</v>
          </cell>
          <cell r="L164">
            <v>0</v>
          </cell>
          <cell r="M164">
            <v>2022</v>
          </cell>
          <cell r="N164">
            <v>699.65</v>
          </cell>
          <cell r="O164">
            <v>1194.8499999999999</v>
          </cell>
          <cell r="P164">
            <v>0</v>
          </cell>
          <cell r="Q164">
            <v>0</v>
          </cell>
          <cell r="R164">
            <v>0</v>
          </cell>
          <cell r="S164">
            <v>0</v>
          </cell>
          <cell r="T164">
            <v>0</v>
          </cell>
          <cell r="U164">
            <v>0</v>
          </cell>
          <cell r="V164">
            <v>0</v>
          </cell>
          <cell r="W164">
            <v>0</v>
          </cell>
          <cell r="X164">
            <v>0</v>
          </cell>
          <cell r="Y164">
            <v>0</v>
          </cell>
          <cell r="Z164">
            <v>1894.5</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row>
        <row r="165">
          <cell r="B165" t="str">
            <v>BI_18W02</v>
          </cell>
          <cell r="C165" t="str">
            <v>BI_18W02 - Energy Resources Modern &amp; Op Efficiency EDAN</v>
          </cell>
          <cell r="D165" t="str">
            <v>5019</v>
          </cell>
          <cell r="E165" t="str">
            <v>ER_5019 - Energy Resources Modernization &amp; Op Efficiency</v>
          </cell>
          <cell r="F165" t="str">
            <v>Energy Resources Modernization &amp; Operational Efficiency</v>
          </cell>
          <cell r="G165" t="str">
            <v>Performance &amp; Capacity</v>
          </cell>
          <cell r="H165" t="str">
            <v>Enterprise Technology</v>
          </cell>
          <cell r="I165" t="str">
            <v>5 Yr Software</v>
          </cell>
          <cell r="J165" t="str">
            <v>ED</v>
          </cell>
          <cell r="K165" t="str">
            <v>AN</v>
          </cell>
          <cell r="L165">
            <v>0</v>
          </cell>
          <cell r="M165">
            <v>2022</v>
          </cell>
          <cell r="N165">
            <v>0</v>
          </cell>
          <cell r="O165">
            <v>0</v>
          </cell>
          <cell r="P165">
            <v>0</v>
          </cell>
          <cell r="Q165">
            <v>0</v>
          </cell>
          <cell r="R165">
            <v>0</v>
          </cell>
          <cell r="S165">
            <v>0</v>
          </cell>
          <cell r="T165">
            <v>0</v>
          </cell>
          <cell r="U165">
            <v>0</v>
          </cell>
          <cell r="V165">
            <v>0</v>
          </cell>
          <cell r="W165">
            <v>0</v>
          </cell>
          <cell r="X165">
            <v>10121.31</v>
          </cell>
          <cell r="Y165">
            <v>1117884.98</v>
          </cell>
          <cell r="Z165">
            <v>1128006.29</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row>
        <row r="166">
          <cell r="B166" t="str">
            <v>BI_19W01</v>
          </cell>
          <cell r="C166" t="str">
            <v>BI_19W01 - Energy Resources Modern &amp; Op Efficiency CDAA</v>
          </cell>
          <cell r="D166" t="str">
            <v>5019</v>
          </cell>
          <cell r="E166" t="str">
            <v>ER_5019 - Energy Resources Modernization &amp; Op Efficiency</v>
          </cell>
          <cell r="F166" t="str">
            <v>Energy Resources Modernization &amp; Operational Efficiency</v>
          </cell>
          <cell r="G166" t="str">
            <v>Performance &amp; Capacity</v>
          </cell>
          <cell r="H166" t="str">
            <v>Enterprise Technology</v>
          </cell>
          <cell r="I166" t="str">
            <v>3 Yr Software</v>
          </cell>
          <cell r="J166" t="str">
            <v>CD</v>
          </cell>
          <cell r="K166" t="str">
            <v>AA</v>
          </cell>
          <cell r="L166">
            <v>9.1800000000000007E-2</v>
          </cell>
          <cell r="M166">
            <v>2022</v>
          </cell>
          <cell r="N166">
            <v>1350.84</v>
          </cell>
          <cell r="O166">
            <v>-2010.46</v>
          </cell>
          <cell r="P166">
            <v>0</v>
          </cell>
          <cell r="Q166">
            <v>0</v>
          </cell>
          <cell r="R166">
            <v>0</v>
          </cell>
          <cell r="S166">
            <v>0</v>
          </cell>
          <cell r="T166">
            <v>0</v>
          </cell>
          <cell r="U166">
            <v>0</v>
          </cell>
          <cell r="V166">
            <v>0</v>
          </cell>
          <cell r="W166">
            <v>0</v>
          </cell>
          <cell r="X166">
            <v>0</v>
          </cell>
          <cell r="Y166">
            <v>0</v>
          </cell>
          <cell r="Z166">
            <v>-659.62000000000012</v>
          </cell>
          <cell r="AA166">
            <v>124.00711200000001</v>
          </cell>
          <cell r="AB166">
            <v>-184.56022800000002</v>
          </cell>
          <cell r="AC166">
            <v>0</v>
          </cell>
          <cell r="AD166">
            <v>0</v>
          </cell>
          <cell r="AE166">
            <v>0</v>
          </cell>
          <cell r="AF166">
            <v>0</v>
          </cell>
          <cell r="AG166">
            <v>0</v>
          </cell>
          <cell r="AH166">
            <v>0</v>
          </cell>
          <cell r="AI166">
            <v>0</v>
          </cell>
          <cell r="AJ166">
            <v>0</v>
          </cell>
          <cell r="AK166">
            <v>0</v>
          </cell>
          <cell r="AL166">
            <v>0</v>
          </cell>
          <cell r="AM166">
            <v>-60.553116000000017</v>
          </cell>
        </row>
        <row r="167">
          <cell r="B167" t="str">
            <v>BI_19W01</v>
          </cell>
          <cell r="C167" t="str">
            <v>BI_19W01 - Energy Resources Modern &amp; Op Efficiency CDAA</v>
          </cell>
          <cell r="D167" t="str">
            <v>5019</v>
          </cell>
          <cell r="E167" t="str">
            <v>ER_5019 - Energy Resources Modernization &amp; Op Efficiency</v>
          </cell>
          <cell r="F167" t="str">
            <v>Energy Resources Modernization &amp; Operational Efficiency</v>
          </cell>
          <cell r="G167" t="str">
            <v>Performance &amp; Capacity</v>
          </cell>
          <cell r="H167" t="str">
            <v>Enterprise Technology</v>
          </cell>
          <cell r="I167" t="str">
            <v>5 Yr Software</v>
          </cell>
          <cell r="J167" t="str">
            <v>CD</v>
          </cell>
          <cell r="K167" t="str">
            <v>AA</v>
          </cell>
          <cell r="L167">
            <v>9.1800000000000007E-2</v>
          </cell>
          <cell r="M167">
            <v>2022</v>
          </cell>
          <cell r="N167">
            <v>197104.61000000002</v>
          </cell>
          <cell r="O167">
            <v>56926.200000000004</v>
          </cell>
          <cell r="P167">
            <v>89499.520000000004</v>
          </cell>
          <cell r="Q167">
            <v>66813.83</v>
          </cell>
          <cell r="R167">
            <v>62420.34</v>
          </cell>
          <cell r="S167">
            <v>81573.23</v>
          </cell>
          <cell r="T167">
            <v>33713.379999999997</v>
          </cell>
          <cell r="U167">
            <v>63466.69</v>
          </cell>
          <cell r="V167">
            <v>97650.07</v>
          </cell>
          <cell r="W167">
            <v>18179.849999999999</v>
          </cell>
          <cell r="X167">
            <v>75172.850000000006</v>
          </cell>
          <cell r="Y167">
            <v>218627.33000000002</v>
          </cell>
          <cell r="Z167">
            <v>1061147.9000000001</v>
          </cell>
          <cell r="AA167">
            <v>18094.203198000003</v>
          </cell>
          <cell r="AB167">
            <v>5225.8251600000003</v>
          </cell>
          <cell r="AC167">
            <v>8216.0559360000007</v>
          </cell>
          <cell r="AD167">
            <v>6133.509594000001</v>
          </cell>
          <cell r="AE167">
            <v>5730.1872119999998</v>
          </cell>
          <cell r="AF167">
            <v>7488.4225139999999</v>
          </cell>
          <cell r="AG167">
            <v>3094.8882840000001</v>
          </cell>
          <cell r="AH167">
            <v>5826.242142000001</v>
          </cell>
          <cell r="AI167">
            <v>8964.2764260000022</v>
          </cell>
          <cell r="AJ167">
            <v>1668.91023</v>
          </cell>
          <cell r="AK167">
            <v>6900.8676300000006</v>
          </cell>
          <cell r="AL167">
            <v>20069.988894000002</v>
          </cell>
          <cell r="AM167">
            <v>97413.377219999995</v>
          </cell>
        </row>
        <row r="168">
          <cell r="B168" t="str">
            <v>BI_19W01</v>
          </cell>
          <cell r="C168" t="str">
            <v>BI_19W01 - Energy Resources Modern &amp; Op Efficiency CDAA</v>
          </cell>
          <cell r="D168" t="str">
            <v>5019</v>
          </cell>
          <cell r="E168" t="str">
            <v>ER_5019 - Energy Resources Modernization &amp; Op Efficiency</v>
          </cell>
          <cell r="F168" t="str">
            <v>Energy Resources Modernization &amp; Operational Efficiency</v>
          </cell>
          <cell r="G168" t="str">
            <v>Performance &amp; Capacity</v>
          </cell>
          <cell r="H168" t="str">
            <v>Enterprise Technology</v>
          </cell>
          <cell r="I168" t="str">
            <v>Hardware</v>
          </cell>
          <cell r="J168" t="str">
            <v>CD</v>
          </cell>
          <cell r="K168" t="str">
            <v>AA</v>
          </cell>
          <cell r="L168">
            <v>9.1800000000000007E-2</v>
          </cell>
          <cell r="M168">
            <v>2022</v>
          </cell>
          <cell r="N168">
            <v>7323.72</v>
          </cell>
          <cell r="O168">
            <v>23.06</v>
          </cell>
          <cell r="P168">
            <v>0</v>
          </cell>
          <cell r="Q168">
            <v>0</v>
          </cell>
          <cell r="R168">
            <v>0</v>
          </cell>
          <cell r="S168">
            <v>0</v>
          </cell>
          <cell r="T168">
            <v>0</v>
          </cell>
          <cell r="U168">
            <v>0</v>
          </cell>
          <cell r="V168">
            <v>0</v>
          </cell>
          <cell r="W168">
            <v>0</v>
          </cell>
          <cell r="X168">
            <v>0</v>
          </cell>
          <cell r="Y168">
            <v>6339.37</v>
          </cell>
          <cell r="Z168">
            <v>13686.150000000001</v>
          </cell>
          <cell r="AA168">
            <v>672.31749600000012</v>
          </cell>
          <cell r="AB168">
            <v>2.116908</v>
          </cell>
          <cell r="AC168">
            <v>0</v>
          </cell>
          <cell r="AD168">
            <v>0</v>
          </cell>
          <cell r="AE168">
            <v>0</v>
          </cell>
          <cell r="AF168">
            <v>0</v>
          </cell>
          <cell r="AG168">
            <v>0</v>
          </cell>
          <cell r="AH168">
            <v>0</v>
          </cell>
          <cell r="AI168">
            <v>0</v>
          </cell>
          <cell r="AJ168">
            <v>0</v>
          </cell>
          <cell r="AK168">
            <v>0</v>
          </cell>
          <cell r="AL168">
            <v>581.95416599999999</v>
          </cell>
          <cell r="AM168">
            <v>1256.3885700000001</v>
          </cell>
        </row>
        <row r="169">
          <cell r="B169" t="str">
            <v>BI_19W01</v>
          </cell>
          <cell r="C169" t="str">
            <v>BI_19W01 - Energy Resources Modern &amp; Op Efficiency CDAA</v>
          </cell>
          <cell r="D169" t="str">
            <v>5019</v>
          </cell>
          <cell r="E169" t="str">
            <v>ER_5019 - Energy Resources Modernization &amp; Op Efficiency</v>
          </cell>
          <cell r="F169" t="str">
            <v>Energy Resources Modernization &amp; Operational Efficiency</v>
          </cell>
          <cell r="G169" t="str">
            <v>Performance &amp; Capacity</v>
          </cell>
          <cell r="H169" t="str">
            <v>Enterprise Technology</v>
          </cell>
          <cell r="I169" t="str">
            <v>5 Yr Software</v>
          </cell>
          <cell r="J169" t="str">
            <v>ED</v>
          </cell>
          <cell r="K169" t="str">
            <v>AN</v>
          </cell>
          <cell r="L169">
            <v>0</v>
          </cell>
          <cell r="M169">
            <v>2022</v>
          </cell>
          <cell r="N169">
            <v>62.21999999997206</v>
          </cell>
          <cell r="O169">
            <v>0</v>
          </cell>
          <cell r="P169">
            <v>1217.81</v>
          </cell>
          <cell r="Q169">
            <v>0</v>
          </cell>
          <cell r="R169">
            <v>65553.710000000079</v>
          </cell>
          <cell r="S169">
            <v>0</v>
          </cell>
          <cell r="T169">
            <v>0</v>
          </cell>
          <cell r="U169">
            <v>0</v>
          </cell>
          <cell r="V169">
            <v>0</v>
          </cell>
          <cell r="W169">
            <v>0</v>
          </cell>
          <cell r="X169">
            <v>0</v>
          </cell>
          <cell r="Y169">
            <v>0</v>
          </cell>
          <cell r="Z169">
            <v>66833.740000000049</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row>
        <row r="170">
          <cell r="B170" t="str">
            <v>BI_19W01</v>
          </cell>
          <cell r="C170" t="str">
            <v>BI_19W01 - Energy Resources Modern &amp; Op Efficiency CDAA</v>
          </cell>
          <cell r="D170" t="str">
            <v>5019</v>
          </cell>
          <cell r="E170" t="str">
            <v>ER_5019 - Energy Resources Modernization &amp; Op Efficiency</v>
          </cell>
          <cell r="F170" t="str">
            <v>Energy Resources Modernization &amp; Operational Efficiency</v>
          </cell>
          <cell r="G170" t="str">
            <v>Performance &amp; Capacity</v>
          </cell>
          <cell r="H170" t="str">
            <v>Enterprise Technology</v>
          </cell>
          <cell r="I170" t="str">
            <v>Hardware</v>
          </cell>
          <cell r="J170" t="str">
            <v>ED</v>
          </cell>
          <cell r="K170" t="str">
            <v>AN</v>
          </cell>
          <cell r="L170">
            <v>0</v>
          </cell>
          <cell r="M170">
            <v>2022</v>
          </cell>
          <cell r="N170">
            <v>15.29</v>
          </cell>
          <cell r="O170">
            <v>0</v>
          </cell>
          <cell r="P170">
            <v>299.19</v>
          </cell>
          <cell r="Q170">
            <v>0</v>
          </cell>
          <cell r="R170">
            <v>-65553.710000000006</v>
          </cell>
          <cell r="S170">
            <v>0</v>
          </cell>
          <cell r="T170">
            <v>0</v>
          </cell>
          <cell r="U170">
            <v>0</v>
          </cell>
          <cell r="V170">
            <v>0</v>
          </cell>
          <cell r="W170">
            <v>0</v>
          </cell>
          <cell r="X170">
            <v>0</v>
          </cell>
          <cell r="Y170">
            <v>0</v>
          </cell>
          <cell r="Z170">
            <v>-65239.23</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1">
          <cell r="B171" t="str">
            <v>BI_19W01</v>
          </cell>
          <cell r="C171" t="str">
            <v>BI_19W01 - Energy Resources Modern &amp; Op Efficiency CDAA</v>
          </cell>
          <cell r="D171" t="str">
            <v>5019</v>
          </cell>
          <cell r="E171" t="str">
            <v>ER_5019 - Energy Resources Modernization &amp; Op Efficiency</v>
          </cell>
          <cell r="F171" t="str">
            <v>Energy Resources Modernization &amp; Operational Efficiency</v>
          </cell>
          <cell r="G171" t="str">
            <v>Performance &amp; Capacity</v>
          </cell>
          <cell r="H171" t="str">
            <v>Enterprise Technology</v>
          </cell>
          <cell r="I171" t="str">
            <v>5 Yr Software</v>
          </cell>
          <cell r="J171" t="str">
            <v>GD</v>
          </cell>
          <cell r="K171" t="str">
            <v>AA</v>
          </cell>
          <cell r="L171">
            <v>0.30964999999999998</v>
          </cell>
          <cell r="M171">
            <v>2022</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row>
        <row r="172">
          <cell r="B172" t="str">
            <v>BI_18W02</v>
          </cell>
          <cell r="C172" t="str">
            <v>BI_18W02 - Energy Resources Modern &amp; Op Efficiency EDAN</v>
          </cell>
          <cell r="D172" t="str">
            <v>5019</v>
          </cell>
          <cell r="E172" t="str">
            <v>ER_5019 - Energy Resources Modernization &amp; Op Efficiency</v>
          </cell>
          <cell r="F172" t="str">
            <v>Energy Resources Modernization &amp; Operational Efficiency</v>
          </cell>
          <cell r="G172" t="str">
            <v>Performance &amp; Capacity</v>
          </cell>
          <cell r="H172" t="str">
            <v>Enterprise Technology</v>
          </cell>
          <cell r="I172" t="str">
            <v>2 Yr Software</v>
          </cell>
          <cell r="J172" t="str">
            <v>ED</v>
          </cell>
          <cell r="K172" t="str">
            <v>AN</v>
          </cell>
          <cell r="L172">
            <v>0</v>
          </cell>
          <cell r="M172">
            <v>2023</v>
          </cell>
          <cell r="N172">
            <v>515411.02</v>
          </cell>
          <cell r="O172">
            <v>17957.759999999998</v>
          </cell>
          <cell r="P172">
            <v>0</v>
          </cell>
          <cell r="Q172">
            <v>0</v>
          </cell>
          <cell r="R172">
            <v>0</v>
          </cell>
          <cell r="S172">
            <v>0</v>
          </cell>
          <cell r="T172">
            <v>0</v>
          </cell>
          <cell r="U172">
            <v>0</v>
          </cell>
          <cell r="V172">
            <v>0</v>
          </cell>
          <cell r="W172">
            <v>0</v>
          </cell>
          <cell r="X172">
            <v>0</v>
          </cell>
          <cell r="Y172">
            <v>0</v>
          </cell>
          <cell r="Z172">
            <v>533368.78</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row>
        <row r="173">
          <cell r="B173" t="str">
            <v>BI_18W02</v>
          </cell>
          <cell r="C173" t="str">
            <v>BI_18W02 - Energy Resources Modern &amp; Op Efficiency EDAN</v>
          </cell>
          <cell r="D173" t="str">
            <v>5019</v>
          </cell>
          <cell r="E173" t="str">
            <v>ER_5019 - Energy Resources Modernization &amp; Op Efficiency</v>
          </cell>
          <cell r="F173" t="str">
            <v>Energy Resources Modernization &amp; Operational Efficiency</v>
          </cell>
          <cell r="G173" t="str">
            <v>Performance &amp; Capacity</v>
          </cell>
          <cell r="H173" t="str">
            <v>Enterprise Technology</v>
          </cell>
          <cell r="I173" t="str">
            <v>5 Yr Software</v>
          </cell>
          <cell r="J173" t="str">
            <v>ED</v>
          </cell>
          <cell r="K173" t="str">
            <v>AN</v>
          </cell>
          <cell r="L173">
            <v>0</v>
          </cell>
          <cell r="M173">
            <v>2023</v>
          </cell>
          <cell r="N173">
            <v>33007.159999999996</v>
          </cell>
          <cell r="O173">
            <v>27583.57</v>
          </cell>
          <cell r="P173">
            <v>0</v>
          </cell>
          <cell r="Q173">
            <v>0</v>
          </cell>
          <cell r="R173">
            <v>0</v>
          </cell>
          <cell r="S173">
            <v>0</v>
          </cell>
          <cell r="T173">
            <v>0</v>
          </cell>
          <cell r="U173">
            <v>0</v>
          </cell>
          <cell r="V173">
            <v>0</v>
          </cell>
          <cell r="W173">
            <v>0</v>
          </cell>
          <cell r="X173">
            <v>0</v>
          </cell>
          <cell r="Y173">
            <v>0</v>
          </cell>
          <cell r="Z173">
            <v>60590.729999999996</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row>
        <row r="174">
          <cell r="B174" t="str">
            <v>BI_19W01</v>
          </cell>
          <cell r="C174" t="str">
            <v>BI_19W01 - Energy Resources Modern &amp; Op Efficiency CDAA</v>
          </cell>
          <cell r="D174" t="str">
            <v>5019</v>
          </cell>
          <cell r="E174" t="str">
            <v>ER_5019 - Energy Resources Modernization &amp; Op Efficiency</v>
          </cell>
          <cell r="F174" t="str">
            <v>Energy Resources Modernization &amp; Operational Efficiency</v>
          </cell>
          <cell r="G174" t="str">
            <v>Performance &amp; Capacity</v>
          </cell>
          <cell r="H174" t="str">
            <v>Enterprise Technology</v>
          </cell>
          <cell r="I174" t="str">
            <v>5 Yr Software</v>
          </cell>
          <cell r="J174" t="str">
            <v>CD</v>
          </cell>
          <cell r="K174" t="str">
            <v>AA</v>
          </cell>
          <cell r="L174">
            <v>9.1800000000000007E-2</v>
          </cell>
          <cell r="M174">
            <v>2023</v>
          </cell>
          <cell r="N174">
            <v>14741.099999999999</v>
          </cell>
          <cell r="O174">
            <v>4451.17</v>
          </cell>
          <cell r="P174">
            <v>0</v>
          </cell>
          <cell r="Q174">
            <v>0</v>
          </cell>
          <cell r="R174">
            <v>0</v>
          </cell>
          <cell r="S174">
            <v>0</v>
          </cell>
          <cell r="T174">
            <v>0</v>
          </cell>
          <cell r="U174">
            <v>0</v>
          </cell>
          <cell r="V174">
            <v>0</v>
          </cell>
          <cell r="W174">
            <v>0</v>
          </cell>
          <cell r="X174">
            <v>0</v>
          </cell>
          <cell r="Y174">
            <v>0</v>
          </cell>
          <cell r="Z174">
            <v>19192.269999999997</v>
          </cell>
          <cell r="AA174">
            <v>1353.23298</v>
          </cell>
          <cell r="AB174">
            <v>408.61740600000002</v>
          </cell>
          <cell r="AC174">
            <v>0</v>
          </cell>
          <cell r="AD174">
            <v>0</v>
          </cell>
          <cell r="AE174">
            <v>0</v>
          </cell>
          <cell r="AF174">
            <v>0</v>
          </cell>
          <cell r="AG174">
            <v>0</v>
          </cell>
          <cell r="AH174">
            <v>0</v>
          </cell>
          <cell r="AI174">
            <v>0</v>
          </cell>
          <cell r="AJ174">
            <v>0</v>
          </cell>
          <cell r="AK174">
            <v>0</v>
          </cell>
          <cell r="AL174">
            <v>0</v>
          </cell>
          <cell r="AM174">
            <v>1761.8503860000001</v>
          </cell>
        </row>
        <row r="175">
          <cell r="B175" t="str">
            <v>BI_19W01</v>
          </cell>
          <cell r="C175" t="str">
            <v>BI_19W01 - Energy Resources Modern &amp; Op Efficiency CDAA</v>
          </cell>
          <cell r="D175" t="str">
            <v>5019</v>
          </cell>
          <cell r="E175" t="str">
            <v>ER_5019 - Energy Resources Modernization &amp; Op Efficiency</v>
          </cell>
          <cell r="F175" t="str">
            <v>Energy Resources Modernization &amp; Operational Efficiency</v>
          </cell>
          <cell r="G175" t="str">
            <v>Performance &amp; Capacity</v>
          </cell>
          <cell r="H175" t="str">
            <v>Enterprise Technology</v>
          </cell>
          <cell r="I175" t="str">
            <v>Hardware</v>
          </cell>
          <cell r="J175" t="str">
            <v>CD</v>
          </cell>
          <cell r="K175" t="str">
            <v>AA</v>
          </cell>
          <cell r="L175">
            <v>9.1800000000000007E-2</v>
          </cell>
          <cell r="M175">
            <v>2023</v>
          </cell>
          <cell r="N175">
            <v>21.76</v>
          </cell>
          <cell r="O175">
            <v>100.5</v>
          </cell>
          <cell r="P175">
            <v>0</v>
          </cell>
          <cell r="Q175">
            <v>0</v>
          </cell>
          <cell r="R175">
            <v>0</v>
          </cell>
          <cell r="S175">
            <v>0</v>
          </cell>
          <cell r="T175">
            <v>106</v>
          </cell>
          <cell r="U175">
            <v>34</v>
          </cell>
          <cell r="V175">
            <v>30</v>
          </cell>
          <cell r="W175">
            <v>33</v>
          </cell>
          <cell r="X175">
            <v>30</v>
          </cell>
          <cell r="Y175">
            <v>3084</v>
          </cell>
          <cell r="Z175">
            <v>3439.26</v>
          </cell>
          <cell r="AA175">
            <v>1.9975680000000002</v>
          </cell>
          <cell r="AB175">
            <v>9.2259000000000011</v>
          </cell>
          <cell r="AC175">
            <v>0</v>
          </cell>
          <cell r="AD175">
            <v>0</v>
          </cell>
          <cell r="AE175">
            <v>0</v>
          </cell>
          <cell r="AF175">
            <v>0</v>
          </cell>
          <cell r="AG175">
            <v>9.7308000000000003</v>
          </cell>
          <cell r="AH175">
            <v>3.1212000000000004</v>
          </cell>
          <cell r="AI175">
            <v>2.754</v>
          </cell>
          <cell r="AJ175">
            <v>3.0294000000000003</v>
          </cell>
          <cell r="AK175">
            <v>2.754</v>
          </cell>
          <cell r="AL175">
            <v>283.1112</v>
          </cell>
          <cell r="AM175">
            <v>315.72406799999999</v>
          </cell>
        </row>
        <row r="176">
          <cell r="B176" t="str">
            <v>BI_18W02</v>
          </cell>
          <cell r="C176" t="str">
            <v>BI_18W02 - Energy Resources Modern &amp; Op Efficiency EDAN</v>
          </cell>
          <cell r="D176" t="str">
            <v>5019</v>
          </cell>
          <cell r="E176" t="str">
            <v>ER_5019 - Energy Resources Modernization &amp; Op Efficiency</v>
          </cell>
          <cell r="F176" t="str">
            <v>Energy Resources Modernization &amp; Operational Efficiency</v>
          </cell>
          <cell r="G176" t="str">
            <v>Performance &amp; Capacity</v>
          </cell>
          <cell r="H176" t="str">
            <v>Enterprise Technology</v>
          </cell>
          <cell r="I176" t="str">
            <v>Intangible</v>
          </cell>
          <cell r="J176" t="str">
            <v>ED</v>
          </cell>
          <cell r="K176" t="str">
            <v>AN</v>
          </cell>
          <cell r="L176">
            <v>0</v>
          </cell>
          <cell r="M176">
            <v>2023</v>
          </cell>
          <cell r="N176">
            <v>0</v>
          </cell>
          <cell r="O176">
            <v>0</v>
          </cell>
          <cell r="P176">
            <v>39944</v>
          </cell>
          <cell r="Q176">
            <v>175973</v>
          </cell>
          <cell r="R176">
            <v>24454</v>
          </cell>
          <cell r="S176">
            <v>8582</v>
          </cell>
          <cell r="T176">
            <v>957</v>
          </cell>
          <cell r="U176">
            <v>0</v>
          </cell>
          <cell r="V176">
            <v>0</v>
          </cell>
          <cell r="W176">
            <v>0</v>
          </cell>
          <cell r="X176">
            <v>0</v>
          </cell>
          <cell r="Y176">
            <v>1003446</v>
          </cell>
          <cell r="Z176">
            <v>1253356</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row>
        <row r="177">
          <cell r="B177" t="str">
            <v>BI_19W01</v>
          </cell>
          <cell r="C177" t="str">
            <v>BI_19W01 - Energy Resources Modern &amp; Op Efficiency CDAA</v>
          </cell>
          <cell r="D177" t="str">
            <v>5019</v>
          </cell>
          <cell r="E177" t="str">
            <v>ER_5019 - Energy Resources Modernization &amp; Op Efficiency</v>
          </cell>
          <cell r="F177" t="str">
            <v>Energy Resources Modernization &amp; Operational Efficiency</v>
          </cell>
          <cell r="G177" t="str">
            <v>Performance &amp; Capacity</v>
          </cell>
          <cell r="H177" t="str">
            <v>Enterprise Technology</v>
          </cell>
          <cell r="I177" t="str">
            <v>Intangible</v>
          </cell>
          <cell r="J177" t="str">
            <v>CD</v>
          </cell>
          <cell r="K177" t="str">
            <v>AA</v>
          </cell>
          <cell r="L177">
            <v>9.1800000000000007E-2</v>
          </cell>
          <cell r="M177">
            <v>2023</v>
          </cell>
          <cell r="N177">
            <v>0</v>
          </cell>
          <cell r="O177">
            <v>0</v>
          </cell>
          <cell r="P177">
            <v>0</v>
          </cell>
          <cell r="Q177">
            <v>0</v>
          </cell>
          <cell r="R177">
            <v>0</v>
          </cell>
          <cell r="S177">
            <v>0</v>
          </cell>
          <cell r="T177">
            <v>40357</v>
          </cell>
          <cell r="U177">
            <v>13012</v>
          </cell>
          <cell r="V177">
            <v>11314</v>
          </cell>
          <cell r="W177">
            <v>12446</v>
          </cell>
          <cell r="X177">
            <v>11314</v>
          </cell>
          <cell r="Y177">
            <v>1176951</v>
          </cell>
          <cell r="Z177">
            <v>1265394</v>
          </cell>
          <cell r="AA177">
            <v>0</v>
          </cell>
          <cell r="AB177">
            <v>0</v>
          </cell>
          <cell r="AC177">
            <v>0</v>
          </cell>
          <cell r="AD177">
            <v>0</v>
          </cell>
          <cell r="AE177">
            <v>0</v>
          </cell>
          <cell r="AF177">
            <v>0</v>
          </cell>
          <cell r="AG177">
            <v>3704.7726000000002</v>
          </cell>
          <cell r="AH177">
            <v>1194.5016000000001</v>
          </cell>
          <cell r="AI177">
            <v>1038.6252000000002</v>
          </cell>
          <cell r="AJ177">
            <v>1142.5428000000002</v>
          </cell>
          <cell r="AK177">
            <v>1038.6252000000002</v>
          </cell>
          <cell r="AL177">
            <v>108044.1018</v>
          </cell>
          <cell r="AM177">
            <v>116163.1692</v>
          </cell>
        </row>
        <row r="178">
          <cell r="B178" t="str">
            <v>BI_19W01</v>
          </cell>
          <cell r="C178" t="str">
            <v>BI_19W01 - Energy Resources Modern &amp; Op Efficiency CDAA</v>
          </cell>
          <cell r="D178" t="str">
            <v>5019</v>
          </cell>
          <cell r="E178" t="str">
            <v>ER_5019 - Energy Resources Modernization &amp; Op Efficiency</v>
          </cell>
          <cell r="F178" t="str">
            <v>Energy Resources Modernization &amp; Operational Efficiency</v>
          </cell>
          <cell r="G178" t="str">
            <v>Performance &amp; Capacity</v>
          </cell>
          <cell r="H178" t="str">
            <v>Enterprise Technology</v>
          </cell>
          <cell r="I178" t="str">
            <v>Hardware</v>
          </cell>
          <cell r="J178" t="str">
            <v>ED</v>
          </cell>
          <cell r="K178" t="str">
            <v>AN</v>
          </cell>
          <cell r="L178">
            <v>0</v>
          </cell>
          <cell r="M178">
            <v>2023</v>
          </cell>
          <cell r="N178">
            <v>0</v>
          </cell>
          <cell r="O178">
            <v>0</v>
          </cell>
          <cell r="P178">
            <v>0</v>
          </cell>
          <cell r="Q178">
            <v>0</v>
          </cell>
          <cell r="R178">
            <v>0</v>
          </cell>
          <cell r="S178">
            <v>0</v>
          </cell>
          <cell r="T178">
            <v>0</v>
          </cell>
          <cell r="U178">
            <v>0</v>
          </cell>
          <cell r="V178">
            <v>0</v>
          </cell>
          <cell r="W178">
            <v>0</v>
          </cell>
          <cell r="X178">
            <v>27757</v>
          </cell>
          <cell r="Y178">
            <v>1094</v>
          </cell>
          <cell r="Z178">
            <v>28851</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row>
        <row r="179">
          <cell r="B179" t="str">
            <v>BI_19W01</v>
          </cell>
          <cell r="C179" t="str">
            <v>BI_19W01 - Energy Resources Modern &amp; Op Efficiency CDAA</v>
          </cell>
          <cell r="D179" t="str">
            <v>5019</v>
          </cell>
          <cell r="E179" t="str">
            <v>ER_5019 - Energy Resources Modernization &amp; Op Efficiency</v>
          </cell>
          <cell r="F179" t="str">
            <v>Energy Resources Modernization &amp; Operational Efficiency</v>
          </cell>
          <cell r="G179" t="str">
            <v>Performance &amp; Capacity</v>
          </cell>
          <cell r="H179" t="str">
            <v>Enterprise Technology</v>
          </cell>
          <cell r="I179" t="str">
            <v>Intangible</v>
          </cell>
          <cell r="J179" t="str">
            <v>ED</v>
          </cell>
          <cell r="K179" t="str">
            <v>AN</v>
          </cell>
          <cell r="L179">
            <v>0</v>
          </cell>
          <cell r="M179">
            <v>2023</v>
          </cell>
          <cell r="N179">
            <v>0</v>
          </cell>
          <cell r="O179">
            <v>0</v>
          </cell>
          <cell r="P179">
            <v>0</v>
          </cell>
          <cell r="Q179">
            <v>0</v>
          </cell>
          <cell r="R179">
            <v>0</v>
          </cell>
          <cell r="S179">
            <v>0</v>
          </cell>
          <cell r="T179">
            <v>0</v>
          </cell>
          <cell r="U179">
            <v>0</v>
          </cell>
          <cell r="V179">
            <v>0</v>
          </cell>
          <cell r="W179">
            <v>0</v>
          </cell>
          <cell r="X179">
            <v>186669</v>
          </cell>
          <cell r="Y179">
            <v>7355</v>
          </cell>
          <cell r="Z179">
            <v>194024</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row>
        <row r="180">
          <cell r="B180" t="str">
            <v>BI_20P01</v>
          </cell>
          <cell r="C180" t="str">
            <v>BI_20P01 - Enterprise &amp; Control Network Infrastructure CDAA</v>
          </cell>
          <cell r="D180" t="str">
            <v>5020</v>
          </cell>
          <cell r="E180" t="str">
            <v>ER_5020 - Enterprise &amp; Control Network Infrastructure</v>
          </cell>
          <cell r="F180" t="str">
            <v>Enterprise &amp; Control Network Infrastructure</v>
          </cell>
          <cell r="G180" t="str">
            <v>Performance &amp; Capacity</v>
          </cell>
          <cell r="H180" t="str">
            <v>Enterprise Technology</v>
          </cell>
          <cell r="I180" t="str">
            <v>3 Yr Software</v>
          </cell>
          <cell r="J180" t="str">
            <v>CD</v>
          </cell>
          <cell r="K180" t="str">
            <v>AA</v>
          </cell>
          <cell r="L180">
            <v>9.1800000000000007E-2</v>
          </cell>
          <cell r="M180">
            <v>2022</v>
          </cell>
          <cell r="N180">
            <v>0</v>
          </cell>
          <cell r="O180">
            <v>0</v>
          </cell>
          <cell r="P180">
            <v>0</v>
          </cell>
          <cell r="Q180">
            <v>0</v>
          </cell>
          <cell r="R180">
            <v>109830.11</v>
          </cell>
          <cell r="S180">
            <v>0</v>
          </cell>
          <cell r="T180">
            <v>0</v>
          </cell>
          <cell r="U180">
            <v>0</v>
          </cell>
          <cell r="V180">
            <v>0</v>
          </cell>
          <cell r="W180">
            <v>0</v>
          </cell>
          <cell r="X180">
            <v>0</v>
          </cell>
          <cell r="Y180">
            <v>0</v>
          </cell>
          <cell r="Z180">
            <v>109830.11</v>
          </cell>
          <cell r="AA180">
            <v>0</v>
          </cell>
          <cell r="AB180">
            <v>0</v>
          </cell>
          <cell r="AC180">
            <v>0</v>
          </cell>
          <cell r="AD180">
            <v>0</v>
          </cell>
          <cell r="AE180">
            <v>10082.404098000001</v>
          </cell>
          <cell r="AF180">
            <v>0</v>
          </cell>
          <cell r="AG180">
            <v>0</v>
          </cell>
          <cell r="AH180">
            <v>0</v>
          </cell>
          <cell r="AI180">
            <v>0</v>
          </cell>
          <cell r="AJ180">
            <v>0</v>
          </cell>
          <cell r="AK180">
            <v>0</v>
          </cell>
          <cell r="AL180">
            <v>0</v>
          </cell>
          <cell r="AM180">
            <v>10082.404098000001</v>
          </cell>
        </row>
        <row r="181">
          <cell r="B181" t="str">
            <v>BI_20P01</v>
          </cell>
          <cell r="C181" t="str">
            <v>BI_20P01 - Enterprise &amp; Control Network Infrastructure CDAA</v>
          </cell>
          <cell r="D181" t="str">
            <v>5020</v>
          </cell>
          <cell r="E181" t="str">
            <v>ER_5020 - Enterprise &amp; Control Network Infrastructure</v>
          </cell>
          <cell r="F181" t="str">
            <v>Enterprise &amp; Control Network Infrastructure</v>
          </cell>
          <cell r="G181" t="str">
            <v>Performance &amp; Capacity</v>
          </cell>
          <cell r="H181" t="str">
            <v>Enterprise Technology</v>
          </cell>
          <cell r="I181" t="str">
            <v>5 Yr Software</v>
          </cell>
          <cell r="J181" t="str">
            <v>CD</v>
          </cell>
          <cell r="K181" t="str">
            <v>AA</v>
          </cell>
          <cell r="L181">
            <v>9.1800000000000007E-2</v>
          </cell>
          <cell r="M181">
            <v>2022</v>
          </cell>
          <cell r="N181">
            <v>2832.95</v>
          </cell>
          <cell r="O181">
            <v>1617.34</v>
          </cell>
          <cell r="P181">
            <v>1264.5500000000002</v>
          </cell>
          <cell r="Q181">
            <v>1571.32</v>
          </cell>
          <cell r="R181">
            <v>-107722.75</v>
          </cell>
          <cell r="S181">
            <v>67.010000000000005</v>
          </cell>
          <cell r="T181">
            <v>928.59</v>
          </cell>
          <cell r="U181">
            <v>1075.3900000000001</v>
          </cell>
          <cell r="V181">
            <v>609.49</v>
          </cell>
          <cell r="W181">
            <v>0</v>
          </cell>
          <cell r="X181">
            <v>0</v>
          </cell>
          <cell r="Y181">
            <v>0</v>
          </cell>
          <cell r="Z181">
            <v>-97756.11</v>
          </cell>
          <cell r="AA181">
            <v>260.06481000000002</v>
          </cell>
          <cell r="AB181">
            <v>148.471812</v>
          </cell>
          <cell r="AC181">
            <v>116.08569000000003</v>
          </cell>
          <cell r="AD181">
            <v>144.247176</v>
          </cell>
          <cell r="AE181">
            <v>-9888.9484499999999</v>
          </cell>
          <cell r="AF181">
            <v>6.1515180000000012</v>
          </cell>
          <cell r="AG181">
            <v>85.244562000000002</v>
          </cell>
          <cell r="AH181">
            <v>98.72080200000002</v>
          </cell>
          <cell r="AI181">
            <v>55.951182000000003</v>
          </cell>
          <cell r="AJ181">
            <v>0</v>
          </cell>
          <cell r="AK181">
            <v>0</v>
          </cell>
          <cell r="AL181">
            <v>0</v>
          </cell>
          <cell r="AM181">
            <v>-8974.0108979999986</v>
          </cell>
        </row>
        <row r="182">
          <cell r="B182" t="str">
            <v>BI_20P01</v>
          </cell>
          <cell r="C182" t="str">
            <v>BI_20P01 - Enterprise &amp; Control Network Infrastructure CDAA</v>
          </cell>
          <cell r="D182" t="str">
            <v>5020</v>
          </cell>
          <cell r="E182" t="str">
            <v>ER_5020 - Enterprise &amp; Control Network Infrastructure</v>
          </cell>
          <cell r="F182" t="str">
            <v>Enterprise &amp; Control Network Infrastructure</v>
          </cell>
          <cell r="G182" t="str">
            <v>Performance &amp; Capacity</v>
          </cell>
          <cell r="H182" t="str">
            <v>Enterprise Technology</v>
          </cell>
          <cell r="I182" t="str">
            <v>General</v>
          </cell>
          <cell r="J182" t="str">
            <v>CD</v>
          </cell>
          <cell r="K182" t="str">
            <v>AA</v>
          </cell>
          <cell r="L182">
            <v>9.1800000000000007E-2</v>
          </cell>
          <cell r="M182">
            <v>2022</v>
          </cell>
          <cell r="N182">
            <v>46025.74</v>
          </cell>
          <cell r="O182">
            <v>48360.630000000005</v>
          </cell>
          <cell r="P182">
            <v>313500.17</v>
          </cell>
          <cell r="Q182">
            <v>421562.50999999989</v>
          </cell>
          <cell r="R182">
            <v>42531.179999999993</v>
          </cell>
          <cell r="S182">
            <v>1489882.57</v>
          </cell>
          <cell r="T182">
            <v>410809.44</v>
          </cell>
          <cell r="U182">
            <v>91821.209999999992</v>
          </cell>
          <cell r="V182">
            <v>390431.66000000003</v>
          </cell>
          <cell r="W182">
            <v>14055.509999999998</v>
          </cell>
          <cell r="X182">
            <v>50328.04</v>
          </cell>
          <cell r="Y182">
            <v>478886.16000000003</v>
          </cell>
          <cell r="Z182">
            <v>3798194.82</v>
          </cell>
          <cell r="AA182">
            <v>4225.1629320000002</v>
          </cell>
          <cell r="AB182">
            <v>4439.5058340000005</v>
          </cell>
          <cell r="AC182">
            <v>28779.315606</v>
          </cell>
          <cell r="AD182">
            <v>38699.438417999991</v>
          </cell>
          <cell r="AE182">
            <v>3904.3623239999997</v>
          </cell>
          <cell r="AF182">
            <v>136771.21992600002</v>
          </cell>
          <cell r="AG182">
            <v>37712.306592000001</v>
          </cell>
          <cell r="AH182">
            <v>8429.187077999999</v>
          </cell>
          <cell r="AI182">
            <v>35841.626388000004</v>
          </cell>
          <cell r="AJ182">
            <v>1290.2958180000001</v>
          </cell>
          <cell r="AK182">
            <v>4620.1140720000003</v>
          </cell>
          <cell r="AL182">
            <v>43961.749488000009</v>
          </cell>
          <cell r="AM182">
            <v>348674.28447600006</v>
          </cell>
        </row>
        <row r="183">
          <cell r="B183" t="str">
            <v>BI_20P01</v>
          </cell>
          <cell r="C183" t="str">
            <v>BI_20P01 - Enterprise &amp; Control Network Infrastructure CDAA</v>
          </cell>
          <cell r="D183" t="str">
            <v>5020</v>
          </cell>
          <cell r="E183" t="str">
            <v>ER_5020 - Enterprise &amp; Control Network Infrastructure</v>
          </cell>
          <cell r="F183" t="str">
            <v>Enterprise &amp; Control Network Infrastructure</v>
          </cell>
          <cell r="G183" t="str">
            <v>Performance &amp; Capacity</v>
          </cell>
          <cell r="H183" t="str">
            <v>Enterprise Technology</v>
          </cell>
          <cell r="I183" t="str">
            <v>Hardware</v>
          </cell>
          <cell r="J183" t="str">
            <v>CD</v>
          </cell>
          <cell r="K183" t="str">
            <v>AA</v>
          </cell>
          <cell r="L183">
            <v>9.1800000000000007E-2</v>
          </cell>
          <cell r="M183">
            <v>2022</v>
          </cell>
          <cell r="N183">
            <v>9919.02</v>
          </cell>
          <cell r="O183">
            <v>21450.15</v>
          </cell>
          <cell r="P183">
            <v>18139.689999999999</v>
          </cell>
          <cell r="Q183">
            <v>7565.07</v>
          </cell>
          <cell r="R183">
            <v>13541.140000000001</v>
          </cell>
          <cell r="S183">
            <v>7178.77</v>
          </cell>
          <cell r="T183">
            <v>2755.71</v>
          </cell>
          <cell r="U183">
            <v>7207.13</v>
          </cell>
          <cell r="V183">
            <v>4536.57</v>
          </cell>
          <cell r="W183">
            <v>486.1</v>
          </cell>
          <cell r="X183">
            <v>456.38</v>
          </cell>
          <cell r="Y183">
            <v>0</v>
          </cell>
          <cell r="Z183">
            <v>93235.73000000004</v>
          </cell>
          <cell r="AA183">
            <v>910.56603600000005</v>
          </cell>
          <cell r="AB183">
            <v>1969.1237700000004</v>
          </cell>
          <cell r="AC183">
            <v>1665.223542</v>
          </cell>
          <cell r="AD183">
            <v>694.47342600000002</v>
          </cell>
          <cell r="AE183">
            <v>1243.0766520000002</v>
          </cell>
          <cell r="AF183">
            <v>659.01108600000009</v>
          </cell>
          <cell r="AG183">
            <v>252.97417800000002</v>
          </cell>
          <cell r="AH183">
            <v>661.61453400000005</v>
          </cell>
          <cell r="AI183">
            <v>416.45712600000002</v>
          </cell>
          <cell r="AJ183">
            <v>44.623980000000003</v>
          </cell>
          <cell r="AK183">
            <v>41.895684000000003</v>
          </cell>
          <cell r="AL183">
            <v>0</v>
          </cell>
          <cell r="AM183">
            <v>8559.0400140000002</v>
          </cell>
        </row>
        <row r="184">
          <cell r="B184" t="str">
            <v>BI_20P01</v>
          </cell>
          <cell r="C184" t="str">
            <v>BI_20P01 - Enterprise &amp; Control Network Infrastructure CDAA</v>
          </cell>
          <cell r="D184" t="str">
            <v>5020</v>
          </cell>
          <cell r="E184" t="str">
            <v>ER_5020 - Enterprise &amp; Control Network Infrastructure</v>
          </cell>
          <cell r="F184" t="str">
            <v>Enterprise &amp; Control Network Infrastructure</v>
          </cell>
          <cell r="G184" t="str">
            <v>Performance &amp; Capacity</v>
          </cell>
          <cell r="H184" t="str">
            <v>Enterprise Technology</v>
          </cell>
          <cell r="I184" t="str">
            <v>Transmission</v>
          </cell>
          <cell r="J184" t="str">
            <v>ED</v>
          </cell>
          <cell r="K184" t="str">
            <v>AN</v>
          </cell>
          <cell r="L184">
            <v>0</v>
          </cell>
          <cell r="M184">
            <v>2022</v>
          </cell>
          <cell r="N184">
            <v>-26.21</v>
          </cell>
          <cell r="O184">
            <v>572.37</v>
          </cell>
          <cell r="P184">
            <v>609.92999999999995</v>
          </cell>
          <cell r="Q184">
            <v>170.73</v>
          </cell>
          <cell r="R184">
            <v>0</v>
          </cell>
          <cell r="S184">
            <v>0</v>
          </cell>
          <cell r="T184">
            <v>0</v>
          </cell>
          <cell r="U184">
            <v>0</v>
          </cell>
          <cell r="V184">
            <v>0</v>
          </cell>
          <cell r="W184">
            <v>0</v>
          </cell>
          <cell r="X184">
            <v>0</v>
          </cell>
          <cell r="Y184">
            <v>0</v>
          </cell>
          <cell r="Z184">
            <v>1326.82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row>
        <row r="185">
          <cell r="B185" t="str">
            <v>BI_20P01</v>
          </cell>
          <cell r="C185" t="str">
            <v>BI_20P01 - Enterprise &amp; Control Network Infrastructure CDAA</v>
          </cell>
          <cell r="D185" t="str">
            <v>5020</v>
          </cell>
          <cell r="E185" t="str">
            <v>ER_5020 - Enterprise &amp; Control Network Infrastructure</v>
          </cell>
          <cell r="F185" t="str">
            <v>Enterprise &amp; Control Network Infrastructure</v>
          </cell>
          <cell r="G185" t="str">
            <v>Performance &amp; Capacity</v>
          </cell>
          <cell r="H185" t="str">
            <v>Enterprise Technology</v>
          </cell>
          <cell r="I185" t="str">
            <v>General</v>
          </cell>
          <cell r="J185" t="str">
            <v>CD</v>
          </cell>
          <cell r="K185" t="str">
            <v>AA</v>
          </cell>
          <cell r="L185">
            <v>9.1800000000000007E-2</v>
          </cell>
          <cell r="M185">
            <v>2023</v>
          </cell>
          <cell r="N185">
            <v>-7155.56</v>
          </cell>
          <cell r="O185">
            <v>-116281.68</v>
          </cell>
          <cell r="P185">
            <v>-325</v>
          </cell>
          <cell r="Q185">
            <v>84463</v>
          </cell>
          <cell r="R185">
            <v>969</v>
          </cell>
          <cell r="S185">
            <v>968</v>
          </cell>
          <cell r="T185">
            <v>280</v>
          </cell>
          <cell r="U185">
            <v>114</v>
          </cell>
          <cell r="V185">
            <v>0</v>
          </cell>
          <cell r="W185">
            <v>0</v>
          </cell>
          <cell r="X185">
            <v>0</v>
          </cell>
          <cell r="Y185">
            <v>0</v>
          </cell>
          <cell r="Z185">
            <v>-36968.239999999991</v>
          </cell>
          <cell r="AA185">
            <v>-656.8804080000001</v>
          </cell>
          <cell r="AB185">
            <v>-10674.658224000001</v>
          </cell>
          <cell r="AC185">
            <v>-29.835000000000001</v>
          </cell>
          <cell r="AD185">
            <v>7753.7034000000003</v>
          </cell>
          <cell r="AE185">
            <v>88.9542</v>
          </cell>
          <cell r="AF185">
            <v>88.862400000000008</v>
          </cell>
          <cell r="AG185">
            <v>25.704000000000001</v>
          </cell>
          <cell r="AH185">
            <v>10.465200000000001</v>
          </cell>
          <cell r="AI185">
            <v>0</v>
          </cell>
          <cell r="AJ185">
            <v>0</v>
          </cell>
          <cell r="AK185">
            <v>0</v>
          </cell>
          <cell r="AL185">
            <v>0</v>
          </cell>
          <cell r="AM185">
            <v>-3393.684432</v>
          </cell>
        </row>
        <row r="186">
          <cell r="B186" t="str">
            <v>BI_20P01</v>
          </cell>
          <cell r="C186" t="str">
            <v>BI_20P01 - Enterprise &amp; Control Network Infrastructure CDAA</v>
          </cell>
          <cell r="D186" t="str">
            <v>5020</v>
          </cell>
          <cell r="E186" t="str">
            <v>ER_5020 - Enterprise &amp; Control Network Infrastructure</v>
          </cell>
          <cell r="F186" t="str">
            <v>Enterprise &amp; Control Network Infrastructure</v>
          </cell>
          <cell r="G186" t="str">
            <v>Performance &amp; Capacity</v>
          </cell>
          <cell r="H186" t="str">
            <v>Enterprise Technology</v>
          </cell>
          <cell r="I186" t="str">
            <v>Hardware</v>
          </cell>
          <cell r="J186" t="str">
            <v>CD</v>
          </cell>
          <cell r="K186" t="str">
            <v>AA</v>
          </cell>
          <cell r="L186">
            <v>9.1800000000000007E-2</v>
          </cell>
          <cell r="M186">
            <v>2023</v>
          </cell>
          <cell r="N186">
            <v>0</v>
          </cell>
          <cell r="O186">
            <v>0</v>
          </cell>
          <cell r="P186">
            <v>-584</v>
          </cell>
          <cell r="Q186">
            <v>151867</v>
          </cell>
          <cell r="R186">
            <v>1741</v>
          </cell>
          <cell r="S186">
            <v>1741</v>
          </cell>
          <cell r="T186">
            <v>503</v>
          </cell>
          <cell r="U186">
            <v>205</v>
          </cell>
          <cell r="V186">
            <v>0</v>
          </cell>
          <cell r="W186">
            <v>0</v>
          </cell>
          <cell r="X186">
            <v>0</v>
          </cell>
          <cell r="Y186">
            <v>0</v>
          </cell>
          <cell r="Z186">
            <v>155473</v>
          </cell>
          <cell r="AA186">
            <v>0</v>
          </cell>
          <cell r="AB186">
            <v>0</v>
          </cell>
          <cell r="AC186">
            <v>-53.611200000000004</v>
          </cell>
          <cell r="AD186">
            <v>13941.390600000001</v>
          </cell>
          <cell r="AE186">
            <v>159.82380000000001</v>
          </cell>
          <cell r="AF186">
            <v>159.82380000000001</v>
          </cell>
          <cell r="AG186">
            <v>46.175400000000003</v>
          </cell>
          <cell r="AH186">
            <v>18.819000000000003</v>
          </cell>
          <cell r="AI186">
            <v>0</v>
          </cell>
          <cell r="AJ186">
            <v>0</v>
          </cell>
          <cell r="AK186">
            <v>0</v>
          </cell>
          <cell r="AL186">
            <v>0</v>
          </cell>
          <cell r="AM186">
            <v>14272.421400000001</v>
          </cell>
        </row>
        <row r="187">
          <cell r="B187" t="str">
            <v>BI_20P01</v>
          </cell>
          <cell r="C187" t="str">
            <v>BI_20P01 - Enterprise &amp; Control Network Infrastructure CDAA</v>
          </cell>
          <cell r="D187" t="str">
            <v>5020</v>
          </cell>
          <cell r="E187" t="str">
            <v>ER_5020 - Enterprise &amp; Control Network Infrastructure</v>
          </cell>
          <cell r="F187" t="str">
            <v>Enterprise &amp; Control Network Infrastructure</v>
          </cell>
          <cell r="G187" t="str">
            <v>Performance &amp; Capacity</v>
          </cell>
          <cell r="H187" t="str">
            <v>Enterprise Technology</v>
          </cell>
          <cell r="I187" t="str">
            <v>Intangible</v>
          </cell>
          <cell r="J187" t="str">
            <v>CD</v>
          </cell>
          <cell r="K187" t="str">
            <v>AA</v>
          </cell>
          <cell r="L187">
            <v>9.1800000000000007E-2</v>
          </cell>
          <cell r="M187">
            <v>2023</v>
          </cell>
          <cell r="N187">
            <v>0</v>
          </cell>
          <cell r="O187">
            <v>0</v>
          </cell>
          <cell r="P187">
            <v>-2026</v>
          </cell>
          <cell r="Q187">
            <v>527080</v>
          </cell>
          <cell r="R187">
            <v>6044</v>
          </cell>
          <cell r="S187">
            <v>6042</v>
          </cell>
          <cell r="T187">
            <v>1747</v>
          </cell>
          <cell r="U187">
            <v>710</v>
          </cell>
          <cell r="V187">
            <v>0</v>
          </cell>
          <cell r="W187">
            <v>0</v>
          </cell>
          <cell r="X187">
            <v>0</v>
          </cell>
          <cell r="Y187">
            <v>0</v>
          </cell>
          <cell r="Z187">
            <v>539597</v>
          </cell>
          <cell r="AA187">
            <v>0</v>
          </cell>
          <cell r="AB187">
            <v>0</v>
          </cell>
          <cell r="AC187">
            <v>-185.98680000000002</v>
          </cell>
          <cell r="AD187">
            <v>48385.944000000003</v>
          </cell>
          <cell r="AE187">
            <v>554.83920000000001</v>
          </cell>
          <cell r="AF187">
            <v>554.65560000000005</v>
          </cell>
          <cell r="AG187">
            <v>160.37460000000002</v>
          </cell>
          <cell r="AH187">
            <v>65.178000000000011</v>
          </cell>
          <cell r="AI187">
            <v>0</v>
          </cell>
          <cell r="AJ187">
            <v>0</v>
          </cell>
          <cell r="AK187">
            <v>0</v>
          </cell>
          <cell r="AL187">
            <v>0</v>
          </cell>
          <cell r="AM187">
            <v>49535.004600000007</v>
          </cell>
        </row>
        <row r="188">
          <cell r="B188" t="str">
            <v>BI_10W09</v>
          </cell>
          <cell r="C188" t="str">
            <v>BI_10W09 - Enterprise Business Continuity</v>
          </cell>
          <cell r="D188" t="str">
            <v>5010</v>
          </cell>
          <cell r="E188" t="str">
            <v>ER_5010 - Enterprise Business Continuity</v>
          </cell>
          <cell r="F188" t="str">
            <v>Enterprise Business Continuity</v>
          </cell>
          <cell r="G188" t="str">
            <v>Customer Service Quality &amp; Reliability</v>
          </cell>
          <cell r="H188" t="str">
            <v>Enterprise Technology</v>
          </cell>
          <cell r="I188" t="str">
            <v>Hardware</v>
          </cell>
          <cell r="J188" t="str">
            <v>CD</v>
          </cell>
          <cell r="K188" t="str">
            <v>AA</v>
          </cell>
          <cell r="L188">
            <v>9.1800000000000007E-2</v>
          </cell>
          <cell r="M188">
            <v>2023</v>
          </cell>
          <cell r="N188">
            <v>0</v>
          </cell>
          <cell r="O188">
            <v>0</v>
          </cell>
          <cell r="P188">
            <v>8375</v>
          </cell>
          <cell r="Q188">
            <v>0</v>
          </cell>
          <cell r="R188">
            <v>0</v>
          </cell>
          <cell r="S188">
            <v>154605</v>
          </cell>
          <cell r="T188">
            <v>6629</v>
          </cell>
          <cell r="U188">
            <v>0</v>
          </cell>
          <cell r="V188">
            <v>0</v>
          </cell>
          <cell r="W188">
            <v>0</v>
          </cell>
          <cell r="X188">
            <v>0</v>
          </cell>
          <cell r="Y188">
            <v>0</v>
          </cell>
          <cell r="Z188">
            <v>169609</v>
          </cell>
          <cell r="AA188">
            <v>0</v>
          </cell>
          <cell r="AB188">
            <v>0</v>
          </cell>
          <cell r="AC188">
            <v>768.82500000000005</v>
          </cell>
          <cell r="AD188">
            <v>0</v>
          </cell>
          <cell r="AE188">
            <v>0</v>
          </cell>
          <cell r="AF188">
            <v>14192.739000000001</v>
          </cell>
          <cell r="AG188">
            <v>608.54220000000009</v>
          </cell>
          <cell r="AH188">
            <v>0</v>
          </cell>
          <cell r="AI188">
            <v>0</v>
          </cell>
          <cell r="AJ188">
            <v>0</v>
          </cell>
          <cell r="AK188">
            <v>0</v>
          </cell>
          <cell r="AL188">
            <v>0</v>
          </cell>
          <cell r="AM188">
            <v>15570.106200000002</v>
          </cell>
        </row>
        <row r="189">
          <cell r="B189" t="str">
            <v>BI_10W09</v>
          </cell>
          <cell r="C189" t="str">
            <v>BI_10W09 - Enterprise Business Continuity</v>
          </cell>
          <cell r="D189" t="str">
            <v>5010</v>
          </cell>
          <cell r="E189" t="str">
            <v>ER_5010 - Enterprise Business Continuity</v>
          </cell>
          <cell r="F189" t="str">
            <v>Enterprise Business Continuity</v>
          </cell>
          <cell r="G189" t="str">
            <v>Customer Service Quality &amp; Reliability</v>
          </cell>
          <cell r="H189" t="str">
            <v>Enterprise Technology</v>
          </cell>
          <cell r="I189" t="str">
            <v>Intangible</v>
          </cell>
          <cell r="J189" t="str">
            <v>CD</v>
          </cell>
          <cell r="K189" t="str">
            <v>AA</v>
          </cell>
          <cell r="L189">
            <v>9.1800000000000007E-2</v>
          </cell>
          <cell r="M189">
            <v>2023</v>
          </cell>
          <cell r="N189">
            <v>0</v>
          </cell>
          <cell r="O189">
            <v>0</v>
          </cell>
          <cell r="P189">
            <v>1483</v>
          </cell>
          <cell r="Q189">
            <v>0</v>
          </cell>
          <cell r="R189">
            <v>0</v>
          </cell>
          <cell r="S189">
            <v>27387</v>
          </cell>
          <cell r="T189">
            <v>1174</v>
          </cell>
          <cell r="U189">
            <v>0</v>
          </cell>
          <cell r="V189">
            <v>0</v>
          </cell>
          <cell r="W189">
            <v>0</v>
          </cell>
          <cell r="X189">
            <v>0</v>
          </cell>
          <cell r="Y189">
            <v>0</v>
          </cell>
          <cell r="Z189">
            <v>30044</v>
          </cell>
          <cell r="AA189">
            <v>0</v>
          </cell>
          <cell r="AB189">
            <v>0</v>
          </cell>
          <cell r="AC189">
            <v>136.13940000000002</v>
          </cell>
          <cell r="AD189">
            <v>0</v>
          </cell>
          <cell r="AE189">
            <v>0</v>
          </cell>
          <cell r="AF189">
            <v>2514.1266000000001</v>
          </cell>
          <cell r="AG189">
            <v>107.7732</v>
          </cell>
          <cell r="AH189">
            <v>0</v>
          </cell>
          <cell r="AI189">
            <v>0</v>
          </cell>
          <cell r="AJ189">
            <v>0</v>
          </cell>
          <cell r="AK189">
            <v>0</v>
          </cell>
          <cell r="AL189">
            <v>0</v>
          </cell>
          <cell r="AM189">
            <v>2758.0392000000002</v>
          </cell>
        </row>
        <row r="190">
          <cell r="B190" t="str">
            <v>BI_22P01</v>
          </cell>
          <cell r="C190" t="str">
            <v>BI_22P01 - Enterprise Communication Systems</v>
          </cell>
          <cell r="D190" t="str">
            <v>5022</v>
          </cell>
          <cell r="E190" t="str">
            <v>ER_5022 - Enterprise Communication Systems</v>
          </cell>
          <cell r="F190" t="str">
            <v>Enterprise Communication Systems</v>
          </cell>
          <cell r="G190" t="str">
            <v>Performance &amp; Capacity</v>
          </cell>
          <cell r="H190" t="str">
            <v>Enterprise Technology</v>
          </cell>
          <cell r="I190" t="str">
            <v>1 Yr Software</v>
          </cell>
          <cell r="J190" t="str">
            <v>CD</v>
          </cell>
          <cell r="K190" t="str">
            <v>AA</v>
          </cell>
          <cell r="L190">
            <v>9.1800000000000007E-2</v>
          </cell>
          <cell r="M190">
            <v>2022</v>
          </cell>
          <cell r="N190">
            <v>374595.3</v>
          </cell>
          <cell r="O190">
            <v>45481.52</v>
          </cell>
          <cell r="P190">
            <v>52165.81</v>
          </cell>
          <cell r="Q190">
            <v>83483.53</v>
          </cell>
          <cell r="R190">
            <v>13073.94</v>
          </cell>
          <cell r="S190">
            <v>36073.18</v>
          </cell>
          <cell r="T190">
            <v>3677.48</v>
          </cell>
          <cell r="U190">
            <v>5142.41</v>
          </cell>
          <cell r="V190">
            <v>5144.1099999999997</v>
          </cell>
          <cell r="W190">
            <v>914.45</v>
          </cell>
          <cell r="X190">
            <v>-619751.73</v>
          </cell>
          <cell r="Y190">
            <v>0</v>
          </cell>
          <cell r="Z190">
            <v>0</v>
          </cell>
          <cell r="AA190">
            <v>34387.848539999999</v>
          </cell>
          <cell r="AB190">
            <v>4175.203536</v>
          </cell>
          <cell r="AC190">
            <v>4788.8213580000001</v>
          </cell>
          <cell r="AD190">
            <v>7663.7880540000006</v>
          </cell>
          <cell r="AE190">
            <v>1200.1876920000002</v>
          </cell>
          <cell r="AF190">
            <v>3311.5179240000002</v>
          </cell>
          <cell r="AG190">
            <v>337.59266400000001</v>
          </cell>
          <cell r="AH190">
            <v>472.073238</v>
          </cell>
          <cell r="AI190">
            <v>472.22929800000003</v>
          </cell>
          <cell r="AJ190">
            <v>83.946510000000004</v>
          </cell>
          <cell r="AK190">
            <v>-56893.208814000005</v>
          </cell>
          <cell r="AL190">
            <v>0</v>
          </cell>
          <cell r="AM190">
            <v>-7.2759576141834259E-12</v>
          </cell>
        </row>
        <row r="191">
          <cell r="B191" t="str">
            <v>BI_22P01</v>
          </cell>
          <cell r="C191" t="str">
            <v>BI_22P01 - Enterprise Communication Systems</v>
          </cell>
          <cell r="D191" t="str">
            <v>5022</v>
          </cell>
          <cell r="E191" t="str">
            <v>ER_5022 - Enterprise Communication Systems</v>
          </cell>
          <cell r="F191" t="str">
            <v>Enterprise Communication Systems</v>
          </cell>
          <cell r="G191" t="str">
            <v>Performance &amp; Capacity</v>
          </cell>
          <cell r="H191" t="str">
            <v>Enterprise Technology</v>
          </cell>
          <cell r="I191" t="str">
            <v>3 Yr Software</v>
          </cell>
          <cell r="J191" t="str">
            <v>CD</v>
          </cell>
          <cell r="K191" t="str">
            <v>AA</v>
          </cell>
          <cell r="L191">
            <v>9.1800000000000007E-2</v>
          </cell>
          <cell r="M191">
            <v>2022</v>
          </cell>
          <cell r="N191">
            <v>121.36</v>
          </cell>
          <cell r="O191">
            <v>864.67</v>
          </cell>
          <cell r="P191">
            <v>92.31</v>
          </cell>
          <cell r="Q191">
            <v>0</v>
          </cell>
          <cell r="R191">
            <v>1359.15</v>
          </cell>
          <cell r="S191">
            <v>184197.90000000002</v>
          </cell>
          <cell r="T191">
            <v>449872.62</v>
          </cell>
          <cell r="U191">
            <v>427310.16000000003</v>
          </cell>
          <cell r="V191">
            <v>156323.51</v>
          </cell>
          <cell r="W191">
            <v>25000.329999999998</v>
          </cell>
          <cell r="X191">
            <v>149527.5</v>
          </cell>
          <cell r="Y191">
            <v>182944.04</v>
          </cell>
          <cell r="Z191">
            <v>1577613.55</v>
          </cell>
          <cell r="AA191">
            <v>11.140848</v>
          </cell>
          <cell r="AB191">
            <v>79.376705999999999</v>
          </cell>
          <cell r="AC191">
            <v>8.4740580000000012</v>
          </cell>
          <cell r="AD191">
            <v>0</v>
          </cell>
          <cell r="AE191">
            <v>124.76997000000001</v>
          </cell>
          <cell r="AF191">
            <v>16909.367220000004</v>
          </cell>
          <cell r="AG191">
            <v>41298.306516000004</v>
          </cell>
          <cell r="AH191">
            <v>39227.072688000007</v>
          </cell>
          <cell r="AI191">
            <v>14350.498218000002</v>
          </cell>
          <cell r="AJ191">
            <v>2295.0302940000001</v>
          </cell>
          <cell r="AK191">
            <v>13726.624500000002</v>
          </cell>
          <cell r="AL191">
            <v>16794.262872000003</v>
          </cell>
          <cell r="AM191">
            <v>144824.92389000003</v>
          </cell>
        </row>
        <row r="192">
          <cell r="B192" t="str">
            <v>BI_22P01</v>
          </cell>
          <cell r="C192" t="str">
            <v>BI_22P01 - Enterprise Communication Systems</v>
          </cell>
          <cell r="D192" t="str">
            <v>5022</v>
          </cell>
          <cell r="E192" t="str">
            <v>ER_5022 - Enterprise Communication Systems</v>
          </cell>
          <cell r="F192" t="str">
            <v>Enterprise Communication Systems</v>
          </cell>
          <cell r="G192" t="str">
            <v>Performance &amp; Capacity</v>
          </cell>
          <cell r="H192" t="str">
            <v>Enterprise Technology</v>
          </cell>
          <cell r="I192" t="str">
            <v>5 Yr Software</v>
          </cell>
          <cell r="J192" t="str">
            <v>CD</v>
          </cell>
          <cell r="K192" t="str">
            <v>AA</v>
          </cell>
          <cell r="L192">
            <v>9.1800000000000007E-2</v>
          </cell>
          <cell r="M192">
            <v>2022</v>
          </cell>
          <cell r="N192">
            <v>-154001.35</v>
          </cell>
          <cell r="O192">
            <v>50817.130000000005</v>
          </cell>
          <cell r="P192">
            <v>79703.03</v>
          </cell>
          <cell r="Q192">
            <v>17461.63</v>
          </cell>
          <cell r="R192">
            <v>16515.84</v>
          </cell>
          <cell r="S192">
            <v>2084.1</v>
          </cell>
          <cell r="T192">
            <v>7003.35</v>
          </cell>
          <cell r="U192">
            <v>1749.37</v>
          </cell>
          <cell r="V192">
            <v>726.9</v>
          </cell>
          <cell r="W192">
            <v>18.48</v>
          </cell>
          <cell r="X192">
            <v>619787.01</v>
          </cell>
          <cell r="Y192">
            <v>396436.50999999995</v>
          </cell>
          <cell r="Z192">
            <v>1038302</v>
          </cell>
          <cell r="AA192">
            <v>-14137.323930000002</v>
          </cell>
          <cell r="AB192">
            <v>4665.0125340000004</v>
          </cell>
          <cell r="AC192">
            <v>7316.7381540000006</v>
          </cell>
          <cell r="AD192">
            <v>1602.9776340000003</v>
          </cell>
          <cell r="AE192">
            <v>1516.1541120000002</v>
          </cell>
          <cell r="AF192">
            <v>191.32038</v>
          </cell>
          <cell r="AG192">
            <v>642.90753000000007</v>
          </cell>
          <cell r="AH192">
            <v>160.59216599999999</v>
          </cell>
          <cell r="AI192">
            <v>66.729420000000005</v>
          </cell>
          <cell r="AJ192">
            <v>1.6964640000000002</v>
          </cell>
          <cell r="AK192">
            <v>56896.447518000008</v>
          </cell>
          <cell r="AL192">
            <v>36392.871617999997</v>
          </cell>
          <cell r="AM192">
            <v>95316.123600000006</v>
          </cell>
        </row>
        <row r="193">
          <cell r="B193" t="str">
            <v>BI_22P01</v>
          </cell>
          <cell r="C193" t="str">
            <v>BI_22P01 - Enterprise Communication Systems</v>
          </cell>
          <cell r="D193" t="str">
            <v>5022</v>
          </cell>
          <cell r="E193" t="str">
            <v>ER_5022 - Enterprise Communication Systems</v>
          </cell>
          <cell r="F193" t="str">
            <v>Enterprise Communication Systems</v>
          </cell>
          <cell r="G193" t="str">
            <v>Performance &amp; Capacity</v>
          </cell>
          <cell r="H193" t="str">
            <v>Enterprise Technology</v>
          </cell>
          <cell r="I193" t="str">
            <v>General</v>
          </cell>
          <cell r="J193" t="str">
            <v>CD</v>
          </cell>
          <cell r="K193" t="str">
            <v>AA</v>
          </cell>
          <cell r="L193">
            <v>9.1800000000000007E-2</v>
          </cell>
          <cell r="M193">
            <v>2022</v>
          </cell>
          <cell r="N193">
            <v>171712.43</v>
          </cell>
          <cell r="O193">
            <v>2285.73</v>
          </cell>
          <cell r="P193">
            <v>19493.530000000002</v>
          </cell>
          <cell r="Q193">
            <v>12026.82</v>
          </cell>
          <cell r="R193">
            <v>13393.550000000001</v>
          </cell>
          <cell r="S193">
            <v>1373.46</v>
          </cell>
          <cell r="T193">
            <v>416743.87999999995</v>
          </cell>
          <cell r="U193">
            <v>40995.520000000004</v>
          </cell>
          <cell r="V193">
            <v>15750.48</v>
          </cell>
          <cell r="W193">
            <v>39352.67</v>
          </cell>
          <cell r="X193">
            <v>16431.399999999998</v>
          </cell>
          <cell r="Y193">
            <v>15969.97</v>
          </cell>
          <cell r="Z193">
            <v>765529.44</v>
          </cell>
          <cell r="AA193">
            <v>15763.201074000001</v>
          </cell>
          <cell r="AB193">
            <v>209.83001400000001</v>
          </cell>
          <cell r="AC193">
            <v>1789.5060540000004</v>
          </cell>
          <cell r="AD193">
            <v>1104.0620760000002</v>
          </cell>
          <cell r="AE193">
            <v>1229.5278900000003</v>
          </cell>
          <cell r="AF193">
            <v>126.08362800000002</v>
          </cell>
          <cell r="AG193">
            <v>38257.088184</v>
          </cell>
          <cell r="AH193">
            <v>3763.3887360000008</v>
          </cell>
          <cell r="AI193">
            <v>1445.8940640000001</v>
          </cell>
          <cell r="AJ193">
            <v>3612.5751060000002</v>
          </cell>
          <cell r="AK193">
            <v>1508.4025199999999</v>
          </cell>
          <cell r="AL193">
            <v>1466.043246</v>
          </cell>
          <cell r="AM193">
            <v>70275.60259200001</v>
          </cell>
        </row>
        <row r="194">
          <cell r="B194" t="str">
            <v>BI_22P01</v>
          </cell>
          <cell r="C194" t="str">
            <v>BI_22P01 - Enterprise Communication Systems</v>
          </cell>
          <cell r="D194" t="str">
            <v>5022</v>
          </cell>
          <cell r="E194" t="str">
            <v>ER_5022 - Enterprise Communication Systems</v>
          </cell>
          <cell r="F194" t="str">
            <v>Enterprise Communication Systems</v>
          </cell>
          <cell r="G194" t="str">
            <v>Performance &amp; Capacity</v>
          </cell>
          <cell r="H194" t="str">
            <v>Enterprise Technology</v>
          </cell>
          <cell r="I194" t="str">
            <v>Hardware</v>
          </cell>
          <cell r="J194" t="str">
            <v>CD</v>
          </cell>
          <cell r="K194" t="str">
            <v>AA</v>
          </cell>
          <cell r="L194">
            <v>9.1800000000000007E-2</v>
          </cell>
          <cell r="M194">
            <v>2022</v>
          </cell>
          <cell r="N194">
            <v>-6491.0700000000006</v>
          </cell>
          <cell r="O194">
            <v>669.4</v>
          </cell>
          <cell r="P194">
            <v>71.47</v>
          </cell>
          <cell r="Q194">
            <v>0</v>
          </cell>
          <cell r="R194">
            <v>4600.1400000000003</v>
          </cell>
          <cell r="S194">
            <v>408558.96</v>
          </cell>
          <cell r="T194">
            <v>-407.1</v>
          </cell>
          <cell r="U194">
            <v>-215275.5</v>
          </cell>
          <cell r="V194">
            <v>133239.15</v>
          </cell>
          <cell r="W194">
            <v>1177.81</v>
          </cell>
          <cell r="X194">
            <v>3960.87</v>
          </cell>
          <cell r="Y194">
            <v>555810.78</v>
          </cell>
          <cell r="Z194">
            <v>885914.91000000015</v>
          </cell>
          <cell r="AA194">
            <v>-595.88022600000011</v>
          </cell>
          <cell r="AB194">
            <v>61.450920000000004</v>
          </cell>
          <cell r="AC194">
            <v>6.5609460000000004</v>
          </cell>
          <cell r="AD194">
            <v>0</v>
          </cell>
          <cell r="AE194">
            <v>422.29285200000004</v>
          </cell>
          <cell r="AF194">
            <v>37505.712528000004</v>
          </cell>
          <cell r="AG194">
            <v>-37.371780000000008</v>
          </cell>
          <cell r="AH194">
            <v>-19762.2909</v>
          </cell>
          <cell r="AI194">
            <v>12231.35397</v>
          </cell>
          <cell r="AJ194">
            <v>108.122958</v>
          </cell>
          <cell r="AK194">
            <v>363.607866</v>
          </cell>
          <cell r="AL194">
            <v>51023.429604000004</v>
          </cell>
          <cell r="AM194">
            <v>81326.988738</v>
          </cell>
        </row>
        <row r="195">
          <cell r="B195" t="str">
            <v>BI_22P01</v>
          </cell>
          <cell r="C195" t="str">
            <v>BI_22P01 - Enterprise Communication Systems</v>
          </cell>
          <cell r="D195" t="str">
            <v>5022</v>
          </cell>
          <cell r="E195" t="str">
            <v>ER_5022 - Enterprise Communication Systems</v>
          </cell>
          <cell r="F195" t="str">
            <v>Enterprise Communication Systems</v>
          </cell>
          <cell r="G195" t="str">
            <v>Performance &amp; Capacity</v>
          </cell>
          <cell r="H195" t="str">
            <v>Enterprise Technology</v>
          </cell>
          <cell r="I195" t="str">
            <v>3 Yr Software</v>
          </cell>
          <cell r="J195" t="str">
            <v>CD</v>
          </cell>
          <cell r="K195" t="str">
            <v>AA</v>
          </cell>
          <cell r="L195">
            <v>9.1800000000000007E-2</v>
          </cell>
          <cell r="M195">
            <v>2023</v>
          </cell>
          <cell r="N195">
            <v>11113.87</v>
          </cell>
          <cell r="O195">
            <v>50186.12</v>
          </cell>
          <cell r="P195">
            <v>0</v>
          </cell>
          <cell r="Q195">
            <v>0</v>
          </cell>
          <cell r="R195">
            <v>0</v>
          </cell>
          <cell r="S195">
            <v>0</v>
          </cell>
          <cell r="T195">
            <v>0</v>
          </cell>
          <cell r="U195">
            <v>0</v>
          </cell>
          <cell r="V195">
            <v>0</v>
          </cell>
          <cell r="W195">
            <v>0</v>
          </cell>
          <cell r="X195">
            <v>0</v>
          </cell>
          <cell r="Y195">
            <v>0</v>
          </cell>
          <cell r="Z195">
            <v>61299.990000000005</v>
          </cell>
          <cell r="AA195">
            <v>1020.2532660000002</v>
          </cell>
          <cell r="AB195">
            <v>4607.0858160000007</v>
          </cell>
          <cell r="AC195">
            <v>0</v>
          </cell>
          <cell r="AD195">
            <v>0</v>
          </cell>
          <cell r="AE195">
            <v>0</v>
          </cell>
          <cell r="AF195">
            <v>0</v>
          </cell>
          <cell r="AG195">
            <v>0</v>
          </cell>
          <cell r="AH195">
            <v>0</v>
          </cell>
          <cell r="AI195">
            <v>0</v>
          </cell>
          <cell r="AJ195">
            <v>0</v>
          </cell>
          <cell r="AK195">
            <v>0</v>
          </cell>
          <cell r="AL195">
            <v>0</v>
          </cell>
          <cell r="AM195">
            <v>5627.3390820000004</v>
          </cell>
        </row>
        <row r="196">
          <cell r="B196" t="str">
            <v>BI_22P01</v>
          </cell>
          <cell r="C196" t="str">
            <v>BI_22P01 - Enterprise Communication Systems</v>
          </cell>
          <cell r="D196" t="str">
            <v>5022</v>
          </cell>
          <cell r="E196" t="str">
            <v>ER_5022 - Enterprise Communication Systems</v>
          </cell>
          <cell r="F196" t="str">
            <v>Enterprise Communication Systems</v>
          </cell>
          <cell r="G196" t="str">
            <v>Performance &amp; Capacity</v>
          </cell>
          <cell r="H196" t="str">
            <v>Enterprise Technology</v>
          </cell>
          <cell r="I196" t="str">
            <v>5 Yr Software</v>
          </cell>
          <cell r="J196" t="str">
            <v>CD</v>
          </cell>
          <cell r="K196" t="str">
            <v>AA</v>
          </cell>
          <cell r="L196">
            <v>9.1800000000000007E-2</v>
          </cell>
          <cell r="M196">
            <v>2023</v>
          </cell>
          <cell r="N196">
            <v>47783.18</v>
          </cell>
          <cell r="O196">
            <v>47385.719999999994</v>
          </cell>
          <cell r="P196">
            <v>0</v>
          </cell>
          <cell r="Q196">
            <v>0</v>
          </cell>
          <cell r="R196">
            <v>0</v>
          </cell>
          <cell r="S196">
            <v>0</v>
          </cell>
          <cell r="T196">
            <v>0</v>
          </cell>
          <cell r="U196">
            <v>0</v>
          </cell>
          <cell r="V196">
            <v>0</v>
          </cell>
          <cell r="W196">
            <v>0</v>
          </cell>
          <cell r="X196">
            <v>0</v>
          </cell>
          <cell r="Y196">
            <v>0</v>
          </cell>
          <cell r="Z196">
            <v>95168.9</v>
          </cell>
          <cell r="AA196">
            <v>4386.4959240000007</v>
          </cell>
          <cell r="AB196">
            <v>4350.0090959999998</v>
          </cell>
          <cell r="AC196">
            <v>0</v>
          </cell>
          <cell r="AD196">
            <v>0</v>
          </cell>
          <cell r="AE196">
            <v>0</v>
          </cell>
          <cell r="AF196">
            <v>0</v>
          </cell>
          <cell r="AG196">
            <v>0</v>
          </cell>
          <cell r="AH196">
            <v>0</v>
          </cell>
          <cell r="AI196">
            <v>0</v>
          </cell>
          <cell r="AJ196">
            <v>0</v>
          </cell>
          <cell r="AK196">
            <v>0</v>
          </cell>
          <cell r="AL196">
            <v>0</v>
          </cell>
          <cell r="AM196">
            <v>8736.5050200000005</v>
          </cell>
        </row>
        <row r="197">
          <cell r="B197" t="str">
            <v>BI_22P01</v>
          </cell>
          <cell r="C197" t="str">
            <v>BI_22P01 - Enterprise Communication Systems</v>
          </cell>
          <cell r="D197" t="str">
            <v>5022</v>
          </cell>
          <cell r="E197" t="str">
            <v>ER_5022 - Enterprise Communication Systems</v>
          </cell>
          <cell r="F197" t="str">
            <v>Enterprise Communication Systems</v>
          </cell>
          <cell r="G197" t="str">
            <v>Performance &amp; Capacity</v>
          </cell>
          <cell r="H197" t="str">
            <v>Enterprise Technology</v>
          </cell>
          <cell r="I197" t="str">
            <v>General</v>
          </cell>
          <cell r="J197" t="str">
            <v>CD</v>
          </cell>
          <cell r="K197" t="str">
            <v>AA</v>
          </cell>
          <cell r="L197">
            <v>9.1800000000000007E-2</v>
          </cell>
          <cell r="M197">
            <v>2023</v>
          </cell>
          <cell r="N197">
            <v>1813.4000000000003</v>
          </cell>
          <cell r="O197">
            <v>3878.48</v>
          </cell>
          <cell r="P197">
            <v>17684</v>
          </cell>
          <cell r="Q197">
            <v>6707</v>
          </cell>
          <cell r="R197">
            <v>15820</v>
          </cell>
          <cell r="S197">
            <v>37446</v>
          </cell>
          <cell r="T197">
            <v>2825</v>
          </cell>
          <cell r="U197">
            <v>6447</v>
          </cell>
          <cell r="V197">
            <v>37190</v>
          </cell>
          <cell r="W197">
            <v>33650</v>
          </cell>
          <cell r="X197">
            <v>2898</v>
          </cell>
          <cell r="Y197">
            <v>9424</v>
          </cell>
          <cell r="Z197">
            <v>175782.88</v>
          </cell>
          <cell r="AA197">
            <v>166.47012000000004</v>
          </cell>
          <cell r="AB197">
            <v>356.044464</v>
          </cell>
          <cell r="AC197">
            <v>1623.3912</v>
          </cell>
          <cell r="AD197">
            <v>615.70260000000007</v>
          </cell>
          <cell r="AE197">
            <v>1452.2760000000001</v>
          </cell>
          <cell r="AF197">
            <v>3437.5428000000002</v>
          </cell>
          <cell r="AG197">
            <v>259.33500000000004</v>
          </cell>
          <cell r="AH197">
            <v>591.83460000000002</v>
          </cell>
          <cell r="AI197">
            <v>3414.0420000000004</v>
          </cell>
          <cell r="AJ197">
            <v>3089.07</v>
          </cell>
          <cell r="AK197">
            <v>266.03640000000001</v>
          </cell>
          <cell r="AL197">
            <v>865.12320000000011</v>
          </cell>
          <cell r="AM197">
            <v>16136.868383999999</v>
          </cell>
        </row>
        <row r="198">
          <cell r="B198" t="str">
            <v>BI_22P01</v>
          </cell>
          <cell r="C198" t="str">
            <v>BI_22P01 - Enterprise Communication Systems</v>
          </cell>
          <cell r="D198" t="str">
            <v>5022</v>
          </cell>
          <cell r="E198" t="str">
            <v>ER_5022 - Enterprise Communication Systems</v>
          </cell>
          <cell r="F198" t="str">
            <v>Enterprise Communication Systems</v>
          </cell>
          <cell r="G198" t="str">
            <v>Performance &amp; Capacity</v>
          </cell>
          <cell r="H198" t="str">
            <v>Enterprise Technology</v>
          </cell>
          <cell r="I198" t="str">
            <v>Hardware</v>
          </cell>
          <cell r="J198" t="str">
            <v>CD</v>
          </cell>
          <cell r="K198" t="str">
            <v>AA</v>
          </cell>
          <cell r="L198">
            <v>9.1800000000000007E-2</v>
          </cell>
          <cell r="M198">
            <v>2023</v>
          </cell>
          <cell r="N198">
            <v>7487.0099999999993</v>
          </cell>
          <cell r="O198">
            <v>20125.14</v>
          </cell>
          <cell r="P198">
            <v>31796</v>
          </cell>
          <cell r="Q198">
            <v>12060</v>
          </cell>
          <cell r="R198">
            <v>28445</v>
          </cell>
          <cell r="S198">
            <v>67329</v>
          </cell>
          <cell r="T198">
            <v>5079</v>
          </cell>
          <cell r="U198">
            <v>11593</v>
          </cell>
          <cell r="V198">
            <v>66870</v>
          </cell>
          <cell r="W198">
            <v>60503</v>
          </cell>
          <cell r="X198">
            <v>5210</v>
          </cell>
          <cell r="Y198">
            <v>16945</v>
          </cell>
          <cell r="Z198">
            <v>333442.15000000002</v>
          </cell>
          <cell r="AA198">
            <v>687.30751799999996</v>
          </cell>
          <cell r="AB198">
            <v>1847.487852</v>
          </cell>
          <cell r="AC198">
            <v>2918.8728000000001</v>
          </cell>
          <cell r="AD198">
            <v>1107.1080000000002</v>
          </cell>
          <cell r="AE198">
            <v>2611.2510000000002</v>
          </cell>
          <cell r="AF198">
            <v>6180.8022000000001</v>
          </cell>
          <cell r="AG198">
            <v>466.25220000000002</v>
          </cell>
          <cell r="AH198">
            <v>1064.2374</v>
          </cell>
          <cell r="AI198">
            <v>6138.6660000000002</v>
          </cell>
          <cell r="AJ198">
            <v>5554.1754000000001</v>
          </cell>
          <cell r="AK198">
            <v>478.27800000000002</v>
          </cell>
          <cell r="AL198">
            <v>1555.5510000000002</v>
          </cell>
          <cell r="AM198">
            <v>30609.989369999999</v>
          </cell>
        </row>
        <row r="199">
          <cell r="B199" t="str">
            <v>BI_22P01</v>
          </cell>
          <cell r="C199" t="str">
            <v>BI_22P01 - Enterprise Communication Systems</v>
          </cell>
          <cell r="D199" t="str">
            <v>5022</v>
          </cell>
          <cell r="E199" t="str">
            <v>ER_5022 - Enterprise Communication Systems</v>
          </cell>
          <cell r="F199" t="str">
            <v>Enterprise Communication Systems</v>
          </cell>
          <cell r="G199" t="str">
            <v>Performance &amp; Capacity</v>
          </cell>
          <cell r="H199" t="str">
            <v>Enterprise Technology</v>
          </cell>
          <cell r="I199" t="str">
            <v>Intangible</v>
          </cell>
          <cell r="J199" t="str">
            <v>CD</v>
          </cell>
          <cell r="K199" t="str">
            <v>AA</v>
          </cell>
          <cell r="L199">
            <v>9.1800000000000007E-2</v>
          </cell>
          <cell r="M199">
            <v>2023</v>
          </cell>
          <cell r="N199">
            <v>0</v>
          </cell>
          <cell r="O199">
            <v>0</v>
          </cell>
          <cell r="P199">
            <v>110353</v>
          </cell>
          <cell r="Q199">
            <v>41857</v>
          </cell>
          <cell r="R199">
            <v>98724</v>
          </cell>
          <cell r="S199">
            <v>233676</v>
          </cell>
          <cell r="T199">
            <v>17628</v>
          </cell>
          <cell r="U199">
            <v>40234</v>
          </cell>
          <cell r="V199">
            <v>232083</v>
          </cell>
          <cell r="W199">
            <v>209987</v>
          </cell>
          <cell r="X199">
            <v>18084</v>
          </cell>
          <cell r="Y199">
            <v>58812</v>
          </cell>
          <cell r="Z199">
            <v>1061438</v>
          </cell>
          <cell r="AA199">
            <v>0</v>
          </cell>
          <cell r="AB199">
            <v>0</v>
          </cell>
          <cell r="AC199">
            <v>10130.405400000001</v>
          </cell>
          <cell r="AD199">
            <v>3842.4726000000001</v>
          </cell>
          <cell r="AE199">
            <v>9062.8631999999998</v>
          </cell>
          <cell r="AF199">
            <v>21451.4568</v>
          </cell>
          <cell r="AG199">
            <v>1618.2504000000001</v>
          </cell>
          <cell r="AH199">
            <v>3693.4812000000002</v>
          </cell>
          <cell r="AI199">
            <v>21305.219400000002</v>
          </cell>
          <cell r="AJ199">
            <v>19276.8066</v>
          </cell>
          <cell r="AK199">
            <v>1660.1112000000001</v>
          </cell>
          <cell r="AL199">
            <v>5398.9416000000001</v>
          </cell>
          <cell r="AM199">
            <v>97440.008400000006</v>
          </cell>
        </row>
        <row r="200">
          <cell r="B200" t="str">
            <v>BI_61P99</v>
          </cell>
          <cell r="C200" t="str">
            <v>BI_61P99 - Enterprise Network Infrastructure</v>
          </cell>
          <cell r="D200" t="str">
            <v>5161</v>
          </cell>
          <cell r="E200" t="str">
            <v>ER_5161 - Enterprise Network Infrastructure</v>
          </cell>
          <cell r="F200" t="str">
            <v>Enterprise Network Infrastructure</v>
          </cell>
          <cell r="G200" t="str">
            <v>Performance &amp; Capacity</v>
          </cell>
          <cell r="H200" t="str">
            <v>Enterprise Technology</v>
          </cell>
          <cell r="I200" t="str">
            <v>General</v>
          </cell>
          <cell r="J200" t="str">
            <v>CD</v>
          </cell>
          <cell r="K200" t="str">
            <v>AA</v>
          </cell>
          <cell r="L200">
            <v>9.1800000000000007E-2</v>
          </cell>
          <cell r="M200">
            <v>2022</v>
          </cell>
          <cell r="N200">
            <v>0</v>
          </cell>
          <cell r="O200">
            <v>0</v>
          </cell>
          <cell r="P200">
            <v>0</v>
          </cell>
          <cell r="Q200">
            <v>0</v>
          </cell>
          <cell r="R200">
            <v>276291.38</v>
          </cell>
          <cell r="S200">
            <v>9036.86</v>
          </cell>
          <cell r="T200">
            <v>4545.21</v>
          </cell>
          <cell r="U200">
            <v>10704.88</v>
          </cell>
          <cell r="V200">
            <v>26604.36</v>
          </cell>
          <cell r="W200">
            <v>6628.58</v>
          </cell>
          <cell r="X200">
            <v>15966.97</v>
          </cell>
          <cell r="Y200">
            <v>13272.96</v>
          </cell>
          <cell r="Z200">
            <v>363051.2</v>
          </cell>
          <cell r="AA200">
            <v>0</v>
          </cell>
          <cell r="AB200">
            <v>0</v>
          </cell>
          <cell r="AC200">
            <v>0</v>
          </cell>
          <cell r="AD200">
            <v>0</v>
          </cell>
          <cell r="AE200">
            <v>25363.548684000001</v>
          </cell>
          <cell r="AF200">
            <v>829.58374800000013</v>
          </cell>
          <cell r="AG200">
            <v>417.25027800000004</v>
          </cell>
          <cell r="AH200">
            <v>982.70798400000001</v>
          </cell>
          <cell r="AI200">
            <v>2442.280248</v>
          </cell>
          <cell r="AJ200">
            <v>608.50364400000001</v>
          </cell>
          <cell r="AK200">
            <v>1465.767846</v>
          </cell>
          <cell r="AL200">
            <v>1218.4577280000001</v>
          </cell>
          <cell r="AM200">
            <v>33328.100160000002</v>
          </cell>
        </row>
        <row r="201">
          <cell r="B201" t="str">
            <v>BI_61P99</v>
          </cell>
          <cell r="C201" t="str">
            <v>BI_61P99 - Enterprise Network Infrastructure</v>
          </cell>
          <cell r="D201" t="str">
            <v>5161</v>
          </cell>
          <cell r="E201" t="str">
            <v>ER_5161 - Enterprise Network Infrastructure</v>
          </cell>
          <cell r="F201" t="str">
            <v>Enterprise Network Infrastructure</v>
          </cell>
          <cell r="G201" t="str">
            <v>Performance &amp; Capacity</v>
          </cell>
          <cell r="H201" t="str">
            <v>Enterprise Technology</v>
          </cell>
          <cell r="I201" t="str">
            <v>General</v>
          </cell>
          <cell r="J201" t="str">
            <v>CD</v>
          </cell>
          <cell r="K201" t="str">
            <v>AA</v>
          </cell>
          <cell r="L201">
            <v>9.1800000000000007E-2</v>
          </cell>
          <cell r="M201">
            <v>2023</v>
          </cell>
          <cell r="N201">
            <v>2001.26</v>
          </cell>
          <cell r="O201">
            <v>12113.99</v>
          </cell>
          <cell r="P201">
            <v>13061</v>
          </cell>
          <cell r="Q201">
            <v>7428</v>
          </cell>
          <cell r="R201">
            <v>24303</v>
          </cell>
          <cell r="S201">
            <v>68235</v>
          </cell>
          <cell r="T201">
            <v>10033</v>
          </cell>
          <cell r="U201">
            <v>5717</v>
          </cell>
          <cell r="V201">
            <v>286668</v>
          </cell>
          <cell r="W201">
            <v>1144693</v>
          </cell>
          <cell r="X201">
            <v>1245022</v>
          </cell>
          <cell r="Y201">
            <v>502684</v>
          </cell>
          <cell r="Z201">
            <v>3321959.25</v>
          </cell>
          <cell r="AA201">
            <v>183.71566800000002</v>
          </cell>
          <cell r="AB201">
            <v>1112.064282</v>
          </cell>
          <cell r="AC201">
            <v>1198.9998000000001</v>
          </cell>
          <cell r="AD201">
            <v>681.8904</v>
          </cell>
          <cell r="AE201">
            <v>2231.0154000000002</v>
          </cell>
          <cell r="AF201">
            <v>6263.9730000000009</v>
          </cell>
          <cell r="AG201">
            <v>921.02940000000001</v>
          </cell>
          <cell r="AH201">
            <v>524.82060000000001</v>
          </cell>
          <cell r="AI201">
            <v>26316.1224</v>
          </cell>
          <cell r="AJ201">
            <v>105082.81740000001</v>
          </cell>
          <cell r="AK201">
            <v>114293.01960000001</v>
          </cell>
          <cell r="AL201">
            <v>46146.391200000005</v>
          </cell>
          <cell r="AM201">
            <v>304955.85915000003</v>
          </cell>
        </row>
        <row r="202">
          <cell r="B202" t="str">
            <v>BI_06P98</v>
          </cell>
          <cell r="C202" t="str">
            <v>BI_06P98 - Security Systems Expansion</v>
          </cell>
          <cell r="D202" t="str">
            <v>5014</v>
          </cell>
          <cell r="E202" t="str">
            <v>ER_5014 - Security Systems</v>
          </cell>
          <cell r="F202" t="str">
            <v>Enterprise Security</v>
          </cell>
          <cell r="G202" t="str">
            <v>Customer Service Quality &amp; Reliability</v>
          </cell>
          <cell r="H202" t="str">
            <v>Enterprise Technology</v>
          </cell>
          <cell r="I202" t="str">
            <v>Transmission</v>
          </cell>
          <cell r="J202" t="str">
            <v>ED</v>
          </cell>
          <cell r="K202" t="str">
            <v>AN</v>
          </cell>
          <cell r="L202">
            <v>0</v>
          </cell>
          <cell r="M202">
            <v>2022</v>
          </cell>
          <cell r="N202">
            <v>0</v>
          </cell>
          <cell r="O202">
            <v>0</v>
          </cell>
          <cell r="P202">
            <v>0</v>
          </cell>
          <cell r="Q202">
            <v>0</v>
          </cell>
          <cell r="R202">
            <v>413208.42</v>
          </cell>
          <cell r="S202">
            <v>903.77</v>
          </cell>
          <cell r="T202">
            <v>-50.83</v>
          </cell>
          <cell r="U202">
            <v>1196.68</v>
          </cell>
          <cell r="V202">
            <v>2292.5100000000002</v>
          </cell>
          <cell r="W202">
            <v>203.5</v>
          </cell>
          <cell r="X202">
            <v>1661.09</v>
          </cell>
          <cell r="Y202">
            <v>210.88</v>
          </cell>
          <cell r="Z202">
            <v>419626.02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row>
        <row r="203">
          <cell r="B203" t="str">
            <v>BI_32P01</v>
          </cell>
          <cell r="C203" t="str">
            <v>BI_32P01 - Enterprise Security (CDAA)</v>
          </cell>
          <cell r="D203" t="str">
            <v>5032</v>
          </cell>
          <cell r="E203" t="str">
            <v>ER_5032 - Enterprise Security</v>
          </cell>
          <cell r="F203" t="str">
            <v>Enterprise Security</v>
          </cell>
          <cell r="G203" t="str">
            <v>Customer Service Quality &amp; Reliability</v>
          </cell>
          <cell r="H203" t="str">
            <v>Enterprise Technology</v>
          </cell>
          <cell r="I203" t="str">
            <v>2 Yr Software</v>
          </cell>
          <cell r="J203" t="str">
            <v>CD</v>
          </cell>
          <cell r="K203" t="str">
            <v>AA</v>
          </cell>
          <cell r="L203">
            <v>9.1800000000000007E-2</v>
          </cell>
          <cell r="M203">
            <v>2022</v>
          </cell>
          <cell r="N203">
            <v>77.39</v>
          </cell>
          <cell r="O203">
            <v>4663.72</v>
          </cell>
          <cell r="P203">
            <v>9475.17</v>
          </cell>
          <cell r="Q203">
            <v>740.88</v>
          </cell>
          <cell r="R203">
            <v>3178.73</v>
          </cell>
          <cell r="S203">
            <v>4077.94</v>
          </cell>
          <cell r="T203">
            <v>1032.95</v>
          </cell>
          <cell r="U203">
            <v>3525.05</v>
          </cell>
          <cell r="V203">
            <v>665.07</v>
          </cell>
          <cell r="W203">
            <v>0</v>
          </cell>
          <cell r="X203">
            <v>0</v>
          </cell>
          <cell r="Y203">
            <v>129785.60000000001</v>
          </cell>
          <cell r="Z203">
            <v>157222.5</v>
          </cell>
          <cell r="AA203">
            <v>7.1044020000000003</v>
          </cell>
          <cell r="AB203">
            <v>428.12949600000007</v>
          </cell>
          <cell r="AC203">
            <v>869.82060600000011</v>
          </cell>
          <cell r="AD203">
            <v>68.012784000000011</v>
          </cell>
          <cell r="AE203">
            <v>291.80741399999999</v>
          </cell>
          <cell r="AF203">
            <v>374.35489200000001</v>
          </cell>
          <cell r="AG203">
            <v>94.824810000000014</v>
          </cell>
          <cell r="AH203">
            <v>323.59959000000003</v>
          </cell>
          <cell r="AI203">
            <v>61.053426000000009</v>
          </cell>
          <cell r="AJ203">
            <v>0</v>
          </cell>
          <cell r="AK203">
            <v>0</v>
          </cell>
          <cell r="AL203">
            <v>11914.318080000001</v>
          </cell>
          <cell r="AM203">
            <v>14433.025500000002</v>
          </cell>
        </row>
        <row r="204">
          <cell r="B204" t="str">
            <v>BI_32P01</v>
          </cell>
          <cell r="C204" t="str">
            <v>BI_32P01 - Enterprise Security (CDAA)</v>
          </cell>
          <cell r="D204" t="str">
            <v>5032</v>
          </cell>
          <cell r="E204" t="str">
            <v>ER_5032 - Enterprise Security</v>
          </cell>
          <cell r="F204" t="str">
            <v>Enterprise Security</v>
          </cell>
          <cell r="G204" t="str">
            <v>Customer Service Quality &amp; Reliability</v>
          </cell>
          <cell r="H204" t="str">
            <v>Enterprise Technology</v>
          </cell>
          <cell r="I204" t="str">
            <v>3 Yr Software</v>
          </cell>
          <cell r="J204" t="str">
            <v>CD</v>
          </cell>
          <cell r="K204" t="str">
            <v>AA</v>
          </cell>
          <cell r="L204">
            <v>9.1800000000000007E-2</v>
          </cell>
          <cell r="M204">
            <v>2022</v>
          </cell>
          <cell r="N204">
            <v>-247.62</v>
          </cell>
          <cell r="O204">
            <v>0</v>
          </cell>
          <cell r="P204">
            <v>0</v>
          </cell>
          <cell r="Q204">
            <v>0</v>
          </cell>
          <cell r="R204">
            <v>0</v>
          </cell>
          <cell r="S204">
            <v>0</v>
          </cell>
          <cell r="T204">
            <v>37008.870000000003</v>
          </cell>
          <cell r="U204">
            <v>0</v>
          </cell>
          <cell r="V204">
            <v>-37008.870000000003</v>
          </cell>
          <cell r="W204">
            <v>0</v>
          </cell>
          <cell r="X204">
            <v>0</v>
          </cell>
          <cell r="Y204">
            <v>490926.68000000005</v>
          </cell>
          <cell r="Z204">
            <v>490679.06000000006</v>
          </cell>
          <cell r="AA204">
            <v>-22.731516000000003</v>
          </cell>
          <cell r="AB204">
            <v>0</v>
          </cell>
          <cell r="AC204">
            <v>0</v>
          </cell>
          <cell r="AD204">
            <v>0</v>
          </cell>
          <cell r="AE204">
            <v>0</v>
          </cell>
          <cell r="AF204">
            <v>0</v>
          </cell>
          <cell r="AG204">
            <v>3397.4142660000007</v>
          </cell>
          <cell r="AH204">
            <v>0</v>
          </cell>
          <cell r="AI204">
            <v>-3397.4142660000007</v>
          </cell>
          <cell r="AJ204">
            <v>0</v>
          </cell>
          <cell r="AK204">
            <v>0</v>
          </cell>
          <cell r="AL204">
            <v>45067.069224000006</v>
          </cell>
          <cell r="AM204">
            <v>45044.337708000006</v>
          </cell>
        </row>
        <row r="205">
          <cell r="B205" t="str">
            <v>BI_32P01</v>
          </cell>
          <cell r="C205" t="str">
            <v>BI_32P01 - Enterprise Security (CDAA)</v>
          </cell>
          <cell r="D205" t="str">
            <v>5032</v>
          </cell>
          <cell r="E205" t="str">
            <v>ER_5032 - Enterprise Security</v>
          </cell>
          <cell r="F205" t="str">
            <v>Enterprise Security</v>
          </cell>
          <cell r="G205" t="str">
            <v>Customer Service Quality &amp; Reliability</v>
          </cell>
          <cell r="H205" t="str">
            <v>Enterprise Technology</v>
          </cell>
          <cell r="I205" t="str">
            <v>5 Yr Software</v>
          </cell>
          <cell r="J205" t="str">
            <v>CD</v>
          </cell>
          <cell r="K205" t="str">
            <v>AA</v>
          </cell>
          <cell r="L205">
            <v>9.1800000000000007E-2</v>
          </cell>
          <cell r="M205">
            <v>2022</v>
          </cell>
          <cell r="N205">
            <v>-24611.870000000003</v>
          </cell>
          <cell r="O205">
            <v>154044.96</v>
          </cell>
          <cell r="P205">
            <v>52166.209999999992</v>
          </cell>
          <cell r="Q205">
            <v>33626.78</v>
          </cell>
          <cell r="R205">
            <v>36065.230000000003</v>
          </cell>
          <cell r="S205">
            <v>98137.4</v>
          </cell>
          <cell r="T205">
            <v>-45693.899999999994</v>
          </cell>
          <cell r="U205">
            <v>52615.909999999996</v>
          </cell>
          <cell r="V205">
            <v>116362.64000000001</v>
          </cell>
          <cell r="W205">
            <v>11907.249999999998</v>
          </cell>
          <cell r="X205">
            <v>60562.009999999995</v>
          </cell>
          <cell r="Y205">
            <v>243074.34</v>
          </cell>
          <cell r="Z205">
            <v>788256.95999999985</v>
          </cell>
          <cell r="AA205">
            <v>-2259.3696660000005</v>
          </cell>
          <cell r="AB205">
            <v>14141.327327999999</v>
          </cell>
          <cell r="AC205">
            <v>4788.8580779999993</v>
          </cell>
          <cell r="AD205">
            <v>3086.938404</v>
          </cell>
          <cell r="AE205">
            <v>3310.7881140000004</v>
          </cell>
          <cell r="AF205">
            <v>9009.01332</v>
          </cell>
          <cell r="AG205">
            <v>-4194.7000199999993</v>
          </cell>
          <cell r="AH205">
            <v>4830.1405379999997</v>
          </cell>
          <cell r="AI205">
            <v>10682.090352000003</v>
          </cell>
          <cell r="AJ205">
            <v>1093.08555</v>
          </cell>
          <cell r="AK205">
            <v>5559.5925179999995</v>
          </cell>
          <cell r="AL205">
            <v>22314.224412</v>
          </cell>
          <cell r="AM205">
            <v>72361.988928000006</v>
          </cell>
        </row>
        <row r="206">
          <cell r="B206" t="str">
            <v>BI_32P01</v>
          </cell>
          <cell r="C206" t="str">
            <v>BI_32P01 - Enterprise Security (CDAA)</v>
          </cell>
          <cell r="D206" t="str">
            <v>5032</v>
          </cell>
          <cell r="E206" t="str">
            <v>ER_5032 - Enterprise Security</v>
          </cell>
          <cell r="F206" t="str">
            <v>Enterprise Security</v>
          </cell>
          <cell r="G206" t="str">
            <v>Customer Service Quality &amp; Reliability</v>
          </cell>
          <cell r="H206" t="str">
            <v>Enterprise Technology</v>
          </cell>
          <cell r="I206" t="str">
            <v>General</v>
          </cell>
          <cell r="J206" t="str">
            <v>CD</v>
          </cell>
          <cell r="K206" t="str">
            <v>AA</v>
          </cell>
          <cell r="L206">
            <v>9.1800000000000007E-2</v>
          </cell>
          <cell r="M206">
            <v>2022</v>
          </cell>
          <cell r="N206">
            <v>0</v>
          </cell>
          <cell r="O206">
            <v>0</v>
          </cell>
          <cell r="P206">
            <v>0</v>
          </cell>
          <cell r="Q206">
            <v>0</v>
          </cell>
          <cell r="R206">
            <v>0</v>
          </cell>
          <cell r="S206">
            <v>0</v>
          </cell>
          <cell r="T206">
            <v>0</v>
          </cell>
          <cell r="U206">
            <v>0</v>
          </cell>
          <cell r="V206">
            <v>235261.22</v>
          </cell>
          <cell r="W206">
            <v>2860.07</v>
          </cell>
          <cell r="X206">
            <v>0</v>
          </cell>
          <cell r="Y206">
            <v>0</v>
          </cell>
          <cell r="Z206">
            <v>238121.29</v>
          </cell>
          <cell r="AA206">
            <v>0</v>
          </cell>
          <cell r="AB206">
            <v>0</v>
          </cell>
          <cell r="AC206">
            <v>0</v>
          </cell>
          <cell r="AD206">
            <v>0</v>
          </cell>
          <cell r="AE206">
            <v>0</v>
          </cell>
          <cell r="AF206">
            <v>0</v>
          </cell>
          <cell r="AG206">
            <v>0</v>
          </cell>
          <cell r="AH206">
            <v>0</v>
          </cell>
          <cell r="AI206">
            <v>21596.979996000002</v>
          </cell>
          <cell r="AJ206">
            <v>262.55442600000003</v>
          </cell>
          <cell r="AK206">
            <v>0</v>
          </cell>
          <cell r="AL206">
            <v>0</v>
          </cell>
          <cell r="AM206">
            <v>21859.534422000001</v>
          </cell>
        </row>
        <row r="207">
          <cell r="B207" t="str">
            <v>BI_32P01</v>
          </cell>
          <cell r="C207" t="str">
            <v>BI_32P01 - Enterprise Security (CDAA)</v>
          </cell>
          <cell r="D207" t="str">
            <v>5032</v>
          </cell>
          <cell r="E207" t="str">
            <v>ER_5032 - Enterprise Security</v>
          </cell>
          <cell r="F207" t="str">
            <v>Enterprise Security</v>
          </cell>
          <cell r="G207" t="str">
            <v>Customer Service Quality &amp; Reliability</v>
          </cell>
          <cell r="H207" t="str">
            <v>Enterprise Technology</v>
          </cell>
          <cell r="I207" t="str">
            <v>Hardware</v>
          </cell>
          <cell r="J207" t="str">
            <v>CD</v>
          </cell>
          <cell r="K207" t="str">
            <v>AA</v>
          </cell>
          <cell r="L207">
            <v>9.1800000000000007E-2</v>
          </cell>
          <cell r="M207">
            <v>2022</v>
          </cell>
          <cell r="N207">
            <v>-4853.9699999999993</v>
          </cell>
          <cell r="O207">
            <v>33333.160000000003</v>
          </cell>
          <cell r="P207">
            <v>14760.95</v>
          </cell>
          <cell r="Q207">
            <v>10282.709999999999</v>
          </cell>
          <cell r="R207">
            <v>11792.31</v>
          </cell>
          <cell r="S207">
            <v>24690.449999999997</v>
          </cell>
          <cell r="T207">
            <v>-4446.2999999999993</v>
          </cell>
          <cell r="U207">
            <v>43368.060000000005</v>
          </cell>
          <cell r="V207">
            <v>199216.62</v>
          </cell>
          <cell r="W207">
            <v>6482.5199999999995</v>
          </cell>
          <cell r="X207">
            <v>18347.72</v>
          </cell>
          <cell r="Y207">
            <v>32038.32</v>
          </cell>
          <cell r="Z207">
            <v>385012.55</v>
          </cell>
          <cell r="AA207">
            <v>-445.59444599999995</v>
          </cell>
          <cell r="AB207">
            <v>3059.9840880000006</v>
          </cell>
          <cell r="AC207">
            <v>1355.0552100000002</v>
          </cell>
          <cell r="AD207">
            <v>943.95277799999997</v>
          </cell>
          <cell r="AE207">
            <v>1082.534058</v>
          </cell>
          <cell r="AF207">
            <v>2266.58331</v>
          </cell>
          <cell r="AG207">
            <v>-408.17033999999995</v>
          </cell>
          <cell r="AH207">
            <v>3981.1879080000008</v>
          </cell>
          <cell r="AI207">
            <v>18288.085716000001</v>
          </cell>
          <cell r="AJ207">
            <v>595.09533599999997</v>
          </cell>
          <cell r="AK207">
            <v>1684.3206960000002</v>
          </cell>
          <cell r="AL207">
            <v>2941.117776</v>
          </cell>
          <cell r="AM207">
            <v>35344.152090000003</v>
          </cell>
        </row>
        <row r="208">
          <cell r="B208" t="str">
            <v>BI_32P02</v>
          </cell>
          <cell r="C208" t="str">
            <v>BI_32P02 - Enterprise Security (EDAN)</v>
          </cell>
          <cell r="D208" t="str">
            <v>5032</v>
          </cell>
          <cell r="E208" t="str">
            <v>ER_5032 - Enterprise Security</v>
          </cell>
          <cell r="F208" t="str">
            <v>Enterprise Security</v>
          </cell>
          <cell r="G208" t="str">
            <v>Customer Service Quality &amp; Reliability</v>
          </cell>
          <cell r="H208" t="str">
            <v>Enterprise Technology</v>
          </cell>
          <cell r="I208" t="str">
            <v>2 Yr Software</v>
          </cell>
          <cell r="J208" t="str">
            <v>CD</v>
          </cell>
          <cell r="K208" t="str">
            <v>AA</v>
          </cell>
          <cell r="L208">
            <v>9.1800000000000007E-2</v>
          </cell>
          <cell r="M208">
            <v>2022</v>
          </cell>
          <cell r="N208">
            <v>-316.73</v>
          </cell>
          <cell r="O208">
            <v>0</v>
          </cell>
          <cell r="P208">
            <v>0</v>
          </cell>
          <cell r="Q208">
            <v>0</v>
          </cell>
          <cell r="R208">
            <v>0</v>
          </cell>
          <cell r="S208">
            <v>0</v>
          </cell>
          <cell r="T208">
            <v>0</v>
          </cell>
          <cell r="U208">
            <v>0</v>
          </cell>
          <cell r="V208">
            <v>0</v>
          </cell>
          <cell r="W208">
            <v>0</v>
          </cell>
          <cell r="X208">
            <v>0</v>
          </cell>
          <cell r="Y208">
            <v>0</v>
          </cell>
          <cell r="Z208">
            <v>-316.73</v>
          </cell>
          <cell r="AA208">
            <v>-29.075814000000005</v>
          </cell>
          <cell r="AB208">
            <v>0</v>
          </cell>
          <cell r="AC208">
            <v>0</v>
          </cell>
          <cell r="AD208">
            <v>0</v>
          </cell>
          <cell r="AE208">
            <v>0</v>
          </cell>
          <cell r="AF208">
            <v>0</v>
          </cell>
          <cell r="AG208">
            <v>0</v>
          </cell>
          <cell r="AH208">
            <v>0</v>
          </cell>
          <cell r="AI208">
            <v>0</v>
          </cell>
          <cell r="AJ208">
            <v>0</v>
          </cell>
          <cell r="AK208">
            <v>0</v>
          </cell>
          <cell r="AL208">
            <v>0</v>
          </cell>
          <cell r="AM208">
            <v>-29.075814000000005</v>
          </cell>
        </row>
        <row r="209">
          <cell r="B209" t="str">
            <v>BI_32P02</v>
          </cell>
          <cell r="C209" t="str">
            <v>BI_32P02 - Enterprise Security (EDAN)</v>
          </cell>
          <cell r="D209" t="str">
            <v>5032</v>
          </cell>
          <cell r="E209" t="str">
            <v>ER_5032 - Enterprise Security</v>
          </cell>
          <cell r="F209" t="str">
            <v>Enterprise Security</v>
          </cell>
          <cell r="G209" t="str">
            <v>Customer Service Quality &amp; Reliability</v>
          </cell>
          <cell r="H209" t="str">
            <v>Enterprise Technology</v>
          </cell>
          <cell r="I209" t="str">
            <v>5 Yr Software</v>
          </cell>
          <cell r="J209" t="str">
            <v>ED</v>
          </cell>
          <cell r="K209" t="str">
            <v>AN</v>
          </cell>
          <cell r="L209">
            <v>0</v>
          </cell>
          <cell r="M209">
            <v>2022</v>
          </cell>
          <cell r="N209">
            <v>963.48</v>
          </cell>
          <cell r="O209">
            <v>540.01</v>
          </cell>
          <cell r="P209">
            <v>872.91</v>
          </cell>
          <cell r="Q209">
            <v>844.91</v>
          </cell>
          <cell r="R209">
            <v>571.70000000000005</v>
          </cell>
          <cell r="S209">
            <v>0</v>
          </cell>
          <cell r="T209">
            <v>0</v>
          </cell>
          <cell r="U209">
            <v>0</v>
          </cell>
          <cell r="V209">
            <v>0</v>
          </cell>
          <cell r="W209">
            <v>0</v>
          </cell>
          <cell r="X209">
            <v>0</v>
          </cell>
          <cell r="Y209">
            <v>0</v>
          </cell>
          <cell r="Z209">
            <v>3793.01</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row>
        <row r="210">
          <cell r="B210" t="str">
            <v>BI_06P98</v>
          </cell>
          <cell r="C210" t="str">
            <v>BI_06P98 - Security Systems Expansion</v>
          </cell>
          <cell r="D210" t="str">
            <v>5014</v>
          </cell>
          <cell r="E210" t="str">
            <v>ER_5014 - Security Systems</v>
          </cell>
          <cell r="F210" t="str">
            <v>Enterprise Security</v>
          </cell>
          <cell r="G210" t="str">
            <v>Customer Service Quality &amp; Reliability</v>
          </cell>
          <cell r="H210" t="str">
            <v>Enterprise Technology</v>
          </cell>
          <cell r="I210" t="str">
            <v>Transmission</v>
          </cell>
          <cell r="J210" t="str">
            <v>ED</v>
          </cell>
          <cell r="K210" t="str">
            <v>AN</v>
          </cell>
          <cell r="L210">
            <v>0</v>
          </cell>
          <cell r="M210">
            <v>2023</v>
          </cell>
          <cell r="N210">
            <v>112.41</v>
          </cell>
          <cell r="O210">
            <v>46.43</v>
          </cell>
          <cell r="P210">
            <v>0</v>
          </cell>
          <cell r="Q210">
            <v>0</v>
          </cell>
          <cell r="R210">
            <v>0</v>
          </cell>
          <cell r="S210">
            <v>0</v>
          </cell>
          <cell r="T210">
            <v>0</v>
          </cell>
          <cell r="U210">
            <v>0</v>
          </cell>
          <cell r="V210">
            <v>0</v>
          </cell>
          <cell r="W210">
            <v>0</v>
          </cell>
          <cell r="X210">
            <v>0</v>
          </cell>
          <cell r="Y210">
            <v>0</v>
          </cell>
          <cell r="Z210">
            <v>158.84</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row>
        <row r="211">
          <cell r="B211" t="str">
            <v>BI_32P01</v>
          </cell>
          <cell r="C211" t="str">
            <v>BI_32P01 - Enterprise Security (CDAA)</v>
          </cell>
          <cell r="D211" t="str">
            <v>5032</v>
          </cell>
          <cell r="E211" t="str">
            <v>ER_5032 - Enterprise Security</v>
          </cell>
          <cell r="F211" t="str">
            <v>Enterprise Security</v>
          </cell>
          <cell r="G211" t="str">
            <v>Customer Service Quality &amp; Reliability</v>
          </cell>
          <cell r="H211" t="str">
            <v>Enterprise Technology</v>
          </cell>
          <cell r="I211" t="str">
            <v>2 Yr Software</v>
          </cell>
          <cell r="J211" t="str">
            <v>CD</v>
          </cell>
          <cell r="K211" t="str">
            <v>AA</v>
          </cell>
          <cell r="L211">
            <v>9.1800000000000007E-2</v>
          </cell>
          <cell r="M211">
            <v>2023</v>
          </cell>
          <cell r="N211">
            <v>11835.02</v>
          </cell>
          <cell r="O211">
            <v>484225.48</v>
          </cell>
          <cell r="P211">
            <v>0</v>
          </cell>
          <cell r="Q211">
            <v>0</v>
          </cell>
          <cell r="R211">
            <v>0</v>
          </cell>
          <cell r="S211">
            <v>0</v>
          </cell>
          <cell r="T211">
            <v>0</v>
          </cell>
          <cell r="U211">
            <v>0</v>
          </cell>
          <cell r="V211">
            <v>0</v>
          </cell>
          <cell r="W211">
            <v>0</v>
          </cell>
          <cell r="X211">
            <v>0</v>
          </cell>
          <cell r="Y211">
            <v>0</v>
          </cell>
          <cell r="Z211">
            <v>496060.5</v>
          </cell>
          <cell r="AA211">
            <v>1086.4548360000001</v>
          </cell>
          <cell r="AB211">
            <v>44451.899064000005</v>
          </cell>
          <cell r="AC211">
            <v>0</v>
          </cell>
          <cell r="AD211">
            <v>0</v>
          </cell>
          <cell r="AE211">
            <v>0</v>
          </cell>
          <cell r="AF211">
            <v>0</v>
          </cell>
          <cell r="AG211">
            <v>0</v>
          </cell>
          <cell r="AH211">
            <v>0</v>
          </cell>
          <cell r="AI211">
            <v>0</v>
          </cell>
          <cell r="AJ211">
            <v>0</v>
          </cell>
          <cell r="AK211">
            <v>0</v>
          </cell>
          <cell r="AL211">
            <v>0</v>
          </cell>
          <cell r="AM211">
            <v>45538.353900000002</v>
          </cell>
        </row>
        <row r="212">
          <cell r="B212" t="str">
            <v>BI_32P01</v>
          </cell>
          <cell r="C212" t="str">
            <v>BI_32P01 - Enterprise Security (CDAA)</v>
          </cell>
          <cell r="D212" t="str">
            <v>5032</v>
          </cell>
          <cell r="E212" t="str">
            <v>ER_5032 - Enterprise Security</v>
          </cell>
          <cell r="F212" t="str">
            <v>Enterprise Security</v>
          </cell>
          <cell r="G212" t="str">
            <v>Customer Service Quality &amp; Reliability</v>
          </cell>
          <cell r="H212" t="str">
            <v>Enterprise Technology</v>
          </cell>
          <cell r="I212" t="str">
            <v>3 Yr Software</v>
          </cell>
          <cell r="J212" t="str">
            <v>CD</v>
          </cell>
          <cell r="K212" t="str">
            <v>AA</v>
          </cell>
          <cell r="L212">
            <v>9.1800000000000007E-2</v>
          </cell>
          <cell r="M212">
            <v>2023</v>
          </cell>
          <cell r="N212">
            <v>974.25</v>
          </cell>
          <cell r="O212">
            <v>483570.19</v>
          </cell>
          <cell r="P212">
            <v>0</v>
          </cell>
          <cell r="Q212">
            <v>0</v>
          </cell>
          <cell r="R212">
            <v>0</v>
          </cell>
          <cell r="S212">
            <v>0</v>
          </cell>
          <cell r="T212">
            <v>0</v>
          </cell>
          <cell r="U212">
            <v>0</v>
          </cell>
          <cell r="V212">
            <v>0</v>
          </cell>
          <cell r="W212">
            <v>0</v>
          </cell>
          <cell r="X212">
            <v>0</v>
          </cell>
          <cell r="Y212">
            <v>0</v>
          </cell>
          <cell r="Z212">
            <v>484544.44</v>
          </cell>
          <cell r="AA212">
            <v>89.436150000000012</v>
          </cell>
          <cell r="AB212">
            <v>44391.743442000006</v>
          </cell>
          <cell r="AC212">
            <v>0</v>
          </cell>
          <cell r="AD212">
            <v>0</v>
          </cell>
          <cell r="AE212">
            <v>0</v>
          </cell>
          <cell r="AF212">
            <v>0</v>
          </cell>
          <cell r="AG212">
            <v>0</v>
          </cell>
          <cell r="AH212">
            <v>0</v>
          </cell>
          <cell r="AI212">
            <v>0</v>
          </cell>
          <cell r="AJ212">
            <v>0</v>
          </cell>
          <cell r="AK212">
            <v>0</v>
          </cell>
          <cell r="AL212">
            <v>0</v>
          </cell>
          <cell r="AM212">
            <v>44481.179592000008</v>
          </cell>
        </row>
        <row r="213">
          <cell r="B213" t="str">
            <v>BI_32P01</v>
          </cell>
          <cell r="C213" t="str">
            <v>BI_32P01 - Enterprise Security (CDAA)</v>
          </cell>
          <cell r="D213" t="str">
            <v>5032</v>
          </cell>
          <cell r="E213" t="str">
            <v>ER_5032 - Enterprise Security</v>
          </cell>
          <cell r="F213" t="str">
            <v>Enterprise Security</v>
          </cell>
          <cell r="G213" t="str">
            <v>Customer Service Quality &amp; Reliability</v>
          </cell>
          <cell r="H213" t="str">
            <v>Enterprise Technology</v>
          </cell>
          <cell r="I213" t="str">
            <v>5 Yr Software</v>
          </cell>
          <cell r="J213" t="str">
            <v>CD</v>
          </cell>
          <cell r="K213" t="str">
            <v>AA</v>
          </cell>
          <cell r="L213">
            <v>9.1800000000000007E-2</v>
          </cell>
          <cell r="M213">
            <v>2023</v>
          </cell>
          <cell r="N213">
            <v>-40927.770000000004</v>
          </cell>
          <cell r="O213">
            <v>31097.759999999998</v>
          </cell>
          <cell r="P213">
            <v>0</v>
          </cell>
          <cell r="Q213">
            <v>0</v>
          </cell>
          <cell r="R213">
            <v>0</v>
          </cell>
          <cell r="S213">
            <v>0</v>
          </cell>
          <cell r="T213">
            <v>0</v>
          </cell>
          <cell r="U213">
            <v>0</v>
          </cell>
          <cell r="V213">
            <v>0</v>
          </cell>
          <cell r="W213">
            <v>0</v>
          </cell>
          <cell r="X213">
            <v>0</v>
          </cell>
          <cell r="Y213">
            <v>0</v>
          </cell>
          <cell r="Z213">
            <v>-9830.0100000000057</v>
          </cell>
          <cell r="AA213">
            <v>-3757.1692860000007</v>
          </cell>
          <cell r="AB213">
            <v>2854.7743679999999</v>
          </cell>
          <cell r="AC213">
            <v>0</v>
          </cell>
          <cell r="AD213">
            <v>0</v>
          </cell>
          <cell r="AE213">
            <v>0</v>
          </cell>
          <cell r="AF213">
            <v>0</v>
          </cell>
          <cell r="AG213">
            <v>0</v>
          </cell>
          <cell r="AH213">
            <v>0</v>
          </cell>
          <cell r="AI213">
            <v>0</v>
          </cell>
          <cell r="AJ213">
            <v>0</v>
          </cell>
          <cell r="AK213">
            <v>0</v>
          </cell>
          <cell r="AL213">
            <v>0</v>
          </cell>
          <cell r="AM213">
            <v>-902.39491800000087</v>
          </cell>
        </row>
        <row r="214">
          <cell r="B214" t="str">
            <v>BI_32P01</v>
          </cell>
          <cell r="C214" t="str">
            <v>BI_32P01 - Enterprise Security (CDAA)</v>
          </cell>
          <cell r="D214" t="str">
            <v>5032</v>
          </cell>
          <cell r="E214" t="str">
            <v>ER_5032 - Enterprise Security</v>
          </cell>
          <cell r="F214" t="str">
            <v>Enterprise Security</v>
          </cell>
          <cell r="G214" t="str">
            <v>Customer Service Quality &amp; Reliability</v>
          </cell>
          <cell r="H214" t="str">
            <v>Enterprise Technology</v>
          </cell>
          <cell r="I214" t="str">
            <v>Hardware</v>
          </cell>
          <cell r="J214" t="str">
            <v>CD</v>
          </cell>
          <cell r="K214" t="str">
            <v>AA</v>
          </cell>
          <cell r="L214">
            <v>9.1800000000000007E-2</v>
          </cell>
          <cell r="M214">
            <v>2023</v>
          </cell>
          <cell r="N214">
            <v>-7818.5300000000007</v>
          </cell>
          <cell r="O214">
            <v>139593.76999999999</v>
          </cell>
          <cell r="P214">
            <v>59181</v>
          </cell>
          <cell r="Q214">
            <v>347558</v>
          </cell>
          <cell r="R214">
            <v>164143</v>
          </cell>
          <cell r="S214">
            <v>750961</v>
          </cell>
          <cell r="T214">
            <v>2283</v>
          </cell>
          <cell r="U214">
            <v>226288</v>
          </cell>
          <cell r="V214">
            <v>5114</v>
          </cell>
          <cell r="W214">
            <v>147044</v>
          </cell>
          <cell r="X214">
            <v>5114</v>
          </cell>
          <cell r="Y214">
            <v>4861</v>
          </cell>
          <cell r="Z214">
            <v>1844322.24</v>
          </cell>
          <cell r="AA214">
            <v>-717.74105400000008</v>
          </cell>
          <cell r="AB214">
            <v>12814.708086000001</v>
          </cell>
          <cell r="AC214">
            <v>5432.8158000000003</v>
          </cell>
          <cell r="AD214">
            <v>31905.824400000001</v>
          </cell>
          <cell r="AE214">
            <v>15068.327400000002</v>
          </cell>
          <cell r="AF214">
            <v>68938.219800000006</v>
          </cell>
          <cell r="AG214">
            <v>209.57940000000002</v>
          </cell>
          <cell r="AH214">
            <v>20773.238400000002</v>
          </cell>
          <cell r="AI214">
            <v>469.46520000000004</v>
          </cell>
          <cell r="AJ214">
            <v>13498.639200000001</v>
          </cell>
          <cell r="AK214">
            <v>469.46520000000004</v>
          </cell>
          <cell r="AL214">
            <v>446.23980000000006</v>
          </cell>
          <cell r="AM214">
            <v>169308.78163200003</v>
          </cell>
        </row>
        <row r="215">
          <cell r="B215" t="str">
            <v>BI_32P01</v>
          </cell>
          <cell r="C215" t="str">
            <v>BI_32P01 - Enterprise Security (CDAA)</v>
          </cell>
          <cell r="D215" t="str">
            <v>5032</v>
          </cell>
          <cell r="E215" t="str">
            <v>ER_5032 - Enterprise Security</v>
          </cell>
          <cell r="F215" t="str">
            <v>Enterprise Security</v>
          </cell>
          <cell r="G215" t="str">
            <v>Customer Service Quality &amp; Reliability</v>
          </cell>
          <cell r="H215" t="str">
            <v>Enterprise Technology</v>
          </cell>
          <cell r="I215" t="str">
            <v>General</v>
          </cell>
          <cell r="J215" t="str">
            <v>CD</v>
          </cell>
          <cell r="K215" t="str">
            <v>AA</v>
          </cell>
          <cell r="L215">
            <v>9.1800000000000007E-2</v>
          </cell>
          <cell r="M215">
            <v>2023</v>
          </cell>
          <cell r="N215">
            <v>0</v>
          </cell>
          <cell r="O215">
            <v>0</v>
          </cell>
          <cell r="P215">
            <v>1983</v>
          </cell>
          <cell r="Q215">
            <v>11644</v>
          </cell>
          <cell r="R215">
            <v>5499</v>
          </cell>
          <cell r="S215">
            <v>25159</v>
          </cell>
          <cell r="T215">
            <v>77</v>
          </cell>
          <cell r="U215">
            <v>7581</v>
          </cell>
          <cell r="V215">
            <v>171</v>
          </cell>
          <cell r="W215">
            <v>4926</v>
          </cell>
          <cell r="X215">
            <v>171</v>
          </cell>
          <cell r="Y215">
            <v>163</v>
          </cell>
          <cell r="Z215">
            <v>57374</v>
          </cell>
          <cell r="AA215">
            <v>0</v>
          </cell>
          <cell r="AB215">
            <v>0</v>
          </cell>
          <cell r="AC215">
            <v>182.0394</v>
          </cell>
          <cell r="AD215">
            <v>1068.9192</v>
          </cell>
          <cell r="AE215">
            <v>504.80820000000006</v>
          </cell>
          <cell r="AF215">
            <v>2309.5962</v>
          </cell>
          <cell r="AG215">
            <v>7.0686000000000009</v>
          </cell>
          <cell r="AH215">
            <v>695.93580000000009</v>
          </cell>
          <cell r="AI215">
            <v>15.697800000000001</v>
          </cell>
          <cell r="AJ215">
            <v>452.20680000000004</v>
          </cell>
          <cell r="AK215">
            <v>15.697800000000001</v>
          </cell>
          <cell r="AL215">
            <v>14.963400000000002</v>
          </cell>
          <cell r="AM215">
            <v>5266.9331999999995</v>
          </cell>
        </row>
        <row r="216">
          <cell r="B216" t="str">
            <v>BI_32P01</v>
          </cell>
          <cell r="C216" t="str">
            <v>BI_32P01 - Enterprise Security (CDAA)</v>
          </cell>
          <cell r="D216" t="str">
            <v>5032</v>
          </cell>
          <cell r="E216" t="str">
            <v>ER_5032 - Enterprise Security</v>
          </cell>
          <cell r="F216" t="str">
            <v>Enterprise Security</v>
          </cell>
          <cell r="G216" t="str">
            <v>Customer Service Quality &amp; Reliability</v>
          </cell>
          <cell r="H216" t="str">
            <v>Enterprise Technology</v>
          </cell>
          <cell r="I216" t="str">
            <v>Intangible</v>
          </cell>
          <cell r="J216" t="str">
            <v>CD</v>
          </cell>
          <cell r="K216" t="str">
            <v>AA</v>
          </cell>
          <cell r="L216">
            <v>9.1800000000000007E-2</v>
          </cell>
          <cell r="M216">
            <v>2023</v>
          </cell>
          <cell r="N216">
            <v>0</v>
          </cell>
          <cell r="O216">
            <v>0</v>
          </cell>
          <cell r="P216">
            <v>58417</v>
          </cell>
          <cell r="Q216">
            <v>343071</v>
          </cell>
          <cell r="R216">
            <v>162024</v>
          </cell>
          <cell r="S216">
            <v>741267</v>
          </cell>
          <cell r="T216">
            <v>2254</v>
          </cell>
          <cell r="U216">
            <v>223367</v>
          </cell>
          <cell r="V216">
            <v>5048</v>
          </cell>
          <cell r="W216">
            <v>145146</v>
          </cell>
          <cell r="X216">
            <v>5048</v>
          </cell>
          <cell r="Y216">
            <v>4799</v>
          </cell>
          <cell r="Z216">
            <v>1690441</v>
          </cell>
          <cell r="AA216">
            <v>0</v>
          </cell>
          <cell r="AB216">
            <v>0</v>
          </cell>
          <cell r="AC216">
            <v>5362.6806000000006</v>
          </cell>
          <cell r="AD216">
            <v>31493.917800000003</v>
          </cell>
          <cell r="AE216">
            <v>14873.8032</v>
          </cell>
          <cell r="AF216">
            <v>68048.310600000012</v>
          </cell>
          <cell r="AG216">
            <v>206.91720000000001</v>
          </cell>
          <cell r="AH216">
            <v>20505.090600000003</v>
          </cell>
          <cell r="AI216">
            <v>463.40640000000002</v>
          </cell>
          <cell r="AJ216">
            <v>13324.402800000002</v>
          </cell>
          <cell r="AK216">
            <v>463.40640000000002</v>
          </cell>
          <cell r="AL216">
            <v>440.54820000000001</v>
          </cell>
          <cell r="AM216">
            <v>155182.48380000002</v>
          </cell>
        </row>
        <row r="217">
          <cell r="B217" t="str">
            <v>BI_25P01</v>
          </cell>
          <cell r="C217" t="str">
            <v>BI_25P01 - Environmental Control &amp; Monitoring Systems</v>
          </cell>
          <cell r="D217" t="str">
            <v>5025</v>
          </cell>
          <cell r="E217" t="str">
            <v>ER_5025 - Environmental Control &amp; Monitoring Systems</v>
          </cell>
          <cell r="F217" t="str">
            <v>Environmental Control &amp; Monitoring Systems</v>
          </cell>
          <cell r="G217" t="str">
            <v>Performance &amp; Capacity</v>
          </cell>
          <cell r="H217" t="str">
            <v>Enterprise Technology</v>
          </cell>
          <cell r="I217" t="str">
            <v>General</v>
          </cell>
          <cell r="J217" t="str">
            <v>CD</v>
          </cell>
          <cell r="K217" t="str">
            <v>AA</v>
          </cell>
          <cell r="L217">
            <v>9.1800000000000007E-2</v>
          </cell>
          <cell r="M217">
            <v>2022</v>
          </cell>
          <cell r="N217">
            <v>1604.9500000000032</v>
          </cell>
          <cell r="O217">
            <v>5462.8200000000006</v>
          </cell>
          <cell r="P217">
            <v>13178.32</v>
          </cell>
          <cell r="Q217">
            <v>47162.55</v>
          </cell>
          <cell r="R217">
            <v>8295.92</v>
          </cell>
          <cell r="S217">
            <v>77051.009999999995</v>
          </cell>
          <cell r="T217">
            <v>3765.2299999999996</v>
          </cell>
          <cell r="U217">
            <v>155731.03</v>
          </cell>
          <cell r="V217">
            <v>286411.44</v>
          </cell>
          <cell r="W217">
            <v>56198.14</v>
          </cell>
          <cell r="X217">
            <v>80551.59</v>
          </cell>
          <cell r="Y217">
            <v>25435.620000000003</v>
          </cell>
          <cell r="Z217">
            <v>760848.62</v>
          </cell>
          <cell r="AA217">
            <v>147.3344100000003</v>
          </cell>
          <cell r="AB217">
            <v>501.48687600000011</v>
          </cell>
          <cell r="AC217">
            <v>1209.7697760000001</v>
          </cell>
          <cell r="AD217">
            <v>4329.5220900000004</v>
          </cell>
          <cell r="AE217">
            <v>761.56545600000004</v>
          </cell>
          <cell r="AF217">
            <v>7073.2827180000004</v>
          </cell>
          <cell r="AG217">
            <v>345.64811399999996</v>
          </cell>
          <cell r="AH217">
            <v>14296.108554</v>
          </cell>
          <cell r="AI217">
            <v>26292.570192000003</v>
          </cell>
          <cell r="AJ217">
            <v>5158.9892520000003</v>
          </cell>
          <cell r="AK217">
            <v>7394.6359620000003</v>
          </cell>
          <cell r="AL217">
            <v>2334.9899160000004</v>
          </cell>
          <cell r="AM217">
            <v>69845.903316000011</v>
          </cell>
        </row>
        <row r="218">
          <cell r="B218" t="str">
            <v>BI_25P01</v>
          </cell>
          <cell r="C218" t="str">
            <v>BI_25P01 - Environmental Control &amp; Monitoring Systems</v>
          </cell>
          <cell r="D218" t="str">
            <v>5025</v>
          </cell>
          <cell r="E218" t="str">
            <v>ER_5025 - Environmental Control &amp; Monitoring Systems</v>
          </cell>
          <cell r="F218" t="str">
            <v>Environmental Control &amp; Monitoring Systems</v>
          </cell>
          <cell r="G218" t="str">
            <v>Performance &amp; Capacity</v>
          </cell>
          <cell r="H218" t="str">
            <v>Enterprise Technology</v>
          </cell>
          <cell r="I218" t="str">
            <v>Hardware</v>
          </cell>
          <cell r="J218" t="str">
            <v>CD</v>
          </cell>
          <cell r="K218" t="str">
            <v>AA</v>
          </cell>
          <cell r="L218">
            <v>9.1800000000000007E-2</v>
          </cell>
          <cell r="M218">
            <v>2022</v>
          </cell>
          <cell r="N218">
            <v>0</v>
          </cell>
          <cell r="O218">
            <v>0</v>
          </cell>
          <cell r="P218">
            <v>0</v>
          </cell>
          <cell r="Q218">
            <v>0</v>
          </cell>
          <cell r="R218">
            <v>0</v>
          </cell>
          <cell r="S218">
            <v>0</v>
          </cell>
          <cell r="T218">
            <v>0</v>
          </cell>
          <cell r="U218">
            <v>0</v>
          </cell>
          <cell r="V218">
            <v>0</v>
          </cell>
          <cell r="W218">
            <v>76103.11</v>
          </cell>
          <cell r="X218">
            <v>1939.62</v>
          </cell>
          <cell r="Y218">
            <v>1986.18</v>
          </cell>
          <cell r="Z218">
            <v>80028.909999999989</v>
          </cell>
          <cell r="AA218">
            <v>0</v>
          </cell>
          <cell r="AB218">
            <v>0</v>
          </cell>
          <cell r="AC218">
            <v>0</v>
          </cell>
          <cell r="AD218">
            <v>0</v>
          </cell>
          <cell r="AE218">
            <v>0</v>
          </cell>
          <cell r="AF218">
            <v>0</v>
          </cell>
          <cell r="AG218">
            <v>0</v>
          </cell>
          <cell r="AH218">
            <v>0</v>
          </cell>
          <cell r="AI218">
            <v>0</v>
          </cell>
          <cell r="AJ218">
            <v>6986.2654980000007</v>
          </cell>
          <cell r="AK218">
            <v>178.05711600000001</v>
          </cell>
          <cell r="AL218">
            <v>182.33132400000002</v>
          </cell>
          <cell r="AM218">
            <v>7346.6539380000004</v>
          </cell>
        </row>
        <row r="219">
          <cell r="B219" t="str">
            <v>BI_25P01</v>
          </cell>
          <cell r="C219" t="str">
            <v>BI_25P01 - Environmental Control &amp; Monitoring Systems</v>
          </cell>
          <cell r="D219" t="str">
            <v>5025</v>
          </cell>
          <cell r="E219" t="str">
            <v>ER_5025 - Environmental Control &amp; Monitoring Systems</v>
          </cell>
          <cell r="F219" t="str">
            <v>Environmental Control &amp; Monitoring Systems</v>
          </cell>
          <cell r="G219" t="str">
            <v>Performance &amp; Capacity</v>
          </cell>
          <cell r="H219" t="str">
            <v>Enterprise Technology</v>
          </cell>
          <cell r="I219" t="str">
            <v>General</v>
          </cell>
          <cell r="J219" t="str">
            <v>CD</v>
          </cell>
          <cell r="K219" t="str">
            <v>AA</v>
          </cell>
          <cell r="L219">
            <v>9.1800000000000007E-2</v>
          </cell>
          <cell r="M219">
            <v>2023</v>
          </cell>
          <cell r="N219">
            <v>3438.1099999999997</v>
          </cell>
          <cell r="O219">
            <v>28884.5</v>
          </cell>
          <cell r="P219">
            <v>184327</v>
          </cell>
          <cell r="Q219">
            <v>105448</v>
          </cell>
          <cell r="R219">
            <v>101719</v>
          </cell>
          <cell r="S219">
            <v>329835</v>
          </cell>
          <cell r="T219">
            <v>174117</v>
          </cell>
          <cell r="U219">
            <v>70208</v>
          </cell>
          <cell r="V219">
            <v>16778</v>
          </cell>
          <cell r="W219">
            <v>4890</v>
          </cell>
          <cell r="X219">
            <v>1796</v>
          </cell>
          <cell r="Y219">
            <v>1796</v>
          </cell>
          <cell r="Z219">
            <v>1023236.61</v>
          </cell>
          <cell r="AA219">
            <v>315.61849799999999</v>
          </cell>
          <cell r="AB219">
            <v>2651.5971000000004</v>
          </cell>
          <cell r="AC219">
            <v>16921.2186</v>
          </cell>
          <cell r="AD219">
            <v>9680.126400000001</v>
          </cell>
          <cell r="AE219">
            <v>9337.8042000000005</v>
          </cell>
          <cell r="AF219">
            <v>30278.853000000003</v>
          </cell>
          <cell r="AG219">
            <v>15983.940600000002</v>
          </cell>
          <cell r="AH219">
            <v>6445.0944000000009</v>
          </cell>
          <cell r="AI219">
            <v>1540.2204000000002</v>
          </cell>
          <cell r="AJ219">
            <v>448.90200000000004</v>
          </cell>
          <cell r="AK219">
            <v>164.87280000000001</v>
          </cell>
          <cell r="AL219">
            <v>164.87280000000001</v>
          </cell>
          <cell r="AM219">
            <v>93933.120798000004</v>
          </cell>
        </row>
        <row r="220">
          <cell r="B220" t="str">
            <v>BI_25P01</v>
          </cell>
          <cell r="C220" t="str">
            <v>BI_25P01 - Environmental Control &amp; Monitoring Systems</v>
          </cell>
          <cell r="D220" t="str">
            <v>5025</v>
          </cell>
          <cell r="E220" t="str">
            <v>ER_5025 - Environmental Control &amp; Monitoring Systems</v>
          </cell>
          <cell r="F220" t="str">
            <v>Environmental Control &amp; Monitoring Systems</v>
          </cell>
          <cell r="G220" t="str">
            <v>Performance &amp; Capacity</v>
          </cell>
          <cell r="H220" t="str">
            <v>Enterprise Technology</v>
          </cell>
          <cell r="I220" t="str">
            <v>Hardware</v>
          </cell>
          <cell r="J220" t="str">
            <v>CD</v>
          </cell>
          <cell r="K220" t="str">
            <v>AA</v>
          </cell>
          <cell r="L220">
            <v>9.1800000000000007E-2</v>
          </cell>
          <cell r="M220">
            <v>2023</v>
          </cell>
          <cell r="N220">
            <v>-85.24</v>
          </cell>
          <cell r="O220">
            <v>835.88</v>
          </cell>
          <cell r="P220">
            <v>0</v>
          </cell>
          <cell r="Q220">
            <v>0</v>
          </cell>
          <cell r="R220">
            <v>0</v>
          </cell>
          <cell r="S220">
            <v>0</v>
          </cell>
          <cell r="T220">
            <v>0</v>
          </cell>
          <cell r="U220">
            <v>0</v>
          </cell>
          <cell r="V220">
            <v>0</v>
          </cell>
          <cell r="W220">
            <v>0</v>
          </cell>
          <cell r="X220">
            <v>0</v>
          </cell>
          <cell r="Y220">
            <v>0</v>
          </cell>
          <cell r="Z220">
            <v>750.64</v>
          </cell>
          <cell r="AA220">
            <v>-7.8250320000000002</v>
          </cell>
          <cell r="AB220">
            <v>76.733784</v>
          </cell>
          <cell r="AC220">
            <v>0</v>
          </cell>
          <cell r="AD220">
            <v>0</v>
          </cell>
          <cell r="AE220">
            <v>0</v>
          </cell>
          <cell r="AF220">
            <v>0</v>
          </cell>
          <cell r="AG220">
            <v>0</v>
          </cell>
          <cell r="AH220">
            <v>0</v>
          </cell>
          <cell r="AI220">
            <v>0</v>
          </cell>
          <cell r="AJ220">
            <v>0</v>
          </cell>
          <cell r="AK220">
            <v>0</v>
          </cell>
          <cell r="AL220">
            <v>0</v>
          </cell>
          <cell r="AM220">
            <v>68.908751999999993</v>
          </cell>
        </row>
        <row r="221">
          <cell r="B221" t="str">
            <v>BI_25P01</v>
          </cell>
          <cell r="C221" t="str">
            <v>BI_25P01 - Environmental Control &amp; Monitoring Systems</v>
          </cell>
          <cell r="D221" t="str">
            <v>5025</v>
          </cell>
          <cell r="E221" t="str">
            <v>ER_5025 - Environmental Control &amp; Monitoring Systems</v>
          </cell>
          <cell r="F221" t="str">
            <v>Environmental Control &amp; Monitoring Systems</v>
          </cell>
          <cell r="G221" t="str">
            <v>Performance &amp; Capacity</v>
          </cell>
          <cell r="H221" t="str">
            <v>Enterprise Technology</v>
          </cell>
          <cell r="I221" t="str">
            <v>Production - Hydro</v>
          </cell>
          <cell r="J221" t="str">
            <v>ED</v>
          </cell>
          <cell r="K221" t="str">
            <v>AN</v>
          </cell>
          <cell r="L221">
            <v>0</v>
          </cell>
          <cell r="M221">
            <v>2023</v>
          </cell>
          <cell r="N221">
            <v>0</v>
          </cell>
          <cell r="O221">
            <v>0</v>
          </cell>
          <cell r="P221">
            <v>0</v>
          </cell>
          <cell r="Q221">
            <v>0</v>
          </cell>
          <cell r="R221">
            <v>0</v>
          </cell>
          <cell r="S221">
            <v>0</v>
          </cell>
          <cell r="T221">
            <v>0</v>
          </cell>
          <cell r="U221">
            <v>69962</v>
          </cell>
          <cell r="V221">
            <v>1540</v>
          </cell>
          <cell r="W221">
            <v>1133</v>
          </cell>
          <cell r="X221">
            <v>0</v>
          </cell>
          <cell r="Y221">
            <v>0</v>
          </cell>
          <cell r="Z221">
            <v>72635</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row>
        <row r="222">
          <cell r="B222" t="str">
            <v>BI_26W01</v>
          </cell>
          <cell r="C222" t="str">
            <v>BI_26W01 - ET Modernization &amp; Op Efficiency - Technology</v>
          </cell>
          <cell r="D222" t="str">
            <v>5026</v>
          </cell>
          <cell r="E222" t="str">
            <v>ER_5026 - ET Modernization &amp; Op Efficiency - Technology</v>
          </cell>
          <cell r="F222" t="str">
            <v>ET Modernization &amp; Operational Efficiency - Technology</v>
          </cell>
          <cell r="G222" t="str">
            <v>Performance &amp; Capacity</v>
          </cell>
          <cell r="H222" t="str">
            <v>Enterprise Technology</v>
          </cell>
          <cell r="I222" t="str">
            <v>2 Yr Software</v>
          </cell>
          <cell r="J222" t="str">
            <v>CD</v>
          </cell>
          <cell r="K222" t="str">
            <v>AA</v>
          </cell>
          <cell r="L222">
            <v>9.1800000000000007E-2</v>
          </cell>
          <cell r="M222">
            <v>2022</v>
          </cell>
          <cell r="N222">
            <v>0</v>
          </cell>
          <cell r="O222">
            <v>0</v>
          </cell>
          <cell r="P222">
            <v>0</v>
          </cell>
          <cell r="Q222">
            <v>0</v>
          </cell>
          <cell r="R222">
            <v>0</v>
          </cell>
          <cell r="S222">
            <v>0</v>
          </cell>
          <cell r="T222">
            <v>0</v>
          </cell>
          <cell r="U222">
            <v>0</v>
          </cell>
          <cell r="V222">
            <v>67003.08</v>
          </cell>
          <cell r="W222">
            <v>0</v>
          </cell>
          <cell r="X222">
            <v>0</v>
          </cell>
          <cell r="Y222">
            <v>0</v>
          </cell>
          <cell r="Z222">
            <v>67003.08</v>
          </cell>
          <cell r="AA222">
            <v>0</v>
          </cell>
          <cell r="AB222">
            <v>0</v>
          </cell>
          <cell r="AC222">
            <v>0</v>
          </cell>
          <cell r="AD222">
            <v>0</v>
          </cell>
          <cell r="AE222">
            <v>0</v>
          </cell>
          <cell r="AF222">
            <v>0</v>
          </cell>
          <cell r="AG222">
            <v>0</v>
          </cell>
          <cell r="AH222">
            <v>0</v>
          </cell>
          <cell r="AI222">
            <v>6150.8827440000005</v>
          </cell>
          <cell r="AJ222">
            <v>0</v>
          </cell>
          <cell r="AK222">
            <v>0</v>
          </cell>
          <cell r="AL222">
            <v>0</v>
          </cell>
          <cell r="AM222">
            <v>6150.8827440000005</v>
          </cell>
        </row>
        <row r="223">
          <cell r="B223" t="str">
            <v>BI_26W01</v>
          </cell>
          <cell r="C223" t="str">
            <v>BI_26W01 - ET Modernization &amp; Op Efficiency - Technology</v>
          </cell>
          <cell r="D223" t="str">
            <v>5026</v>
          </cell>
          <cell r="E223" t="str">
            <v>ER_5026 - ET Modernization &amp; Op Efficiency - Technology</v>
          </cell>
          <cell r="F223" t="str">
            <v>ET Modernization &amp; Operational Efficiency - Technology</v>
          </cell>
          <cell r="G223" t="str">
            <v>Performance &amp; Capacity</v>
          </cell>
          <cell r="H223" t="str">
            <v>Enterprise Technology</v>
          </cell>
          <cell r="I223" t="str">
            <v>3 Yr Software</v>
          </cell>
          <cell r="J223" t="str">
            <v>CD</v>
          </cell>
          <cell r="K223" t="str">
            <v>AA</v>
          </cell>
          <cell r="L223">
            <v>9.1800000000000007E-2</v>
          </cell>
          <cell r="M223">
            <v>2022</v>
          </cell>
          <cell r="N223">
            <v>471.43</v>
          </cell>
          <cell r="O223">
            <v>545.49</v>
          </cell>
          <cell r="P223">
            <v>163.80000000000001</v>
          </cell>
          <cell r="Q223">
            <v>93.68</v>
          </cell>
          <cell r="R223">
            <v>0</v>
          </cell>
          <cell r="S223">
            <v>0</v>
          </cell>
          <cell r="T223">
            <v>0</v>
          </cell>
          <cell r="U223">
            <v>0</v>
          </cell>
          <cell r="V223">
            <v>0</v>
          </cell>
          <cell r="W223">
            <v>14414</v>
          </cell>
          <cell r="X223">
            <v>138516.45000000001</v>
          </cell>
          <cell r="Y223">
            <v>114438.56</v>
          </cell>
          <cell r="Z223">
            <v>268643.41000000003</v>
          </cell>
          <cell r="AA223">
            <v>43.277274000000006</v>
          </cell>
          <cell r="AB223">
            <v>50.075982000000003</v>
          </cell>
          <cell r="AC223">
            <v>15.036840000000002</v>
          </cell>
          <cell r="AD223">
            <v>8.5998240000000017</v>
          </cell>
          <cell r="AE223">
            <v>0</v>
          </cell>
          <cell r="AF223">
            <v>0</v>
          </cell>
          <cell r="AG223">
            <v>0</v>
          </cell>
          <cell r="AH223">
            <v>0</v>
          </cell>
          <cell r="AI223">
            <v>0</v>
          </cell>
          <cell r="AJ223">
            <v>1323.2052000000001</v>
          </cell>
          <cell r="AK223">
            <v>12715.810110000002</v>
          </cell>
          <cell r="AL223">
            <v>10505.459808000001</v>
          </cell>
          <cell r="AM223">
            <v>24661.465038000002</v>
          </cell>
        </row>
        <row r="224">
          <cell r="B224" t="str">
            <v>BI_26W01</v>
          </cell>
          <cell r="C224" t="str">
            <v>BI_26W01 - ET Modernization &amp; Op Efficiency - Technology</v>
          </cell>
          <cell r="D224" t="str">
            <v>5026</v>
          </cell>
          <cell r="E224" t="str">
            <v>ER_5026 - ET Modernization &amp; Op Efficiency - Technology</v>
          </cell>
          <cell r="F224" t="str">
            <v>ET Modernization &amp; Operational Efficiency - Technology</v>
          </cell>
          <cell r="G224" t="str">
            <v>Performance &amp; Capacity</v>
          </cell>
          <cell r="H224" t="str">
            <v>Enterprise Technology</v>
          </cell>
          <cell r="I224" t="str">
            <v>5 Yr Software</v>
          </cell>
          <cell r="J224" t="str">
            <v>CD</v>
          </cell>
          <cell r="K224" t="str">
            <v>AA</v>
          </cell>
          <cell r="L224">
            <v>9.1800000000000007E-2</v>
          </cell>
          <cell r="M224">
            <v>2022</v>
          </cell>
          <cell r="N224">
            <v>4215.1600000000008</v>
          </cell>
          <cell r="O224">
            <v>38880.54</v>
          </cell>
          <cell r="P224">
            <v>8642.24</v>
          </cell>
          <cell r="Q224">
            <v>1250.8200000000002</v>
          </cell>
          <cell r="R224">
            <v>105780.2900000001</v>
          </cell>
          <cell r="S224">
            <v>155058.20999999996</v>
          </cell>
          <cell r="T224">
            <v>123476.41</v>
          </cell>
          <cell r="U224">
            <v>28539.479999999996</v>
          </cell>
          <cell r="V224">
            <v>17161.149999999994</v>
          </cell>
          <cell r="W224">
            <v>-133.97000000000003</v>
          </cell>
          <cell r="X224">
            <v>795.85</v>
          </cell>
          <cell r="Y224">
            <v>589209.96</v>
          </cell>
          <cell r="Z224">
            <v>1072876.1400000001</v>
          </cell>
          <cell r="AA224">
            <v>386.9516880000001</v>
          </cell>
          <cell r="AB224">
            <v>3569.2335720000005</v>
          </cell>
          <cell r="AC224">
            <v>793.35763200000008</v>
          </cell>
          <cell r="AD224">
            <v>114.82527600000002</v>
          </cell>
          <cell r="AE224">
            <v>9710.6306220000097</v>
          </cell>
          <cell r="AF224">
            <v>14234.343677999997</v>
          </cell>
          <cell r="AG224">
            <v>11335.134438000001</v>
          </cell>
          <cell r="AH224">
            <v>2619.9242639999998</v>
          </cell>
          <cell r="AI224">
            <v>1575.3935699999995</v>
          </cell>
          <cell r="AJ224">
            <v>-12.298446000000004</v>
          </cell>
          <cell r="AK224">
            <v>73.059030000000007</v>
          </cell>
          <cell r="AL224">
            <v>54089.474328000004</v>
          </cell>
          <cell r="AM224">
            <v>98490.029652000012</v>
          </cell>
        </row>
        <row r="225">
          <cell r="B225" t="str">
            <v>BI_26W01</v>
          </cell>
          <cell r="C225" t="str">
            <v>BI_26W01 - ET Modernization &amp; Op Efficiency - Technology</v>
          </cell>
          <cell r="D225" t="str">
            <v>5026</v>
          </cell>
          <cell r="E225" t="str">
            <v>ER_5026 - ET Modernization &amp; Op Efficiency - Technology</v>
          </cell>
          <cell r="F225" t="str">
            <v>ET Modernization &amp; Operational Efficiency - Technology</v>
          </cell>
          <cell r="G225" t="str">
            <v>Performance &amp; Capacity</v>
          </cell>
          <cell r="H225" t="str">
            <v>Enterprise Technology</v>
          </cell>
          <cell r="I225" t="str">
            <v>Hardware</v>
          </cell>
          <cell r="J225" t="str">
            <v>CD</v>
          </cell>
          <cell r="K225" t="str">
            <v>AA</v>
          </cell>
          <cell r="L225">
            <v>9.1800000000000007E-2</v>
          </cell>
          <cell r="M225">
            <v>2022</v>
          </cell>
          <cell r="N225">
            <v>1324.05</v>
          </cell>
          <cell r="O225">
            <v>8026.05</v>
          </cell>
          <cell r="P225">
            <v>1896.73</v>
          </cell>
          <cell r="Q225">
            <v>167.05</v>
          </cell>
          <cell r="R225">
            <v>-105780.29</v>
          </cell>
          <cell r="S225">
            <v>83.2</v>
          </cell>
          <cell r="T225">
            <v>0</v>
          </cell>
          <cell r="U225">
            <v>0</v>
          </cell>
          <cell r="V225">
            <v>0</v>
          </cell>
          <cell r="W225">
            <v>0</v>
          </cell>
          <cell r="X225">
            <v>0</v>
          </cell>
          <cell r="Y225">
            <v>0</v>
          </cell>
          <cell r="Z225">
            <v>-94283.209999999992</v>
          </cell>
          <cell r="AA225">
            <v>121.54779000000001</v>
          </cell>
          <cell r="AB225">
            <v>736.79139000000009</v>
          </cell>
          <cell r="AC225">
            <v>174.11981400000002</v>
          </cell>
          <cell r="AD225">
            <v>15.335190000000003</v>
          </cell>
          <cell r="AE225">
            <v>-9710.6306220000006</v>
          </cell>
          <cell r="AF225">
            <v>7.637760000000001</v>
          </cell>
          <cell r="AG225">
            <v>0</v>
          </cell>
          <cell r="AH225">
            <v>0</v>
          </cell>
          <cell r="AI225">
            <v>0</v>
          </cell>
          <cell r="AJ225">
            <v>0</v>
          </cell>
          <cell r="AK225">
            <v>0</v>
          </cell>
          <cell r="AL225">
            <v>0</v>
          </cell>
          <cell r="AM225">
            <v>-8655.1986780000007</v>
          </cell>
        </row>
        <row r="226">
          <cell r="B226" t="str">
            <v>BI_26W01</v>
          </cell>
          <cell r="C226" t="str">
            <v>BI_26W01 - ET Modernization &amp; Op Efficiency - Technology</v>
          </cell>
          <cell r="D226" t="str">
            <v>5026</v>
          </cell>
          <cell r="E226" t="str">
            <v>ER_5026 - ET Modernization &amp; Op Efficiency - Technology</v>
          </cell>
          <cell r="F226" t="str">
            <v>ET Modernization &amp; Operational Efficiency - Technology</v>
          </cell>
          <cell r="G226" t="str">
            <v>Performance &amp; Capacity</v>
          </cell>
          <cell r="H226" t="str">
            <v>Enterprise Technology</v>
          </cell>
          <cell r="I226" t="str">
            <v>5 Yr Software</v>
          </cell>
          <cell r="J226" t="str">
            <v>ED</v>
          </cell>
          <cell r="K226" t="str">
            <v>AN</v>
          </cell>
          <cell r="L226">
            <v>0</v>
          </cell>
          <cell r="M226">
            <v>2022</v>
          </cell>
          <cell r="N226">
            <v>0</v>
          </cell>
          <cell r="O226">
            <v>7721.27</v>
          </cell>
          <cell r="P226">
            <v>0</v>
          </cell>
          <cell r="Q226">
            <v>0</v>
          </cell>
          <cell r="R226">
            <v>0</v>
          </cell>
          <cell r="S226">
            <v>0</v>
          </cell>
          <cell r="T226">
            <v>0</v>
          </cell>
          <cell r="U226">
            <v>0</v>
          </cell>
          <cell r="V226">
            <v>0</v>
          </cell>
          <cell r="W226">
            <v>0</v>
          </cell>
          <cell r="X226">
            <v>0</v>
          </cell>
          <cell r="Y226">
            <v>0</v>
          </cell>
          <cell r="Z226">
            <v>7721.27</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row>
        <row r="227">
          <cell r="B227" t="str">
            <v>BI_26W01</v>
          </cell>
          <cell r="C227" t="str">
            <v>BI_26W01 - ET Modernization &amp; Op Efficiency - Technology</v>
          </cell>
          <cell r="D227" t="str">
            <v>5026</v>
          </cell>
          <cell r="E227" t="str">
            <v>ER_5026 - ET Modernization &amp; Op Efficiency - Technology</v>
          </cell>
          <cell r="F227" t="str">
            <v>ET Modernization &amp; Operational Efficiency - Technology</v>
          </cell>
          <cell r="G227" t="str">
            <v>Performance &amp; Capacity</v>
          </cell>
          <cell r="H227" t="str">
            <v>Enterprise Technology</v>
          </cell>
          <cell r="I227" t="str">
            <v>2 Yr Software</v>
          </cell>
          <cell r="J227" t="str">
            <v>CD</v>
          </cell>
          <cell r="K227" t="str">
            <v>AA</v>
          </cell>
          <cell r="L227">
            <v>9.1800000000000007E-2</v>
          </cell>
          <cell r="M227">
            <v>2023</v>
          </cell>
          <cell r="N227">
            <v>122725.8</v>
          </cell>
          <cell r="O227">
            <v>0</v>
          </cell>
          <cell r="P227">
            <v>0</v>
          </cell>
          <cell r="Q227">
            <v>0</v>
          </cell>
          <cell r="R227">
            <v>0</v>
          </cell>
          <cell r="S227">
            <v>0</v>
          </cell>
          <cell r="T227">
            <v>0</v>
          </cell>
          <cell r="U227">
            <v>0</v>
          </cell>
          <cell r="V227">
            <v>0</v>
          </cell>
          <cell r="W227">
            <v>0</v>
          </cell>
          <cell r="X227">
            <v>0</v>
          </cell>
          <cell r="Y227">
            <v>0</v>
          </cell>
          <cell r="Z227">
            <v>122725.8</v>
          </cell>
          <cell r="AA227">
            <v>11266.228440000001</v>
          </cell>
          <cell r="AB227">
            <v>0</v>
          </cell>
          <cell r="AC227">
            <v>0</v>
          </cell>
          <cell r="AD227">
            <v>0</v>
          </cell>
          <cell r="AE227">
            <v>0</v>
          </cell>
          <cell r="AF227">
            <v>0</v>
          </cell>
          <cell r="AG227">
            <v>0</v>
          </cell>
          <cell r="AH227">
            <v>0</v>
          </cell>
          <cell r="AI227">
            <v>0</v>
          </cell>
          <cell r="AJ227">
            <v>0</v>
          </cell>
          <cell r="AK227">
            <v>0</v>
          </cell>
          <cell r="AL227">
            <v>0</v>
          </cell>
          <cell r="AM227">
            <v>11266.228440000001</v>
          </cell>
        </row>
        <row r="228">
          <cell r="B228" t="str">
            <v>BI_26W01</v>
          </cell>
          <cell r="C228" t="str">
            <v>BI_26W01 - ET Modernization &amp; Op Efficiency - Technology</v>
          </cell>
          <cell r="D228" t="str">
            <v>5026</v>
          </cell>
          <cell r="E228" t="str">
            <v>ER_5026 - ET Modernization &amp; Op Efficiency - Technology</v>
          </cell>
          <cell r="F228" t="str">
            <v>ET Modernization &amp; Operational Efficiency - Technology</v>
          </cell>
          <cell r="G228" t="str">
            <v>Performance &amp; Capacity</v>
          </cell>
          <cell r="H228" t="str">
            <v>Enterprise Technology</v>
          </cell>
          <cell r="I228" t="str">
            <v>3 Yr Software</v>
          </cell>
          <cell r="J228" t="str">
            <v>CD</v>
          </cell>
          <cell r="K228" t="str">
            <v>AA</v>
          </cell>
          <cell r="L228">
            <v>9.1800000000000007E-2</v>
          </cell>
          <cell r="M228">
            <v>2023</v>
          </cell>
          <cell r="N228">
            <v>160010.54999999999</v>
          </cell>
          <cell r="O228">
            <v>48.97</v>
          </cell>
          <cell r="P228">
            <v>0</v>
          </cell>
          <cell r="Q228">
            <v>0</v>
          </cell>
          <cell r="R228">
            <v>0</v>
          </cell>
          <cell r="S228">
            <v>0</v>
          </cell>
          <cell r="T228">
            <v>0</v>
          </cell>
          <cell r="U228">
            <v>0</v>
          </cell>
          <cell r="V228">
            <v>0</v>
          </cell>
          <cell r="W228">
            <v>0</v>
          </cell>
          <cell r="X228">
            <v>0</v>
          </cell>
          <cell r="Y228">
            <v>0</v>
          </cell>
          <cell r="Z228">
            <v>160059.51999999999</v>
          </cell>
          <cell r="AA228">
            <v>14688.968489999999</v>
          </cell>
          <cell r="AB228">
            <v>4.4954460000000003</v>
          </cell>
          <cell r="AC228">
            <v>0</v>
          </cell>
          <cell r="AD228">
            <v>0</v>
          </cell>
          <cell r="AE228">
            <v>0</v>
          </cell>
          <cell r="AF228">
            <v>0</v>
          </cell>
          <cell r="AG228">
            <v>0</v>
          </cell>
          <cell r="AH228">
            <v>0</v>
          </cell>
          <cell r="AI228">
            <v>0</v>
          </cell>
          <cell r="AJ228">
            <v>0</v>
          </cell>
          <cell r="AK228">
            <v>0</v>
          </cell>
          <cell r="AL228">
            <v>0</v>
          </cell>
          <cell r="AM228">
            <v>14693.463936</v>
          </cell>
        </row>
        <row r="229">
          <cell r="B229" t="str">
            <v>BI_26W01</v>
          </cell>
          <cell r="C229" t="str">
            <v>BI_26W01 - ET Modernization &amp; Op Efficiency - Technology</v>
          </cell>
          <cell r="D229" t="str">
            <v>5026</v>
          </cell>
          <cell r="E229" t="str">
            <v>ER_5026 - ET Modernization &amp; Op Efficiency - Technology</v>
          </cell>
          <cell r="F229" t="str">
            <v>ET Modernization &amp; Operational Efficiency - Technology</v>
          </cell>
          <cell r="G229" t="str">
            <v>Performance &amp; Capacity</v>
          </cell>
          <cell r="H229" t="str">
            <v>Enterprise Technology</v>
          </cell>
          <cell r="I229" t="str">
            <v>5 Yr Software</v>
          </cell>
          <cell r="J229" t="str">
            <v>CD</v>
          </cell>
          <cell r="K229" t="str">
            <v>AA</v>
          </cell>
          <cell r="L229">
            <v>9.1800000000000007E-2</v>
          </cell>
          <cell r="M229">
            <v>2023</v>
          </cell>
          <cell r="N229">
            <v>461828.06999999995</v>
          </cell>
          <cell r="O229">
            <v>7915.29</v>
          </cell>
          <cell r="P229">
            <v>0</v>
          </cell>
          <cell r="Q229">
            <v>0</v>
          </cell>
          <cell r="R229">
            <v>0</v>
          </cell>
          <cell r="S229">
            <v>0</v>
          </cell>
          <cell r="T229">
            <v>0</v>
          </cell>
          <cell r="U229">
            <v>0</v>
          </cell>
          <cell r="V229">
            <v>0</v>
          </cell>
          <cell r="W229">
            <v>0</v>
          </cell>
          <cell r="X229">
            <v>0</v>
          </cell>
          <cell r="Y229">
            <v>0</v>
          </cell>
          <cell r="Z229">
            <v>469743.35999999993</v>
          </cell>
          <cell r="AA229">
            <v>42395.816825999995</v>
          </cell>
          <cell r="AB229">
            <v>726.62362200000007</v>
          </cell>
          <cell r="AC229">
            <v>0</v>
          </cell>
          <cell r="AD229">
            <v>0</v>
          </cell>
          <cell r="AE229">
            <v>0</v>
          </cell>
          <cell r="AF229">
            <v>0</v>
          </cell>
          <cell r="AG229">
            <v>0</v>
          </cell>
          <cell r="AH229">
            <v>0</v>
          </cell>
          <cell r="AI229">
            <v>0</v>
          </cell>
          <cell r="AJ229">
            <v>0</v>
          </cell>
          <cell r="AK229">
            <v>0</v>
          </cell>
          <cell r="AL229">
            <v>0</v>
          </cell>
          <cell r="AM229">
            <v>43122.440447999994</v>
          </cell>
        </row>
        <row r="230">
          <cell r="B230" t="str">
            <v>BI_26W01</v>
          </cell>
          <cell r="C230" t="str">
            <v>BI_26W01 - ET Modernization &amp; Op Efficiency - Technology</v>
          </cell>
          <cell r="D230" t="str">
            <v>5026</v>
          </cell>
          <cell r="E230" t="str">
            <v>ER_5026 - ET Modernization &amp; Op Efficiency - Technology</v>
          </cell>
          <cell r="F230" t="str">
            <v>ET Modernization &amp; Operational Efficiency - Technology</v>
          </cell>
          <cell r="G230" t="str">
            <v>Performance &amp; Capacity</v>
          </cell>
          <cell r="H230" t="str">
            <v>Enterprise Technology</v>
          </cell>
          <cell r="I230" t="str">
            <v>Hardware</v>
          </cell>
          <cell r="J230" t="str">
            <v>CD</v>
          </cell>
          <cell r="K230" t="str">
            <v>AA</v>
          </cell>
          <cell r="L230">
            <v>9.1800000000000007E-2</v>
          </cell>
          <cell r="M230">
            <v>2023</v>
          </cell>
          <cell r="N230">
            <v>0</v>
          </cell>
          <cell r="O230">
            <v>0</v>
          </cell>
          <cell r="P230">
            <v>34792</v>
          </cell>
          <cell r="Q230">
            <v>38531</v>
          </cell>
          <cell r="R230">
            <v>448</v>
          </cell>
          <cell r="S230">
            <v>18093</v>
          </cell>
          <cell r="T230">
            <v>1961</v>
          </cell>
          <cell r="U230">
            <v>3926</v>
          </cell>
          <cell r="V230">
            <v>50428</v>
          </cell>
          <cell r="W230">
            <v>6588</v>
          </cell>
          <cell r="X230">
            <v>4824</v>
          </cell>
          <cell r="Y230">
            <v>30129</v>
          </cell>
          <cell r="Z230">
            <v>189720</v>
          </cell>
          <cell r="AA230">
            <v>0</v>
          </cell>
          <cell r="AB230">
            <v>0</v>
          </cell>
          <cell r="AC230">
            <v>3193.9056</v>
          </cell>
          <cell r="AD230">
            <v>3537.1458000000002</v>
          </cell>
          <cell r="AE230">
            <v>41.126400000000004</v>
          </cell>
          <cell r="AF230">
            <v>1660.9374</v>
          </cell>
          <cell r="AG230">
            <v>180.0198</v>
          </cell>
          <cell r="AH230">
            <v>360.40680000000003</v>
          </cell>
          <cell r="AI230">
            <v>4629.2904000000008</v>
          </cell>
          <cell r="AJ230">
            <v>604.77840000000003</v>
          </cell>
          <cell r="AK230">
            <v>442.84320000000002</v>
          </cell>
          <cell r="AL230">
            <v>2765.8422</v>
          </cell>
          <cell r="AM230">
            <v>17416.295999999998</v>
          </cell>
        </row>
        <row r="231">
          <cell r="B231" t="str">
            <v>BI_26W01</v>
          </cell>
          <cell r="C231" t="str">
            <v>BI_26W01 - ET Modernization &amp; Op Efficiency - Technology</v>
          </cell>
          <cell r="D231" t="str">
            <v>5026</v>
          </cell>
          <cell r="E231" t="str">
            <v>ER_5026 - ET Modernization &amp; Op Efficiency - Technology</v>
          </cell>
          <cell r="F231" t="str">
            <v>ET Modernization &amp; Operational Efficiency - Technology</v>
          </cell>
          <cell r="G231" t="str">
            <v>Performance &amp; Capacity</v>
          </cell>
          <cell r="H231" t="str">
            <v>Enterprise Technology</v>
          </cell>
          <cell r="I231" t="str">
            <v>Intangible</v>
          </cell>
          <cell r="J231" t="str">
            <v>CD</v>
          </cell>
          <cell r="K231" t="str">
            <v>AA</v>
          </cell>
          <cell r="L231">
            <v>9.1800000000000007E-2</v>
          </cell>
          <cell r="M231">
            <v>2023</v>
          </cell>
          <cell r="N231">
            <v>0</v>
          </cell>
          <cell r="O231">
            <v>0</v>
          </cell>
          <cell r="P231">
            <v>596770</v>
          </cell>
          <cell r="Q231">
            <v>660899</v>
          </cell>
          <cell r="R231">
            <v>7681</v>
          </cell>
          <cell r="S231">
            <v>310335</v>
          </cell>
          <cell r="T231">
            <v>33635</v>
          </cell>
          <cell r="U231">
            <v>67341</v>
          </cell>
          <cell r="V231">
            <v>864954</v>
          </cell>
          <cell r="W231">
            <v>113004</v>
          </cell>
          <cell r="X231">
            <v>82750</v>
          </cell>
          <cell r="Y231">
            <v>516777</v>
          </cell>
          <cell r="Z231">
            <v>3254146</v>
          </cell>
          <cell r="AA231">
            <v>0</v>
          </cell>
          <cell r="AB231">
            <v>0</v>
          </cell>
          <cell r="AC231">
            <v>54783.486000000004</v>
          </cell>
          <cell r="AD231">
            <v>60670.528200000008</v>
          </cell>
          <cell r="AE231">
            <v>705.11580000000004</v>
          </cell>
          <cell r="AF231">
            <v>28488.753000000001</v>
          </cell>
          <cell r="AG231">
            <v>3087.6930000000002</v>
          </cell>
          <cell r="AH231">
            <v>6181.9038</v>
          </cell>
          <cell r="AI231">
            <v>79402.777200000011</v>
          </cell>
          <cell r="AJ231">
            <v>10373.7672</v>
          </cell>
          <cell r="AK231">
            <v>7596.4500000000007</v>
          </cell>
          <cell r="AL231">
            <v>47440.128600000004</v>
          </cell>
          <cell r="AM231">
            <v>298730.60280000005</v>
          </cell>
        </row>
        <row r="232">
          <cell r="B232" t="str">
            <v>BI_33C09</v>
          </cell>
          <cell r="C232" t="str">
            <v>BI_33C09 - Facilities and Storage Locations</v>
          </cell>
          <cell r="D232" t="str">
            <v>5033</v>
          </cell>
          <cell r="E232" t="str">
            <v>ER_5033 - Facilities and Storage Locations Security</v>
          </cell>
          <cell r="F232" t="str">
            <v>Facilities and Storage Location Security</v>
          </cell>
          <cell r="G232" t="str">
            <v>Customer Service Quality &amp; Reliability</v>
          </cell>
          <cell r="H232" t="str">
            <v>Enterprise Technology</v>
          </cell>
          <cell r="I232" t="str">
            <v>5 Yr Software</v>
          </cell>
          <cell r="J232" t="str">
            <v>CD</v>
          </cell>
          <cell r="K232" t="str">
            <v>AA</v>
          </cell>
          <cell r="L232">
            <v>9.1800000000000007E-2</v>
          </cell>
          <cell r="M232">
            <v>2022</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row>
        <row r="233">
          <cell r="B233" t="str">
            <v>BI_33C09</v>
          </cell>
          <cell r="C233" t="str">
            <v>BI_33C09 - Facilities and Storage Locations</v>
          </cell>
          <cell r="D233" t="str">
            <v>5033</v>
          </cell>
          <cell r="E233" t="str">
            <v>ER_5033 - Facilities and Storage Locations Security</v>
          </cell>
          <cell r="F233" t="str">
            <v>Facilities and Storage Location Security</v>
          </cell>
          <cell r="G233" t="str">
            <v>Customer Service Quality &amp; Reliability</v>
          </cell>
          <cell r="H233" t="str">
            <v>Enterprise Technology</v>
          </cell>
          <cell r="I233" t="str">
            <v>General</v>
          </cell>
          <cell r="J233" t="str">
            <v>CD</v>
          </cell>
          <cell r="K233" t="str">
            <v>AA</v>
          </cell>
          <cell r="L233">
            <v>9.1800000000000007E-2</v>
          </cell>
          <cell r="M233">
            <v>2022</v>
          </cell>
          <cell r="N233">
            <v>0</v>
          </cell>
          <cell r="O233">
            <v>0</v>
          </cell>
          <cell r="P233">
            <v>0</v>
          </cell>
          <cell r="Q233">
            <v>0</v>
          </cell>
          <cell r="R233">
            <v>0</v>
          </cell>
          <cell r="S233">
            <v>0</v>
          </cell>
          <cell r="T233">
            <v>0</v>
          </cell>
          <cell r="U233">
            <v>0</v>
          </cell>
          <cell r="V233">
            <v>0</v>
          </cell>
          <cell r="W233">
            <v>0</v>
          </cell>
          <cell r="X233">
            <v>0</v>
          </cell>
          <cell r="Y233">
            <v>121396.95</v>
          </cell>
          <cell r="Z233">
            <v>121396.95</v>
          </cell>
          <cell r="AA233">
            <v>0</v>
          </cell>
          <cell r="AB233">
            <v>0</v>
          </cell>
          <cell r="AC233">
            <v>0</v>
          </cell>
          <cell r="AD233">
            <v>0</v>
          </cell>
          <cell r="AE233">
            <v>0</v>
          </cell>
          <cell r="AF233">
            <v>0</v>
          </cell>
          <cell r="AG233">
            <v>0</v>
          </cell>
          <cell r="AH233">
            <v>0</v>
          </cell>
          <cell r="AI233">
            <v>0</v>
          </cell>
          <cell r="AJ233">
            <v>0</v>
          </cell>
          <cell r="AK233">
            <v>0</v>
          </cell>
          <cell r="AL233">
            <v>11144.240010000001</v>
          </cell>
          <cell r="AM233">
            <v>11144.240010000001</v>
          </cell>
        </row>
        <row r="234">
          <cell r="B234" t="str">
            <v>BI_33C09</v>
          </cell>
          <cell r="C234" t="str">
            <v>BI_33C09 - Facilities and Storage Locations</v>
          </cell>
          <cell r="D234" t="str">
            <v>5033</v>
          </cell>
          <cell r="E234" t="str">
            <v>ER_5033 - Facilities and Storage Locations Security</v>
          </cell>
          <cell r="F234" t="str">
            <v>Facilities and Storage Location Security</v>
          </cell>
          <cell r="G234" t="str">
            <v>Customer Service Quality &amp; Reliability</v>
          </cell>
          <cell r="H234" t="str">
            <v>Enterprise Technology</v>
          </cell>
          <cell r="I234" t="str">
            <v>Hardware</v>
          </cell>
          <cell r="J234" t="str">
            <v>CD</v>
          </cell>
          <cell r="K234" t="str">
            <v>AA</v>
          </cell>
          <cell r="L234">
            <v>9.1800000000000007E-2</v>
          </cell>
          <cell r="M234">
            <v>2022</v>
          </cell>
          <cell r="N234">
            <v>2471.1</v>
          </cell>
          <cell r="O234">
            <v>3029.13</v>
          </cell>
          <cell r="P234">
            <v>18980.190000000002</v>
          </cell>
          <cell r="Q234">
            <v>944.97</v>
          </cell>
          <cell r="R234">
            <v>0</v>
          </cell>
          <cell r="S234">
            <v>2083.7800000000002</v>
          </cell>
          <cell r="T234">
            <v>-288.64</v>
          </cell>
          <cell r="U234">
            <v>0</v>
          </cell>
          <cell r="V234">
            <v>0</v>
          </cell>
          <cell r="W234">
            <v>0</v>
          </cell>
          <cell r="X234">
            <v>0</v>
          </cell>
          <cell r="Y234">
            <v>0</v>
          </cell>
          <cell r="Z234">
            <v>27220.530000000002</v>
          </cell>
          <cell r="AA234">
            <v>226.84698</v>
          </cell>
          <cell r="AB234">
            <v>278.07413400000002</v>
          </cell>
          <cell r="AC234">
            <v>1742.3814420000003</v>
          </cell>
          <cell r="AD234">
            <v>86.748246000000009</v>
          </cell>
          <cell r="AE234">
            <v>0</v>
          </cell>
          <cell r="AF234">
            <v>191.29100400000004</v>
          </cell>
          <cell r="AG234">
            <v>-26.497152</v>
          </cell>
          <cell r="AH234">
            <v>0</v>
          </cell>
          <cell r="AI234">
            <v>0</v>
          </cell>
          <cell r="AJ234">
            <v>0</v>
          </cell>
          <cell r="AK234">
            <v>0</v>
          </cell>
          <cell r="AL234">
            <v>0</v>
          </cell>
          <cell r="AM234">
            <v>2498.8446540000009</v>
          </cell>
        </row>
        <row r="235">
          <cell r="B235" t="str">
            <v>BI_33C09</v>
          </cell>
          <cell r="C235" t="str">
            <v>BI_33C09 - Facilities and Storage Locations</v>
          </cell>
          <cell r="D235" t="str">
            <v>5033</v>
          </cell>
          <cell r="E235" t="str">
            <v>ER_5033 - Facilities and Storage Locations Security</v>
          </cell>
          <cell r="F235" t="str">
            <v>Facilities and Storage Location Security</v>
          </cell>
          <cell r="G235" t="str">
            <v>Customer Service Quality &amp; Reliability</v>
          </cell>
          <cell r="H235" t="str">
            <v>Enterprise Technology</v>
          </cell>
          <cell r="I235" t="str">
            <v>General</v>
          </cell>
          <cell r="J235" t="str">
            <v>CD</v>
          </cell>
          <cell r="K235" t="str">
            <v>AN</v>
          </cell>
          <cell r="L235">
            <v>0</v>
          </cell>
          <cell r="M235">
            <v>2022</v>
          </cell>
          <cell r="N235">
            <v>0</v>
          </cell>
          <cell r="O235">
            <v>0</v>
          </cell>
          <cell r="P235">
            <v>0</v>
          </cell>
          <cell r="Q235">
            <v>0</v>
          </cell>
          <cell r="R235">
            <v>0</v>
          </cell>
          <cell r="S235">
            <v>0</v>
          </cell>
          <cell r="T235">
            <v>0</v>
          </cell>
          <cell r="U235">
            <v>121641.34</v>
          </cell>
          <cell r="V235">
            <v>47588.68</v>
          </cell>
          <cell r="W235">
            <v>10217.24</v>
          </cell>
          <cell r="X235">
            <v>-2654.62</v>
          </cell>
          <cell r="Y235">
            <v>3703.46</v>
          </cell>
          <cell r="Z235">
            <v>180496.09999999998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row>
        <row r="236">
          <cell r="B236" t="str">
            <v>BI_33C09</v>
          </cell>
          <cell r="C236" t="str">
            <v>BI_33C09 - Facilities and Storage Locations</v>
          </cell>
          <cell r="D236" t="str">
            <v>5033</v>
          </cell>
          <cell r="E236" t="str">
            <v>ER_5033 - Facilities and Storage Locations Security</v>
          </cell>
          <cell r="F236" t="str">
            <v>Facilities and Storage Location Security</v>
          </cell>
          <cell r="G236" t="str">
            <v>Customer Service Quality &amp; Reliability</v>
          </cell>
          <cell r="H236" t="str">
            <v>Enterprise Technology</v>
          </cell>
          <cell r="I236" t="str">
            <v>General</v>
          </cell>
          <cell r="J236" t="str">
            <v>GD</v>
          </cell>
          <cell r="K236" t="str">
            <v>OR</v>
          </cell>
          <cell r="L236">
            <v>1</v>
          </cell>
          <cell r="M236">
            <v>2022</v>
          </cell>
          <cell r="N236">
            <v>0</v>
          </cell>
          <cell r="O236">
            <v>0</v>
          </cell>
          <cell r="P236">
            <v>0</v>
          </cell>
          <cell r="Q236">
            <v>167007.1</v>
          </cell>
          <cell r="R236">
            <v>15696.12</v>
          </cell>
          <cell r="S236">
            <v>2774.71</v>
          </cell>
          <cell r="T236">
            <v>109.69</v>
          </cell>
          <cell r="U236">
            <v>89.39</v>
          </cell>
          <cell r="V236">
            <v>1533.41</v>
          </cell>
          <cell r="W236">
            <v>3506.88</v>
          </cell>
          <cell r="X236">
            <v>0</v>
          </cell>
          <cell r="Y236">
            <v>0</v>
          </cell>
          <cell r="Z236">
            <v>190717.30000000002</v>
          </cell>
          <cell r="AA236">
            <v>0</v>
          </cell>
          <cell r="AB236">
            <v>0</v>
          </cell>
          <cell r="AC236">
            <v>0</v>
          </cell>
          <cell r="AD236">
            <v>167007.1</v>
          </cell>
          <cell r="AE236">
            <v>15696.12</v>
          </cell>
          <cell r="AF236">
            <v>2774.71</v>
          </cell>
          <cell r="AG236">
            <v>109.69</v>
          </cell>
          <cell r="AH236">
            <v>89.39</v>
          </cell>
          <cell r="AI236">
            <v>1533.41</v>
          </cell>
          <cell r="AJ236">
            <v>3506.88</v>
          </cell>
          <cell r="AK236">
            <v>0</v>
          </cell>
          <cell r="AL236">
            <v>0</v>
          </cell>
          <cell r="AM236">
            <v>190717.30000000002</v>
          </cell>
        </row>
        <row r="237">
          <cell r="B237" t="str">
            <v>BI_33C09</v>
          </cell>
          <cell r="C237" t="str">
            <v>BI_33C09 - Facilities and Storage Locations</v>
          </cell>
          <cell r="D237" t="str">
            <v>5033</v>
          </cell>
          <cell r="E237" t="str">
            <v>ER_5033 - Facilities and Storage Locations Security</v>
          </cell>
          <cell r="F237" t="str">
            <v>Facilities and Storage Location Security</v>
          </cell>
          <cell r="G237" t="str">
            <v>Customer Service Quality &amp; Reliability</v>
          </cell>
          <cell r="H237" t="str">
            <v>Enterprise Technology</v>
          </cell>
          <cell r="I237" t="str">
            <v>General</v>
          </cell>
          <cell r="J237" t="str">
            <v>CD</v>
          </cell>
          <cell r="K237" t="str">
            <v>AA</v>
          </cell>
          <cell r="L237">
            <v>9.1800000000000007E-2</v>
          </cell>
          <cell r="M237">
            <v>2023</v>
          </cell>
          <cell r="N237">
            <v>-13496.17</v>
          </cell>
          <cell r="O237">
            <v>20569.78</v>
          </cell>
          <cell r="P237">
            <v>29125</v>
          </cell>
          <cell r="Q237">
            <v>9491</v>
          </cell>
          <cell r="R237">
            <v>0</v>
          </cell>
          <cell r="S237">
            <v>0</v>
          </cell>
          <cell r="T237">
            <v>0</v>
          </cell>
          <cell r="U237">
            <v>0</v>
          </cell>
          <cell r="V237">
            <v>0</v>
          </cell>
          <cell r="W237">
            <v>0</v>
          </cell>
          <cell r="X237">
            <v>0</v>
          </cell>
          <cell r="Y237">
            <v>0</v>
          </cell>
          <cell r="Z237">
            <v>45689.61</v>
          </cell>
          <cell r="AA237">
            <v>-1238.9484060000002</v>
          </cell>
          <cell r="AB237">
            <v>1888.3058040000001</v>
          </cell>
          <cell r="AC237">
            <v>2673.6750000000002</v>
          </cell>
          <cell r="AD237">
            <v>871.27380000000005</v>
          </cell>
          <cell r="AE237">
            <v>0</v>
          </cell>
          <cell r="AF237">
            <v>0</v>
          </cell>
          <cell r="AG237">
            <v>0</v>
          </cell>
          <cell r="AH237">
            <v>0</v>
          </cell>
          <cell r="AI237">
            <v>0</v>
          </cell>
          <cell r="AJ237">
            <v>0</v>
          </cell>
          <cell r="AK237">
            <v>0</v>
          </cell>
          <cell r="AL237">
            <v>0</v>
          </cell>
          <cell r="AM237">
            <v>4194.3061980000002</v>
          </cell>
        </row>
        <row r="238">
          <cell r="B238" t="str">
            <v>BI_33C09</v>
          </cell>
          <cell r="C238" t="str">
            <v>BI_33C09 - Facilities and Storage Locations</v>
          </cell>
          <cell r="D238" t="str">
            <v>5033</v>
          </cell>
          <cell r="E238" t="str">
            <v>ER_5033 - Facilities and Storage Locations Security</v>
          </cell>
          <cell r="F238" t="str">
            <v>Facilities and Storage Location Security</v>
          </cell>
          <cell r="G238" t="str">
            <v>Customer Service Quality &amp; Reliability</v>
          </cell>
          <cell r="H238" t="str">
            <v>Enterprise Technology</v>
          </cell>
          <cell r="I238" t="str">
            <v>General</v>
          </cell>
          <cell r="J238" t="str">
            <v>CD</v>
          </cell>
          <cell r="K238" t="str">
            <v>AN</v>
          </cell>
          <cell r="L238">
            <v>0</v>
          </cell>
          <cell r="M238">
            <v>2023</v>
          </cell>
          <cell r="N238">
            <v>0.96</v>
          </cell>
          <cell r="O238">
            <v>67049</v>
          </cell>
          <cell r="P238">
            <v>2911</v>
          </cell>
          <cell r="Q238">
            <v>0</v>
          </cell>
          <cell r="R238">
            <v>0</v>
          </cell>
          <cell r="S238">
            <v>0</v>
          </cell>
          <cell r="T238">
            <v>0</v>
          </cell>
          <cell r="U238">
            <v>0</v>
          </cell>
          <cell r="V238">
            <v>0</v>
          </cell>
          <cell r="W238">
            <v>0</v>
          </cell>
          <cell r="X238">
            <v>0</v>
          </cell>
          <cell r="Y238">
            <v>0</v>
          </cell>
          <cell r="Z238">
            <v>69960.960000000006</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row>
        <row r="239">
          <cell r="B239" t="str">
            <v>BI_33C09</v>
          </cell>
          <cell r="C239" t="str">
            <v>BI_33C09 - Facilities and Storage Locations</v>
          </cell>
          <cell r="D239" t="str">
            <v>5033</v>
          </cell>
          <cell r="E239" t="str">
            <v>ER_5033 - Facilities and Storage Locations Security</v>
          </cell>
          <cell r="F239" t="str">
            <v>Facilities and Storage Location Security</v>
          </cell>
          <cell r="G239" t="str">
            <v>Customer Service Quality &amp; Reliability</v>
          </cell>
          <cell r="H239" t="str">
            <v>Enterprise Technology</v>
          </cell>
          <cell r="I239" t="str">
            <v>Hardware</v>
          </cell>
          <cell r="J239" t="str">
            <v>CD</v>
          </cell>
          <cell r="K239" t="str">
            <v>AA</v>
          </cell>
          <cell r="L239">
            <v>9.1800000000000007E-2</v>
          </cell>
          <cell r="M239">
            <v>2023</v>
          </cell>
          <cell r="N239">
            <v>0</v>
          </cell>
          <cell r="O239">
            <v>0</v>
          </cell>
          <cell r="P239">
            <v>180373</v>
          </cell>
          <cell r="Q239">
            <v>58777</v>
          </cell>
          <cell r="R239">
            <v>0</v>
          </cell>
          <cell r="S239">
            <v>0</v>
          </cell>
          <cell r="T239">
            <v>0</v>
          </cell>
          <cell r="U239">
            <v>0</v>
          </cell>
          <cell r="V239">
            <v>0</v>
          </cell>
          <cell r="W239">
            <v>0</v>
          </cell>
          <cell r="X239">
            <v>0</v>
          </cell>
          <cell r="Y239">
            <v>0</v>
          </cell>
          <cell r="Z239">
            <v>239150</v>
          </cell>
          <cell r="AA239">
            <v>0</v>
          </cell>
          <cell r="AB239">
            <v>0</v>
          </cell>
          <cell r="AC239">
            <v>16558.241400000003</v>
          </cell>
          <cell r="AD239">
            <v>5395.7286000000004</v>
          </cell>
          <cell r="AE239">
            <v>0</v>
          </cell>
          <cell r="AF239">
            <v>0</v>
          </cell>
          <cell r="AG239">
            <v>0</v>
          </cell>
          <cell r="AH239">
            <v>0</v>
          </cell>
          <cell r="AI239">
            <v>0</v>
          </cell>
          <cell r="AJ239">
            <v>0</v>
          </cell>
          <cell r="AK239">
            <v>0</v>
          </cell>
          <cell r="AL239">
            <v>0</v>
          </cell>
          <cell r="AM239">
            <v>21953.97</v>
          </cell>
        </row>
        <row r="240">
          <cell r="B240" t="str">
            <v>BI_33C09</v>
          </cell>
          <cell r="C240" t="str">
            <v>BI_33C09 - Facilities and Storage Locations</v>
          </cell>
          <cell r="D240" t="str">
            <v>5033</v>
          </cell>
          <cell r="E240" t="str">
            <v>ER_5033 - Facilities and Storage Locations Security</v>
          </cell>
          <cell r="F240" t="str">
            <v>Facilities and Storage Location Security</v>
          </cell>
          <cell r="G240" t="str">
            <v>Customer Service Quality &amp; Reliability</v>
          </cell>
          <cell r="H240" t="str">
            <v>Enterprise Technology</v>
          </cell>
          <cell r="I240" t="str">
            <v>Intangible</v>
          </cell>
          <cell r="J240" t="str">
            <v>CD</v>
          </cell>
          <cell r="K240" t="str">
            <v>AA</v>
          </cell>
          <cell r="L240">
            <v>9.1800000000000007E-2</v>
          </cell>
          <cell r="M240">
            <v>2023</v>
          </cell>
          <cell r="N240">
            <v>0</v>
          </cell>
          <cell r="O240">
            <v>0</v>
          </cell>
          <cell r="P240">
            <v>74379</v>
          </cell>
          <cell r="Q240">
            <v>24237</v>
          </cell>
          <cell r="R240">
            <v>0</v>
          </cell>
          <cell r="S240">
            <v>0</v>
          </cell>
          <cell r="T240">
            <v>0</v>
          </cell>
          <cell r="U240">
            <v>0</v>
          </cell>
          <cell r="V240">
            <v>0</v>
          </cell>
          <cell r="W240">
            <v>0</v>
          </cell>
          <cell r="X240">
            <v>0</v>
          </cell>
          <cell r="Y240">
            <v>0</v>
          </cell>
          <cell r="Z240">
            <v>98616</v>
          </cell>
          <cell r="AA240">
            <v>0</v>
          </cell>
          <cell r="AB240">
            <v>0</v>
          </cell>
          <cell r="AC240">
            <v>6827.9922000000006</v>
          </cell>
          <cell r="AD240">
            <v>2224.9566</v>
          </cell>
          <cell r="AE240">
            <v>0</v>
          </cell>
          <cell r="AF240">
            <v>0</v>
          </cell>
          <cell r="AG240">
            <v>0</v>
          </cell>
          <cell r="AH240">
            <v>0</v>
          </cell>
          <cell r="AI240">
            <v>0</v>
          </cell>
          <cell r="AJ240">
            <v>0</v>
          </cell>
          <cell r="AK240">
            <v>0</v>
          </cell>
          <cell r="AL240">
            <v>0</v>
          </cell>
          <cell r="AM240">
            <v>9052.9488000000001</v>
          </cell>
        </row>
        <row r="241">
          <cell r="B241" t="str">
            <v>BI_33C09</v>
          </cell>
          <cell r="C241" t="str">
            <v>BI_33C09 - Facilities and Storage Locations</v>
          </cell>
          <cell r="D241" t="str">
            <v>5033</v>
          </cell>
          <cell r="E241" t="str">
            <v>ER_5033 - Facilities and Storage Locations Security</v>
          </cell>
          <cell r="F241" t="str">
            <v>Facilities and Storage Location Security</v>
          </cell>
          <cell r="G241" t="str">
            <v>Customer Service Quality &amp; Reliability</v>
          </cell>
          <cell r="H241" t="str">
            <v>Enterprise Technology</v>
          </cell>
          <cell r="I241" t="str">
            <v>Hardware</v>
          </cell>
          <cell r="J241" t="str">
            <v>CD</v>
          </cell>
          <cell r="K241" t="str">
            <v>AN</v>
          </cell>
          <cell r="L241">
            <v>0</v>
          </cell>
          <cell r="M241">
            <v>2023</v>
          </cell>
          <cell r="N241">
            <v>0</v>
          </cell>
          <cell r="O241">
            <v>0</v>
          </cell>
          <cell r="P241">
            <v>18026</v>
          </cell>
          <cell r="Q241">
            <v>0</v>
          </cell>
          <cell r="R241">
            <v>0</v>
          </cell>
          <cell r="S241">
            <v>0</v>
          </cell>
          <cell r="T241">
            <v>0</v>
          </cell>
          <cell r="U241">
            <v>0</v>
          </cell>
          <cell r="V241">
            <v>0</v>
          </cell>
          <cell r="W241">
            <v>0</v>
          </cell>
          <cell r="X241">
            <v>0</v>
          </cell>
          <cell r="Y241">
            <v>0</v>
          </cell>
          <cell r="Z241">
            <v>18026</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row>
        <row r="242">
          <cell r="B242" t="str">
            <v>BI_33C09</v>
          </cell>
          <cell r="C242" t="str">
            <v>BI_33C09 - Facilities and Storage Locations</v>
          </cell>
          <cell r="D242" t="str">
            <v>5033</v>
          </cell>
          <cell r="E242" t="str">
            <v>ER_5033 - Facilities and Storage Locations Security</v>
          </cell>
          <cell r="F242" t="str">
            <v>Facilities and Storage Location Security</v>
          </cell>
          <cell r="G242" t="str">
            <v>Customer Service Quality &amp; Reliability</v>
          </cell>
          <cell r="H242" t="str">
            <v>Enterprise Technology</v>
          </cell>
          <cell r="I242" t="str">
            <v>Intangible</v>
          </cell>
          <cell r="J242" t="str">
            <v>CD</v>
          </cell>
          <cell r="K242" t="str">
            <v>AN</v>
          </cell>
          <cell r="L242">
            <v>0</v>
          </cell>
          <cell r="M242">
            <v>2023</v>
          </cell>
          <cell r="N242">
            <v>0</v>
          </cell>
          <cell r="O242">
            <v>0</v>
          </cell>
          <cell r="P242">
            <v>7433</v>
          </cell>
          <cell r="Q242">
            <v>0</v>
          </cell>
          <cell r="R242">
            <v>0</v>
          </cell>
          <cell r="S242">
            <v>0</v>
          </cell>
          <cell r="T242">
            <v>0</v>
          </cell>
          <cell r="U242">
            <v>0</v>
          </cell>
          <cell r="V242">
            <v>0</v>
          </cell>
          <cell r="W242">
            <v>0</v>
          </cell>
          <cell r="X242">
            <v>0</v>
          </cell>
          <cell r="Y242">
            <v>0</v>
          </cell>
          <cell r="Z242">
            <v>7433</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row>
        <row r="243">
          <cell r="B243" t="str">
            <v>BI_33C09</v>
          </cell>
          <cell r="C243" t="str">
            <v>BI_33C09 - Facilities and Storage Locations</v>
          </cell>
          <cell r="D243" t="str">
            <v>5033</v>
          </cell>
          <cell r="E243" t="str">
            <v>ER_5033 - Facilities and Storage Locations Security</v>
          </cell>
          <cell r="F243" t="str">
            <v>Facilities and Storage Location Security</v>
          </cell>
          <cell r="G243" t="str">
            <v>Customer Service Quality &amp; Reliability</v>
          </cell>
          <cell r="H243" t="str">
            <v>Enterprise Technology</v>
          </cell>
          <cell r="I243" t="str">
            <v>General</v>
          </cell>
          <cell r="J243" t="str">
            <v>CD</v>
          </cell>
          <cell r="K243" t="str">
            <v>WA</v>
          </cell>
          <cell r="L243">
            <v>0</v>
          </cell>
          <cell r="M243">
            <v>2023</v>
          </cell>
          <cell r="N243">
            <v>0</v>
          </cell>
          <cell r="O243">
            <v>0</v>
          </cell>
          <cell r="P243">
            <v>0</v>
          </cell>
          <cell r="Q243">
            <v>0</v>
          </cell>
          <cell r="R243">
            <v>0</v>
          </cell>
          <cell r="S243">
            <v>0</v>
          </cell>
          <cell r="T243">
            <v>0</v>
          </cell>
          <cell r="U243">
            <v>7563</v>
          </cell>
          <cell r="V243">
            <v>258</v>
          </cell>
          <cell r="W243">
            <v>284</v>
          </cell>
          <cell r="X243">
            <v>9148</v>
          </cell>
          <cell r="Y243">
            <v>0</v>
          </cell>
          <cell r="Z243">
            <v>17253</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row>
        <row r="244">
          <cell r="B244" t="str">
            <v>BI_33C09</v>
          </cell>
          <cell r="C244" t="str">
            <v>BI_33C09 - Facilities and Storage Locations</v>
          </cell>
          <cell r="D244" t="str">
            <v>5033</v>
          </cell>
          <cell r="E244" t="str">
            <v>ER_5033 - Facilities and Storage Locations Security</v>
          </cell>
          <cell r="F244" t="str">
            <v>Facilities and Storage Location Security</v>
          </cell>
          <cell r="G244" t="str">
            <v>Customer Service Quality &amp; Reliability</v>
          </cell>
          <cell r="H244" t="str">
            <v>Enterprise Technology</v>
          </cell>
          <cell r="I244" t="str">
            <v>Hardware</v>
          </cell>
          <cell r="J244" t="str">
            <v>CD</v>
          </cell>
          <cell r="K244" t="str">
            <v>WA</v>
          </cell>
          <cell r="L244">
            <v>0</v>
          </cell>
          <cell r="M244">
            <v>2023</v>
          </cell>
          <cell r="N244">
            <v>0</v>
          </cell>
          <cell r="O244">
            <v>0</v>
          </cell>
          <cell r="P244">
            <v>0</v>
          </cell>
          <cell r="Q244">
            <v>0</v>
          </cell>
          <cell r="R244">
            <v>0</v>
          </cell>
          <cell r="S244">
            <v>0</v>
          </cell>
          <cell r="T244">
            <v>0</v>
          </cell>
          <cell r="U244">
            <v>46838</v>
          </cell>
          <cell r="V244">
            <v>1597</v>
          </cell>
          <cell r="W244">
            <v>1757</v>
          </cell>
          <cell r="X244">
            <v>56651</v>
          </cell>
          <cell r="Y244">
            <v>0</v>
          </cell>
          <cell r="Z244">
            <v>106843</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row>
        <row r="245">
          <cell r="B245" t="str">
            <v>BI_33C09</v>
          </cell>
          <cell r="C245" t="str">
            <v>BI_33C09 - Facilities and Storage Locations</v>
          </cell>
          <cell r="D245" t="str">
            <v>5033</v>
          </cell>
          <cell r="E245" t="str">
            <v>ER_5033 - Facilities and Storage Locations Security</v>
          </cell>
          <cell r="F245" t="str">
            <v>Facilities and Storage Location Security</v>
          </cell>
          <cell r="G245" t="str">
            <v>Customer Service Quality &amp; Reliability</v>
          </cell>
          <cell r="H245" t="str">
            <v>Enterprise Technology</v>
          </cell>
          <cell r="I245" t="str">
            <v>Intangible</v>
          </cell>
          <cell r="J245" t="str">
            <v>CD</v>
          </cell>
          <cell r="K245" t="str">
            <v>WA</v>
          </cell>
          <cell r="L245">
            <v>0</v>
          </cell>
          <cell r="M245">
            <v>2023</v>
          </cell>
          <cell r="N245">
            <v>0</v>
          </cell>
          <cell r="O245">
            <v>0</v>
          </cell>
          <cell r="P245">
            <v>0</v>
          </cell>
          <cell r="Q245">
            <v>0</v>
          </cell>
          <cell r="R245">
            <v>0</v>
          </cell>
          <cell r="S245">
            <v>0</v>
          </cell>
          <cell r="T245">
            <v>0</v>
          </cell>
          <cell r="U245">
            <v>19314</v>
          </cell>
          <cell r="V245">
            <v>659</v>
          </cell>
          <cell r="W245">
            <v>725</v>
          </cell>
          <cell r="X245">
            <v>23361</v>
          </cell>
          <cell r="Y245">
            <v>0</v>
          </cell>
          <cell r="Z245">
            <v>44059</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row>
        <row r="246">
          <cell r="B246" t="str">
            <v>BI_33C09</v>
          </cell>
          <cell r="C246" t="str">
            <v>BI_33C09 - Facilities and Storage Locations</v>
          </cell>
          <cell r="D246" t="str">
            <v>5033</v>
          </cell>
          <cell r="E246" t="str">
            <v>ER_5033 - Facilities and Storage Locations Security</v>
          </cell>
          <cell r="F246" t="str">
            <v>Facilities and Storage Location Security</v>
          </cell>
          <cell r="G246" t="str">
            <v>Customer Service Quality &amp; Reliability</v>
          </cell>
          <cell r="H246" t="str">
            <v>Enterprise Technology</v>
          </cell>
          <cell r="I246" t="str">
            <v>General</v>
          </cell>
          <cell r="J246" t="str">
            <v>ED</v>
          </cell>
          <cell r="K246" t="str">
            <v>AN</v>
          </cell>
          <cell r="L246">
            <v>0</v>
          </cell>
          <cell r="M246">
            <v>2023</v>
          </cell>
          <cell r="N246">
            <v>0</v>
          </cell>
          <cell r="O246">
            <v>0</v>
          </cell>
          <cell r="P246">
            <v>0</v>
          </cell>
          <cell r="Q246">
            <v>0</v>
          </cell>
          <cell r="R246">
            <v>0</v>
          </cell>
          <cell r="S246">
            <v>32547</v>
          </cell>
          <cell r="T246">
            <v>0</v>
          </cell>
          <cell r="U246">
            <v>0</v>
          </cell>
          <cell r="V246">
            <v>0</v>
          </cell>
          <cell r="W246">
            <v>0</v>
          </cell>
          <cell r="X246">
            <v>0</v>
          </cell>
          <cell r="Y246">
            <v>0</v>
          </cell>
          <cell r="Z246">
            <v>32547</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row>
        <row r="247">
          <cell r="B247" t="str">
            <v>BI_33C09</v>
          </cell>
          <cell r="C247" t="str">
            <v>BI_33C09 - Facilities and Storage Locations</v>
          </cell>
          <cell r="D247" t="str">
            <v>5033</v>
          </cell>
          <cell r="E247" t="str">
            <v>ER_5033 - Facilities and Storage Locations Security</v>
          </cell>
          <cell r="F247" t="str">
            <v>Facilities and Storage Location Security</v>
          </cell>
          <cell r="G247" t="str">
            <v>Customer Service Quality &amp; Reliability</v>
          </cell>
          <cell r="H247" t="str">
            <v>Enterprise Technology</v>
          </cell>
          <cell r="I247" t="str">
            <v>General</v>
          </cell>
          <cell r="J247" t="str">
            <v>GD</v>
          </cell>
          <cell r="K247" t="str">
            <v>WA</v>
          </cell>
          <cell r="L247">
            <v>0</v>
          </cell>
          <cell r="M247">
            <v>2023</v>
          </cell>
          <cell r="N247">
            <v>0</v>
          </cell>
          <cell r="O247">
            <v>0</v>
          </cell>
          <cell r="P247">
            <v>0</v>
          </cell>
          <cell r="Q247">
            <v>0</v>
          </cell>
          <cell r="R247">
            <v>0</v>
          </cell>
          <cell r="S247">
            <v>0</v>
          </cell>
          <cell r="T247">
            <v>16602</v>
          </cell>
          <cell r="U247">
            <v>1273</v>
          </cell>
          <cell r="V247">
            <v>0</v>
          </cell>
          <cell r="W247">
            <v>0</v>
          </cell>
          <cell r="X247">
            <v>0</v>
          </cell>
          <cell r="Y247">
            <v>0</v>
          </cell>
          <cell r="Z247">
            <v>17875</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row>
        <row r="248">
          <cell r="B248" t="str">
            <v>BI_33C09</v>
          </cell>
          <cell r="C248" t="str">
            <v>BI_33C09 - Facilities and Storage Locations</v>
          </cell>
          <cell r="D248" t="str">
            <v>5033</v>
          </cell>
          <cell r="E248" t="str">
            <v>ER_5033 - Facilities and Storage Locations Security</v>
          </cell>
          <cell r="F248" t="str">
            <v>Facilities and Storage Location Security</v>
          </cell>
          <cell r="G248" t="str">
            <v>Customer Service Quality &amp; Reliability</v>
          </cell>
          <cell r="H248" t="str">
            <v>Enterprise Technology</v>
          </cell>
          <cell r="I248" t="str">
            <v>Hardware</v>
          </cell>
          <cell r="J248" t="str">
            <v>GD</v>
          </cell>
          <cell r="K248" t="str">
            <v>WA</v>
          </cell>
          <cell r="L248">
            <v>0</v>
          </cell>
          <cell r="M248">
            <v>2023</v>
          </cell>
          <cell r="N248">
            <v>0</v>
          </cell>
          <cell r="O248">
            <v>0</v>
          </cell>
          <cell r="P248">
            <v>0</v>
          </cell>
          <cell r="Q248">
            <v>0</v>
          </cell>
          <cell r="R248">
            <v>0</v>
          </cell>
          <cell r="S248">
            <v>0</v>
          </cell>
          <cell r="T248">
            <v>102816</v>
          </cell>
          <cell r="U248">
            <v>7885</v>
          </cell>
          <cell r="V248">
            <v>0</v>
          </cell>
          <cell r="W248">
            <v>0</v>
          </cell>
          <cell r="X248">
            <v>0</v>
          </cell>
          <cell r="Y248">
            <v>0</v>
          </cell>
          <cell r="Z248">
            <v>110701</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row>
        <row r="249">
          <cell r="B249" t="str">
            <v>BI_33C09</v>
          </cell>
          <cell r="C249" t="str">
            <v>BI_33C09 - Facilities and Storage Locations</v>
          </cell>
          <cell r="D249" t="str">
            <v>5033</v>
          </cell>
          <cell r="E249" t="str">
            <v>ER_5033 - Facilities and Storage Locations Security</v>
          </cell>
          <cell r="F249" t="str">
            <v>Facilities and Storage Location Security</v>
          </cell>
          <cell r="G249" t="str">
            <v>Customer Service Quality &amp; Reliability</v>
          </cell>
          <cell r="H249" t="str">
            <v>Enterprise Technology</v>
          </cell>
          <cell r="I249" t="str">
            <v>Intangible</v>
          </cell>
          <cell r="J249" t="str">
            <v>GD</v>
          </cell>
          <cell r="K249" t="str">
            <v>WA</v>
          </cell>
          <cell r="L249">
            <v>0</v>
          </cell>
          <cell r="M249">
            <v>2023</v>
          </cell>
          <cell r="N249">
            <v>0</v>
          </cell>
          <cell r="O249">
            <v>0</v>
          </cell>
          <cell r="P249">
            <v>0</v>
          </cell>
          <cell r="Q249">
            <v>0</v>
          </cell>
          <cell r="R249">
            <v>0</v>
          </cell>
          <cell r="S249">
            <v>0</v>
          </cell>
          <cell r="T249">
            <v>42397</v>
          </cell>
          <cell r="U249">
            <v>3251</v>
          </cell>
          <cell r="V249">
            <v>0</v>
          </cell>
          <cell r="W249">
            <v>0</v>
          </cell>
          <cell r="X249">
            <v>0</v>
          </cell>
          <cell r="Y249">
            <v>0</v>
          </cell>
          <cell r="Z249">
            <v>45648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row>
        <row r="250">
          <cell r="B250" t="str">
            <v>BI_27P01</v>
          </cell>
          <cell r="C250" t="str">
            <v>BI_27P01 - Fiber Network Lease Service Replacement</v>
          </cell>
          <cell r="D250" t="str">
            <v>5027</v>
          </cell>
          <cell r="E250" t="str">
            <v>ER_5027 - Fiber Network Lease Service Replacement</v>
          </cell>
          <cell r="F250" t="str">
            <v>Fiber Network Lease Service Replacement</v>
          </cell>
          <cell r="G250" t="str">
            <v>Performance &amp; Capacity</v>
          </cell>
          <cell r="H250" t="str">
            <v>Enterprise Technology</v>
          </cell>
          <cell r="I250" t="str">
            <v>Transmission</v>
          </cell>
          <cell r="J250" t="str">
            <v>ED</v>
          </cell>
          <cell r="K250" t="str">
            <v>AN</v>
          </cell>
          <cell r="L250">
            <v>0</v>
          </cell>
          <cell r="M250">
            <v>2022</v>
          </cell>
          <cell r="N250">
            <v>402.89</v>
          </cell>
          <cell r="O250">
            <v>1245.97</v>
          </cell>
          <cell r="P250">
            <v>98073.53</v>
          </cell>
          <cell r="Q250">
            <v>11796.74</v>
          </cell>
          <cell r="R250">
            <v>1195.25</v>
          </cell>
          <cell r="S250">
            <v>246093.56999999998</v>
          </cell>
          <cell r="T250">
            <v>37485.9</v>
          </cell>
          <cell r="U250">
            <v>2553.5</v>
          </cell>
          <cell r="V250">
            <v>5437.91</v>
          </cell>
          <cell r="W250">
            <v>387.71999999999997</v>
          </cell>
          <cell r="X250">
            <v>753.00999999999476</v>
          </cell>
          <cell r="Y250">
            <v>282098.92</v>
          </cell>
          <cell r="Z250">
            <v>687524.90999999992</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row>
        <row r="251">
          <cell r="B251" t="str">
            <v>BI_27P01</v>
          </cell>
          <cell r="C251" t="str">
            <v>BI_27P01 - Fiber Network Lease Service Replacement</v>
          </cell>
          <cell r="D251" t="str">
            <v>5027</v>
          </cell>
          <cell r="E251" t="str">
            <v>ER_5027 - Fiber Network Lease Service Replacement</v>
          </cell>
          <cell r="F251" t="str">
            <v>Fiber Network Lease Service Replacement</v>
          </cell>
          <cell r="G251" t="str">
            <v>Performance &amp; Capacity</v>
          </cell>
          <cell r="H251" t="str">
            <v>Enterprise Technology</v>
          </cell>
          <cell r="I251" t="str">
            <v>Transmission</v>
          </cell>
          <cell r="J251" t="str">
            <v>ED</v>
          </cell>
          <cell r="K251" t="str">
            <v>AN</v>
          </cell>
          <cell r="L251">
            <v>0</v>
          </cell>
          <cell r="M251">
            <v>2023</v>
          </cell>
          <cell r="N251">
            <v>14264.07</v>
          </cell>
          <cell r="O251">
            <v>5761.61</v>
          </cell>
          <cell r="P251">
            <v>369</v>
          </cell>
          <cell r="Q251">
            <v>0</v>
          </cell>
          <cell r="R251">
            <v>0</v>
          </cell>
          <cell r="S251">
            <v>0</v>
          </cell>
          <cell r="T251">
            <v>0</v>
          </cell>
          <cell r="U251">
            <v>0</v>
          </cell>
          <cell r="V251">
            <v>0</v>
          </cell>
          <cell r="W251">
            <v>0</v>
          </cell>
          <cell r="X251">
            <v>0</v>
          </cell>
          <cell r="Y251">
            <v>0</v>
          </cell>
          <cell r="Z251">
            <v>20394.68</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row>
        <row r="252">
          <cell r="B252" t="str">
            <v>BI_27P01</v>
          </cell>
          <cell r="C252" t="str">
            <v>BI_27P01 - Fiber Network Lease Service Replacement</v>
          </cell>
          <cell r="D252" t="str">
            <v>5027</v>
          </cell>
          <cell r="E252" t="str">
            <v>ER_5027 - Fiber Network Lease Service Replacement</v>
          </cell>
          <cell r="F252" t="str">
            <v>Fiber Network Lease Service Replacement</v>
          </cell>
          <cell r="G252" t="str">
            <v>Performance &amp; Capacity</v>
          </cell>
          <cell r="H252" t="str">
            <v>Enterprise Technology</v>
          </cell>
          <cell r="I252" t="str">
            <v>General</v>
          </cell>
          <cell r="J252" t="str">
            <v>CD</v>
          </cell>
          <cell r="K252" t="str">
            <v>AA</v>
          </cell>
          <cell r="L252">
            <v>9.1800000000000007E-2</v>
          </cell>
          <cell r="M252">
            <v>2023</v>
          </cell>
          <cell r="N252">
            <v>0</v>
          </cell>
          <cell r="O252">
            <v>0</v>
          </cell>
          <cell r="P252">
            <v>0</v>
          </cell>
          <cell r="Q252">
            <v>181236</v>
          </cell>
          <cell r="R252">
            <v>588059</v>
          </cell>
          <cell r="S252">
            <v>0</v>
          </cell>
          <cell r="T252">
            <v>533050</v>
          </cell>
          <cell r="U252">
            <v>601015</v>
          </cell>
          <cell r="V252">
            <v>0</v>
          </cell>
          <cell r="W252">
            <v>0</v>
          </cell>
          <cell r="X252">
            <v>0</v>
          </cell>
          <cell r="Y252">
            <v>354037</v>
          </cell>
          <cell r="Z252">
            <v>2257397</v>
          </cell>
          <cell r="AA252">
            <v>0</v>
          </cell>
          <cell r="AB252">
            <v>0</v>
          </cell>
          <cell r="AC252">
            <v>0</v>
          </cell>
          <cell r="AD252">
            <v>16637.464800000002</v>
          </cell>
          <cell r="AE252">
            <v>53983.816200000001</v>
          </cell>
          <cell r="AF252">
            <v>0</v>
          </cell>
          <cell r="AG252">
            <v>48933.990000000005</v>
          </cell>
          <cell r="AH252">
            <v>55173.177000000003</v>
          </cell>
          <cell r="AI252">
            <v>0</v>
          </cell>
          <cell r="AJ252">
            <v>0</v>
          </cell>
          <cell r="AK252">
            <v>0</v>
          </cell>
          <cell r="AL252">
            <v>32500.596600000001</v>
          </cell>
          <cell r="AM252">
            <v>207229.04459999999</v>
          </cell>
        </row>
        <row r="253">
          <cell r="B253" t="str">
            <v>BI_28W01</v>
          </cell>
          <cell r="C253" t="str">
            <v>BI_28W01 - Financial &amp; Accounting Technology</v>
          </cell>
          <cell r="D253" t="str">
            <v>5028</v>
          </cell>
          <cell r="E253" t="str">
            <v>ER_5028 - Financial &amp; Accounting Technology</v>
          </cell>
          <cell r="F253" t="str">
            <v>Financial &amp; Accounting Technology</v>
          </cell>
          <cell r="G253" t="str">
            <v>Performance &amp; Capacity</v>
          </cell>
          <cell r="H253" t="str">
            <v>Enterprise Technology</v>
          </cell>
          <cell r="I253" t="str">
            <v>3 Yr Software</v>
          </cell>
          <cell r="J253" t="str">
            <v>CD</v>
          </cell>
          <cell r="K253" t="str">
            <v>AA</v>
          </cell>
          <cell r="L253">
            <v>9.1800000000000007E-2</v>
          </cell>
          <cell r="M253">
            <v>2022</v>
          </cell>
          <cell r="N253">
            <v>-101.57</v>
          </cell>
          <cell r="O253">
            <v>2991.3</v>
          </cell>
          <cell r="P253">
            <v>2533.29</v>
          </cell>
          <cell r="Q253">
            <v>0</v>
          </cell>
          <cell r="R253">
            <v>16605</v>
          </cell>
          <cell r="S253">
            <v>0</v>
          </cell>
          <cell r="T253">
            <v>0</v>
          </cell>
          <cell r="U253">
            <v>0</v>
          </cell>
          <cell r="V253">
            <v>0</v>
          </cell>
          <cell r="W253">
            <v>0</v>
          </cell>
          <cell r="X253">
            <v>0</v>
          </cell>
          <cell r="Y253">
            <v>0</v>
          </cell>
          <cell r="Z253">
            <v>22028.02</v>
          </cell>
          <cell r="AA253">
            <v>-9.3241259999999997</v>
          </cell>
          <cell r="AB253">
            <v>274.60134000000005</v>
          </cell>
          <cell r="AC253">
            <v>232.55602200000001</v>
          </cell>
          <cell r="AD253">
            <v>0</v>
          </cell>
          <cell r="AE253">
            <v>1524.3390000000002</v>
          </cell>
          <cell r="AF253">
            <v>0</v>
          </cell>
          <cell r="AG253">
            <v>0</v>
          </cell>
          <cell r="AH253">
            <v>0</v>
          </cell>
          <cell r="AI253">
            <v>0</v>
          </cell>
          <cell r="AJ253">
            <v>0</v>
          </cell>
          <cell r="AK253">
            <v>0</v>
          </cell>
          <cell r="AL253">
            <v>0</v>
          </cell>
          <cell r="AM253">
            <v>2022.1722360000003</v>
          </cell>
        </row>
        <row r="254">
          <cell r="B254" t="str">
            <v>BI_28W01</v>
          </cell>
          <cell r="C254" t="str">
            <v>BI_28W01 - Financial &amp; Accounting Technology</v>
          </cell>
          <cell r="D254" t="str">
            <v>5028</v>
          </cell>
          <cell r="E254" t="str">
            <v>ER_5028 - Financial &amp; Accounting Technology</v>
          </cell>
          <cell r="F254" t="str">
            <v>Financial &amp; Accounting Technology</v>
          </cell>
          <cell r="G254" t="str">
            <v>Performance &amp; Capacity</v>
          </cell>
          <cell r="H254" t="str">
            <v>Enterprise Technology</v>
          </cell>
          <cell r="I254" t="str">
            <v>5 Yr Software</v>
          </cell>
          <cell r="J254" t="str">
            <v>CD</v>
          </cell>
          <cell r="K254" t="str">
            <v>AA</v>
          </cell>
          <cell r="L254">
            <v>9.1800000000000007E-2</v>
          </cell>
          <cell r="M254">
            <v>2022</v>
          </cell>
          <cell r="N254">
            <v>35840.720000000008</v>
          </cell>
          <cell r="O254">
            <v>66079.240000000005</v>
          </cell>
          <cell r="P254">
            <v>63481.83</v>
          </cell>
          <cell r="Q254">
            <v>-26735.77</v>
          </cell>
          <cell r="R254">
            <v>10868.840000000317</v>
          </cell>
          <cell r="S254">
            <v>396700.45</v>
          </cell>
          <cell r="T254">
            <v>28885.24</v>
          </cell>
          <cell r="U254">
            <v>38011.31</v>
          </cell>
          <cell r="V254">
            <v>900</v>
          </cell>
          <cell r="W254">
            <v>0</v>
          </cell>
          <cell r="X254">
            <v>0</v>
          </cell>
          <cell r="Y254">
            <v>715026.85000000009</v>
          </cell>
          <cell r="Z254">
            <v>1329058.7100000004</v>
          </cell>
          <cell r="AA254">
            <v>3290.178096000001</v>
          </cell>
          <cell r="AB254">
            <v>6066.0742320000008</v>
          </cell>
          <cell r="AC254">
            <v>5827.6319940000003</v>
          </cell>
          <cell r="AD254">
            <v>-2454.3436860000002</v>
          </cell>
          <cell r="AE254">
            <v>997.75951200002919</v>
          </cell>
          <cell r="AF254">
            <v>36417.101310000005</v>
          </cell>
          <cell r="AG254">
            <v>2651.6650320000003</v>
          </cell>
          <cell r="AH254">
            <v>3489.4382580000001</v>
          </cell>
          <cell r="AI254">
            <v>82.62</v>
          </cell>
          <cell r="AJ254">
            <v>0</v>
          </cell>
          <cell r="AK254">
            <v>0</v>
          </cell>
          <cell r="AL254">
            <v>65639.464830000012</v>
          </cell>
          <cell r="AM254">
            <v>122007.58957800004</v>
          </cell>
        </row>
        <row r="255">
          <cell r="B255" t="str">
            <v>BI_28W01</v>
          </cell>
          <cell r="C255" t="str">
            <v>BI_28W01 - Financial &amp; Accounting Technology</v>
          </cell>
          <cell r="D255" t="str">
            <v>5028</v>
          </cell>
          <cell r="E255" t="str">
            <v>ER_5028 - Financial &amp; Accounting Technology</v>
          </cell>
          <cell r="F255" t="str">
            <v>Financial &amp; Accounting Technology</v>
          </cell>
          <cell r="G255" t="str">
            <v>Performance &amp; Capacity</v>
          </cell>
          <cell r="H255" t="str">
            <v>Enterprise Technology</v>
          </cell>
          <cell r="I255" t="str">
            <v>Hardware</v>
          </cell>
          <cell r="J255" t="str">
            <v>CD</v>
          </cell>
          <cell r="K255" t="str">
            <v>AA</v>
          </cell>
          <cell r="L255">
            <v>9.1800000000000007E-2</v>
          </cell>
          <cell r="M255">
            <v>2022</v>
          </cell>
          <cell r="N255">
            <v>571.72</v>
          </cell>
          <cell r="O255">
            <v>1230.33</v>
          </cell>
          <cell r="P255">
            <v>1156.83</v>
          </cell>
          <cell r="Q255">
            <v>-595.91999999999996</v>
          </cell>
          <cell r="R255">
            <v>-10868.839999999997</v>
          </cell>
          <cell r="S255">
            <v>0</v>
          </cell>
          <cell r="T255">
            <v>0</v>
          </cell>
          <cell r="U255">
            <v>0</v>
          </cell>
          <cell r="V255">
            <v>0</v>
          </cell>
          <cell r="W255">
            <v>0</v>
          </cell>
          <cell r="X255">
            <v>0</v>
          </cell>
          <cell r="Y255">
            <v>0</v>
          </cell>
          <cell r="Z255">
            <v>-8505.8799999999974</v>
          </cell>
          <cell r="AA255">
            <v>52.483896000000009</v>
          </cell>
          <cell r="AB255">
            <v>112.944294</v>
          </cell>
          <cell r="AC255">
            <v>106.196994</v>
          </cell>
          <cell r="AD255">
            <v>-54.705455999999998</v>
          </cell>
          <cell r="AE255">
            <v>-997.75951199999975</v>
          </cell>
          <cell r="AF255">
            <v>0</v>
          </cell>
          <cell r="AG255">
            <v>0</v>
          </cell>
          <cell r="AH255">
            <v>0</v>
          </cell>
          <cell r="AI255">
            <v>0</v>
          </cell>
          <cell r="AJ255">
            <v>0</v>
          </cell>
          <cell r="AK255">
            <v>0</v>
          </cell>
          <cell r="AL255">
            <v>0</v>
          </cell>
          <cell r="AM255">
            <v>-780.83978399999978</v>
          </cell>
        </row>
        <row r="256">
          <cell r="B256" t="str">
            <v>BI_28W01</v>
          </cell>
          <cell r="C256" t="str">
            <v>BI_28W01 - Financial &amp; Accounting Technology</v>
          </cell>
          <cell r="D256" t="str">
            <v>5028</v>
          </cell>
          <cell r="E256" t="str">
            <v>ER_5028 - Financial &amp; Accounting Technology</v>
          </cell>
          <cell r="F256" t="str">
            <v>Financial &amp; Accounting Technology</v>
          </cell>
          <cell r="G256" t="str">
            <v>Performance &amp; Capacity</v>
          </cell>
          <cell r="H256" t="str">
            <v>Enterprise Technology</v>
          </cell>
          <cell r="I256" t="str">
            <v>5 Yr Software</v>
          </cell>
          <cell r="J256" t="str">
            <v>CD</v>
          </cell>
          <cell r="K256" t="str">
            <v>AA</v>
          </cell>
          <cell r="L256">
            <v>9.1800000000000007E-2</v>
          </cell>
          <cell r="M256">
            <v>2023</v>
          </cell>
          <cell r="N256">
            <v>3800.0800000000004</v>
          </cell>
          <cell r="O256">
            <v>24364</v>
          </cell>
          <cell r="P256">
            <v>0</v>
          </cell>
          <cell r="Q256">
            <v>0</v>
          </cell>
          <cell r="R256">
            <v>0</v>
          </cell>
          <cell r="S256">
            <v>0</v>
          </cell>
          <cell r="T256">
            <v>0</v>
          </cell>
          <cell r="U256">
            <v>0</v>
          </cell>
          <cell r="V256">
            <v>0</v>
          </cell>
          <cell r="W256">
            <v>0</v>
          </cell>
          <cell r="X256">
            <v>0</v>
          </cell>
          <cell r="Y256">
            <v>0</v>
          </cell>
          <cell r="Z256">
            <v>28164.080000000002</v>
          </cell>
          <cell r="AA256">
            <v>348.84734400000008</v>
          </cell>
          <cell r="AB256">
            <v>2236.6152000000002</v>
          </cell>
          <cell r="AC256">
            <v>0</v>
          </cell>
          <cell r="AD256">
            <v>0</v>
          </cell>
          <cell r="AE256">
            <v>0</v>
          </cell>
          <cell r="AF256">
            <v>0</v>
          </cell>
          <cell r="AG256">
            <v>0</v>
          </cell>
          <cell r="AH256">
            <v>0</v>
          </cell>
          <cell r="AI256">
            <v>0</v>
          </cell>
          <cell r="AJ256">
            <v>0</v>
          </cell>
          <cell r="AK256">
            <v>0</v>
          </cell>
          <cell r="AL256">
            <v>0</v>
          </cell>
          <cell r="AM256">
            <v>2585.4625440000004</v>
          </cell>
        </row>
        <row r="257">
          <cell r="B257" t="str">
            <v>BI_28W01</v>
          </cell>
          <cell r="C257" t="str">
            <v>BI_28W01 - Financial &amp; Accounting Technology</v>
          </cell>
          <cell r="D257" t="str">
            <v>5028</v>
          </cell>
          <cell r="E257" t="str">
            <v>ER_5028 - Financial &amp; Accounting Technology</v>
          </cell>
          <cell r="F257" t="str">
            <v>Financial &amp; Accounting Technology</v>
          </cell>
          <cell r="G257" t="str">
            <v>Performance &amp; Capacity</v>
          </cell>
          <cell r="H257" t="str">
            <v>Enterprise Technology</v>
          </cell>
          <cell r="I257" t="str">
            <v>General</v>
          </cell>
          <cell r="J257" t="str">
            <v>CD</v>
          </cell>
          <cell r="K257" t="str">
            <v>AA</v>
          </cell>
          <cell r="L257">
            <v>9.1800000000000007E-2</v>
          </cell>
          <cell r="M257">
            <v>2023</v>
          </cell>
          <cell r="N257">
            <v>0</v>
          </cell>
          <cell r="O257">
            <v>0</v>
          </cell>
          <cell r="P257">
            <v>0</v>
          </cell>
          <cell r="Q257">
            <v>3415</v>
          </cell>
          <cell r="R257">
            <v>3317</v>
          </cell>
          <cell r="S257">
            <v>3569</v>
          </cell>
          <cell r="T257">
            <v>62</v>
          </cell>
          <cell r="U257">
            <v>8</v>
          </cell>
          <cell r="V257">
            <v>3</v>
          </cell>
          <cell r="W257">
            <v>9035</v>
          </cell>
          <cell r="X257">
            <v>1004</v>
          </cell>
          <cell r="Y257">
            <v>145</v>
          </cell>
          <cell r="Z257">
            <v>20558</v>
          </cell>
          <cell r="AA257">
            <v>0</v>
          </cell>
          <cell r="AB257">
            <v>0</v>
          </cell>
          <cell r="AC257">
            <v>0</v>
          </cell>
          <cell r="AD257">
            <v>313.49700000000001</v>
          </cell>
          <cell r="AE257">
            <v>304.50060000000002</v>
          </cell>
          <cell r="AF257">
            <v>327.63420000000002</v>
          </cell>
          <cell r="AG257">
            <v>5.6916000000000002</v>
          </cell>
          <cell r="AH257">
            <v>0.73440000000000005</v>
          </cell>
          <cell r="AI257">
            <v>0.27540000000000003</v>
          </cell>
          <cell r="AJ257">
            <v>829.41300000000001</v>
          </cell>
          <cell r="AK257">
            <v>92.167200000000008</v>
          </cell>
          <cell r="AL257">
            <v>13.311000000000002</v>
          </cell>
          <cell r="AM257">
            <v>1887.2244000000001</v>
          </cell>
        </row>
        <row r="258">
          <cell r="B258" t="str">
            <v>BI_28W01</v>
          </cell>
          <cell r="C258" t="str">
            <v>BI_28W01 - Financial &amp; Accounting Technology</v>
          </cell>
          <cell r="D258" t="str">
            <v>5028</v>
          </cell>
          <cell r="E258" t="str">
            <v>ER_5028 - Financial &amp; Accounting Technology</v>
          </cell>
          <cell r="F258" t="str">
            <v>Financial &amp; Accounting Technology</v>
          </cell>
          <cell r="G258" t="str">
            <v>Performance &amp; Capacity</v>
          </cell>
          <cell r="H258" t="str">
            <v>Enterprise Technology</v>
          </cell>
          <cell r="I258" t="str">
            <v>Hardware</v>
          </cell>
          <cell r="J258" t="str">
            <v>CD</v>
          </cell>
          <cell r="K258" t="str">
            <v>AA</v>
          </cell>
          <cell r="L258">
            <v>9.1800000000000007E-2</v>
          </cell>
          <cell r="M258">
            <v>2023</v>
          </cell>
          <cell r="N258">
            <v>0</v>
          </cell>
          <cell r="O258">
            <v>0</v>
          </cell>
          <cell r="P258">
            <v>0</v>
          </cell>
          <cell r="Q258">
            <v>2594</v>
          </cell>
          <cell r="R258">
            <v>2519</v>
          </cell>
          <cell r="S258">
            <v>2710</v>
          </cell>
          <cell r="T258">
            <v>47</v>
          </cell>
          <cell r="U258">
            <v>6</v>
          </cell>
          <cell r="V258">
            <v>2</v>
          </cell>
          <cell r="W258">
            <v>6862</v>
          </cell>
          <cell r="X258">
            <v>763</v>
          </cell>
          <cell r="Y258">
            <v>110</v>
          </cell>
          <cell r="Z258">
            <v>15613</v>
          </cell>
          <cell r="AA258">
            <v>0</v>
          </cell>
          <cell r="AB258">
            <v>0</v>
          </cell>
          <cell r="AC258">
            <v>0</v>
          </cell>
          <cell r="AD258">
            <v>238.12920000000003</v>
          </cell>
          <cell r="AE258">
            <v>231.24420000000001</v>
          </cell>
          <cell r="AF258">
            <v>248.77800000000002</v>
          </cell>
          <cell r="AG258">
            <v>4.3146000000000004</v>
          </cell>
          <cell r="AH258">
            <v>0.55080000000000007</v>
          </cell>
          <cell r="AI258">
            <v>0.18360000000000001</v>
          </cell>
          <cell r="AJ258">
            <v>629.9316</v>
          </cell>
          <cell r="AK258">
            <v>70.043400000000005</v>
          </cell>
          <cell r="AL258">
            <v>10.098000000000001</v>
          </cell>
          <cell r="AM258">
            <v>1433.2734</v>
          </cell>
        </row>
        <row r="259">
          <cell r="B259" t="str">
            <v>BI_28W01</v>
          </cell>
          <cell r="C259" t="str">
            <v>BI_28W01 - Financial &amp; Accounting Technology</v>
          </cell>
          <cell r="D259" t="str">
            <v>5028</v>
          </cell>
          <cell r="E259" t="str">
            <v>ER_5028 - Financial &amp; Accounting Technology</v>
          </cell>
          <cell r="F259" t="str">
            <v>Financial &amp; Accounting Technology</v>
          </cell>
          <cell r="G259" t="str">
            <v>Performance &amp; Capacity</v>
          </cell>
          <cell r="H259" t="str">
            <v>Enterprise Technology</v>
          </cell>
          <cell r="I259" t="str">
            <v>Intangible</v>
          </cell>
          <cell r="J259" t="str">
            <v>CD</v>
          </cell>
          <cell r="K259" t="str">
            <v>AA</v>
          </cell>
          <cell r="L259">
            <v>9.1800000000000007E-2</v>
          </cell>
          <cell r="M259">
            <v>2023</v>
          </cell>
          <cell r="N259">
            <v>0</v>
          </cell>
          <cell r="O259">
            <v>0</v>
          </cell>
          <cell r="P259">
            <v>0</v>
          </cell>
          <cell r="Q259">
            <v>460821</v>
          </cell>
          <cell r="R259">
            <v>447578</v>
          </cell>
          <cell r="S259">
            <v>481494</v>
          </cell>
          <cell r="T259">
            <v>8338</v>
          </cell>
          <cell r="U259">
            <v>1120</v>
          </cell>
          <cell r="V259">
            <v>413</v>
          </cell>
          <cell r="W259">
            <v>1219033</v>
          </cell>
          <cell r="X259">
            <v>135519</v>
          </cell>
          <cell r="Y259">
            <v>19623</v>
          </cell>
          <cell r="Z259">
            <v>2773939</v>
          </cell>
          <cell r="AA259">
            <v>0</v>
          </cell>
          <cell r="AB259">
            <v>0</v>
          </cell>
          <cell r="AC259">
            <v>0</v>
          </cell>
          <cell r="AD259">
            <v>42303.3678</v>
          </cell>
          <cell r="AE259">
            <v>41087.660400000001</v>
          </cell>
          <cell r="AF259">
            <v>44201.1492</v>
          </cell>
          <cell r="AG259">
            <v>765.42840000000001</v>
          </cell>
          <cell r="AH259">
            <v>102.816</v>
          </cell>
          <cell r="AI259">
            <v>37.913400000000003</v>
          </cell>
          <cell r="AJ259">
            <v>111907.22940000001</v>
          </cell>
          <cell r="AK259">
            <v>12440.644200000001</v>
          </cell>
          <cell r="AL259">
            <v>1801.3914000000002</v>
          </cell>
          <cell r="AM259">
            <v>254647.60020000004</v>
          </cell>
        </row>
        <row r="260">
          <cell r="B260" t="str">
            <v>BI_21K51</v>
          </cell>
          <cell r="C260" t="str">
            <v>BI_21K51 - Transportation Equipment-CD.AN</v>
          </cell>
          <cell r="D260" t="str">
            <v>7000</v>
          </cell>
          <cell r="E260" t="str">
            <v>ER_7000 - Transportation Equip</v>
          </cell>
          <cell r="F260" t="str">
            <v>Fleet Services Capital Plan</v>
          </cell>
          <cell r="G260" t="str">
            <v>Asset Condition</v>
          </cell>
          <cell r="H260" t="str">
            <v>General Plant</v>
          </cell>
          <cell r="I260" t="str">
            <v>General</v>
          </cell>
          <cell r="J260" t="str">
            <v>CD</v>
          </cell>
          <cell r="K260" t="str">
            <v>AN</v>
          </cell>
          <cell r="L260">
            <v>0</v>
          </cell>
          <cell r="M260">
            <v>2022</v>
          </cell>
          <cell r="N260">
            <v>0</v>
          </cell>
          <cell r="O260">
            <v>0</v>
          </cell>
          <cell r="P260">
            <v>2003.07</v>
          </cell>
          <cell r="Q260">
            <v>0</v>
          </cell>
          <cell r="R260">
            <v>0</v>
          </cell>
          <cell r="S260">
            <v>26039.95</v>
          </cell>
          <cell r="T260">
            <v>0</v>
          </cell>
          <cell r="U260">
            <v>0</v>
          </cell>
          <cell r="V260">
            <v>0</v>
          </cell>
          <cell r="W260">
            <v>0</v>
          </cell>
          <cell r="X260">
            <v>0</v>
          </cell>
          <cell r="Y260">
            <v>0</v>
          </cell>
          <cell r="Z260">
            <v>28043.02</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row>
        <row r="261">
          <cell r="B261" t="str">
            <v>BI_21K51</v>
          </cell>
          <cell r="C261" t="str">
            <v>BI_21K51 - Transportation Equipment-CD.AN</v>
          </cell>
          <cell r="D261" t="str">
            <v>7000</v>
          </cell>
          <cell r="E261" t="str">
            <v>ER_7000 - Transportation Equip</v>
          </cell>
          <cell r="F261" t="str">
            <v>Fleet Services Capital Plan</v>
          </cell>
          <cell r="G261" t="str">
            <v>Asset Condition</v>
          </cell>
          <cell r="H261" t="str">
            <v>General Plant</v>
          </cell>
          <cell r="I261" t="str">
            <v>Transportation</v>
          </cell>
          <cell r="J261" t="str">
            <v>CD</v>
          </cell>
          <cell r="K261" t="str">
            <v>AN</v>
          </cell>
          <cell r="L261">
            <v>0</v>
          </cell>
          <cell r="M261">
            <v>2022</v>
          </cell>
          <cell r="N261">
            <v>0</v>
          </cell>
          <cell r="O261">
            <v>0</v>
          </cell>
          <cell r="P261">
            <v>189639.36000000002</v>
          </cell>
          <cell r="Q261">
            <v>620.74</v>
          </cell>
          <cell r="R261">
            <v>0</v>
          </cell>
          <cell r="S261">
            <v>28580.27</v>
          </cell>
          <cell r="T261">
            <v>93.480000000010477</v>
          </cell>
          <cell r="U261">
            <v>112280.68</v>
          </cell>
          <cell r="V261">
            <v>10588.14</v>
          </cell>
          <cell r="W261">
            <v>6773.06</v>
          </cell>
          <cell r="X261">
            <v>2081.66</v>
          </cell>
          <cell r="Y261">
            <v>0</v>
          </cell>
          <cell r="Z261">
            <v>350657.39</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row>
        <row r="262">
          <cell r="B262" t="str">
            <v>BI_22K51</v>
          </cell>
          <cell r="C262" t="str">
            <v>BI_22K51 - Transportation Equipment-CD.ID</v>
          </cell>
          <cell r="D262" t="str">
            <v>7000</v>
          </cell>
          <cell r="E262" t="str">
            <v>ER_7000 - Transportation Equip</v>
          </cell>
          <cell r="F262" t="str">
            <v>Fleet Services Capital Plan</v>
          </cell>
          <cell r="G262" t="str">
            <v>Asset Condition</v>
          </cell>
          <cell r="H262" t="str">
            <v>General Plant</v>
          </cell>
          <cell r="I262" t="str">
            <v>Transportation</v>
          </cell>
          <cell r="J262" t="str">
            <v>CD</v>
          </cell>
          <cell r="K262" t="str">
            <v>ID</v>
          </cell>
          <cell r="L262">
            <v>0</v>
          </cell>
          <cell r="M262">
            <v>2022</v>
          </cell>
          <cell r="N262">
            <v>85289.03</v>
          </cell>
          <cell r="O262">
            <v>639.59</v>
          </cell>
          <cell r="P262">
            <v>0</v>
          </cell>
          <cell r="Q262">
            <v>0</v>
          </cell>
          <cell r="R262">
            <v>0</v>
          </cell>
          <cell r="S262">
            <v>48748.51</v>
          </cell>
          <cell r="T262">
            <v>57279.46</v>
          </cell>
          <cell r="U262">
            <v>300.14999999999998</v>
          </cell>
          <cell r="V262">
            <v>0</v>
          </cell>
          <cell r="W262">
            <v>0</v>
          </cell>
          <cell r="X262">
            <v>0</v>
          </cell>
          <cell r="Y262">
            <v>0</v>
          </cell>
          <cell r="Z262">
            <v>192256.74</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row>
        <row r="263">
          <cell r="B263" t="str">
            <v>BI_23K51</v>
          </cell>
          <cell r="C263" t="str">
            <v>BI_23K51 - Transportation Equipment-CD.WA</v>
          </cell>
          <cell r="D263" t="str">
            <v>7000</v>
          </cell>
          <cell r="E263" t="str">
            <v>ER_7000 - Transportation Equip</v>
          </cell>
          <cell r="F263" t="str">
            <v>Fleet Services Capital Plan</v>
          </cell>
          <cell r="G263" t="str">
            <v>Asset Condition</v>
          </cell>
          <cell r="H263" t="str">
            <v>General Plant</v>
          </cell>
          <cell r="I263" t="str">
            <v>Transportation</v>
          </cell>
          <cell r="J263" t="str">
            <v>CD</v>
          </cell>
          <cell r="K263" t="str">
            <v>WA</v>
          </cell>
          <cell r="L263">
            <v>0</v>
          </cell>
          <cell r="M263">
            <v>2022</v>
          </cell>
          <cell r="N263">
            <v>0</v>
          </cell>
          <cell r="O263">
            <v>0</v>
          </cell>
          <cell r="P263">
            <v>0</v>
          </cell>
          <cell r="Q263">
            <v>0</v>
          </cell>
          <cell r="R263">
            <v>0</v>
          </cell>
          <cell r="S263">
            <v>49174.49</v>
          </cell>
          <cell r="T263">
            <v>3841.34</v>
          </cell>
          <cell r="U263">
            <v>0</v>
          </cell>
          <cell r="V263">
            <v>0</v>
          </cell>
          <cell r="W263">
            <v>0</v>
          </cell>
          <cell r="X263">
            <v>0</v>
          </cell>
          <cell r="Y263">
            <v>0</v>
          </cell>
          <cell r="Z263">
            <v>53015.83</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row>
        <row r="264">
          <cell r="B264" t="str">
            <v>BI_31K51</v>
          </cell>
          <cell r="C264" t="str">
            <v>BI_31K51 - Transportation Equipment-ED.AN</v>
          </cell>
          <cell r="D264" t="str">
            <v>7000</v>
          </cell>
          <cell r="E264" t="str">
            <v>ER_7000 - Transportation Equip</v>
          </cell>
          <cell r="F264" t="str">
            <v>Fleet Services Capital Plan</v>
          </cell>
          <cell r="G264" t="str">
            <v>Asset Condition</v>
          </cell>
          <cell r="H264" t="str">
            <v>General Plant</v>
          </cell>
          <cell r="I264" t="str">
            <v>General</v>
          </cell>
          <cell r="J264" t="str">
            <v>ED</v>
          </cell>
          <cell r="K264" t="str">
            <v>AN</v>
          </cell>
          <cell r="L264">
            <v>0</v>
          </cell>
          <cell r="M264">
            <v>2022</v>
          </cell>
          <cell r="N264">
            <v>0</v>
          </cell>
          <cell r="O264">
            <v>69798.880000000005</v>
          </cell>
          <cell r="P264">
            <v>0</v>
          </cell>
          <cell r="Q264">
            <v>0</v>
          </cell>
          <cell r="R264">
            <v>0</v>
          </cell>
          <cell r="S264">
            <v>0</v>
          </cell>
          <cell r="T264">
            <v>0</v>
          </cell>
          <cell r="U264">
            <v>0</v>
          </cell>
          <cell r="V264">
            <v>0</v>
          </cell>
          <cell r="W264">
            <v>0</v>
          </cell>
          <cell r="X264">
            <v>0</v>
          </cell>
          <cell r="Y264">
            <v>0</v>
          </cell>
          <cell r="Z264">
            <v>69798.880000000005</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row>
        <row r="265">
          <cell r="B265" t="str">
            <v>BI_31K51</v>
          </cell>
          <cell r="C265" t="str">
            <v>BI_31K51 - Transportation Equipment-ED.AN</v>
          </cell>
          <cell r="D265" t="str">
            <v>7000</v>
          </cell>
          <cell r="E265" t="str">
            <v>ER_7000 - Transportation Equip</v>
          </cell>
          <cell r="F265" t="str">
            <v>Fleet Services Capital Plan</v>
          </cell>
          <cell r="G265" t="str">
            <v>Asset Condition</v>
          </cell>
          <cell r="H265" t="str">
            <v>General Plant</v>
          </cell>
          <cell r="I265" t="str">
            <v>Transportation</v>
          </cell>
          <cell r="J265" t="str">
            <v>ED</v>
          </cell>
          <cell r="K265" t="str">
            <v>AN</v>
          </cell>
          <cell r="L265">
            <v>0</v>
          </cell>
          <cell r="M265">
            <v>2022</v>
          </cell>
          <cell r="N265">
            <v>0</v>
          </cell>
          <cell r="O265">
            <v>0</v>
          </cell>
          <cell r="P265">
            <v>385349.98</v>
          </cell>
          <cell r="Q265">
            <v>195532.29</v>
          </cell>
          <cell r="R265">
            <v>40973.17</v>
          </cell>
          <cell r="S265">
            <v>0</v>
          </cell>
          <cell r="T265">
            <v>96988.769999999975</v>
          </cell>
          <cell r="U265">
            <v>330166.25</v>
          </cell>
          <cell r="V265">
            <v>8611.9500000000116</v>
          </cell>
          <cell r="W265">
            <v>53655.83</v>
          </cell>
          <cell r="X265">
            <v>0</v>
          </cell>
          <cell r="Y265">
            <v>0</v>
          </cell>
          <cell r="Z265">
            <v>1111278.24</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row>
        <row r="266">
          <cell r="B266" t="str">
            <v>BI_32K51</v>
          </cell>
          <cell r="C266" t="str">
            <v>BI_32K51 - Transportation Equipment-ED.ID</v>
          </cell>
          <cell r="D266" t="str">
            <v>7000</v>
          </cell>
          <cell r="E266" t="str">
            <v>ER_7000 - Transportation Equip</v>
          </cell>
          <cell r="F266" t="str">
            <v>Fleet Services Capital Plan</v>
          </cell>
          <cell r="G266" t="str">
            <v>Asset Condition</v>
          </cell>
          <cell r="H266" t="str">
            <v>General Plant</v>
          </cell>
          <cell r="I266" t="str">
            <v>Transportation</v>
          </cell>
          <cell r="J266" t="str">
            <v>ED</v>
          </cell>
          <cell r="K266" t="str">
            <v>ID</v>
          </cell>
          <cell r="L266">
            <v>0</v>
          </cell>
          <cell r="M266">
            <v>2022</v>
          </cell>
          <cell r="N266">
            <v>0</v>
          </cell>
          <cell r="O266">
            <v>67029.17</v>
          </cell>
          <cell r="P266">
            <v>10047.42</v>
          </cell>
          <cell r="Q266">
            <v>743.39</v>
          </cell>
          <cell r="R266">
            <v>0</v>
          </cell>
          <cell r="S266">
            <v>0</v>
          </cell>
          <cell r="T266">
            <v>0</v>
          </cell>
          <cell r="U266">
            <v>0</v>
          </cell>
          <cell r="V266">
            <v>0</v>
          </cell>
          <cell r="W266">
            <v>0</v>
          </cell>
          <cell r="X266">
            <v>0</v>
          </cell>
          <cell r="Y266">
            <v>450964.58999999997</v>
          </cell>
          <cell r="Z266">
            <v>528784.56999999995</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row>
        <row r="267">
          <cell r="B267" t="str">
            <v>BI_33K51</v>
          </cell>
          <cell r="C267" t="str">
            <v>BI_33K51 - Transportation Equipment-ED.WA</v>
          </cell>
          <cell r="D267" t="str">
            <v>7000</v>
          </cell>
          <cell r="E267" t="str">
            <v>ER_7000 - Transportation Equip</v>
          </cell>
          <cell r="F267" t="str">
            <v>Fleet Services Capital Plan</v>
          </cell>
          <cell r="G267" t="str">
            <v>Asset Condition</v>
          </cell>
          <cell r="H267" t="str">
            <v>General Plant</v>
          </cell>
          <cell r="I267" t="str">
            <v>Transportation</v>
          </cell>
          <cell r="J267" t="str">
            <v>ED</v>
          </cell>
          <cell r="K267" t="str">
            <v>WA</v>
          </cell>
          <cell r="L267">
            <v>0</v>
          </cell>
          <cell r="M267">
            <v>2022</v>
          </cell>
          <cell r="N267">
            <v>277744.01999999996</v>
          </cell>
          <cell r="O267">
            <v>776.29</v>
          </cell>
          <cell r="P267">
            <v>0</v>
          </cell>
          <cell r="Q267">
            <v>0</v>
          </cell>
          <cell r="R267">
            <v>117617.66</v>
          </cell>
          <cell r="S267">
            <v>102855.51000000001</v>
          </cell>
          <cell r="T267">
            <v>-197.80999999999995</v>
          </cell>
          <cell r="U267">
            <v>0</v>
          </cell>
          <cell r="V267">
            <v>0</v>
          </cell>
          <cell r="W267">
            <v>7973.9</v>
          </cell>
          <cell r="X267">
            <v>153604.78</v>
          </cell>
          <cell r="Y267">
            <v>0</v>
          </cell>
          <cell r="Z267">
            <v>660374.35</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row>
        <row r="268">
          <cell r="B268" t="str">
            <v>BI_33K51</v>
          </cell>
          <cell r="C268" t="str">
            <v>BI_33K51 - Transportation Equipment-ED.WA</v>
          </cell>
          <cell r="D268" t="str">
            <v>7000</v>
          </cell>
          <cell r="E268" t="str">
            <v>ER_7000 - Transportation Equip</v>
          </cell>
          <cell r="F268" t="str">
            <v>Fleet Services Capital Plan</v>
          </cell>
          <cell r="G268" t="str">
            <v>Asset Condition</v>
          </cell>
          <cell r="H268" t="str">
            <v>General Plant</v>
          </cell>
          <cell r="I268" t="str">
            <v>Transportation</v>
          </cell>
          <cell r="J268" t="str">
            <v>GD</v>
          </cell>
          <cell r="K268" t="str">
            <v>WA</v>
          </cell>
          <cell r="L268">
            <v>0</v>
          </cell>
          <cell r="M268">
            <v>2022</v>
          </cell>
          <cell r="N268">
            <v>0</v>
          </cell>
          <cell r="O268">
            <v>0</v>
          </cell>
          <cell r="P268">
            <v>0</v>
          </cell>
          <cell r="Q268">
            <v>0</v>
          </cell>
          <cell r="R268">
            <v>0</v>
          </cell>
          <cell r="S268">
            <v>0</v>
          </cell>
          <cell r="T268">
            <v>0</v>
          </cell>
          <cell r="U268">
            <v>0</v>
          </cell>
          <cell r="V268">
            <v>119390.42</v>
          </cell>
          <cell r="W268">
            <v>122760.7</v>
          </cell>
          <cell r="X268">
            <v>0</v>
          </cell>
          <cell r="Y268">
            <v>1947.85</v>
          </cell>
          <cell r="Z268">
            <v>244098.97</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row>
        <row r="269">
          <cell r="B269" t="str">
            <v>BI_42K51</v>
          </cell>
          <cell r="C269" t="str">
            <v>BI_42K51 - Transportation Equipment-GD.ID</v>
          </cell>
          <cell r="D269" t="str">
            <v>7000</v>
          </cell>
          <cell r="E269" t="str">
            <v>ER_7000 - Transportation Equip</v>
          </cell>
          <cell r="F269" t="str">
            <v>Fleet Services Capital Plan</v>
          </cell>
          <cell r="G269" t="str">
            <v>Asset Condition</v>
          </cell>
          <cell r="H269" t="str">
            <v>General Plant</v>
          </cell>
          <cell r="I269" t="str">
            <v>Transportation</v>
          </cell>
          <cell r="J269" t="str">
            <v>GD</v>
          </cell>
          <cell r="K269" t="str">
            <v>ID</v>
          </cell>
          <cell r="L269">
            <v>0</v>
          </cell>
          <cell r="M269">
            <v>2022</v>
          </cell>
          <cell r="N269">
            <v>0</v>
          </cell>
          <cell r="O269">
            <v>0</v>
          </cell>
          <cell r="P269">
            <v>0</v>
          </cell>
          <cell r="Q269">
            <v>141195.57999999999</v>
          </cell>
          <cell r="R269">
            <v>0</v>
          </cell>
          <cell r="S269">
            <v>0</v>
          </cell>
          <cell r="T269">
            <v>0</v>
          </cell>
          <cell r="U269">
            <v>0</v>
          </cell>
          <cell r="V269">
            <v>0</v>
          </cell>
          <cell r="W269">
            <v>231154.78</v>
          </cell>
          <cell r="X269">
            <v>1397.66</v>
          </cell>
          <cell r="Y269">
            <v>0</v>
          </cell>
          <cell r="Z269">
            <v>373748.01999999996</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row>
        <row r="270">
          <cell r="B270" t="str">
            <v>BI_44K51</v>
          </cell>
          <cell r="C270" t="str">
            <v>BI_44K51 - Transportation Equipment-GD.OR</v>
          </cell>
          <cell r="D270" t="str">
            <v>7000</v>
          </cell>
          <cell r="E270" t="str">
            <v>ER_7000 - Transportation Equip</v>
          </cell>
          <cell r="F270" t="str">
            <v>Fleet Services Capital Plan</v>
          </cell>
          <cell r="G270" t="str">
            <v>Asset Condition</v>
          </cell>
          <cell r="H270" t="str">
            <v>General Plant</v>
          </cell>
          <cell r="I270" t="str">
            <v>Transportation</v>
          </cell>
          <cell r="J270" t="str">
            <v>GD</v>
          </cell>
          <cell r="K270" t="str">
            <v>OR</v>
          </cell>
          <cell r="L270">
            <v>1</v>
          </cell>
          <cell r="M270">
            <v>2022</v>
          </cell>
          <cell r="N270">
            <v>0</v>
          </cell>
          <cell r="O270">
            <v>0</v>
          </cell>
          <cell r="P270">
            <v>0</v>
          </cell>
          <cell r="Q270">
            <v>0</v>
          </cell>
          <cell r="R270">
            <v>0</v>
          </cell>
          <cell r="S270">
            <v>0</v>
          </cell>
          <cell r="T270">
            <v>0</v>
          </cell>
          <cell r="U270">
            <v>0</v>
          </cell>
          <cell r="V270">
            <v>112083.65</v>
          </cell>
          <cell r="W270">
            <v>108596.64</v>
          </cell>
          <cell r="X270">
            <v>5273.3600000000006</v>
          </cell>
          <cell r="Y270">
            <v>0</v>
          </cell>
          <cell r="Z270">
            <v>225953.64999999997</v>
          </cell>
          <cell r="AA270">
            <v>0</v>
          </cell>
          <cell r="AB270">
            <v>0</v>
          </cell>
          <cell r="AC270">
            <v>0</v>
          </cell>
          <cell r="AD270">
            <v>0</v>
          </cell>
          <cell r="AE270">
            <v>0</v>
          </cell>
          <cell r="AF270">
            <v>0</v>
          </cell>
          <cell r="AG270">
            <v>0</v>
          </cell>
          <cell r="AH270">
            <v>0</v>
          </cell>
          <cell r="AI270">
            <v>112083.65</v>
          </cell>
          <cell r="AJ270">
            <v>108596.64</v>
          </cell>
          <cell r="AK270">
            <v>5273.3600000000006</v>
          </cell>
          <cell r="AL270">
            <v>0</v>
          </cell>
          <cell r="AM270">
            <v>225953.64999999997</v>
          </cell>
        </row>
        <row r="271">
          <cell r="B271" t="str">
            <v>BI_80K51</v>
          </cell>
          <cell r="C271" t="str">
            <v>BI_80K51 - Transportation Equipment-System Wide</v>
          </cell>
          <cell r="D271" t="str">
            <v>7000</v>
          </cell>
          <cell r="E271" t="str">
            <v>ER_7000 - Transportation Equip</v>
          </cell>
          <cell r="F271" t="str">
            <v>Fleet Services Capital Plan</v>
          </cell>
          <cell r="G271" t="str">
            <v>Asset Condition</v>
          </cell>
          <cell r="H271" t="str">
            <v>General Plant</v>
          </cell>
          <cell r="I271" t="str">
            <v>General</v>
          </cell>
          <cell r="J271" t="str">
            <v>CD</v>
          </cell>
          <cell r="K271" t="str">
            <v>AA</v>
          </cell>
          <cell r="L271">
            <v>9.1800000000000007E-2</v>
          </cell>
          <cell r="M271">
            <v>2022</v>
          </cell>
          <cell r="N271">
            <v>0</v>
          </cell>
          <cell r="O271">
            <v>0</v>
          </cell>
          <cell r="P271">
            <v>0</v>
          </cell>
          <cell r="Q271">
            <v>0</v>
          </cell>
          <cell r="R271">
            <v>-1195.5700000000002</v>
          </cell>
          <cell r="S271">
            <v>0</v>
          </cell>
          <cell r="T271">
            <v>0</v>
          </cell>
          <cell r="U271">
            <v>0</v>
          </cell>
          <cell r="V271">
            <v>0</v>
          </cell>
          <cell r="W271">
            <v>0</v>
          </cell>
          <cell r="X271">
            <v>0</v>
          </cell>
          <cell r="Y271">
            <v>0</v>
          </cell>
          <cell r="Z271">
            <v>-1195.5700000000002</v>
          </cell>
          <cell r="AA271">
            <v>0</v>
          </cell>
          <cell r="AB271">
            <v>0</v>
          </cell>
          <cell r="AC271">
            <v>0</v>
          </cell>
          <cell r="AD271">
            <v>0</v>
          </cell>
          <cell r="AE271">
            <v>-109.75332600000003</v>
          </cell>
          <cell r="AF271">
            <v>0</v>
          </cell>
          <cell r="AG271">
            <v>0</v>
          </cell>
          <cell r="AH271">
            <v>0</v>
          </cell>
          <cell r="AI271">
            <v>0</v>
          </cell>
          <cell r="AJ271">
            <v>0</v>
          </cell>
          <cell r="AK271">
            <v>0</v>
          </cell>
          <cell r="AL271">
            <v>0</v>
          </cell>
          <cell r="AM271">
            <v>-109.75332600000003</v>
          </cell>
        </row>
        <row r="272">
          <cell r="B272" t="str">
            <v>BI_80K51</v>
          </cell>
          <cell r="C272" t="str">
            <v>BI_80K51 - Transportation Equipment-System Wide</v>
          </cell>
          <cell r="D272" t="str">
            <v>7000</v>
          </cell>
          <cell r="E272" t="str">
            <v>ER_7000 - Transportation Equip</v>
          </cell>
          <cell r="F272" t="str">
            <v>Fleet Services Capital Plan</v>
          </cell>
          <cell r="G272" t="str">
            <v>Asset Condition</v>
          </cell>
          <cell r="H272" t="str">
            <v>General Plant</v>
          </cell>
          <cell r="I272" t="str">
            <v>Transportation</v>
          </cell>
          <cell r="J272" t="str">
            <v>CD</v>
          </cell>
          <cell r="K272" t="str">
            <v>AA</v>
          </cell>
          <cell r="L272">
            <v>9.1800000000000007E-2</v>
          </cell>
          <cell r="M272">
            <v>2022</v>
          </cell>
          <cell r="N272">
            <v>0</v>
          </cell>
          <cell r="O272">
            <v>0</v>
          </cell>
          <cell r="P272">
            <v>0</v>
          </cell>
          <cell r="Q272">
            <v>0</v>
          </cell>
          <cell r="R272">
            <v>-2013.7600000000002</v>
          </cell>
          <cell r="S272">
            <v>0</v>
          </cell>
          <cell r="T272">
            <v>0</v>
          </cell>
          <cell r="U272">
            <v>0</v>
          </cell>
          <cell r="V272">
            <v>0</v>
          </cell>
          <cell r="W272">
            <v>0</v>
          </cell>
          <cell r="X272">
            <v>0</v>
          </cell>
          <cell r="Y272">
            <v>0</v>
          </cell>
          <cell r="Z272">
            <v>-2013.7600000000002</v>
          </cell>
          <cell r="AA272">
            <v>0</v>
          </cell>
          <cell r="AB272">
            <v>0</v>
          </cell>
          <cell r="AC272">
            <v>0</v>
          </cell>
          <cell r="AD272">
            <v>0</v>
          </cell>
          <cell r="AE272">
            <v>-184.86316800000003</v>
          </cell>
          <cell r="AF272">
            <v>0</v>
          </cell>
          <cell r="AG272">
            <v>0</v>
          </cell>
          <cell r="AH272">
            <v>0</v>
          </cell>
          <cell r="AI272">
            <v>0</v>
          </cell>
          <cell r="AJ272">
            <v>0</v>
          </cell>
          <cell r="AK272">
            <v>0</v>
          </cell>
          <cell r="AL272">
            <v>0</v>
          </cell>
          <cell r="AM272">
            <v>-184.86316800000003</v>
          </cell>
        </row>
        <row r="273">
          <cell r="B273" t="str">
            <v>BI_80K51</v>
          </cell>
          <cell r="C273" t="str">
            <v>BI_80K51 - Transportation Equipment-System Wide</v>
          </cell>
          <cell r="D273" t="str">
            <v>7000</v>
          </cell>
          <cell r="E273" t="str">
            <v>ER_7000 - Transportation Equip</v>
          </cell>
          <cell r="F273" t="str">
            <v>Fleet Services Capital Plan</v>
          </cell>
          <cell r="G273" t="str">
            <v>Asset Condition</v>
          </cell>
          <cell r="H273" t="str">
            <v>General Plant</v>
          </cell>
          <cell r="I273" t="str">
            <v>Transportation</v>
          </cell>
          <cell r="J273" t="str">
            <v>ED</v>
          </cell>
          <cell r="K273" t="str">
            <v>AN</v>
          </cell>
          <cell r="L273">
            <v>0</v>
          </cell>
          <cell r="M273">
            <v>2022</v>
          </cell>
          <cell r="N273">
            <v>0</v>
          </cell>
          <cell r="O273">
            <v>0</v>
          </cell>
          <cell r="P273">
            <v>349655.56</v>
          </cell>
          <cell r="Q273">
            <v>449.93</v>
          </cell>
          <cell r="R273">
            <v>0</v>
          </cell>
          <cell r="S273">
            <v>0</v>
          </cell>
          <cell r="T273">
            <v>0</v>
          </cell>
          <cell r="U273">
            <v>0</v>
          </cell>
          <cell r="V273">
            <v>0</v>
          </cell>
          <cell r="W273">
            <v>0</v>
          </cell>
          <cell r="X273">
            <v>0</v>
          </cell>
          <cell r="Y273">
            <v>0</v>
          </cell>
          <cell r="Z273">
            <v>350105.49</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row>
        <row r="274">
          <cell r="B274" t="str">
            <v>BI_80K51</v>
          </cell>
          <cell r="C274" t="str">
            <v>BI_80K51 - Transportation Equipment-System Wide</v>
          </cell>
          <cell r="D274" t="str">
            <v>7000</v>
          </cell>
          <cell r="E274" t="str">
            <v>ER_7000 - Transportation Equip</v>
          </cell>
          <cell r="F274" t="str">
            <v>Fleet Services Capital Plan</v>
          </cell>
          <cell r="G274" t="str">
            <v>Asset Condition</v>
          </cell>
          <cell r="H274" t="str">
            <v>General Plant</v>
          </cell>
          <cell r="I274" t="str">
            <v>Transportation</v>
          </cell>
          <cell r="J274" t="str">
            <v>ED</v>
          </cell>
          <cell r="K274" t="str">
            <v>ID</v>
          </cell>
          <cell r="L274">
            <v>0</v>
          </cell>
          <cell r="M274">
            <v>2022</v>
          </cell>
          <cell r="N274">
            <v>206679.36</v>
          </cell>
          <cell r="O274">
            <v>425452.29000000004</v>
          </cell>
          <cell r="P274">
            <v>817114.71</v>
          </cell>
          <cell r="Q274">
            <v>3459.68</v>
          </cell>
          <cell r="R274">
            <v>0</v>
          </cell>
          <cell r="S274">
            <v>14545.410000000003</v>
          </cell>
          <cell r="T274">
            <v>0</v>
          </cell>
          <cell r="U274">
            <v>0</v>
          </cell>
          <cell r="V274">
            <v>0</v>
          </cell>
          <cell r="W274">
            <v>0</v>
          </cell>
          <cell r="X274">
            <v>0</v>
          </cell>
          <cell r="Y274">
            <v>0</v>
          </cell>
          <cell r="Z274">
            <v>1467251.4499999997</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row>
        <row r="275">
          <cell r="B275" t="str">
            <v>BI_80K51</v>
          </cell>
          <cell r="C275" t="str">
            <v>BI_80K51 - Transportation Equipment-System Wide</v>
          </cell>
          <cell r="D275" t="str">
            <v>7000</v>
          </cell>
          <cell r="E275" t="str">
            <v>ER_7000 - Transportation Equip</v>
          </cell>
          <cell r="F275" t="str">
            <v>Fleet Services Capital Plan</v>
          </cell>
          <cell r="G275" t="str">
            <v>Asset Condition</v>
          </cell>
          <cell r="H275" t="str">
            <v>General Plant</v>
          </cell>
          <cell r="I275" t="str">
            <v>Transportation</v>
          </cell>
          <cell r="J275" t="str">
            <v>ED</v>
          </cell>
          <cell r="K275" t="str">
            <v>WA</v>
          </cell>
          <cell r="L275">
            <v>0</v>
          </cell>
          <cell r="M275">
            <v>2022</v>
          </cell>
          <cell r="N275">
            <v>0</v>
          </cell>
          <cell r="O275">
            <v>768492.02999999991</v>
          </cell>
          <cell r="P275">
            <v>359568.51</v>
          </cell>
          <cell r="Q275">
            <v>624.96</v>
          </cell>
          <cell r="R275">
            <v>0</v>
          </cell>
          <cell r="S275">
            <v>0</v>
          </cell>
          <cell r="T275">
            <v>0</v>
          </cell>
          <cell r="U275">
            <v>0</v>
          </cell>
          <cell r="V275">
            <v>0</v>
          </cell>
          <cell r="W275">
            <v>0</v>
          </cell>
          <cell r="X275">
            <v>0</v>
          </cell>
          <cell r="Y275">
            <v>0</v>
          </cell>
          <cell r="Z275">
            <v>1128685.5</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row>
        <row r="276">
          <cell r="B276" t="str">
            <v>BI_80K51</v>
          </cell>
          <cell r="C276" t="str">
            <v>BI_80K51 - Transportation Equipment-System Wide</v>
          </cell>
          <cell r="D276" t="str">
            <v>7000</v>
          </cell>
          <cell r="E276" t="str">
            <v>ER_7000 - Transportation Equip</v>
          </cell>
          <cell r="F276" t="str">
            <v>Fleet Services Capital Plan</v>
          </cell>
          <cell r="G276" t="str">
            <v>Asset Condition</v>
          </cell>
          <cell r="H276" t="str">
            <v>General Plant</v>
          </cell>
          <cell r="I276" t="str">
            <v>Transportation</v>
          </cell>
          <cell r="J276" t="str">
            <v>GD</v>
          </cell>
          <cell r="K276" t="str">
            <v>AN</v>
          </cell>
          <cell r="L276">
            <v>0</v>
          </cell>
          <cell r="M276">
            <v>2022</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row>
        <row r="277">
          <cell r="B277" t="str">
            <v>BI_80K51</v>
          </cell>
          <cell r="C277" t="str">
            <v>BI_80K51 - Transportation Equipment-System Wide</v>
          </cell>
          <cell r="D277" t="str">
            <v>7000</v>
          </cell>
          <cell r="E277" t="str">
            <v>ER_7000 - Transportation Equip</v>
          </cell>
          <cell r="F277" t="str">
            <v>Fleet Services Capital Plan</v>
          </cell>
          <cell r="G277" t="str">
            <v>Asset Condition</v>
          </cell>
          <cell r="H277" t="str">
            <v>General Plant</v>
          </cell>
          <cell r="I277" t="str">
            <v>Transportation</v>
          </cell>
          <cell r="J277" t="str">
            <v>GD</v>
          </cell>
          <cell r="K277" t="str">
            <v>ID</v>
          </cell>
          <cell r="L277">
            <v>0</v>
          </cell>
          <cell r="M277">
            <v>2022</v>
          </cell>
          <cell r="N277">
            <v>304.60000000000002</v>
          </cell>
          <cell r="O277">
            <v>362.74</v>
          </cell>
          <cell r="P277">
            <v>129792.59</v>
          </cell>
          <cell r="Q277">
            <v>582.08999999999651</v>
          </cell>
          <cell r="R277">
            <v>0</v>
          </cell>
          <cell r="S277">
            <v>0</v>
          </cell>
          <cell r="T277">
            <v>0</v>
          </cell>
          <cell r="U277">
            <v>0</v>
          </cell>
          <cell r="V277">
            <v>0</v>
          </cell>
          <cell r="W277">
            <v>0</v>
          </cell>
          <cell r="X277">
            <v>0</v>
          </cell>
          <cell r="Y277">
            <v>0</v>
          </cell>
          <cell r="Z277">
            <v>131042.01999999999</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row>
        <row r="278">
          <cell r="B278" t="str">
            <v>BI_80K51</v>
          </cell>
          <cell r="C278" t="str">
            <v>BI_80K51 - Transportation Equipment-System Wide</v>
          </cell>
          <cell r="D278" t="str">
            <v>7000</v>
          </cell>
          <cell r="E278" t="str">
            <v>ER_7000 - Transportation Equip</v>
          </cell>
          <cell r="F278" t="str">
            <v>Fleet Services Capital Plan</v>
          </cell>
          <cell r="G278" t="str">
            <v>Asset Condition</v>
          </cell>
          <cell r="H278" t="str">
            <v>General Plant</v>
          </cell>
          <cell r="I278" t="str">
            <v>Transportation</v>
          </cell>
          <cell r="J278" t="str">
            <v>GD</v>
          </cell>
          <cell r="K278" t="str">
            <v>OR</v>
          </cell>
          <cell r="L278">
            <v>1</v>
          </cell>
          <cell r="M278">
            <v>2022</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row>
        <row r="279">
          <cell r="B279" t="str">
            <v>BI_80K51</v>
          </cell>
          <cell r="C279" t="str">
            <v>BI_80K51 - Transportation Equipment-System Wide</v>
          </cell>
          <cell r="D279" t="str">
            <v>7000</v>
          </cell>
          <cell r="E279" t="str">
            <v>ER_7000 - Transportation Equip</v>
          </cell>
          <cell r="F279" t="str">
            <v>Fleet Services Capital Plan</v>
          </cell>
          <cell r="G279" t="str">
            <v>Asset Condition</v>
          </cell>
          <cell r="H279" t="str">
            <v>General Plant</v>
          </cell>
          <cell r="I279" t="str">
            <v>Transportation</v>
          </cell>
          <cell r="J279" t="str">
            <v>GD</v>
          </cell>
          <cell r="K279" t="str">
            <v>WA</v>
          </cell>
          <cell r="L279">
            <v>0</v>
          </cell>
          <cell r="M279">
            <v>2022</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row>
        <row r="280">
          <cell r="B280" t="str">
            <v>BI_22K51</v>
          </cell>
          <cell r="C280" t="str">
            <v>BI_22K51 - Transportation Equipment-CD.ID</v>
          </cell>
          <cell r="D280" t="str">
            <v>7000</v>
          </cell>
          <cell r="E280" t="str">
            <v>ER_7000 - Transportation Equip</v>
          </cell>
          <cell r="F280" t="str">
            <v>Fleet Services Capital Plan</v>
          </cell>
          <cell r="G280" t="str">
            <v>Asset Condition</v>
          </cell>
          <cell r="H280" t="str">
            <v>General Plant</v>
          </cell>
          <cell r="I280" t="str">
            <v>Transportation</v>
          </cell>
          <cell r="J280" t="str">
            <v>CD</v>
          </cell>
          <cell r="K280" t="str">
            <v>ID</v>
          </cell>
          <cell r="L280">
            <v>0</v>
          </cell>
          <cell r="M280">
            <v>2023</v>
          </cell>
          <cell r="N280">
            <v>0</v>
          </cell>
          <cell r="O280">
            <v>57761.89</v>
          </cell>
          <cell r="P280">
            <v>0</v>
          </cell>
          <cell r="Q280">
            <v>0</v>
          </cell>
          <cell r="R280">
            <v>0</v>
          </cell>
          <cell r="S280">
            <v>0</v>
          </cell>
          <cell r="T280">
            <v>0</v>
          </cell>
          <cell r="U280">
            <v>0</v>
          </cell>
          <cell r="V280">
            <v>0</v>
          </cell>
          <cell r="W280">
            <v>0</v>
          </cell>
          <cell r="X280">
            <v>0</v>
          </cell>
          <cell r="Y280">
            <v>0</v>
          </cell>
          <cell r="Z280">
            <v>57761.89</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row>
        <row r="281">
          <cell r="B281" t="str">
            <v>BI_31K51</v>
          </cell>
          <cell r="C281" t="str">
            <v>BI_31K51 - Transportation Equipment-ED.AN</v>
          </cell>
          <cell r="D281" t="str">
            <v>7000</v>
          </cell>
          <cell r="E281" t="str">
            <v>ER_7000 - Transportation Equip</v>
          </cell>
          <cell r="F281" t="str">
            <v>Fleet Services Capital Plan</v>
          </cell>
          <cell r="G281" t="str">
            <v>Asset Condition</v>
          </cell>
          <cell r="H281" t="str">
            <v>General Plant</v>
          </cell>
          <cell r="I281" t="str">
            <v>General</v>
          </cell>
          <cell r="J281" t="str">
            <v>ED</v>
          </cell>
          <cell r="K281" t="str">
            <v>AN</v>
          </cell>
          <cell r="L281">
            <v>0</v>
          </cell>
          <cell r="M281">
            <v>2023</v>
          </cell>
          <cell r="N281">
            <v>348007.44999999995</v>
          </cell>
          <cell r="O281">
            <v>0</v>
          </cell>
          <cell r="P281">
            <v>10593</v>
          </cell>
          <cell r="Q281">
            <v>3981</v>
          </cell>
          <cell r="R281">
            <v>0</v>
          </cell>
          <cell r="S281">
            <v>0</v>
          </cell>
          <cell r="T281">
            <v>0</v>
          </cell>
          <cell r="U281">
            <v>0</v>
          </cell>
          <cell r="V281">
            <v>0</v>
          </cell>
          <cell r="W281">
            <v>0</v>
          </cell>
          <cell r="X281">
            <v>0</v>
          </cell>
          <cell r="Y281">
            <v>0</v>
          </cell>
          <cell r="Z281">
            <v>362581.44999999995</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row>
        <row r="282">
          <cell r="B282" t="str">
            <v>BI_32K51</v>
          </cell>
          <cell r="C282" t="str">
            <v>BI_32K51 - Transportation Equipment-ED.ID</v>
          </cell>
          <cell r="D282" t="str">
            <v>7000</v>
          </cell>
          <cell r="E282" t="str">
            <v>ER_7000 - Transportation Equip</v>
          </cell>
          <cell r="F282" t="str">
            <v>Fleet Services Capital Plan</v>
          </cell>
          <cell r="G282" t="str">
            <v>Asset Condition</v>
          </cell>
          <cell r="H282" t="str">
            <v>General Plant</v>
          </cell>
          <cell r="I282" t="str">
            <v>Transportation</v>
          </cell>
          <cell r="J282" t="str">
            <v>ED</v>
          </cell>
          <cell r="K282" t="str">
            <v>ID</v>
          </cell>
          <cell r="L282">
            <v>0</v>
          </cell>
          <cell r="M282">
            <v>2023</v>
          </cell>
          <cell r="N282">
            <v>220081.51</v>
          </cell>
          <cell r="O282">
            <v>392.4</v>
          </cell>
          <cell r="P282">
            <v>50000</v>
          </cell>
          <cell r="Q282">
            <v>0</v>
          </cell>
          <cell r="R282">
            <v>0</v>
          </cell>
          <cell r="S282">
            <v>35000</v>
          </cell>
          <cell r="T282">
            <v>52000</v>
          </cell>
          <cell r="U282">
            <v>0</v>
          </cell>
          <cell r="V282">
            <v>0</v>
          </cell>
          <cell r="W282">
            <v>0</v>
          </cell>
          <cell r="X282">
            <v>154600</v>
          </cell>
          <cell r="Y282">
            <v>0</v>
          </cell>
          <cell r="Z282">
            <v>512073.91000000003</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row>
        <row r="283">
          <cell r="B283" t="str">
            <v>BI_33K51</v>
          </cell>
          <cell r="C283" t="str">
            <v>BI_33K51 - Transportation Equipment-ED.WA</v>
          </cell>
          <cell r="D283" t="str">
            <v>7000</v>
          </cell>
          <cell r="E283" t="str">
            <v>ER_7000 - Transportation Equip</v>
          </cell>
          <cell r="F283" t="str">
            <v>Fleet Services Capital Plan</v>
          </cell>
          <cell r="G283" t="str">
            <v>Asset Condition</v>
          </cell>
          <cell r="H283" t="str">
            <v>General Plant</v>
          </cell>
          <cell r="I283" t="str">
            <v>Transportation</v>
          </cell>
          <cell r="J283" t="str">
            <v>ED</v>
          </cell>
          <cell r="K283" t="str">
            <v>WA</v>
          </cell>
          <cell r="L283">
            <v>0</v>
          </cell>
          <cell r="M283">
            <v>2023</v>
          </cell>
          <cell r="N283">
            <v>446423.06999999995</v>
          </cell>
          <cell r="O283">
            <v>112539.01999999999</v>
          </cell>
          <cell r="P283">
            <v>0</v>
          </cell>
          <cell r="Q283">
            <v>800000</v>
          </cell>
          <cell r="R283">
            <v>315000</v>
          </cell>
          <cell r="S283">
            <v>0</v>
          </cell>
          <cell r="T283">
            <v>52000</v>
          </cell>
          <cell r="U283">
            <v>200000</v>
          </cell>
          <cell r="V283">
            <v>158900</v>
          </cell>
          <cell r="W283">
            <v>0</v>
          </cell>
          <cell r="X283">
            <v>0</v>
          </cell>
          <cell r="Y283">
            <v>0</v>
          </cell>
          <cell r="Z283">
            <v>2084862.0899999999</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row>
        <row r="284">
          <cell r="B284" t="str">
            <v>BI_41K51</v>
          </cell>
          <cell r="C284" t="str">
            <v>BI_41K51 - Transportation Equipment-GD.AN</v>
          </cell>
          <cell r="D284" t="str">
            <v>7000</v>
          </cell>
          <cell r="E284" t="str">
            <v>ER_7000 - Transportation Equip</v>
          </cell>
          <cell r="F284" t="str">
            <v>Fleet Services Capital Plan</v>
          </cell>
          <cell r="G284" t="str">
            <v>Asset Condition</v>
          </cell>
          <cell r="H284" t="str">
            <v>General Plant</v>
          </cell>
          <cell r="I284" t="str">
            <v>Transportation</v>
          </cell>
          <cell r="J284" t="str">
            <v>ED</v>
          </cell>
          <cell r="K284" t="str">
            <v>AN</v>
          </cell>
          <cell r="L284">
            <v>0</v>
          </cell>
          <cell r="M284">
            <v>2023</v>
          </cell>
          <cell r="N284">
            <v>0</v>
          </cell>
          <cell r="O284">
            <v>531620.31999999995</v>
          </cell>
          <cell r="P284">
            <v>221644</v>
          </cell>
          <cell r="Q284">
            <v>0</v>
          </cell>
          <cell r="R284">
            <v>0</v>
          </cell>
          <cell r="S284">
            <v>0</v>
          </cell>
          <cell r="T284">
            <v>0</v>
          </cell>
          <cell r="U284">
            <v>0</v>
          </cell>
          <cell r="V284">
            <v>0</v>
          </cell>
          <cell r="W284">
            <v>0</v>
          </cell>
          <cell r="X284">
            <v>0</v>
          </cell>
          <cell r="Y284">
            <v>0</v>
          </cell>
          <cell r="Z284">
            <v>753264.32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row>
        <row r="285">
          <cell r="B285" t="str">
            <v>BI_41K51</v>
          </cell>
          <cell r="C285" t="str">
            <v>BI_41K51 - Transportation Equipment-GD.AN</v>
          </cell>
          <cell r="D285" t="str">
            <v>7000</v>
          </cell>
          <cell r="E285" t="str">
            <v>ER_7000 - Transportation Equip</v>
          </cell>
          <cell r="F285" t="str">
            <v>Fleet Services Capital Plan</v>
          </cell>
          <cell r="G285" t="str">
            <v>Asset Condition</v>
          </cell>
          <cell r="H285" t="str">
            <v>General Plant</v>
          </cell>
          <cell r="I285" t="str">
            <v>Transportation</v>
          </cell>
          <cell r="J285" t="str">
            <v>GD</v>
          </cell>
          <cell r="K285" t="str">
            <v>AN</v>
          </cell>
          <cell r="L285">
            <v>0</v>
          </cell>
          <cell r="M285">
            <v>2023</v>
          </cell>
          <cell r="N285">
            <v>264307.12</v>
          </cell>
          <cell r="O285">
            <v>56570.45</v>
          </cell>
          <cell r="P285">
            <v>0</v>
          </cell>
          <cell r="Q285">
            <v>0</v>
          </cell>
          <cell r="R285">
            <v>0</v>
          </cell>
          <cell r="S285">
            <v>0</v>
          </cell>
          <cell r="T285">
            <v>0</v>
          </cell>
          <cell r="U285">
            <v>0</v>
          </cell>
          <cell r="V285">
            <v>0</v>
          </cell>
          <cell r="W285">
            <v>0</v>
          </cell>
          <cell r="X285">
            <v>0</v>
          </cell>
          <cell r="Y285">
            <v>0</v>
          </cell>
          <cell r="Z285">
            <v>320877.57</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row>
        <row r="286">
          <cell r="B286" t="str">
            <v>BI_44K51</v>
          </cell>
          <cell r="C286" t="str">
            <v>BI_44K51 - Transportation Equipment-GD.OR</v>
          </cell>
          <cell r="D286" t="str">
            <v>7000</v>
          </cell>
          <cell r="E286" t="str">
            <v>ER_7000 - Transportation Equip</v>
          </cell>
          <cell r="F286" t="str">
            <v>Fleet Services Capital Plan</v>
          </cell>
          <cell r="G286" t="str">
            <v>Asset Condition</v>
          </cell>
          <cell r="H286" t="str">
            <v>General Plant</v>
          </cell>
          <cell r="I286" t="str">
            <v>Transportation</v>
          </cell>
          <cell r="J286" t="str">
            <v>GD</v>
          </cell>
          <cell r="K286" t="str">
            <v>OR</v>
          </cell>
          <cell r="L286">
            <v>1</v>
          </cell>
          <cell r="M286">
            <v>2023</v>
          </cell>
          <cell r="N286">
            <v>0</v>
          </cell>
          <cell r="O286">
            <v>51782.61</v>
          </cell>
          <cell r="P286">
            <v>0</v>
          </cell>
          <cell r="Q286">
            <v>0</v>
          </cell>
          <cell r="R286">
            <v>0</v>
          </cell>
          <cell r="S286">
            <v>0</v>
          </cell>
          <cell r="T286">
            <v>0</v>
          </cell>
          <cell r="U286">
            <v>0</v>
          </cell>
          <cell r="V286">
            <v>0</v>
          </cell>
          <cell r="W286">
            <v>240000</v>
          </cell>
          <cell r="X286">
            <v>240000</v>
          </cell>
          <cell r="Y286">
            <v>0</v>
          </cell>
          <cell r="Z286">
            <v>531782.61</v>
          </cell>
          <cell r="AA286">
            <v>0</v>
          </cell>
          <cell r="AB286">
            <v>51782.61</v>
          </cell>
          <cell r="AC286">
            <v>0</v>
          </cell>
          <cell r="AD286">
            <v>0</v>
          </cell>
          <cell r="AE286">
            <v>0</v>
          </cell>
          <cell r="AF286">
            <v>0</v>
          </cell>
          <cell r="AG286">
            <v>0</v>
          </cell>
          <cell r="AH286">
            <v>0</v>
          </cell>
          <cell r="AI286">
            <v>0</v>
          </cell>
          <cell r="AJ286">
            <v>240000</v>
          </cell>
          <cell r="AK286">
            <v>240000</v>
          </cell>
          <cell r="AL286">
            <v>0</v>
          </cell>
          <cell r="AM286">
            <v>531782.61</v>
          </cell>
        </row>
        <row r="287">
          <cell r="B287" t="str">
            <v>BI_21K51</v>
          </cell>
          <cell r="C287" t="str">
            <v>BI_21K51 - Transportation Equipment-CD.AN</v>
          </cell>
          <cell r="D287" t="str">
            <v>7000</v>
          </cell>
          <cell r="E287" t="str">
            <v>ER_7000 - Transportation Equip</v>
          </cell>
          <cell r="F287" t="str">
            <v>Fleet Services Capital Plan</v>
          </cell>
          <cell r="G287" t="str">
            <v>Asset Condition</v>
          </cell>
          <cell r="H287" t="str">
            <v>General Plant</v>
          </cell>
          <cell r="I287" t="str">
            <v>General</v>
          </cell>
          <cell r="J287" t="str">
            <v>CD</v>
          </cell>
          <cell r="K287" t="str">
            <v>AN</v>
          </cell>
          <cell r="L287">
            <v>0</v>
          </cell>
          <cell r="M287">
            <v>2023</v>
          </cell>
          <cell r="N287">
            <v>0</v>
          </cell>
          <cell r="O287">
            <v>0</v>
          </cell>
          <cell r="P287">
            <v>7900</v>
          </cell>
          <cell r="Q287">
            <v>0</v>
          </cell>
          <cell r="R287">
            <v>0</v>
          </cell>
          <cell r="S287">
            <v>0</v>
          </cell>
          <cell r="T287">
            <v>0</v>
          </cell>
          <cell r="U287">
            <v>10631</v>
          </cell>
          <cell r="V287">
            <v>7487</v>
          </cell>
          <cell r="W287">
            <v>0</v>
          </cell>
          <cell r="X287">
            <v>5615</v>
          </cell>
          <cell r="Y287">
            <v>0</v>
          </cell>
          <cell r="Z287">
            <v>31633</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row>
        <row r="288">
          <cell r="B288" t="str">
            <v>BI_21K51</v>
          </cell>
          <cell r="C288" t="str">
            <v>BI_21K51 - Transportation Equipment-CD.AN</v>
          </cell>
          <cell r="D288" t="str">
            <v>7000</v>
          </cell>
          <cell r="E288" t="str">
            <v>ER_7000 - Transportation Equip</v>
          </cell>
          <cell r="F288" t="str">
            <v>Fleet Services Capital Plan</v>
          </cell>
          <cell r="G288" t="str">
            <v>Asset Condition</v>
          </cell>
          <cell r="H288" t="str">
            <v>General Plant</v>
          </cell>
          <cell r="I288" t="str">
            <v>Transportation</v>
          </cell>
          <cell r="J288" t="str">
            <v>CD</v>
          </cell>
          <cell r="K288" t="str">
            <v>AN</v>
          </cell>
          <cell r="L288">
            <v>0</v>
          </cell>
          <cell r="M288">
            <v>2023</v>
          </cell>
          <cell r="N288">
            <v>0</v>
          </cell>
          <cell r="O288">
            <v>0</v>
          </cell>
          <cell r="P288">
            <v>97622</v>
          </cell>
          <cell r="Q288">
            <v>0</v>
          </cell>
          <cell r="R288">
            <v>0</v>
          </cell>
          <cell r="S288">
            <v>0</v>
          </cell>
          <cell r="T288">
            <v>0</v>
          </cell>
          <cell r="U288">
            <v>131369</v>
          </cell>
          <cell r="V288">
            <v>92513</v>
          </cell>
          <cell r="W288">
            <v>0</v>
          </cell>
          <cell r="X288">
            <v>69385</v>
          </cell>
          <cell r="Y288">
            <v>0</v>
          </cell>
          <cell r="Z288">
            <v>390889</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row>
        <row r="289">
          <cell r="B289" t="str">
            <v>BI_31K51</v>
          </cell>
          <cell r="C289" t="str">
            <v>BI_31K51 - Transportation Equipment-ED.AN</v>
          </cell>
          <cell r="D289" t="str">
            <v>7000</v>
          </cell>
          <cell r="E289" t="str">
            <v>ER_7000 - Transportation Equip</v>
          </cell>
          <cell r="F289" t="str">
            <v>Fleet Services Capital Plan</v>
          </cell>
          <cell r="G289" t="str">
            <v>Asset Condition</v>
          </cell>
          <cell r="H289" t="str">
            <v>General Plant</v>
          </cell>
          <cell r="I289" t="str">
            <v>Transportation</v>
          </cell>
          <cell r="J289" t="str">
            <v>ED</v>
          </cell>
          <cell r="K289" t="str">
            <v>AN</v>
          </cell>
          <cell r="L289">
            <v>0</v>
          </cell>
          <cell r="M289">
            <v>2023</v>
          </cell>
          <cell r="N289">
            <v>0</v>
          </cell>
          <cell r="O289">
            <v>0</v>
          </cell>
          <cell r="P289">
            <v>154401</v>
          </cell>
          <cell r="Q289">
            <v>58019</v>
          </cell>
          <cell r="R289">
            <v>0</v>
          </cell>
          <cell r="S289">
            <v>0</v>
          </cell>
          <cell r="T289">
            <v>0</v>
          </cell>
          <cell r="U289">
            <v>0</v>
          </cell>
          <cell r="V289">
            <v>0</v>
          </cell>
          <cell r="W289">
            <v>0</v>
          </cell>
          <cell r="X289">
            <v>0</v>
          </cell>
          <cell r="Y289">
            <v>0</v>
          </cell>
          <cell r="Z289">
            <v>212420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row>
        <row r="290">
          <cell r="B290" t="str">
            <v>BI_42K51</v>
          </cell>
          <cell r="C290" t="str">
            <v>BI_42K51 - Transportation Equipment-GD.ID</v>
          </cell>
          <cell r="D290" t="str">
            <v>7000</v>
          </cell>
          <cell r="E290" t="str">
            <v>ER_7000 - Transportation Equip</v>
          </cell>
          <cell r="F290" t="str">
            <v>Fleet Services Capital Plan</v>
          </cell>
          <cell r="G290" t="str">
            <v>Asset Condition</v>
          </cell>
          <cell r="H290" t="str">
            <v>General Plant</v>
          </cell>
          <cell r="I290" t="str">
            <v>Transportation</v>
          </cell>
          <cell r="J290" t="str">
            <v>GD</v>
          </cell>
          <cell r="K290" t="str">
            <v>ID</v>
          </cell>
          <cell r="L290">
            <v>0</v>
          </cell>
          <cell r="M290">
            <v>2023</v>
          </cell>
          <cell r="N290">
            <v>0</v>
          </cell>
          <cell r="O290">
            <v>0</v>
          </cell>
          <cell r="P290">
            <v>0</v>
          </cell>
          <cell r="Q290">
            <v>0</v>
          </cell>
          <cell r="R290">
            <v>0</v>
          </cell>
          <cell r="S290">
            <v>0</v>
          </cell>
          <cell r="T290">
            <v>0</v>
          </cell>
          <cell r="U290">
            <v>0</v>
          </cell>
          <cell r="V290">
            <v>0</v>
          </cell>
          <cell r="W290">
            <v>0</v>
          </cell>
          <cell r="X290">
            <v>130000</v>
          </cell>
          <cell r="Y290">
            <v>0</v>
          </cell>
          <cell r="Z290">
            <v>130000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row>
        <row r="291">
          <cell r="B291" t="str">
            <v>BI_43K51</v>
          </cell>
          <cell r="C291" t="str">
            <v>BI_43K51 - Transportation Equipment-GD.WA</v>
          </cell>
          <cell r="D291" t="str">
            <v>7000</v>
          </cell>
          <cell r="E291" t="str">
            <v>ER_7000 - Transportation Equip</v>
          </cell>
          <cell r="F291" t="str">
            <v>Fleet Services Capital Plan</v>
          </cell>
          <cell r="G291" t="str">
            <v>Asset Condition</v>
          </cell>
          <cell r="H291" t="str">
            <v>General Plant</v>
          </cell>
          <cell r="I291" t="str">
            <v>Transportation</v>
          </cell>
          <cell r="J291" t="str">
            <v>GD</v>
          </cell>
          <cell r="K291" t="str">
            <v>WA</v>
          </cell>
          <cell r="L291">
            <v>0</v>
          </cell>
          <cell r="M291">
            <v>2023</v>
          </cell>
          <cell r="N291">
            <v>0</v>
          </cell>
          <cell r="O291">
            <v>0</v>
          </cell>
          <cell r="P291">
            <v>0</v>
          </cell>
          <cell r="Q291">
            <v>300000</v>
          </cell>
          <cell r="R291">
            <v>0</v>
          </cell>
          <cell r="S291">
            <v>0</v>
          </cell>
          <cell r="T291">
            <v>500000</v>
          </cell>
          <cell r="U291">
            <v>0</v>
          </cell>
          <cell r="V291">
            <v>83000</v>
          </cell>
          <cell r="W291">
            <v>0</v>
          </cell>
          <cell r="X291">
            <v>130000</v>
          </cell>
          <cell r="Y291">
            <v>975000</v>
          </cell>
          <cell r="Z291">
            <v>1988000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row>
        <row r="292">
          <cell r="B292" t="str">
            <v>BI_80K51</v>
          </cell>
          <cell r="C292" t="str">
            <v>BI_80K51 - Transportation Equipment-System Wide</v>
          </cell>
          <cell r="D292" t="str">
            <v>7000</v>
          </cell>
          <cell r="E292" t="str">
            <v>ER_7000 - Transportation Equip</v>
          </cell>
          <cell r="F292" t="str">
            <v>Fleet Services Capital Plan</v>
          </cell>
          <cell r="G292" t="str">
            <v>Asset Condition</v>
          </cell>
          <cell r="H292" t="str">
            <v>General Plant</v>
          </cell>
          <cell r="I292" t="str">
            <v>General</v>
          </cell>
          <cell r="J292" t="str">
            <v>CD</v>
          </cell>
          <cell r="K292" t="str">
            <v>AA</v>
          </cell>
          <cell r="L292">
            <v>9.1800000000000007E-2</v>
          </cell>
          <cell r="M292">
            <v>2023</v>
          </cell>
          <cell r="N292">
            <v>0</v>
          </cell>
          <cell r="O292">
            <v>0</v>
          </cell>
          <cell r="P292">
            <v>1454</v>
          </cell>
          <cell r="Q292">
            <v>1454</v>
          </cell>
          <cell r="R292">
            <v>1454</v>
          </cell>
          <cell r="S292">
            <v>1454</v>
          </cell>
          <cell r="T292">
            <v>1454</v>
          </cell>
          <cell r="U292">
            <v>1454</v>
          </cell>
          <cell r="V292">
            <v>1454</v>
          </cell>
          <cell r="W292">
            <v>1454</v>
          </cell>
          <cell r="X292">
            <v>1454</v>
          </cell>
          <cell r="Y292">
            <v>1454</v>
          </cell>
          <cell r="Z292">
            <v>14540</v>
          </cell>
          <cell r="AA292">
            <v>0</v>
          </cell>
          <cell r="AB292">
            <v>0</v>
          </cell>
          <cell r="AC292">
            <v>133.47720000000001</v>
          </cell>
          <cell r="AD292">
            <v>133.47720000000001</v>
          </cell>
          <cell r="AE292">
            <v>133.47720000000001</v>
          </cell>
          <cell r="AF292">
            <v>133.47720000000001</v>
          </cell>
          <cell r="AG292">
            <v>133.47720000000001</v>
          </cell>
          <cell r="AH292">
            <v>133.47720000000001</v>
          </cell>
          <cell r="AI292">
            <v>133.47720000000001</v>
          </cell>
          <cell r="AJ292">
            <v>133.47720000000001</v>
          </cell>
          <cell r="AK292">
            <v>133.47720000000001</v>
          </cell>
          <cell r="AL292">
            <v>133.47720000000001</v>
          </cell>
          <cell r="AM292">
            <v>1334.7720000000002</v>
          </cell>
        </row>
        <row r="293">
          <cell r="B293" t="str">
            <v>BI_80K51</v>
          </cell>
          <cell r="C293" t="str">
            <v>BI_80K51 - Transportation Equipment-System Wide</v>
          </cell>
          <cell r="D293" t="str">
            <v>7000</v>
          </cell>
          <cell r="E293" t="str">
            <v>ER_7000 - Transportation Equip</v>
          </cell>
          <cell r="F293" t="str">
            <v>Fleet Services Capital Plan</v>
          </cell>
          <cell r="G293" t="str">
            <v>Asset Condition</v>
          </cell>
          <cell r="H293" t="str">
            <v>General Plant</v>
          </cell>
          <cell r="I293" t="str">
            <v>Transportation</v>
          </cell>
          <cell r="J293" t="str">
            <v>CD</v>
          </cell>
          <cell r="K293" t="str">
            <v>AA</v>
          </cell>
          <cell r="L293">
            <v>9.1800000000000007E-2</v>
          </cell>
          <cell r="M293">
            <v>2023</v>
          </cell>
          <cell r="N293">
            <v>0</v>
          </cell>
          <cell r="O293">
            <v>0</v>
          </cell>
          <cell r="P293">
            <v>5192</v>
          </cell>
          <cell r="Q293">
            <v>5192</v>
          </cell>
          <cell r="R293">
            <v>5192</v>
          </cell>
          <cell r="S293">
            <v>5192</v>
          </cell>
          <cell r="T293">
            <v>5192</v>
          </cell>
          <cell r="U293">
            <v>5192</v>
          </cell>
          <cell r="V293">
            <v>5192</v>
          </cell>
          <cell r="W293">
            <v>5192</v>
          </cell>
          <cell r="X293">
            <v>5192</v>
          </cell>
          <cell r="Y293">
            <v>5192</v>
          </cell>
          <cell r="Z293">
            <v>51920</v>
          </cell>
          <cell r="AA293">
            <v>0</v>
          </cell>
          <cell r="AB293">
            <v>0</v>
          </cell>
          <cell r="AC293">
            <v>476.62560000000002</v>
          </cell>
          <cell r="AD293">
            <v>476.62560000000002</v>
          </cell>
          <cell r="AE293">
            <v>476.62560000000002</v>
          </cell>
          <cell r="AF293">
            <v>476.62560000000002</v>
          </cell>
          <cell r="AG293">
            <v>476.62560000000002</v>
          </cell>
          <cell r="AH293">
            <v>476.62560000000002</v>
          </cell>
          <cell r="AI293">
            <v>476.62560000000002</v>
          </cell>
          <cell r="AJ293">
            <v>476.62560000000002</v>
          </cell>
          <cell r="AK293">
            <v>476.62560000000002</v>
          </cell>
          <cell r="AL293">
            <v>476.62560000000002</v>
          </cell>
          <cell r="AM293">
            <v>4766.2560000000003</v>
          </cell>
        </row>
        <row r="294">
          <cell r="B294" t="str">
            <v>BI_GN218</v>
          </cell>
          <cell r="C294" t="str">
            <v>BI_GN218 - Above Grade Pipe Remediation ID</v>
          </cell>
          <cell r="D294" t="str">
            <v>3009</v>
          </cell>
          <cell r="E294" t="str">
            <v>ER_3009 - Gas Above Grade Pipe Remediation</v>
          </cell>
          <cell r="F294" t="str">
            <v>Gas Above Grade Pipe Remediation Program</v>
          </cell>
          <cell r="G294" t="str">
            <v>Mandatory &amp; Compliance</v>
          </cell>
          <cell r="H294" t="str">
            <v>Natural Gas Distribution</v>
          </cell>
          <cell r="I294" t="str">
            <v>G Distribution</v>
          </cell>
          <cell r="J294" t="str">
            <v>GD</v>
          </cell>
          <cell r="K294" t="str">
            <v>ID</v>
          </cell>
          <cell r="L294">
            <v>0</v>
          </cell>
          <cell r="M294">
            <v>2023</v>
          </cell>
          <cell r="N294">
            <v>0</v>
          </cell>
          <cell r="O294">
            <v>0</v>
          </cell>
          <cell r="P294">
            <v>0</v>
          </cell>
          <cell r="Q294">
            <v>0</v>
          </cell>
          <cell r="R294">
            <v>0</v>
          </cell>
          <cell r="S294">
            <v>0</v>
          </cell>
          <cell r="T294">
            <v>0</v>
          </cell>
          <cell r="U294">
            <v>0</v>
          </cell>
          <cell r="V294">
            <v>0</v>
          </cell>
          <cell r="W294">
            <v>20000</v>
          </cell>
          <cell r="X294">
            <v>30001</v>
          </cell>
          <cell r="Y294">
            <v>0</v>
          </cell>
          <cell r="Z294">
            <v>50001</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row>
        <row r="295">
          <cell r="B295" t="str">
            <v>BI_GN219</v>
          </cell>
          <cell r="C295" t="str">
            <v>BI_GN219 - Above Grade Pipe Remediation OR</v>
          </cell>
          <cell r="D295" t="str">
            <v>3009</v>
          </cell>
          <cell r="E295" t="str">
            <v>ER_3009 - Gas Above Grade Pipe Remediation</v>
          </cell>
          <cell r="F295" t="str">
            <v>Gas Above Grade Pipe Remediation Program</v>
          </cell>
          <cell r="G295" t="str">
            <v>Mandatory &amp; Compliance</v>
          </cell>
          <cell r="H295" t="str">
            <v>Natural Gas Distribution</v>
          </cell>
          <cell r="I295" t="str">
            <v>G Distribution</v>
          </cell>
          <cell r="J295" t="str">
            <v>GD</v>
          </cell>
          <cell r="K295" t="str">
            <v>OR</v>
          </cell>
          <cell r="L295">
            <v>1</v>
          </cell>
          <cell r="M295">
            <v>2023</v>
          </cell>
          <cell r="N295">
            <v>0</v>
          </cell>
          <cell r="O295">
            <v>0</v>
          </cell>
          <cell r="P295">
            <v>0</v>
          </cell>
          <cell r="Q295">
            <v>0</v>
          </cell>
          <cell r="R295">
            <v>0</v>
          </cell>
          <cell r="S295">
            <v>0</v>
          </cell>
          <cell r="T295">
            <v>0</v>
          </cell>
          <cell r="U295">
            <v>135000</v>
          </cell>
          <cell r="V295">
            <v>150000</v>
          </cell>
          <cell r="W295">
            <v>150000</v>
          </cell>
          <cell r="X295">
            <v>150000</v>
          </cell>
          <cell r="Y295">
            <v>55001</v>
          </cell>
          <cell r="Z295">
            <v>640001</v>
          </cell>
          <cell r="AA295">
            <v>0</v>
          </cell>
          <cell r="AB295">
            <v>0</v>
          </cell>
          <cell r="AC295">
            <v>0</v>
          </cell>
          <cell r="AD295">
            <v>0</v>
          </cell>
          <cell r="AE295">
            <v>0</v>
          </cell>
          <cell r="AF295">
            <v>0</v>
          </cell>
          <cell r="AG295">
            <v>0</v>
          </cell>
          <cell r="AH295">
            <v>135000</v>
          </cell>
          <cell r="AI295">
            <v>150000</v>
          </cell>
          <cell r="AJ295">
            <v>150000</v>
          </cell>
          <cell r="AK295">
            <v>150000</v>
          </cell>
          <cell r="AL295">
            <v>55001</v>
          </cell>
          <cell r="AM295">
            <v>640001</v>
          </cell>
        </row>
        <row r="296">
          <cell r="B296" t="str">
            <v>BI_GN220</v>
          </cell>
          <cell r="C296" t="str">
            <v>BI_GN220 - Above Grade Pipe Remediation WA</v>
          </cell>
          <cell r="D296" t="str">
            <v>3009</v>
          </cell>
          <cell r="E296" t="str">
            <v>ER_3009 - Gas Above Grade Pipe Remediation</v>
          </cell>
          <cell r="F296" t="str">
            <v>Gas Above Grade Pipe Remediation Program</v>
          </cell>
          <cell r="G296" t="str">
            <v>Mandatory &amp; Compliance</v>
          </cell>
          <cell r="H296" t="str">
            <v>Natural Gas Distribution</v>
          </cell>
          <cell r="I296" t="str">
            <v>G Distribution</v>
          </cell>
          <cell r="J296" t="str">
            <v>GD</v>
          </cell>
          <cell r="K296" t="str">
            <v>WA</v>
          </cell>
          <cell r="L296">
            <v>0</v>
          </cell>
          <cell r="M296">
            <v>2023</v>
          </cell>
          <cell r="N296">
            <v>0</v>
          </cell>
          <cell r="O296">
            <v>0</v>
          </cell>
          <cell r="P296">
            <v>0</v>
          </cell>
          <cell r="Q296">
            <v>0</v>
          </cell>
          <cell r="R296">
            <v>0</v>
          </cell>
          <cell r="S296">
            <v>0</v>
          </cell>
          <cell r="T296">
            <v>0</v>
          </cell>
          <cell r="U296">
            <v>0</v>
          </cell>
          <cell r="V296">
            <v>20000</v>
          </cell>
          <cell r="W296">
            <v>20000</v>
          </cell>
          <cell r="X296">
            <v>20000</v>
          </cell>
          <cell r="Y296">
            <v>0</v>
          </cell>
          <cell r="Z296">
            <v>60000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row>
        <row r="297">
          <cell r="B297" t="str">
            <v>BI_MN313</v>
          </cell>
          <cell r="C297" t="str">
            <v>BI_MN313 - ORCA Cathodic Protection Blanket</v>
          </cell>
          <cell r="D297" t="str">
            <v>3004</v>
          </cell>
          <cell r="E297" t="str">
            <v>ER_3004 - Cathodic Protection-Minor Blanket</v>
          </cell>
          <cell r="F297" t="str">
            <v>Gas Cathodic Protection Program</v>
          </cell>
          <cell r="G297" t="str">
            <v>Mandatory &amp; Compliance</v>
          </cell>
          <cell r="H297" t="str">
            <v>Natural Gas Distribution</v>
          </cell>
          <cell r="I297" t="str">
            <v>G Distribution</v>
          </cell>
          <cell r="J297" t="str">
            <v>GD</v>
          </cell>
          <cell r="K297" t="str">
            <v>OR</v>
          </cell>
          <cell r="L297">
            <v>1</v>
          </cell>
          <cell r="M297">
            <v>2022</v>
          </cell>
          <cell r="N297">
            <v>0</v>
          </cell>
          <cell r="O297">
            <v>70993.440000000002</v>
          </cell>
          <cell r="P297">
            <v>0</v>
          </cell>
          <cell r="Q297">
            <v>0</v>
          </cell>
          <cell r="R297">
            <v>0</v>
          </cell>
          <cell r="S297">
            <v>0</v>
          </cell>
          <cell r="T297">
            <v>0</v>
          </cell>
          <cell r="U297">
            <v>0</v>
          </cell>
          <cell r="V297">
            <v>0</v>
          </cell>
          <cell r="W297">
            <v>0</v>
          </cell>
          <cell r="X297">
            <v>0</v>
          </cell>
          <cell r="Y297">
            <v>0</v>
          </cell>
          <cell r="Z297">
            <v>70993.440000000002</v>
          </cell>
          <cell r="AA297">
            <v>0</v>
          </cell>
          <cell r="AB297">
            <v>70993.440000000002</v>
          </cell>
          <cell r="AC297">
            <v>0</v>
          </cell>
          <cell r="AD297">
            <v>0</v>
          </cell>
          <cell r="AE297">
            <v>0</v>
          </cell>
          <cell r="AF297">
            <v>0</v>
          </cell>
          <cell r="AG297">
            <v>0</v>
          </cell>
          <cell r="AH297">
            <v>0</v>
          </cell>
          <cell r="AI297">
            <v>0</v>
          </cell>
          <cell r="AJ297">
            <v>0</v>
          </cell>
          <cell r="AK297">
            <v>0</v>
          </cell>
          <cell r="AL297">
            <v>0</v>
          </cell>
          <cell r="AM297">
            <v>70993.440000000002</v>
          </cell>
        </row>
        <row r="298">
          <cell r="B298" t="str">
            <v>BI_ZN200</v>
          </cell>
          <cell r="C298" t="str">
            <v>BI_ZN200 - Cathodic Protection Blanket ID</v>
          </cell>
          <cell r="D298" t="str">
            <v>3004</v>
          </cell>
          <cell r="E298" t="str">
            <v>ER_3004 - Cathodic Protection-Minor Blanket</v>
          </cell>
          <cell r="F298" t="str">
            <v>Gas Cathodic Protection Program</v>
          </cell>
          <cell r="G298" t="str">
            <v>Mandatory &amp; Compliance</v>
          </cell>
          <cell r="H298" t="str">
            <v>Natural Gas Distribution</v>
          </cell>
          <cell r="I298" t="str">
            <v>G Distribution</v>
          </cell>
          <cell r="J298" t="str">
            <v>GD</v>
          </cell>
          <cell r="K298" t="str">
            <v>ID</v>
          </cell>
          <cell r="L298">
            <v>0</v>
          </cell>
          <cell r="M298">
            <v>2022</v>
          </cell>
          <cell r="N298">
            <v>0</v>
          </cell>
          <cell r="O298">
            <v>68764.86</v>
          </cell>
          <cell r="P298">
            <v>0</v>
          </cell>
          <cell r="Q298">
            <v>0</v>
          </cell>
          <cell r="R298">
            <v>0</v>
          </cell>
          <cell r="S298">
            <v>0</v>
          </cell>
          <cell r="T298">
            <v>0</v>
          </cell>
          <cell r="U298">
            <v>0</v>
          </cell>
          <cell r="V298">
            <v>0</v>
          </cell>
          <cell r="W298">
            <v>32996.769999999997</v>
          </cell>
          <cell r="X298">
            <v>4367.53</v>
          </cell>
          <cell r="Y298">
            <v>78686.95</v>
          </cell>
          <cell r="Z298">
            <v>184816.11</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row>
        <row r="299">
          <cell r="B299" t="str">
            <v>BI_ZN201</v>
          </cell>
          <cell r="C299" t="str">
            <v>BI_ZN201 - Cathodic Protection Blanket WA</v>
          </cell>
          <cell r="D299" t="str">
            <v>3004</v>
          </cell>
          <cell r="E299" t="str">
            <v>ER_3004 - Cathodic Protection-Minor Blanket</v>
          </cell>
          <cell r="F299" t="str">
            <v>Gas Cathodic Protection Program</v>
          </cell>
          <cell r="G299" t="str">
            <v>Mandatory &amp; Compliance</v>
          </cell>
          <cell r="H299" t="str">
            <v>Natural Gas Distribution</v>
          </cell>
          <cell r="I299" t="str">
            <v>G Distribution</v>
          </cell>
          <cell r="J299" t="str">
            <v>GD</v>
          </cell>
          <cell r="K299" t="str">
            <v>WA</v>
          </cell>
          <cell r="L299">
            <v>0</v>
          </cell>
          <cell r="M299">
            <v>2022</v>
          </cell>
          <cell r="N299">
            <v>0</v>
          </cell>
          <cell r="O299">
            <v>171099.19</v>
          </cell>
          <cell r="P299">
            <v>1514.0500000000002</v>
          </cell>
          <cell r="Q299">
            <v>1571.67</v>
          </cell>
          <cell r="R299">
            <v>0</v>
          </cell>
          <cell r="S299">
            <v>0</v>
          </cell>
          <cell r="T299">
            <v>0</v>
          </cell>
          <cell r="U299">
            <v>0</v>
          </cell>
          <cell r="V299">
            <v>0</v>
          </cell>
          <cell r="W299">
            <v>0</v>
          </cell>
          <cell r="X299">
            <v>0</v>
          </cell>
          <cell r="Y299">
            <v>0</v>
          </cell>
          <cell r="Z299">
            <v>174184.91</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row>
        <row r="300">
          <cell r="B300" t="str">
            <v>BI_ZV721</v>
          </cell>
          <cell r="C300" t="str">
            <v>BI_ZV721 - Cathodic Protection - Spokane</v>
          </cell>
          <cell r="D300" t="str">
            <v>3004</v>
          </cell>
          <cell r="E300" t="str">
            <v>ER_3004 - Cathodic Protection-Minor Blanket</v>
          </cell>
          <cell r="F300" t="str">
            <v>Gas Cathodic Protection Program</v>
          </cell>
          <cell r="G300" t="str">
            <v>Mandatory &amp; Compliance</v>
          </cell>
          <cell r="H300" t="str">
            <v>Natural Gas Distribution</v>
          </cell>
          <cell r="I300" t="str">
            <v>G Distribution</v>
          </cell>
          <cell r="J300" t="str">
            <v>GD</v>
          </cell>
          <cell r="K300" t="str">
            <v>ID</v>
          </cell>
          <cell r="L300">
            <v>0</v>
          </cell>
          <cell r="M300">
            <v>2022</v>
          </cell>
          <cell r="N300">
            <v>62.11</v>
          </cell>
          <cell r="O300">
            <v>67.19</v>
          </cell>
          <cell r="P300">
            <v>67.260000000000005</v>
          </cell>
          <cell r="Q300">
            <v>68.540000000000006</v>
          </cell>
          <cell r="R300">
            <v>68.27</v>
          </cell>
          <cell r="S300">
            <v>74.63</v>
          </cell>
          <cell r="T300">
            <v>59.9</v>
          </cell>
          <cell r="U300">
            <v>1305.94</v>
          </cell>
          <cell r="V300">
            <v>69.900000000000006</v>
          </cell>
          <cell r="W300">
            <v>60.08</v>
          </cell>
          <cell r="X300">
            <v>73.489999999999995</v>
          </cell>
          <cell r="Y300">
            <v>69.239999999999995</v>
          </cell>
          <cell r="Z300">
            <v>2046.5500000000002</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row>
        <row r="301">
          <cell r="B301" t="str">
            <v>BI_ZV721</v>
          </cell>
          <cell r="C301" t="str">
            <v>BI_ZV721 - Cathodic Protection - Spokane</v>
          </cell>
          <cell r="D301" t="str">
            <v>3004</v>
          </cell>
          <cell r="E301" t="str">
            <v>ER_3004 - Cathodic Protection-Minor Blanket</v>
          </cell>
          <cell r="F301" t="str">
            <v>Gas Cathodic Protection Program</v>
          </cell>
          <cell r="G301" t="str">
            <v>Mandatory &amp; Compliance</v>
          </cell>
          <cell r="H301" t="str">
            <v>Natural Gas Distribution</v>
          </cell>
          <cell r="I301" t="str">
            <v>G Distribution</v>
          </cell>
          <cell r="J301" t="str">
            <v>GD</v>
          </cell>
          <cell r="K301" t="str">
            <v>WA</v>
          </cell>
          <cell r="L301">
            <v>0</v>
          </cell>
          <cell r="M301">
            <v>2022</v>
          </cell>
          <cell r="N301">
            <v>141.26</v>
          </cell>
          <cell r="O301">
            <v>75033.919999999998</v>
          </cell>
          <cell r="P301">
            <v>180.16</v>
          </cell>
          <cell r="Q301">
            <v>4086.21</v>
          </cell>
          <cell r="R301">
            <v>2111.79</v>
          </cell>
          <cell r="S301">
            <v>654.16999999999996</v>
          </cell>
          <cell r="T301">
            <v>2849.1</v>
          </cell>
          <cell r="U301">
            <v>3117.7</v>
          </cell>
          <cell r="V301">
            <v>0</v>
          </cell>
          <cell r="W301">
            <v>185473.95</v>
          </cell>
          <cell r="X301">
            <v>15258.23</v>
          </cell>
          <cell r="Y301">
            <v>152684.29999999999</v>
          </cell>
          <cell r="Z301">
            <v>441590.79</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row>
        <row r="302">
          <cell r="B302" t="str">
            <v>BI_ZV721</v>
          </cell>
          <cell r="C302" t="str">
            <v>BI_ZV721 - Cathodic Protection - Spokane</v>
          </cell>
          <cell r="D302" t="str">
            <v>3004</v>
          </cell>
          <cell r="E302" t="str">
            <v>ER_3004 - Cathodic Protection-Minor Blanket</v>
          </cell>
          <cell r="F302" t="str">
            <v>Gas Cathodic Protection Program</v>
          </cell>
          <cell r="G302" t="str">
            <v>Mandatory &amp; Compliance</v>
          </cell>
          <cell r="H302" t="str">
            <v>Natural Gas Distribution</v>
          </cell>
          <cell r="I302" t="str">
            <v>G Distribution</v>
          </cell>
          <cell r="J302" t="str">
            <v>GD</v>
          </cell>
          <cell r="K302" t="str">
            <v>ID</v>
          </cell>
          <cell r="L302">
            <v>0</v>
          </cell>
          <cell r="M302">
            <v>2023</v>
          </cell>
          <cell r="N302">
            <v>68.14</v>
          </cell>
          <cell r="O302">
            <v>69.44</v>
          </cell>
          <cell r="P302">
            <v>69</v>
          </cell>
          <cell r="Q302">
            <v>69</v>
          </cell>
          <cell r="R302">
            <v>70</v>
          </cell>
          <cell r="S302">
            <v>70</v>
          </cell>
          <cell r="T302">
            <v>70</v>
          </cell>
          <cell r="U302">
            <v>70</v>
          </cell>
          <cell r="V302">
            <v>70</v>
          </cell>
          <cell r="W302">
            <v>70</v>
          </cell>
          <cell r="X302">
            <v>70</v>
          </cell>
          <cell r="Y302">
            <v>70</v>
          </cell>
          <cell r="Z302">
            <v>835.57999999999993</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row>
        <row r="303">
          <cell r="B303" t="str">
            <v>BI_ZV721</v>
          </cell>
          <cell r="C303" t="str">
            <v>BI_ZV721 - Cathodic Protection - Spokane</v>
          </cell>
          <cell r="D303" t="str">
            <v>3004</v>
          </cell>
          <cell r="E303" t="str">
            <v>ER_3004 - Cathodic Protection-Minor Blanket</v>
          </cell>
          <cell r="F303" t="str">
            <v>Gas Cathodic Protection Program</v>
          </cell>
          <cell r="G303" t="str">
            <v>Mandatory &amp; Compliance</v>
          </cell>
          <cell r="H303" t="str">
            <v>Natural Gas Distribution</v>
          </cell>
          <cell r="I303" t="str">
            <v>G Distribution</v>
          </cell>
          <cell r="J303" t="str">
            <v>GD</v>
          </cell>
          <cell r="K303" t="str">
            <v>WA</v>
          </cell>
          <cell r="L303">
            <v>0</v>
          </cell>
          <cell r="M303">
            <v>2023</v>
          </cell>
          <cell r="N303">
            <v>2002.66</v>
          </cell>
          <cell r="O303">
            <v>102534.75</v>
          </cell>
          <cell r="P303">
            <v>72245</v>
          </cell>
          <cell r="Q303">
            <v>0</v>
          </cell>
          <cell r="R303">
            <v>0</v>
          </cell>
          <cell r="S303">
            <v>0</v>
          </cell>
          <cell r="T303">
            <v>340000</v>
          </cell>
          <cell r="U303">
            <v>0</v>
          </cell>
          <cell r="V303">
            <v>0</v>
          </cell>
          <cell r="W303">
            <v>0</v>
          </cell>
          <cell r="X303">
            <v>0</v>
          </cell>
          <cell r="Y303">
            <v>27187</v>
          </cell>
          <cell r="Z303">
            <v>543969.41</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row>
        <row r="304">
          <cell r="B304" t="str">
            <v>BI_MN313</v>
          </cell>
          <cell r="C304" t="str">
            <v>BI_MN313 - ORCA Cathodic Protection Blanket</v>
          </cell>
          <cell r="D304" t="str">
            <v>3004</v>
          </cell>
          <cell r="E304" t="str">
            <v>ER_3004 - Cathodic Protection-Minor Blanket</v>
          </cell>
          <cell r="F304" t="str">
            <v>Gas Cathodic Protection Program</v>
          </cell>
          <cell r="G304" t="str">
            <v>Mandatory &amp; Compliance</v>
          </cell>
          <cell r="H304" t="str">
            <v>Natural Gas Distribution</v>
          </cell>
          <cell r="I304" t="str">
            <v>G Distribution</v>
          </cell>
          <cell r="J304" t="str">
            <v>GD</v>
          </cell>
          <cell r="K304" t="str">
            <v>OR</v>
          </cell>
          <cell r="L304">
            <v>1</v>
          </cell>
          <cell r="M304">
            <v>2023</v>
          </cell>
          <cell r="N304">
            <v>0</v>
          </cell>
          <cell r="O304">
            <v>0</v>
          </cell>
          <cell r="P304">
            <v>0</v>
          </cell>
          <cell r="Q304">
            <v>0</v>
          </cell>
          <cell r="R304">
            <v>0</v>
          </cell>
          <cell r="S304">
            <v>20000</v>
          </cell>
          <cell r="T304">
            <v>35000</v>
          </cell>
          <cell r="U304">
            <v>0</v>
          </cell>
          <cell r="V304">
            <v>0</v>
          </cell>
          <cell r="W304">
            <v>30000</v>
          </cell>
          <cell r="X304">
            <v>0</v>
          </cell>
          <cell r="Y304">
            <v>5858</v>
          </cell>
          <cell r="Z304">
            <v>90858</v>
          </cell>
          <cell r="AA304">
            <v>0</v>
          </cell>
          <cell r="AB304">
            <v>0</v>
          </cell>
          <cell r="AC304">
            <v>0</v>
          </cell>
          <cell r="AD304">
            <v>0</v>
          </cell>
          <cell r="AE304">
            <v>0</v>
          </cell>
          <cell r="AF304">
            <v>20000</v>
          </cell>
          <cell r="AG304">
            <v>35000</v>
          </cell>
          <cell r="AH304">
            <v>0</v>
          </cell>
          <cell r="AI304">
            <v>0</v>
          </cell>
          <cell r="AJ304">
            <v>30000</v>
          </cell>
          <cell r="AK304">
            <v>0</v>
          </cell>
          <cell r="AL304">
            <v>5858</v>
          </cell>
          <cell r="AM304">
            <v>90858</v>
          </cell>
        </row>
        <row r="305">
          <cell r="B305" t="str">
            <v>BI_ZN200</v>
          </cell>
          <cell r="C305" t="str">
            <v>BI_ZN200 - Cathodic Protection Blanket ID</v>
          </cell>
          <cell r="D305" t="str">
            <v>3004</v>
          </cell>
          <cell r="E305" t="str">
            <v>ER_3004 - Cathodic Protection-Minor Blanket</v>
          </cell>
          <cell r="F305" t="str">
            <v>Gas Cathodic Protection Program</v>
          </cell>
          <cell r="G305" t="str">
            <v>Mandatory &amp; Compliance</v>
          </cell>
          <cell r="H305" t="str">
            <v>Natural Gas Distribution</v>
          </cell>
          <cell r="I305" t="str">
            <v>G Distribution</v>
          </cell>
          <cell r="J305" t="str">
            <v>GD</v>
          </cell>
          <cell r="K305" t="str">
            <v>ID</v>
          </cell>
          <cell r="L305">
            <v>0</v>
          </cell>
          <cell r="M305">
            <v>2023</v>
          </cell>
          <cell r="N305">
            <v>0</v>
          </cell>
          <cell r="O305">
            <v>0</v>
          </cell>
          <cell r="P305">
            <v>0</v>
          </cell>
          <cell r="Q305">
            <v>0</v>
          </cell>
          <cell r="R305">
            <v>0</v>
          </cell>
          <cell r="S305">
            <v>0</v>
          </cell>
          <cell r="T305">
            <v>0</v>
          </cell>
          <cell r="U305">
            <v>150000</v>
          </cell>
          <cell r="V305">
            <v>0</v>
          </cell>
          <cell r="W305">
            <v>0</v>
          </cell>
          <cell r="X305">
            <v>20000</v>
          </cell>
          <cell r="Y305">
            <v>10000</v>
          </cell>
          <cell r="Z305">
            <v>180000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row>
        <row r="306">
          <cell r="B306" t="str">
            <v>BI_ZN201</v>
          </cell>
          <cell r="C306" t="str">
            <v>BI_ZN201 - Cathodic Protection Blanket WA</v>
          </cell>
          <cell r="D306" t="str">
            <v>3004</v>
          </cell>
          <cell r="E306" t="str">
            <v>ER_3004 - Cathodic Protection-Minor Blanket</v>
          </cell>
          <cell r="F306" t="str">
            <v>Gas Cathodic Protection Program</v>
          </cell>
          <cell r="G306" t="str">
            <v>Mandatory &amp; Compliance</v>
          </cell>
          <cell r="H306" t="str">
            <v>Natural Gas Distribution</v>
          </cell>
          <cell r="I306" t="str">
            <v>G Distribution</v>
          </cell>
          <cell r="J306" t="str">
            <v>GD</v>
          </cell>
          <cell r="K306" t="str">
            <v>WA</v>
          </cell>
          <cell r="L306">
            <v>0</v>
          </cell>
          <cell r="M306">
            <v>2023</v>
          </cell>
          <cell r="N306">
            <v>0</v>
          </cell>
          <cell r="O306">
            <v>0</v>
          </cell>
          <cell r="P306">
            <v>0</v>
          </cell>
          <cell r="Q306">
            <v>0</v>
          </cell>
          <cell r="R306">
            <v>0</v>
          </cell>
          <cell r="S306">
            <v>0</v>
          </cell>
          <cell r="T306">
            <v>0</v>
          </cell>
          <cell r="U306">
            <v>62930</v>
          </cell>
          <cell r="V306">
            <v>0</v>
          </cell>
          <cell r="W306">
            <v>0</v>
          </cell>
          <cell r="X306">
            <v>0</v>
          </cell>
          <cell r="Y306">
            <v>40205</v>
          </cell>
          <cell r="Z306">
            <v>103135</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row>
        <row r="307">
          <cell r="B307" t="str">
            <v>BI_MN302</v>
          </cell>
          <cell r="C307" t="str">
            <v>BI_MN302 - ORCA Deteriorated Pipe Replacement</v>
          </cell>
          <cell r="D307" t="str">
            <v>3001</v>
          </cell>
          <cell r="E307" t="str">
            <v>ER_3001 - Replace Deteriorating Gas System</v>
          </cell>
          <cell r="F307" t="str">
            <v>Gas Deteriorated Steel Pipe Replacement Program</v>
          </cell>
          <cell r="G307" t="str">
            <v>Asset Condition</v>
          </cell>
          <cell r="H307" t="str">
            <v>Natural Gas Distribution</v>
          </cell>
          <cell r="I307" t="str">
            <v>G Distribution</v>
          </cell>
          <cell r="J307" t="str">
            <v>GD</v>
          </cell>
          <cell r="K307" t="str">
            <v>OR</v>
          </cell>
          <cell r="L307">
            <v>1</v>
          </cell>
          <cell r="M307">
            <v>2022</v>
          </cell>
          <cell r="N307">
            <v>0</v>
          </cell>
          <cell r="O307">
            <v>0</v>
          </cell>
          <cell r="P307">
            <v>18205.13</v>
          </cell>
          <cell r="Q307">
            <v>-760.05</v>
          </cell>
          <cell r="R307">
            <v>56118.13</v>
          </cell>
          <cell r="S307">
            <v>9627.19</v>
          </cell>
          <cell r="T307">
            <v>159.35</v>
          </cell>
          <cell r="U307">
            <v>999.22</v>
          </cell>
          <cell r="V307">
            <v>24371.26</v>
          </cell>
          <cell r="W307">
            <v>90488.13</v>
          </cell>
          <cell r="X307">
            <v>18780.27</v>
          </cell>
          <cell r="Y307">
            <v>5834.44</v>
          </cell>
          <cell r="Z307">
            <v>223823.06999999998</v>
          </cell>
          <cell r="AA307">
            <v>0</v>
          </cell>
          <cell r="AB307">
            <v>0</v>
          </cell>
          <cell r="AC307">
            <v>18205.13</v>
          </cell>
          <cell r="AD307">
            <v>-760.05</v>
          </cell>
          <cell r="AE307">
            <v>56118.13</v>
          </cell>
          <cell r="AF307">
            <v>9627.19</v>
          </cell>
          <cell r="AG307">
            <v>159.35</v>
          </cell>
          <cell r="AH307">
            <v>999.22</v>
          </cell>
          <cell r="AI307">
            <v>24371.26</v>
          </cell>
          <cell r="AJ307">
            <v>90488.13</v>
          </cell>
          <cell r="AK307">
            <v>18780.27</v>
          </cell>
          <cell r="AL307">
            <v>5834.44</v>
          </cell>
          <cell r="AM307">
            <v>223823.06999999998</v>
          </cell>
        </row>
        <row r="308">
          <cell r="B308" t="str">
            <v>BI_MN407</v>
          </cell>
          <cell r="C308" t="str">
            <v>BI_MN407 - Replace Deteriorated Gas System - Medford</v>
          </cell>
          <cell r="D308" t="str">
            <v>3001</v>
          </cell>
          <cell r="E308" t="str">
            <v>ER_3001 - Replace Deteriorating Gas System</v>
          </cell>
          <cell r="F308" t="str">
            <v>Gas Deteriorated Steel Pipe Replacement Program</v>
          </cell>
          <cell r="G308" t="str">
            <v>Asset Condition</v>
          </cell>
          <cell r="H308" t="str">
            <v>Natural Gas Distribution</v>
          </cell>
          <cell r="I308" t="str">
            <v>G Distribution</v>
          </cell>
          <cell r="J308" t="str">
            <v>GD</v>
          </cell>
          <cell r="K308" t="str">
            <v>OR</v>
          </cell>
          <cell r="L308">
            <v>1</v>
          </cell>
          <cell r="M308">
            <v>2022</v>
          </cell>
          <cell r="N308">
            <v>0</v>
          </cell>
          <cell r="O308">
            <v>0</v>
          </cell>
          <cell r="P308">
            <v>0</v>
          </cell>
          <cell r="Q308">
            <v>0</v>
          </cell>
          <cell r="R308">
            <v>0</v>
          </cell>
          <cell r="S308">
            <v>601.57000000000005</v>
          </cell>
          <cell r="T308">
            <v>1.47</v>
          </cell>
          <cell r="U308">
            <v>30826.69</v>
          </cell>
          <cell r="V308">
            <v>31687.8</v>
          </cell>
          <cell r="W308">
            <v>16809.07</v>
          </cell>
          <cell r="X308">
            <v>240125.74</v>
          </cell>
          <cell r="Y308">
            <v>527.86</v>
          </cell>
          <cell r="Z308">
            <v>320580.19999999995</v>
          </cell>
          <cell r="AA308">
            <v>0</v>
          </cell>
          <cell r="AB308">
            <v>0</v>
          </cell>
          <cell r="AC308">
            <v>0</v>
          </cell>
          <cell r="AD308">
            <v>0</v>
          </cell>
          <cell r="AE308">
            <v>0</v>
          </cell>
          <cell r="AF308">
            <v>601.57000000000005</v>
          </cell>
          <cell r="AG308">
            <v>1.47</v>
          </cell>
          <cell r="AH308">
            <v>30826.69</v>
          </cell>
          <cell r="AI308">
            <v>31687.8</v>
          </cell>
          <cell r="AJ308">
            <v>16809.07</v>
          </cell>
          <cell r="AK308">
            <v>240125.74</v>
          </cell>
          <cell r="AL308">
            <v>527.86</v>
          </cell>
          <cell r="AM308">
            <v>320580.19999999995</v>
          </cell>
        </row>
        <row r="309">
          <cell r="B309" t="str">
            <v>BI_MN409</v>
          </cell>
          <cell r="C309" t="str">
            <v>BI_MN409 - Replace Deteriorated Gas System - Klamath</v>
          </cell>
          <cell r="D309" t="str">
            <v>3001</v>
          </cell>
          <cell r="E309" t="str">
            <v>ER_3001 - Replace Deteriorating Gas System</v>
          </cell>
          <cell r="F309" t="str">
            <v>Gas Deteriorated Steel Pipe Replacement Program</v>
          </cell>
          <cell r="G309" t="str">
            <v>Asset Condition</v>
          </cell>
          <cell r="H309" t="str">
            <v>Natural Gas Distribution</v>
          </cell>
          <cell r="I309" t="str">
            <v>G Distribution</v>
          </cell>
          <cell r="J309" t="str">
            <v>GD</v>
          </cell>
          <cell r="K309" t="str">
            <v>OR</v>
          </cell>
          <cell r="L309">
            <v>1</v>
          </cell>
          <cell r="M309">
            <v>2022</v>
          </cell>
          <cell r="N309">
            <v>1920.17</v>
          </cell>
          <cell r="O309">
            <v>2556.62</v>
          </cell>
          <cell r="P309">
            <v>1555.48</v>
          </cell>
          <cell r="Q309">
            <v>40428.22</v>
          </cell>
          <cell r="R309">
            <v>87948.12</v>
          </cell>
          <cell r="S309">
            <v>16180.07</v>
          </cell>
          <cell r="T309">
            <v>28015.77</v>
          </cell>
          <cell r="U309">
            <v>4847.1099999999997</v>
          </cell>
          <cell r="V309">
            <v>22518.54</v>
          </cell>
          <cell r="W309">
            <v>51032.55</v>
          </cell>
          <cell r="X309">
            <v>76814.39</v>
          </cell>
          <cell r="Y309">
            <v>24157.66</v>
          </cell>
          <cell r="Z309">
            <v>357974.69999999995</v>
          </cell>
          <cell r="AA309">
            <v>1920.17</v>
          </cell>
          <cell r="AB309">
            <v>2556.62</v>
          </cell>
          <cell r="AC309">
            <v>1555.48</v>
          </cell>
          <cell r="AD309">
            <v>40428.22</v>
          </cell>
          <cell r="AE309">
            <v>87948.12</v>
          </cell>
          <cell r="AF309">
            <v>16180.07</v>
          </cell>
          <cell r="AG309">
            <v>28015.77</v>
          </cell>
          <cell r="AH309">
            <v>4847.1099999999997</v>
          </cell>
          <cell r="AI309">
            <v>22518.54</v>
          </cell>
          <cell r="AJ309">
            <v>51032.55</v>
          </cell>
          <cell r="AK309">
            <v>76814.39</v>
          </cell>
          <cell r="AL309">
            <v>24157.66</v>
          </cell>
          <cell r="AM309">
            <v>357974.69999999995</v>
          </cell>
        </row>
        <row r="310">
          <cell r="B310" t="str">
            <v>BI_MN410</v>
          </cell>
          <cell r="C310" t="str">
            <v>BI_MN410 - Replace Deteriorated Gas System - La Grande</v>
          </cell>
          <cell r="D310" t="str">
            <v>3001</v>
          </cell>
          <cell r="E310" t="str">
            <v>ER_3001 - Replace Deteriorating Gas System</v>
          </cell>
          <cell r="F310" t="str">
            <v>Gas Deteriorated Steel Pipe Replacement Program</v>
          </cell>
          <cell r="G310" t="str">
            <v>Asset Condition</v>
          </cell>
          <cell r="H310" t="str">
            <v>Natural Gas Distribution</v>
          </cell>
          <cell r="I310" t="str">
            <v>G Distribution</v>
          </cell>
          <cell r="J310" t="str">
            <v>GD</v>
          </cell>
          <cell r="K310" t="str">
            <v>OR</v>
          </cell>
          <cell r="L310">
            <v>1</v>
          </cell>
          <cell r="M310">
            <v>2022</v>
          </cell>
          <cell r="N310">
            <v>2508.37</v>
          </cell>
          <cell r="O310">
            <v>135.91999999999999</v>
          </cell>
          <cell r="P310">
            <v>29555.03</v>
          </cell>
          <cell r="Q310">
            <v>28168.639999999999</v>
          </cell>
          <cell r="R310">
            <v>18777.32</v>
          </cell>
          <cell r="S310">
            <v>30097.4</v>
          </cell>
          <cell r="T310">
            <v>14146.06</v>
          </cell>
          <cell r="U310">
            <v>12955.77</v>
          </cell>
          <cell r="V310">
            <v>5480.84</v>
          </cell>
          <cell r="W310">
            <v>744.59</v>
          </cell>
          <cell r="X310">
            <v>5124.5</v>
          </cell>
          <cell r="Y310">
            <v>6691.37</v>
          </cell>
          <cell r="Z310">
            <v>154385.80999999997</v>
          </cell>
          <cell r="AA310">
            <v>2508.37</v>
          </cell>
          <cell r="AB310">
            <v>135.91999999999999</v>
          </cell>
          <cell r="AC310">
            <v>29555.03</v>
          </cell>
          <cell r="AD310">
            <v>28168.639999999999</v>
          </cell>
          <cell r="AE310">
            <v>18777.32</v>
          </cell>
          <cell r="AF310">
            <v>30097.4</v>
          </cell>
          <cell r="AG310">
            <v>14146.06</v>
          </cell>
          <cell r="AH310">
            <v>12955.77</v>
          </cell>
          <cell r="AI310">
            <v>5480.84</v>
          </cell>
          <cell r="AJ310">
            <v>744.59</v>
          </cell>
          <cell r="AK310">
            <v>5124.5</v>
          </cell>
          <cell r="AL310">
            <v>6691.37</v>
          </cell>
          <cell r="AM310">
            <v>154385.80999999997</v>
          </cell>
        </row>
        <row r="311">
          <cell r="B311" t="str">
            <v>BI_MN302</v>
          </cell>
          <cell r="C311" t="str">
            <v>BI_MN302 - ORCA Deteriorated Pipe Replacement</v>
          </cell>
          <cell r="D311" t="str">
            <v>3001</v>
          </cell>
          <cell r="E311" t="str">
            <v>ER_3001 - Replace Deteriorating Gas System</v>
          </cell>
          <cell r="F311" t="str">
            <v>Gas Deteriorated Steel Pipe Replacement Program</v>
          </cell>
          <cell r="G311" t="str">
            <v>Asset Condition</v>
          </cell>
          <cell r="H311" t="str">
            <v>Natural Gas Distribution</v>
          </cell>
          <cell r="I311" t="str">
            <v>G Distribution</v>
          </cell>
          <cell r="J311" t="str">
            <v>GD</v>
          </cell>
          <cell r="K311" t="str">
            <v>OR</v>
          </cell>
          <cell r="L311">
            <v>1</v>
          </cell>
          <cell r="M311">
            <v>2023</v>
          </cell>
          <cell r="N311">
            <v>5372.8</v>
          </cell>
          <cell r="O311">
            <v>0</v>
          </cell>
          <cell r="P311">
            <v>16448</v>
          </cell>
          <cell r="Q311">
            <v>16464</v>
          </cell>
          <cell r="R311">
            <v>16464</v>
          </cell>
          <cell r="S311">
            <v>16464</v>
          </cell>
          <cell r="T311">
            <v>16464</v>
          </cell>
          <cell r="U311">
            <v>16464</v>
          </cell>
          <cell r="V311">
            <v>16464</v>
          </cell>
          <cell r="W311">
            <v>16464</v>
          </cell>
          <cell r="X311">
            <v>16464</v>
          </cell>
          <cell r="Y311">
            <v>16464</v>
          </cell>
          <cell r="Z311">
            <v>169996.79999999999</v>
          </cell>
          <cell r="AA311">
            <v>5372.8</v>
          </cell>
          <cell r="AB311">
            <v>0</v>
          </cell>
          <cell r="AC311">
            <v>16448</v>
          </cell>
          <cell r="AD311">
            <v>16464</v>
          </cell>
          <cell r="AE311">
            <v>16464</v>
          </cell>
          <cell r="AF311">
            <v>16464</v>
          </cell>
          <cell r="AG311">
            <v>16464</v>
          </cell>
          <cell r="AH311">
            <v>16464</v>
          </cell>
          <cell r="AI311">
            <v>16464</v>
          </cell>
          <cell r="AJ311">
            <v>16464</v>
          </cell>
          <cell r="AK311">
            <v>16464</v>
          </cell>
          <cell r="AL311">
            <v>16464</v>
          </cell>
          <cell r="AM311">
            <v>169996.79999999999</v>
          </cell>
        </row>
        <row r="312">
          <cell r="B312" t="str">
            <v>BI_MN407</v>
          </cell>
          <cell r="C312" t="str">
            <v>BI_MN407 - Replace Deteriorated Gas System - Medford</v>
          </cell>
          <cell r="D312" t="str">
            <v>3001</v>
          </cell>
          <cell r="E312" t="str">
            <v>ER_3001 - Replace Deteriorating Gas System</v>
          </cell>
          <cell r="F312" t="str">
            <v>Gas Deteriorated Steel Pipe Replacement Program</v>
          </cell>
          <cell r="G312" t="str">
            <v>Asset Condition</v>
          </cell>
          <cell r="H312" t="str">
            <v>Natural Gas Distribution</v>
          </cell>
          <cell r="I312" t="str">
            <v>G Distribution</v>
          </cell>
          <cell r="J312" t="str">
            <v>GD</v>
          </cell>
          <cell r="K312" t="str">
            <v>OR</v>
          </cell>
          <cell r="L312">
            <v>1</v>
          </cell>
          <cell r="M312">
            <v>2023</v>
          </cell>
          <cell r="N312">
            <v>2668.84</v>
          </cell>
          <cell r="O312">
            <v>2401.5</v>
          </cell>
          <cell r="P312">
            <v>10400</v>
          </cell>
          <cell r="Q312">
            <v>10400</v>
          </cell>
          <cell r="R312">
            <v>20801</v>
          </cell>
          <cell r="S312">
            <v>51313</v>
          </cell>
          <cell r="T312">
            <v>52003</v>
          </cell>
          <cell r="U312">
            <v>52003</v>
          </cell>
          <cell r="V312">
            <v>52003</v>
          </cell>
          <cell r="W312">
            <v>52003</v>
          </cell>
          <cell r="X312">
            <v>52003</v>
          </cell>
          <cell r="Y312">
            <v>52003</v>
          </cell>
          <cell r="Z312">
            <v>410002.33999999997</v>
          </cell>
          <cell r="AA312">
            <v>2668.84</v>
          </cell>
          <cell r="AB312">
            <v>2401.5</v>
          </cell>
          <cell r="AC312">
            <v>10400</v>
          </cell>
          <cell r="AD312">
            <v>10400</v>
          </cell>
          <cell r="AE312">
            <v>20801</v>
          </cell>
          <cell r="AF312">
            <v>51313</v>
          </cell>
          <cell r="AG312">
            <v>52003</v>
          </cell>
          <cell r="AH312">
            <v>52003</v>
          </cell>
          <cell r="AI312">
            <v>52003</v>
          </cell>
          <cell r="AJ312">
            <v>52003</v>
          </cell>
          <cell r="AK312">
            <v>52003</v>
          </cell>
          <cell r="AL312">
            <v>52003</v>
          </cell>
          <cell r="AM312">
            <v>410002.33999999997</v>
          </cell>
        </row>
        <row r="313">
          <cell r="B313" t="str">
            <v>BI_MN409</v>
          </cell>
          <cell r="C313" t="str">
            <v>BI_MN409 - Replace Deteriorated Gas System - Klamath</v>
          </cell>
          <cell r="D313" t="str">
            <v>3001</v>
          </cell>
          <cell r="E313" t="str">
            <v>ER_3001 - Replace Deteriorating Gas System</v>
          </cell>
          <cell r="F313" t="str">
            <v>Gas Deteriorated Steel Pipe Replacement Program</v>
          </cell>
          <cell r="G313" t="str">
            <v>Asset Condition</v>
          </cell>
          <cell r="H313" t="str">
            <v>Natural Gas Distribution</v>
          </cell>
          <cell r="I313" t="str">
            <v>G Distribution</v>
          </cell>
          <cell r="J313" t="str">
            <v>GD</v>
          </cell>
          <cell r="K313" t="str">
            <v>OR</v>
          </cell>
          <cell r="L313">
            <v>1</v>
          </cell>
          <cell r="M313">
            <v>2023</v>
          </cell>
          <cell r="N313">
            <v>20484.21</v>
          </cell>
          <cell r="O313">
            <v>58208.84</v>
          </cell>
          <cell r="P313">
            <v>23990</v>
          </cell>
          <cell r="Q313">
            <v>23890</v>
          </cell>
          <cell r="R313">
            <v>23890</v>
          </cell>
          <cell r="S313">
            <v>23890</v>
          </cell>
          <cell r="T313">
            <v>23890</v>
          </cell>
          <cell r="U313">
            <v>23890</v>
          </cell>
          <cell r="V313">
            <v>23890</v>
          </cell>
          <cell r="W313">
            <v>23890</v>
          </cell>
          <cell r="X313">
            <v>23890</v>
          </cell>
          <cell r="Y313">
            <v>23890</v>
          </cell>
          <cell r="Z313">
            <v>317693.05</v>
          </cell>
          <cell r="AA313">
            <v>20484.21</v>
          </cell>
          <cell r="AB313">
            <v>58208.84</v>
          </cell>
          <cell r="AC313">
            <v>23990</v>
          </cell>
          <cell r="AD313">
            <v>23890</v>
          </cell>
          <cell r="AE313">
            <v>23890</v>
          </cell>
          <cell r="AF313">
            <v>23890</v>
          </cell>
          <cell r="AG313">
            <v>23890</v>
          </cell>
          <cell r="AH313">
            <v>23890</v>
          </cell>
          <cell r="AI313">
            <v>23890</v>
          </cell>
          <cell r="AJ313">
            <v>23890</v>
          </cell>
          <cell r="AK313">
            <v>23890</v>
          </cell>
          <cell r="AL313">
            <v>23890</v>
          </cell>
          <cell r="AM313">
            <v>317693.05</v>
          </cell>
        </row>
        <row r="314">
          <cell r="B314" t="str">
            <v>BI_MN410</v>
          </cell>
          <cell r="C314" t="str">
            <v>BI_MN410 - Replace Deteriorated Gas System - La Grande</v>
          </cell>
          <cell r="D314" t="str">
            <v>3001</v>
          </cell>
          <cell r="E314" t="str">
            <v>ER_3001 - Replace Deteriorating Gas System</v>
          </cell>
          <cell r="F314" t="str">
            <v>Gas Deteriorated Steel Pipe Replacement Program</v>
          </cell>
          <cell r="G314" t="str">
            <v>Asset Condition</v>
          </cell>
          <cell r="H314" t="str">
            <v>Natural Gas Distribution</v>
          </cell>
          <cell r="I314" t="str">
            <v>G Distribution</v>
          </cell>
          <cell r="J314" t="str">
            <v>GD</v>
          </cell>
          <cell r="K314" t="str">
            <v>OR</v>
          </cell>
          <cell r="L314">
            <v>1</v>
          </cell>
          <cell r="M314">
            <v>2023</v>
          </cell>
          <cell r="N314">
            <v>0</v>
          </cell>
          <cell r="O314">
            <v>0</v>
          </cell>
          <cell r="P314">
            <v>13001</v>
          </cell>
          <cell r="Q314">
            <v>13000</v>
          </cell>
          <cell r="R314">
            <v>13000</v>
          </cell>
          <cell r="S314">
            <v>13000</v>
          </cell>
          <cell r="T314">
            <v>13000</v>
          </cell>
          <cell r="U314">
            <v>13000</v>
          </cell>
          <cell r="V314">
            <v>13000</v>
          </cell>
          <cell r="W314">
            <v>13000</v>
          </cell>
          <cell r="X314">
            <v>13000</v>
          </cell>
          <cell r="Y314">
            <v>13000</v>
          </cell>
          <cell r="Z314">
            <v>130001</v>
          </cell>
          <cell r="AA314">
            <v>0</v>
          </cell>
          <cell r="AB314">
            <v>0</v>
          </cell>
          <cell r="AC314">
            <v>13001</v>
          </cell>
          <cell r="AD314">
            <v>13000</v>
          </cell>
          <cell r="AE314">
            <v>13000</v>
          </cell>
          <cell r="AF314">
            <v>13000</v>
          </cell>
          <cell r="AG314">
            <v>13000</v>
          </cell>
          <cell r="AH314">
            <v>13000</v>
          </cell>
          <cell r="AI314">
            <v>13000</v>
          </cell>
          <cell r="AJ314">
            <v>13000</v>
          </cell>
          <cell r="AK314">
            <v>13000</v>
          </cell>
          <cell r="AL314">
            <v>13000</v>
          </cell>
          <cell r="AM314">
            <v>130001</v>
          </cell>
        </row>
        <row r="315">
          <cell r="B315" t="str">
            <v>BI_XID54</v>
          </cell>
          <cell r="C315" t="str">
            <v>BI_XID54 - ID Gas ERT Replacement Program</v>
          </cell>
          <cell r="D315" t="str">
            <v>3054</v>
          </cell>
          <cell r="E315" t="str">
            <v>ER_3054 - Gas ERT Replacement Program</v>
          </cell>
          <cell r="F315" t="str">
            <v>Gas ERT Replacement Program</v>
          </cell>
          <cell r="G315" t="str">
            <v>Asset Condition</v>
          </cell>
          <cell r="H315" t="str">
            <v>Natural Gas Distribution</v>
          </cell>
          <cell r="I315" t="str">
            <v>G Distribution</v>
          </cell>
          <cell r="J315" t="str">
            <v>GD</v>
          </cell>
          <cell r="K315" t="str">
            <v>ID</v>
          </cell>
          <cell r="L315">
            <v>0</v>
          </cell>
          <cell r="M315">
            <v>2022</v>
          </cell>
          <cell r="N315">
            <v>0</v>
          </cell>
          <cell r="O315">
            <v>1386.27</v>
          </cell>
          <cell r="P315">
            <v>217784.65</v>
          </cell>
          <cell r="Q315">
            <v>21100.13</v>
          </cell>
          <cell r="R315">
            <v>0</v>
          </cell>
          <cell r="S315">
            <v>0</v>
          </cell>
          <cell r="T315">
            <v>517.14</v>
          </cell>
          <cell r="U315">
            <v>254.67</v>
          </cell>
          <cell r="V315">
            <v>1592.37</v>
          </cell>
          <cell r="W315">
            <v>0</v>
          </cell>
          <cell r="X315">
            <v>0</v>
          </cell>
          <cell r="Y315">
            <v>0</v>
          </cell>
          <cell r="Z315">
            <v>242635.23</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row>
        <row r="316">
          <cell r="B316" t="str">
            <v>BI_XOR54</v>
          </cell>
          <cell r="C316" t="str">
            <v>BI_XOR54 - OR Gas ERT Replacement Program</v>
          </cell>
          <cell r="D316" t="str">
            <v>3054</v>
          </cell>
          <cell r="E316" t="str">
            <v>ER_3054 - Gas ERT Replacement Program</v>
          </cell>
          <cell r="F316" t="str">
            <v>Gas ERT Replacement Program</v>
          </cell>
          <cell r="G316" t="str">
            <v>Asset Condition</v>
          </cell>
          <cell r="H316" t="str">
            <v>Natural Gas Distribution</v>
          </cell>
          <cell r="I316" t="str">
            <v>G Distribution</v>
          </cell>
          <cell r="J316" t="str">
            <v>GD</v>
          </cell>
          <cell r="K316" t="str">
            <v>OR</v>
          </cell>
          <cell r="L316">
            <v>1</v>
          </cell>
          <cell r="M316">
            <v>2022</v>
          </cell>
          <cell r="N316">
            <v>2901.19</v>
          </cell>
          <cell r="O316">
            <v>93073.81</v>
          </cell>
          <cell r="P316">
            <v>65219.54</v>
          </cell>
          <cell r="Q316">
            <v>41306.480000000003</v>
          </cell>
          <cell r="R316">
            <v>38985.82</v>
          </cell>
          <cell r="S316">
            <v>0</v>
          </cell>
          <cell r="T316">
            <v>0</v>
          </cell>
          <cell r="U316">
            <v>0</v>
          </cell>
          <cell r="V316">
            <v>0</v>
          </cell>
          <cell r="W316">
            <v>0</v>
          </cell>
          <cell r="X316">
            <v>0</v>
          </cell>
          <cell r="Y316">
            <v>0</v>
          </cell>
          <cell r="Z316">
            <v>241486.84000000003</v>
          </cell>
          <cell r="AA316">
            <v>2901.19</v>
          </cell>
          <cell r="AB316">
            <v>93073.81</v>
          </cell>
          <cell r="AC316">
            <v>65219.54</v>
          </cell>
          <cell r="AD316">
            <v>41306.480000000003</v>
          </cell>
          <cell r="AE316">
            <v>38985.82</v>
          </cell>
          <cell r="AF316">
            <v>0</v>
          </cell>
          <cell r="AG316">
            <v>0</v>
          </cell>
          <cell r="AH316">
            <v>0</v>
          </cell>
          <cell r="AI316">
            <v>0</v>
          </cell>
          <cell r="AJ316">
            <v>0</v>
          </cell>
          <cell r="AK316">
            <v>0</v>
          </cell>
          <cell r="AL316">
            <v>0</v>
          </cell>
          <cell r="AM316">
            <v>241486.84000000003</v>
          </cell>
        </row>
        <row r="317">
          <cell r="B317" t="str">
            <v>BI_XWA54</v>
          </cell>
          <cell r="C317" t="str">
            <v>BI_XWA54 - WA Gas ERT Replacement Program</v>
          </cell>
          <cell r="D317" t="str">
            <v>3054</v>
          </cell>
          <cell r="E317" t="str">
            <v>ER_3054 - Gas ERT Replacement Program</v>
          </cell>
          <cell r="F317" t="str">
            <v>Gas ERT Replacement Program</v>
          </cell>
          <cell r="G317" t="str">
            <v>Asset Condition</v>
          </cell>
          <cell r="H317" t="str">
            <v>Natural Gas Distribution</v>
          </cell>
          <cell r="I317" t="str">
            <v>G Distribution</v>
          </cell>
          <cell r="J317" t="str">
            <v>GD</v>
          </cell>
          <cell r="K317" t="str">
            <v>WA</v>
          </cell>
          <cell r="L317">
            <v>0</v>
          </cell>
          <cell r="M317">
            <v>2022</v>
          </cell>
          <cell r="N317">
            <v>0</v>
          </cell>
          <cell r="O317">
            <v>0</v>
          </cell>
          <cell r="P317">
            <v>16377.23</v>
          </cell>
          <cell r="Q317">
            <v>116292.1</v>
          </cell>
          <cell r="R317">
            <v>161250.32999999999</v>
          </cell>
          <cell r="S317">
            <v>0</v>
          </cell>
          <cell r="T317">
            <v>0</v>
          </cell>
          <cell r="U317">
            <v>0</v>
          </cell>
          <cell r="V317">
            <v>0</v>
          </cell>
          <cell r="W317">
            <v>0</v>
          </cell>
          <cell r="X317">
            <v>0</v>
          </cell>
          <cell r="Y317">
            <v>0</v>
          </cell>
          <cell r="Z317">
            <v>293919.66000000003</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row>
        <row r="318">
          <cell r="B318" t="str">
            <v>BI_XOR54</v>
          </cell>
          <cell r="C318" t="str">
            <v>BI_XOR54 - OR Gas ERT Replacement Program</v>
          </cell>
          <cell r="D318" t="str">
            <v>3054</v>
          </cell>
          <cell r="E318" t="str">
            <v>ER_3054 - Gas ERT Replacement Program</v>
          </cell>
          <cell r="F318" t="str">
            <v>Gas ERT Replacement Program</v>
          </cell>
          <cell r="G318" t="str">
            <v>Asset Condition</v>
          </cell>
          <cell r="H318" t="str">
            <v>Natural Gas Distribution</v>
          </cell>
          <cell r="I318" t="str">
            <v>G Distribution</v>
          </cell>
          <cell r="J318" t="str">
            <v>GD</v>
          </cell>
          <cell r="K318" t="str">
            <v>OR</v>
          </cell>
          <cell r="L318">
            <v>1</v>
          </cell>
          <cell r="M318">
            <v>2023</v>
          </cell>
          <cell r="N318">
            <v>298.33999999999997</v>
          </cell>
          <cell r="O318">
            <v>410.72</v>
          </cell>
          <cell r="P318">
            <v>0</v>
          </cell>
          <cell r="Q318">
            <v>0</v>
          </cell>
          <cell r="R318">
            <v>0</v>
          </cell>
          <cell r="S318">
            <v>0</v>
          </cell>
          <cell r="T318">
            <v>0</v>
          </cell>
          <cell r="U318">
            <v>0</v>
          </cell>
          <cell r="V318">
            <v>0</v>
          </cell>
          <cell r="W318">
            <v>0</v>
          </cell>
          <cell r="X318">
            <v>0</v>
          </cell>
          <cell r="Y318">
            <v>0</v>
          </cell>
          <cell r="Z318">
            <v>709.06</v>
          </cell>
          <cell r="AA318">
            <v>298.33999999999997</v>
          </cell>
          <cell r="AB318">
            <v>410.72</v>
          </cell>
          <cell r="AC318">
            <v>0</v>
          </cell>
          <cell r="AD318">
            <v>0</v>
          </cell>
          <cell r="AE318">
            <v>0</v>
          </cell>
          <cell r="AF318">
            <v>0</v>
          </cell>
          <cell r="AG318">
            <v>0</v>
          </cell>
          <cell r="AH318">
            <v>0</v>
          </cell>
          <cell r="AI318">
            <v>0</v>
          </cell>
          <cell r="AJ318">
            <v>0</v>
          </cell>
          <cell r="AK318">
            <v>0</v>
          </cell>
          <cell r="AL318">
            <v>0</v>
          </cell>
          <cell r="AM318">
            <v>709.06</v>
          </cell>
        </row>
        <row r="319">
          <cell r="B319" t="str">
            <v>BI_XID54</v>
          </cell>
          <cell r="C319" t="str">
            <v>BI_XID54 - ID Gas ERT Replacement Program</v>
          </cell>
          <cell r="D319" t="str">
            <v>3054</v>
          </cell>
          <cell r="E319" t="str">
            <v>ER_3054 - Gas ERT Replacement Program</v>
          </cell>
          <cell r="F319" t="str">
            <v>Gas ERT Replacement Program</v>
          </cell>
          <cell r="G319" t="str">
            <v>Asset Condition</v>
          </cell>
          <cell r="H319" t="str">
            <v>Natural Gas Distribution</v>
          </cell>
          <cell r="I319" t="str">
            <v>G Distribution</v>
          </cell>
          <cell r="J319" t="str">
            <v>GD</v>
          </cell>
          <cell r="K319" t="str">
            <v>ID</v>
          </cell>
          <cell r="L319">
            <v>0</v>
          </cell>
          <cell r="M319">
            <v>2023</v>
          </cell>
          <cell r="N319">
            <v>0</v>
          </cell>
          <cell r="O319">
            <v>0</v>
          </cell>
          <cell r="P319">
            <v>39912</v>
          </cell>
          <cell r="Q319">
            <v>59867</v>
          </cell>
          <cell r="R319">
            <v>89801</v>
          </cell>
          <cell r="S319">
            <v>89801</v>
          </cell>
          <cell r="T319">
            <v>89801</v>
          </cell>
          <cell r="U319">
            <v>89801</v>
          </cell>
          <cell r="V319">
            <v>89801</v>
          </cell>
          <cell r="W319">
            <v>99779</v>
          </cell>
          <cell r="X319">
            <v>99779</v>
          </cell>
          <cell r="Y319">
            <v>100912</v>
          </cell>
          <cell r="Z319">
            <v>849254</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row>
        <row r="320">
          <cell r="B320" t="str">
            <v>BI_GN106</v>
          </cell>
          <cell r="C320" t="str">
            <v>BI_GN106 - Aldyl -A Pipe Replacement</v>
          </cell>
          <cell r="D320" t="str">
            <v>3008</v>
          </cell>
          <cell r="E320" t="str">
            <v>ER_3008 - Aldyl -A Pipe Replacement</v>
          </cell>
          <cell r="F320" t="str">
            <v>Gas Facility Replacement Program (GFRP) Aldyl A Pipe Replacement</v>
          </cell>
          <cell r="G320" t="str">
            <v>Mandatory &amp; Compliance</v>
          </cell>
          <cell r="H320" t="str">
            <v>Natural Gas Distribution</v>
          </cell>
          <cell r="I320" t="str">
            <v>G Distribution</v>
          </cell>
          <cell r="J320" t="str">
            <v>GD</v>
          </cell>
          <cell r="K320" t="str">
            <v>ID</v>
          </cell>
          <cell r="L320">
            <v>0</v>
          </cell>
          <cell r="M320">
            <v>2022</v>
          </cell>
          <cell r="N320">
            <v>10494.92</v>
          </cell>
          <cell r="O320">
            <v>0</v>
          </cell>
          <cell r="P320">
            <v>0</v>
          </cell>
          <cell r="Q320">
            <v>0</v>
          </cell>
          <cell r="R320">
            <v>0</v>
          </cell>
          <cell r="S320">
            <v>183</v>
          </cell>
          <cell r="T320">
            <v>1314.67</v>
          </cell>
          <cell r="U320">
            <v>0</v>
          </cell>
          <cell r="V320">
            <v>9398.6299999999992</v>
          </cell>
          <cell r="W320">
            <v>1008</v>
          </cell>
          <cell r="X320">
            <v>0</v>
          </cell>
          <cell r="Y320">
            <v>91.5</v>
          </cell>
          <cell r="Z320">
            <v>22490.720000000001</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row>
        <row r="321">
          <cell r="B321" t="str">
            <v>BI_GN106</v>
          </cell>
          <cell r="C321" t="str">
            <v>BI_GN106 - Aldyl -A Pipe Replacement</v>
          </cell>
          <cell r="D321" t="str">
            <v>3008</v>
          </cell>
          <cell r="E321" t="str">
            <v>ER_3008 - Aldyl -A Pipe Replacement</v>
          </cell>
          <cell r="F321" t="str">
            <v>Gas Facility Replacement Program (GFRP) Aldyl A Pipe Replacement</v>
          </cell>
          <cell r="G321" t="str">
            <v>Mandatory &amp; Compliance</v>
          </cell>
          <cell r="H321" t="str">
            <v>Natural Gas Distribution</v>
          </cell>
          <cell r="I321" t="str">
            <v>G Distribution</v>
          </cell>
          <cell r="J321" t="str">
            <v>GD</v>
          </cell>
          <cell r="K321" t="str">
            <v>OR</v>
          </cell>
          <cell r="L321">
            <v>1</v>
          </cell>
          <cell r="M321">
            <v>2022</v>
          </cell>
          <cell r="N321">
            <v>5980.3600000000006</v>
          </cell>
          <cell r="O321">
            <v>2582.16</v>
          </cell>
          <cell r="P321">
            <v>28.259999999999998</v>
          </cell>
          <cell r="Q321">
            <v>346.5</v>
          </cell>
          <cell r="R321">
            <v>4429.28</v>
          </cell>
          <cell r="S321">
            <v>2886.76</v>
          </cell>
          <cell r="T321">
            <v>293.25</v>
          </cell>
          <cell r="U321">
            <v>9120.31</v>
          </cell>
          <cell r="V321">
            <v>797.3</v>
          </cell>
          <cell r="W321">
            <v>20662.18</v>
          </cell>
          <cell r="X321">
            <v>17429.169999999998</v>
          </cell>
          <cell r="Y321">
            <v>39362.379999999997</v>
          </cell>
          <cell r="Z321">
            <v>103917.91</v>
          </cell>
          <cell r="AA321">
            <v>5980.3600000000006</v>
          </cell>
          <cell r="AB321">
            <v>2582.16</v>
          </cell>
          <cell r="AC321">
            <v>28.259999999999998</v>
          </cell>
          <cell r="AD321">
            <v>346.5</v>
          </cell>
          <cell r="AE321">
            <v>4429.28</v>
          </cell>
          <cell r="AF321">
            <v>2886.76</v>
          </cell>
          <cell r="AG321">
            <v>293.25</v>
          </cell>
          <cell r="AH321">
            <v>9120.31</v>
          </cell>
          <cell r="AI321">
            <v>797.3</v>
          </cell>
          <cell r="AJ321">
            <v>20662.18</v>
          </cell>
          <cell r="AK321">
            <v>17429.169999999998</v>
          </cell>
          <cell r="AL321">
            <v>39362.379999999997</v>
          </cell>
          <cell r="AM321">
            <v>103917.91</v>
          </cell>
        </row>
        <row r="322">
          <cell r="B322" t="str">
            <v>BI_GN106</v>
          </cell>
          <cell r="C322" t="str">
            <v>BI_GN106 - Aldyl -A Pipe Replacement</v>
          </cell>
          <cell r="D322" t="str">
            <v>3008</v>
          </cell>
          <cell r="E322" t="str">
            <v>ER_3008 - Aldyl -A Pipe Replacement</v>
          </cell>
          <cell r="F322" t="str">
            <v>Gas Facility Replacement Program (GFRP) Aldyl A Pipe Replacement</v>
          </cell>
          <cell r="G322" t="str">
            <v>Mandatory &amp; Compliance</v>
          </cell>
          <cell r="H322" t="str">
            <v>Natural Gas Distribution</v>
          </cell>
          <cell r="I322" t="str">
            <v>G Distribution</v>
          </cell>
          <cell r="J322" t="str">
            <v>GD</v>
          </cell>
          <cell r="K322" t="str">
            <v>WA</v>
          </cell>
          <cell r="L322">
            <v>0</v>
          </cell>
          <cell r="M322">
            <v>2022</v>
          </cell>
          <cell r="N322">
            <v>14186.39</v>
          </cell>
          <cell r="O322">
            <v>644.86</v>
          </cell>
          <cell r="P322">
            <v>53366.14</v>
          </cell>
          <cell r="Q322">
            <v>95227.15</v>
          </cell>
          <cell r="R322">
            <v>48561.2</v>
          </cell>
          <cell r="S322">
            <v>32023.599999999999</v>
          </cell>
          <cell r="T322">
            <v>71308.739999999991</v>
          </cell>
          <cell r="U322">
            <v>37988.31</v>
          </cell>
          <cell r="V322">
            <v>34858.050000000003</v>
          </cell>
          <cell r="W322">
            <v>45894.13</v>
          </cell>
          <cell r="X322">
            <v>481.14000000000004</v>
          </cell>
          <cell r="Y322">
            <v>1595.69</v>
          </cell>
          <cell r="Z322">
            <v>436135.39999999997</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row>
        <row r="323">
          <cell r="B323" t="str">
            <v>BI_GN210</v>
          </cell>
          <cell r="C323" t="str">
            <v>BI_GN210 - Aldyl A WA - Main Pipe Major Project</v>
          </cell>
          <cell r="D323" t="str">
            <v>3008</v>
          </cell>
          <cell r="E323" t="str">
            <v>ER_3008 - Aldyl -A Pipe Replacement</v>
          </cell>
          <cell r="F323" t="str">
            <v>Gas Facility Replacement Program (GFRP) Aldyl A Pipe Replacement</v>
          </cell>
          <cell r="G323" t="str">
            <v>Mandatory &amp; Compliance</v>
          </cell>
          <cell r="H323" t="str">
            <v>Natural Gas Distribution</v>
          </cell>
          <cell r="I323" t="str">
            <v>G Distribution</v>
          </cell>
          <cell r="J323" t="str">
            <v>GD</v>
          </cell>
          <cell r="K323" t="str">
            <v>ID</v>
          </cell>
          <cell r="L323">
            <v>0</v>
          </cell>
          <cell r="M323">
            <v>2022</v>
          </cell>
          <cell r="N323">
            <v>0</v>
          </cell>
          <cell r="O323">
            <v>0</v>
          </cell>
          <cell r="P323">
            <v>0</v>
          </cell>
          <cell r="Q323">
            <v>0</v>
          </cell>
          <cell r="R323">
            <v>0</v>
          </cell>
          <cell r="S323">
            <v>0</v>
          </cell>
          <cell r="T323">
            <v>0</v>
          </cell>
          <cell r="U323">
            <v>500</v>
          </cell>
          <cell r="V323">
            <v>0</v>
          </cell>
          <cell r="W323">
            <v>0</v>
          </cell>
          <cell r="X323">
            <v>0</v>
          </cell>
          <cell r="Y323">
            <v>0</v>
          </cell>
          <cell r="Z323">
            <v>500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row>
        <row r="324">
          <cell r="B324" t="str">
            <v>BI_GN210</v>
          </cell>
          <cell r="C324" t="str">
            <v>BI_GN210 - Aldyl A WA - Main Pipe Major Project</v>
          </cell>
          <cell r="D324" t="str">
            <v>3008</v>
          </cell>
          <cell r="E324" t="str">
            <v>ER_3008 - Aldyl -A Pipe Replacement</v>
          </cell>
          <cell r="F324" t="str">
            <v>Gas Facility Replacement Program (GFRP) Aldyl A Pipe Replacement</v>
          </cell>
          <cell r="G324" t="str">
            <v>Mandatory &amp; Compliance</v>
          </cell>
          <cell r="H324" t="str">
            <v>Natural Gas Distribution</v>
          </cell>
          <cell r="I324" t="str">
            <v>G Distribution</v>
          </cell>
          <cell r="J324" t="str">
            <v>GD</v>
          </cell>
          <cell r="K324" t="str">
            <v>WA</v>
          </cell>
          <cell r="L324">
            <v>0</v>
          </cell>
          <cell r="M324">
            <v>2022</v>
          </cell>
          <cell r="N324">
            <v>78515.219999999987</v>
          </cell>
          <cell r="O324">
            <v>232259.72000000003</v>
          </cell>
          <cell r="P324">
            <v>1366156.04</v>
          </cell>
          <cell r="Q324">
            <v>433897.64</v>
          </cell>
          <cell r="R324">
            <v>2602012.92</v>
          </cell>
          <cell r="S324">
            <v>2519256.65</v>
          </cell>
          <cell r="T324">
            <v>1064500.2</v>
          </cell>
          <cell r="U324">
            <v>2388091.89</v>
          </cell>
          <cell r="V324">
            <v>2582544.7800000003</v>
          </cell>
          <cell r="W324">
            <v>725174.48</v>
          </cell>
          <cell r="X324">
            <v>1470247.24</v>
          </cell>
          <cell r="Y324">
            <v>218139.71000000005</v>
          </cell>
          <cell r="Z324">
            <v>15680796.49</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row>
        <row r="325">
          <cell r="B325" t="str">
            <v>BI_GN211</v>
          </cell>
          <cell r="C325" t="str">
            <v>BI_GN211 - Aldyl A WA - Main Pipe Minor Project</v>
          </cell>
          <cell r="D325" t="str">
            <v>3008</v>
          </cell>
          <cell r="E325" t="str">
            <v>ER_3008 - Aldyl -A Pipe Replacement</v>
          </cell>
          <cell r="F325" t="str">
            <v>Gas Facility Replacement Program (GFRP) Aldyl A Pipe Replacement</v>
          </cell>
          <cell r="G325" t="str">
            <v>Mandatory &amp; Compliance</v>
          </cell>
          <cell r="H325" t="str">
            <v>Natural Gas Distribution</v>
          </cell>
          <cell r="I325" t="str">
            <v>G Distribution</v>
          </cell>
          <cell r="J325" t="str">
            <v>GD</v>
          </cell>
          <cell r="K325" t="str">
            <v>WA</v>
          </cell>
          <cell r="L325">
            <v>0</v>
          </cell>
          <cell r="M325">
            <v>2022</v>
          </cell>
          <cell r="N325">
            <v>3586.54</v>
          </cell>
          <cell r="O325">
            <v>10628.970000000001</v>
          </cell>
          <cell r="P325">
            <v>16577.68</v>
          </cell>
          <cell r="Q325">
            <v>54720.78</v>
          </cell>
          <cell r="R325">
            <v>26806.17</v>
          </cell>
          <cell r="S325">
            <v>35284.36</v>
          </cell>
          <cell r="T325">
            <v>97186.58</v>
          </cell>
          <cell r="U325">
            <v>74037.02</v>
          </cell>
          <cell r="V325">
            <v>72108.5</v>
          </cell>
          <cell r="W325">
            <v>41571.54</v>
          </cell>
          <cell r="X325">
            <v>23164.030000000002</v>
          </cell>
          <cell r="Y325">
            <v>27918.11</v>
          </cell>
          <cell r="Z325">
            <v>483590.28</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row>
        <row r="326">
          <cell r="B326" t="str">
            <v>BI_GN213</v>
          </cell>
          <cell r="C326" t="str">
            <v>BI_GN213 - Aldyl A WA - STTR Minor Project</v>
          </cell>
          <cell r="D326" t="str">
            <v>3008</v>
          </cell>
          <cell r="E326" t="str">
            <v>ER_3008 - Aldyl -A Pipe Replacement</v>
          </cell>
          <cell r="F326" t="str">
            <v>Gas Facility Replacement Program (GFRP) Aldyl A Pipe Replacement</v>
          </cell>
          <cell r="G326" t="str">
            <v>Mandatory &amp; Compliance</v>
          </cell>
          <cell r="H326" t="str">
            <v>Natural Gas Distribution</v>
          </cell>
          <cell r="I326" t="str">
            <v>G Distribution</v>
          </cell>
          <cell r="J326" t="str">
            <v>GD</v>
          </cell>
          <cell r="K326" t="str">
            <v>WA</v>
          </cell>
          <cell r="L326">
            <v>0</v>
          </cell>
          <cell r="M326">
            <v>2022</v>
          </cell>
          <cell r="N326">
            <v>132834.66</v>
          </cell>
          <cell r="O326">
            <v>3733.09</v>
          </cell>
          <cell r="P326">
            <v>8522.9399999999987</v>
          </cell>
          <cell r="Q326">
            <v>9981.7999999999993</v>
          </cell>
          <cell r="R326">
            <v>22654.41</v>
          </cell>
          <cell r="S326">
            <v>17472.2</v>
          </cell>
          <cell r="T326">
            <v>21797.01</v>
          </cell>
          <cell r="U326">
            <v>90673.48000000001</v>
          </cell>
          <cell r="V326">
            <v>125579.86</v>
          </cell>
          <cell r="W326">
            <v>47502.95</v>
          </cell>
          <cell r="X326">
            <v>29122.58</v>
          </cell>
          <cell r="Y326">
            <v>4143.6500000000005</v>
          </cell>
          <cell r="Z326">
            <v>514018.63000000006</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row>
        <row r="327">
          <cell r="B327" t="str">
            <v>BI_GN214</v>
          </cell>
          <cell r="C327" t="str">
            <v>BI_GN214 - Aldyl A OR - Main Pipe Major Project</v>
          </cell>
          <cell r="D327" t="str">
            <v>3008</v>
          </cell>
          <cell r="E327" t="str">
            <v>ER_3008 - Aldyl -A Pipe Replacement</v>
          </cell>
          <cell r="F327" t="str">
            <v>Gas Facility Replacement Program (GFRP) Aldyl A Pipe Replacement</v>
          </cell>
          <cell r="G327" t="str">
            <v>Mandatory &amp; Compliance</v>
          </cell>
          <cell r="H327" t="str">
            <v>Natural Gas Distribution</v>
          </cell>
          <cell r="I327" t="str">
            <v>G Distribution</v>
          </cell>
          <cell r="J327" t="str">
            <v>GD</v>
          </cell>
          <cell r="K327" t="str">
            <v>OR</v>
          </cell>
          <cell r="L327">
            <v>1</v>
          </cell>
          <cell r="M327">
            <v>2022</v>
          </cell>
          <cell r="N327">
            <v>70818.950000000012</v>
          </cell>
          <cell r="O327">
            <v>323825.26</v>
          </cell>
          <cell r="P327">
            <v>590425.97999999986</v>
          </cell>
          <cell r="Q327">
            <v>388487.44</v>
          </cell>
          <cell r="R327">
            <v>576163.15</v>
          </cell>
          <cell r="S327">
            <v>552523.98</v>
          </cell>
          <cell r="T327">
            <v>242932.16</v>
          </cell>
          <cell r="U327">
            <v>677397.31999999983</v>
          </cell>
          <cell r="V327">
            <v>1134802.0299999998</v>
          </cell>
          <cell r="W327">
            <v>603737.83000000007</v>
          </cell>
          <cell r="X327">
            <v>462680.62999999995</v>
          </cell>
          <cell r="Y327">
            <v>902190.58</v>
          </cell>
          <cell r="Z327">
            <v>6525985.3099999996</v>
          </cell>
          <cell r="AA327">
            <v>70818.950000000012</v>
          </cell>
          <cell r="AB327">
            <v>323825.26</v>
          </cell>
          <cell r="AC327">
            <v>590425.97999999986</v>
          </cell>
          <cell r="AD327">
            <v>388487.44</v>
          </cell>
          <cell r="AE327">
            <v>576163.15</v>
          </cell>
          <cell r="AF327">
            <v>552523.98</v>
          </cell>
          <cell r="AG327">
            <v>242932.16</v>
          </cell>
          <cell r="AH327">
            <v>677397.31999999983</v>
          </cell>
          <cell r="AI327">
            <v>1134802.0299999998</v>
          </cell>
          <cell r="AJ327">
            <v>603737.83000000007</v>
          </cell>
          <cell r="AK327">
            <v>462680.62999999995</v>
          </cell>
          <cell r="AL327">
            <v>902190.58</v>
          </cell>
          <cell r="AM327">
            <v>6525985.3099999996</v>
          </cell>
        </row>
        <row r="328">
          <cell r="B328" t="str">
            <v>BI_GN216</v>
          </cell>
          <cell r="C328" t="str">
            <v>BI_GN216 - Aldyl A ID - Main Pipe Major Project</v>
          </cell>
          <cell r="D328" t="str">
            <v>3008</v>
          </cell>
          <cell r="E328" t="str">
            <v>ER_3008 - Aldyl -A Pipe Replacement</v>
          </cell>
          <cell r="F328" t="str">
            <v>Gas Facility Replacement Program (GFRP) Aldyl A Pipe Replacement</v>
          </cell>
          <cell r="G328" t="str">
            <v>Mandatory &amp; Compliance</v>
          </cell>
          <cell r="H328" t="str">
            <v>Natural Gas Distribution</v>
          </cell>
          <cell r="I328" t="str">
            <v>G Distribution</v>
          </cell>
          <cell r="J328" t="str">
            <v>GD</v>
          </cell>
          <cell r="K328" t="str">
            <v>ID</v>
          </cell>
          <cell r="L328">
            <v>0</v>
          </cell>
          <cell r="M328">
            <v>2022</v>
          </cell>
          <cell r="N328">
            <v>13503.98</v>
          </cell>
          <cell r="O328">
            <v>24017.989999999998</v>
          </cell>
          <cell r="P328">
            <v>21483.61</v>
          </cell>
          <cell r="Q328">
            <v>21869.029999999995</v>
          </cell>
          <cell r="R328">
            <v>84643.12999999999</v>
          </cell>
          <cell r="S328">
            <v>7861.85</v>
          </cell>
          <cell r="T328">
            <v>4828.6099999999997</v>
          </cell>
          <cell r="U328">
            <v>2722.04</v>
          </cell>
          <cell r="V328">
            <v>4193.18</v>
          </cell>
          <cell r="W328">
            <v>9837.74</v>
          </cell>
          <cell r="X328">
            <v>15418.939999999999</v>
          </cell>
          <cell r="Y328">
            <v>10498.240000000002</v>
          </cell>
          <cell r="Z328">
            <v>220878.33999999997</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row>
        <row r="329">
          <cell r="B329" t="str">
            <v>BI_GN310</v>
          </cell>
          <cell r="C329" t="str">
            <v>BI_GN310 - Aldyl A-OR-Main Pipe-Minor Project -Gas Districts</v>
          </cell>
          <cell r="D329" t="str">
            <v>3008</v>
          </cell>
          <cell r="E329" t="str">
            <v>ER_3008 - Aldyl -A Pipe Replacement</v>
          </cell>
          <cell r="F329" t="str">
            <v>Gas Facility Replacement Program (GFRP) Aldyl A Pipe Replacement</v>
          </cell>
          <cell r="G329" t="str">
            <v>Mandatory &amp; Compliance</v>
          </cell>
          <cell r="H329" t="str">
            <v>Natural Gas Distribution</v>
          </cell>
          <cell r="I329" t="str">
            <v>G Distribution</v>
          </cell>
          <cell r="J329" t="str">
            <v>GD</v>
          </cell>
          <cell r="K329" t="str">
            <v>OR</v>
          </cell>
          <cell r="L329">
            <v>1</v>
          </cell>
          <cell r="M329">
            <v>2022</v>
          </cell>
          <cell r="N329">
            <v>1978.24</v>
          </cell>
          <cell r="O329">
            <v>1703.06</v>
          </cell>
          <cell r="P329">
            <v>7988</v>
          </cell>
          <cell r="Q329">
            <v>4940.2800000000007</v>
          </cell>
          <cell r="R329">
            <v>35798.699999999997</v>
          </cell>
          <cell r="S329">
            <v>8836.69</v>
          </cell>
          <cell r="T329">
            <v>3953.8999999999996</v>
          </cell>
          <cell r="U329">
            <v>21134.68</v>
          </cell>
          <cell r="V329">
            <v>23488.92</v>
          </cell>
          <cell r="W329">
            <v>22764.43</v>
          </cell>
          <cell r="X329">
            <v>17564.25</v>
          </cell>
          <cell r="Y329">
            <v>31903.89</v>
          </cell>
          <cell r="Z329">
            <v>182055.03999999998</v>
          </cell>
          <cell r="AA329">
            <v>1978.24</v>
          </cell>
          <cell r="AB329">
            <v>1703.06</v>
          </cell>
          <cell r="AC329">
            <v>7988</v>
          </cell>
          <cell r="AD329">
            <v>4940.2800000000007</v>
          </cell>
          <cell r="AE329">
            <v>35798.699999999997</v>
          </cell>
          <cell r="AF329">
            <v>8836.69</v>
          </cell>
          <cell r="AG329">
            <v>3953.8999999999996</v>
          </cell>
          <cell r="AH329">
            <v>21134.68</v>
          </cell>
          <cell r="AI329">
            <v>23488.92</v>
          </cell>
          <cell r="AJ329">
            <v>22764.43</v>
          </cell>
          <cell r="AK329">
            <v>17564.25</v>
          </cell>
          <cell r="AL329">
            <v>31903.89</v>
          </cell>
          <cell r="AM329">
            <v>182055.03999999998</v>
          </cell>
        </row>
        <row r="330">
          <cell r="B330" t="str">
            <v>BI_GN311</v>
          </cell>
          <cell r="C330" t="str">
            <v>BI_GN311 - Aldyl A-OR-STTR-Minor Project -Gas Districts</v>
          </cell>
          <cell r="D330" t="str">
            <v>3008</v>
          </cell>
          <cell r="E330" t="str">
            <v>ER_3008 - Aldyl -A Pipe Replacement</v>
          </cell>
          <cell r="F330" t="str">
            <v>Gas Facility Replacement Program (GFRP) Aldyl A Pipe Replacement</v>
          </cell>
          <cell r="G330" t="str">
            <v>Mandatory &amp; Compliance</v>
          </cell>
          <cell r="H330" t="str">
            <v>Natural Gas Distribution</v>
          </cell>
          <cell r="I330" t="str">
            <v>G Distribution</v>
          </cell>
          <cell r="J330" t="str">
            <v>GD</v>
          </cell>
          <cell r="K330" t="str">
            <v>OR</v>
          </cell>
          <cell r="L330">
            <v>1</v>
          </cell>
          <cell r="M330">
            <v>2022</v>
          </cell>
          <cell r="N330">
            <v>6048.91</v>
          </cell>
          <cell r="O330">
            <v>93109.760000000009</v>
          </cell>
          <cell r="P330">
            <v>309701.02</v>
          </cell>
          <cell r="Q330">
            <v>187517.52000000002</v>
          </cell>
          <cell r="R330">
            <v>124886.9</v>
          </cell>
          <cell r="S330">
            <v>174950.16999999998</v>
          </cell>
          <cell r="T330">
            <v>232329.53</v>
          </cell>
          <cell r="U330">
            <v>217044.30999999997</v>
          </cell>
          <cell r="V330">
            <v>139243.06</v>
          </cell>
          <cell r="W330">
            <v>122698.74</v>
          </cell>
          <cell r="X330">
            <v>102665.67</v>
          </cell>
          <cell r="Y330">
            <v>114892.76000000001</v>
          </cell>
          <cell r="Z330">
            <v>1825088.35</v>
          </cell>
          <cell r="AA330">
            <v>6048.91</v>
          </cell>
          <cell r="AB330">
            <v>93109.760000000009</v>
          </cell>
          <cell r="AC330">
            <v>309701.02</v>
          </cell>
          <cell r="AD330">
            <v>187517.52000000002</v>
          </cell>
          <cell r="AE330">
            <v>124886.9</v>
          </cell>
          <cell r="AF330">
            <v>174950.16999999998</v>
          </cell>
          <cell r="AG330">
            <v>232329.53</v>
          </cell>
          <cell r="AH330">
            <v>217044.30999999997</v>
          </cell>
          <cell r="AI330">
            <v>139243.06</v>
          </cell>
          <cell r="AJ330">
            <v>122698.74</v>
          </cell>
          <cell r="AK330">
            <v>102665.67</v>
          </cell>
          <cell r="AL330">
            <v>114892.76000000001</v>
          </cell>
          <cell r="AM330">
            <v>1825088.35</v>
          </cell>
        </row>
        <row r="331">
          <cell r="B331" t="str">
            <v>BI_GN312</v>
          </cell>
          <cell r="C331" t="str">
            <v>BI_GN312 - Aldyl A-ID-Main Pipe-Minor Project -Gas Districts</v>
          </cell>
          <cell r="D331" t="str">
            <v>3008</v>
          </cell>
          <cell r="E331" t="str">
            <v>ER_3008 - Aldyl -A Pipe Replacement</v>
          </cell>
          <cell r="F331" t="str">
            <v>Gas Facility Replacement Program (GFRP) Aldyl A Pipe Replacement</v>
          </cell>
          <cell r="G331" t="str">
            <v>Mandatory &amp; Compliance</v>
          </cell>
          <cell r="H331" t="str">
            <v>Natural Gas Distribution</v>
          </cell>
          <cell r="I331" t="str">
            <v>G Distribution</v>
          </cell>
          <cell r="J331" t="str">
            <v>GD</v>
          </cell>
          <cell r="K331" t="str">
            <v>ID</v>
          </cell>
          <cell r="L331">
            <v>0</v>
          </cell>
          <cell r="M331">
            <v>2022</v>
          </cell>
          <cell r="N331">
            <v>0</v>
          </cell>
          <cell r="O331">
            <v>127.62</v>
          </cell>
          <cell r="P331">
            <v>0</v>
          </cell>
          <cell r="Q331">
            <v>1109.58</v>
          </cell>
          <cell r="R331">
            <v>8027.99</v>
          </cell>
          <cell r="S331">
            <v>1086.7</v>
          </cell>
          <cell r="T331">
            <v>0</v>
          </cell>
          <cell r="U331">
            <v>17785.809999999998</v>
          </cell>
          <cell r="V331">
            <v>7044.77</v>
          </cell>
          <cell r="W331">
            <v>20326.23</v>
          </cell>
          <cell r="X331">
            <v>8203.58</v>
          </cell>
          <cell r="Y331">
            <v>9193.9</v>
          </cell>
          <cell r="Z331">
            <v>72906.179999999993</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row>
        <row r="332">
          <cell r="B332" t="str">
            <v>BI_GN313</v>
          </cell>
          <cell r="C332" t="str">
            <v>BI_GN313 - Aldyl A-ID-STTR-Minor Project -Gas Districts</v>
          </cell>
          <cell r="D332" t="str">
            <v>3008</v>
          </cell>
          <cell r="E332" t="str">
            <v>ER_3008 - Aldyl -A Pipe Replacement</v>
          </cell>
          <cell r="F332" t="str">
            <v>Gas Facility Replacement Program (GFRP) Aldyl A Pipe Replacement</v>
          </cell>
          <cell r="G332" t="str">
            <v>Mandatory &amp; Compliance</v>
          </cell>
          <cell r="H332" t="str">
            <v>Natural Gas Distribution</v>
          </cell>
          <cell r="I332" t="str">
            <v>G Distribution</v>
          </cell>
          <cell r="J332" t="str">
            <v>GD</v>
          </cell>
          <cell r="K332" t="str">
            <v>ID</v>
          </cell>
          <cell r="L332">
            <v>0</v>
          </cell>
          <cell r="M332">
            <v>2022</v>
          </cell>
          <cell r="N332">
            <v>89692.01999999999</v>
          </cell>
          <cell r="O332">
            <v>0</v>
          </cell>
          <cell r="P332">
            <v>2666.55</v>
          </cell>
          <cell r="Q332">
            <v>1963.94</v>
          </cell>
          <cell r="R332">
            <v>5383.07</v>
          </cell>
          <cell r="S332">
            <v>3304.6</v>
          </cell>
          <cell r="T332">
            <v>2203.89</v>
          </cell>
          <cell r="U332">
            <v>0</v>
          </cell>
          <cell r="V332">
            <v>0</v>
          </cell>
          <cell r="W332">
            <v>0</v>
          </cell>
          <cell r="X332">
            <v>339.39</v>
          </cell>
          <cell r="Y332">
            <v>183.2</v>
          </cell>
          <cell r="Z332">
            <v>105736.65999999999</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row>
        <row r="333">
          <cell r="B333" t="str">
            <v>BI_GN106</v>
          </cell>
          <cell r="C333" t="str">
            <v>BI_GN106 - Aldyl -A Pipe Replacement</v>
          </cell>
          <cell r="D333" t="str">
            <v>3008</v>
          </cell>
          <cell r="E333" t="str">
            <v>ER_3008 - Aldyl -A Pipe Replacement</v>
          </cell>
          <cell r="F333" t="str">
            <v>Gas Facility Replacement Program (GFRP) Aldyl A Pipe Replacement</v>
          </cell>
          <cell r="G333" t="str">
            <v>Mandatory &amp; Compliance</v>
          </cell>
          <cell r="H333" t="str">
            <v>Natural Gas Distribution</v>
          </cell>
          <cell r="I333" t="str">
            <v>G Distribution</v>
          </cell>
          <cell r="J333" t="str">
            <v>GD</v>
          </cell>
          <cell r="K333" t="str">
            <v>OR</v>
          </cell>
          <cell r="L333">
            <v>1</v>
          </cell>
          <cell r="M333">
            <v>2023</v>
          </cell>
          <cell r="N333">
            <v>44138.879999999997</v>
          </cell>
          <cell r="O333">
            <v>2990.28</v>
          </cell>
          <cell r="P333">
            <v>8501</v>
          </cell>
          <cell r="Q333">
            <v>10593</v>
          </cell>
          <cell r="R333">
            <v>10638</v>
          </cell>
          <cell r="S333">
            <v>14730</v>
          </cell>
          <cell r="T333">
            <v>14730</v>
          </cell>
          <cell r="U333">
            <v>13775</v>
          </cell>
          <cell r="V333">
            <v>13729</v>
          </cell>
          <cell r="W333">
            <v>12820</v>
          </cell>
          <cell r="X333">
            <v>10456</v>
          </cell>
          <cell r="Y333">
            <v>10547</v>
          </cell>
          <cell r="Z333">
            <v>167648.16</v>
          </cell>
          <cell r="AA333">
            <v>44138.879999999997</v>
          </cell>
          <cell r="AB333">
            <v>2990.28</v>
          </cell>
          <cell r="AC333">
            <v>8501</v>
          </cell>
          <cell r="AD333">
            <v>10593</v>
          </cell>
          <cell r="AE333">
            <v>10638</v>
          </cell>
          <cell r="AF333">
            <v>14730</v>
          </cell>
          <cell r="AG333">
            <v>14730</v>
          </cell>
          <cell r="AH333">
            <v>13775</v>
          </cell>
          <cell r="AI333">
            <v>13729</v>
          </cell>
          <cell r="AJ333">
            <v>12820</v>
          </cell>
          <cell r="AK333">
            <v>10456</v>
          </cell>
          <cell r="AL333">
            <v>10547</v>
          </cell>
          <cell r="AM333">
            <v>167648.16</v>
          </cell>
        </row>
        <row r="334">
          <cell r="B334" t="str">
            <v>BI_GN106</v>
          </cell>
          <cell r="C334" t="str">
            <v>BI_GN106 - Aldyl -A Pipe Replacement</v>
          </cell>
          <cell r="D334" t="str">
            <v>3008</v>
          </cell>
          <cell r="E334" t="str">
            <v>ER_3008 - Aldyl -A Pipe Replacement</v>
          </cell>
          <cell r="F334" t="str">
            <v>Gas Facility Replacement Program (GFRP) Aldyl A Pipe Replacement</v>
          </cell>
          <cell r="G334" t="str">
            <v>Mandatory &amp; Compliance</v>
          </cell>
          <cell r="H334" t="str">
            <v>Natural Gas Distribution</v>
          </cell>
          <cell r="I334" t="str">
            <v>G Distribution</v>
          </cell>
          <cell r="J334" t="str">
            <v>GD</v>
          </cell>
          <cell r="K334" t="str">
            <v>WA</v>
          </cell>
          <cell r="L334">
            <v>0</v>
          </cell>
          <cell r="M334">
            <v>2023</v>
          </cell>
          <cell r="N334">
            <v>2504.2299999999996</v>
          </cell>
          <cell r="O334">
            <v>0</v>
          </cell>
          <cell r="P334">
            <v>24284</v>
          </cell>
          <cell r="Q334">
            <v>43018</v>
          </cell>
          <cell r="R334">
            <v>26292</v>
          </cell>
          <cell r="S334">
            <v>29837</v>
          </cell>
          <cell r="T334">
            <v>29808</v>
          </cell>
          <cell r="U334">
            <v>34003</v>
          </cell>
          <cell r="V334">
            <v>33855</v>
          </cell>
          <cell r="W334">
            <v>31609</v>
          </cell>
          <cell r="X334">
            <v>25849</v>
          </cell>
          <cell r="Y334">
            <v>22806</v>
          </cell>
          <cell r="Z334">
            <v>303865.23</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row>
        <row r="335">
          <cell r="B335" t="str">
            <v>BI_GN210</v>
          </cell>
          <cell r="C335" t="str">
            <v>BI_GN210 - Aldyl A WA - Main Pipe Major Project</v>
          </cell>
          <cell r="D335" t="str">
            <v>3008</v>
          </cell>
          <cell r="E335" t="str">
            <v>ER_3008 - Aldyl -A Pipe Replacement</v>
          </cell>
          <cell r="F335" t="str">
            <v>Gas Facility Replacement Program (GFRP) Aldyl A Pipe Replacement</v>
          </cell>
          <cell r="G335" t="str">
            <v>Mandatory &amp; Compliance</v>
          </cell>
          <cell r="H335" t="str">
            <v>Natural Gas Distribution</v>
          </cell>
          <cell r="I335" t="str">
            <v>G Distribution</v>
          </cell>
          <cell r="J335" t="str">
            <v>GD</v>
          </cell>
          <cell r="K335" t="str">
            <v>WA</v>
          </cell>
          <cell r="L335">
            <v>0</v>
          </cell>
          <cell r="M335">
            <v>2023</v>
          </cell>
          <cell r="N335">
            <v>91365.88</v>
          </cell>
          <cell r="O335">
            <v>125311.66</v>
          </cell>
          <cell r="P335">
            <v>1444838</v>
          </cell>
          <cell r="Q335">
            <v>1285634</v>
          </cell>
          <cell r="R335">
            <v>2179777</v>
          </cell>
          <cell r="S335">
            <v>2485275</v>
          </cell>
          <cell r="T335">
            <v>1889298</v>
          </cell>
          <cell r="U335">
            <v>2511156</v>
          </cell>
          <cell r="V335">
            <v>2309891</v>
          </cell>
          <cell r="W335">
            <v>2242104</v>
          </cell>
          <cell r="X335">
            <v>1373941</v>
          </cell>
          <cell r="Y335">
            <v>1183484</v>
          </cell>
          <cell r="Z335">
            <v>19122075.539999999</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row>
        <row r="336">
          <cell r="B336" t="str">
            <v>BI_GN211</v>
          </cell>
          <cell r="C336" t="str">
            <v>BI_GN211 - Aldyl A WA - Main Pipe Minor Project</v>
          </cell>
          <cell r="D336" t="str">
            <v>3008</v>
          </cell>
          <cell r="E336" t="str">
            <v>ER_3008 - Aldyl -A Pipe Replacement</v>
          </cell>
          <cell r="F336" t="str">
            <v>Gas Facility Replacement Program (GFRP) Aldyl A Pipe Replacement</v>
          </cell>
          <cell r="G336" t="str">
            <v>Mandatory &amp; Compliance</v>
          </cell>
          <cell r="H336" t="str">
            <v>Natural Gas Distribution</v>
          </cell>
          <cell r="I336" t="str">
            <v>G Distribution</v>
          </cell>
          <cell r="J336" t="str">
            <v>GD</v>
          </cell>
          <cell r="K336" t="str">
            <v>WA</v>
          </cell>
          <cell r="L336">
            <v>0</v>
          </cell>
          <cell r="M336">
            <v>2023</v>
          </cell>
          <cell r="N336">
            <v>2538.48</v>
          </cell>
          <cell r="O336">
            <v>962.65</v>
          </cell>
          <cell r="P336">
            <v>17123</v>
          </cell>
          <cell r="Q336">
            <v>38626</v>
          </cell>
          <cell r="R336">
            <v>35115</v>
          </cell>
          <cell r="S336">
            <v>52674</v>
          </cell>
          <cell r="T336">
            <v>63206</v>
          </cell>
          <cell r="U336">
            <v>35115</v>
          </cell>
          <cell r="V336">
            <v>28092</v>
          </cell>
          <cell r="W336">
            <v>28092</v>
          </cell>
          <cell r="X336">
            <v>24583</v>
          </cell>
          <cell r="Y336">
            <v>17557</v>
          </cell>
          <cell r="Z336">
            <v>343684.13</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row>
        <row r="337">
          <cell r="B337" t="str">
            <v>BI_GN213</v>
          </cell>
          <cell r="C337" t="str">
            <v>BI_GN213 - Aldyl A WA - STTR Minor Project</v>
          </cell>
          <cell r="D337" t="str">
            <v>3008</v>
          </cell>
          <cell r="E337" t="str">
            <v>ER_3008 - Aldyl -A Pipe Replacement</v>
          </cell>
          <cell r="F337" t="str">
            <v>Gas Facility Replacement Program (GFRP) Aldyl A Pipe Replacement</v>
          </cell>
          <cell r="G337" t="str">
            <v>Mandatory &amp; Compliance</v>
          </cell>
          <cell r="H337" t="str">
            <v>Natural Gas Distribution</v>
          </cell>
          <cell r="I337" t="str">
            <v>G Distribution</v>
          </cell>
          <cell r="J337" t="str">
            <v>GD</v>
          </cell>
          <cell r="K337" t="str">
            <v>WA</v>
          </cell>
          <cell r="L337">
            <v>0</v>
          </cell>
          <cell r="M337">
            <v>2023</v>
          </cell>
          <cell r="N337">
            <v>16921.919999999998</v>
          </cell>
          <cell r="O337">
            <v>37153.550000000003</v>
          </cell>
          <cell r="P337">
            <v>29367</v>
          </cell>
          <cell r="Q337">
            <v>23537</v>
          </cell>
          <cell r="R337">
            <v>28174</v>
          </cell>
          <cell r="S337">
            <v>32959</v>
          </cell>
          <cell r="T337">
            <v>36365</v>
          </cell>
          <cell r="U337">
            <v>39150</v>
          </cell>
          <cell r="V337">
            <v>31739</v>
          </cell>
          <cell r="W337">
            <v>37921</v>
          </cell>
          <cell r="X337">
            <v>26811</v>
          </cell>
          <cell r="Y337">
            <v>27567</v>
          </cell>
          <cell r="Z337">
            <v>367665.47</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row>
        <row r="338">
          <cell r="B338" t="str">
            <v>BI_GN214</v>
          </cell>
          <cell r="C338" t="str">
            <v>BI_GN214 - Aldyl A OR - Main Pipe Major Project</v>
          </cell>
          <cell r="D338" t="str">
            <v>3008</v>
          </cell>
          <cell r="E338" t="str">
            <v>ER_3008 - Aldyl -A Pipe Replacement</v>
          </cell>
          <cell r="F338" t="str">
            <v>Gas Facility Replacement Program (GFRP) Aldyl A Pipe Replacement</v>
          </cell>
          <cell r="G338" t="str">
            <v>Mandatory &amp; Compliance</v>
          </cell>
          <cell r="H338" t="str">
            <v>Natural Gas Distribution</v>
          </cell>
          <cell r="I338" t="str">
            <v>G Distribution</v>
          </cell>
          <cell r="J338" t="str">
            <v>GD</v>
          </cell>
          <cell r="K338" t="str">
            <v>OR</v>
          </cell>
          <cell r="L338">
            <v>1</v>
          </cell>
          <cell r="M338">
            <v>2023</v>
          </cell>
          <cell r="N338">
            <v>197888.28</v>
          </cell>
          <cell r="O338">
            <v>457622.2300000001</v>
          </cell>
          <cell r="P338">
            <v>461406</v>
          </cell>
          <cell r="Q338">
            <v>535586</v>
          </cell>
          <cell r="R338">
            <v>585782</v>
          </cell>
          <cell r="S338">
            <v>701306</v>
          </cell>
          <cell r="T338">
            <v>748579</v>
          </cell>
          <cell r="U338">
            <v>705539</v>
          </cell>
          <cell r="V338">
            <v>704914</v>
          </cell>
          <cell r="W338">
            <v>595684</v>
          </cell>
          <cell r="X338">
            <v>518575</v>
          </cell>
          <cell r="Y338">
            <v>519772</v>
          </cell>
          <cell r="Z338">
            <v>6732653.5099999998</v>
          </cell>
          <cell r="AA338">
            <v>197888.28</v>
          </cell>
          <cell r="AB338">
            <v>457622.2300000001</v>
          </cell>
          <cell r="AC338">
            <v>461406</v>
          </cell>
          <cell r="AD338">
            <v>535586</v>
          </cell>
          <cell r="AE338">
            <v>585782</v>
          </cell>
          <cell r="AF338">
            <v>701306</v>
          </cell>
          <cell r="AG338">
            <v>748579</v>
          </cell>
          <cell r="AH338">
            <v>705539</v>
          </cell>
          <cell r="AI338">
            <v>704914</v>
          </cell>
          <cell r="AJ338">
            <v>595684</v>
          </cell>
          <cell r="AK338">
            <v>518575</v>
          </cell>
          <cell r="AL338">
            <v>519772</v>
          </cell>
          <cell r="AM338">
            <v>6732653.5099999998</v>
          </cell>
        </row>
        <row r="339">
          <cell r="B339" t="str">
            <v>BI_GN216</v>
          </cell>
          <cell r="C339" t="str">
            <v>BI_GN216 - Aldyl A ID - Main Pipe Major Project</v>
          </cell>
          <cell r="D339" t="str">
            <v>3008</v>
          </cell>
          <cell r="E339" t="str">
            <v>ER_3008 - Aldyl -A Pipe Replacement</v>
          </cell>
          <cell r="F339" t="str">
            <v>Gas Facility Replacement Program (GFRP) Aldyl A Pipe Replacement</v>
          </cell>
          <cell r="G339" t="str">
            <v>Mandatory &amp; Compliance</v>
          </cell>
          <cell r="H339" t="str">
            <v>Natural Gas Distribution</v>
          </cell>
          <cell r="I339" t="str">
            <v>G Distribution</v>
          </cell>
          <cell r="J339" t="str">
            <v>GD</v>
          </cell>
          <cell r="K339" t="str">
            <v>ID</v>
          </cell>
          <cell r="L339">
            <v>0</v>
          </cell>
          <cell r="M339">
            <v>2023</v>
          </cell>
          <cell r="N339">
            <v>13459.09</v>
          </cell>
          <cell r="O339">
            <v>4344.92</v>
          </cell>
          <cell r="P339">
            <v>9752</v>
          </cell>
          <cell r="Q339">
            <v>24258</v>
          </cell>
          <cell r="R339">
            <v>29042</v>
          </cell>
          <cell r="S339">
            <v>36366</v>
          </cell>
          <cell r="T339">
            <v>52194</v>
          </cell>
          <cell r="U339">
            <v>33899</v>
          </cell>
          <cell r="V339">
            <v>20674</v>
          </cell>
          <cell r="W339">
            <v>18883</v>
          </cell>
          <cell r="X339">
            <v>15757</v>
          </cell>
          <cell r="Y339">
            <v>10527</v>
          </cell>
          <cell r="Z339">
            <v>269156.01</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row>
        <row r="340">
          <cell r="B340" t="str">
            <v>BI_GN310</v>
          </cell>
          <cell r="C340" t="str">
            <v>BI_GN310 - Aldyl A-OR-Main Pipe-Minor Project -Gas Districts</v>
          </cell>
          <cell r="D340" t="str">
            <v>3008</v>
          </cell>
          <cell r="E340" t="str">
            <v>ER_3008 - Aldyl -A Pipe Replacement</v>
          </cell>
          <cell r="F340" t="str">
            <v>Gas Facility Replacement Program (GFRP) Aldyl A Pipe Replacement</v>
          </cell>
          <cell r="G340" t="str">
            <v>Mandatory &amp; Compliance</v>
          </cell>
          <cell r="H340" t="str">
            <v>Natural Gas Distribution</v>
          </cell>
          <cell r="I340" t="str">
            <v>G Distribution</v>
          </cell>
          <cell r="J340" t="str">
            <v>GD</v>
          </cell>
          <cell r="K340" t="str">
            <v>OR</v>
          </cell>
          <cell r="L340">
            <v>1</v>
          </cell>
          <cell r="M340">
            <v>2023</v>
          </cell>
          <cell r="N340">
            <v>28244.67</v>
          </cell>
          <cell r="O340">
            <v>10646.780000000002</v>
          </cell>
          <cell r="P340">
            <v>8147</v>
          </cell>
          <cell r="Q340">
            <v>9659</v>
          </cell>
          <cell r="R340">
            <v>24859</v>
          </cell>
          <cell r="S340">
            <v>22452</v>
          </cell>
          <cell r="T340">
            <v>15754</v>
          </cell>
          <cell r="U340">
            <v>11831</v>
          </cell>
          <cell r="V340">
            <v>9117</v>
          </cell>
          <cell r="W340">
            <v>8211</v>
          </cell>
          <cell r="X340">
            <v>9299</v>
          </cell>
          <cell r="Y340">
            <v>3986</v>
          </cell>
          <cell r="Z340">
            <v>162206.45000000001</v>
          </cell>
          <cell r="AA340">
            <v>28244.67</v>
          </cell>
          <cell r="AB340">
            <v>10646.780000000002</v>
          </cell>
          <cell r="AC340">
            <v>8147</v>
          </cell>
          <cell r="AD340">
            <v>9659</v>
          </cell>
          <cell r="AE340">
            <v>24859</v>
          </cell>
          <cell r="AF340">
            <v>22452</v>
          </cell>
          <cell r="AG340">
            <v>15754</v>
          </cell>
          <cell r="AH340">
            <v>11831</v>
          </cell>
          <cell r="AI340">
            <v>9117</v>
          </cell>
          <cell r="AJ340">
            <v>8211</v>
          </cell>
          <cell r="AK340">
            <v>9299</v>
          </cell>
          <cell r="AL340">
            <v>3986</v>
          </cell>
          <cell r="AM340">
            <v>162206.45000000001</v>
          </cell>
        </row>
        <row r="341">
          <cell r="B341" t="str">
            <v>BI_GN311</v>
          </cell>
          <cell r="C341" t="str">
            <v>BI_GN311 - Aldyl A-OR-STTR-Minor Project -Gas Districts</v>
          </cell>
          <cell r="D341" t="str">
            <v>3008</v>
          </cell>
          <cell r="E341" t="str">
            <v>ER_3008 - Aldyl -A Pipe Replacement</v>
          </cell>
          <cell r="F341" t="str">
            <v>Gas Facility Replacement Program (GFRP) Aldyl A Pipe Replacement</v>
          </cell>
          <cell r="G341" t="str">
            <v>Mandatory &amp; Compliance</v>
          </cell>
          <cell r="H341" t="str">
            <v>Natural Gas Distribution</v>
          </cell>
          <cell r="I341" t="str">
            <v>G Distribution</v>
          </cell>
          <cell r="J341" t="str">
            <v>GD</v>
          </cell>
          <cell r="K341" t="str">
            <v>OR</v>
          </cell>
          <cell r="L341">
            <v>1</v>
          </cell>
          <cell r="M341">
            <v>2023</v>
          </cell>
          <cell r="N341">
            <v>45699.360000000001</v>
          </cell>
          <cell r="O341">
            <v>41452.21</v>
          </cell>
          <cell r="P341">
            <v>130648</v>
          </cell>
          <cell r="Q341">
            <v>161537</v>
          </cell>
          <cell r="R341">
            <v>102317</v>
          </cell>
          <cell r="S341">
            <v>156574</v>
          </cell>
          <cell r="T341">
            <v>171556</v>
          </cell>
          <cell r="U341">
            <v>135436</v>
          </cell>
          <cell r="V341">
            <v>109586</v>
          </cell>
          <cell r="W341">
            <v>94449</v>
          </cell>
          <cell r="X341">
            <v>75659</v>
          </cell>
          <cell r="Y341">
            <v>63498</v>
          </cell>
          <cell r="Z341">
            <v>1288411.57</v>
          </cell>
          <cell r="AA341">
            <v>45699.360000000001</v>
          </cell>
          <cell r="AB341">
            <v>41452.21</v>
          </cell>
          <cell r="AC341">
            <v>130648</v>
          </cell>
          <cell r="AD341">
            <v>161537</v>
          </cell>
          <cell r="AE341">
            <v>102317</v>
          </cell>
          <cell r="AF341">
            <v>156574</v>
          </cell>
          <cell r="AG341">
            <v>171556</v>
          </cell>
          <cell r="AH341">
            <v>135436</v>
          </cell>
          <cell r="AI341">
            <v>109586</v>
          </cell>
          <cell r="AJ341">
            <v>94449</v>
          </cell>
          <cell r="AK341">
            <v>75659</v>
          </cell>
          <cell r="AL341">
            <v>63498</v>
          </cell>
          <cell r="AM341">
            <v>1288411.57</v>
          </cell>
        </row>
        <row r="342">
          <cell r="B342" t="str">
            <v>BI_GN312</v>
          </cell>
          <cell r="C342" t="str">
            <v>BI_GN312 - Aldyl A-ID-Main Pipe-Minor Project -Gas Districts</v>
          </cell>
          <cell r="D342" t="str">
            <v>3008</v>
          </cell>
          <cell r="E342" t="str">
            <v>ER_3008 - Aldyl -A Pipe Replacement</v>
          </cell>
          <cell r="F342" t="str">
            <v>Gas Facility Replacement Program (GFRP) Aldyl A Pipe Replacement</v>
          </cell>
          <cell r="G342" t="str">
            <v>Mandatory &amp; Compliance</v>
          </cell>
          <cell r="H342" t="str">
            <v>Natural Gas Distribution</v>
          </cell>
          <cell r="I342" t="str">
            <v>G Distribution</v>
          </cell>
          <cell r="J342" t="str">
            <v>GD</v>
          </cell>
          <cell r="K342" t="str">
            <v>ID</v>
          </cell>
          <cell r="L342">
            <v>0</v>
          </cell>
          <cell r="M342">
            <v>2023</v>
          </cell>
          <cell r="N342">
            <v>28363.55</v>
          </cell>
          <cell r="O342">
            <v>0</v>
          </cell>
          <cell r="P342">
            <v>1064</v>
          </cell>
          <cell r="Q342">
            <v>1064</v>
          </cell>
          <cell r="R342">
            <v>1330</v>
          </cell>
          <cell r="S342">
            <v>1464</v>
          </cell>
          <cell r="T342">
            <v>3721</v>
          </cell>
          <cell r="U342">
            <v>1330</v>
          </cell>
          <cell r="V342">
            <v>1064</v>
          </cell>
          <cell r="W342">
            <v>797</v>
          </cell>
          <cell r="X342">
            <v>530</v>
          </cell>
          <cell r="Y342">
            <v>267</v>
          </cell>
          <cell r="Z342">
            <v>40994.550000000003</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row>
        <row r="343">
          <cell r="B343" t="str">
            <v>BI_GN106</v>
          </cell>
          <cell r="C343" t="str">
            <v>BI_GN106 - Aldyl -A Pipe Replacement</v>
          </cell>
          <cell r="D343" t="str">
            <v>3008</v>
          </cell>
          <cell r="E343" t="str">
            <v>ER_3008 - Aldyl -A Pipe Replacement</v>
          </cell>
          <cell r="F343" t="str">
            <v>Gas Facility Replacement Program (GFRP) Aldyl A Pipe Replacement</v>
          </cell>
          <cell r="G343" t="str">
            <v>Mandatory &amp; Compliance</v>
          </cell>
          <cell r="H343" t="str">
            <v>Natural Gas Distribution</v>
          </cell>
          <cell r="I343" t="str">
            <v>G Distribution</v>
          </cell>
          <cell r="J343" t="str">
            <v>GD</v>
          </cell>
          <cell r="K343" t="str">
            <v>ID</v>
          </cell>
          <cell r="L343">
            <v>0</v>
          </cell>
          <cell r="M343">
            <v>2023</v>
          </cell>
          <cell r="N343">
            <v>0</v>
          </cell>
          <cell r="O343">
            <v>0</v>
          </cell>
          <cell r="P343">
            <v>1183</v>
          </cell>
          <cell r="Q343">
            <v>1168</v>
          </cell>
          <cell r="R343">
            <v>1172</v>
          </cell>
          <cell r="S343">
            <v>1624</v>
          </cell>
          <cell r="T343">
            <v>1622</v>
          </cell>
          <cell r="U343">
            <v>1515</v>
          </cell>
          <cell r="V343">
            <v>1511</v>
          </cell>
          <cell r="W343">
            <v>1409</v>
          </cell>
          <cell r="X343">
            <v>1153</v>
          </cell>
          <cell r="Y343">
            <v>1164</v>
          </cell>
          <cell r="Z343">
            <v>13521</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row>
        <row r="344">
          <cell r="B344" t="str">
            <v>BI_GN210</v>
          </cell>
          <cell r="C344" t="str">
            <v>BI_GN210 - Aldyl A WA - Main Pipe Major Project</v>
          </cell>
          <cell r="D344" t="str">
            <v>3008</v>
          </cell>
          <cell r="E344" t="str">
            <v>ER_3008 - Aldyl -A Pipe Replacement</v>
          </cell>
          <cell r="F344" t="str">
            <v>Gas Facility Replacement Program (GFRP) Aldyl A Pipe Replacement</v>
          </cell>
          <cell r="G344" t="str">
            <v>Mandatory &amp; Compliance</v>
          </cell>
          <cell r="H344" t="str">
            <v>Natural Gas Distribution</v>
          </cell>
          <cell r="I344" t="str">
            <v>General</v>
          </cell>
          <cell r="J344" t="str">
            <v>GD</v>
          </cell>
          <cell r="K344" t="str">
            <v>WA</v>
          </cell>
          <cell r="L344">
            <v>0</v>
          </cell>
          <cell r="M344">
            <v>2023</v>
          </cell>
          <cell r="N344">
            <v>0</v>
          </cell>
          <cell r="O344">
            <v>0</v>
          </cell>
          <cell r="P344">
            <v>2162</v>
          </cell>
          <cell r="Q344">
            <v>1924</v>
          </cell>
          <cell r="R344">
            <v>3262</v>
          </cell>
          <cell r="S344">
            <v>3719</v>
          </cell>
          <cell r="T344">
            <v>2827</v>
          </cell>
          <cell r="U344">
            <v>3758</v>
          </cell>
          <cell r="V344">
            <v>3457</v>
          </cell>
          <cell r="W344">
            <v>3355</v>
          </cell>
          <cell r="X344">
            <v>2056</v>
          </cell>
          <cell r="Y344">
            <v>1771</v>
          </cell>
          <cell r="Z344">
            <v>28291</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row>
        <row r="345">
          <cell r="B345" t="str">
            <v>BI_GN313</v>
          </cell>
          <cell r="C345" t="str">
            <v>BI_GN313 - Aldyl A-ID-STTR-Minor Project -Gas Districts</v>
          </cell>
          <cell r="D345" t="str">
            <v>3008</v>
          </cell>
          <cell r="E345" t="str">
            <v>ER_3008 - Aldyl -A Pipe Replacement</v>
          </cell>
          <cell r="F345" t="str">
            <v>Gas Facility Replacement Program (GFRP) Aldyl A Pipe Replacement</v>
          </cell>
          <cell r="G345" t="str">
            <v>Mandatory &amp; Compliance</v>
          </cell>
          <cell r="H345" t="str">
            <v>Natural Gas Distribution</v>
          </cell>
          <cell r="I345" t="str">
            <v>G Distribution</v>
          </cell>
          <cell r="J345" t="str">
            <v>GD</v>
          </cell>
          <cell r="K345" t="str">
            <v>ID</v>
          </cell>
          <cell r="L345">
            <v>0</v>
          </cell>
          <cell r="M345">
            <v>2023</v>
          </cell>
          <cell r="N345">
            <v>0</v>
          </cell>
          <cell r="O345">
            <v>0</v>
          </cell>
          <cell r="P345">
            <v>5022</v>
          </cell>
          <cell r="Q345">
            <v>7107</v>
          </cell>
          <cell r="R345">
            <v>6799</v>
          </cell>
          <cell r="S345">
            <v>6577</v>
          </cell>
          <cell r="T345">
            <v>8698</v>
          </cell>
          <cell r="U345">
            <v>8215</v>
          </cell>
          <cell r="V345">
            <v>8127</v>
          </cell>
          <cell r="W345">
            <v>7845</v>
          </cell>
          <cell r="X345">
            <v>5449</v>
          </cell>
          <cell r="Y345">
            <v>5617</v>
          </cell>
          <cell r="Z345">
            <v>69456</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row>
        <row r="346">
          <cell r="B346" t="str">
            <v>BI_MNG07</v>
          </cell>
          <cell r="C346" t="str">
            <v>BI_MNG07 - Isolated Steel Replacement OR</v>
          </cell>
          <cell r="D346" t="str">
            <v>3007</v>
          </cell>
          <cell r="E346" t="str">
            <v>ER_3007 - Isolated Steel Replacement</v>
          </cell>
          <cell r="F346" t="str">
            <v>Gas Isolated Steel Replacement Program</v>
          </cell>
          <cell r="G346" t="str">
            <v>Mandatory &amp; Compliance</v>
          </cell>
          <cell r="H346" t="str">
            <v>Natural Gas Distribution</v>
          </cell>
          <cell r="I346" t="str">
            <v>G Distribution</v>
          </cell>
          <cell r="J346" t="str">
            <v>GD</v>
          </cell>
          <cell r="K346" t="str">
            <v>OR</v>
          </cell>
          <cell r="L346">
            <v>1</v>
          </cell>
          <cell r="M346">
            <v>2022</v>
          </cell>
          <cell r="N346">
            <v>61676.5</v>
          </cell>
          <cell r="O346">
            <v>40846.869999999995</v>
          </cell>
          <cell r="P346">
            <v>12627.21</v>
          </cell>
          <cell r="Q346">
            <v>18853.63</v>
          </cell>
          <cell r="R346">
            <v>32299.96</v>
          </cell>
          <cell r="S346">
            <v>110491.47</v>
          </cell>
          <cell r="T346">
            <v>25631.25</v>
          </cell>
          <cell r="U346">
            <v>76667.209999999992</v>
          </cell>
          <cell r="V346">
            <v>59272.94</v>
          </cell>
          <cell r="W346">
            <v>176429.09</v>
          </cell>
          <cell r="X346">
            <v>368007.12</v>
          </cell>
          <cell r="Y346">
            <v>301442.79000000004</v>
          </cell>
          <cell r="Z346">
            <v>1284246.04</v>
          </cell>
          <cell r="AA346">
            <v>61676.5</v>
          </cell>
          <cell r="AB346">
            <v>40846.869999999995</v>
          </cell>
          <cell r="AC346">
            <v>12627.21</v>
          </cell>
          <cell r="AD346">
            <v>18853.63</v>
          </cell>
          <cell r="AE346">
            <v>32299.96</v>
          </cell>
          <cell r="AF346">
            <v>110491.47</v>
          </cell>
          <cell r="AG346">
            <v>25631.25</v>
          </cell>
          <cell r="AH346">
            <v>76667.209999999992</v>
          </cell>
          <cell r="AI346">
            <v>59272.94</v>
          </cell>
          <cell r="AJ346">
            <v>176429.09</v>
          </cell>
          <cell r="AK346">
            <v>368007.12</v>
          </cell>
          <cell r="AL346">
            <v>301442.79000000004</v>
          </cell>
          <cell r="AM346">
            <v>1284246.04</v>
          </cell>
        </row>
        <row r="347">
          <cell r="B347" t="str">
            <v>BI_ZBG07</v>
          </cell>
          <cell r="C347" t="str">
            <v>BI_ZBG07 - Isolated Steel Replacement  WA</v>
          </cell>
          <cell r="D347" t="str">
            <v>3007</v>
          </cell>
          <cell r="E347" t="str">
            <v>ER_3007 - Isolated Steel Replacement</v>
          </cell>
          <cell r="F347" t="str">
            <v>Gas Isolated Steel Replacement Program</v>
          </cell>
          <cell r="G347" t="str">
            <v>Mandatory &amp; Compliance</v>
          </cell>
          <cell r="H347" t="str">
            <v>Natural Gas Distribution</v>
          </cell>
          <cell r="I347" t="str">
            <v>G Distribution</v>
          </cell>
          <cell r="J347" t="str">
            <v>GD</v>
          </cell>
          <cell r="K347" t="str">
            <v>WA</v>
          </cell>
          <cell r="L347">
            <v>0</v>
          </cell>
          <cell r="M347">
            <v>2022</v>
          </cell>
          <cell r="N347">
            <v>1841.1000000000001</v>
          </cell>
          <cell r="O347">
            <v>4838.3899999999994</v>
          </cell>
          <cell r="P347">
            <v>3825.7200000000003</v>
          </cell>
          <cell r="Q347">
            <v>2710.02</v>
          </cell>
          <cell r="R347">
            <v>2015.1100000000001</v>
          </cell>
          <cell r="S347">
            <v>4078.15</v>
          </cell>
          <cell r="T347">
            <v>14642.51</v>
          </cell>
          <cell r="U347">
            <v>35449.22</v>
          </cell>
          <cell r="V347">
            <v>22664.059999999998</v>
          </cell>
          <cell r="W347">
            <v>1869.29</v>
          </cell>
          <cell r="X347">
            <v>5533.4699999999993</v>
          </cell>
          <cell r="Y347">
            <v>3175.81</v>
          </cell>
          <cell r="Z347">
            <v>102642.84999999999</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row>
        <row r="348">
          <cell r="B348" t="str">
            <v>BI_ZCG07</v>
          </cell>
          <cell r="C348" t="str">
            <v>BI_ZCG07 - Isolated Steel Replacement ID</v>
          </cell>
          <cell r="D348" t="str">
            <v>3007</v>
          </cell>
          <cell r="E348" t="str">
            <v>ER_3007 - Isolated Steel Replacement</v>
          </cell>
          <cell r="F348" t="str">
            <v>Gas Isolated Steel Replacement Program</v>
          </cell>
          <cell r="G348" t="str">
            <v>Mandatory &amp; Compliance</v>
          </cell>
          <cell r="H348" t="str">
            <v>Natural Gas Distribution</v>
          </cell>
          <cell r="I348" t="str">
            <v>G Distribution</v>
          </cell>
          <cell r="J348" t="str">
            <v>GD</v>
          </cell>
          <cell r="K348" t="str">
            <v>ID</v>
          </cell>
          <cell r="L348">
            <v>0</v>
          </cell>
          <cell r="M348">
            <v>2022</v>
          </cell>
          <cell r="N348">
            <v>1174.95</v>
          </cell>
          <cell r="O348">
            <v>5671.0499999999993</v>
          </cell>
          <cell r="P348">
            <v>2173.41</v>
          </cell>
          <cell r="Q348">
            <v>3269.9</v>
          </cell>
          <cell r="R348">
            <v>2547.9299999999998</v>
          </cell>
          <cell r="S348">
            <v>8524.2899999999991</v>
          </cell>
          <cell r="T348">
            <v>7820.34</v>
          </cell>
          <cell r="U348">
            <v>3524.5</v>
          </cell>
          <cell r="V348">
            <v>1387.37</v>
          </cell>
          <cell r="W348">
            <v>682.74</v>
          </cell>
          <cell r="X348">
            <v>1019.49</v>
          </cell>
          <cell r="Y348">
            <v>0</v>
          </cell>
          <cell r="Z348">
            <v>37795.969999999994</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row>
        <row r="349">
          <cell r="B349" t="str">
            <v>BI_MNG07</v>
          </cell>
          <cell r="C349" t="str">
            <v>BI_MNG07 - Isolated Steel Replacement OR</v>
          </cell>
          <cell r="D349" t="str">
            <v>3007</v>
          </cell>
          <cell r="E349" t="str">
            <v>ER_3007 - Isolated Steel Replacement</v>
          </cell>
          <cell r="F349" t="str">
            <v>Gas Isolated Steel Replacement Program</v>
          </cell>
          <cell r="G349" t="str">
            <v>Mandatory &amp; Compliance</v>
          </cell>
          <cell r="H349" t="str">
            <v>Natural Gas Distribution</v>
          </cell>
          <cell r="I349" t="str">
            <v>G Distribution</v>
          </cell>
          <cell r="J349" t="str">
            <v>GD</v>
          </cell>
          <cell r="K349" t="str">
            <v>OR</v>
          </cell>
          <cell r="L349">
            <v>1</v>
          </cell>
          <cell r="M349">
            <v>2023</v>
          </cell>
          <cell r="N349">
            <v>48548.97</v>
          </cell>
          <cell r="O349">
            <v>62361.36</v>
          </cell>
          <cell r="P349">
            <v>26324</v>
          </cell>
          <cell r="Q349">
            <v>37600</v>
          </cell>
          <cell r="R349">
            <v>46997</v>
          </cell>
          <cell r="S349">
            <v>95897</v>
          </cell>
          <cell r="T349">
            <v>122174</v>
          </cell>
          <cell r="U349">
            <v>122174</v>
          </cell>
          <cell r="V349">
            <v>122174</v>
          </cell>
          <cell r="W349">
            <v>70490</v>
          </cell>
          <cell r="X349">
            <v>23504</v>
          </cell>
          <cell r="Y349">
            <v>11758</v>
          </cell>
          <cell r="Z349">
            <v>790002.33000000007</v>
          </cell>
          <cell r="AA349">
            <v>48548.97</v>
          </cell>
          <cell r="AB349">
            <v>62361.36</v>
          </cell>
          <cell r="AC349">
            <v>26324</v>
          </cell>
          <cell r="AD349">
            <v>37600</v>
          </cell>
          <cell r="AE349">
            <v>46997</v>
          </cell>
          <cell r="AF349">
            <v>95897</v>
          </cell>
          <cell r="AG349">
            <v>122174</v>
          </cell>
          <cell r="AH349">
            <v>122174</v>
          </cell>
          <cell r="AI349">
            <v>122174</v>
          </cell>
          <cell r="AJ349">
            <v>70490</v>
          </cell>
          <cell r="AK349">
            <v>23504</v>
          </cell>
          <cell r="AL349">
            <v>11758</v>
          </cell>
          <cell r="AM349">
            <v>790002.33000000007</v>
          </cell>
        </row>
        <row r="350">
          <cell r="B350" t="str">
            <v>BI_ZBG07</v>
          </cell>
          <cell r="C350" t="str">
            <v>BI_ZBG07 - Isolated Steel Replacement  WA</v>
          </cell>
          <cell r="D350" t="str">
            <v>3007</v>
          </cell>
          <cell r="E350" t="str">
            <v>ER_3007 - Isolated Steel Replacement</v>
          </cell>
          <cell r="F350" t="str">
            <v>Gas Isolated Steel Replacement Program</v>
          </cell>
          <cell r="G350" t="str">
            <v>Mandatory &amp; Compliance</v>
          </cell>
          <cell r="H350" t="str">
            <v>Natural Gas Distribution</v>
          </cell>
          <cell r="I350" t="str">
            <v>G Distribution</v>
          </cell>
          <cell r="J350" t="str">
            <v>GD</v>
          </cell>
          <cell r="K350" t="str">
            <v>WA</v>
          </cell>
          <cell r="L350">
            <v>0</v>
          </cell>
          <cell r="M350">
            <v>2023</v>
          </cell>
          <cell r="N350">
            <v>641.49</v>
          </cell>
          <cell r="O350">
            <v>4157.79</v>
          </cell>
          <cell r="P350">
            <v>1797</v>
          </cell>
          <cell r="Q350">
            <v>1797</v>
          </cell>
          <cell r="R350">
            <v>2246</v>
          </cell>
          <cell r="S350">
            <v>2253</v>
          </cell>
          <cell r="T350">
            <v>2685</v>
          </cell>
          <cell r="U350">
            <v>2685</v>
          </cell>
          <cell r="V350">
            <v>2246</v>
          </cell>
          <cell r="W350">
            <v>2246</v>
          </cell>
          <cell r="X350">
            <v>1347</v>
          </cell>
          <cell r="Y350">
            <v>898</v>
          </cell>
          <cell r="Z350">
            <v>24999.279999999999</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row>
        <row r="351">
          <cell r="B351" t="str">
            <v>BI_ZCG07</v>
          </cell>
          <cell r="C351" t="str">
            <v>BI_ZCG07 - Isolated Steel Replacement ID</v>
          </cell>
          <cell r="D351" t="str">
            <v>3007</v>
          </cell>
          <cell r="E351" t="str">
            <v>ER_3007 - Isolated Steel Replacement</v>
          </cell>
          <cell r="F351" t="str">
            <v>Gas Isolated Steel Replacement Program</v>
          </cell>
          <cell r="G351" t="str">
            <v>Mandatory &amp; Compliance</v>
          </cell>
          <cell r="H351" t="str">
            <v>Natural Gas Distribution</v>
          </cell>
          <cell r="I351" t="str">
            <v>G Distribution</v>
          </cell>
          <cell r="J351" t="str">
            <v>GD</v>
          </cell>
          <cell r="K351" t="str">
            <v>ID</v>
          </cell>
          <cell r="L351">
            <v>0</v>
          </cell>
          <cell r="M351">
            <v>2023</v>
          </cell>
          <cell r="N351">
            <v>29.099999999999998</v>
          </cell>
          <cell r="O351">
            <v>0</v>
          </cell>
          <cell r="P351">
            <v>3141</v>
          </cell>
          <cell r="Q351">
            <v>3141</v>
          </cell>
          <cell r="R351">
            <v>3931</v>
          </cell>
          <cell r="S351">
            <v>4345</v>
          </cell>
          <cell r="T351">
            <v>4318</v>
          </cell>
          <cell r="U351">
            <v>4318</v>
          </cell>
          <cell r="V351">
            <v>3926</v>
          </cell>
          <cell r="W351">
            <v>3926</v>
          </cell>
          <cell r="X351">
            <v>2355</v>
          </cell>
          <cell r="Y351">
            <v>1570</v>
          </cell>
          <cell r="Z351">
            <v>35000.1</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row>
        <row r="352">
          <cell r="B352" t="str">
            <v>BI_14D83</v>
          </cell>
          <cell r="C352" t="str">
            <v>BI_14D83 - Gas Distribution Non Revenue-Goldendale</v>
          </cell>
          <cell r="D352" t="str">
            <v>3005</v>
          </cell>
          <cell r="E352" t="str">
            <v>ER_3005 - Gas Distribution Non-Revenue Blanket</v>
          </cell>
          <cell r="F352" t="str">
            <v>Gas Non-Revenue Program</v>
          </cell>
          <cell r="G352" t="str">
            <v>Failed Plant &amp; Operations</v>
          </cell>
          <cell r="H352" t="str">
            <v>Natural Gas Distribution</v>
          </cell>
          <cell r="I352" t="str">
            <v>G Distribution</v>
          </cell>
          <cell r="J352" t="str">
            <v>GD</v>
          </cell>
          <cell r="K352" t="str">
            <v>WA</v>
          </cell>
          <cell r="L352">
            <v>0</v>
          </cell>
          <cell r="M352">
            <v>2022</v>
          </cell>
          <cell r="N352">
            <v>0</v>
          </cell>
          <cell r="O352">
            <v>0</v>
          </cell>
          <cell r="P352">
            <v>0</v>
          </cell>
          <cell r="Q352">
            <v>0</v>
          </cell>
          <cell r="R352">
            <v>0</v>
          </cell>
          <cell r="S352">
            <v>2652.75</v>
          </cell>
          <cell r="T352">
            <v>823.76</v>
          </cell>
          <cell r="U352">
            <v>4723.46</v>
          </cell>
          <cell r="V352">
            <v>1684.5600000000002</v>
          </cell>
          <cell r="W352">
            <v>1497.6399999999999</v>
          </cell>
          <cell r="X352">
            <v>6607.0399999999991</v>
          </cell>
          <cell r="Y352">
            <v>1618.96</v>
          </cell>
          <cell r="Z352">
            <v>19608.169999999998</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row>
        <row r="353">
          <cell r="B353" t="str">
            <v>BI_MN206</v>
          </cell>
          <cell r="C353" t="str">
            <v>BI_MN206 - Gas Distribution Non Revenue - Medford</v>
          </cell>
          <cell r="D353" t="str">
            <v>3005</v>
          </cell>
          <cell r="E353" t="str">
            <v>ER_3005 - Gas Distribution Non-Revenue Blanket</v>
          </cell>
          <cell r="F353" t="str">
            <v>Gas Non-Revenue Program</v>
          </cell>
          <cell r="G353" t="str">
            <v>Failed Plant &amp; Operations</v>
          </cell>
          <cell r="H353" t="str">
            <v>Natural Gas Distribution</v>
          </cell>
          <cell r="I353" t="str">
            <v>G Distribution</v>
          </cell>
          <cell r="J353" t="str">
            <v>GD</v>
          </cell>
          <cell r="K353" t="str">
            <v>OR</v>
          </cell>
          <cell r="L353">
            <v>1</v>
          </cell>
          <cell r="M353">
            <v>2022</v>
          </cell>
          <cell r="N353">
            <v>144678.21</v>
          </cell>
          <cell r="O353">
            <v>210524.85</v>
          </cell>
          <cell r="P353">
            <v>97256.099999999991</v>
          </cell>
          <cell r="Q353">
            <v>209396.83999999997</v>
          </cell>
          <cell r="R353">
            <v>186097.94999999998</v>
          </cell>
          <cell r="S353">
            <v>367295.28</v>
          </cell>
          <cell r="T353">
            <v>244296.16999999998</v>
          </cell>
          <cell r="U353">
            <v>329951.10000000003</v>
          </cell>
          <cell r="V353">
            <v>111287.27000000002</v>
          </cell>
          <cell r="W353">
            <v>344537.22000000003</v>
          </cell>
          <cell r="X353">
            <v>207677.72</v>
          </cell>
          <cell r="Y353">
            <v>441930.11</v>
          </cell>
          <cell r="Z353">
            <v>2894928.8200000003</v>
          </cell>
          <cell r="AA353">
            <v>144678.21</v>
          </cell>
          <cell r="AB353">
            <v>210524.85</v>
          </cell>
          <cell r="AC353">
            <v>97256.099999999991</v>
          </cell>
          <cell r="AD353">
            <v>209396.83999999997</v>
          </cell>
          <cell r="AE353">
            <v>186097.94999999998</v>
          </cell>
          <cell r="AF353">
            <v>367295.28</v>
          </cell>
          <cell r="AG353">
            <v>244296.16999999998</v>
          </cell>
          <cell r="AH353">
            <v>329951.10000000003</v>
          </cell>
          <cell r="AI353">
            <v>111287.27000000002</v>
          </cell>
          <cell r="AJ353">
            <v>344537.22000000003</v>
          </cell>
          <cell r="AK353">
            <v>207677.72</v>
          </cell>
          <cell r="AL353">
            <v>441930.11</v>
          </cell>
          <cell r="AM353">
            <v>2894928.8200000003</v>
          </cell>
        </row>
        <row r="354">
          <cell r="B354" t="str">
            <v>BI_MN309</v>
          </cell>
          <cell r="C354" t="str">
            <v>BI_MN309 - Gas Distribution Non Revenue - Klamath</v>
          </cell>
          <cell r="D354" t="str">
            <v>3005</v>
          </cell>
          <cell r="E354" t="str">
            <v>ER_3005 - Gas Distribution Non-Revenue Blanket</v>
          </cell>
          <cell r="F354" t="str">
            <v>Gas Non-Revenue Program</v>
          </cell>
          <cell r="G354" t="str">
            <v>Failed Plant &amp; Operations</v>
          </cell>
          <cell r="H354" t="str">
            <v>Natural Gas Distribution</v>
          </cell>
          <cell r="I354" t="str">
            <v>G Distribution</v>
          </cell>
          <cell r="J354" t="str">
            <v>GD</v>
          </cell>
          <cell r="K354" t="str">
            <v>OR</v>
          </cell>
          <cell r="L354">
            <v>1</v>
          </cell>
          <cell r="M354">
            <v>2022</v>
          </cell>
          <cell r="N354">
            <v>12571.8</v>
          </cell>
          <cell r="O354">
            <v>31938.77</v>
          </cell>
          <cell r="P354">
            <v>97618.7</v>
          </cell>
          <cell r="Q354">
            <v>38138.800000000003</v>
          </cell>
          <cell r="R354">
            <v>42707.14</v>
          </cell>
          <cell r="S354">
            <v>27355.53</v>
          </cell>
          <cell r="T354">
            <v>37016.92</v>
          </cell>
          <cell r="U354">
            <v>15090.57</v>
          </cell>
          <cell r="V354">
            <v>3733.93</v>
          </cell>
          <cell r="W354">
            <v>29714.289999999997</v>
          </cell>
          <cell r="X354">
            <v>47978.33</v>
          </cell>
          <cell r="Y354">
            <v>185984.38</v>
          </cell>
          <cell r="Z354">
            <v>569849.16</v>
          </cell>
          <cell r="AA354">
            <v>12571.8</v>
          </cell>
          <cell r="AB354">
            <v>31938.77</v>
          </cell>
          <cell r="AC354">
            <v>97618.7</v>
          </cell>
          <cell r="AD354">
            <v>38138.800000000003</v>
          </cell>
          <cell r="AE354">
            <v>42707.14</v>
          </cell>
          <cell r="AF354">
            <v>27355.53</v>
          </cell>
          <cell r="AG354">
            <v>37016.92</v>
          </cell>
          <cell r="AH354">
            <v>15090.57</v>
          </cell>
          <cell r="AI354">
            <v>3733.93</v>
          </cell>
          <cell r="AJ354">
            <v>29714.289999999997</v>
          </cell>
          <cell r="AK354">
            <v>47978.33</v>
          </cell>
          <cell r="AL354">
            <v>185984.38</v>
          </cell>
          <cell r="AM354">
            <v>569849.16</v>
          </cell>
        </row>
        <row r="355">
          <cell r="B355" t="str">
            <v>BI_MN310</v>
          </cell>
          <cell r="C355" t="str">
            <v>BI_MN310 - Gas Distribution Non Revenue - La Grande</v>
          </cell>
          <cell r="D355" t="str">
            <v>3005</v>
          </cell>
          <cell r="E355" t="str">
            <v>ER_3005 - Gas Distribution Non-Revenue Blanket</v>
          </cell>
          <cell r="F355" t="str">
            <v>Gas Non-Revenue Program</v>
          </cell>
          <cell r="G355" t="str">
            <v>Failed Plant &amp; Operations</v>
          </cell>
          <cell r="H355" t="str">
            <v>Natural Gas Distribution</v>
          </cell>
          <cell r="I355" t="str">
            <v>G Distribution</v>
          </cell>
          <cell r="J355" t="str">
            <v>GD</v>
          </cell>
          <cell r="K355" t="str">
            <v>OR</v>
          </cell>
          <cell r="L355">
            <v>1</v>
          </cell>
          <cell r="M355">
            <v>2022</v>
          </cell>
          <cell r="N355">
            <v>4623.43</v>
          </cell>
          <cell r="O355">
            <v>284.88</v>
          </cell>
          <cell r="P355">
            <v>6344.56</v>
          </cell>
          <cell r="Q355">
            <v>12577.4</v>
          </cell>
          <cell r="R355">
            <v>16365.189999999999</v>
          </cell>
          <cell r="S355">
            <v>46267.020000000004</v>
          </cell>
          <cell r="T355">
            <v>36950.379999999997</v>
          </cell>
          <cell r="U355">
            <v>11051.83</v>
          </cell>
          <cell r="V355">
            <v>12296.769999999999</v>
          </cell>
          <cell r="W355">
            <v>23061.300000000003</v>
          </cell>
          <cell r="X355">
            <v>18340.29</v>
          </cell>
          <cell r="Y355">
            <v>37139.200000000004</v>
          </cell>
          <cell r="Z355">
            <v>225302.25000000003</v>
          </cell>
          <cell r="AA355">
            <v>4623.43</v>
          </cell>
          <cell r="AB355">
            <v>284.88</v>
          </cell>
          <cell r="AC355">
            <v>6344.56</v>
          </cell>
          <cell r="AD355">
            <v>12577.4</v>
          </cell>
          <cell r="AE355">
            <v>16365.189999999999</v>
          </cell>
          <cell r="AF355">
            <v>46267.020000000004</v>
          </cell>
          <cell r="AG355">
            <v>36950.379999999997</v>
          </cell>
          <cell r="AH355">
            <v>11051.83</v>
          </cell>
          <cell r="AI355">
            <v>12296.769999999999</v>
          </cell>
          <cell r="AJ355">
            <v>23061.300000000003</v>
          </cell>
          <cell r="AK355">
            <v>18340.29</v>
          </cell>
          <cell r="AL355">
            <v>37139.200000000004</v>
          </cell>
          <cell r="AM355">
            <v>225302.25000000003</v>
          </cell>
        </row>
        <row r="356">
          <cell r="B356" t="str">
            <v>BI_MN360</v>
          </cell>
          <cell r="C356" t="str">
            <v>BI_MN360 - Gas Distribution Non Revenue - Roseburg</v>
          </cell>
          <cell r="D356" t="str">
            <v>3005</v>
          </cell>
          <cell r="E356" t="str">
            <v>ER_3005 - Gas Distribution Non-Revenue Blanket</v>
          </cell>
          <cell r="F356" t="str">
            <v>Gas Non-Revenue Program</v>
          </cell>
          <cell r="G356" t="str">
            <v>Failed Plant &amp; Operations</v>
          </cell>
          <cell r="H356" t="str">
            <v>Natural Gas Distribution</v>
          </cell>
          <cell r="I356" t="str">
            <v>G Distribution</v>
          </cell>
          <cell r="J356" t="str">
            <v>GD</v>
          </cell>
          <cell r="K356" t="str">
            <v>OR</v>
          </cell>
          <cell r="L356">
            <v>1</v>
          </cell>
          <cell r="M356">
            <v>2022</v>
          </cell>
          <cell r="N356">
            <v>9569.5199999999986</v>
          </cell>
          <cell r="O356">
            <v>40214.700000000004</v>
          </cell>
          <cell r="P356">
            <v>38576.980000000003</v>
          </cell>
          <cell r="Q356">
            <v>33027.56</v>
          </cell>
          <cell r="R356">
            <v>28641.539999999997</v>
          </cell>
          <cell r="S356">
            <v>47188.709999999992</v>
          </cell>
          <cell r="T356">
            <v>24258.669999999995</v>
          </cell>
          <cell r="U356">
            <v>74681.840000000011</v>
          </cell>
          <cell r="V356">
            <v>78580.91</v>
          </cell>
          <cell r="W356">
            <v>101068.06</v>
          </cell>
          <cell r="X356">
            <v>72541.580000000016</v>
          </cell>
          <cell r="Y356">
            <v>142001.98000000001</v>
          </cell>
          <cell r="Z356">
            <v>690352.05</v>
          </cell>
          <cell r="AA356">
            <v>9569.5199999999986</v>
          </cell>
          <cell r="AB356">
            <v>40214.700000000004</v>
          </cell>
          <cell r="AC356">
            <v>38576.980000000003</v>
          </cell>
          <cell r="AD356">
            <v>33027.56</v>
          </cell>
          <cell r="AE356">
            <v>28641.539999999997</v>
          </cell>
          <cell r="AF356">
            <v>47188.709999999992</v>
          </cell>
          <cell r="AG356">
            <v>24258.669999999995</v>
          </cell>
          <cell r="AH356">
            <v>74681.840000000011</v>
          </cell>
          <cell r="AI356">
            <v>78580.91</v>
          </cell>
          <cell r="AJ356">
            <v>101068.06</v>
          </cell>
          <cell r="AK356">
            <v>72541.580000000016</v>
          </cell>
          <cell r="AL356">
            <v>142001.98000000001</v>
          </cell>
          <cell r="AM356">
            <v>690352.05</v>
          </cell>
        </row>
        <row r="357">
          <cell r="B357" t="str">
            <v>BI_XE501</v>
          </cell>
          <cell r="C357" t="str">
            <v>BI_XE501 - Gas Distribution Non Revenue - Gas Engineering</v>
          </cell>
          <cell r="D357" t="str">
            <v>3005</v>
          </cell>
          <cell r="E357" t="str">
            <v>ER_3005 - Gas Distribution Non-Revenue Blanket</v>
          </cell>
          <cell r="F357" t="str">
            <v>Gas Non-Revenue Program</v>
          </cell>
          <cell r="G357" t="str">
            <v>Failed Plant &amp; Operations</v>
          </cell>
          <cell r="H357" t="str">
            <v>Natural Gas Distribution</v>
          </cell>
          <cell r="I357" t="str">
            <v>G Distribution</v>
          </cell>
          <cell r="J357" t="str">
            <v>GD</v>
          </cell>
          <cell r="K357" t="str">
            <v>ID</v>
          </cell>
          <cell r="L357">
            <v>0</v>
          </cell>
          <cell r="M357">
            <v>2022</v>
          </cell>
          <cell r="N357">
            <v>0</v>
          </cell>
          <cell r="O357">
            <v>178538.54</v>
          </cell>
          <cell r="P357">
            <v>1876</v>
          </cell>
          <cell r="Q357">
            <v>1826.38</v>
          </cell>
          <cell r="R357">
            <v>741.65</v>
          </cell>
          <cell r="S357">
            <v>0</v>
          </cell>
          <cell r="T357">
            <v>0</v>
          </cell>
          <cell r="U357">
            <v>0</v>
          </cell>
          <cell r="V357">
            <v>89655.15</v>
          </cell>
          <cell r="W357">
            <v>7050.82</v>
          </cell>
          <cell r="X357">
            <v>1867.4</v>
          </cell>
          <cell r="Y357">
            <v>0</v>
          </cell>
          <cell r="Z357">
            <v>281555.94</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row>
        <row r="358">
          <cell r="B358" t="str">
            <v>BI_XE501</v>
          </cell>
          <cell r="C358" t="str">
            <v>BI_XE501 - Gas Distribution Non Revenue - Gas Engineering</v>
          </cell>
          <cell r="D358" t="str">
            <v>3005</v>
          </cell>
          <cell r="E358" t="str">
            <v>ER_3005 - Gas Distribution Non-Revenue Blanket</v>
          </cell>
          <cell r="F358" t="str">
            <v>Gas Non-Revenue Program</v>
          </cell>
          <cell r="G358" t="str">
            <v>Failed Plant &amp; Operations</v>
          </cell>
          <cell r="H358" t="str">
            <v>Natural Gas Distribution</v>
          </cell>
          <cell r="I358" t="str">
            <v>G Distribution</v>
          </cell>
          <cell r="J358" t="str">
            <v>GD</v>
          </cell>
          <cell r="K358" t="str">
            <v>OR</v>
          </cell>
          <cell r="L358">
            <v>1</v>
          </cell>
          <cell r="M358">
            <v>2022</v>
          </cell>
          <cell r="N358">
            <v>880387.2</v>
          </cell>
          <cell r="O358">
            <v>4899.96</v>
          </cell>
          <cell r="P358">
            <v>106.10000000000001</v>
          </cell>
          <cell r="Q358">
            <v>0</v>
          </cell>
          <cell r="R358">
            <v>0</v>
          </cell>
          <cell r="S358">
            <v>0</v>
          </cell>
          <cell r="T358">
            <v>23207.66</v>
          </cell>
          <cell r="U358">
            <v>-27791.11</v>
          </cell>
          <cell r="V358">
            <v>314.40999999999997</v>
          </cell>
          <cell r="W358">
            <v>0</v>
          </cell>
          <cell r="X358">
            <v>0</v>
          </cell>
          <cell r="Y358">
            <v>0</v>
          </cell>
          <cell r="Z358">
            <v>881124.22</v>
          </cell>
          <cell r="AA358">
            <v>880387.2</v>
          </cell>
          <cell r="AB358">
            <v>4899.96</v>
          </cell>
          <cell r="AC358">
            <v>106.10000000000001</v>
          </cell>
          <cell r="AD358">
            <v>0</v>
          </cell>
          <cell r="AE358">
            <v>0</v>
          </cell>
          <cell r="AF358">
            <v>0</v>
          </cell>
          <cell r="AG358">
            <v>23207.66</v>
          </cell>
          <cell r="AH358">
            <v>-27791.11</v>
          </cell>
          <cell r="AI358">
            <v>314.40999999999997</v>
          </cell>
          <cell r="AJ358">
            <v>0</v>
          </cell>
          <cell r="AK358">
            <v>0</v>
          </cell>
          <cell r="AL358">
            <v>0</v>
          </cell>
          <cell r="AM358">
            <v>881124.22</v>
          </cell>
        </row>
        <row r="359">
          <cell r="B359" t="str">
            <v>BI_XE501</v>
          </cell>
          <cell r="C359" t="str">
            <v>BI_XE501 - Gas Distribution Non Revenue - Gas Engineering</v>
          </cell>
          <cell r="D359" t="str">
            <v>3005</v>
          </cell>
          <cell r="E359" t="str">
            <v>ER_3005 - Gas Distribution Non-Revenue Blanket</v>
          </cell>
          <cell r="F359" t="str">
            <v>Gas Non-Revenue Program</v>
          </cell>
          <cell r="G359" t="str">
            <v>Failed Plant &amp; Operations</v>
          </cell>
          <cell r="H359" t="str">
            <v>Natural Gas Distribution</v>
          </cell>
          <cell r="I359" t="str">
            <v>G Distribution</v>
          </cell>
          <cell r="J359" t="str">
            <v>GD</v>
          </cell>
          <cell r="K359" t="str">
            <v>WA</v>
          </cell>
          <cell r="L359">
            <v>0</v>
          </cell>
          <cell r="M359">
            <v>2022</v>
          </cell>
          <cell r="N359">
            <v>65409.33</v>
          </cell>
          <cell r="O359">
            <v>30743.18</v>
          </cell>
          <cell r="P359">
            <v>0</v>
          </cell>
          <cell r="Q359">
            <v>0</v>
          </cell>
          <cell r="R359">
            <v>0</v>
          </cell>
          <cell r="S359">
            <v>0</v>
          </cell>
          <cell r="T359">
            <v>0</v>
          </cell>
          <cell r="U359">
            <v>0</v>
          </cell>
          <cell r="V359">
            <v>0</v>
          </cell>
          <cell r="W359">
            <v>0</v>
          </cell>
          <cell r="X359">
            <v>0</v>
          </cell>
          <cell r="Y359">
            <v>0</v>
          </cell>
          <cell r="Z359">
            <v>96152.510000000009</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row>
        <row r="360">
          <cell r="B360" t="str">
            <v>BI_ZBG12</v>
          </cell>
          <cell r="C360" t="str">
            <v>BI_ZBG12 - Gas Distribution Non Revenue - Spokane</v>
          </cell>
          <cell r="D360" t="str">
            <v>3005</v>
          </cell>
          <cell r="E360" t="str">
            <v>ER_3005 - Gas Distribution Non-Revenue Blanket</v>
          </cell>
          <cell r="F360" t="str">
            <v>Gas Non-Revenue Program</v>
          </cell>
          <cell r="G360" t="str">
            <v>Failed Plant &amp; Operations</v>
          </cell>
          <cell r="H360" t="str">
            <v>Natural Gas Distribution</v>
          </cell>
          <cell r="I360" t="str">
            <v>G Distribution</v>
          </cell>
          <cell r="J360" t="str">
            <v>GD</v>
          </cell>
          <cell r="K360" t="str">
            <v>WA</v>
          </cell>
          <cell r="L360">
            <v>0</v>
          </cell>
          <cell r="M360">
            <v>2022</v>
          </cell>
          <cell r="N360">
            <v>161896.09</v>
          </cell>
          <cell r="O360">
            <v>149201.31000000003</v>
          </cell>
          <cell r="P360">
            <v>215972.01000000004</v>
          </cell>
          <cell r="Q360">
            <v>640458.72</v>
          </cell>
          <cell r="R360">
            <v>380460.44</v>
          </cell>
          <cell r="S360">
            <v>383557.47000000003</v>
          </cell>
          <cell r="T360">
            <v>395468.87999999989</v>
          </cell>
          <cell r="U360">
            <v>366354.85999999993</v>
          </cell>
          <cell r="V360">
            <v>341989.57</v>
          </cell>
          <cell r="W360">
            <v>315168.01</v>
          </cell>
          <cell r="X360">
            <v>403933.25</v>
          </cell>
          <cell r="Y360">
            <v>224202.32000000004</v>
          </cell>
          <cell r="Z360">
            <v>3978662.9299999992</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row>
        <row r="361">
          <cell r="B361" t="str">
            <v>BI_ZBR12</v>
          </cell>
          <cell r="C361" t="str">
            <v>BI_ZBR12 - Gas Distribution Non Revenue - Davenport</v>
          </cell>
          <cell r="D361" t="str">
            <v>3005</v>
          </cell>
          <cell r="E361" t="str">
            <v>ER_3005 - Gas Distribution Non-Revenue Blanket</v>
          </cell>
          <cell r="F361" t="str">
            <v>Gas Non-Revenue Program</v>
          </cell>
          <cell r="G361" t="str">
            <v>Failed Plant &amp; Operations</v>
          </cell>
          <cell r="H361" t="str">
            <v>Natural Gas Distribution</v>
          </cell>
          <cell r="I361" t="str">
            <v>G Distribution</v>
          </cell>
          <cell r="J361" t="str">
            <v>GD</v>
          </cell>
          <cell r="K361" t="str">
            <v>WA</v>
          </cell>
          <cell r="L361">
            <v>0</v>
          </cell>
          <cell r="M361">
            <v>2022</v>
          </cell>
          <cell r="N361">
            <v>0</v>
          </cell>
          <cell r="O361">
            <v>0</v>
          </cell>
          <cell r="P361">
            <v>0</v>
          </cell>
          <cell r="Q361">
            <v>425.68</v>
          </cell>
          <cell r="R361">
            <v>0</v>
          </cell>
          <cell r="S361">
            <v>2861.7699999999995</v>
          </cell>
          <cell r="T361">
            <v>0</v>
          </cell>
          <cell r="U361">
            <v>0</v>
          </cell>
          <cell r="V361">
            <v>0</v>
          </cell>
          <cell r="W361">
            <v>0</v>
          </cell>
          <cell r="X361">
            <v>0</v>
          </cell>
          <cell r="Y361">
            <v>0</v>
          </cell>
          <cell r="Z361">
            <v>3287.4499999999994</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row>
        <row r="362">
          <cell r="B362" t="str">
            <v>BI_ZBW12</v>
          </cell>
          <cell r="C362" t="str">
            <v>BI_ZBW12 - Gas Distribution Non Revenue - Colville</v>
          </cell>
          <cell r="D362" t="str">
            <v>3005</v>
          </cell>
          <cell r="E362" t="str">
            <v>ER_3005 - Gas Distribution Non-Revenue Blanket</v>
          </cell>
          <cell r="F362" t="str">
            <v>Gas Non-Revenue Program</v>
          </cell>
          <cell r="G362" t="str">
            <v>Failed Plant &amp; Operations</v>
          </cell>
          <cell r="H362" t="str">
            <v>Natural Gas Distribution</v>
          </cell>
          <cell r="I362" t="str">
            <v>G Distribution</v>
          </cell>
          <cell r="J362" t="str">
            <v>GD</v>
          </cell>
          <cell r="K362" t="str">
            <v>WA</v>
          </cell>
          <cell r="L362">
            <v>0</v>
          </cell>
          <cell r="M362">
            <v>2022</v>
          </cell>
          <cell r="N362">
            <v>1739.1100000000001</v>
          </cell>
          <cell r="O362">
            <v>7927.42</v>
          </cell>
          <cell r="P362">
            <v>2780.23</v>
          </cell>
          <cell r="Q362">
            <v>6152.4500000000007</v>
          </cell>
          <cell r="R362">
            <v>7694.4500000000007</v>
          </cell>
          <cell r="S362">
            <v>5792.8099999999995</v>
          </cell>
          <cell r="T362">
            <v>1556.54</v>
          </cell>
          <cell r="U362">
            <v>9476.9599999999991</v>
          </cell>
          <cell r="V362">
            <v>11071.83</v>
          </cell>
          <cell r="W362">
            <v>10593.4</v>
          </cell>
          <cell r="X362">
            <v>5834.33</v>
          </cell>
          <cell r="Y362">
            <v>4744.7299999999996</v>
          </cell>
          <cell r="Z362">
            <v>75364.259999999995</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row>
        <row r="363">
          <cell r="B363" t="str">
            <v>BI_ZCJ12</v>
          </cell>
          <cell r="C363" t="str">
            <v>BI_ZCJ12 - Gas Distribution Non Revenue - Cd'A</v>
          </cell>
          <cell r="D363" t="str">
            <v>3005</v>
          </cell>
          <cell r="E363" t="str">
            <v>ER_3005 - Gas Distribution Non-Revenue Blanket</v>
          </cell>
          <cell r="F363" t="str">
            <v>Gas Non-Revenue Program</v>
          </cell>
          <cell r="G363" t="str">
            <v>Failed Plant &amp; Operations</v>
          </cell>
          <cell r="H363" t="str">
            <v>Natural Gas Distribution</v>
          </cell>
          <cell r="I363" t="str">
            <v>G Distribution</v>
          </cell>
          <cell r="J363" t="str">
            <v>GD</v>
          </cell>
          <cell r="K363" t="str">
            <v>ID</v>
          </cell>
          <cell r="L363">
            <v>0</v>
          </cell>
          <cell r="M363">
            <v>2022</v>
          </cell>
          <cell r="N363">
            <v>30749.719999999998</v>
          </cell>
          <cell r="O363">
            <v>18189.11</v>
          </cell>
          <cell r="P363">
            <v>18185.61</v>
          </cell>
          <cell r="Q363">
            <v>130188.79999999999</v>
          </cell>
          <cell r="R363">
            <v>32107.8</v>
          </cell>
          <cell r="S363">
            <v>48725.3</v>
          </cell>
          <cell r="T363">
            <v>39837.339999999997</v>
          </cell>
          <cell r="U363">
            <v>41892.69</v>
          </cell>
          <cell r="V363">
            <v>37740.6</v>
          </cell>
          <cell r="W363">
            <v>10056.099999999999</v>
          </cell>
          <cell r="X363">
            <v>15123.349999999999</v>
          </cell>
          <cell r="Y363">
            <v>34086.89</v>
          </cell>
          <cell r="Z363">
            <v>456883.30999999988</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row>
        <row r="364">
          <cell r="B364" t="str">
            <v>BI_ZCM12</v>
          </cell>
          <cell r="C364" t="str">
            <v>BI_ZCM12 - Gas Distribution Non Revenue - Kellogg</v>
          </cell>
          <cell r="D364" t="str">
            <v>3005</v>
          </cell>
          <cell r="E364" t="str">
            <v>ER_3005 - Gas Distribution Non-Revenue Blanket</v>
          </cell>
          <cell r="F364" t="str">
            <v>Gas Non-Revenue Program</v>
          </cell>
          <cell r="G364" t="str">
            <v>Failed Plant &amp; Operations</v>
          </cell>
          <cell r="H364" t="str">
            <v>Natural Gas Distribution</v>
          </cell>
          <cell r="I364" t="str">
            <v>G Distribution</v>
          </cell>
          <cell r="J364" t="str">
            <v>GD</v>
          </cell>
          <cell r="K364" t="str">
            <v>ID</v>
          </cell>
          <cell r="L364">
            <v>0</v>
          </cell>
          <cell r="M364">
            <v>2022</v>
          </cell>
          <cell r="N364">
            <v>312.09000000000003</v>
          </cell>
          <cell r="O364">
            <v>326.39</v>
          </cell>
          <cell r="P364">
            <v>2555.85</v>
          </cell>
          <cell r="Q364">
            <v>8596.09</v>
          </cell>
          <cell r="R364">
            <v>8008.3400000000011</v>
          </cell>
          <cell r="S364">
            <v>5508.76</v>
          </cell>
          <cell r="T364">
            <v>4668.6000000000004</v>
          </cell>
          <cell r="U364">
            <v>5891.92</v>
          </cell>
          <cell r="V364">
            <v>4560.3700000000008</v>
          </cell>
          <cell r="W364">
            <v>5494.2199999999993</v>
          </cell>
          <cell r="X364">
            <v>3775.96</v>
          </cell>
          <cell r="Y364">
            <v>966.54</v>
          </cell>
          <cell r="Z364">
            <v>50665.130000000005</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row>
        <row r="365">
          <cell r="B365" t="str">
            <v>BI_ZCS12</v>
          </cell>
          <cell r="C365" t="str">
            <v>BI_ZCS12 - Gas Distribution Non Revenue - Sandpoint</v>
          </cell>
          <cell r="D365" t="str">
            <v>3005</v>
          </cell>
          <cell r="E365" t="str">
            <v>ER_3005 - Gas Distribution Non-Revenue Blanket</v>
          </cell>
          <cell r="F365" t="str">
            <v>Gas Non-Revenue Program</v>
          </cell>
          <cell r="G365" t="str">
            <v>Failed Plant &amp; Operations</v>
          </cell>
          <cell r="H365" t="str">
            <v>Natural Gas Distribution</v>
          </cell>
          <cell r="I365" t="str">
            <v>G Distribution</v>
          </cell>
          <cell r="J365" t="str">
            <v>GD</v>
          </cell>
          <cell r="K365" t="str">
            <v>ID</v>
          </cell>
          <cell r="L365">
            <v>0</v>
          </cell>
          <cell r="M365">
            <v>2022</v>
          </cell>
          <cell r="N365">
            <v>2673.54</v>
          </cell>
          <cell r="O365">
            <v>2221.41</v>
          </cell>
          <cell r="P365">
            <v>1739.38</v>
          </cell>
          <cell r="Q365">
            <v>3190.55</v>
          </cell>
          <cell r="R365">
            <v>6010.43</v>
          </cell>
          <cell r="S365">
            <v>5528.0499999999993</v>
          </cell>
          <cell r="T365">
            <v>2604.7999999999997</v>
          </cell>
          <cell r="U365">
            <v>8229.02</v>
          </cell>
          <cell r="V365">
            <v>8545.4</v>
          </cell>
          <cell r="W365">
            <v>10703.36</v>
          </cell>
          <cell r="X365">
            <v>17325.41</v>
          </cell>
          <cell r="Y365">
            <v>3396.8499999999995</v>
          </cell>
          <cell r="Z365">
            <v>72168.200000000012</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row>
        <row r="366">
          <cell r="B366" t="str">
            <v>BI_ZLL12</v>
          </cell>
          <cell r="C366" t="str">
            <v>BI_ZLL12 - Gas Distribution Non Revenue - L/C</v>
          </cell>
          <cell r="D366" t="str">
            <v>3005</v>
          </cell>
          <cell r="E366" t="str">
            <v>ER_3005 - Gas Distribution Non-Revenue Blanket</v>
          </cell>
          <cell r="F366" t="str">
            <v>Gas Non-Revenue Program</v>
          </cell>
          <cell r="G366" t="str">
            <v>Failed Plant &amp; Operations</v>
          </cell>
          <cell r="H366" t="str">
            <v>Natural Gas Distribution</v>
          </cell>
          <cell r="I366" t="str">
            <v>G Distribution</v>
          </cell>
          <cell r="J366" t="str">
            <v>GD</v>
          </cell>
          <cell r="K366" t="str">
            <v>ID</v>
          </cell>
          <cell r="L366">
            <v>0</v>
          </cell>
          <cell r="M366">
            <v>2022</v>
          </cell>
          <cell r="N366">
            <v>8377.6899999999987</v>
          </cell>
          <cell r="O366">
            <v>9316.119999999999</v>
          </cell>
          <cell r="P366">
            <v>12937.87</v>
          </cell>
          <cell r="Q366">
            <v>19823.52</v>
          </cell>
          <cell r="R366">
            <v>12490.71</v>
          </cell>
          <cell r="S366">
            <v>22349.94</v>
          </cell>
          <cell r="T366">
            <v>11963.730000000001</v>
          </cell>
          <cell r="U366">
            <v>7624.3099999999995</v>
          </cell>
          <cell r="V366">
            <v>25075.57</v>
          </cell>
          <cell r="W366">
            <v>8069.07</v>
          </cell>
          <cell r="X366">
            <v>10176.470000000001</v>
          </cell>
          <cell r="Y366">
            <v>5985.8899999999994</v>
          </cell>
          <cell r="Z366">
            <v>154190.89000000001</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row>
        <row r="367">
          <cell r="B367" t="str">
            <v>BI_ZLL12</v>
          </cell>
          <cell r="C367" t="str">
            <v>BI_ZLL12 - Gas Distribution Non Revenue - L/C</v>
          </cell>
          <cell r="D367" t="str">
            <v>3005</v>
          </cell>
          <cell r="E367" t="str">
            <v>ER_3005 - Gas Distribution Non-Revenue Blanket</v>
          </cell>
          <cell r="F367" t="str">
            <v>Gas Non-Revenue Program</v>
          </cell>
          <cell r="G367" t="str">
            <v>Failed Plant &amp; Operations</v>
          </cell>
          <cell r="H367" t="str">
            <v>Natural Gas Distribution</v>
          </cell>
          <cell r="I367" t="str">
            <v>G Distribution</v>
          </cell>
          <cell r="J367" t="str">
            <v>GD</v>
          </cell>
          <cell r="K367" t="str">
            <v>WA</v>
          </cell>
          <cell r="L367">
            <v>0</v>
          </cell>
          <cell r="M367">
            <v>2022</v>
          </cell>
          <cell r="N367">
            <v>528.6</v>
          </cell>
          <cell r="O367">
            <v>2072.84</v>
          </cell>
          <cell r="P367">
            <v>-3834.33</v>
          </cell>
          <cell r="Q367">
            <v>8017.2199999999993</v>
          </cell>
          <cell r="R367">
            <v>5160.1000000000004</v>
          </cell>
          <cell r="S367">
            <v>3628.54</v>
          </cell>
          <cell r="T367">
            <v>1036.8800000000001</v>
          </cell>
          <cell r="U367">
            <v>1253.21</v>
          </cell>
          <cell r="V367">
            <v>3847</v>
          </cell>
          <cell r="W367">
            <v>2778.34</v>
          </cell>
          <cell r="X367">
            <v>9294.0600000000013</v>
          </cell>
          <cell r="Y367">
            <v>2130.21</v>
          </cell>
          <cell r="Z367">
            <v>35912.670000000006</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row>
        <row r="368">
          <cell r="B368" t="str">
            <v>BI_ZPJ12</v>
          </cell>
          <cell r="C368" t="str">
            <v>BI_ZPJ12 - Gas Distribution Non Revenue - Palouse</v>
          </cell>
          <cell r="D368" t="str">
            <v>3005</v>
          </cell>
          <cell r="E368" t="str">
            <v>ER_3005 - Gas Distribution Non-Revenue Blanket</v>
          </cell>
          <cell r="F368" t="str">
            <v>Gas Non-Revenue Program</v>
          </cell>
          <cell r="G368" t="str">
            <v>Failed Plant &amp; Operations</v>
          </cell>
          <cell r="H368" t="str">
            <v>Natural Gas Distribution</v>
          </cell>
          <cell r="I368" t="str">
            <v>G Distribution</v>
          </cell>
          <cell r="J368" t="str">
            <v>GD</v>
          </cell>
          <cell r="K368" t="str">
            <v>ID</v>
          </cell>
          <cell r="L368">
            <v>0</v>
          </cell>
          <cell r="M368">
            <v>2022</v>
          </cell>
          <cell r="N368">
            <v>542.94000000000005</v>
          </cell>
          <cell r="O368">
            <v>945.11</v>
          </cell>
          <cell r="P368">
            <v>531.20000000000005</v>
          </cell>
          <cell r="Q368">
            <v>2300.7399999999998</v>
          </cell>
          <cell r="R368">
            <v>254.56</v>
          </cell>
          <cell r="S368">
            <v>7081.29</v>
          </cell>
          <cell r="T368">
            <v>7276.92</v>
          </cell>
          <cell r="U368">
            <v>-262.78999999999951</v>
          </cell>
          <cell r="V368">
            <v>24889.39</v>
          </cell>
          <cell r="W368">
            <v>11952.52</v>
          </cell>
          <cell r="X368">
            <v>5697.01</v>
          </cell>
          <cell r="Y368">
            <v>2103.2600000000002</v>
          </cell>
          <cell r="Z368">
            <v>63312.150000000009</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row>
        <row r="369">
          <cell r="B369" t="str">
            <v>BI_ZPJ12</v>
          </cell>
          <cell r="C369" t="str">
            <v>BI_ZPJ12 - Gas Distribution Non Revenue - Palouse</v>
          </cell>
          <cell r="D369" t="str">
            <v>3005</v>
          </cell>
          <cell r="E369" t="str">
            <v>ER_3005 - Gas Distribution Non-Revenue Blanket</v>
          </cell>
          <cell r="F369" t="str">
            <v>Gas Non-Revenue Program</v>
          </cell>
          <cell r="G369" t="str">
            <v>Failed Plant &amp; Operations</v>
          </cell>
          <cell r="H369" t="str">
            <v>Natural Gas Distribution</v>
          </cell>
          <cell r="I369" t="str">
            <v>G Distribution</v>
          </cell>
          <cell r="J369" t="str">
            <v>GD</v>
          </cell>
          <cell r="K369" t="str">
            <v>WA</v>
          </cell>
          <cell r="L369">
            <v>0</v>
          </cell>
          <cell r="M369">
            <v>2022</v>
          </cell>
          <cell r="N369">
            <v>652.37</v>
          </cell>
          <cell r="O369">
            <v>4701.09</v>
          </cell>
          <cell r="P369">
            <v>502.92</v>
          </cell>
          <cell r="Q369">
            <v>6086.54</v>
          </cell>
          <cell r="R369">
            <v>20808.77</v>
          </cell>
          <cell r="S369">
            <v>12195.480000000001</v>
          </cell>
          <cell r="T369">
            <v>20563.760000000002</v>
          </cell>
          <cell r="U369">
            <v>29313.93</v>
          </cell>
          <cell r="V369">
            <v>14248.21</v>
          </cell>
          <cell r="W369">
            <v>-754.15</v>
          </cell>
          <cell r="X369">
            <v>2938.3700000000003</v>
          </cell>
          <cell r="Y369">
            <v>-2812.1400000000003</v>
          </cell>
          <cell r="Z369">
            <v>108445.15000000001</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row>
        <row r="370">
          <cell r="B370" t="str">
            <v>BI_14D83</v>
          </cell>
          <cell r="C370" t="str">
            <v>BI_14D83 - Gas Distribution Non Revenue-Goldendale</v>
          </cell>
          <cell r="D370" t="str">
            <v>3005</v>
          </cell>
          <cell r="E370" t="str">
            <v>ER_3005 - Gas Distribution Non-Revenue Blanket</v>
          </cell>
          <cell r="F370" t="str">
            <v>Gas Non-Revenue Program</v>
          </cell>
          <cell r="G370" t="str">
            <v>Failed Plant &amp; Operations</v>
          </cell>
          <cell r="H370" t="str">
            <v>Natural Gas Distribution</v>
          </cell>
          <cell r="I370" t="str">
            <v>G Distribution</v>
          </cell>
          <cell r="J370" t="str">
            <v>GD</v>
          </cell>
          <cell r="K370" t="str">
            <v>WA</v>
          </cell>
          <cell r="L370">
            <v>0</v>
          </cell>
          <cell r="M370">
            <v>2023</v>
          </cell>
          <cell r="N370">
            <v>587.83000000000004</v>
          </cell>
          <cell r="O370">
            <v>196.64</v>
          </cell>
          <cell r="P370">
            <v>0</v>
          </cell>
          <cell r="Q370">
            <v>0</v>
          </cell>
          <cell r="R370">
            <v>0</v>
          </cell>
          <cell r="S370">
            <v>0</v>
          </cell>
          <cell r="T370">
            <v>0</v>
          </cell>
          <cell r="U370">
            <v>0</v>
          </cell>
          <cell r="V370">
            <v>0</v>
          </cell>
          <cell r="W370">
            <v>0</v>
          </cell>
          <cell r="X370">
            <v>0</v>
          </cell>
          <cell r="Y370">
            <v>0</v>
          </cell>
          <cell r="Z370">
            <v>784.47</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row>
        <row r="371">
          <cell r="B371" t="str">
            <v>BI_MN206</v>
          </cell>
          <cell r="C371" t="str">
            <v>BI_MN206 - Gas Distribution Non Revenue - Medford</v>
          </cell>
          <cell r="D371" t="str">
            <v>3005</v>
          </cell>
          <cell r="E371" t="str">
            <v>ER_3005 - Gas Distribution Non-Revenue Blanket</v>
          </cell>
          <cell r="F371" t="str">
            <v>Gas Non-Revenue Program</v>
          </cell>
          <cell r="G371" t="str">
            <v>Failed Plant &amp; Operations</v>
          </cell>
          <cell r="H371" t="str">
            <v>Natural Gas Distribution</v>
          </cell>
          <cell r="I371" t="str">
            <v>G Distribution</v>
          </cell>
          <cell r="J371" t="str">
            <v>GD</v>
          </cell>
          <cell r="K371" t="str">
            <v>OR</v>
          </cell>
          <cell r="L371">
            <v>1</v>
          </cell>
          <cell r="M371">
            <v>2023</v>
          </cell>
          <cell r="N371">
            <v>195852.18000000002</v>
          </cell>
          <cell r="O371">
            <v>228334.77000000002</v>
          </cell>
          <cell r="P371">
            <v>282955</v>
          </cell>
          <cell r="Q371">
            <v>282955</v>
          </cell>
          <cell r="R371">
            <v>377274</v>
          </cell>
          <cell r="S371">
            <v>377274</v>
          </cell>
          <cell r="T371">
            <v>377274</v>
          </cell>
          <cell r="U371">
            <v>377274</v>
          </cell>
          <cell r="V371">
            <v>287141</v>
          </cell>
          <cell r="W371">
            <v>288187</v>
          </cell>
          <cell r="X371">
            <v>282955</v>
          </cell>
          <cell r="Y371">
            <v>167887</v>
          </cell>
          <cell r="Z371">
            <v>3525362.95</v>
          </cell>
          <cell r="AA371">
            <v>195852.18000000002</v>
          </cell>
          <cell r="AB371">
            <v>228334.77000000002</v>
          </cell>
          <cell r="AC371">
            <v>282955</v>
          </cell>
          <cell r="AD371">
            <v>282955</v>
          </cell>
          <cell r="AE371">
            <v>377274</v>
          </cell>
          <cell r="AF371">
            <v>377274</v>
          </cell>
          <cell r="AG371">
            <v>377274</v>
          </cell>
          <cell r="AH371">
            <v>377274</v>
          </cell>
          <cell r="AI371">
            <v>287141</v>
          </cell>
          <cell r="AJ371">
            <v>288187</v>
          </cell>
          <cell r="AK371">
            <v>282955</v>
          </cell>
          <cell r="AL371">
            <v>167887</v>
          </cell>
          <cell r="AM371">
            <v>3525362.95</v>
          </cell>
        </row>
        <row r="372">
          <cell r="B372" t="str">
            <v>BI_MN309</v>
          </cell>
          <cell r="C372" t="str">
            <v>BI_MN309 - Gas Distribution Non Revenue - Klamath</v>
          </cell>
          <cell r="D372" t="str">
            <v>3005</v>
          </cell>
          <cell r="E372" t="str">
            <v>ER_3005 - Gas Distribution Non-Revenue Blanket</v>
          </cell>
          <cell r="F372" t="str">
            <v>Gas Non-Revenue Program</v>
          </cell>
          <cell r="G372" t="str">
            <v>Failed Plant &amp; Operations</v>
          </cell>
          <cell r="H372" t="str">
            <v>Natural Gas Distribution</v>
          </cell>
          <cell r="I372" t="str">
            <v>G Distribution</v>
          </cell>
          <cell r="J372" t="str">
            <v>GD</v>
          </cell>
          <cell r="K372" t="str">
            <v>OR</v>
          </cell>
          <cell r="L372">
            <v>1</v>
          </cell>
          <cell r="M372">
            <v>2023</v>
          </cell>
          <cell r="N372">
            <v>61203.31</v>
          </cell>
          <cell r="O372">
            <v>45596.969999999994</v>
          </cell>
          <cell r="P372">
            <v>0</v>
          </cell>
          <cell r="Q372">
            <v>0</v>
          </cell>
          <cell r="R372">
            <v>0</v>
          </cell>
          <cell r="S372">
            <v>0</v>
          </cell>
          <cell r="T372">
            <v>0</v>
          </cell>
          <cell r="U372">
            <v>0</v>
          </cell>
          <cell r="V372">
            <v>0</v>
          </cell>
          <cell r="W372">
            <v>0</v>
          </cell>
          <cell r="X372">
            <v>0</v>
          </cell>
          <cell r="Y372">
            <v>0</v>
          </cell>
          <cell r="Z372">
            <v>106800.28</v>
          </cell>
          <cell r="AA372">
            <v>61203.31</v>
          </cell>
          <cell r="AB372">
            <v>45596.969999999994</v>
          </cell>
          <cell r="AC372">
            <v>0</v>
          </cell>
          <cell r="AD372">
            <v>0</v>
          </cell>
          <cell r="AE372">
            <v>0</v>
          </cell>
          <cell r="AF372">
            <v>0</v>
          </cell>
          <cell r="AG372">
            <v>0</v>
          </cell>
          <cell r="AH372">
            <v>0</v>
          </cell>
          <cell r="AI372">
            <v>0</v>
          </cell>
          <cell r="AJ372">
            <v>0</v>
          </cell>
          <cell r="AK372">
            <v>0</v>
          </cell>
          <cell r="AL372">
            <v>0</v>
          </cell>
          <cell r="AM372">
            <v>106800.28</v>
          </cell>
        </row>
        <row r="373">
          <cell r="B373" t="str">
            <v>BI_MN310</v>
          </cell>
          <cell r="C373" t="str">
            <v>BI_MN310 - Gas Distribution Non Revenue - La Grande</v>
          </cell>
          <cell r="D373" t="str">
            <v>3005</v>
          </cell>
          <cell r="E373" t="str">
            <v>ER_3005 - Gas Distribution Non-Revenue Blanket</v>
          </cell>
          <cell r="F373" t="str">
            <v>Gas Non-Revenue Program</v>
          </cell>
          <cell r="G373" t="str">
            <v>Failed Plant &amp; Operations</v>
          </cell>
          <cell r="H373" t="str">
            <v>Natural Gas Distribution</v>
          </cell>
          <cell r="I373" t="str">
            <v>G Distribution</v>
          </cell>
          <cell r="J373" t="str">
            <v>GD</v>
          </cell>
          <cell r="K373" t="str">
            <v>OR</v>
          </cell>
          <cell r="L373">
            <v>1</v>
          </cell>
          <cell r="M373">
            <v>2023</v>
          </cell>
          <cell r="N373">
            <v>785.09</v>
          </cell>
          <cell r="O373">
            <v>-1293.0900000000001</v>
          </cell>
          <cell r="P373">
            <v>0</v>
          </cell>
          <cell r="Q373">
            <v>0</v>
          </cell>
          <cell r="R373">
            <v>0</v>
          </cell>
          <cell r="S373">
            <v>0</v>
          </cell>
          <cell r="T373">
            <v>0</v>
          </cell>
          <cell r="U373">
            <v>0</v>
          </cell>
          <cell r="V373">
            <v>0</v>
          </cell>
          <cell r="W373">
            <v>0</v>
          </cell>
          <cell r="X373">
            <v>0</v>
          </cell>
          <cell r="Y373">
            <v>0</v>
          </cell>
          <cell r="Z373">
            <v>-508.00000000000011</v>
          </cell>
          <cell r="AA373">
            <v>785.09</v>
          </cell>
          <cell r="AB373">
            <v>-1293.0900000000001</v>
          </cell>
          <cell r="AC373">
            <v>0</v>
          </cell>
          <cell r="AD373">
            <v>0</v>
          </cell>
          <cell r="AE373">
            <v>0</v>
          </cell>
          <cell r="AF373">
            <v>0</v>
          </cell>
          <cell r="AG373">
            <v>0</v>
          </cell>
          <cell r="AH373">
            <v>0</v>
          </cell>
          <cell r="AI373">
            <v>0</v>
          </cell>
          <cell r="AJ373">
            <v>0</v>
          </cell>
          <cell r="AK373">
            <v>0</v>
          </cell>
          <cell r="AL373">
            <v>0</v>
          </cell>
          <cell r="AM373">
            <v>-508.00000000000011</v>
          </cell>
        </row>
        <row r="374">
          <cell r="B374" t="str">
            <v>BI_MN360</v>
          </cell>
          <cell r="C374" t="str">
            <v>BI_MN360 - Gas Distribution Non Revenue - Roseburg</v>
          </cell>
          <cell r="D374" t="str">
            <v>3005</v>
          </cell>
          <cell r="E374" t="str">
            <v>ER_3005 - Gas Distribution Non-Revenue Blanket</v>
          </cell>
          <cell r="F374" t="str">
            <v>Gas Non-Revenue Program</v>
          </cell>
          <cell r="G374" t="str">
            <v>Failed Plant &amp; Operations</v>
          </cell>
          <cell r="H374" t="str">
            <v>Natural Gas Distribution</v>
          </cell>
          <cell r="I374" t="str">
            <v>G Distribution</v>
          </cell>
          <cell r="J374" t="str">
            <v>GD</v>
          </cell>
          <cell r="K374" t="str">
            <v>OR</v>
          </cell>
          <cell r="L374">
            <v>1</v>
          </cell>
          <cell r="M374">
            <v>2023</v>
          </cell>
          <cell r="N374">
            <v>65237.3</v>
          </cell>
          <cell r="O374">
            <v>33478.1</v>
          </cell>
          <cell r="P374">
            <v>0</v>
          </cell>
          <cell r="Q374">
            <v>0</v>
          </cell>
          <cell r="R374">
            <v>0</v>
          </cell>
          <cell r="S374">
            <v>0</v>
          </cell>
          <cell r="T374">
            <v>0</v>
          </cell>
          <cell r="U374">
            <v>0</v>
          </cell>
          <cell r="V374">
            <v>0</v>
          </cell>
          <cell r="W374">
            <v>0</v>
          </cell>
          <cell r="X374">
            <v>0</v>
          </cell>
          <cell r="Y374">
            <v>0</v>
          </cell>
          <cell r="Z374">
            <v>98715.4</v>
          </cell>
          <cell r="AA374">
            <v>65237.3</v>
          </cell>
          <cell r="AB374">
            <v>33478.1</v>
          </cell>
          <cell r="AC374">
            <v>0</v>
          </cell>
          <cell r="AD374">
            <v>0</v>
          </cell>
          <cell r="AE374">
            <v>0</v>
          </cell>
          <cell r="AF374">
            <v>0</v>
          </cell>
          <cell r="AG374">
            <v>0</v>
          </cell>
          <cell r="AH374">
            <v>0</v>
          </cell>
          <cell r="AI374">
            <v>0</v>
          </cell>
          <cell r="AJ374">
            <v>0</v>
          </cell>
          <cell r="AK374">
            <v>0</v>
          </cell>
          <cell r="AL374">
            <v>0</v>
          </cell>
          <cell r="AM374">
            <v>98715.4</v>
          </cell>
        </row>
        <row r="375">
          <cell r="B375" t="str">
            <v>BI_XE501</v>
          </cell>
          <cell r="C375" t="str">
            <v>BI_XE501 - Gas Distribution Non Revenue - Gas Engineering</v>
          </cell>
          <cell r="D375" t="str">
            <v>3005</v>
          </cell>
          <cell r="E375" t="str">
            <v>ER_3005 - Gas Distribution Non-Revenue Blanket</v>
          </cell>
          <cell r="F375" t="str">
            <v>Gas Non-Revenue Program</v>
          </cell>
          <cell r="G375" t="str">
            <v>Failed Plant &amp; Operations</v>
          </cell>
          <cell r="H375" t="str">
            <v>Natural Gas Distribution</v>
          </cell>
          <cell r="I375" t="str">
            <v>G Distribution</v>
          </cell>
          <cell r="J375" t="str">
            <v>GD</v>
          </cell>
          <cell r="K375" t="str">
            <v>ID</v>
          </cell>
          <cell r="L375">
            <v>0</v>
          </cell>
          <cell r="M375">
            <v>2023</v>
          </cell>
          <cell r="N375">
            <v>1914.74</v>
          </cell>
          <cell r="O375">
            <v>0</v>
          </cell>
          <cell r="P375">
            <v>0</v>
          </cell>
          <cell r="Q375">
            <v>0</v>
          </cell>
          <cell r="R375">
            <v>0</v>
          </cell>
          <cell r="S375">
            <v>0</v>
          </cell>
          <cell r="T375">
            <v>0</v>
          </cell>
          <cell r="U375">
            <v>0</v>
          </cell>
          <cell r="V375">
            <v>0</v>
          </cell>
          <cell r="W375">
            <v>0</v>
          </cell>
          <cell r="X375">
            <v>0</v>
          </cell>
          <cell r="Y375">
            <v>0</v>
          </cell>
          <cell r="Z375">
            <v>1914.74</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row>
        <row r="376">
          <cell r="B376" t="str">
            <v>BI_XE501</v>
          </cell>
          <cell r="C376" t="str">
            <v>BI_XE501 - Gas Distribution Non Revenue - Gas Engineering</v>
          </cell>
          <cell r="D376" t="str">
            <v>3005</v>
          </cell>
          <cell r="E376" t="str">
            <v>ER_3005 - Gas Distribution Non-Revenue Blanket</v>
          </cell>
          <cell r="F376" t="str">
            <v>Gas Non-Revenue Program</v>
          </cell>
          <cell r="G376" t="str">
            <v>Failed Plant &amp; Operations</v>
          </cell>
          <cell r="H376" t="str">
            <v>Natural Gas Distribution</v>
          </cell>
          <cell r="I376" t="str">
            <v>G Distribution</v>
          </cell>
          <cell r="J376" t="str">
            <v>GD</v>
          </cell>
          <cell r="K376" t="str">
            <v>OR</v>
          </cell>
          <cell r="L376">
            <v>1</v>
          </cell>
          <cell r="M376">
            <v>2023</v>
          </cell>
          <cell r="N376">
            <v>0</v>
          </cell>
          <cell r="O376">
            <v>11092.26</v>
          </cell>
          <cell r="P376">
            <v>0</v>
          </cell>
          <cell r="Q376">
            <v>0</v>
          </cell>
          <cell r="R376">
            <v>0</v>
          </cell>
          <cell r="S376">
            <v>0</v>
          </cell>
          <cell r="T376">
            <v>0</v>
          </cell>
          <cell r="U376">
            <v>0</v>
          </cell>
          <cell r="V376">
            <v>0</v>
          </cell>
          <cell r="W376">
            <v>0</v>
          </cell>
          <cell r="X376">
            <v>0</v>
          </cell>
          <cell r="Y376">
            <v>0</v>
          </cell>
          <cell r="Z376">
            <v>11092.26</v>
          </cell>
          <cell r="AA376">
            <v>0</v>
          </cell>
          <cell r="AB376">
            <v>11092.26</v>
          </cell>
          <cell r="AC376">
            <v>0</v>
          </cell>
          <cell r="AD376">
            <v>0</v>
          </cell>
          <cell r="AE376">
            <v>0</v>
          </cell>
          <cell r="AF376">
            <v>0</v>
          </cell>
          <cell r="AG376">
            <v>0</v>
          </cell>
          <cell r="AH376">
            <v>0</v>
          </cell>
          <cell r="AI376">
            <v>0</v>
          </cell>
          <cell r="AJ376">
            <v>0</v>
          </cell>
          <cell r="AK376">
            <v>0</v>
          </cell>
          <cell r="AL376">
            <v>0</v>
          </cell>
          <cell r="AM376">
            <v>11092.26</v>
          </cell>
        </row>
        <row r="377">
          <cell r="B377" t="str">
            <v>BI_ZBG12</v>
          </cell>
          <cell r="C377" t="str">
            <v>BI_ZBG12 - Gas Distribution Non Revenue - Spokane</v>
          </cell>
          <cell r="D377" t="str">
            <v>3005</v>
          </cell>
          <cell r="E377" t="str">
            <v>ER_3005 - Gas Distribution Non-Revenue Blanket</v>
          </cell>
          <cell r="F377" t="str">
            <v>Gas Non-Revenue Program</v>
          </cell>
          <cell r="G377" t="str">
            <v>Failed Plant &amp; Operations</v>
          </cell>
          <cell r="H377" t="str">
            <v>Natural Gas Distribution</v>
          </cell>
          <cell r="I377" t="str">
            <v>G Distribution</v>
          </cell>
          <cell r="J377" t="str">
            <v>GD</v>
          </cell>
          <cell r="K377" t="str">
            <v>WA</v>
          </cell>
          <cell r="L377">
            <v>0</v>
          </cell>
          <cell r="M377">
            <v>2023</v>
          </cell>
          <cell r="N377">
            <v>165333.08000000005</v>
          </cell>
          <cell r="O377">
            <v>130249.32</v>
          </cell>
          <cell r="P377">
            <v>417922</v>
          </cell>
          <cell r="Q377">
            <v>417922</v>
          </cell>
          <cell r="R377">
            <v>417922</v>
          </cell>
          <cell r="S377">
            <v>465975</v>
          </cell>
          <cell r="T377">
            <v>465975</v>
          </cell>
          <cell r="U377">
            <v>470686</v>
          </cell>
          <cell r="V377">
            <v>417922</v>
          </cell>
          <cell r="W377">
            <v>313442</v>
          </cell>
          <cell r="X377">
            <v>313442</v>
          </cell>
          <cell r="Y377">
            <v>343741</v>
          </cell>
          <cell r="Z377">
            <v>4340531.4000000004</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row>
        <row r="378">
          <cell r="B378" t="str">
            <v>BI_ZBR12</v>
          </cell>
          <cell r="C378" t="str">
            <v>BI_ZBR12 - Gas Distribution Non Revenue - Davenport</v>
          </cell>
          <cell r="D378" t="str">
            <v>3005</v>
          </cell>
          <cell r="E378" t="str">
            <v>ER_3005 - Gas Distribution Non-Revenue Blanket</v>
          </cell>
          <cell r="F378" t="str">
            <v>Gas Non-Revenue Program</v>
          </cell>
          <cell r="G378" t="str">
            <v>Failed Plant &amp; Operations</v>
          </cell>
          <cell r="H378" t="str">
            <v>Natural Gas Distribution</v>
          </cell>
          <cell r="I378" t="str">
            <v>G Distribution</v>
          </cell>
          <cell r="J378" t="str">
            <v>GD</v>
          </cell>
          <cell r="K378" t="str">
            <v>WA</v>
          </cell>
          <cell r="L378">
            <v>0</v>
          </cell>
          <cell r="M378">
            <v>2023</v>
          </cell>
          <cell r="N378">
            <v>0</v>
          </cell>
          <cell r="O378">
            <v>893.57</v>
          </cell>
          <cell r="P378">
            <v>0</v>
          </cell>
          <cell r="Q378">
            <v>0</v>
          </cell>
          <cell r="R378">
            <v>0</v>
          </cell>
          <cell r="S378">
            <v>0</v>
          </cell>
          <cell r="T378">
            <v>0</v>
          </cell>
          <cell r="U378">
            <v>0</v>
          </cell>
          <cell r="V378">
            <v>0</v>
          </cell>
          <cell r="W378">
            <v>0</v>
          </cell>
          <cell r="X378">
            <v>0</v>
          </cell>
          <cell r="Y378">
            <v>0</v>
          </cell>
          <cell r="Z378">
            <v>893.57</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row>
        <row r="379">
          <cell r="B379" t="str">
            <v>BI_ZBW12</v>
          </cell>
          <cell r="C379" t="str">
            <v>BI_ZBW12 - Gas Distribution Non Revenue - Colville</v>
          </cell>
          <cell r="D379" t="str">
            <v>3005</v>
          </cell>
          <cell r="E379" t="str">
            <v>ER_3005 - Gas Distribution Non-Revenue Blanket</v>
          </cell>
          <cell r="F379" t="str">
            <v>Gas Non-Revenue Program</v>
          </cell>
          <cell r="G379" t="str">
            <v>Failed Plant &amp; Operations</v>
          </cell>
          <cell r="H379" t="str">
            <v>Natural Gas Distribution</v>
          </cell>
          <cell r="I379" t="str">
            <v>G Distribution</v>
          </cell>
          <cell r="J379" t="str">
            <v>GD</v>
          </cell>
          <cell r="K379" t="str">
            <v>WA</v>
          </cell>
          <cell r="L379">
            <v>0</v>
          </cell>
          <cell r="M379">
            <v>2023</v>
          </cell>
          <cell r="N379">
            <v>3366.02</v>
          </cell>
          <cell r="O379">
            <v>2430.2800000000002</v>
          </cell>
          <cell r="P379">
            <v>0</v>
          </cell>
          <cell r="Q379">
            <v>0</v>
          </cell>
          <cell r="R379">
            <v>0</v>
          </cell>
          <cell r="S379">
            <v>0</v>
          </cell>
          <cell r="T379">
            <v>0</v>
          </cell>
          <cell r="U379">
            <v>0</v>
          </cell>
          <cell r="V379">
            <v>0</v>
          </cell>
          <cell r="W379">
            <v>0</v>
          </cell>
          <cell r="X379">
            <v>0</v>
          </cell>
          <cell r="Y379">
            <v>0</v>
          </cell>
          <cell r="Z379">
            <v>5796.3</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row>
        <row r="380">
          <cell r="B380" t="str">
            <v>BI_ZCJ12</v>
          </cell>
          <cell r="C380" t="str">
            <v>BI_ZCJ12 - Gas Distribution Non Revenue - Cd'A</v>
          </cell>
          <cell r="D380" t="str">
            <v>3005</v>
          </cell>
          <cell r="E380" t="str">
            <v>ER_3005 - Gas Distribution Non-Revenue Blanket</v>
          </cell>
          <cell r="F380" t="str">
            <v>Gas Non-Revenue Program</v>
          </cell>
          <cell r="G380" t="str">
            <v>Failed Plant &amp; Operations</v>
          </cell>
          <cell r="H380" t="str">
            <v>Natural Gas Distribution</v>
          </cell>
          <cell r="I380" t="str">
            <v>G Distribution</v>
          </cell>
          <cell r="J380" t="str">
            <v>GD</v>
          </cell>
          <cell r="K380" t="str">
            <v>ID</v>
          </cell>
          <cell r="L380">
            <v>0</v>
          </cell>
          <cell r="M380">
            <v>2023</v>
          </cell>
          <cell r="N380">
            <v>29793.82</v>
          </cell>
          <cell r="O380">
            <v>353092.93999999989</v>
          </cell>
          <cell r="P380">
            <v>85299</v>
          </cell>
          <cell r="Q380">
            <v>106624</v>
          </cell>
          <cell r="R380">
            <v>106624</v>
          </cell>
          <cell r="S380">
            <v>106624</v>
          </cell>
          <cell r="T380">
            <v>127948</v>
          </cell>
          <cell r="U380">
            <v>143438</v>
          </cell>
          <cell r="V380">
            <v>106624</v>
          </cell>
          <cell r="W380">
            <v>106624</v>
          </cell>
          <cell r="X380">
            <v>85299</v>
          </cell>
          <cell r="Y380">
            <v>77835</v>
          </cell>
          <cell r="Z380">
            <v>1435825.7599999998</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row>
        <row r="381">
          <cell r="B381" t="str">
            <v>BI_ZCM12</v>
          </cell>
          <cell r="C381" t="str">
            <v>BI_ZCM12 - Gas Distribution Non Revenue - Kellogg</v>
          </cell>
          <cell r="D381" t="str">
            <v>3005</v>
          </cell>
          <cell r="E381" t="str">
            <v>ER_3005 - Gas Distribution Non-Revenue Blanket</v>
          </cell>
          <cell r="F381" t="str">
            <v>Gas Non-Revenue Program</v>
          </cell>
          <cell r="G381" t="str">
            <v>Failed Plant &amp; Operations</v>
          </cell>
          <cell r="H381" t="str">
            <v>Natural Gas Distribution</v>
          </cell>
          <cell r="I381" t="str">
            <v>G Distribution</v>
          </cell>
          <cell r="J381" t="str">
            <v>GD</v>
          </cell>
          <cell r="K381" t="str">
            <v>ID</v>
          </cell>
          <cell r="L381">
            <v>0</v>
          </cell>
          <cell r="M381">
            <v>2023</v>
          </cell>
          <cell r="N381">
            <v>3851.74</v>
          </cell>
          <cell r="O381">
            <v>3778.22</v>
          </cell>
          <cell r="P381">
            <v>0</v>
          </cell>
          <cell r="Q381">
            <v>0</v>
          </cell>
          <cell r="R381">
            <v>0</v>
          </cell>
          <cell r="S381">
            <v>0</v>
          </cell>
          <cell r="T381">
            <v>0</v>
          </cell>
          <cell r="U381">
            <v>0</v>
          </cell>
          <cell r="V381">
            <v>0</v>
          </cell>
          <cell r="W381">
            <v>0</v>
          </cell>
          <cell r="X381">
            <v>0</v>
          </cell>
          <cell r="Y381">
            <v>0</v>
          </cell>
          <cell r="Z381">
            <v>7629.9599999999991</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row>
        <row r="382">
          <cell r="B382" t="str">
            <v>BI_ZCS12</v>
          </cell>
          <cell r="C382" t="str">
            <v>BI_ZCS12 - Gas Distribution Non Revenue - Sandpoint</v>
          </cell>
          <cell r="D382" t="str">
            <v>3005</v>
          </cell>
          <cell r="E382" t="str">
            <v>ER_3005 - Gas Distribution Non-Revenue Blanket</v>
          </cell>
          <cell r="F382" t="str">
            <v>Gas Non-Revenue Program</v>
          </cell>
          <cell r="G382" t="str">
            <v>Failed Plant &amp; Operations</v>
          </cell>
          <cell r="H382" t="str">
            <v>Natural Gas Distribution</v>
          </cell>
          <cell r="I382" t="str">
            <v>G Distribution</v>
          </cell>
          <cell r="J382" t="str">
            <v>GD</v>
          </cell>
          <cell r="K382" t="str">
            <v>ID</v>
          </cell>
          <cell r="L382">
            <v>0</v>
          </cell>
          <cell r="M382">
            <v>2023</v>
          </cell>
          <cell r="N382">
            <v>2040.02</v>
          </cell>
          <cell r="O382">
            <v>2862.62</v>
          </cell>
          <cell r="P382">
            <v>0</v>
          </cell>
          <cell r="Q382">
            <v>0</v>
          </cell>
          <cell r="R382">
            <v>0</v>
          </cell>
          <cell r="S382">
            <v>0</v>
          </cell>
          <cell r="T382">
            <v>0</v>
          </cell>
          <cell r="U382">
            <v>0</v>
          </cell>
          <cell r="V382">
            <v>0</v>
          </cell>
          <cell r="W382">
            <v>0</v>
          </cell>
          <cell r="X382">
            <v>0</v>
          </cell>
          <cell r="Y382">
            <v>0</v>
          </cell>
          <cell r="Z382">
            <v>4902.6399999999994</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row>
        <row r="383">
          <cell r="B383" t="str">
            <v>BI_ZLL12</v>
          </cell>
          <cell r="C383" t="str">
            <v>BI_ZLL12 - Gas Distribution Non Revenue - L/C</v>
          </cell>
          <cell r="D383" t="str">
            <v>3005</v>
          </cell>
          <cell r="E383" t="str">
            <v>ER_3005 - Gas Distribution Non-Revenue Blanket</v>
          </cell>
          <cell r="F383" t="str">
            <v>Gas Non-Revenue Program</v>
          </cell>
          <cell r="G383" t="str">
            <v>Failed Plant &amp; Operations</v>
          </cell>
          <cell r="H383" t="str">
            <v>Natural Gas Distribution</v>
          </cell>
          <cell r="I383" t="str">
            <v>G Distribution</v>
          </cell>
          <cell r="J383" t="str">
            <v>GD</v>
          </cell>
          <cell r="K383" t="str">
            <v>ID</v>
          </cell>
          <cell r="L383">
            <v>0</v>
          </cell>
          <cell r="M383">
            <v>2023</v>
          </cell>
          <cell r="N383">
            <v>8791.5600000000013</v>
          </cell>
          <cell r="O383">
            <v>2449.2600000000002</v>
          </cell>
          <cell r="P383">
            <v>0</v>
          </cell>
          <cell r="Q383">
            <v>0</v>
          </cell>
          <cell r="R383">
            <v>0</v>
          </cell>
          <cell r="S383">
            <v>0</v>
          </cell>
          <cell r="T383">
            <v>0</v>
          </cell>
          <cell r="U383">
            <v>0</v>
          </cell>
          <cell r="V383">
            <v>0</v>
          </cell>
          <cell r="W383">
            <v>0</v>
          </cell>
          <cell r="X383">
            <v>0</v>
          </cell>
          <cell r="Y383">
            <v>0</v>
          </cell>
          <cell r="Z383">
            <v>11240.820000000002</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row>
        <row r="384">
          <cell r="B384" t="str">
            <v>BI_ZLL12</v>
          </cell>
          <cell r="C384" t="str">
            <v>BI_ZLL12 - Gas Distribution Non Revenue - L/C</v>
          </cell>
          <cell r="D384" t="str">
            <v>3005</v>
          </cell>
          <cell r="E384" t="str">
            <v>ER_3005 - Gas Distribution Non-Revenue Blanket</v>
          </cell>
          <cell r="F384" t="str">
            <v>Gas Non-Revenue Program</v>
          </cell>
          <cell r="G384" t="str">
            <v>Failed Plant &amp; Operations</v>
          </cell>
          <cell r="H384" t="str">
            <v>Natural Gas Distribution</v>
          </cell>
          <cell r="I384" t="str">
            <v>G Distribution</v>
          </cell>
          <cell r="J384" t="str">
            <v>GD</v>
          </cell>
          <cell r="K384" t="str">
            <v>WA</v>
          </cell>
          <cell r="L384">
            <v>0</v>
          </cell>
          <cell r="M384">
            <v>2023</v>
          </cell>
          <cell r="N384">
            <v>-632.16999999999996</v>
          </cell>
          <cell r="O384">
            <v>1557.59</v>
          </cell>
          <cell r="P384">
            <v>0</v>
          </cell>
          <cell r="Q384">
            <v>0</v>
          </cell>
          <cell r="R384">
            <v>0</v>
          </cell>
          <cell r="S384">
            <v>0</v>
          </cell>
          <cell r="T384">
            <v>0</v>
          </cell>
          <cell r="U384">
            <v>0</v>
          </cell>
          <cell r="V384">
            <v>0</v>
          </cell>
          <cell r="W384">
            <v>0</v>
          </cell>
          <cell r="X384">
            <v>0</v>
          </cell>
          <cell r="Y384">
            <v>0</v>
          </cell>
          <cell r="Z384">
            <v>925.42</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row>
        <row r="385">
          <cell r="B385" t="str">
            <v>BI_ZPJ12</v>
          </cell>
          <cell r="C385" t="str">
            <v>BI_ZPJ12 - Gas Distribution Non Revenue - Palouse</v>
          </cell>
          <cell r="D385" t="str">
            <v>3005</v>
          </cell>
          <cell r="E385" t="str">
            <v>ER_3005 - Gas Distribution Non-Revenue Blanket</v>
          </cell>
          <cell r="F385" t="str">
            <v>Gas Non-Revenue Program</v>
          </cell>
          <cell r="G385" t="str">
            <v>Failed Plant &amp; Operations</v>
          </cell>
          <cell r="H385" t="str">
            <v>Natural Gas Distribution</v>
          </cell>
          <cell r="I385" t="str">
            <v>G Distribution</v>
          </cell>
          <cell r="J385" t="str">
            <v>GD</v>
          </cell>
          <cell r="K385" t="str">
            <v>ID</v>
          </cell>
          <cell r="L385">
            <v>0</v>
          </cell>
          <cell r="M385">
            <v>2023</v>
          </cell>
          <cell r="N385">
            <v>3422.78</v>
          </cell>
          <cell r="O385">
            <v>2313.7300000000005</v>
          </cell>
          <cell r="P385">
            <v>0</v>
          </cell>
          <cell r="Q385">
            <v>0</v>
          </cell>
          <cell r="R385">
            <v>0</v>
          </cell>
          <cell r="S385">
            <v>0</v>
          </cell>
          <cell r="T385">
            <v>0</v>
          </cell>
          <cell r="U385">
            <v>0</v>
          </cell>
          <cell r="V385">
            <v>0</v>
          </cell>
          <cell r="W385">
            <v>0</v>
          </cell>
          <cell r="X385">
            <v>0</v>
          </cell>
          <cell r="Y385">
            <v>0</v>
          </cell>
          <cell r="Z385">
            <v>5736.51</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row>
        <row r="386">
          <cell r="B386" t="str">
            <v>BI_ZPJ12</v>
          </cell>
          <cell r="C386" t="str">
            <v>BI_ZPJ12 - Gas Distribution Non Revenue - Palouse</v>
          </cell>
          <cell r="D386" t="str">
            <v>3005</v>
          </cell>
          <cell r="E386" t="str">
            <v>ER_3005 - Gas Distribution Non-Revenue Blanket</v>
          </cell>
          <cell r="F386" t="str">
            <v>Gas Non-Revenue Program</v>
          </cell>
          <cell r="G386" t="str">
            <v>Failed Plant &amp; Operations</v>
          </cell>
          <cell r="H386" t="str">
            <v>Natural Gas Distribution</v>
          </cell>
          <cell r="I386" t="str">
            <v>G Distribution</v>
          </cell>
          <cell r="J386" t="str">
            <v>GD</v>
          </cell>
          <cell r="K386" t="str">
            <v>WA</v>
          </cell>
          <cell r="L386">
            <v>0</v>
          </cell>
          <cell r="M386">
            <v>2023</v>
          </cell>
          <cell r="N386">
            <v>-19562.369999999995</v>
          </cell>
          <cell r="O386">
            <v>2716.02</v>
          </cell>
          <cell r="P386">
            <v>0</v>
          </cell>
          <cell r="Q386">
            <v>0</v>
          </cell>
          <cell r="R386">
            <v>0</v>
          </cell>
          <cell r="S386">
            <v>0</v>
          </cell>
          <cell r="T386">
            <v>0</v>
          </cell>
          <cell r="U386">
            <v>0</v>
          </cell>
          <cell r="V386">
            <v>0</v>
          </cell>
          <cell r="W386">
            <v>0</v>
          </cell>
          <cell r="X386">
            <v>0</v>
          </cell>
          <cell r="Y386">
            <v>0</v>
          </cell>
          <cell r="Z386">
            <v>-16846.349999999995</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row>
        <row r="387">
          <cell r="B387" t="str">
            <v>BI_00I02</v>
          </cell>
          <cell r="C387" t="str">
            <v>BI_00I02 - Gas Op Qual - Tooling, Vehicles and Material</v>
          </cell>
          <cell r="D387" t="str">
            <v>7208</v>
          </cell>
          <cell r="E387" t="str">
            <v>ER_7208 - Gas Op Qual - Tooling, Vehicles and Material</v>
          </cell>
          <cell r="F387" t="str">
            <v>Gas Operator Qualification Compliance</v>
          </cell>
          <cell r="G387" t="str">
            <v>Performance &amp; Capacity</v>
          </cell>
          <cell r="H387" t="str">
            <v>General Plant</v>
          </cell>
          <cell r="I387" t="str">
            <v>General</v>
          </cell>
          <cell r="J387" t="str">
            <v>GD</v>
          </cell>
          <cell r="K387" t="str">
            <v>AA</v>
          </cell>
          <cell r="L387">
            <v>0.30964999999999998</v>
          </cell>
          <cell r="M387">
            <v>2022</v>
          </cell>
          <cell r="N387">
            <v>0</v>
          </cell>
          <cell r="O387">
            <v>0</v>
          </cell>
          <cell r="P387">
            <v>0</v>
          </cell>
          <cell r="Q387">
            <v>0</v>
          </cell>
          <cell r="R387">
            <v>0</v>
          </cell>
          <cell r="S387">
            <v>5749.83</v>
          </cell>
          <cell r="T387">
            <v>0</v>
          </cell>
          <cell r="U387">
            <v>0</v>
          </cell>
          <cell r="V387">
            <v>0</v>
          </cell>
          <cell r="W387">
            <v>0</v>
          </cell>
          <cell r="X387">
            <v>0</v>
          </cell>
          <cell r="Y387">
            <v>0</v>
          </cell>
          <cell r="Z387">
            <v>5749.83</v>
          </cell>
          <cell r="AA387">
            <v>0</v>
          </cell>
          <cell r="AB387">
            <v>0</v>
          </cell>
          <cell r="AC387">
            <v>0</v>
          </cell>
          <cell r="AD387">
            <v>0</v>
          </cell>
          <cell r="AE387">
            <v>0</v>
          </cell>
          <cell r="AF387">
            <v>1780.4348594999999</v>
          </cell>
          <cell r="AG387">
            <v>0</v>
          </cell>
          <cell r="AH387">
            <v>0</v>
          </cell>
          <cell r="AI387">
            <v>0</v>
          </cell>
          <cell r="AJ387">
            <v>0</v>
          </cell>
          <cell r="AK387">
            <v>0</v>
          </cell>
          <cell r="AL387">
            <v>0</v>
          </cell>
          <cell r="AM387">
            <v>1780.4348594999999</v>
          </cell>
        </row>
        <row r="388">
          <cell r="B388" t="str">
            <v>BI_00I02</v>
          </cell>
          <cell r="C388" t="str">
            <v>BI_00I02 - Gas Op Qual - Tooling, Vehicles and Material</v>
          </cell>
          <cell r="D388" t="str">
            <v>7208</v>
          </cell>
          <cell r="E388" t="str">
            <v>ER_7208 - Gas Op Qual - Tooling, Vehicles and Material</v>
          </cell>
          <cell r="F388" t="str">
            <v>Gas Operator Qualification Compliance</v>
          </cell>
          <cell r="G388" t="str">
            <v>Performance &amp; Capacity</v>
          </cell>
          <cell r="H388" t="str">
            <v>General Plant</v>
          </cell>
          <cell r="I388" t="str">
            <v>Transportation</v>
          </cell>
          <cell r="J388" t="str">
            <v>GD</v>
          </cell>
          <cell r="K388" t="str">
            <v>AN</v>
          </cell>
          <cell r="L388">
            <v>0</v>
          </cell>
          <cell r="M388">
            <v>2022</v>
          </cell>
          <cell r="N388">
            <v>0</v>
          </cell>
          <cell r="O388">
            <v>0</v>
          </cell>
          <cell r="P388">
            <v>0</v>
          </cell>
          <cell r="Q388">
            <v>0</v>
          </cell>
          <cell r="R388">
            <v>0</v>
          </cell>
          <cell r="S388">
            <v>0</v>
          </cell>
          <cell r="T388">
            <v>106067.26999999999</v>
          </cell>
          <cell r="U388">
            <v>661.92</v>
          </cell>
          <cell r="V388">
            <v>0</v>
          </cell>
          <cell r="W388">
            <v>0</v>
          </cell>
          <cell r="X388">
            <v>0</v>
          </cell>
          <cell r="Y388">
            <v>0</v>
          </cell>
          <cell r="Z388">
            <v>106729.18999999999</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row>
        <row r="389">
          <cell r="B389" t="str">
            <v>BI_00I02</v>
          </cell>
          <cell r="C389" t="str">
            <v>BI_00I02 - Gas Op Qual - Tooling, Vehicles and Material</v>
          </cell>
          <cell r="D389" t="str">
            <v>7208</v>
          </cell>
          <cell r="E389" t="str">
            <v>ER_7208 - Gas Op Qual - Tooling, Vehicles and Material</v>
          </cell>
          <cell r="F389" t="str">
            <v>Gas Operator Qualification Compliance</v>
          </cell>
          <cell r="G389" t="str">
            <v>Performance &amp; Capacity</v>
          </cell>
          <cell r="H389" t="str">
            <v>General Plant</v>
          </cell>
          <cell r="I389" t="str">
            <v>Transportation</v>
          </cell>
          <cell r="J389" t="str">
            <v>CD</v>
          </cell>
          <cell r="K389" t="str">
            <v>WA</v>
          </cell>
          <cell r="L389">
            <v>0</v>
          </cell>
          <cell r="M389">
            <v>2023</v>
          </cell>
          <cell r="N389">
            <v>15272.15</v>
          </cell>
          <cell r="O389">
            <v>15508.92</v>
          </cell>
          <cell r="P389">
            <v>0</v>
          </cell>
          <cell r="Q389">
            <v>0</v>
          </cell>
          <cell r="R389">
            <v>0</v>
          </cell>
          <cell r="S389">
            <v>0</v>
          </cell>
          <cell r="T389">
            <v>0</v>
          </cell>
          <cell r="U389">
            <v>0</v>
          </cell>
          <cell r="V389">
            <v>0</v>
          </cell>
          <cell r="W389">
            <v>0</v>
          </cell>
          <cell r="X389">
            <v>0</v>
          </cell>
          <cell r="Y389">
            <v>0</v>
          </cell>
          <cell r="Z389">
            <v>30781.07</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row>
        <row r="390">
          <cell r="B390" t="str">
            <v>BI_00I02</v>
          </cell>
          <cell r="C390" t="str">
            <v>BI_00I02 - Gas Op Qual - Tooling, Vehicles and Material</v>
          </cell>
          <cell r="D390" t="str">
            <v>7208</v>
          </cell>
          <cell r="E390" t="str">
            <v>ER_7208 - Gas Op Qual - Tooling, Vehicles and Material</v>
          </cell>
          <cell r="F390" t="str">
            <v>Gas Operator Qualification Compliance</v>
          </cell>
          <cell r="G390" t="str">
            <v>Performance &amp; Capacity</v>
          </cell>
          <cell r="H390" t="str">
            <v>General Plant</v>
          </cell>
          <cell r="I390" t="str">
            <v>Transportation</v>
          </cell>
          <cell r="J390" t="str">
            <v>GD</v>
          </cell>
          <cell r="K390" t="str">
            <v>AN</v>
          </cell>
          <cell r="L390">
            <v>0</v>
          </cell>
          <cell r="M390">
            <v>2023</v>
          </cell>
          <cell r="N390">
            <v>0</v>
          </cell>
          <cell r="O390">
            <v>0</v>
          </cell>
          <cell r="P390">
            <v>2250</v>
          </cell>
          <cell r="Q390">
            <v>2250</v>
          </cell>
          <cell r="R390">
            <v>2250</v>
          </cell>
          <cell r="S390">
            <v>2250</v>
          </cell>
          <cell r="T390">
            <v>2250</v>
          </cell>
          <cell r="U390">
            <v>2250</v>
          </cell>
          <cell r="V390">
            <v>2250</v>
          </cell>
          <cell r="W390">
            <v>2250</v>
          </cell>
          <cell r="X390">
            <v>2250</v>
          </cell>
          <cell r="Y390">
            <v>2250</v>
          </cell>
          <cell r="Z390">
            <v>22500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row>
        <row r="391">
          <cell r="B391" t="str">
            <v>BI_ZBG06</v>
          </cell>
          <cell r="C391" t="str">
            <v>BI_ZBG06 - WA Overbuilt Pipe Replacement</v>
          </cell>
          <cell r="D391" t="str">
            <v>3006</v>
          </cell>
          <cell r="E391" t="str">
            <v>ER_3006 - Overbuilt Pipe Replacement Blanket</v>
          </cell>
          <cell r="F391" t="str">
            <v>Gas Overbuilt Pipe Replacement Program</v>
          </cell>
          <cell r="G391" t="str">
            <v>Mandatory &amp; Compliance</v>
          </cell>
          <cell r="H391" t="str">
            <v>Natural Gas Distribution</v>
          </cell>
          <cell r="I391" t="str">
            <v>G Distribution</v>
          </cell>
          <cell r="J391" t="str">
            <v>GD</v>
          </cell>
          <cell r="K391" t="str">
            <v>WA</v>
          </cell>
          <cell r="L391">
            <v>0</v>
          </cell>
          <cell r="M391">
            <v>2022</v>
          </cell>
          <cell r="N391">
            <v>7348.69</v>
          </cell>
          <cell r="O391">
            <v>4417.08</v>
          </cell>
          <cell r="P391">
            <v>244.4</v>
          </cell>
          <cell r="Q391">
            <v>95.77</v>
          </cell>
          <cell r="R391">
            <v>12750.4</v>
          </cell>
          <cell r="S391">
            <v>1489.91</v>
          </cell>
          <cell r="T391">
            <v>0</v>
          </cell>
          <cell r="U391">
            <v>2959.49</v>
          </cell>
          <cell r="V391">
            <v>8556.08</v>
          </cell>
          <cell r="W391">
            <v>1889.38</v>
          </cell>
          <cell r="X391">
            <v>1874.5</v>
          </cell>
          <cell r="Y391">
            <v>9680.7999999999993</v>
          </cell>
          <cell r="Z391">
            <v>51306.5</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row>
        <row r="392">
          <cell r="B392" t="str">
            <v>BI_ZCJ06</v>
          </cell>
          <cell r="C392" t="str">
            <v>BI_ZCJ06 - ID Overbuilt Pipe Replacement</v>
          </cell>
          <cell r="D392" t="str">
            <v>3006</v>
          </cell>
          <cell r="E392" t="str">
            <v>ER_3006 - Overbuilt Pipe Replacement Blanket</v>
          </cell>
          <cell r="F392" t="str">
            <v>Gas Overbuilt Pipe Replacement Program</v>
          </cell>
          <cell r="G392" t="str">
            <v>Mandatory &amp; Compliance</v>
          </cell>
          <cell r="H392" t="str">
            <v>Natural Gas Distribution</v>
          </cell>
          <cell r="I392" t="str">
            <v>G Distribution</v>
          </cell>
          <cell r="J392" t="str">
            <v>GD</v>
          </cell>
          <cell r="K392" t="str">
            <v>ID</v>
          </cell>
          <cell r="L392">
            <v>0</v>
          </cell>
          <cell r="M392">
            <v>2022</v>
          </cell>
          <cell r="N392">
            <v>48.16</v>
          </cell>
          <cell r="O392">
            <v>1811.25</v>
          </cell>
          <cell r="P392">
            <v>0</v>
          </cell>
          <cell r="Q392">
            <v>1317.21</v>
          </cell>
          <cell r="R392">
            <v>2820.53</v>
          </cell>
          <cell r="S392">
            <v>7013.19</v>
          </cell>
          <cell r="T392">
            <v>0</v>
          </cell>
          <cell r="U392">
            <v>7580</v>
          </cell>
          <cell r="V392">
            <v>236.8</v>
          </cell>
          <cell r="W392">
            <v>923.96</v>
          </cell>
          <cell r="X392">
            <v>366.38</v>
          </cell>
          <cell r="Y392">
            <v>3017.33</v>
          </cell>
          <cell r="Z392">
            <v>25134.809999999998</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row>
        <row r="393">
          <cell r="B393" t="str">
            <v>BI_ZOR06</v>
          </cell>
          <cell r="C393" t="str">
            <v>BI_ZOR06 - OR Overbuilt Pipe Replacement</v>
          </cell>
          <cell r="D393" t="str">
            <v>3006</v>
          </cell>
          <cell r="E393" t="str">
            <v>ER_3006 - Overbuilt Pipe Replacement Blanket</v>
          </cell>
          <cell r="F393" t="str">
            <v>Gas Overbuilt Pipe Replacement Program</v>
          </cell>
          <cell r="G393" t="str">
            <v>Mandatory &amp; Compliance</v>
          </cell>
          <cell r="H393" t="str">
            <v>Natural Gas Distribution</v>
          </cell>
          <cell r="I393" t="str">
            <v>G Distribution</v>
          </cell>
          <cell r="J393" t="str">
            <v>GD</v>
          </cell>
          <cell r="K393" t="str">
            <v>OR</v>
          </cell>
          <cell r="L393">
            <v>1</v>
          </cell>
          <cell r="M393">
            <v>2022</v>
          </cell>
          <cell r="N393">
            <v>469.68</v>
          </cell>
          <cell r="O393">
            <v>431.4</v>
          </cell>
          <cell r="P393">
            <v>303.52</v>
          </cell>
          <cell r="Q393">
            <v>1959.71</v>
          </cell>
          <cell r="R393">
            <v>4482.51</v>
          </cell>
          <cell r="S393">
            <v>6944.37</v>
          </cell>
          <cell r="T393">
            <v>107749.04</v>
          </cell>
          <cell r="U393">
            <v>73019.27</v>
          </cell>
          <cell r="V393">
            <v>8021.45</v>
          </cell>
          <cell r="W393">
            <v>23450.57</v>
          </cell>
          <cell r="X393">
            <v>23404.79</v>
          </cell>
          <cell r="Y393">
            <v>26843.72</v>
          </cell>
          <cell r="Z393">
            <v>277080.03000000003</v>
          </cell>
          <cell r="AA393">
            <v>469.68</v>
          </cell>
          <cell r="AB393">
            <v>431.4</v>
          </cell>
          <cell r="AC393">
            <v>303.52</v>
          </cell>
          <cell r="AD393">
            <v>1959.71</v>
          </cell>
          <cell r="AE393">
            <v>4482.51</v>
          </cell>
          <cell r="AF393">
            <v>6944.37</v>
          </cell>
          <cell r="AG393">
            <v>107749.04</v>
          </cell>
          <cell r="AH393">
            <v>73019.27</v>
          </cell>
          <cell r="AI393">
            <v>8021.45</v>
          </cell>
          <cell r="AJ393">
            <v>23450.57</v>
          </cell>
          <cell r="AK393">
            <v>23404.79</v>
          </cell>
          <cell r="AL393">
            <v>26843.72</v>
          </cell>
          <cell r="AM393">
            <v>277080.03000000003</v>
          </cell>
        </row>
        <row r="394">
          <cell r="B394" t="str">
            <v>BI_ZBG06</v>
          </cell>
          <cell r="C394" t="str">
            <v>BI_ZBG06 - WA Overbuilt Pipe Replacement</v>
          </cell>
          <cell r="D394" t="str">
            <v>3006</v>
          </cell>
          <cell r="E394" t="str">
            <v>ER_3006 - Overbuilt Pipe Replacement Blanket</v>
          </cell>
          <cell r="F394" t="str">
            <v>Gas Overbuilt Pipe Replacement Program</v>
          </cell>
          <cell r="G394" t="str">
            <v>Mandatory &amp; Compliance</v>
          </cell>
          <cell r="H394" t="str">
            <v>Natural Gas Distribution</v>
          </cell>
          <cell r="I394" t="str">
            <v>G Distribution</v>
          </cell>
          <cell r="J394" t="str">
            <v>GD</v>
          </cell>
          <cell r="K394" t="str">
            <v>WA</v>
          </cell>
          <cell r="L394">
            <v>0</v>
          </cell>
          <cell r="M394">
            <v>2023</v>
          </cell>
          <cell r="N394">
            <v>2301.9899999999998</v>
          </cell>
          <cell r="O394">
            <v>2261.86</v>
          </cell>
          <cell r="P394">
            <v>5540</v>
          </cell>
          <cell r="Q394">
            <v>5544</v>
          </cell>
          <cell r="R394">
            <v>5544</v>
          </cell>
          <cell r="S394">
            <v>5544</v>
          </cell>
          <cell r="T394">
            <v>5544</v>
          </cell>
          <cell r="U394">
            <v>5544</v>
          </cell>
          <cell r="V394">
            <v>5544</v>
          </cell>
          <cell r="W394">
            <v>5544</v>
          </cell>
          <cell r="X394">
            <v>5544</v>
          </cell>
          <cell r="Y394">
            <v>5544</v>
          </cell>
          <cell r="Z394">
            <v>59999.85</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row>
        <row r="395">
          <cell r="B395" t="str">
            <v>BI_ZCJ06</v>
          </cell>
          <cell r="C395" t="str">
            <v>BI_ZCJ06 - ID Overbuilt Pipe Replacement</v>
          </cell>
          <cell r="D395" t="str">
            <v>3006</v>
          </cell>
          <cell r="E395" t="str">
            <v>ER_3006 - Overbuilt Pipe Replacement Blanket</v>
          </cell>
          <cell r="F395" t="str">
            <v>Gas Overbuilt Pipe Replacement Program</v>
          </cell>
          <cell r="G395" t="str">
            <v>Mandatory &amp; Compliance</v>
          </cell>
          <cell r="H395" t="str">
            <v>Natural Gas Distribution</v>
          </cell>
          <cell r="I395" t="str">
            <v>G Distribution</v>
          </cell>
          <cell r="J395" t="str">
            <v>GD</v>
          </cell>
          <cell r="K395" t="str">
            <v>ID</v>
          </cell>
          <cell r="L395">
            <v>0</v>
          </cell>
          <cell r="M395">
            <v>2023</v>
          </cell>
          <cell r="N395">
            <v>5291.7</v>
          </cell>
          <cell r="O395">
            <v>99.65</v>
          </cell>
          <cell r="P395">
            <v>5433</v>
          </cell>
          <cell r="Q395">
            <v>5441</v>
          </cell>
          <cell r="R395">
            <v>5441</v>
          </cell>
          <cell r="S395">
            <v>5441</v>
          </cell>
          <cell r="T395">
            <v>5441</v>
          </cell>
          <cell r="U395">
            <v>5441</v>
          </cell>
          <cell r="V395">
            <v>5441</v>
          </cell>
          <cell r="W395">
            <v>5441</v>
          </cell>
          <cell r="X395">
            <v>5441</v>
          </cell>
          <cell r="Y395">
            <v>5441</v>
          </cell>
          <cell r="Z395">
            <v>59793.35</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row>
        <row r="396">
          <cell r="B396" t="str">
            <v>BI_ZOR06</v>
          </cell>
          <cell r="C396" t="str">
            <v>BI_ZOR06 - OR Overbuilt Pipe Replacement</v>
          </cell>
          <cell r="D396" t="str">
            <v>3006</v>
          </cell>
          <cell r="E396" t="str">
            <v>ER_3006 - Overbuilt Pipe Replacement Blanket</v>
          </cell>
          <cell r="F396" t="str">
            <v>Gas Overbuilt Pipe Replacement Program</v>
          </cell>
          <cell r="G396" t="str">
            <v>Mandatory &amp; Compliance</v>
          </cell>
          <cell r="H396" t="str">
            <v>Natural Gas Distribution</v>
          </cell>
          <cell r="I396" t="str">
            <v>G Distribution</v>
          </cell>
          <cell r="J396" t="str">
            <v>GD</v>
          </cell>
          <cell r="K396" t="str">
            <v>OR</v>
          </cell>
          <cell r="L396">
            <v>1</v>
          </cell>
          <cell r="M396">
            <v>2023</v>
          </cell>
          <cell r="N396">
            <v>2876.67</v>
          </cell>
          <cell r="O396">
            <v>7301.53</v>
          </cell>
          <cell r="P396">
            <v>26969</v>
          </cell>
          <cell r="Q396">
            <v>26983</v>
          </cell>
          <cell r="R396">
            <v>26983</v>
          </cell>
          <cell r="S396">
            <v>26983</v>
          </cell>
          <cell r="T396">
            <v>26983</v>
          </cell>
          <cell r="U396">
            <v>26983</v>
          </cell>
          <cell r="V396">
            <v>26983</v>
          </cell>
          <cell r="W396">
            <v>26983</v>
          </cell>
          <cell r="X396">
            <v>26983</v>
          </cell>
          <cell r="Y396">
            <v>26988</v>
          </cell>
          <cell r="Z396">
            <v>279999.2</v>
          </cell>
          <cell r="AA396">
            <v>2876.67</v>
          </cell>
          <cell r="AB396">
            <v>7301.53</v>
          </cell>
          <cell r="AC396">
            <v>26969</v>
          </cell>
          <cell r="AD396">
            <v>26983</v>
          </cell>
          <cell r="AE396">
            <v>26983</v>
          </cell>
          <cell r="AF396">
            <v>26983</v>
          </cell>
          <cell r="AG396">
            <v>26983</v>
          </cell>
          <cell r="AH396">
            <v>26983</v>
          </cell>
          <cell r="AI396">
            <v>26983</v>
          </cell>
          <cell r="AJ396">
            <v>26983</v>
          </cell>
          <cell r="AK396">
            <v>26983</v>
          </cell>
          <cell r="AL396">
            <v>26988</v>
          </cell>
          <cell r="AM396">
            <v>279999.2</v>
          </cell>
        </row>
        <row r="397">
          <cell r="B397" t="str">
            <v>BI_XID55</v>
          </cell>
          <cell r="C397" t="str">
            <v>BI_XID55 - ID Gas Meter Replacement Non Revenue</v>
          </cell>
          <cell r="D397" t="str">
            <v>3055</v>
          </cell>
          <cell r="E397" t="str">
            <v>ER_3055 - Gas Meter Replacement Non Revenue</v>
          </cell>
          <cell r="F397" t="str">
            <v>Gas PMC Program</v>
          </cell>
          <cell r="G397" t="str">
            <v>Mandatory &amp; Compliance</v>
          </cell>
          <cell r="H397" t="str">
            <v>Natural Gas Distribution</v>
          </cell>
          <cell r="I397" t="str">
            <v>G Distribution</v>
          </cell>
          <cell r="J397" t="str">
            <v>GD</v>
          </cell>
          <cell r="K397" t="str">
            <v>ID</v>
          </cell>
          <cell r="L397">
            <v>0</v>
          </cell>
          <cell r="M397">
            <v>2022</v>
          </cell>
          <cell r="N397">
            <v>26853.91</v>
          </cell>
          <cell r="O397">
            <v>72974.789999999994</v>
          </cell>
          <cell r="P397">
            <v>40698.540000000008</v>
          </cell>
          <cell r="Q397">
            <v>39709.300000000003</v>
          </cell>
          <cell r="R397">
            <v>20283.670000000002</v>
          </cell>
          <cell r="S397">
            <v>8780.86</v>
          </cell>
          <cell r="T397">
            <v>14429.3</v>
          </cell>
          <cell r="U397">
            <v>8443.25</v>
          </cell>
          <cell r="V397">
            <v>14997.439999999999</v>
          </cell>
          <cell r="W397">
            <v>11369.060000000001</v>
          </cell>
          <cell r="X397">
            <v>13601.36</v>
          </cell>
          <cell r="Y397">
            <v>11228.73</v>
          </cell>
          <cell r="Z397">
            <v>283370.20999999996</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row>
        <row r="398">
          <cell r="B398" t="str">
            <v>BI_XOR55</v>
          </cell>
          <cell r="C398" t="str">
            <v>BI_XOR55 - OR Gas Meter Replacement Non Revenue</v>
          </cell>
          <cell r="D398" t="str">
            <v>3055</v>
          </cell>
          <cell r="E398" t="str">
            <v>ER_3055 - Gas Meter Replacement Non Revenue</v>
          </cell>
          <cell r="F398" t="str">
            <v>Gas PMC Program</v>
          </cell>
          <cell r="G398" t="str">
            <v>Mandatory &amp; Compliance</v>
          </cell>
          <cell r="H398" t="str">
            <v>Natural Gas Distribution</v>
          </cell>
          <cell r="I398" t="str">
            <v>G Distribution</v>
          </cell>
          <cell r="J398" t="str">
            <v>GD</v>
          </cell>
          <cell r="K398" t="str">
            <v>OR</v>
          </cell>
          <cell r="L398">
            <v>1</v>
          </cell>
          <cell r="M398">
            <v>2022</v>
          </cell>
          <cell r="N398">
            <v>55620.159999999996</v>
          </cell>
          <cell r="O398">
            <v>84710.319999999992</v>
          </cell>
          <cell r="P398">
            <v>148444.74000000002</v>
          </cell>
          <cell r="Q398">
            <v>49309.520000000004</v>
          </cell>
          <cell r="R398">
            <v>31518.679999999997</v>
          </cell>
          <cell r="S398">
            <v>27759.18</v>
          </cell>
          <cell r="T398">
            <v>35721.120000000003</v>
          </cell>
          <cell r="U398">
            <v>40996.209999999992</v>
          </cell>
          <cell r="V398">
            <v>126052.72</v>
          </cell>
          <cell r="W398">
            <v>22112.28</v>
          </cell>
          <cell r="X398">
            <v>17493.98</v>
          </cell>
          <cell r="Y398">
            <v>24844.48</v>
          </cell>
          <cell r="Z398">
            <v>664583.3899999999</v>
          </cell>
          <cell r="AA398">
            <v>55620.159999999996</v>
          </cell>
          <cell r="AB398">
            <v>84710.319999999992</v>
          </cell>
          <cell r="AC398">
            <v>148444.74000000002</v>
          </cell>
          <cell r="AD398">
            <v>49309.520000000004</v>
          </cell>
          <cell r="AE398">
            <v>31518.679999999997</v>
          </cell>
          <cell r="AF398">
            <v>27759.18</v>
          </cell>
          <cell r="AG398">
            <v>35721.120000000003</v>
          </cell>
          <cell r="AH398">
            <v>40996.209999999992</v>
          </cell>
          <cell r="AI398">
            <v>126052.72</v>
          </cell>
          <cell r="AJ398">
            <v>22112.28</v>
          </cell>
          <cell r="AK398">
            <v>17493.98</v>
          </cell>
          <cell r="AL398">
            <v>24844.48</v>
          </cell>
          <cell r="AM398">
            <v>664583.3899999999</v>
          </cell>
        </row>
        <row r="399">
          <cell r="B399" t="str">
            <v>BI_XWA55</v>
          </cell>
          <cell r="C399" t="str">
            <v>BI_XWA55 - WA Gas Meter Replacement Non Revenue</v>
          </cell>
          <cell r="D399" t="str">
            <v>3055</v>
          </cell>
          <cell r="E399" t="str">
            <v>ER_3055 - Gas Meter Replacement Non Revenue</v>
          </cell>
          <cell r="F399" t="str">
            <v>Gas PMC Program</v>
          </cell>
          <cell r="G399" t="str">
            <v>Mandatory &amp; Compliance</v>
          </cell>
          <cell r="H399" t="str">
            <v>Natural Gas Distribution</v>
          </cell>
          <cell r="I399" t="str">
            <v>G Distribution</v>
          </cell>
          <cell r="J399" t="str">
            <v>GD</v>
          </cell>
          <cell r="K399" t="str">
            <v>WA</v>
          </cell>
          <cell r="L399">
            <v>0</v>
          </cell>
          <cell r="M399">
            <v>2022</v>
          </cell>
          <cell r="N399">
            <v>157351.74000000002</v>
          </cell>
          <cell r="O399">
            <v>162505.69999999995</v>
          </cell>
          <cell r="P399">
            <v>115746.55999999998</v>
          </cell>
          <cell r="Q399">
            <v>78413.7</v>
          </cell>
          <cell r="R399">
            <v>36970.230000000003</v>
          </cell>
          <cell r="S399">
            <v>19100.64</v>
          </cell>
          <cell r="T399">
            <v>17616.100000000002</v>
          </cell>
          <cell r="U399">
            <v>20412.230000000003</v>
          </cell>
          <cell r="V399">
            <v>32344.700000000008</v>
          </cell>
          <cell r="W399">
            <v>29803.21</v>
          </cell>
          <cell r="X399">
            <v>18516.79</v>
          </cell>
          <cell r="Y399">
            <v>20797.57</v>
          </cell>
          <cell r="Z399">
            <v>709579.16999999981</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row>
        <row r="400">
          <cell r="B400" t="str">
            <v>BI_XID55</v>
          </cell>
          <cell r="C400" t="str">
            <v>BI_XID55 - ID Gas Meter Replacement Non Revenue</v>
          </cell>
          <cell r="D400" t="str">
            <v>3055</v>
          </cell>
          <cell r="E400" t="str">
            <v>ER_3055 - Gas Meter Replacement Non Revenue</v>
          </cell>
          <cell r="F400" t="str">
            <v>Gas PMC Program</v>
          </cell>
          <cell r="G400" t="str">
            <v>Mandatory &amp; Compliance</v>
          </cell>
          <cell r="H400" t="str">
            <v>Natural Gas Distribution</v>
          </cell>
          <cell r="I400" t="str">
            <v>G Distribution</v>
          </cell>
          <cell r="J400" t="str">
            <v>GD</v>
          </cell>
          <cell r="K400" t="str">
            <v>ID</v>
          </cell>
          <cell r="L400">
            <v>0</v>
          </cell>
          <cell r="M400">
            <v>2023</v>
          </cell>
          <cell r="N400">
            <v>11214.810000000001</v>
          </cell>
          <cell r="O400">
            <v>14013.25</v>
          </cell>
          <cell r="P400">
            <v>15182</v>
          </cell>
          <cell r="Q400">
            <v>14972</v>
          </cell>
          <cell r="R400">
            <v>14972</v>
          </cell>
          <cell r="S400">
            <v>14972</v>
          </cell>
          <cell r="T400">
            <v>14972</v>
          </cell>
          <cell r="U400">
            <v>14972</v>
          </cell>
          <cell r="V400">
            <v>14972</v>
          </cell>
          <cell r="W400">
            <v>14972</v>
          </cell>
          <cell r="X400">
            <v>14972</v>
          </cell>
          <cell r="Y400">
            <v>14972</v>
          </cell>
          <cell r="Z400">
            <v>175158.06</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row>
        <row r="401">
          <cell r="B401" t="str">
            <v>BI_XOR55</v>
          </cell>
          <cell r="C401" t="str">
            <v>BI_XOR55 - OR Gas Meter Replacement Non Revenue</v>
          </cell>
          <cell r="D401" t="str">
            <v>3055</v>
          </cell>
          <cell r="E401" t="str">
            <v>ER_3055 - Gas Meter Replacement Non Revenue</v>
          </cell>
          <cell r="F401" t="str">
            <v>Gas PMC Program</v>
          </cell>
          <cell r="G401" t="str">
            <v>Mandatory &amp; Compliance</v>
          </cell>
          <cell r="H401" t="str">
            <v>Natural Gas Distribution</v>
          </cell>
          <cell r="I401" t="str">
            <v>G Distribution</v>
          </cell>
          <cell r="J401" t="str">
            <v>GD</v>
          </cell>
          <cell r="K401" t="str">
            <v>OR</v>
          </cell>
          <cell r="L401">
            <v>1</v>
          </cell>
          <cell r="M401">
            <v>2023</v>
          </cell>
          <cell r="N401">
            <v>20990.68</v>
          </cell>
          <cell r="O401">
            <v>19915.830000000002</v>
          </cell>
          <cell r="P401">
            <v>22809</v>
          </cell>
          <cell r="Q401">
            <v>23019</v>
          </cell>
          <cell r="R401">
            <v>23019</v>
          </cell>
          <cell r="S401">
            <v>23019</v>
          </cell>
          <cell r="T401">
            <v>23019</v>
          </cell>
          <cell r="U401">
            <v>23019</v>
          </cell>
          <cell r="V401">
            <v>23019</v>
          </cell>
          <cell r="W401">
            <v>23019</v>
          </cell>
          <cell r="X401">
            <v>23019</v>
          </cell>
          <cell r="Y401">
            <v>23019</v>
          </cell>
          <cell r="Z401">
            <v>270886.51</v>
          </cell>
          <cell r="AA401">
            <v>20990.68</v>
          </cell>
          <cell r="AB401">
            <v>19915.830000000002</v>
          </cell>
          <cell r="AC401">
            <v>22809</v>
          </cell>
          <cell r="AD401">
            <v>23019</v>
          </cell>
          <cell r="AE401">
            <v>23019</v>
          </cell>
          <cell r="AF401">
            <v>23019</v>
          </cell>
          <cell r="AG401">
            <v>23019</v>
          </cell>
          <cell r="AH401">
            <v>23019</v>
          </cell>
          <cell r="AI401">
            <v>23019</v>
          </cell>
          <cell r="AJ401">
            <v>23019</v>
          </cell>
          <cell r="AK401">
            <v>23019</v>
          </cell>
          <cell r="AL401">
            <v>23019</v>
          </cell>
          <cell r="AM401">
            <v>270886.51</v>
          </cell>
        </row>
        <row r="402">
          <cell r="B402" t="str">
            <v>BI_XWA55</v>
          </cell>
          <cell r="C402" t="str">
            <v>BI_XWA55 - WA Gas Meter Replacement Non Revenue</v>
          </cell>
          <cell r="D402" t="str">
            <v>3055</v>
          </cell>
          <cell r="E402" t="str">
            <v>ER_3055 - Gas Meter Replacement Non Revenue</v>
          </cell>
          <cell r="F402" t="str">
            <v>Gas PMC Program</v>
          </cell>
          <cell r="G402" t="str">
            <v>Mandatory &amp; Compliance</v>
          </cell>
          <cell r="H402" t="str">
            <v>Natural Gas Distribution</v>
          </cell>
          <cell r="I402" t="str">
            <v>G Distribution</v>
          </cell>
          <cell r="J402" t="str">
            <v>GD</v>
          </cell>
          <cell r="K402" t="str">
            <v>WA</v>
          </cell>
          <cell r="L402">
            <v>0</v>
          </cell>
          <cell r="M402">
            <v>2023</v>
          </cell>
          <cell r="N402">
            <v>26976.370000000003</v>
          </cell>
          <cell r="O402">
            <v>20163.16</v>
          </cell>
          <cell r="P402">
            <v>25023</v>
          </cell>
          <cell r="Q402">
            <v>25023</v>
          </cell>
          <cell r="R402">
            <v>25023</v>
          </cell>
          <cell r="S402">
            <v>25023</v>
          </cell>
          <cell r="T402">
            <v>25023</v>
          </cell>
          <cell r="U402">
            <v>25023</v>
          </cell>
          <cell r="V402">
            <v>25023</v>
          </cell>
          <cell r="W402">
            <v>25023</v>
          </cell>
          <cell r="X402">
            <v>25023</v>
          </cell>
          <cell r="Y402">
            <v>25023</v>
          </cell>
          <cell r="Z402">
            <v>297369.53000000003</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row>
        <row r="403">
          <cell r="B403" t="str">
            <v>BI_XE017</v>
          </cell>
          <cell r="C403" t="str">
            <v>BI_XE017 - Gas Regulator Station Reliability - Gas Engineering</v>
          </cell>
          <cell r="D403" t="str">
            <v>3002</v>
          </cell>
          <cell r="E403" t="str">
            <v>ER_3002 - Regulator Reliable - Blanket</v>
          </cell>
          <cell r="F403" t="str">
            <v>Gas Regulator Station Replacement Program</v>
          </cell>
          <cell r="G403" t="str">
            <v>Asset Condition</v>
          </cell>
          <cell r="H403" t="str">
            <v>Natural Gas Distribution</v>
          </cell>
          <cell r="I403" t="str">
            <v>G Distribution</v>
          </cell>
          <cell r="J403" t="str">
            <v>GD</v>
          </cell>
          <cell r="K403" t="str">
            <v>ID</v>
          </cell>
          <cell r="L403">
            <v>0</v>
          </cell>
          <cell r="M403">
            <v>2022</v>
          </cell>
          <cell r="N403">
            <v>79613.179999999993</v>
          </cell>
          <cell r="O403">
            <v>37064.78</v>
          </cell>
          <cell r="P403">
            <v>1899.0600000000002</v>
          </cell>
          <cell r="Q403">
            <v>3820.27</v>
          </cell>
          <cell r="R403">
            <v>3086.18</v>
          </cell>
          <cell r="S403">
            <v>147.47999999999999</v>
          </cell>
          <cell r="T403">
            <v>2519.92</v>
          </cell>
          <cell r="U403">
            <v>0</v>
          </cell>
          <cell r="V403">
            <v>0</v>
          </cell>
          <cell r="W403">
            <v>0</v>
          </cell>
          <cell r="X403">
            <v>0</v>
          </cell>
          <cell r="Y403">
            <v>0</v>
          </cell>
          <cell r="Z403">
            <v>128150.86999999998</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row>
        <row r="404">
          <cell r="B404" t="str">
            <v>BI_XE017</v>
          </cell>
          <cell r="C404" t="str">
            <v>BI_XE017 - Gas Regulator Station Reliability - Gas Engineering</v>
          </cell>
          <cell r="D404" t="str">
            <v>3002</v>
          </cell>
          <cell r="E404" t="str">
            <v>ER_3002 - Regulator Reliable - Blanket</v>
          </cell>
          <cell r="F404" t="str">
            <v>Gas Regulator Station Replacement Program</v>
          </cell>
          <cell r="G404" t="str">
            <v>Asset Condition</v>
          </cell>
          <cell r="H404" t="str">
            <v>Natural Gas Distribution</v>
          </cell>
          <cell r="I404" t="str">
            <v>G Distribution</v>
          </cell>
          <cell r="J404" t="str">
            <v>GD</v>
          </cell>
          <cell r="K404" t="str">
            <v>OR</v>
          </cell>
          <cell r="L404">
            <v>1</v>
          </cell>
          <cell r="M404">
            <v>2022</v>
          </cell>
          <cell r="N404">
            <v>36.28</v>
          </cell>
          <cell r="O404">
            <v>0</v>
          </cell>
          <cell r="P404">
            <v>-6917.97</v>
          </cell>
          <cell r="Q404">
            <v>0</v>
          </cell>
          <cell r="R404">
            <v>0</v>
          </cell>
          <cell r="S404">
            <v>1972.98</v>
          </cell>
          <cell r="T404">
            <v>6807.29</v>
          </cell>
          <cell r="U404">
            <v>19974.27</v>
          </cell>
          <cell r="V404">
            <v>76279.12</v>
          </cell>
          <cell r="W404">
            <v>338.56</v>
          </cell>
          <cell r="X404">
            <v>33427.83</v>
          </cell>
          <cell r="Y404">
            <v>6509.4299999999994</v>
          </cell>
          <cell r="Z404">
            <v>138427.78999999998</v>
          </cell>
          <cell r="AA404">
            <v>36.28</v>
          </cell>
          <cell r="AB404">
            <v>0</v>
          </cell>
          <cell r="AC404">
            <v>-6917.97</v>
          </cell>
          <cell r="AD404">
            <v>0</v>
          </cell>
          <cell r="AE404">
            <v>0</v>
          </cell>
          <cell r="AF404">
            <v>1972.98</v>
          </cell>
          <cell r="AG404">
            <v>6807.29</v>
          </cell>
          <cell r="AH404">
            <v>19974.27</v>
          </cell>
          <cell r="AI404">
            <v>76279.12</v>
          </cell>
          <cell r="AJ404">
            <v>338.56</v>
          </cell>
          <cell r="AK404">
            <v>33427.83</v>
          </cell>
          <cell r="AL404">
            <v>6509.4299999999994</v>
          </cell>
          <cell r="AM404">
            <v>138427.78999999998</v>
          </cell>
        </row>
        <row r="405">
          <cell r="B405" t="str">
            <v>BI_XE017</v>
          </cell>
          <cell r="C405" t="str">
            <v>BI_XE017 - Gas Regulator Station Reliability - Gas Engineering</v>
          </cell>
          <cell r="D405" t="str">
            <v>3002</v>
          </cell>
          <cell r="E405" t="str">
            <v>ER_3002 - Regulator Reliable - Blanket</v>
          </cell>
          <cell r="F405" t="str">
            <v>Gas Regulator Station Replacement Program</v>
          </cell>
          <cell r="G405" t="str">
            <v>Asset Condition</v>
          </cell>
          <cell r="H405" t="str">
            <v>Natural Gas Distribution</v>
          </cell>
          <cell r="I405" t="str">
            <v>G Distribution</v>
          </cell>
          <cell r="J405" t="str">
            <v>GD</v>
          </cell>
          <cell r="K405" t="str">
            <v>WA</v>
          </cell>
          <cell r="L405">
            <v>0</v>
          </cell>
          <cell r="M405">
            <v>2022</v>
          </cell>
          <cell r="N405">
            <v>2094.3199999999997</v>
          </cell>
          <cell r="O405">
            <v>14661.710000000001</v>
          </cell>
          <cell r="P405">
            <v>559.6</v>
          </cell>
          <cell r="Q405">
            <v>6971.16</v>
          </cell>
          <cell r="R405">
            <v>6166.08</v>
          </cell>
          <cell r="S405">
            <v>25751.819999999996</v>
          </cell>
          <cell r="T405">
            <v>49303.45</v>
          </cell>
          <cell r="U405">
            <v>105042.31999999999</v>
          </cell>
          <cell r="V405">
            <v>1055.78</v>
          </cell>
          <cell r="W405">
            <v>2555.48</v>
          </cell>
          <cell r="X405">
            <v>5509.9299999999985</v>
          </cell>
          <cell r="Y405">
            <v>2542.1899999999996</v>
          </cell>
          <cell r="Z405">
            <v>222213.83999999997</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row>
        <row r="406">
          <cell r="B406" t="str">
            <v>BI_ZCG17</v>
          </cell>
          <cell r="C406" t="str">
            <v>BI_ZCG17 - Gas Regulator Station Reliability - Cd'A</v>
          </cell>
          <cell r="D406" t="str">
            <v>3002</v>
          </cell>
          <cell r="E406" t="str">
            <v>ER_3002 - Regulator Reliable - Blanket</v>
          </cell>
          <cell r="F406" t="str">
            <v>Gas Regulator Station Replacement Program</v>
          </cell>
          <cell r="G406" t="str">
            <v>Asset Condition</v>
          </cell>
          <cell r="H406" t="str">
            <v>Natural Gas Distribution</v>
          </cell>
          <cell r="I406" t="str">
            <v>G Distribution</v>
          </cell>
          <cell r="J406" t="str">
            <v>GD</v>
          </cell>
          <cell r="K406" t="str">
            <v>ID</v>
          </cell>
          <cell r="L406">
            <v>0</v>
          </cell>
          <cell r="M406">
            <v>2022</v>
          </cell>
          <cell r="N406">
            <v>0</v>
          </cell>
          <cell r="O406">
            <v>0</v>
          </cell>
          <cell r="P406">
            <v>0</v>
          </cell>
          <cell r="Q406">
            <v>0</v>
          </cell>
          <cell r="R406">
            <v>0</v>
          </cell>
          <cell r="S406">
            <v>0</v>
          </cell>
          <cell r="T406">
            <v>185269.56</v>
          </cell>
          <cell r="U406">
            <v>14016.169999999998</v>
          </cell>
          <cell r="V406">
            <v>0</v>
          </cell>
          <cell r="W406">
            <v>0</v>
          </cell>
          <cell r="X406">
            <v>0</v>
          </cell>
          <cell r="Y406">
            <v>0</v>
          </cell>
          <cell r="Z406">
            <v>199285.72999999998</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row>
        <row r="407">
          <cell r="B407" t="str">
            <v>BI_XE017</v>
          </cell>
          <cell r="C407" t="str">
            <v>BI_XE017 - Gas Regulator Station Reliability - Gas Engineering</v>
          </cell>
          <cell r="D407" t="str">
            <v>3002</v>
          </cell>
          <cell r="E407" t="str">
            <v>ER_3002 - Regulator Reliable - Blanket</v>
          </cell>
          <cell r="F407" t="str">
            <v>Gas Regulator Station Replacement Program</v>
          </cell>
          <cell r="G407" t="str">
            <v>Asset Condition</v>
          </cell>
          <cell r="H407" t="str">
            <v>Natural Gas Distribution</v>
          </cell>
          <cell r="I407" t="str">
            <v>G Distribution</v>
          </cell>
          <cell r="J407" t="str">
            <v>GD</v>
          </cell>
          <cell r="K407" t="str">
            <v>ID</v>
          </cell>
          <cell r="L407">
            <v>0</v>
          </cell>
          <cell r="M407">
            <v>2023</v>
          </cell>
          <cell r="N407">
            <v>0</v>
          </cell>
          <cell r="O407">
            <v>161495.12</v>
          </cell>
          <cell r="P407">
            <v>15000</v>
          </cell>
          <cell r="Q407">
            <v>15000</v>
          </cell>
          <cell r="R407">
            <v>20000</v>
          </cell>
          <cell r="S407">
            <v>40000</v>
          </cell>
          <cell r="T407">
            <v>50000</v>
          </cell>
          <cell r="U407">
            <v>60000</v>
          </cell>
          <cell r="V407">
            <v>60000</v>
          </cell>
          <cell r="W407">
            <v>40000</v>
          </cell>
          <cell r="X407">
            <v>40000</v>
          </cell>
          <cell r="Y407">
            <v>25420</v>
          </cell>
          <cell r="Z407">
            <v>526915.12</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row>
        <row r="408">
          <cell r="B408" t="str">
            <v>BI_XE017</v>
          </cell>
          <cell r="C408" t="str">
            <v>BI_XE017 - Gas Regulator Station Reliability - Gas Engineering</v>
          </cell>
          <cell r="D408" t="str">
            <v>3002</v>
          </cell>
          <cell r="E408" t="str">
            <v>ER_3002 - Regulator Reliable - Blanket</v>
          </cell>
          <cell r="F408" t="str">
            <v>Gas Regulator Station Replacement Program</v>
          </cell>
          <cell r="G408" t="str">
            <v>Asset Condition</v>
          </cell>
          <cell r="H408" t="str">
            <v>Natural Gas Distribution</v>
          </cell>
          <cell r="I408" t="str">
            <v>G Distribution</v>
          </cell>
          <cell r="J408" t="str">
            <v>GD</v>
          </cell>
          <cell r="K408" t="str">
            <v>OR</v>
          </cell>
          <cell r="L408">
            <v>1</v>
          </cell>
          <cell r="M408">
            <v>2023</v>
          </cell>
          <cell r="N408">
            <v>345.6</v>
          </cell>
          <cell r="O408">
            <v>314086.40000000002</v>
          </cell>
          <cell r="P408">
            <v>10000</v>
          </cell>
          <cell r="Q408">
            <v>15000</v>
          </cell>
          <cell r="R408">
            <v>25000</v>
          </cell>
          <cell r="S408">
            <v>35000</v>
          </cell>
          <cell r="T408">
            <v>50000</v>
          </cell>
          <cell r="U408">
            <v>50000</v>
          </cell>
          <cell r="V408">
            <v>50000</v>
          </cell>
          <cell r="W408">
            <v>35000</v>
          </cell>
          <cell r="X408">
            <v>15000</v>
          </cell>
          <cell r="Y408">
            <v>14550</v>
          </cell>
          <cell r="Z408">
            <v>613982</v>
          </cell>
          <cell r="AA408">
            <v>345.6</v>
          </cell>
          <cell r="AB408">
            <v>314086.40000000002</v>
          </cell>
          <cell r="AC408">
            <v>10000</v>
          </cell>
          <cell r="AD408">
            <v>15000</v>
          </cell>
          <cell r="AE408">
            <v>25000</v>
          </cell>
          <cell r="AF408">
            <v>35000</v>
          </cell>
          <cell r="AG408">
            <v>50000</v>
          </cell>
          <cell r="AH408">
            <v>50000</v>
          </cell>
          <cell r="AI408">
            <v>50000</v>
          </cell>
          <cell r="AJ408">
            <v>35000</v>
          </cell>
          <cell r="AK408">
            <v>15000</v>
          </cell>
          <cell r="AL408">
            <v>14550</v>
          </cell>
          <cell r="AM408">
            <v>613982</v>
          </cell>
        </row>
        <row r="409">
          <cell r="B409" t="str">
            <v>BI_XE017</v>
          </cell>
          <cell r="C409" t="str">
            <v>BI_XE017 - Gas Regulator Station Reliability - Gas Engineering</v>
          </cell>
          <cell r="D409" t="str">
            <v>3002</v>
          </cell>
          <cell r="E409" t="str">
            <v>ER_3002 - Regulator Reliable - Blanket</v>
          </cell>
          <cell r="F409" t="str">
            <v>Gas Regulator Station Replacement Program</v>
          </cell>
          <cell r="G409" t="str">
            <v>Asset Condition</v>
          </cell>
          <cell r="H409" t="str">
            <v>Natural Gas Distribution</v>
          </cell>
          <cell r="I409" t="str">
            <v>G Distribution</v>
          </cell>
          <cell r="J409" t="str">
            <v>GD</v>
          </cell>
          <cell r="K409" t="str">
            <v>WA</v>
          </cell>
          <cell r="L409">
            <v>0</v>
          </cell>
          <cell r="M409">
            <v>2023</v>
          </cell>
          <cell r="N409">
            <v>101775.06</v>
          </cell>
          <cell r="O409">
            <v>40947.409999999996</v>
          </cell>
          <cell r="P409">
            <v>15000</v>
          </cell>
          <cell r="Q409">
            <v>15000</v>
          </cell>
          <cell r="R409">
            <v>20000</v>
          </cell>
          <cell r="S409">
            <v>40000</v>
          </cell>
          <cell r="T409">
            <v>50000</v>
          </cell>
          <cell r="U409">
            <v>60000</v>
          </cell>
          <cell r="V409">
            <v>60000</v>
          </cell>
          <cell r="W409">
            <v>40000</v>
          </cell>
          <cell r="X409">
            <v>40000</v>
          </cell>
          <cell r="Y409">
            <v>23970</v>
          </cell>
          <cell r="Z409">
            <v>506692.47</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row>
        <row r="410">
          <cell r="B410" t="str">
            <v>BI_ZCG17</v>
          </cell>
          <cell r="C410" t="str">
            <v>BI_ZCG17 - Gas Regulator Station Reliability - Cd'A</v>
          </cell>
          <cell r="D410" t="str">
            <v>3002</v>
          </cell>
          <cell r="E410" t="str">
            <v>ER_3002 - Regulator Reliable - Blanket</v>
          </cell>
          <cell r="F410" t="str">
            <v>Gas Regulator Station Replacement Program</v>
          </cell>
          <cell r="G410" t="str">
            <v>Asset Condition</v>
          </cell>
          <cell r="H410" t="str">
            <v>Natural Gas Distribution</v>
          </cell>
          <cell r="I410" t="str">
            <v>G Distribution</v>
          </cell>
          <cell r="J410" t="str">
            <v>GD</v>
          </cell>
          <cell r="K410" t="str">
            <v>ID</v>
          </cell>
          <cell r="L410">
            <v>0</v>
          </cell>
          <cell r="M410">
            <v>2023</v>
          </cell>
          <cell r="N410">
            <v>76.710000000000008</v>
          </cell>
          <cell r="O410">
            <v>0</v>
          </cell>
          <cell r="P410">
            <v>0</v>
          </cell>
          <cell r="Q410">
            <v>0</v>
          </cell>
          <cell r="R410">
            <v>0</v>
          </cell>
          <cell r="S410">
            <v>0</v>
          </cell>
          <cell r="T410">
            <v>0</v>
          </cell>
          <cell r="U410">
            <v>0</v>
          </cell>
          <cell r="V410">
            <v>0</v>
          </cell>
          <cell r="W410">
            <v>0</v>
          </cell>
          <cell r="X410">
            <v>0</v>
          </cell>
          <cell r="Y410">
            <v>0</v>
          </cell>
          <cell r="Z410">
            <v>76.710000000000008</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row>
        <row r="411">
          <cell r="B411" t="str">
            <v>BI_XE015</v>
          </cell>
          <cell r="C411" t="str">
            <v>BI_XE015 - Replace System Reinforcement - Gas Engineering</v>
          </cell>
          <cell r="D411" t="str">
            <v>3000</v>
          </cell>
          <cell r="E411" t="str">
            <v>ER_3000 - Gas Reinforce-Minor Blanket</v>
          </cell>
          <cell r="F411" t="str">
            <v>Gas Reinforcement Program</v>
          </cell>
          <cell r="G411" t="str">
            <v>Performance &amp; Capacity</v>
          </cell>
          <cell r="H411" t="str">
            <v>Natural Gas Distribution</v>
          </cell>
          <cell r="I411" t="str">
            <v>G Distribution</v>
          </cell>
          <cell r="J411" t="str">
            <v>GD</v>
          </cell>
          <cell r="K411" t="str">
            <v>ID</v>
          </cell>
          <cell r="L411">
            <v>0</v>
          </cell>
          <cell r="M411">
            <v>2022</v>
          </cell>
          <cell r="N411">
            <v>591.46</v>
          </cell>
          <cell r="O411">
            <v>766.8900000000001</v>
          </cell>
          <cell r="P411">
            <v>960.37</v>
          </cell>
          <cell r="Q411">
            <v>0</v>
          </cell>
          <cell r="R411">
            <v>0</v>
          </cell>
          <cell r="S411">
            <v>2907.08</v>
          </cell>
          <cell r="T411">
            <v>6512</v>
          </cell>
          <cell r="U411">
            <v>730.35</v>
          </cell>
          <cell r="V411">
            <v>528.20000000000005</v>
          </cell>
          <cell r="W411">
            <v>32892.46</v>
          </cell>
          <cell r="X411">
            <v>21547.41</v>
          </cell>
          <cell r="Y411">
            <v>0</v>
          </cell>
          <cell r="Z411">
            <v>67436.22</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row>
        <row r="412">
          <cell r="B412" t="str">
            <v>BI_XE015</v>
          </cell>
          <cell r="C412" t="str">
            <v>BI_XE015 - Replace System Reinforcement - Gas Engineering</v>
          </cell>
          <cell r="D412" t="str">
            <v>3000</v>
          </cell>
          <cell r="E412" t="str">
            <v>ER_3000 - Gas Reinforce-Minor Blanket</v>
          </cell>
          <cell r="F412" t="str">
            <v>Gas Reinforcement Program</v>
          </cell>
          <cell r="G412" t="str">
            <v>Performance &amp; Capacity</v>
          </cell>
          <cell r="H412" t="str">
            <v>Natural Gas Distribution</v>
          </cell>
          <cell r="I412" t="str">
            <v>G Distribution</v>
          </cell>
          <cell r="J412" t="str">
            <v>GD</v>
          </cell>
          <cell r="K412" t="str">
            <v>OR</v>
          </cell>
          <cell r="L412">
            <v>1</v>
          </cell>
          <cell r="M412">
            <v>2022</v>
          </cell>
          <cell r="N412">
            <v>929.88</v>
          </cell>
          <cell r="O412">
            <v>893396.37</v>
          </cell>
          <cell r="P412">
            <v>12378.87</v>
          </cell>
          <cell r="Q412">
            <v>123196.60999999999</v>
          </cell>
          <cell r="R412">
            <v>18508.96</v>
          </cell>
          <cell r="S412">
            <v>1254.33</v>
          </cell>
          <cell r="T412">
            <v>33440.53</v>
          </cell>
          <cell r="U412">
            <v>10112.800000000001</v>
          </cell>
          <cell r="V412">
            <v>95366.340000000011</v>
          </cell>
          <cell r="W412">
            <v>28854.110000000004</v>
          </cell>
          <cell r="X412">
            <v>18947.019999999997</v>
          </cell>
          <cell r="Y412">
            <v>33055.61</v>
          </cell>
          <cell r="Z412">
            <v>1269441.4300000004</v>
          </cell>
          <cell r="AA412">
            <v>929.88</v>
          </cell>
          <cell r="AB412">
            <v>893396.37</v>
          </cell>
          <cell r="AC412">
            <v>12378.87</v>
          </cell>
          <cell r="AD412">
            <v>123196.60999999999</v>
          </cell>
          <cell r="AE412">
            <v>18508.96</v>
          </cell>
          <cell r="AF412">
            <v>1254.33</v>
          </cell>
          <cell r="AG412">
            <v>33440.53</v>
          </cell>
          <cell r="AH412">
            <v>10112.800000000001</v>
          </cell>
          <cell r="AI412">
            <v>95366.340000000011</v>
          </cell>
          <cell r="AJ412">
            <v>28854.110000000004</v>
          </cell>
          <cell r="AK412">
            <v>18947.019999999997</v>
          </cell>
          <cell r="AL412">
            <v>33055.61</v>
          </cell>
          <cell r="AM412">
            <v>1269441.4300000004</v>
          </cell>
        </row>
        <row r="413">
          <cell r="B413" t="str">
            <v>BI_XE015</v>
          </cell>
          <cell r="C413" t="str">
            <v>BI_XE015 - Replace System Reinforcement - Gas Engineering</v>
          </cell>
          <cell r="D413" t="str">
            <v>3000</v>
          </cell>
          <cell r="E413" t="str">
            <v>ER_3000 - Gas Reinforce-Minor Blanket</v>
          </cell>
          <cell r="F413" t="str">
            <v>Gas Reinforcement Program</v>
          </cell>
          <cell r="G413" t="str">
            <v>Performance &amp; Capacity</v>
          </cell>
          <cell r="H413" t="str">
            <v>Natural Gas Distribution</v>
          </cell>
          <cell r="I413" t="str">
            <v>G Distribution</v>
          </cell>
          <cell r="J413" t="str">
            <v>GD</v>
          </cell>
          <cell r="K413" t="str">
            <v>WA</v>
          </cell>
          <cell r="L413">
            <v>0</v>
          </cell>
          <cell r="M413">
            <v>2022</v>
          </cell>
          <cell r="N413">
            <v>77905.62</v>
          </cell>
          <cell r="O413">
            <v>6495.94</v>
          </cell>
          <cell r="P413">
            <v>26302.880000000001</v>
          </cell>
          <cell r="Q413">
            <v>91772.9</v>
          </cell>
          <cell r="R413">
            <v>73127.94</v>
          </cell>
          <cell r="S413">
            <v>119868.08</v>
          </cell>
          <cell r="T413">
            <v>42158.93</v>
          </cell>
          <cell r="U413">
            <v>20294.469999999998</v>
          </cell>
          <cell r="V413">
            <v>25402.18</v>
          </cell>
          <cell r="W413">
            <v>23071.29</v>
          </cell>
          <cell r="X413">
            <v>31378.68</v>
          </cell>
          <cell r="Y413">
            <v>17476.760000000002</v>
          </cell>
          <cell r="Z413">
            <v>555255.67000000004</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row>
        <row r="414">
          <cell r="B414" t="str">
            <v>BI_XE015</v>
          </cell>
          <cell r="C414" t="str">
            <v>BI_XE015 - Replace System Reinforcement - Gas Engineering</v>
          </cell>
          <cell r="D414" t="str">
            <v>3000</v>
          </cell>
          <cell r="E414" t="str">
            <v>ER_3000 - Gas Reinforce-Minor Blanket</v>
          </cell>
          <cell r="F414" t="str">
            <v>Gas Reinforcement Program</v>
          </cell>
          <cell r="G414" t="str">
            <v>Performance &amp; Capacity</v>
          </cell>
          <cell r="H414" t="str">
            <v>Natural Gas Distribution</v>
          </cell>
          <cell r="I414" t="str">
            <v>G Distribution</v>
          </cell>
          <cell r="J414" t="str">
            <v>GD</v>
          </cell>
          <cell r="K414" t="str">
            <v>ID</v>
          </cell>
          <cell r="L414">
            <v>0</v>
          </cell>
          <cell r="M414">
            <v>2023</v>
          </cell>
          <cell r="N414">
            <v>20241.04</v>
          </cell>
          <cell r="O414">
            <v>130493.03</v>
          </cell>
          <cell r="P414">
            <v>25954</v>
          </cell>
          <cell r="Q414">
            <v>26053</v>
          </cell>
          <cell r="R414">
            <v>26053</v>
          </cell>
          <cell r="S414">
            <v>26053</v>
          </cell>
          <cell r="T414">
            <v>26053</v>
          </cell>
          <cell r="U414">
            <v>26053</v>
          </cell>
          <cell r="V414">
            <v>26053</v>
          </cell>
          <cell r="W414">
            <v>26053</v>
          </cell>
          <cell r="X414">
            <v>26053</v>
          </cell>
          <cell r="Y414">
            <v>26053</v>
          </cell>
          <cell r="Z414">
            <v>411165.07</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row>
        <row r="415">
          <cell r="B415" t="str">
            <v>BI_XE015</v>
          </cell>
          <cell r="C415" t="str">
            <v>BI_XE015 - Replace System Reinforcement - Gas Engineering</v>
          </cell>
          <cell r="D415" t="str">
            <v>3000</v>
          </cell>
          <cell r="E415" t="str">
            <v>ER_3000 - Gas Reinforce-Minor Blanket</v>
          </cell>
          <cell r="F415" t="str">
            <v>Gas Reinforcement Program</v>
          </cell>
          <cell r="G415" t="str">
            <v>Performance &amp; Capacity</v>
          </cell>
          <cell r="H415" t="str">
            <v>Natural Gas Distribution</v>
          </cell>
          <cell r="I415" t="str">
            <v>G Distribution</v>
          </cell>
          <cell r="J415" t="str">
            <v>GD</v>
          </cell>
          <cell r="K415" t="str">
            <v>OR</v>
          </cell>
          <cell r="L415">
            <v>1</v>
          </cell>
          <cell r="M415">
            <v>2023</v>
          </cell>
          <cell r="N415">
            <v>5843.3</v>
          </cell>
          <cell r="O415">
            <v>3286.8199999999997</v>
          </cell>
          <cell r="P415">
            <v>50000</v>
          </cell>
          <cell r="Q415">
            <v>50000</v>
          </cell>
          <cell r="R415">
            <v>50000</v>
          </cell>
          <cell r="S415">
            <v>50000</v>
          </cell>
          <cell r="T415">
            <v>50000</v>
          </cell>
          <cell r="U415">
            <v>50000</v>
          </cell>
          <cell r="V415">
            <v>50000</v>
          </cell>
          <cell r="W415">
            <v>50000</v>
          </cell>
          <cell r="X415">
            <v>50000</v>
          </cell>
          <cell r="Y415">
            <v>50000</v>
          </cell>
          <cell r="Z415">
            <v>509130.12</v>
          </cell>
          <cell r="AA415">
            <v>5843.3</v>
          </cell>
          <cell r="AB415">
            <v>3286.8199999999997</v>
          </cell>
          <cell r="AC415">
            <v>50000</v>
          </cell>
          <cell r="AD415">
            <v>50000</v>
          </cell>
          <cell r="AE415">
            <v>50000</v>
          </cell>
          <cell r="AF415">
            <v>50000</v>
          </cell>
          <cell r="AG415">
            <v>50000</v>
          </cell>
          <cell r="AH415">
            <v>50000</v>
          </cell>
          <cell r="AI415">
            <v>50000</v>
          </cell>
          <cell r="AJ415">
            <v>50000</v>
          </cell>
          <cell r="AK415">
            <v>50000</v>
          </cell>
          <cell r="AL415">
            <v>50000</v>
          </cell>
          <cell r="AM415">
            <v>509130.12</v>
          </cell>
        </row>
        <row r="416">
          <cell r="B416" t="str">
            <v>BI_XE015</v>
          </cell>
          <cell r="C416" t="str">
            <v>BI_XE015 - Replace System Reinforcement - Gas Engineering</v>
          </cell>
          <cell r="D416" t="str">
            <v>3000</v>
          </cell>
          <cell r="E416" t="str">
            <v>ER_3000 - Gas Reinforce-Minor Blanket</v>
          </cell>
          <cell r="F416" t="str">
            <v>Gas Reinforcement Program</v>
          </cell>
          <cell r="G416" t="str">
            <v>Performance &amp; Capacity</v>
          </cell>
          <cell r="H416" t="str">
            <v>Natural Gas Distribution</v>
          </cell>
          <cell r="I416" t="str">
            <v>G Distribution</v>
          </cell>
          <cell r="J416" t="str">
            <v>GD</v>
          </cell>
          <cell r="K416" t="str">
            <v>WA</v>
          </cell>
          <cell r="L416">
            <v>0</v>
          </cell>
          <cell r="M416">
            <v>2023</v>
          </cell>
          <cell r="N416">
            <v>1290.4000000000001</v>
          </cell>
          <cell r="O416">
            <v>232874.71</v>
          </cell>
          <cell r="P416">
            <v>50000</v>
          </cell>
          <cell r="Q416">
            <v>50000</v>
          </cell>
          <cell r="R416">
            <v>50000</v>
          </cell>
          <cell r="S416">
            <v>50000</v>
          </cell>
          <cell r="T416">
            <v>50000</v>
          </cell>
          <cell r="U416">
            <v>50000</v>
          </cell>
          <cell r="V416">
            <v>50000</v>
          </cell>
          <cell r="W416">
            <v>50000</v>
          </cell>
          <cell r="X416">
            <v>50000</v>
          </cell>
          <cell r="Y416">
            <v>50000</v>
          </cell>
          <cell r="Z416">
            <v>734165.11</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row>
        <row r="417">
          <cell r="B417" t="str">
            <v>BI_MN401</v>
          </cell>
          <cell r="C417" t="str">
            <v>BI_MN401 - Relocate Due to St&amp;Hwy Work - Medford</v>
          </cell>
          <cell r="D417" t="str">
            <v>3003</v>
          </cell>
          <cell r="E417" t="str">
            <v>ER_3003 - Gas Replace-St&amp;Hwy</v>
          </cell>
          <cell r="F417" t="str">
            <v>Gas Replacement Street and Highway Program</v>
          </cell>
          <cell r="G417" t="str">
            <v>Mandatory &amp; Compliance</v>
          </cell>
          <cell r="H417" t="str">
            <v>Natural Gas Distribution</v>
          </cell>
          <cell r="I417" t="str">
            <v>G Distribution</v>
          </cell>
          <cell r="J417" t="str">
            <v>GD</v>
          </cell>
          <cell r="K417" t="str">
            <v>OR</v>
          </cell>
          <cell r="L417">
            <v>1</v>
          </cell>
          <cell r="M417">
            <v>2022</v>
          </cell>
          <cell r="N417">
            <v>11658.02</v>
          </cell>
          <cell r="O417">
            <v>35658.58</v>
          </cell>
          <cell r="P417">
            <v>73222.790000000008</v>
          </cell>
          <cell r="Q417">
            <v>61099.92</v>
          </cell>
          <cell r="R417">
            <v>224858.33</v>
          </cell>
          <cell r="S417">
            <v>22345.760000000002</v>
          </cell>
          <cell r="T417">
            <v>24032.47</v>
          </cell>
          <cell r="U417">
            <v>32383.78</v>
          </cell>
          <cell r="V417">
            <v>-10156.75</v>
          </cell>
          <cell r="W417">
            <v>39111.1</v>
          </cell>
          <cell r="X417">
            <v>46795.630000000005</v>
          </cell>
          <cell r="Y417">
            <v>82143.22</v>
          </cell>
          <cell r="Z417">
            <v>643152.85</v>
          </cell>
          <cell r="AA417">
            <v>11658.02</v>
          </cell>
          <cell r="AB417">
            <v>35658.58</v>
          </cell>
          <cell r="AC417">
            <v>73222.790000000008</v>
          </cell>
          <cell r="AD417">
            <v>61099.92</v>
          </cell>
          <cell r="AE417">
            <v>224858.33</v>
          </cell>
          <cell r="AF417">
            <v>22345.760000000002</v>
          </cell>
          <cell r="AG417">
            <v>24032.47</v>
          </cell>
          <cell r="AH417">
            <v>32383.78</v>
          </cell>
          <cell r="AI417">
            <v>-10156.75</v>
          </cell>
          <cell r="AJ417">
            <v>39111.1</v>
          </cell>
          <cell r="AK417">
            <v>46795.630000000005</v>
          </cell>
          <cell r="AL417">
            <v>82143.22</v>
          </cell>
          <cell r="AM417">
            <v>643152.85</v>
          </cell>
        </row>
        <row r="418">
          <cell r="B418" t="str">
            <v>BI_MN402</v>
          </cell>
          <cell r="C418" t="str">
            <v>BI_MN402 - Relocate Due to St&amp;Hwy Work - Roseburg</v>
          </cell>
          <cell r="D418" t="str">
            <v>3003</v>
          </cell>
          <cell r="E418" t="str">
            <v>ER_3003 - Gas Replace-St&amp;Hwy</v>
          </cell>
          <cell r="F418" t="str">
            <v>Gas Replacement Street and Highway Program</v>
          </cell>
          <cell r="G418" t="str">
            <v>Mandatory &amp; Compliance</v>
          </cell>
          <cell r="H418" t="str">
            <v>Natural Gas Distribution</v>
          </cell>
          <cell r="I418" t="str">
            <v>G Distribution</v>
          </cell>
          <cell r="J418" t="str">
            <v>GD</v>
          </cell>
          <cell r="K418" t="str">
            <v>OR</v>
          </cell>
          <cell r="L418">
            <v>1</v>
          </cell>
          <cell r="M418">
            <v>2022</v>
          </cell>
          <cell r="N418">
            <v>2324.64</v>
          </cell>
          <cell r="O418">
            <v>7250.53</v>
          </cell>
          <cell r="P418">
            <v>553.25</v>
          </cell>
          <cell r="Q418">
            <v>46291.97</v>
          </cell>
          <cell r="R418">
            <v>47724.43</v>
          </cell>
          <cell r="S418">
            <v>241495.99</v>
          </cell>
          <cell r="T418">
            <v>10196.92</v>
          </cell>
          <cell r="U418">
            <v>1667.75</v>
          </cell>
          <cell r="V418">
            <v>7109.9000000000005</v>
          </cell>
          <cell r="W418">
            <v>913.05</v>
          </cell>
          <cell r="X418">
            <v>108193.81</v>
          </cell>
          <cell r="Y418">
            <v>3176.05</v>
          </cell>
          <cell r="Z418">
            <v>476898.29</v>
          </cell>
          <cell r="AA418">
            <v>2324.64</v>
          </cell>
          <cell r="AB418">
            <v>7250.53</v>
          </cell>
          <cell r="AC418">
            <v>553.25</v>
          </cell>
          <cell r="AD418">
            <v>46291.97</v>
          </cell>
          <cell r="AE418">
            <v>47724.43</v>
          </cell>
          <cell r="AF418">
            <v>241495.99</v>
          </cell>
          <cell r="AG418">
            <v>10196.92</v>
          </cell>
          <cell r="AH418">
            <v>1667.75</v>
          </cell>
          <cell r="AI418">
            <v>7109.9000000000005</v>
          </cell>
          <cell r="AJ418">
            <v>913.05</v>
          </cell>
          <cell r="AK418">
            <v>108193.81</v>
          </cell>
          <cell r="AL418">
            <v>3176.05</v>
          </cell>
          <cell r="AM418">
            <v>476898.29</v>
          </cell>
        </row>
        <row r="419">
          <cell r="B419" t="str">
            <v>BI_MN403</v>
          </cell>
          <cell r="C419" t="str">
            <v>BI_MN403 - Relocate Due to St&amp;Hwy Work - Klamath</v>
          </cell>
          <cell r="D419" t="str">
            <v>3003</v>
          </cell>
          <cell r="E419" t="str">
            <v>ER_3003 - Gas Replace-St&amp;Hwy</v>
          </cell>
          <cell r="F419" t="str">
            <v>Gas Replacement Street and Highway Program</v>
          </cell>
          <cell r="G419" t="str">
            <v>Mandatory &amp; Compliance</v>
          </cell>
          <cell r="H419" t="str">
            <v>Natural Gas Distribution</v>
          </cell>
          <cell r="I419" t="str">
            <v>G Distribution</v>
          </cell>
          <cell r="J419" t="str">
            <v>GD</v>
          </cell>
          <cell r="K419" t="str">
            <v>OR</v>
          </cell>
          <cell r="L419">
            <v>1</v>
          </cell>
          <cell r="M419">
            <v>2022</v>
          </cell>
          <cell r="N419">
            <v>44.66</v>
          </cell>
          <cell r="O419">
            <v>59.46</v>
          </cell>
          <cell r="P419">
            <v>35.619999999999997</v>
          </cell>
          <cell r="Q419">
            <v>-1.8</v>
          </cell>
          <cell r="R419">
            <v>304.52</v>
          </cell>
          <cell r="S419">
            <v>6989.52</v>
          </cell>
          <cell r="T419">
            <v>143.88</v>
          </cell>
          <cell r="U419">
            <v>12941.21</v>
          </cell>
          <cell r="V419">
            <v>80.91</v>
          </cell>
          <cell r="W419">
            <v>109.78</v>
          </cell>
          <cell r="X419">
            <v>-40.520000000000003</v>
          </cell>
          <cell r="Y419">
            <v>8.2799999999999994</v>
          </cell>
          <cell r="Z419">
            <v>20675.519999999997</v>
          </cell>
          <cell r="AA419">
            <v>44.66</v>
          </cell>
          <cell r="AB419">
            <v>59.46</v>
          </cell>
          <cell r="AC419">
            <v>35.619999999999997</v>
          </cell>
          <cell r="AD419">
            <v>-1.8</v>
          </cell>
          <cell r="AE419">
            <v>304.52</v>
          </cell>
          <cell r="AF419">
            <v>6989.52</v>
          </cell>
          <cell r="AG419">
            <v>143.88</v>
          </cell>
          <cell r="AH419">
            <v>12941.21</v>
          </cell>
          <cell r="AI419">
            <v>80.91</v>
          </cell>
          <cell r="AJ419">
            <v>109.78</v>
          </cell>
          <cell r="AK419">
            <v>-40.520000000000003</v>
          </cell>
          <cell r="AL419">
            <v>8.2799999999999994</v>
          </cell>
          <cell r="AM419">
            <v>20675.519999999997</v>
          </cell>
        </row>
        <row r="420">
          <cell r="B420" t="str">
            <v>BI_MN404</v>
          </cell>
          <cell r="C420" t="str">
            <v>BI_MN404 - Relocate Due to St&amp;Hwy Work - La Grande</v>
          </cell>
          <cell r="D420" t="str">
            <v>3003</v>
          </cell>
          <cell r="E420" t="str">
            <v>ER_3003 - Gas Replace-St&amp;Hwy</v>
          </cell>
          <cell r="F420" t="str">
            <v>Gas Replacement Street and Highway Program</v>
          </cell>
          <cell r="G420" t="str">
            <v>Mandatory &amp; Compliance</v>
          </cell>
          <cell r="H420" t="str">
            <v>Natural Gas Distribution</v>
          </cell>
          <cell r="I420" t="str">
            <v>G Distribution</v>
          </cell>
          <cell r="J420" t="str">
            <v>GD</v>
          </cell>
          <cell r="K420" t="str">
            <v>OR</v>
          </cell>
          <cell r="L420">
            <v>1</v>
          </cell>
          <cell r="M420">
            <v>2022</v>
          </cell>
          <cell r="N420">
            <v>1094.93</v>
          </cell>
          <cell r="O420">
            <v>0</v>
          </cell>
          <cell r="P420">
            <v>4006.9</v>
          </cell>
          <cell r="Q420">
            <v>415.21</v>
          </cell>
          <cell r="R420">
            <v>0</v>
          </cell>
          <cell r="S420">
            <v>0</v>
          </cell>
          <cell r="T420">
            <v>635.33000000000004</v>
          </cell>
          <cell r="U420">
            <v>0</v>
          </cell>
          <cell r="V420">
            <v>391.25</v>
          </cell>
          <cell r="W420">
            <v>0</v>
          </cell>
          <cell r="X420">
            <v>1010.72</v>
          </cell>
          <cell r="Y420">
            <v>0</v>
          </cell>
          <cell r="Z420">
            <v>7554.34</v>
          </cell>
          <cell r="AA420">
            <v>1094.93</v>
          </cell>
          <cell r="AB420">
            <v>0</v>
          </cell>
          <cell r="AC420">
            <v>4006.9</v>
          </cell>
          <cell r="AD420">
            <v>415.21</v>
          </cell>
          <cell r="AE420">
            <v>0</v>
          </cell>
          <cell r="AF420">
            <v>0</v>
          </cell>
          <cell r="AG420">
            <v>635.33000000000004</v>
          </cell>
          <cell r="AH420">
            <v>0</v>
          </cell>
          <cell r="AI420">
            <v>391.25</v>
          </cell>
          <cell r="AJ420">
            <v>0</v>
          </cell>
          <cell r="AK420">
            <v>1010.72</v>
          </cell>
          <cell r="AL420">
            <v>0</v>
          </cell>
          <cell r="AM420">
            <v>7554.34</v>
          </cell>
        </row>
        <row r="421">
          <cell r="B421" t="str">
            <v>BI_MN405</v>
          </cell>
          <cell r="C421" t="str">
            <v>BI_MN405 - Relocate Due to St&amp;Hwy Work - Goldendale</v>
          </cell>
          <cell r="D421" t="str">
            <v>3003</v>
          </cell>
          <cell r="E421" t="str">
            <v>ER_3003 - Gas Replace-St&amp;Hwy</v>
          </cell>
          <cell r="F421" t="str">
            <v>Gas Replacement Street and Highway Program</v>
          </cell>
          <cell r="G421" t="str">
            <v>Mandatory &amp; Compliance</v>
          </cell>
          <cell r="H421" t="str">
            <v>Natural Gas Distribution</v>
          </cell>
          <cell r="I421" t="str">
            <v>G Distribution</v>
          </cell>
          <cell r="J421" t="str">
            <v>GD</v>
          </cell>
          <cell r="K421" t="str">
            <v>WA</v>
          </cell>
          <cell r="L421">
            <v>0</v>
          </cell>
          <cell r="M421">
            <v>2022</v>
          </cell>
          <cell r="N421">
            <v>0</v>
          </cell>
          <cell r="O421">
            <v>0</v>
          </cell>
          <cell r="P421">
            <v>0</v>
          </cell>
          <cell r="Q421">
            <v>2246.4499999999998</v>
          </cell>
          <cell r="R421">
            <v>0</v>
          </cell>
          <cell r="S421">
            <v>0</v>
          </cell>
          <cell r="T421">
            <v>4844.53</v>
          </cell>
          <cell r="U421">
            <v>1158.82</v>
          </cell>
          <cell r="V421">
            <v>0</v>
          </cell>
          <cell r="W421">
            <v>0</v>
          </cell>
          <cell r="X421">
            <v>0</v>
          </cell>
          <cell r="Y421">
            <v>0</v>
          </cell>
          <cell r="Z421">
            <v>8249.7999999999993</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row>
        <row r="422">
          <cell r="B422" t="str">
            <v>BI_XE023</v>
          </cell>
          <cell r="C422" t="str">
            <v>BI_XE023 - Relocate Due to St&amp;Hwy Work- Gas Engineering</v>
          </cell>
          <cell r="D422" t="str">
            <v>3003</v>
          </cell>
          <cell r="E422" t="str">
            <v>ER_3003 - Gas Replace-St&amp;Hwy</v>
          </cell>
          <cell r="F422" t="str">
            <v>Gas Replacement Street and Highway Program</v>
          </cell>
          <cell r="G422" t="str">
            <v>Mandatory &amp; Compliance</v>
          </cell>
          <cell r="H422" t="str">
            <v>Natural Gas Distribution</v>
          </cell>
          <cell r="I422" t="str">
            <v>G Distribution</v>
          </cell>
          <cell r="J422" t="str">
            <v>GD</v>
          </cell>
          <cell r="K422" t="str">
            <v>ID</v>
          </cell>
          <cell r="L422">
            <v>0</v>
          </cell>
          <cell r="M422">
            <v>2022</v>
          </cell>
          <cell r="N422">
            <v>1916468.48</v>
          </cell>
          <cell r="O422">
            <v>1591.3</v>
          </cell>
          <cell r="P422">
            <v>-27624.010000000002</v>
          </cell>
          <cell r="Q422">
            <v>273.51</v>
          </cell>
          <cell r="R422">
            <v>42.71</v>
          </cell>
          <cell r="S422">
            <v>100.92</v>
          </cell>
          <cell r="T422">
            <v>0</v>
          </cell>
          <cell r="U422">
            <v>0</v>
          </cell>
          <cell r="V422">
            <v>0</v>
          </cell>
          <cell r="W422">
            <v>0</v>
          </cell>
          <cell r="X422">
            <v>0</v>
          </cell>
          <cell r="Y422">
            <v>0</v>
          </cell>
          <cell r="Z422">
            <v>1890852.91</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row>
        <row r="423">
          <cell r="B423" t="str">
            <v>BI_XE023</v>
          </cell>
          <cell r="C423" t="str">
            <v>BI_XE023 - Relocate Due to St&amp;Hwy Work- Gas Engineering</v>
          </cell>
          <cell r="D423" t="str">
            <v>3003</v>
          </cell>
          <cell r="E423" t="str">
            <v>ER_3003 - Gas Replace-St&amp;Hwy</v>
          </cell>
          <cell r="F423" t="str">
            <v>Gas Replacement Street and Highway Program</v>
          </cell>
          <cell r="G423" t="str">
            <v>Mandatory &amp; Compliance</v>
          </cell>
          <cell r="H423" t="str">
            <v>Natural Gas Distribution</v>
          </cell>
          <cell r="I423" t="str">
            <v>G Distribution</v>
          </cell>
          <cell r="J423" t="str">
            <v>GD</v>
          </cell>
          <cell r="K423" t="str">
            <v>OR</v>
          </cell>
          <cell r="L423">
            <v>1</v>
          </cell>
          <cell r="M423">
            <v>2022</v>
          </cell>
          <cell r="N423">
            <v>0</v>
          </cell>
          <cell r="O423">
            <v>0</v>
          </cell>
          <cell r="P423">
            <v>0</v>
          </cell>
          <cell r="Q423">
            <v>0</v>
          </cell>
          <cell r="R423">
            <v>0</v>
          </cell>
          <cell r="S423">
            <v>77243.78</v>
          </cell>
          <cell r="T423">
            <v>101773.13</v>
          </cell>
          <cell r="U423">
            <v>15365.74</v>
          </cell>
          <cell r="V423">
            <v>9818.35</v>
          </cell>
          <cell r="W423">
            <v>0</v>
          </cell>
          <cell r="X423">
            <v>0</v>
          </cell>
          <cell r="Y423">
            <v>0</v>
          </cell>
          <cell r="Z423">
            <v>204201</v>
          </cell>
          <cell r="AA423">
            <v>0</v>
          </cell>
          <cell r="AB423">
            <v>0</v>
          </cell>
          <cell r="AC423">
            <v>0</v>
          </cell>
          <cell r="AD423">
            <v>0</v>
          </cell>
          <cell r="AE423">
            <v>0</v>
          </cell>
          <cell r="AF423">
            <v>77243.78</v>
          </cell>
          <cell r="AG423">
            <v>101773.13</v>
          </cell>
          <cell r="AH423">
            <v>15365.74</v>
          </cell>
          <cell r="AI423">
            <v>9818.35</v>
          </cell>
          <cell r="AJ423">
            <v>0</v>
          </cell>
          <cell r="AK423">
            <v>0</v>
          </cell>
          <cell r="AL423">
            <v>0</v>
          </cell>
          <cell r="AM423">
            <v>204201</v>
          </cell>
        </row>
        <row r="424">
          <cell r="B424" t="str">
            <v>BI_XE023</v>
          </cell>
          <cell r="C424" t="str">
            <v>BI_XE023 - Relocate Due to St&amp;Hwy Work- Gas Engineering</v>
          </cell>
          <cell r="D424" t="str">
            <v>3003</v>
          </cell>
          <cell r="E424" t="str">
            <v>ER_3003 - Gas Replace-St&amp;Hwy</v>
          </cell>
          <cell r="F424" t="str">
            <v>Gas Replacement Street and Highway Program</v>
          </cell>
          <cell r="G424" t="str">
            <v>Mandatory &amp; Compliance</v>
          </cell>
          <cell r="H424" t="str">
            <v>Natural Gas Distribution</v>
          </cell>
          <cell r="I424" t="str">
            <v>G Distribution</v>
          </cell>
          <cell r="J424" t="str">
            <v>GD</v>
          </cell>
          <cell r="K424" t="str">
            <v>WA</v>
          </cell>
          <cell r="L424">
            <v>0</v>
          </cell>
          <cell r="M424">
            <v>2022</v>
          </cell>
          <cell r="N424">
            <v>0</v>
          </cell>
          <cell r="O424">
            <v>0</v>
          </cell>
          <cell r="P424">
            <v>0</v>
          </cell>
          <cell r="Q424">
            <v>0</v>
          </cell>
          <cell r="R424">
            <v>0</v>
          </cell>
          <cell r="S424">
            <v>0</v>
          </cell>
          <cell r="T424">
            <v>0</v>
          </cell>
          <cell r="U424">
            <v>0</v>
          </cell>
          <cell r="V424">
            <v>146523.91</v>
          </cell>
          <cell r="W424">
            <v>322.39999999999998</v>
          </cell>
          <cell r="X424">
            <v>0</v>
          </cell>
          <cell r="Y424">
            <v>0</v>
          </cell>
          <cell r="Z424">
            <v>146846.31</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row>
        <row r="425">
          <cell r="B425" t="str">
            <v>BI_ZBR23</v>
          </cell>
          <cell r="C425" t="str">
            <v>BI_ZBR23 - Relocate Due to St&amp;Hwy Work - Davenport</v>
          </cell>
          <cell r="D425" t="str">
            <v>3003</v>
          </cell>
          <cell r="E425" t="str">
            <v>ER_3003 - Gas Replace-St&amp;Hwy</v>
          </cell>
          <cell r="F425" t="str">
            <v>Gas Replacement Street and Highway Program</v>
          </cell>
          <cell r="G425" t="str">
            <v>Mandatory &amp; Compliance</v>
          </cell>
          <cell r="H425" t="str">
            <v>Natural Gas Distribution</v>
          </cell>
          <cell r="I425" t="str">
            <v>G Distribution</v>
          </cell>
          <cell r="J425" t="str">
            <v>GD</v>
          </cell>
          <cell r="K425" t="str">
            <v>WA</v>
          </cell>
          <cell r="L425">
            <v>0</v>
          </cell>
          <cell r="M425">
            <v>2022</v>
          </cell>
          <cell r="N425">
            <v>0</v>
          </cell>
          <cell r="O425">
            <v>0</v>
          </cell>
          <cell r="P425">
            <v>2647.36</v>
          </cell>
          <cell r="Q425">
            <v>0</v>
          </cell>
          <cell r="R425">
            <v>0</v>
          </cell>
          <cell r="S425">
            <v>0</v>
          </cell>
          <cell r="T425">
            <v>0</v>
          </cell>
          <cell r="U425">
            <v>0</v>
          </cell>
          <cell r="V425">
            <v>0</v>
          </cell>
          <cell r="W425">
            <v>0</v>
          </cell>
          <cell r="X425">
            <v>0</v>
          </cell>
          <cell r="Y425">
            <v>0</v>
          </cell>
          <cell r="Z425">
            <v>2647.36</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row>
        <row r="426">
          <cell r="B426" t="str">
            <v>BI_ZCJ23</v>
          </cell>
          <cell r="C426" t="str">
            <v>BI_ZCJ23 - Relocate Due to St&amp;Hwy Work - Cd'A</v>
          </cell>
          <cell r="D426" t="str">
            <v>3003</v>
          </cell>
          <cell r="E426" t="str">
            <v>ER_3003 - Gas Replace-St&amp;Hwy</v>
          </cell>
          <cell r="F426" t="str">
            <v>Gas Replacement Street and Highway Program</v>
          </cell>
          <cell r="G426" t="str">
            <v>Mandatory &amp; Compliance</v>
          </cell>
          <cell r="H426" t="str">
            <v>Natural Gas Distribution</v>
          </cell>
          <cell r="I426" t="str">
            <v>G Distribution</v>
          </cell>
          <cell r="J426" t="str">
            <v>GD</v>
          </cell>
          <cell r="K426" t="str">
            <v>ID</v>
          </cell>
          <cell r="L426">
            <v>0</v>
          </cell>
          <cell r="M426">
            <v>2022</v>
          </cell>
          <cell r="N426">
            <v>2147.9299999999998</v>
          </cell>
          <cell r="O426">
            <v>9972.86</v>
          </cell>
          <cell r="P426">
            <v>10739.58</v>
          </cell>
          <cell r="Q426">
            <v>29875.06</v>
          </cell>
          <cell r="R426">
            <v>8370.52</v>
          </cell>
          <cell r="S426">
            <v>33007.75</v>
          </cell>
          <cell r="T426">
            <v>13923.13</v>
          </cell>
          <cell r="U426">
            <v>7756.64</v>
          </cell>
          <cell r="V426">
            <v>294076.08999999997</v>
          </cell>
          <cell r="W426">
            <v>36641.43</v>
          </cell>
          <cell r="X426">
            <v>-231052.36</v>
          </cell>
          <cell r="Y426">
            <v>31924.79</v>
          </cell>
          <cell r="Z426">
            <v>247383.42</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row>
        <row r="427">
          <cell r="B427" t="str">
            <v>BI_ZCM23</v>
          </cell>
          <cell r="C427" t="str">
            <v>BI_ZCM23 - Relocate Due to St&amp;Hwy Work- Kellogg</v>
          </cell>
          <cell r="D427" t="str">
            <v>3003</v>
          </cell>
          <cell r="E427" t="str">
            <v>ER_3003 - Gas Replace-St&amp;Hwy</v>
          </cell>
          <cell r="F427" t="str">
            <v>Gas Replacement Street and Highway Program</v>
          </cell>
          <cell r="G427" t="str">
            <v>Mandatory &amp; Compliance</v>
          </cell>
          <cell r="H427" t="str">
            <v>Natural Gas Distribution</v>
          </cell>
          <cell r="I427" t="str">
            <v>G Distribution</v>
          </cell>
          <cell r="J427" t="str">
            <v>GD</v>
          </cell>
          <cell r="K427" t="str">
            <v>ID</v>
          </cell>
          <cell r="L427">
            <v>0</v>
          </cell>
          <cell r="M427">
            <v>2022</v>
          </cell>
          <cell r="N427">
            <v>0</v>
          </cell>
          <cell r="O427">
            <v>0</v>
          </cell>
          <cell r="P427">
            <v>0</v>
          </cell>
          <cell r="Q427">
            <v>0</v>
          </cell>
          <cell r="R427">
            <v>207.77</v>
          </cell>
          <cell r="S427">
            <v>2995.15</v>
          </cell>
          <cell r="T427">
            <v>0</v>
          </cell>
          <cell r="U427">
            <v>0</v>
          </cell>
          <cell r="V427">
            <v>0</v>
          </cell>
          <cell r="W427">
            <v>0</v>
          </cell>
          <cell r="X427">
            <v>0</v>
          </cell>
          <cell r="Y427">
            <v>0</v>
          </cell>
          <cell r="Z427">
            <v>3202.92</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row>
        <row r="428">
          <cell r="B428" t="str">
            <v>BI_ZCS23</v>
          </cell>
          <cell r="C428" t="str">
            <v>BI_ZCS23 - Relocate Due to St&amp;Hwy Work - Sandpoint</v>
          </cell>
          <cell r="D428" t="str">
            <v>3003</v>
          </cell>
          <cell r="E428" t="str">
            <v>ER_3003 - Gas Replace-St&amp;Hwy</v>
          </cell>
          <cell r="F428" t="str">
            <v>Gas Replacement Street and Highway Program</v>
          </cell>
          <cell r="G428" t="str">
            <v>Mandatory &amp; Compliance</v>
          </cell>
          <cell r="H428" t="str">
            <v>Natural Gas Distribution</v>
          </cell>
          <cell r="I428" t="str">
            <v>G Distribution</v>
          </cell>
          <cell r="J428" t="str">
            <v>GD</v>
          </cell>
          <cell r="K428" t="str">
            <v>ID</v>
          </cell>
          <cell r="L428">
            <v>0</v>
          </cell>
          <cell r="M428">
            <v>2022</v>
          </cell>
          <cell r="N428">
            <v>0</v>
          </cell>
          <cell r="O428">
            <v>3.28</v>
          </cell>
          <cell r="P428">
            <v>201.5</v>
          </cell>
          <cell r="Q428">
            <v>9488.8799999999992</v>
          </cell>
          <cell r="R428">
            <v>-1460.6699999999998</v>
          </cell>
          <cell r="S428">
            <v>145.19999999999999</v>
          </cell>
          <cell r="T428">
            <v>568.99</v>
          </cell>
          <cell r="U428">
            <v>1039.01</v>
          </cell>
          <cell r="V428">
            <v>14410.439999999999</v>
          </cell>
          <cell r="W428">
            <v>1508.81</v>
          </cell>
          <cell r="X428">
            <v>53085.770000000004</v>
          </cell>
          <cell r="Y428">
            <v>2745.56</v>
          </cell>
          <cell r="Z428">
            <v>81736.77</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row>
        <row r="429">
          <cell r="B429" t="str">
            <v>BI_ZLG23</v>
          </cell>
          <cell r="C429" t="str">
            <v>BI_ZLG23 - Relocate Due to St&amp;Hwy Work - L/C</v>
          </cell>
          <cell r="D429" t="str">
            <v>3003</v>
          </cell>
          <cell r="E429" t="str">
            <v>ER_3003 - Gas Replace-St&amp;Hwy</v>
          </cell>
          <cell r="F429" t="str">
            <v>Gas Replacement Street and Highway Program</v>
          </cell>
          <cell r="G429" t="str">
            <v>Mandatory &amp; Compliance</v>
          </cell>
          <cell r="H429" t="str">
            <v>Natural Gas Distribution</v>
          </cell>
          <cell r="I429" t="str">
            <v>G Distribution</v>
          </cell>
          <cell r="J429" t="str">
            <v>GD</v>
          </cell>
          <cell r="K429" t="str">
            <v>ID</v>
          </cell>
          <cell r="L429">
            <v>0</v>
          </cell>
          <cell r="M429">
            <v>2022</v>
          </cell>
          <cell r="N429">
            <v>2310.38</v>
          </cell>
          <cell r="O429">
            <v>2550.6</v>
          </cell>
          <cell r="P429">
            <v>2616.54</v>
          </cell>
          <cell r="Q429">
            <v>4130.38</v>
          </cell>
          <cell r="R429">
            <v>3596.96</v>
          </cell>
          <cell r="S429">
            <v>2411.91</v>
          </cell>
          <cell r="T429">
            <v>3018.97</v>
          </cell>
          <cell r="U429">
            <v>2056.66</v>
          </cell>
          <cell r="V429">
            <v>2665.57</v>
          </cell>
          <cell r="W429">
            <v>3888.62</v>
          </cell>
          <cell r="X429">
            <v>26869.77</v>
          </cell>
          <cell r="Y429">
            <v>2147.09</v>
          </cell>
          <cell r="Z429">
            <v>58263.45</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row>
        <row r="430">
          <cell r="B430" t="str">
            <v>BI_ZLG23</v>
          </cell>
          <cell r="C430" t="str">
            <v>BI_ZLG23 - Relocate Due to St&amp;Hwy Work - L/C</v>
          </cell>
          <cell r="D430" t="str">
            <v>3003</v>
          </cell>
          <cell r="E430" t="str">
            <v>ER_3003 - Gas Replace-St&amp;Hwy</v>
          </cell>
          <cell r="F430" t="str">
            <v>Gas Replacement Street and Highway Program</v>
          </cell>
          <cell r="G430" t="str">
            <v>Mandatory &amp; Compliance</v>
          </cell>
          <cell r="H430" t="str">
            <v>Natural Gas Distribution</v>
          </cell>
          <cell r="I430" t="str">
            <v>G Distribution</v>
          </cell>
          <cell r="J430" t="str">
            <v>GD</v>
          </cell>
          <cell r="K430" t="str">
            <v>WA</v>
          </cell>
          <cell r="L430">
            <v>0</v>
          </cell>
          <cell r="M430">
            <v>2022</v>
          </cell>
          <cell r="N430">
            <v>2310.38</v>
          </cell>
          <cell r="O430">
            <v>2550.6</v>
          </cell>
          <cell r="P430">
            <v>2616.54</v>
          </cell>
          <cell r="Q430">
            <v>4130.38</v>
          </cell>
          <cell r="R430">
            <v>3596.96</v>
          </cell>
          <cell r="S430">
            <v>2411.91</v>
          </cell>
          <cell r="T430">
            <v>3018.97</v>
          </cell>
          <cell r="U430">
            <v>2056.66</v>
          </cell>
          <cell r="V430">
            <v>2665.57</v>
          </cell>
          <cell r="W430">
            <v>1635.12</v>
          </cell>
          <cell r="X430">
            <v>1595.94</v>
          </cell>
          <cell r="Y430">
            <v>1786.41</v>
          </cell>
          <cell r="Z430">
            <v>30375.439999999999</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row>
        <row r="431">
          <cell r="B431" t="str">
            <v>BI_ZPJ23</v>
          </cell>
          <cell r="C431" t="str">
            <v>BI_ZPJ23 - Relocate Due to St&amp;Hwy Work - Palouse</v>
          </cell>
          <cell r="D431" t="str">
            <v>3003</v>
          </cell>
          <cell r="E431" t="str">
            <v>ER_3003 - Gas Replace-St&amp;Hwy</v>
          </cell>
          <cell r="F431" t="str">
            <v>Gas Replacement Street and Highway Program</v>
          </cell>
          <cell r="G431" t="str">
            <v>Mandatory &amp; Compliance</v>
          </cell>
          <cell r="H431" t="str">
            <v>Natural Gas Distribution</v>
          </cell>
          <cell r="I431" t="str">
            <v>G Distribution</v>
          </cell>
          <cell r="J431" t="str">
            <v>GD</v>
          </cell>
          <cell r="K431" t="str">
            <v>ID</v>
          </cell>
          <cell r="L431">
            <v>0</v>
          </cell>
          <cell r="M431">
            <v>2022</v>
          </cell>
          <cell r="N431">
            <v>0</v>
          </cell>
          <cell r="O431">
            <v>540.91</v>
          </cell>
          <cell r="P431">
            <v>23</v>
          </cell>
          <cell r="Q431">
            <v>0</v>
          </cell>
          <cell r="R431">
            <v>0</v>
          </cell>
          <cell r="S431">
            <v>92.59</v>
          </cell>
          <cell r="T431">
            <v>10694.449999999999</v>
          </cell>
          <cell r="U431">
            <v>60549.82</v>
          </cell>
          <cell r="V431">
            <v>-3249.7599999999998</v>
          </cell>
          <cell r="W431">
            <v>-1241.73</v>
          </cell>
          <cell r="X431">
            <v>732.77</v>
          </cell>
          <cell r="Y431">
            <v>366.4</v>
          </cell>
          <cell r="Z431">
            <v>68508.450000000012</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row>
        <row r="432">
          <cell r="B432" t="str">
            <v>BI_ZVG23</v>
          </cell>
          <cell r="C432" t="str">
            <v>BI_ZVG23 - Relocate Due to St&amp;Hwy Work - Spokane</v>
          </cell>
          <cell r="D432" t="str">
            <v>3003</v>
          </cell>
          <cell r="E432" t="str">
            <v>ER_3003 - Gas Replace-St&amp;Hwy</v>
          </cell>
          <cell r="F432" t="str">
            <v>Gas Replacement Street and Highway Program</v>
          </cell>
          <cell r="G432" t="str">
            <v>Mandatory &amp; Compliance</v>
          </cell>
          <cell r="H432" t="str">
            <v>Natural Gas Distribution</v>
          </cell>
          <cell r="I432" t="str">
            <v>G Distribution</v>
          </cell>
          <cell r="J432" t="str">
            <v>GD</v>
          </cell>
          <cell r="K432" t="str">
            <v>WA</v>
          </cell>
          <cell r="L432">
            <v>0</v>
          </cell>
          <cell r="M432">
            <v>2022</v>
          </cell>
          <cell r="N432">
            <v>10814.67</v>
          </cell>
          <cell r="O432">
            <v>10382.280000000001</v>
          </cell>
          <cell r="P432">
            <v>32791.33</v>
          </cell>
          <cell r="Q432">
            <v>79419.009999999995</v>
          </cell>
          <cell r="R432">
            <v>77684.930000000008</v>
          </cell>
          <cell r="S432">
            <v>144198.32</v>
          </cell>
          <cell r="T432">
            <v>111805.60999999999</v>
          </cell>
          <cell r="U432">
            <v>134426.21</v>
          </cell>
          <cell r="V432">
            <v>95736.33</v>
          </cell>
          <cell r="W432">
            <v>91678.92</v>
          </cell>
          <cell r="X432">
            <v>75665.7</v>
          </cell>
          <cell r="Y432">
            <v>92547.459999999992</v>
          </cell>
          <cell r="Z432">
            <v>957150.7699999999</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row>
        <row r="433">
          <cell r="B433" t="str">
            <v>BI_MN401</v>
          </cell>
          <cell r="C433" t="str">
            <v>BI_MN401 - Relocate Due to St&amp;Hwy Work - Medford</v>
          </cell>
          <cell r="D433" t="str">
            <v>3003</v>
          </cell>
          <cell r="E433" t="str">
            <v>ER_3003 - Gas Replace-St&amp;Hwy</v>
          </cell>
          <cell r="F433" t="str">
            <v>Gas Replacement Street and Highway Program</v>
          </cell>
          <cell r="G433" t="str">
            <v>Mandatory &amp; Compliance</v>
          </cell>
          <cell r="H433" t="str">
            <v>Natural Gas Distribution</v>
          </cell>
          <cell r="I433" t="str">
            <v>G Distribution</v>
          </cell>
          <cell r="J433" t="str">
            <v>GD</v>
          </cell>
          <cell r="K433" t="str">
            <v>OR</v>
          </cell>
          <cell r="L433">
            <v>1</v>
          </cell>
          <cell r="M433">
            <v>2023</v>
          </cell>
          <cell r="N433">
            <v>7094.88</v>
          </cell>
          <cell r="O433">
            <v>1625364.07</v>
          </cell>
          <cell r="P433">
            <v>146557</v>
          </cell>
          <cell r="Q433">
            <v>156303</v>
          </cell>
          <cell r="R433">
            <v>175841</v>
          </cell>
          <cell r="S433">
            <v>185610</v>
          </cell>
          <cell r="T433">
            <v>207241</v>
          </cell>
          <cell r="U433">
            <v>210033</v>
          </cell>
          <cell r="V433">
            <v>210033</v>
          </cell>
          <cell r="W433">
            <v>205148</v>
          </cell>
          <cell r="X433">
            <v>195379</v>
          </cell>
          <cell r="Y433">
            <v>168026</v>
          </cell>
          <cell r="Z433">
            <v>3492629.95</v>
          </cell>
          <cell r="AA433">
            <v>7094.88</v>
          </cell>
          <cell r="AB433">
            <v>1625364.07</v>
          </cell>
          <cell r="AC433">
            <v>146557</v>
          </cell>
          <cell r="AD433">
            <v>156303</v>
          </cell>
          <cell r="AE433">
            <v>175841</v>
          </cell>
          <cell r="AF433">
            <v>185610</v>
          </cell>
          <cell r="AG433">
            <v>207241</v>
          </cell>
          <cell r="AH433">
            <v>210033</v>
          </cell>
          <cell r="AI433">
            <v>210033</v>
          </cell>
          <cell r="AJ433">
            <v>205148</v>
          </cell>
          <cell r="AK433">
            <v>195379</v>
          </cell>
          <cell r="AL433">
            <v>168026</v>
          </cell>
          <cell r="AM433">
            <v>3492629.95</v>
          </cell>
        </row>
        <row r="434">
          <cell r="B434" t="str">
            <v>BI_MN402</v>
          </cell>
          <cell r="C434" t="str">
            <v>BI_MN402 - Relocate Due to St&amp;Hwy Work - Roseburg</v>
          </cell>
          <cell r="D434" t="str">
            <v>3003</v>
          </cell>
          <cell r="E434" t="str">
            <v>ER_3003 - Gas Replace-St&amp;Hwy</v>
          </cell>
          <cell r="F434" t="str">
            <v>Gas Replacement Street and Highway Program</v>
          </cell>
          <cell r="G434" t="str">
            <v>Mandatory &amp; Compliance</v>
          </cell>
          <cell r="H434" t="str">
            <v>Natural Gas Distribution</v>
          </cell>
          <cell r="I434" t="str">
            <v>G Distribution</v>
          </cell>
          <cell r="J434" t="str">
            <v>GD</v>
          </cell>
          <cell r="K434" t="str">
            <v>OR</v>
          </cell>
          <cell r="L434">
            <v>1</v>
          </cell>
          <cell r="M434">
            <v>2023</v>
          </cell>
          <cell r="N434">
            <v>4943.3999999999996</v>
          </cell>
          <cell r="O434">
            <v>0</v>
          </cell>
          <cell r="P434">
            <v>0</v>
          </cell>
          <cell r="Q434">
            <v>0</v>
          </cell>
          <cell r="R434">
            <v>0</v>
          </cell>
          <cell r="S434">
            <v>0</v>
          </cell>
          <cell r="T434">
            <v>0</v>
          </cell>
          <cell r="U434">
            <v>0</v>
          </cell>
          <cell r="V434">
            <v>0</v>
          </cell>
          <cell r="W434">
            <v>0</v>
          </cell>
          <cell r="X434">
            <v>0</v>
          </cell>
          <cell r="Y434">
            <v>0</v>
          </cell>
          <cell r="Z434">
            <v>4943.3999999999996</v>
          </cell>
          <cell r="AA434">
            <v>4943.3999999999996</v>
          </cell>
          <cell r="AB434">
            <v>0</v>
          </cell>
          <cell r="AC434">
            <v>0</v>
          </cell>
          <cell r="AD434">
            <v>0</v>
          </cell>
          <cell r="AE434">
            <v>0</v>
          </cell>
          <cell r="AF434">
            <v>0</v>
          </cell>
          <cell r="AG434">
            <v>0</v>
          </cell>
          <cell r="AH434">
            <v>0</v>
          </cell>
          <cell r="AI434">
            <v>0</v>
          </cell>
          <cell r="AJ434">
            <v>0</v>
          </cell>
          <cell r="AK434">
            <v>0</v>
          </cell>
          <cell r="AL434">
            <v>0</v>
          </cell>
          <cell r="AM434">
            <v>4943.3999999999996</v>
          </cell>
        </row>
        <row r="435">
          <cell r="B435" t="str">
            <v>BI_MN403</v>
          </cell>
          <cell r="C435" t="str">
            <v>BI_MN403 - Relocate Due to St&amp;Hwy Work - Klamath</v>
          </cell>
          <cell r="D435" t="str">
            <v>3003</v>
          </cell>
          <cell r="E435" t="str">
            <v>ER_3003 - Gas Replace-St&amp;Hwy</v>
          </cell>
          <cell r="F435" t="str">
            <v>Gas Replacement Street and Highway Program</v>
          </cell>
          <cell r="G435" t="str">
            <v>Mandatory &amp; Compliance</v>
          </cell>
          <cell r="H435" t="str">
            <v>Natural Gas Distribution</v>
          </cell>
          <cell r="I435" t="str">
            <v>G Distribution</v>
          </cell>
          <cell r="J435" t="str">
            <v>GD</v>
          </cell>
          <cell r="K435" t="str">
            <v>OR</v>
          </cell>
          <cell r="L435">
            <v>1</v>
          </cell>
          <cell r="M435">
            <v>2023</v>
          </cell>
          <cell r="N435">
            <v>0</v>
          </cell>
          <cell r="O435">
            <v>7681.03</v>
          </cell>
          <cell r="P435">
            <v>0</v>
          </cell>
          <cell r="Q435">
            <v>0</v>
          </cell>
          <cell r="R435">
            <v>0</v>
          </cell>
          <cell r="S435">
            <v>0</v>
          </cell>
          <cell r="T435">
            <v>0</v>
          </cell>
          <cell r="U435">
            <v>0</v>
          </cell>
          <cell r="V435">
            <v>0</v>
          </cell>
          <cell r="W435">
            <v>0</v>
          </cell>
          <cell r="X435">
            <v>0</v>
          </cell>
          <cell r="Y435">
            <v>0</v>
          </cell>
          <cell r="Z435">
            <v>7681.03</v>
          </cell>
          <cell r="AA435">
            <v>0</v>
          </cell>
          <cell r="AB435">
            <v>7681.03</v>
          </cell>
          <cell r="AC435">
            <v>0</v>
          </cell>
          <cell r="AD435">
            <v>0</v>
          </cell>
          <cell r="AE435">
            <v>0</v>
          </cell>
          <cell r="AF435">
            <v>0</v>
          </cell>
          <cell r="AG435">
            <v>0</v>
          </cell>
          <cell r="AH435">
            <v>0</v>
          </cell>
          <cell r="AI435">
            <v>0</v>
          </cell>
          <cell r="AJ435">
            <v>0</v>
          </cell>
          <cell r="AK435">
            <v>0</v>
          </cell>
          <cell r="AL435">
            <v>0</v>
          </cell>
          <cell r="AM435">
            <v>7681.03</v>
          </cell>
        </row>
        <row r="436">
          <cell r="B436" t="str">
            <v>BI_XE023</v>
          </cell>
          <cell r="C436" t="str">
            <v>BI_XE023 - Relocate Due to St&amp;Hwy Work- Gas Engineering</v>
          </cell>
          <cell r="D436" t="str">
            <v>3003</v>
          </cell>
          <cell r="E436" t="str">
            <v>ER_3003 - Gas Replace-St&amp;Hwy</v>
          </cell>
          <cell r="F436" t="str">
            <v>Gas Replacement Street and Highway Program</v>
          </cell>
          <cell r="G436" t="str">
            <v>Mandatory &amp; Compliance</v>
          </cell>
          <cell r="H436" t="str">
            <v>Natural Gas Distribution</v>
          </cell>
          <cell r="I436" t="str">
            <v>G Distribution</v>
          </cell>
          <cell r="J436" t="str">
            <v>GD</v>
          </cell>
          <cell r="K436" t="str">
            <v>WA</v>
          </cell>
          <cell r="L436">
            <v>0</v>
          </cell>
          <cell r="M436">
            <v>2023</v>
          </cell>
          <cell r="N436">
            <v>33639.74</v>
          </cell>
          <cell r="O436">
            <v>0</v>
          </cell>
          <cell r="P436">
            <v>0</v>
          </cell>
          <cell r="Q436">
            <v>0</v>
          </cell>
          <cell r="R436">
            <v>0</v>
          </cell>
          <cell r="S436">
            <v>0</v>
          </cell>
          <cell r="T436">
            <v>0</v>
          </cell>
          <cell r="U436">
            <v>0</v>
          </cell>
          <cell r="V436">
            <v>0</v>
          </cell>
          <cell r="W436">
            <v>0</v>
          </cell>
          <cell r="X436">
            <v>0</v>
          </cell>
          <cell r="Y436">
            <v>0</v>
          </cell>
          <cell r="Z436">
            <v>33639.74</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row>
        <row r="437">
          <cell r="B437" t="str">
            <v>BI_ZCJ23</v>
          </cell>
          <cell r="C437" t="str">
            <v>BI_ZCJ23 - Relocate Due to St&amp;Hwy Work - Cd'A</v>
          </cell>
          <cell r="D437" t="str">
            <v>3003</v>
          </cell>
          <cell r="E437" t="str">
            <v>ER_3003 - Gas Replace-St&amp;Hwy</v>
          </cell>
          <cell r="F437" t="str">
            <v>Gas Replacement Street and Highway Program</v>
          </cell>
          <cell r="G437" t="str">
            <v>Mandatory &amp; Compliance</v>
          </cell>
          <cell r="H437" t="str">
            <v>Natural Gas Distribution</v>
          </cell>
          <cell r="I437" t="str">
            <v>G Distribution</v>
          </cell>
          <cell r="J437" t="str">
            <v>GD</v>
          </cell>
          <cell r="K437" t="str">
            <v>ID</v>
          </cell>
          <cell r="L437">
            <v>0</v>
          </cell>
          <cell r="M437">
            <v>2023</v>
          </cell>
          <cell r="N437">
            <v>4870.2</v>
          </cell>
          <cell r="O437">
            <v>4564.0199999999995</v>
          </cell>
          <cell r="P437">
            <v>30423</v>
          </cell>
          <cell r="Q437">
            <v>41960</v>
          </cell>
          <cell r="R437">
            <v>52450</v>
          </cell>
          <cell r="S437">
            <v>62940</v>
          </cell>
          <cell r="T437">
            <v>62940</v>
          </cell>
          <cell r="U437">
            <v>62940</v>
          </cell>
          <cell r="V437">
            <v>62940</v>
          </cell>
          <cell r="W437">
            <v>52450</v>
          </cell>
          <cell r="X437">
            <v>41960</v>
          </cell>
          <cell r="Y437">
            <v>20980</v>
          </cell>
          <cell r="Z437">
            <v>501417.22</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row>
        <row r="438">
          <cell r="B438" t="str">
            <v>BI_ZCS23</v>
          </cell>
          <cell r="C438" t="str">
            <v>BI_ZCS23 - Relocate Due to St&amp;Hwy Work - Sandpoint</v>
          </cell>
          <cell r="D438" t="str">
            <v>3003</v>
          </cell>
          <cell r="E438" t="str">
            <v>ER_3003 - Gas Replace-St&amp;Hwy</v>
          </cell>
          <cell r="F438" t="str">
            <v>Gas Replacement Street and Highway Program</v>
          </cell>
          <cell r="G438" t="str">
            <v>Mandatory &amp; Compliance</v>
          </cell>
          <cell r="H438" t="str">
            <v>Natural Gas Distribution</v>
          </cell>
          <cell r="I438" t="str">
            <v>G Distribution</v>
          </cell>
          <cell r="J438" t="str">
            <v>GD</v>
          </cell>
          <cell r="K438" t="str">
            <v>ID</v>
          </cell>
          <cell r="L438">
            <v>0</v>
          </cell>
          <cell r="M438">
            <v>2023</v>
          </cell>
          <cell r="N438">
            <v>242.79</v>
          </cell>
          <cell r="O438">
            <v>0</v>
          </cell>
          <cell r="P438">
            <v>0</v>
          </cell>
          <cell r="Q438">
            <v>0</v>
          </cell>
          <cell r="R438">
            <v>0</v>
          </cell>
          <cell r="S438">
            <v>0</v>
          </cell>
          <cell r="T438">
            <v>0</v>
          </cell>
          <cell r="U438">
            <v>0</v>
          </cell>
          <cell r="V438">
            <v>0</v>
          </cell>
          <cell r="W438">
            <v>0</v>
          </cell>
          <cell r="X438">
            <v>0</v>
          </cell>
          <cell r="Y438">
            <v>0</v>
          </cell>
          <cell r="Z438">
            <v>242.79</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row>
        <row r="439">
          <cell r="B439" t="str">
            <v>BI_ZLG23</v>
          </cell>
          <cell r="C439" t="str">
            <v>BI_ZLG23 - Relocate Due to St&amp;Hwy Work - L/C</v>
          </cell>
          <cell r="D439" t="str">
            <v>3003</v>
          </cell>
          <cell r="E439" t="str">
            <v>ER_3003 - Gas Replace-St&amp;Hwy</v>
          </cell>
          <cell r="F439" t="str">
            <v>Gas Replacement Street and Highway Program</v>
          </cell>
          <cell r="G439" t="str">
            <v>Mandatory &amp; Compliance</v>
          </cell>
          <cell r="H439" t="str">
            <v>Natural Gas Distribution</v>
          </cell>
          <cell r="I439" t="str">
            <v>G Distribution</v>
          </cell>
          <cell r="J439" t="str">
            <v>GD</v>
          </cell>
          <cell r="K439" t="str">
            <v>ID</v>
          </cell>
          <cell r="L439">
            <v>0</v>
          </cell>
          <cell r="M439">
            <v>2023</v>
          </cell>
          <cell r="N439">
            <v>6488.63</v>
          </cell>
          <cell r="O439">
            <v>1662.44</v>
          </cell>
          <cell r="P439">
            <v>0</v>
          </cell>
          <cell r="Q439">
            <v>0</v>
          </cell>
          <cell r="R439">
            <v>0</v>
          </cell>
          <cell r="S439">
            <v>0</v>
          </cell>
          <cell r="T439">
            <v>0</v>
          </cell>
          <cell r="U439">
            <v>0</v>
          </cell>
          <cell r="V439">
            <v>0</v>
          </cell>
          <cell r="W439">
            <v>0</v>
          </cell>
          <cell r="X439">
            <v>0</v>
          </cell>
          <cell r="Y439">
            <v>0</v>
          </cell>
          <cell r="Z439">
            <v>8151.07</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row>
        <row r="440">
          <cell r="B440" t="str">
            <v>BI_ZLG23</v>
          </cell>
          <cell r="C440" t="str">
            <v>BI_ZLG23 - Relocate Due to St&amp;Hwy Work - L/C</v>
          </cell>
          <cell r="D440" t="str">
            <v>3003</v>
          </cell>
          <cell r="E440" t="str">
            <v>ER_3003 - Gas Replace-St&amp;Hwy</v>
          </cell>
          <cell r="F440" t="str">
            <v>Gas Replacement Street and Highway Program</v>
          </cell>
          <cell r="G440" t="str">
            <v>Mandatory &amp; Compliance</v>
          </cell>
          <cell r="H440" t="str">
            <v>Natural Gas Distribution</v>
          </cell>
          <cell r="I440" t="str">
            <v>G Distribution</v>
          </cell>
          <cell r="J440" t="str">
            <v>GD</v>
          </cell>
          <cell r="K440" t="str">
            <v>WA</v>
          </cell>
          <cell r="L440">
            <v>0</v>
          </cell>
          <cell r="M440">
            <v>2023</v>
          </cell>
          <cell r="N440">
            <v>1766.02</v>
          </cell>
          <cell r="O440">
            <v>1662.44</v>
          </cell>
          <cell r="P440">
            <v>0</v>
          </cell>
          <cell r="Q440">
            <v>0</v>
          </cell>
          <cell r="R440">
            <v>0</v>
          </cell>
          <cell r="S440">
            <v>0</v>
          </cell>
          <cell r="T440">
            <v>0</v>
          </cell>
          <cell r="U440">
            <v>0</v>
          </cell>
          <cell r="V440">
            <v>0</v>
          </cell>
          <cell r="W440">
            <v>0</v>
          </cell>
          <cell r="X440">
            <v>0</v>
          </cell>
          <cell r="Y440">
            <v>0</v>
          </cell>
          <cell r="Z440">
            <v>3428.46</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row>
        <row r="441">
          <cell r="B441" t="str">
            <v>BI_ZVG23</v>
          </cell>
          <cell r="C441" t="str">
            <v>BI_ZVG23 - Relocate Due to St&amp;Hwy Work - Spokane</v>
          </cell>
          <cell r="D441" t="str">
            <v>3003</v>
          </cell>
          <cell r="E441" t="str">
            <v>ER_3003 - Gas Replace-St&amp;Hwy</v>
          </cell>
          <cell r="F441" t="str">
            <v>Gas Replacement Street and Highway Program</v>
          </cell>
          <cell r="G441" t="str">
            <v>Mandatory &amp; Compliance</v>
          </cell>
          <cell r="H441" t="str">
            <v>Natural Gas Distribution</v>
          </cell>
          <cell r="I441" t="str">
            <v>G Distribution</v>
          </cell>
          <cell r="J441" t="str">
            <v>GD</v>
          </cell>
          <cell r="K441" t="str">
            <v>WA</v>
          </cell>
          <cell r="L441">
            <v>0</v>
          </cell>
          <cell r="M441">
            <v>2023</v>
          </cell>
          <cell r="N441">
            <v>15223.65</v>
          </cell>
          <cell r="O441">
            <v>2827.89</v>
          </cell>
          <cell r="P441">
            <v>40000</v>
          </cell>
          <cell r="Q441">
            <v>50000</v>
          </cell>
          <cell r="R441">
            <v>100000</v>
          </cell>
          <cell r="S441">
            <v>110000</v>
          </cell>
          <cell r="T441">
            <v>120000</v>
          </cell>
          <cell r="U441">
            <v>120000</v>
          </cell>
          <cell r="V441">
            <v>120000</v>
          </cell>
          <cell r="W441">
            <v>100000</v>
          </cell>
          <cell r="X441">
            <v>80000</v>
          </cell>
          <cell r="Y441">
            <v>18000</v>
          </cell>
          <cell r="Z441">
            <v>876051.54</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row>
        <row r="442">
          <cell r="B442" t="str">
            <v>BI_XE023</v>
          </cell>
          <cell r="C442" t="str">
            <v>BI_XE023 - Relocate Due to St&amp;Hwy Work- Gas Engineering</v>
          </cell>
          <cell r="D442" t="str">
            <v>3003</v>
          </cell>
          <cell r="E442" t="str">
            <v>ER_3003 - Gas Replace-St&amp;Hwy</v>
          </cell>
          <cell r="F442" t="str">
            <v>Gas Replacement Street and Highway Program</v>
          </cell>
          <cell r="G442" t="str">
            <v>Mandatory &amp; Compliance</v>
          </cell>
          <cell r="H442" t="str">
            <v>Natural Gas Distribution</v>
          </cell>
          <cell r="I442" t="str">
            <v>G Distribution</v>
          </cell>
          <cell r="J442" t="str">
            <v>GD</v>
          </cell>
          <cell r="K442" t="str">
            <v>OR</v>
          </cell>
          <cell r="L442">
            <v>1</v>
          </cell>
          <cell r="M442">
            <v>2023</v>
          </cell>
          <cell r="N442">
            <v>0</v>
          </cell>
          <cell r="O442">
            <v>0</v>
          </cell>
          <cell r="P442">
            <v>338932</v>
          </cell>
          <cell r="Q442">
            <v>0</v>
          </cell>
          <cell r="R442">
            <v>0</v>
          </cell>
          <cell r="S442">
            <v>0</v>
          </cell>
          <cell r="T442">
            <v>0</v>
          </cell>
          <cell r="U442">
            <v>0</v>
          </cell>
          <cell r="V442">
            <v>0</v>
          </cell>
          <cell r="W442">
            <v>0</v>
          </cell>
          <cell r="X442">
            <v>0</v>
          </cell>
          <cell r="Y442">
            <v>0</v>
          </cell>
          <cell r="Z442">
            <v>338932</v>
          </cell>
          <cell r="AA442">
            <v>0</v>
          </cell>
          <cell r="AB442">
            <v>0</v>
          </cell>
          <cell r="AC442">
            <v>338932</v>
          </cell>
          <cell r="AD442">
            <v>0</v>
          </cell>
          <cell r="AE442">
            <v>0</v>
          </cell>
          <cell r="AF442">
            <v>0</v>
          </cell>
          <cell r="AG442">
            <v>0</v>
          </cell>
          <cell r="AH442">
            <v>0</v>
          </cell>
          <cell r="AI442">
            <v>0</v>
          </cell>
          <cell r="AJ442">
            <v>0</v>
          </cell>
          <cell r="AK442">
            <v>0</v>
          </cell>
          <cell r="AL442">
            <v>0</v>
          </cell>
          <cell r="AM442">
            <v>338932</v>
          </cell>
        </row>
        <row r="443">
          <cell r="B443" t="str">
            <v>BI_YN102</v>
          </cell>
          <cell r="C443" t="str">
            <v>BI_YN102 - Gas Telemetry WA</v>
          </cell>
          <cell r="D443" t="str">
            <v>3117</v>
          </cell>
          <cell r="E443" t="str">
            <v>ER_3117 - Gas Telemetry</v>
          </cell>
          <cell r="F443" t="str">
            <v>Gas Telemetry Program</v>
          </cell>
          <cell r="G443" t="str">
            <v>Performance &amp; Capacity</v>
          </cell>
          <cell r="H443" t="str">
            <v>Natural Gas Distribution</v>
          </cell>
          <cell r="I443" t="str">
            <v>G Distribution</v>
          </cell>
          <cell r="J443" t="str">
            <v>GD</v>
          </cell>
          <cell r="K443" t="str">
            <v>WA</v>
          </cell>
          <cell r="L443">
            <v>0</v>
          </cell>
          <cell r="M443">
            <v>2022</v>
          </cell>
          <cell r="N443">
            <v>0</v>
          </cell>
          <cell r="O443">
            <v>0</v>
          </cell>
          <cell r="P443">
            <v>0</v>
          </cell>
          <cell r="Q443">
            <v>0</v>
          </cell>
          <cell r="R443">
            <v>0</v>
          </cell>
          <cell r="S443">
            <v>0</v>
          </cell>
          <cell r="T443">
            <v>1604.06</v>
          </cell>
          <cell r="U443">
            <v>325.57</v>
          </cell>
          <cell r="V443">
            <v>0</v>
          </cell>
          <cell r="W443">
            <v>0</v>
          </cell>
          <cell r="X443">
            <v>11628.06</v>
          </cell>
          <cell r="Y443">
            <v>0</v>
          </cell>
          <cell r="Z443">
            <v>13557.689999999999</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row>
        <row r="444">
          <cell r="B444" t="str">
            <v>BI_YN104</v>
          </cell>
          <cell r="C444" t="str">
            <v>BI_YN104 - Gas Telemetry - OR</v>
          </cell>
          <cell r="D444" t="str">
            <v>3117</v>
          </cell>
          <cell r="E444" t="str">
            <v>ER_3117 - Gas Telemetry</v>
          </cell>
          <cell r="F444" t="str">
            <v>Gas Telemetry Program</v>
          </cell>
          <cell r="G444" t="str">
            <v>Performance &amp; Capacity</v>
          </cell>
          <cell r="H444" t="str">
            <v>Natural Gas Distribution</v>
          </cell>
          <cell r="I444" t="str">
            <v>G Distribution</v>
          </cell>
          <cell r="J444" t="str">
            <v>GD</v>
          </cell>
          <cell r="K444" t="str">
            <v>OR</v>
          </cell>
          <cell r="L444">
            <v>1</v>
          </cell>
          <cell r="M444">
            <v>2022</v>
          </cell>
          <cell r="N444">
            <v>0</v>
          </cell>
          <cell r="O444">
            <v>0</v>
          </cell>
          <cell r="P444">
            <v>0</v>
          </cell>
          <cell r="Q444">
            <v>1649.75</v>
          </cell>
          <cell r="R444">
            <v>0</v>
          </cell>
          <cell r="S444">
            <v>0</v>
          </cell>
          <cell r="T444">
            <v>0</v>
          </cell>
          <cell r="U444">
            <v>0</v>
          </cell>
          <cell r="V444">
            <v>0</v>
          </cell>
          <cell r="W444">
            <v>0</v>
          </cell>
          <cell r="X444">
            <v>0</v>
          </cell>
          <cell r="Y444">
            <v>0</v>
          </cell>
          <cell r="Z444">
            <v>1649.75</v>
          </cell>
          <cell r="AA444">
            <v>0</v>
          </cell>
          <cell r="AB444">
            <v>0</v>
          </cell>
          <cell r="AC444">
            <v>0</v>
          </cell>
          <cell r="AD444">
            <v>1649.75</v>
          </cell>
          <cell r="AE444">
            <v>0</v>
          </cell>
          <cell r="AF444">
            <v>0</v>
          </cell>
          <cell r="AG444">
            <v>0</v>
          </cell>
          <cell r="AH444">
            <v>0</v>
          </cell>
          <cell r="AI444">
            <v>0</v>
          </cell>
          <cell r="AJ444">
            <v>0</v>
          </cell>
          <cell r="AK444">
            <v>0</v>
          </cell>
          <cell r="AL444">
            <v>0</v>
          </cell>
          <cell r="AM444">
            <v>1649.75</v>
          </cell>
        </row>
        <row r="445">
          <cell r="B445" t="str">
            <v>BI_YN925</v>
          </cell>
          <cell r="C445" t="str">
            <v>BI_YN925 - Natural Gas Telemetry</v>
          </cell>
          <cell r="D445" t="str">
            <v>3117</v>
          </cell>
          <cell r="E445" t="str">
            <v>ER_3117 - Gas Telemetry</v>
          </cell>
          <cell r="F445" t="str">
            <v>Gas Telemetry Program</v>
          </cell>
          <cell r="G445" t="str">
            <v>Performance &amp; Capacity</v>
          </cell>
          <cell r="H445" t="str">
            <v>Natural Gas Distribution</v>
          </cell>
          <cell r="I445" t="str">
            <v>General</v>
          </cell>
          <cell r="J445" t="str">
            <v>GD</v>
          </cell>
          <cell r="K445" t="str">
            <v>AN</v>
          </cell>
          <cell r="L445">
            <v>0</v>
          </cell>
          <cell r="M445">
            <v>2022</v>
          </cell>
          <cell r="N445">
            <v>0</v>
          </cell>
          <cell r="O445">
            <v>0</v>
          </cell>
          <cell r="P445">
            <v>0</v>
          </cell>
          <cell r="Q445">
            <v>0</v>
          </cell>
          <cell r="R445">
            <v>0</v>
          </cell>
          <cell r="S445">
            <v>0</v>
          </cell>
          <cell r="T445">
            <v>0</v>
          </cell>
          <cell r="U445">
            <v>0</v>
          </cell>
          <cell r="V445">
            <v>0</v>
          </cell>
          <cell r="W445">
            <v>4168.8599999999997</v>
          </cell>
          <cell r="X445">
            <v>0</v>
          </cell>
          <cell r="Y445">
            <v>0</v>
          </cell>
          <cell r="Z445">
            <v>4168.8599999999997</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row>
        <row r="446">
          <cell r="B446" t="str">
            <v>BI_YN102</v>
          </cell>
          <cell r="C446" t="str">
            <v>BI_YN102 - Gas Telemetry WA</v>
          </cell>
          <cell r="D446" t="str">
            <v>3117</v>
          </cell>
          <cell r="E446" t="str">
            <v>ER_3117 - Gas Telemetry</v>
          </cell>
          <cell r="F446" t="str">
            <v>Gas Telemetry Program</v>
          </cell>
          <cell r="G446" t="str">
            <v>Performance &amp; Capacity</v>
          </cell>
          <cell r="H446" t="str">
            <v>Natural Gas Distribution</v>
          </cell>
          <cell r="I446" t="str">
            <v>G Distribution</v>
          </cell>
          <cell r="J446" t="str">
            <v>GD</v>
          </cell>
          <cell r="K446" t="str">
            <v>WA</v>
          </cell>
          <cell r="L446">
            <v>0</v>
          </cell>
          <cell r="M446">
            <v>2023</v>
          </cell>
          <cell r="N446">
            <v>72781.97</v>
          </cell>
          <cell r="O446">
            <v>955.38</v>
          </cell>
          <cell r="P446">
            <v>3150</v>
          </cell>
          <cell r="Q446">
            <v>5670</v>
          </cell>
          <cell r="R446">
            <v>5670</v>
          </cell>
          <cell r="S446">
            <v>5670</v>
          </cell>
          <cell r="T446">
            <v>5670</v>
          </cell>
          <cell r="U446">
            <v>5670</v>
          </cell>
          <cell r="V446">
            <v>5670</v>
          </cell>
          <cell r="W446">
            <v>9450</v>
          </cell>
          <cell r="X446">
            <v>9450</v>
          </cell>
          <cell r="Y446">
            <v>13498</v>
          </cell>
          <cell r="Z446">
            <v>143305.35</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row>
        <row r="447">
          <cell r="B447" t="str">
            <v>BI_YN103</v>
          </cell>
          <cell r="C447" t="str">
            <v>BI_YN103 - Gas Telemetry - ID</v>
          </cell>
          <cell r="D447" t="str">
            <v>3117</v>
          </cell>
          <cell r="E447" t="str">
            <v>ER_3117 - Gas Telemetry</v>
          </cell>
          <cell r="F447" t="str">
            <v>Gas Telemetry Program</v>
          </cell>
          <cell r="G447" t="str">
            <v>Performance &amp; Capacity</v>
          </cell>
          <cell r="H447" t="str">
            <v>Natural Gas Distribution</v>
          </cell>
          <cell r="I447" t="str">
            <v>G Distribution</v>
          </cell>
          <cell r="J447" t="str">
            <v>GD</v>
          </cell>
          <cell r="K447" t="str">
            <v>ID</v>
          </cell>
          <cell r="L447">
            <v>0</v>
          </cell>
          <cell r="M447">
            <v>2023</v>
          </cell>
          <cell r="N447">
            <v>54638.270000000004</v>
          </cell>
          <cell r="O447">
            <v>955.38</v>
          </cell>
          <cell r="P447">
            <v>3592</v>
          </cell>
          <cell r="Q447">
            <v>4491</v>
          </cell>
          <cell r="R447">
            <v>3592</v>
          </cell>
          <cell r="S447">
            <v>4491</v>
          </cell>
          <cell r="T447">
            <v>4491</v>
          </cell>
          <cell r="U447">
            <v>4939</v>
          </cell>
          <cell r="V447">
            <v>4939</v>
          </cell>
          <cell r="W447">
            <v>7185</v>
          </cell>
          <cell r="X447">
            <v>7185</v>
          </cell>
          <cell r="Y447">
            <v>9170</v>
          </cell>
          <cell r="Z447">
            <v>109668.65</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row>
        <row r="448">
          <cell r="B448" t="str">
            <v>BI_YN104</v>
          </cell>
          <cell r="C448" t="str">
            <v>BI_YN104 - Gas Telemetry - OR</v>
          </cell>
          <cell r="D448" t="str">
            <v>3117</v>
          </cell>
          <cell r="E448" t="str">
            <v>ER_3117 - Gas Telemetry</v>
          </cell>
          <cell r="F448" t="str">
            <v>Gas Telemetry Program</v>
          </cell>
          <cell r="G448" t="str">
            <v>Performance &amp; Capacity</v>
          </cell>
          <cell r="H448" t="str">
            <v>Natural Gas Distribution</v>
          </cell>
          <cell r="I448" t="str">
            <v>G Distribution</v>
          </cell>
          <cell r="J448" t="str">
            <v>GD</v>
          </cell>
          <cell r="K448" t="str">
            <v>OR</v>
          </cell>
          <cell r="L448">
            <v>1</v>
          </cell>
          <cell r="M448">
            <v>2023</v>
          </cell>
          <cell r="N448">
            <v>36397.870000000003</v>
          </cell>
          <cell r="O448">
            <v>11655.57</v>
          </cell>
          <cell r="P448">
            <v>2690</v>
          </cell>
          <cell r="Q448">
            <v>6276</v>
          </cell>
          <cell r="R448">
            <v>6276</v>
          </cell>
          <cell r="S448">
            <v>6276</v>
          </cell>
          <cell r="T448">
            <v>6276</v>
          </cell>
          <cell r="U448">
            <v>7173</v>
          </cell>
          <cell r="V448">
            <v>8966</v>
          </cell>
          <cell r="W448">
            <v>8966</v>
          </cell>
          <cell r="X448">
            <v>9863</v>
          </cell>
          <cell r="Y448">
            <v>8141</v>
          </cell>
          <cell r="Z448">
            <v>118956.44</v>
          </cell>
          <cell r="AA448">
            <v>36397.870000000003</v>
          </cell>
          <cell r="AB448">
            <v>11655.57</v>
          </cell>
          <cell r="AC448">
            <v>2690</v>
          </cell>
          <cell r="AD448">
            <v>6276</v>
          </cell>
          <cell r="AE448">
            <v>6276</v>
          </cell>
          <cell r="AF448">
            <v>6276</v>
          </cell>
          <cell r="AG448">
            <v>6276</v>
          </cell>
          <cell r="AH448">
            <v>7173</v>
          </cell>
          <cell r="AI448">
            <v>8966</v>
          </cell>
          <cell r="AJ448">
            <v>8966</v>
          </cell>
          <cell r="AK448">
            <v>9863</v>
          </cell>
          <cell r="AL448">
            <v>8141</v>
          </cell>
          <cell r="AM448">
            <v>118956.44</v>
          </cell>
        </row>
        <row r="449">
          <cell r="B449" t="str">
            <v>BI_YN925</v>
          </cell>
          <cell r="C449" t="str">
            <v>BI_YN925 - Natural Gas Telemetry</v>
          </cell>
          <cell r="D449" t="str">
            <v>3117</v>
          </cell>
          <cell r="E449" t="str">
            <v>ER_3117 - Gas Telemetry</v>
          </cell>
          <cell r="F449" t="str">
            <v>Gas Telemetry Program</v>
          </cell>
          <cell r="G449" t="str">
            <v>Performance &amp; Capacity</v>
          </cell>
          <cell r="H449" t="str">
            <v>Natural Gas Distribution</v>
          </cell>
          <cell r="I449" t="str">
            <v>G Distribution</v>
          </cell>
          <cell r="J449" t="str">
            <v>GD</v>
          </cell>
          <cell r="K449" t="str">
            <v>OR</v>
          </cell>
          <cell r="L449">
            <v>1</v>
          </cell>
          <cell r="M449">
            <v>2023</v>
          </cell>
          <cell r="N449">
            <v>0</v>
          </cell>
          <cell r="O449">
            <v>8634.14</v>
          </cell>
          <cell r="P449">
            <v>0</v>
          </cell>
          <cell r="Q449">
            <v>0</v>
          </cell>
          <cell r="R449">
            <v>0</v>
          </cell>
          <cell r="S449">
            <v>0</v>
          </cell>
          <cell r="T449">
            <v>0</v>
          </cell>
          <cell r="U449">
            <v>0</v>
          </cell>
          <cell r="V449">
            <v>0</v>
          </cell>
          <cell r="W449">
            <v>0</v>
          </cell>
          <cell r="X449">
            <v>0</v>
          </cell>
          <cell r="Y449">
            <v>0</v>
          </cell>
          <cell r="Z449">
            <v>8634.14</v>
          </cell>
          <cell r="AA449">
            <v>0</v>
          </cell>
          <cell r="AB449">
            <v>8634.14</v>
          </cell>
          <cell r="AC449">
            <v>0</v>
          </cell>
          <cell r="AD449">
            <v>0</v>
          </cell>
          <cell r="AE449">
            <v>0</v>
          </cell>
          <cell r="AF449">
            <v>0</v>
          </cell>
          <cell r="AG449">
            <v>0</v>
          </cell>
          <cell r="AH449">
            <v>0</v>
          </cell>
          <cell r="AI449">
            <v>0</v>
          </cell>
          <cell r="AJ449">
            <v>0</v>
          </cell>
          <cell r="AK449">
            <v>0</v>
          </cell>
          <cell r="AL449">
            <v>0</v>
          </cell>
          <cell r="AM449">
            <v>8634.14</v>
          </cell>
        </row>
        <row r="450">
          <cell r="B450" t="str">
            <v>BI_YN102</v>
          </cell>
          <cell r="C450" t="str">
            <v>BI_YN102 - Gas Telemetry WA</v>
          </cell>
          <cell r="D450" t="str">
            <v>3117</v>
          </cell>
          <cell r="E450" t="str">
            <v>ER_3117 - Gas Telemetry</v>
          </cell>
          <cell r="F450" t="str">
            <v>Gas Telemetry Program</v>
          </cell>
          <cell r="G450" t="str">
            <v>Performance &amp; Capacity</v>
          </cell>
          <cell r="H450" t="str">
            <v>Natural Gas Distribution</v>
          </cell>
          <cell r="I450" t="str">
            <v>General</v>
          </cell>
          <cell r="J450" t="str">
            <v>GD</v>
          </cell>
          <cell r="K450" t="str">
            <v>WA</v>
          </cell>
          <cell r="L450">
            <v>0</v>
          </cell>
          <cell r="M450">
            <v>2023</v>
          </cell>
          <cell r="N450">
            <v>0</v>
          </cell>
          <cell r="O450">
            <v>0</v>
          </cell>
          <cell r="P450">
            <v>1850</v>
          </cell>
          <cell r="Q450">
            <v>3330</v>
          </cell>
          <cell r="R450">
            <v>3330</v>
          </cell>
          <cell r="S450">
            <v>3330</v>
          </cell>
          <cell r="T450">
            <v>3330</v>
          </cell>
          <cell r="U450">
            <v>3330</v>
          </cell>
          <cell r="V450">
            <v>3330</v>
          </cell>
          <cell r="W450">
            <v>5550</v>
          </cell>
          <cell r="X450">
            <v>5550</v>
          </cell>
          <cell r="Y450">
            <v>7927</v>
          </cell>
          <cell r="Z450">
            <v>40857</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row>
        <row r="451">
          <cell r="B451" t="str">
            <v>BI_YN103</v>
          </cell>
          <cell r="C451" t="str">
            <v>BI_YN103 - Gas Telemetry - ID</v>
          </cell>
          <cell r="D451" t="str">
            <v>3117</v>
          </cell>
          <cell r="E451" t="str">
            <v>ER_3117 - Gas Telemetry</v>
          </cell>
          <cell r="F451" t="str">
            <v>Gas Telemetry Program</v>
          </cell>
          <cell r="G451" t="str">
            <v>Performance &amp; Capacity</v>
          </cell>
          <cell r="H451" t="str">
            <v>Natural Gas Distribution</v>
          </cell>
          <cell r="I451" t="str">
            <v>General</v>
          </cell>
          <cell r="J451" t="str">
            <v>GD</v>
          </cell>
          <cell r="K451" t="str">
            <v>ID</v>
          </cell>
          <cell r="L451">
            <v>0</v>
          </cell>
          <cell r="M451">
            <v>2023</v>
          </cell>
          <cell r="N451">
            <v>0</v>
          </cell>
          <cell r="O451">
            <v>0</v>
          </cell>
          <cell r="P451">
            <v>408</v>
          </cell>
          <cell r="Q451">
            <v>510</v>
          </cell>
          <cell r="R451">
            <v>408</v>
          </cell>
          <cell r="S451">
            <v>510</v>
          </cell>
          <cell r="T451">
            <v>510</v>
          </cell>
          <cell r="U451">
            <v>560</v>
          </cell>
          <cell r="V451">
            <v>560</v>
          </cell>
          <cell r="W451">
            <v>815</v>
          </cell>
          <cell r="X451">
            <v>815</v>
          </cell>
          <cell r="Y451">
            <v>1041</v>
          </cell>
          <cell r="Z451">
            <v>6137</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row>
        <row r="452">
          <cell r="B452" t="str">
            <v>BI_YN104</v>
          </cell>
          <cell r="C452" t="str">
            <v>BI_YN104 - Gas Telemetry - OR</v>
          </cell>
          <cell r="D452" t="str">
            <v>3117</v>
          </cell>
          <cell r="E452" t="str">
            <v>ER_3117 - Gas Telemetry</v>
          </cell>
          <cell r="F452" t="str">
            <v>Gas Telemetry Program</v>
          </cell>
          <cell r="G452" t="str">
            <v>Performance &amp; Capacity</v>
          </cell>
          <cell r="H452" t="str">
            <v>Natural Gas Distribution</v>
          </cell>
          <cell r="I452" t="str">
            <v>General</v>
          </cell>
          <cell r="J452" t="str">
            <v>GD</v>
          </cell>
          <cell r="K452" t="str">
            <v>OR</v>
          </cell>
          <cell r="L452">
            <v>1</v>
          </cell>
          <cell r="M452">
            <v>2023</v>
          </cell>
          <cell r="N452">
            <v>0</v>
          </cell>
          <cell r="O452">
            <v>0</v>
          </cell>
          <cell r="P452">
            <v>310</v>
          </cell>
          <cell r="Q452">
            <v>724</v>
          </cell>
          <cell r="R452">
            <v>724</v>
          </cell>
          <cell r="S452">
            <v>724</v>
          </cell>
          <cell r="T452">
            <v>724</v>
          </cell>
          <cell r="U452">
            <v>827</v>
          </cell>
          <cell r="V452">
            <v>1034</v>
          </cell>
          <cell r="W452">
            <v>1034</v>
          </cell>
          <cell r="X452">
            <v>1137</v>
          </cell>
          <cell r="Y452">
            <v>939</v>
          </cell>
          <cell r="Z452">
            <v>8177</v>
          </cell>
          <cell r="AA452">
            <v>0</v>
          </cell>
          <cell r="AB452">
            <v>0</v>
          </cell>
          <cell r="AC452">
            <v>310</v>
          </cell>
          <cell r="AD452">
            <v>724</v>
          </cell>
          <cell r="AE452">
            <v>724</v>
          </cell>
          <cell r="AF452">
            <v>724</v>
          </cell>
          <cell r="AG452">
            <v>724</v>
          </cell>
          <cell r="AH452">
            <v>827</v>
          </cell>
          <cell r="AI452">
            <v>1034</v>
          </cell>
          <cell r="AJ452">
            <v>1034</v>
          </cell>
          <cell r="AK452">
            <v>1137</v>
          </cell>
          <cell r="AL452">
            <v>939</v>
          </cell>
          <cell r="AM452">
            <v>8177</v>
          </cell>
        </row>
        <row r="453">
          <cell r="B453" t="str">
            <v>BI_GN223</v>
          </cell>
          <cell r="C453" t="str">
            <v>BI_GN223 - Gas Transient Voltage Mitigation WA</v>
          </cell>
          <cell r="D453" t="str">
            <v>3010</v>
          </cell>
          <cell r="E453" t="str">
            <v>ER_3010 - Gas Transient Voltage Mitigation Program</v>
          </cell>
          <cell r="F453" t="str">
            <v>Gas Transient Voltage Mitigation Program</v>
          </cell>
          <cell r="G453" t="str">
            <v>Mandatory &amp; Compliance</v>
          </cell>
          <cell r="H453" t="str">
            <v>Natural Gas Distribution</v>
          </cell>
          <cell r="I453" t="str">
            <v>G Distribution</v>
          </cell>
          <cell r="J453" t="str">
            <v>GD</v>
          </cell>
          <cell r="K453" t="str">
            <v>WA</v>
          </cell>
          <cell r="L453">
            <v>0</v>
          </cell>
          <cell r="M453">
            <v>2023</v>
          </cell>
          <cell r="N453">
            <v>0</v>
          </cell>
          <cell r="O453">
            <v>45330.65</v>
          </cell>
          <cell r="P453">
            <v>10600</v>
          </cell>
          <cell r="Q453">
            <v>10600</v>
          </cell>
          <cell r="R453">
            <v>10600</v>
          </cell>
          <cell r="S453">
            <v>10600</v>
          </cell>
          <cell r="T453">
            <v>10600</v>
          </cell>
          <cell r="U453">
            <v>10600</v>
          </cell>
          <cell r="V453">
            <v>10600</v>
          </cell>
          <cell r="W453">
            <v>10600</v>
          </cell>
          <cell r="X453">
            <v>10600</v>
          </cell>
          <cell r="Y453">
            <v>10475</v>
          </cell>
          <cell r="Z453">
            <v>151205.65</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row>
        <row r="454">
          <cell r="B454" t="str">
            <v>BI_GN221</v>
          </cell>
          <cell r="C454" t="str">
            <v>BI_GN221 - Gas Transient Voltage Mitigation ID</v>
          </cell>
          <cell r="D454" t="str">
            <v>3010</v>
          </cell>
          <cell r="E454" t="str">
            <v>ER_3010 - Gas Transient Voltage Mitigation Program</v>
          </cell>
          <cell r="F454" t="str">
            <v>Gas Transient Voltage Mitigation Program</v>
          </cell>
          <cell r="G454" t="str">
            <v>Mandatory &amp; Compliance</v>
          </cell>
          <cell r="H454" t="str">
            <v>Natural Gas Distribution</v>
          </cell>
          <cell r="I454" t="str">
            <v>G Distribution</v>
          </cell>
          <cell r="J454" t="str">
            <v>GD</v>
          </cell>
          <cell r="K454" t="str">
            <v>ID</v>
          </cell>
          <cell r="L454">
            <v>0</v>
          </cell>
          <cell r="M454">
            <v>2023</v>
          </cell>
          <cell r="N454">
            <v>0</v>
          </cell>
          <cell r="O454">
            <v>0</v>
          </cell>
          <cell r="P454">
            <v>0</v>
          </cell>
          <cell r="Q454">
            <v>0</v>
          </cell>
          <cell r="R454">
            <v>0</v>
          </cell>
          <cell r="S454">
            <v>516698</v>
          </cell>
          <cell r="T454">
            <v>50001</v>
          </cell>
          <cell r="U454">
            <v>20000</v>
          </cell>
          <cell r="V454">
            <v>20000</v>
          </cell>
          <cell r="W454">
            <v>20000</v>
          </cell>
          <cell r="X454">
            <v>20000</v>
          </cell>
          <cell r="Y454">
            <v>21035</v>
          </cell>
          <cell r="Z454">
            <v>667734</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row>
        <row r="455">
          <cell r="B455" t="str">
            <v>BI_GN222</v>
          </cell>
          <cell r="C455" t="str">
            <v>BI_GN222 - Gas Transient Voltage Mitigation OR</v>
          </cell>
          <cell r="D455" t="str">
            <v>3010</v>
          </cell>
          <cell r="E455" t="str">
            <v>ER_3010 - Gas Transient Voltage Mitigation Program</v>
          </cell>
          <cell r="F455" t="str">
            <v>Gas Transient Voltage Mitigation Program</v>
          </cell>
          <cell r="G455" t="str">
            <v>Mandatory &amp; Compliance</v>
          </cell>
          <cell r="H455" t="str">
            <v>Natural Gas Distribution</v>
          </cell>
          <cell r="I455" t="str">
            <v>G Distribution</v>
          </cell>
          <cell r="J455" t="str">
            <v>GD</v>
          </cell>
          <cell r="K455" t="str">
            <v>OR</v>
          </cell>
          <cell r="L455">
            <v>1</v>
          </cell>
          <cell r="M455">
            <v>2023</v>
          </cell>
          <cell r="N455">
            <v>0</v>
          </cell>
          <cell r="O455">
            <v>0</v>
          </cell>
          <cell r="P455">
            <v>0</v>
          </cell>
          <cell r="Q455">
            <v>5000</v>
          </cell>
          <cell r="R455">
            <v>5000</v>
          </cell>
          <cell r="S455">
            <v>20000</v>
          </cell>
          <cell r="T455">
            <v>50000</v>
          </cell>
          <cell r="U455">
            <v>50000</v>
          </cell>
          <cell r="V455">
            <v>50000</v>
          </cell>
          <cell r="W455">
            <v>50000</v>
          </cell>
          <cell r="X455">
            <v>5000</v>
          </cell>
          <cell r="Y455">
            <v>5001</v>
          </cell>
          <cell r="Z455">
            <v>240001</v>
          </cell>
          <cell r="AA455">
            <v>0</v>
          </cell>
          <cell r="AB455">
            <v>0</v>
          </cell>
          <cell r="AC455">
            <v>0</v>
          </cell>
          <cell r="AD455">
            <v>5000</v>
          </cell>
          <cell r="AE455">
            <v>5000</v>
          </cell>
          <cell r="AF455">
            <v>20000</v>
          </cell>
          <cell r="AG455">
            <v>50000</v>
          </cell>
          <cell r="AH455">
            <v>50000</v>
          </cell>
          <cell r="AI455">
            <v>50000</v>
          </cell>
          <cell r="AJ455">
            <v>50000</v>
          </cell>
          <cell r="AK455">
            <v>5000</v>
          </cell>
          <cell r="AL455">
            <v>5001</v>
          </cell>
          <cell r="AM455">
            <v>240001</v>
          </cell>
        </row>
        <row r="456">
          <cell r="B456" t="str">
            <v>BI_92E07</v>
          </cell>
          <cell r="C456" t="str">
            <v>BI_92E07 - HMI Control Software</v>
          </cell>
          <cell r="D456" t="str">
            <v>4192</v>
          </cell>
          <cell r="E456" t="str">
            <v>ER_4192 - HMI Control Software</v>
          </cell>
          <cell r="F456" t="str">
            <v>HMI Control Software</v>
          </cell>
          <cell r="G456" t="str">
            <v>Asset Condition</v>
          </cell>
          <cell r="H456" t="str">
            <v>Enterprise Technology</v>
          </cell>
          <cell r="I456" t="str">
            <v>5 Yr Software</v>
          </cell>
          <cell r="J456" t="str">
            <v>CD</v>
          </cell>
          <cell r="K456" t="str">
            <v>AA</v>
          </cell>
          <cell r="L456">
            <v>9.1800000000000007E-2</v>
          </cell>
          <cell r="M456">
            <v>2022</v>
          </cell>
          <cell r="N456">
            <v>1090.04</v>
          </cell>
          <cell r="O456">
            <v>1128.6400000000001</v>
          </cell>
          <cell r="P456">
            <v>1013.83</v>
          </cell>
          <cell r="Q456">
            <v>491.4</v>
          </cell>
          <cell r="R456">
            <v>562.65</v>
          </cell>
          <cell r="S456">
            <v>352.64</v>
          </cell>
          <cell r="T456">
            <v>279.29000000000002</v>
          </cell>
          <cell r="U456">
            <v>218.34</v>
          </cell>
          <cell r="V456">
            <v>154.61000000000001</v>
          </cell>
          <cell r="W456">
            <v>68.38</v>
          </cell>
          <cell r="X456">
            <v>341392.96</v>
          </cell>
          <cell r="Y456">
            <v>7246.81</v>
          </cell>
          <cell r="Z456">
            <v>353999.59</v>
          </cell>
          <cell r="AA456">
            <v>100.06567200000001</v>
          </cell>
          <cell r="AB456">
            <v>103.60915200000002</v>
          </cell>
          <cell r="AC456">
            <v>93.069594000000009</v>
          </cell>
          <cell r="AD456">
            <v>45.110520000000001</v>
          </cell>
          <cell r="AE456">
            <v>51.651270000000004</v>
          </cell>
          <cell r="AF456">
            <v>32.372351999999999</v>
          </cell>
          <cell r="AG456">
            <v>25.638822000000005</v>
          </cell>
          <cell r="AH456">
            <v>20.043612000000003</v>
          </cell>
          <cell r="AI456">
            <v>14.193198000000002</v>
          </cell>
          <cell r="AJ456">
            <v>6.2772839999999999</v>
          </cell>
          <cell r="AK456">
            <v>31339.873728000006</v>
          </cell>
          <cell r="AL456">
            <v>665.25715800000012</v>
          </cell>
          <cell r="AM456">
            <v>32497.162362000006</v>
          </cell>
        </row>
        <row r="457">
          <cell r="B457" t="str">
            <v>BI_92E07</v>
          </cell>
          <cell r="C457" t="str">
            <v>BI_92E07 - HMI Control Software</v>
          </cell>
          <cell r="D457" t="str">
            <v>4192</v>
          </cell>
          <cell r="E457" t="str">
            <v>ER_4192 - HMI Control Software</v>
          </cell>
          <cell r="F457" t="str">
            <v>HMI Control Software</v>
          </cell>
          <cell r="G457" t="str">
            <v>Asset Condition</v>
          </cell>
          <cell r="H457" t="str">
            <v>Enterprise Technology</v>
          </cell>
          <cell r="I457" t="str">
            <v>General</v>
          </cell>
          <cell r="J457" t="str">
            <v>CD</v>
          </cell>
          <cell r="K457" t="str">
            <v>AA</v>
          </cell>
          <cell r="L457">
            <v>9.1800000000000007E-2</v>
          </cell>
          <cell r="M457">
            <v>2022</v>
          </cell>
          <cell r="N457">
            <v>3655</v>
          </cell>
          <cell r="O457">
            <v>3784.37</v>
          </cell>
          <cell r="P457">
            <v>3399.45</v>
          </cell>
          <cell r="Q457">
            <v>1647.75</v>
          </cell>
          <cell r="R457">
            <v>1886.54</v>
          </cell>
          <cell r="S457">
            <v>1182.3800000000001</v>
          </cell>
          <cell r="T457">
            <v>936.51</v>
          </cell>
          <cell r="U457">
            <v>732.13</v>
          </cell>
          <cell r="V457">
            <v>518.41</v>
          </cell>
          <cell r="W457">
            <v>229.25</v>
          </cell>
          <cell r="X457">
            <v>336841.07</v>
          </cell>
          <cell r="Y457">
            <v>8225.89</v>
          </cell>
          <cell r="Z457">
            <v>363038.75</v>
          </cell>
          <cell r="AA457">
            <v>335.529</v>
          </cell>
          <cell r="AB457">
            <v>347.40516600000001</v>
          </cell>
          <cell r="AC457">
            <v>312.06950999999998</v>
          </cell>
          <cell r="AD457">
            <v>151.26345000000001</v>
          </cell>
          <cell r="AE457">
            <v>173.184372</v>
          </cell>
          <cell r="AF457">
            <v>108.54248400000002</v>
          </cell>
          <cell r="AG457">
            <v>85.971618000000007</v>
          </cell>
          <cell r="AH457">
            <v>67.209534000000005</v>
          </cell>
          <cell r="AI457">
            <v>47.590038</v>
          </cell>
          <cell r="AJ457">
            <v>21.045150000000003</v>
          </cell>
          <cell r="AK457">
            <v>30922.010226000002</v>
          </cell>
          <cell r="AL457">
            <v>755.13670200000001</v>
          </cell>
          <cell r="AM457">
            <v>33326.957250000007</v>
          </cell>
        </row>
        <row r="458">
          <cell r="B458" t="str">
            <v>BI_92E07</v>
          </cell>
          <cell r="C458" t="str">
            <v>BI_92E07 - HMI Control Software</v>
          </cell>
          <cell r="D458" t="str">
            <v>4192</v>
          </cell>
          <cell r="E458" t="str">
            <v>ER_4192 - HMI Control Software</v>
          </cell>
          <cell r="F458" t="str">
            <v>HMI Control Software</v>
          </cell>
          <cell r="G458" t="str">
            <v>Asset Condition</v>
          </cell>
          <cell r="H458" t="str">
            <v>Enterprise Technology</v>
          </cell>
          <cell r="I458" t="str">
            <v>Hardware</v>
          </cell>
          <cell r="J458" t="str">
            <v>CD</v>
          </cell>
          <cell r="K458" t="str">
            <v>AA</v>
          </cell>
          <cell r="L458">
            <v>9.1800000000000007E-2</v>
          </cell>
          <cell r="M458">
            <v>2022</v>
          </cell>
          <cell r="N458">
            <v>10720.47</v>
          </cell>
          <cell r="O458">
            <v>11099.98</v>
          </cell>
          <cell r="P458">
            <v>9970.92</v>
          </cell>
          <cell r="Q458">
            <v>4832.99</v>
          </cell>
          <cell r="R458">
            <v>5533.46</v>
          </cell>
          <cell r="S458">
            <v>3468.07</v>
          </cell>
          <cell r="T458">
            <v>2746.87</v>
          </cell>
          <cell r="U458">
            <v>2147.39</v>
          </cell>
          <cell r="V458">
            <v>1520.55</v>
          </cell>
          <cell r="W458">
            <v>672.42</v>
          </cell>
          <cell r="X458">
            <v>341392.95</v>
          </cell>
          <cell r="Y458">
            <v>11263.04</v>
          </cell>
          <cell r="Z458">
            <v>405369.11</v>
          </cell>
          <cell r="AA458">
            <v>984.13914599999998</v>
          </cell>
          <cell r="AB458">
            <v>1018.978164</v>
          </cell>
          <cell r="AC458">
            <v>915.33045600000003</v>
          </cell>
          <cell r="AD458">
            <v>443.66848200000004</v>
          </cell>
          <cell r="AE458">
            <v>507.97162800000007</v>
          </cell>
          <cell r="AF458">
            <v>318.36882600000001</v>
          </cell>
          <cell r="AG458">
            <v>252.162666</v>
          </cell>
          <cell r="AH458">
            <v>197.130402</v>
          </cell>
          <cell r="AI458">
            <v>139.58649</v>
          </cell>
          <cell r="AJ458">
            <v>61.728155999999998</v>
          </cell>
          <cell r="AK458">
            <v>31339.872810000004</v>
          </cell>
          <cell r="AL458">
            <v>1033.9470720000002</v>
          </cell>
          <cell r="AM458">
            <v>37212.884298000004</v>
          </cell>
        </row>
        <row r="459">
          <cell r="B459" t="str">
            <v>BI_92E07</v>
          </cell>
          <cell r="C459" t="str">
            <v>BI_92E07 - HMI Control Software</v>
          </cell>
          <cell r="D459" t="str">
            <v>4192</v>
          </cell>
          <cell r="E459" t="str">
            <v>ER_4192 - HMI Control Software</v>
          </cell>
          <cell r="F459" t="str">
            <v>HMI Control Software</v>
          </cell>
          <cell r="G459" t="str">
            <v>Asset Condition</v>
          </cell>
          <cell r="H459" t="str">
            <v>Enterprise Technology</v>
          </cell>
          <cell r="I459" t="str">
            <v>5 Yr Software</v>
          </cell>
          <cell r="J459" t="str">
            <v>ED</v>
          </cell>
          <cell r="K459" t="str">
            <v>AN</v>
          </cell>
          <cell r="L459">
            <v>0</v>
          </cell>
          <cell r="M459">
            <v>2022</v>
          </cell>
          <cell r="N459">
            <v>0</v>
          </cell>
          <cell r="O459">
            <v>0</v>
          </cell>
          <cell r="P459">
            <v>0</v>
          </cell>
          <cell r="Q459">
            <v>0</v>
          </cell>
          <cell r="R459">
            <v>0</v>
          </cell>
          <cell r="S459">
            <v>0</v>
          </cell>
          <cell r="T459">
            <v>0</v>
          </cell>
          <cell r="U459">
            <v>0</v>
          </cell>
          <cell r="V459">
            <v>0</v>
          </cell>
          <cell r="W459">
            <v>0</v>
          </cell>
          <cell r="X459">
            <v>0</v>
          </cell>
          <cell r="Y459">
            <v>2425975.48</v>
          </cell>
          <cell r="Z459">
            <v>2425975.48</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row>
        <row r="460">
          <cell r="B460" t="str">
            <v>BI_92E07</v>
          </cell>
          <cell r="C460" t="str">
            <v>BI_92E07 - HMI Control Software</v>
          </cell>
          <cell r="D460" t="str">
            <v>4192</v>
          </cell>
          <cell r="E460" t="str">
            <v>ER_4192 - HMI Control Software</v>
          </cell>
          <cell r="F460" t="str">
            <v>HMI Control Software</v>
          </cell>
          <cell r="G460" t="str">
            <v>Asset Condition</v>
          </cell>
          <cell r="H460" t="str">
            <v>Enterprise Technology</v>
          </cell>
          <cell r="I460" t="str">
            <v>Production - Hydro</v>
          </cell>
          <cell r="J460" t="str">
            <v>ED</v>
          </cell>
          <cell r="K460" t="str">
            <v>AN</v>
          </cell>
          <cell r="L460">
            <v>0</v>
          </cell>
          <cell r="M460">
            <v>2022</v>
          </cell>
          <cell r="N460">
            <v>0</v>
          </cell>
          <cell r="O460">
            <v>0</v>
          </cell>
          <cell r="P460">
            <v>0</v>
          </cell>
          <cell r="Q460">
            <v>0</v>
          </cell>
          <cell r="R460">
            <v>0</v>
          </cell>
          <cell r="S460">
            <v>0</v>
          </cell>
          <cell r="T460">
            <v>0</v>
          </cell>
          <cell r="U460">
            <v>0</v>
          </cell>
          <cell r="V460">
            <v>0</v>
          </cell>
          <cell r="W460">
            <v>0</v>
          </cell>
          <cell r="X460">
            <v>0</v>
          </cell>
          <cell r="Y460">
            <v>48736.02</v>
          </cell>
          <cell r="Z460">
            <v>48736.02</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row>
        <row r="461">
          <cell r="B461" t="str">
            <v>BI_92E07</v>
          </cell>
          <cell r="C461" t="str">
            <v>BI_92E07 - HMI Control Software</v>
          </cell>
          <cell r="D461" t="str">
            <v>4192</v>
          </cell>
          <cell r="E461" t="str">
            <v>ER_4192 - HMI Control Software</v>
          </cell>
          <cell r="F461" t="str">
            <v>HMI Control Software</v>
          </cell>
          <cell r="G461" t="str">
            <v>Asset Condition</v>
          </cell>
          <cell r="H461" t="str">
            <v>Enterprise Technology</v>
          </cell>
          <cell r="I461" t="str">
            <v>5 Yr Software</v>
          </cell>
          <cell r="J461" t="str">
            <v>CD</v>
          </cell>
          <cell r="K461" t="str">
            <v>AA</v>
          </cell>
          <cell r="L461">
            <v>9.1800000000000007E-2</v>
          </cell>
          <cell r="M461">
            <v>2023</v>
          </cell>
          <cell r="N461">
            <v>12462.9</v>
          </cell>
          <cell r="O461">
            <v>36540.15</v>
          </cell>
          <cell r="P461">
            <v>0</v>
          </cell>
          <cell r="Q461">
            <v>0</v>
          </cell>
          <cell r="R461">
            <v>0</v>
          </cell>
          <cell r="S461">
            <v>0</v>
          </cell>
          <cell r="T461">
            <v>0</v>
          </cell>
          <cell r="U461">
            <v>0</v>
          </cell>
          <cell r="V461">
            <v>0</v>
          </cell>
          <cell r="W461">
            <v>0</v>
          </cell>
          <cell r="X461">
            <v>0</v>
          </cell>
          <cell r="Y461">
            <v>0</v>
          </cell>
          <cell r="Z461">
            <v>49003.05</v>
          </cell>
          <cell r="AA461">
            <v>1144.09422</v>
          </cell>
          <cell r="AB461">
            <v>3354.3857700000003</v>
          </cell>
          <cell r="AC461">
            <v>0</v>
          </cell>
          <cell r="AD461">
            <v>0</v>
          </cell>
          <cell r="AE461">
            <v>0</v>
          </cell>
          <cell r="AF461">
            <v>0</v>
          </cell>
          <cell r="AG461">
            <v>0</v>
          </cell>
          <cell r="AH461">
            <v>0</v>
          </cell>
          <cell r="AI461">
            <v>0</v>
          </cell>
          <cell r="AJ461">
            <v>0</v>
          </cell>
          <cell r="AK461">
            <v>0</v>
          </cell>
          <cell r="AL461">
            <v>0</v>
          </cell>
          <cell r="AM461">
            <v>4498.4799899999998</v>
          </cell>
        </row>
        <row r="462">
          <cell r="B462" t="str">
            <v>BI_92E07</v>
          </cell>
          <cell r="C462" t="str">
            <v>BI_92E07 - HMI Control Software</v>
          </cell>
          <cell r="D462" t="str">
            <v>4192</v>
          </cell>
          <cell r="E462" t="str">
            <v>ER_4192 - HMI Control Software</v>
          </cell>
          <cell r="F462" t="str">
            <v>HMI Control Software</v>
          </cell>
          <cell r="G462" t="str">
            <v>Asset Condition</v>
          </cell>
          <cell r="H462" t="str">
            <v>Enterprise Technology</v>
          </cell>
          <cell r="I462" t="str">
            <v>General</v>
          </cell>
          <cell r="J462" t="str">
            <v>CD</v>
          </cell>
          <cell r="K462" t="str">
            <v>AA</v>
          </cell>
          <cell r="L462">
            <v>9.1800000000000007E-2</v>
          </cell>
          <cell r="M462">
            <v>2023</v>
          </cell>
          <cell r="N462">
            <v>12842.730000000001</v>
          </cell>
          <cell r="O462">
            <v>56680.9</v>
          </cell>
          <cell r="P462">
            <v>0</v>
          </cell>
          <cell r="Q462">
            <v>0</v>
          </cell>
          <cell r="R462">
            <v>0</v>
          </cell>
          <cell r="S462">
            <v>0</v>
          </cell>
          <cell r="T462">
            <v>0</v>
          </cell>
          <cell r="U462">
            <v>0</v>
          </cell>
          <cell r="V462">
            <v>0</v>
          </cell>
          <cell r="W462">
            <v>0</v>
          </cell>
          <cell r="X462">
            <v>0</v>
          </cell>
          <cell r="Y462">
            <v>0</v>
          </cell>
          <cell r="Z462">
            <v>69523.63</v>
          </cell>
          <cell r="AA462">
            <v>1178.9626140000003</v>
          </cell>
          <cell r="AB462">
            <v>5203.3066200000003</v>
          </cell>
          <cell r="AC462">
            <v>0</v>
          </cell>
          <cell r="AD462">
            <v>0</v>
          </cell>
          <cell r="AE462">
            <v>0</v>
          </cell>
          <cell r="AF462">
            <v>0</v>
          </cell>
          <cell r="AG462">
            <v>0</v>
          </cell>
          <cell r="AH462">
            <v>0</v>
          </cell>
          <cell r="AI462">
            <v>0</v>
          </cell>
          <cell r="AJ462">
            <v>0</v>
          </cell>
          <cell r="AK462">
            <v>0</v>
          </cell>
          <cell r="AL462">
            <v>0</v>
          </cell>
          <cell r="AM462">
            <v>6382.2692340000003</v>
          </cell>
        </row>
        <row r="463">
          <cell r="B463" t="str">
            <v>BI_92E07</v>
          </cell>
          <cell r="C463" t="str">
            <v>BI_92E07 - HMI Control Software</v>
          </cell>
          <cell r="D463" t="str">
            <v>4192</v>
          </cell>
          <cell r="E463" t="str">
            <v>ER_4192 - HMI Control Software</v>
          </cell>
          <cell r="F463" t="str">
            <v>HMI Control Software</v>
          </cell>
          <cell r="G463" t="str">
            <v>Asset Condition</v>
          </cell>
          <cell r="H463" t="str">
            <v>Enterprise Technology</v>
          </cell>
          <cell r="I463" t="str">
            <v>Hardware</v>
          </cell>
          <cell r="J463" t="str">
            <v>CD</v>
          </cell>
          <cell r="K463" t="str">
            <v>AA</v>
          </cell>
          <cell r="L463">
            <v>9.1800000000000007E-2</v>
          </cell>
          <cell r="M463">
            <v>2023</v>
          </cell>
          <cell r="N463">
            <v>14501.28</v>
          </cell>
          <cell r="O463">
            <v>113554.42</v>
          </cell>
          <cell r="P463">
            <v>0</v>
          </cell>
          <cell r="Q463">
            <v>0</v>
          </cell>
          <cell r="R463">
            <v>0</v>
          </cell>
          <cell r="S463">
            <v>0</v>
          </cell>
          <cell r="T463">
            <v>0</v>
          </cell>
          <cell r="U463">
            <v>0</v>
          </cell>
          <cell r="V463">
            <v>0</v>
          </cell>
          <cell r="W463">
            <v>0</v>
          </cell>
          <cell r="X463">
            <v>0</v>
          </cell>
          <cell r="Y463">
            <v>0</v>
          </cell>
          <cell r="Z463">
            <v>128055.7</v>
          </cell>
          <cell r="AA463">
            <v>1331.2175040000002</v>
          </cell>
          <cell r="AB463">
            <v>10424.295756000001</v>
          </cell>
          <cell r="AC463">
            <v>0</v>
          </cell>
          <cell r="AD463">
            <v>0</v>
          </cell>
          <cell r="AE463">
            <v>0</v>
          </cell>
          <cell r="AF463">
            <v>0</v>
          </cell>
          <cell r="AG463">
            <v>0</v>
          </cell>
          <cell r="AH463">
            <v>0</v>
          </cell>
          <cell r="AI463">
            <v>0</v>
          </cell>
          <cell r="AJ463">
            <v>0</v>
          </cell>
          <cell r="AK463">
            <v>0</v>
          </cell>
          <cell r="AL463">
            <v>0</v>
          </cell>
          <cell r="AM463">
            <v>11755.513260000002</v>
          </cell>
        </row>
        <row r="464">
          <cell r="B464" t="str">
            <v>BI_92E07</v>
          </cell>
          <cell r="C464" t="str">
            <v>BI_92E07 - HMI Control Software</v>
          </cell>
          <cell r="D464" t="str">
            <v>4192</v>
          </cell>
          <cell r="E464" t="str">
            <v>ER_4192 - HMI Control Software</v>
          </cell>
          <cell r="F464" t="str">
            <v>HMI Control Software</v>
          </cell>
          <cell r="G464" t="str">
            <v>Asset Condition</v>
          </cell>
          <cell r="H464" t="str">
            <v>Enterprise Technology</v>
          </cell>
          <cell r="I464" t="str">
            <v>5 Yr Software</v>
          </cell>
          <cell r="J464" t="str">
            <v>ED</v>
          </cell>
          <cell r="K464" t="str">
            <v>AN</v>
          </cell>
          <cell r="L464">
            <v>0</v>
          </cell>
          <cell r="M464">
            <v>2023</v>
          </cell>
          <cell r="N464">
            <v>25914.43</v>
          </cell>
          <cell r="O464">
            <v>33930.6</v>
          </cell>
          <cell r="P464">
            <v>0</v>
          </cell>
          <cell r="Q464">
            <v>0</v>
          </cell>
          <cell r="R464">
            <v>0</v>
          </cell>
          <cell r="S464">
            <v>0</v>
          </cell>
          <cell r="T464">
            <v>0</v>
          </cell>
          <cell r="U464">
            <v>0</v>
          </cell>
          <cell r="V464">
            <v>0</v>
          </cell>
          <cell r="W464">
            <v>0</v>
          </cell>
          <cell r="X464">
            <v>0</v>
          </cell>
          <cell r="Y464">
            <v>0</v>
          </cell>
          <cell r="Z464">
            <v>59845.03</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row>
        <row r="465">
          <cell r="B465" t="str">
            <v>BI_92E07</v>
          </cell>
          <cell r="C465" t="str">
            <v>BI_92E07 - HMI Control Software</v>
          </cell>
          <cell r="D465" t="str">
            <v>4192</v>
          </cell>
          <cell r="E465" t="str">
            <v>ER_4192 - HMI Control Software</v>
          </cell>
          <cell r="F465" t="str">
            <v>HMI Control Software</v>
          </cell>
          <cell r="G465" t="str">
            <v>Asset Condition</v>
          </cell>
          <cell r="H465" t="str">
            <v>Enterprise Technology</v>
          </cell>
          <cell r="I465" t="str">
            <v>Production - Hydro</v>
          </cell>
          <cell r="J465" t="str">
            <v>ED</v>
          </cell>
          <cell r="K465" t="str">
            <v>AN</v>
          </cell>
          <cell r="L465">
            <v>0</v>
          </cell>
          <cell r="M465">
            <v>2023</v>
          </cell>
          <cell r="N465">
            <v>4702.04</v>
          </cell>
          <cell r="O465">
            <v>10760.05</v>
          </cell>
          <cell r="P465">
            <v>0</v>
          </cell>
          <cell r="Q465">
            <v>0</v>
          </cell>
          <cell r="R465">
            <v>0</v>
          </cell>
          <cell r="S465">
            <v>0</v>
          </cell>
          <cell r="T465">
            <v>0</v>
          </cell>
          <cell r="U465">
            <v>0</v>
          </cell>
          <cell r="V465">
            <v>0</v>
          </cell>
          <cell r="W465">
            <v>0</v>
          </cell>
          <cell r="X465">
            <v>0</v>
          </cell>
          <cell r="Y465">
            <v>0</v>
          </cell>
          <cell r="Z465">
            <v>15462.09</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row>
        <row r="466">
          <cell r="B466" t="str">
            <v>BI_92E07</v>
          </cell>
          <cell r="C466" t="str">
            <v>BI_92E07 - HMI Control Software</v>
          </cell>
          <cell r="D466" t="str">
            <v>4192</v>
          </cell>
          <cell r="E466" t="str">
            <v>ER_4192 - HMI Control Software</v>
          </cell>
          <cell r="F466" t="str">
            <v>HMI Control Software</v>
          </cell>
          <cell r="G466" t="str">
            <v>Asset Condition</v>
          </cell>
          <cell r="H466" t="str">
            <v>Enterprise Technology</v>
          </cell>
          <cell r="I466" t="str">
            <v>Intangible</v>
          </cell>
          <cell r="J466" t="str">
            <v>ED</v>
          </cell>
          <cell r="K466" t="str">
            <v>AN</v>
          </cell>
          <cell r="L466">
            <v>0</v>
          </cell>
          <cell r="M466">
            <v>2023</v>
          </cell>
          <cell r="N466">
            <v>0</v>
          </cell>
          <cell r="O466">
            <v>0</v>
          </cell>
          <cell r="P466">
            <v>0</v>
          </cell>
          <cell r="Q466">
            <v>0</v>
          </cell>
          <cell r="R466">
            <v>0</v>
          </cell>
          <cell r="S466">
            <v>0</v>
          </cell>
          <cell r="T466">
            <v>0</v>
          </cell>
          <cell r="U466">
            <v>3000000</v>
          </cell>
          <cell r="V466">
            <v>0</v>
          </cell>
          <cell r="W466">
            <v>0</v>
          </cell>
          <cell r="X466">
            <v>0</v>
          </cell>
          <cell r="Y466">
            <v>1000000</v>
          </cell>
          <cell r="Z466">
            <v>4000000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row>
        <row r="467">
          <cell r="B467" t="str">
            <v>BI_29W01</v>
          </cell>
          <cell r="C467" t="str">
            <v>BI_29W01 - Human Resources Technology</v>
          </cell>
          <cell r="D467" t="str">
            <v>5029</v>
          </cell>
          <cell r="E467" t="str">
            <v>ER_5029 - Human Resources Technology</v>
          </cell>
          <cell r="F467" t="str">
            <v>Human Resources Technology</v>
          </cell>
          <cell r="G467" t="str">
            <v>Performance &amp; Capacity</v>
          </cell>
          <cell r="H467" t="str">
            <v>Enterprise Technology</v>
          </cell>
          <cell r="I467" t="str">
            <v>3 Yr Software</v>
          </cell>
          <cell r="J467" t="str">
            <v>CD</v>
          </cell>
          <cell r="K467" t="str">
            <v>AA</v>
          </cell>
          <cell r="L467">
            <v>9.1800000000000007E-2</v>
          </cell>
          <cell r="M467">
            <v>2022</v>
          </cell>
          <cell r="N467">
            <v>2736.27</v>
          </cell>
          <cell r="O467">
            <v>3536.9300000000003</v>
          </cell>
          <cell r="P467">
            <v>13808.27</v>
          </cell>
          <cell r="Q467">
            <v>5.79</v>
          </cell>
          <cell r="R467">
            <v>0</v>
          </cell>
          <cell r="S467">
            <v>0</v>
          </cell>
          <cell r="T467">
            <v>0</v>
          </cell>
          <cell r="U467">
            <v>6033.66</v>
          </cell>
          <cell r="V467">
            <v>91719.760000000009</v>
          </cell>
          <cell r="W467">
            <v>3791.55</v>
          </cell>
          <cell r="X467">
            <v>5339.94</v>
          </cell>
          <cell r="Y467">
            <v>33307.519999999997</v>
          </cell>
          <cell r="Z467">
            <v>160279.69</v>
          </cell>
          <cell r="AA467">
            <v>251.18958600000002</v>
          </cell>
          <cell r="AB467">
            <v>324.69017400000007</v>
          </cell>
          <cell r="AC467">
            <v>1267.5991860000001</v>
          </cell>
          <cell r="AD467">
            <v>0.53152200000000005</v>
          </cell>
          <cell r="AE467">
            <v>0</v>
          </cell>
          <cell r="AF467">
            <v>0</v>
          </cell>
          <cell r="AG467">
            <v>0</v>
          </cell>
          <cell r="AH467">
            <v>553.88998800000002</v>
          </cell>
          <cell r="AI467">
            <v>8419.8739680000017</v>
          </cell>
          <cell r="AJ467">
            <v>348.06429000000003</v>
          </cell>
          <cell r="AK467">
            <v>490.20649200000003</v>
          </cell>
          <cell r="AL467">
            <v>3057.6303359999997</v>
          </cell>
          <cell r="AM467">
            <v>14713.675542000003</v>
          </cell>
        </row>
        <row r="468">
          <cell r="B468" t="str">
            <v>BI_29W01</v>
          </cell>
          <cell r="C468" t="str">
            <v>BI_29W01 - Human Resources Technology</v>
          </cell>
          <cell r="D468" t="str">
            <v>5029</v>
          </cell>
          <cell r="E468" t="str">
            <v>ER_5029 - Human Resources Technology</v>
          </cell>
          <cell r="F468" t="str">
            <v>Human Resources Technology</v>
          </cell>
          <cell r="G468" t="str">
            <v>Performance &amp; Capacity</v>
          </cell>
          <cell r="H468" t="str">
            <v>Enterprise Technology</v>
          </cell>
          <cell r="I468" t="str">
            <v>5 Yr Software</v>
          </cell>
          <cell r="J468" t="str">
            <v>CD</v>
          </cell>
          <cell r="K468" t="str">
            <v>AA</v>
          </cell>
          <cell r="L468">
            <v>9.1800000000000007E-2</v>
          </cell>
          <cell r="M468">
            <v>2022</v>
          </cell>
          <cell r="N468">
            <v>-412.33</v>
          </cell>
          <cell r="O468">
            <v>2681.4900000000002</v>
          </cell>
          <cell r="P468">
            <v>0</v>
          </cell>
          <cell r="Q468">
            <v>82</v>
          </cell>
          <cell r="R468">
            <v>205</v>
          </cell>
          <cell r="S468">
            <v>0</v>
          </cell>
          <cell r="T468">
            <v>0</v>
          </cell>
          <cell r="U468">
            <v>0</v>
          </cell>
          <cell r="V468">
            <v>0</v>
          </cell>
          <cell r="W468">
            <v>0</v>
          </cell>
          <cell r="X468">
            <v>0</v>
          </cell>
          <cell r="Y468">
            <v>222009.91</v>
          </cell>
          <cell r="Z468">
            <v>224566.07</v>
          </cell>
          <cell r="AA468">
            <v>-37.851894000000001</v>
          </cell>
          <cell r="AB468">
            <v>246.16078200000004</v>
          </cell>
          <cell r="AC468">
            <v>0</v>
          </cell>
          <cell r="AD468">
            <v>7.5276000000000005</v>
          </cell>
          <cell r="AE468">
            <v>18.819000000000003</v>
          </cell>
          <cell r="AF468">
            <v>0</v>
          </cell>
          <cell r="AG468">
            <v>0</v>
          </cell>
          <cell r="AH468">
            <v>0</v>
          </cell>
          <cell r="AI468">
            <v>0</v>
          </cell>
          <cell r="AJ468">
            <v>0</v>
          </cell>
          <cell r="AK468">
            <v>0</v>
          </cell>
          <cell r="AL468">
            <v>20380.509738000001</v>
          </cell>
          <cell r="AM468">
            <v>20615.165226000001</v>
          </cell>
        </row>
        <row r="469">
          <cell r="B469" t="str">
            <v>BI_29W01</v>
          </cell>
          <cell r="C469" t="str">
            <v>BI_29W01 - Human Resources Technology</v>
          </cell>
          <cell r="D469" t="str">
            <v>5029</v>
          </cell>
          <cell r="E469" t="str">
            <v>ER_5029 - Human Resources Technology</v>
          </cell>
          <cell r="F469" t="str">
            <v>Human Resources Technology</v>
          </cell>
          <cell r="G469" t="str">
            <v>Performance &amp; Capacity</v>
          </cell>
          <cell r="H469" t="str">
            <v>Enterprise Technology</v>
          </cell>
          <cell r="I469" t="str">
            <v>3 Yr Software</v>
          </cell>
          <cell r="J469" t="str">
            <v>CD</v>
          </cell>
          <cell r="K469" t="str">
            <v>AA</v>
          </cell>
          <cell r="L469">
            <v>9.1800000000000007E-2</v>
          </cell>
          <cell r="M469">
            <v>2023</v>
          </cell>
          <cell r="N469">
            <v>58762.75</v>
          </cell>
          <cell r="O469">
            <v>0</v>
          </cell>
          <cell r="P469">
            <v>0</v>
          </cell>
          <cell r="Q469">
            <v>0</v>
          </cell>
          <cell r="R469">
            <v>0</v>
          </cell>
          <cell r="S469">
            <v>0</v>
          </cell>
          <cell r="T469">
            <v>0</v>
          </cell>
          <cell r="U469">
            <v>0</v>
          </cell>
          <cell r="V469">
            <v>0</v>
          </cell>
          <cell r="W469">
            <v>0</v>
          </cell>
          <cell r="X469">
            <v>0</v>
          </cell>
          <cell r="Y469">
            <v>0</v>
          </cell>
          <cell r="Z469">
            <v>58762.75</v>
          </cell>
          <cell r="AA469">
            <v>5394.4204500000005</v>
          </cell>
          <cell r="AB469">
            <v>0</v>
          </cell>
          <cell r="AC469">
            <v>0</v>
          </cell>
          <cell r="AD469">
            <v>0</v>
          </cell>
          <cell r="AE469">
            <v>0</v>
          </cell>
          <cell r="AF469">
            <v>0</v>
          </cell>
          <cell r="AG469">
            <v>0</v>
          </cell>
          <cell r="AH469">
            <v>0</v>
          </cell>
          <cell r="AI469">
            <v>0</v>
          </cell>
          <cell r="AJ469">
            <v>0</v>
          </cell>
          <cell r="AK469">
            <v>0</v>
          </cell>
          <cell r="AL469">
            <v>0</v>
          </cell>
          <cell r="AM469">
            <v>5394.4204500000005</v>
          </cell>
        </row>
        <row r="470">
          <cell r="B470" t="str">
            <v>BI_29W01</v>
          </cell>
          <cell r="C470" t="str">
            <v>BI_29W01 - Human Resources Technology</v>
          </cell>
          <cell r="D470" t="str">
            <v>5029</v>
          </cell>
          <cell r="E470" t="str">
            <v>ER_5029 - Human Resources Technology</v>
          </cell>
          <cell r="F470" t="str">
            <v>Human Resources Technology</v>
          </cell>
          <cell r="G470" t="str">
            <v>Performance &amp; Capacity</v>
          </cell>
          <cell r="H470" t="str">
            <v>Enterprise Technology</v>
          </cell>
          <cell r="I470" t="str">
            <v>5 Yr Software</v>
          </cell>
          <cell r="J470" t="str">
            <v>CD</v>
          </cell>
          <cell r="K470" t="str">
            <v>AA</v>
          </cell>
          <cell r="L470">
            <v>9.1800000000000007E-2</v>
          </cell>
          <cell r="M470">
            <v>2023</v>
          </cell>
          <cell r="N470">
            <v>7955.36</v>
          </cell>
          <cell r="O470">
            <v>4742.1000000000004</v>
          </cell>
          <cell r="P470">
            <v>0</v>
          </cell>
          <cell r="Q470">
            <v>0</v>
          </cell>
          <cell r="R470">
            <v>0</v>
          </cell>
          <cell r="S470">
            <v>0</v>
          </cell>
          <cell r="T470">
            <v>0</v>
          </cell>
          <cell r="U470">
            <v>0</v>
          </cell>
          <cell r="V470">
            <v>0</v>
          </cell>
          <cell r="W470">
            <v>0</v>
          </cell>
          <cell r="X470">
            <v>0</v>
          </cell>
          <cell r="Y470">
            <v>0</v>
          </cell>
          <cell r="Z470">
            <v>12697.46</v>
          </cell>
          <cell r="AA470">
            <v>730.30204800000001</v>
          </cell>
          <cell r="AB470">
            <v>435.32478000000009</v>
          </cell>
          <cell r="AC470">
            <v>0</v>
          </cell>
          <cell r="AD470">
            <v>0</v>
          </cell>
          <cell r="AE470">
            <v>0</v>
          </cell>
          <cell r="AF470">
            <v>0</v>
          </cell>
          <cell r="AG470">
            <v>0</v>
          </cell>
          <cell r="AH470">
            <v>0</v>
          </cell>
          <cell r="AI470">
            <v>0</v>
          </cell>
          <cell r="AJ470">
            <v>0</v>
          </cell>
          <cell r="AK470">
            <v>0</v>
          </cell>
          <cell r="AL470">
            <v>0</v>
          </cell>
          <cell r="AM470">
            <v>1165.6268280000002</v>
          </cell>
        </row>
        <row r="471">
          <cell r="B471" t="str">
            <v>BI_29W01</v>
          </cell>
          <cell r="C471" t="str">
            <v>BI_29W01 - Human Resources Technology</v>
          </cell>
          <cell r="D471" t="str">
            <v>5029</v>
          </cell>
          <cell r="E471" t="str">
            <v>ER_5029 - Human Resources Technology</v>
          </cell>
          <cell r="F471" t="str">
            <v>Human Resources Technology</v>
          </cell>
          <cell r="G471" t="str">
            <v>Performance &amp; Capacity</v>
          </cell>
          <cell r="H471" t="str">
            <v>Enterprise Technology</v>
          </cell>
          <cell r="I471" t="str">
            <v>Hardware</v>
          </cell>
          <cell r="J471" t="str">
            <v>CD</v>
          </cell>
          <cell r="K471" t="str">
            <v>AA</v>
          </cell>
          <cell r="L471">
            <v>9.1800000000000007E-2</v>
          </cell>
          <cell r="M471">
            <v>2023</v>
          </cell>
          <cell r="N471">
            <v>0</v>
          </cell>
          <cell r="O471">
            <v>0</v>
          </cell>
          <cell r="P471">
            <v>24</v>
          </cell>
          <cell r="Q471">
            <v>0</v>
          </cell>
          <cell r="R471">
            <v>0</v>
          </cell>
          <cell r="S471">
            <v>0</v>
          </cell>
          <cell r="T471">
            <v>2423</v>
          </cell>
          <cell r="U471">
            <v>51</v>
          </cell>
          <cell r="V471">
            <v>28</v>
          </cell>
          <cell r="W471">
            <v>559</v>
          </cell>
          <cell r="X471">
            <v>1441</v>
          </cell>
          <cell r="Y471">
            <v>4010</v>
          </cell>
          <cell r="Z471">
            <v>8536</v>
          </cell>
          <cell r="AA471">
            <v>0</v>
          </cell>
          <cell r="AB471">
            <v>0</v>
          </cell>
          <cell r="AC471">
            <v>2.2032000000000003</v>
          </cell>
          <cell r="AD471">
            <v>0</v>
          </cell>
          <cell r="AE471">
            <v>0</v>
          </cell>
          <cell r="AF471">
            <v>0</v>
          </cell>
          <cell r="AG471">
            <v>222.43140000000002</v>
          </cell>
          <cell r="AH471">
            <v>4.6818</v>
          </cell>
          <cell r="AI471">
            <v>2.5704000000000002</v>
          </cell>
          <cell r="AJ471">
            <v>51.316200000000002</v>
          </cell>
          <cell r="AK471">
            <v>132.28380000000001</v>
          </cell>
          <cell r="AL471">
            <v>368.11800000000005</v>
          </cell>
          <cell r="AM471">
            <v>783.60480000000007</v>
          </cell>
        </row>
        <row r="472">
          <cell r="B472" t="str">
            <v>BI_29W01</v>
          </cell>
          <cell r="C472" t="str">
            <v>BI_29W01 - Human Resources Technology</v>
          </cell>
          <cell r="D472" t="str">
            <v>5029</v>
          </cell>
          <cell r="E472" t="str">
            <v>ER_5029 - Human Resources Technology</v>
          </cell>
          <cell r="F472" t="str">
            <v>Human Resources Technology</v>
          </cell>
          <cell r="G472" t="str">
            <v>Performance &amp; Capacity</v>
          </cell>
          <cell r="H472" t="str">
            <v>Enterprise Technology</v>
          </cell>
          <cell r="I472" t="str">
            <v>Intangible</v>
          </cell>
          <cell r="J472" t="str">
            <v>CD</v>
          </cell>
          <cell r="K472" t="str">
            <v>AA</v>
          </cell>
          <cell r="L472">
            <v>9.1800000000000007E-2</v>
          </cell>
          <cell r="M472">
            <v>2023</v>
          </cell>
          <cell r="N472">
            <v>0</v>
          </cell>
          <cell r="O472">
            <v>0</v>
          </cell>
          <cell r="P472">
            <v>1274</v>
          </cell>
          <cell r="Q472">
            <v>0</v>
          </cell>
          <cell r="R472">
            <v>0</v>
          </cell>
          <cell r="S472">
            <v>0</v>
          </cell>
          <cell r="T472">
            <v>126551</v>
          </cell>
          <cell r="U472">
            <v>2641</v>
          </cell>
          <cell r="V472">
            <v>1445</v>
          </cell>
          <cell r="W472">
            <v>29196</v>
          </cell>
          <cell r="X472">
            <v>75303</v>
          </cell>
          <cell r="Y472">
            <v>209472</v>
          </cell>
          <cell r="Z472">
            <v>445882</v>
          </cell>
          <cell r="AA472">
            <v>0</v>
          </cell>
          <cell r="AB472">
            <v>0</v>
          </cell>
          <cell r="AC472">
            <v>116.95320000000001</v>
          </cell>
          <cell r="AD472">
            <v>0</v>
          </cell>
          <cell r="AE472">
            <v>0</v>
          </cell>
          <cell r="AF472">
            <v>0</v>
          </cell>
          <cell r="AG472">
            <v>11617.381800000001</v>
          </cell>
          <cell r="AH472">
            <v>242.44380000000001</v>
          </cell>
          <cell r="AI472">
            <v>132.65100000000001</v>
          </cell>
          <cell r="AJ472">
            <v>2680.1928000000003</v>
          </cell>
          <cell r="AK472">
            <v>6912.8154000000004</v>
          </cell>
          <cell r="AL472">
            <v>19229.529600000002</v>
          </cell>
          <cell r="AM472">
            <v>40931.967600000004</v>
          </cell>
        </row>
        <row r="473">
          <cell r="B473" t="str">
            <v>BI_63C09</v>
          </cell>
          <cell r="C473" t="str">
            <v>BI_63C09 - Identity and Access Governance</v>
          </cell>
          <cell r="D473" t="str">
            <v>5163</v>
          </cell>
          <cell r="E473" t="str">
            <v>ER_5163 - Identity and Access Governance</v>
          </cell>
          <cell r="F473" t="str">
            <v>Identity and Access Governance</v>
          </cell>
          <cell r="G473" t="str">
            <v>Mandatory &amp; Compliance</v>
          </cell>
          <cell r="H473" t="str">
            <v>Enterprise Technology</v>
          </cell>
          <cell r="I473" t="str">
            <v>Hardware</v>
          </cell>
          <cell r="J473" t="str">
            <v>CD</v>
          </cell>
          <cell r="K473" t="str">
            <v>AA</v>
          </cell>
          <cell r="L473">
            <v>9.1800000000000007E-2</v>
          </cell>
          <cell r="M473">
            <v>2023</v>
          </cell>
          <cell r="N473">
            <v>0</v>
          </cell>
          <cell r="O473">
            <v>0</v>
          </cell>
          <cell r="P473">
            <v>0</v>
          </cell>
          <cell r="Q473">
            <v>0</v>
          </cell>
          <cell r="R473">
            <v>841568</v>
          </cell>
          <cell r="S473">
            <v>41620</v>
          </cell>
          <cell r="T473">
            <v>5833</v>
          </cell>
          <cell r="U473">
            <v>0</v>
          </cell>
          <cell r="V473">
            <v>0</v>
          </cell>
          <cell r="W473">
            <v>0</v>
          </cell>
          <cell r="X473">
            <v>0</v>
          </cell>
          <cell r="Y473">
            <v>298242</v>
          </cell>
          <cell r="Z473">
            <v>1187263</v>
          </cell>
          <cell r="AA473">
            <v>0</v>
          </cell>
          <cell r="AB473">
            <v>0</v>
          </cell>
          <cell r="AC473">
            <v>0</v>
          </cell>
          <cell r="AD473">
            <v>0</v>
          </cell>
          <cell r="AE473">
            <v>77255.9424</v>
          </cell>
          <cell r="AF473">
            <v>3820.7160000000003</v>
          </cell>
          <cell r="AG473">
            <v>535.46940000000006</v>
          </cell>
          <cell r="AH473">
            <v>0</v>
          </cell>
          <cell r="AI473">
            <v>0</v>
          </cell>
          <cell r="AJ473">
            <v>0</v>
          </cell>
          <cell r="AK473">
            <v>0</v>
          </cell>
          <cell r="AL473">
            <v>27378.615600000001</v>
          </cell>
          <cell r="AM473">
            <v>108990.74340000001</v>
          </cell>
        </row>
        <row r="474">
          <cell r="B474" t="str">
            <v>BI_JN001</v>
          </cell>
          <cell r="C474" t="str">
            <v>BI_JN001 - Jackson Prairie Storage Oregon</v>
          </cell>
          <cell r="D474" t="str">
            <v>7201</v>
          </cell>
          <cell r="E474" t="str">
            <v>ER_7201 - Jackson Prairie Storage</v>
          </cell>
          <cell r="F474" t="str">
            <v>Jackson Prairie Natural Gas Storage Facility</v>
          </cell>
          <cell r="G474" t="str">
            <v>Performance &amp; Capacity</v>
          </cell>
          <cell r="H474" t="str">
            <v>Natural Gas Distribution</v>
          </cell>
          <cell r="I474" t="str">
            <v>Gas Storage</v>
          </cell>
          <cell r="J474" t="str">
            <v>GD</v>
          </cell>
          <cell r="K474" t="str">
            <v>OR</v>
          </cell>
          <cell r="L474">
            <v>1</v>
          </cell>
          <cell r="M474">
            <v>2022</v>
          </cell>
          <cell r="N474">
            <v>21612.75</v>
          </cell>
          <cell r="O474">
            <v>-18483.77</v>
          </cell>
          <cell r="P474">
            <v>25206.100000000002</v>
          </cell>
          <cell r="Q474">
            <v>23487.91</v>
          </cell>
          <cell r="R474">
            <v>16083</v>
          </cell>
          <cell r="S474">
            <v>45583.520000000004</v>
          </cell>
          <cell r="T474">
            <v>12498.78</v>
          </cell>
          <cell r="U474">
            <v>12085.2</v>
          </cell>
          <cell r="V474">
            <v>12539.79</v>
          </cell>
          <cell r="W474">
            <v>27145.81</v>
          </cell>
          <cell r="X474">
            <v>22479.95</v>
          </cell>
          <cell r="Y474">
            <v>27822.15</v>
          </cell>
          <cell r="Z474">
            <v>228061.19000000003</v>
          </cell>
          <cell r="AA474">
            <v>21612.75</v>
          </cell>
          <cell r="AB474">
            <v>-18483.77</v>
          </cell>
          <cell r="AC474">
            <v>25206.100000000002</v>
          </cell>
          <cell r="AD474">
            <v>23487.91</v>
          </cell>
          <cell r="AE474">
            <v>16083</v>
          </cell>
          <cell r="AF474">
            <v>45583.520000000004</v>
          </cell>
          <cell r="AG474">
            <v>12498.78</v>
          </cell>
          <cell r="AH474">
            <v>12085.2</v>
          </cell>
          <cell r="AI474">
            <v>12539.79</v>
          </cell>
          <cell r="AJ474">
            <v>27145.81</v>
          </cell>
          <cell r="AK474">
            <v>22479.95</v>
          </cell>
          <cell r="AL474">
            <v>27822.15</v>
          </cell>
          <cell r="AM474">
            <v>228061.19000000003</v>
          </cell>
        </row>
        <row r="475">
          <cell r="B475" t="str">
            <v>BI_JN604</v>
          </cell>
          <cell r="C475" t="str">
            <v>BI_JN604 - Jackson Prairie Storage</v>
          </cell>
          <cell r="D475" t="str">
            <v>7201</v>
          </cell>
          <cell r="E475" t="str">
            <v>ER_7201 - Jackson Prairie Storage</v>
          </cell>
          <cell r="F475" t="str">
            <v>Jackson Prairie Natural Gas Storage Facility</v>
          </cell>
          <cell r="G475" t="str">
            <v>Performance &amp; Capacity</v>
          </cell>
          <cell r="H475" t="str">
            <v>Natural Gas Distribution</v>
          </cell>
          <cell r="I475" t="str">
            <v>Gas Storage</v>
          </cell>
          <cell r="J475" t="str">
            <v>GD</v>
          </cell>
          <cell r="K475" t="str">
            <v>AN</v>
          </cell>
          <cell r="L475">
            <v>0</v>
          </cell>
          <cell r="M475">
            <v>2022</v>
          </cell>
          <cell r="N475">
            <v>202353.64</v>
          </cell>
          <cell r="O475">
            <v>-173057.92000000001</v>
          </cell>
          <cell r="P475">
            <v>235997.03</v>
          </cell>
          <cell r="Q475">
            <v>219910.1</v>
          </cell>
          <cell r="R475">
            <v>150580.18</v>
          </cell>
          <cell r="S475">
            <v>426784.55999999994</v>
          </cell>
          <cell r="T475">
            <v>117022.33000000002</v>
          </cell>
          <cell r="U475">
            <v>113149.99000000002</v>
          </cell>
          <cell r="V475">
            <v>117406.26</v>
          </cell>
          <cell r="W475">
            <v>254158.03000000003</v>
          </cell>
          <cell r="X475">
            <v>210472.88</v>
          </cell>
          <cell r="Y475">
            <v>260490.29</v>
          </cell>
          <cell r="Z475">
            <v>2135267.37</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row>
        <row r="476">
          <cell r="B476" t="str">
            <v>BI_JN001</v>
          </cell>
          <cell r="C476" t="str">
            <v>BI_JN001 - Jackson Prairie Storage Oregon</v>
          </cell>
          <cell r="D476" t="str">
            <v>7201</v>
          </cell>
          <cell r="E476" t="str">
            <v>ER_7201 - Jackson Prairie Storage</v>
          </cell>
          <cell r="F476" t="str">
            <v>Jackson Prairie Natural Gas Storage Facility</v>
          </cell>
          <cell r="G476" t="str">
            <v>Performance &amp; Capacity</v>
          </cell>
          <cell r="H476" t="str">
            <v>Natural Gas Distribution</v>
          </cell>
          <cell r="I476" t="str">
            <v>Gas Storage</v>
          </cell>
          <cell r="J476" t="str">
            <v>GD</v>
          </cell>
          <cell r="K476" t="str">
            <v>OR</v>
          </cell>
          <cell r="L476">
            <v>1</v>
          </cell>
          <cell r="M476">
            <v>2023</v>
          </cell>
          <cell r="N476">
            <v>-17210.800000000003</v>
          </cell>
          <cell r="O476">
            <v>7028.5</v>
          </cell>
          <cell r="P476">
            <v>29812</v>
          </cell>
          <cell r="Q476">
            <v>35073</v>
          </cell>
          <cell r="R476">
            <v>32442</v>
          </cell>
          <cell r="S476">
            <v>28058</v>
          </cell>
          <cell r="T476">
            <v>36826</v>
          </cell>
          <cell r="U476">
            <v>24551</v>
          </cell>
          <cell r="V476">
            <v>9470</v>
          </cell>
          <cell r="W476">
            <v>21570</v>
          </cell>
          <cell r="X476">
            <v>14029</v>
          </cell>
          <cell r="Y476">
            <v>7015</v>
          </cell>
          <cell r="Z476">
            <v>228663.7</v>
          </cell>
          <cell r="AA476">
            <v>-17210.800000000003</v>
          </cell>
          <cell r="AB476">
            <v>7028.5</v>
          </cell>
          <cell r="AC476">
            <v>29812</v>
          </cell>
          <cell r="AD476">
            <v>35073</v>
          </cell>
          <cell r="AE476">
            <v>32442</v>
          </cell>
          <cell r="AF476">
            <v>28058</v>
          </cell>
          <cell r="AG476">
            <v>36826</v>
          </cell>
          <cell r="AH476">
            <v>24551</v>
          </cell>
          <cell r="AI476">
            <v>9470</v>
          </cell>
          <cell r="AJ476">
            <v>21570</v>
          </cell>
          <cell r="AK476">
            <v>14029</v>
          </cell>
          <cell r="AL476">
            <v>7015</v>
          </cell>
          <cell r="AM476">
            <v>228663.7</v>
          </cell>
        </row>
        <row r="477">
          <cell r="B477" t="str">
            <v>BI_JN604</v>
          </cell>
          <cell r="C477" t="str">
            <v>BI_JN604 - Jackson Prairie Storage</v>
          </cell>
          <cell r="D477" t="str">
            <v>7201</v>
          </cell>
          <cell r="E477" t="str">
            <v>ER_7201 - Jackson Prairie Storage</v>
          </cell>
          <cell r="F477" t="str">
            <v>Jackson Prairie Natural Gas Storage Facility</v>
          </cell>
          <cell r="G477" t="str">
            <v>Performance &amp; Capacity</v>
          </cell>
          <cell r="H477" t="str">
            <v>Natural Gas Distribution</v>
          </cell>
          <cell r="I477" t="str">
            <v>Gas Storage</v>
          </cell>
          <cell r="J477" t="str">
            <v>GD</v>
          </cell>
          <cell r="K477" t="str">
            <v>AN</v>
          </cell>
          <cell r="L477">
            <v>0</v>
          </cell>
          <cell r="M477">
            <v>2023</v>
          </cell>
          <cell r="N477">
            <v>-161139.51</v>
          </cell>
          <cell r="O477">
            <v>65805.759999999995</v>
          </cell>
          <cell r="P477">
            <v>279117</v>
          </cell>
          <cell r="Q477">
            <v>328373</v>
          </cell>
          <cell r="R477">
            <v>303745</v>
          </cell>
          <cell r="S477">
            <v>262698</v>
          </cell>
          <cell r="T477">
            <v>344792</v>
          </cell>
          <cell r="U477">
            <v>229861</v>
          </cell>
          <cell r="V477">
            <v>88661</v>
          </cell>
          <cell r="W477">
            <v>201949</v>
          </cell>
          <cell r="X477">
            <v>131349</v>
          </cell>
          <cell r="Y477">
            <v>65675</v>
          </cell>
          <cell r="Z477">
            <v>2140886.25</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row>
        <row r="478">
          <cell r="B478" t="str">
            <v>BI_JN001</v>
          </cell>
          <cell r="C478" t="str">
            <v>BI_JN001 - Jackson Prairie Storage Oregon</v>
          </cell>
          <cell r="D478" t="str">
            <v>7201</v>
          </cell>
          <cell r="E478" t="str">
            <v>ER_7201 - Jackson Prairie Storage</v>
          </cell>
          <cell r="F478" t="str">
            <v>Jackson Prairie Natural Gas Storage Facility</v>
          </cell>
          <cell r="G478" t="str">
            <v>Performance &amp; Capacity</v>
          </cell>
          <cell r="H478" t="str">
            <v>Natural Gas Distribution</v>
          </cell>
          <cell r="I478" t="str">
            <v>General</v>
          </cell>
          <cell r="J478" t="str">
            <v>GD</v>
          </cell>
          <cell r="K478" t="str">
            <v>OR</v>
          </cell>
          <cell r="L478">
            <v>1</v>
          </cell>
          <cell r="M478">
            <v>2023</v>
          </cell>
          <cell r="N478">
            <v>0</v>
          </cell>
          <cell r="O478">
            <v>0</v>
          </cell>
          <cell r="P478">
            <v>5</v>
          </cell>
          <cell r="Q478">
            <v>6</v>
          </cell>
          <cell r="R478">
            <v>6</v>
          </cell>
          <cell r="S478">
            <v>5</v>
          </cell>
          <cell r="T478">
            <v>7</v>
          </cell>
          <cell r="U478">
            <v>4</v>
          </cell>
          <cell r="V478">
            <v>2</v>
          </cell>
          <cell r="W478">
            <v>4</v>
          </cell>
          <cell r="X478">
            <v>3</v>
          </cell>
          <cell r="Y478">
            <v>1</v>
          </cell>
          <cell r="Z478">
            <v>43</v>
          </cell>
          <cell r="AA478">
            <v>0</v>
          </cell>
          <cell r="AB478">
            <v>0</v>
          </cell>
          <cell r="AC478">
            <v>5</v>
          </cell>
          <cell r="AD478">
            <v>6</v>
          </cell>
          <cell r="AE478">
            <v>6</v>
          </cell>
          <cell r="AF478">
            <v>5</v>
          </cell>
          <cell r="AG478">
            <v>7</v>
          </cell>
          <cell r="AH478">
            <v>4</v>
          </cell>
          <cell r="AI478">
            <v>2</v>
          </cell>
          <cell r="AJ478">
            <v>4</v>
          </cell>
          <cell r="AK478">
            <v>3</v>
          </cell>
          <cell r="AL478">
            <v>1</v>
          </cell>
          <cell r="AM478">
            <v>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20.9 SummaryResults AFUDCADJ"/>
      <sheetName val="CAP 20.9.1 DoNotPrnt"/>
      <sheetName val="CAP 20.10 Summary EOP PP AFUDC"/>
      <sheetName val="CAP 20.10.1 DoNotPrint"/>
    </sheetNames>
    <sheetDataSet>
      <sheetData sheetId="0">
        <row r="45">
          <cell r="B45">
            <v>11204789</v>
          </cell>
        </row>
      </sheetData>
      <sheetData sheetId="1"/>
      <sheetData sheetId="2">
        <row r="35">
          <cell r="B35">
            <v>2172500.9600000004</v>
          </cell>
        </row>
      </sheetData>
      <sheetData sheetId="3">
        <row r="12">
          <cell r="A12" t="str">
            <v>depr_group</v>
          </cell>
          <cell r="B12" t="str">
            <v>eng_in_service_year</v>
          </cell>
          <cell r="C12" t="str">
            <v>in_service_year</v>
          </cell>
          <cell r="D12" t="str">
            <v>gl_account</v>
          </cell>
          <cell r="E12" t="str">
            <v>month</v>
          </cell>
          <cell r="F12" t="str">
            <v>quantity</v>
          </cell>
          <cell r="G12" t="str">
            <v>book_cost</v>
          </cell>
          <cell r="H12" t="str">
            <v>allocated_reserve</v>
          </cell>
          <cell r="I12" t="str">
            <v>net_book_value</v>
          </cell>
          <cell r="J12" t="str">
            <v>Allocatn Factort</v>
          </cell>
          <cell r="K12" t="str">
            <v>Allocated Book Cost</v>
          </cell>
          <cell r="L12" t="str">
            <v>FERC.SRV.JUR</v>
          </cell>
          <cell r="M12" t="str">
            <v>SRV</v>
          </cell>
          <cell r="N12" t="str">
            <v>JUR</v>
          </cell>
          <cell r="O12" t="str">
            <v>Associated FERC</v>
          </cell>
        </row>
        <row r="13">
          <cell r="A13" t="str">
            <v>ED.RT.345000-AFC-OTHER PROD PLANT-A</v>
          </cell>
          <cell r="B13">
            <v>43564</v>
          </cell>
          <cell r="C13">
            <v>43586</v>
          </cell>
          <cell r="D13" t="str">
            <v>182332 REG ASSET - AFUDC (CCNC)</v>
          </cell>
          <cell r="E13">
            <v>44166</v>
          </cell>
          <cell r="F13">
            <v>0</v>
          </cell>
          <cell r="G13">
            <v>0</v>
          </cell>
          <cell r="H13">
            <v>0</v>
          </cell>
          <cell r="I13">
            <v>0</v>
          </cell>
          <cell r="J13">
            <v>0</v>
          </cell>
          <cell r="K13">
            <v>0</v>
          </cell>
          <cell r="L13" t="str">
            <v>ED.RT.345000</v>
          </cell>
          <cell r="M13" t="str">
            <v>ED</v>
          </cell>
          <cell r="N13" t="str">
            <v>RT</v>
          </cell>
          <cell r="O13" t="str">
            <v>345000</v>
          </cell>
        </row>
        <row r="14">
          <cell r="A14" t="str">
            <v>GD.WA.380000-AFC-GAS DISTRIBUTION P</v>
          </cell>
          <cell r="B14">
            <v>43790</v>
          </cell>
          <cell r="C14">
            <v>43770</v>
          </cell>
          <cell r="D14" t="str">
            <v>182332 REG ASSET - AFUDC (CCNC)</v>
          </cell>
          <cell r="E14">
            <v>44166</v>
          </cell>
          <cell r="F14">
            <v>0</v>
          </cell>
          <cell r="G14">
            <v>17.55</v>
          </cell>
          <cell r="H14">
            <v>0.63</v>
          </cell>
          <cell r="I14">
            <v>16.920000000000002</v>
          </cell>
          <cell r="J14">
            <v>0</v>
          </cell>
          <cell r="K14">
            <v>0</v>
          </cell>
          <cell r="L14" t="str">
            <v>GD.WA.380000</v>
          </cell>
          <cell r="M14" t="str">
            <v>GD</v>
          </cell>
          <cell r="N14" t="str">
            <v>WA</v>
          </cell>
          <cell r="O14" t="str">
            <v>380000</v>
          </cell>
        </row>
        <row r="15">
          <cell r="A15" t="str">
            <v>ED.ID.365000-AFC-DISTRIBUTION PLANT</v>
          </cell>
          <cell r="B15">
            <v>43644</v>
          </cell>
          <cell r="C15">
            <v>43617</v>
          </cell>
          <cell r="D15" t="str">
            <v>182332 REG ASSET - AFUDC (CCNC)</v>
          </cell>
          <cell r="E15">
            <v>44166</v>
          </cell>
          <cell r="F15">
            <v>0</v>
          </cell>
          <cell r="G15">
            <v>0</v>
          </cell>
          <cell r="H15">
            <v>0</v>
          </cell>
          <cell r="I15">
            <v>0</v>
          </cell>
          <cell r="J15">
            <v>0</v>
          </cell>
          <cell r="K15">
            <v>0</v>
          </cell>
          <cell r="L15" t="str">
            <v>ED.ID.365000</v>
          </cell>
          <cell r="M15" t="str">
            <v>ED</v>
          </cell>
          <cell r="N15" t="str">
            <v>ID</v>
          </cell>
          <cell r="O15" t="str">
            <v>365000</v>
          </cell>
        </row>
        <row r="16">
          <cell r="A16" t="str">
            <v>ED.ID.368000-AFC-DISTRIBUTION PLANT</v>
          </cell>
          <cell r="B16">
            <v>43642</v>
          </cell>
          <cell r="C16">
            <v>43617</v>
          </cell>
          <cell r="D16" t="str">
            <v>182332 REG ASSET - AFUDC (CCNC)</v>
          </cell>
          <cell r="E16">
            <v>44166</v>
          </cell>
          <cell r="F16">
            <v>0</v>
          </cell>
          <cell r="G16">
            <v>0</v>
          </cell>
          <cell r="H16">
            <v>0</v>
          </cell>
          <cell r="I16">
            <v>0</v>
          </cell>
          <cell r="J16">
            <v>0</v>
          </cell>
          <cell r="K16">
            <v>0</v>
          </cell>
          <cell r="L16" t="str">
            <v>ED.ID.368000</v>
          </cell>
          <cell r="M16" t="str">
            <v>ED</v>
          </cell>
          <cell r="N16" t="str">
            <v>ID</v>
          </cell>
          <cell r="O16" t="str">
            <v>368000</v>
          </cell>
        </row>
        <row r="17">
          <cell r="A17" t="str">
            <v>ED.LL.332200-AFC-HYD PROD-RESERV, D</v>
          </cell>
          <cell r="B17">
            <v>43769</v>
          </cell>
          <cell r="C17">
            <v>43739</v>
          </cell>
          <cell r="D17" t="str">
            <v>182332 REG ASSET - AFUDC (CCNC)</v>
          </cell>
          <cell r="E17">
            <v>44166</v>
          </cell>
          <cell r="F17">
            <v>0</v>
          </cell>
          <cell r="G17">
            <v>78.77</v>
          </cell>
          <cell r="H17">
            <v>0.82</v>
          </cell>
          <cell r="I17">
            <v>77.95</v>
          </cell>
          <cell r="J17">
            <v>0</v>
          </cell>
          <cell r="K17">
            <v>0</v>
          </cell>
          <cell r="L17" t="str">
            <v>ED.LL.332200</v>
          </cell>
          <cell r="M17" t="str">
            <v>ED</v>
          </cell>
          <cell r="N17" t="str">
            <v>LL</v>
          </cell>
          <cell r="O17" t="str">
            <v>332200</v>
          </cell>
        </row>
        <row r="18">
          <cell r="A18" t="str">
            <v>ED.WA.361000-AFC-DISTRIBUTION PLANT</v>
          </cell>
          <cell r="B18">
            <v>44126</v>
          </cell>
          <cell r="C18">
            <v>44105</v>
          </cell>
          <cell r="D18" t="str">
            <v>182332 REG ASSET - AFUDC (CCNC)</v>
          </cell>
          <cell r="E18">
            <v>44166</v>
          </cell>
          <cell r="F18">
            <v>0</v>
          </cell>
          <cell r="G18">
            <v>2.73</v>
          </cell>
          <cell r="H18">
            <v>0.03</v>
          </cell>
          <cell r="I18">
            <v>2.7</v>
          </cell>
          <cell r="J18">
            <v>0</v>
          </cell>
          <cell r="K18">
            <v>0</v>
          </cell>
          <cell r="L18" t="str">
            <v>ED.WA.361000</v>
          </cell>
          <cell r="M18" t="str">
            <v>ED</v>
          </cell>
          <cell r="N18" t="str">
            <v>WA</v>
          </cell>
          <cell r="O18" t="str">
            <v>361000</v>
          </cell>
        </row>
        <row r="19">
          <cell r="A19" t="str">
            <v>ED.WA.362000-AFC-DISTRIBUTION PLANT</v>
          </cell>
          <cell r="B19">
            <v>43910</v>
          </cell>
          <cell r="C19">
            <v>43891</v>
          </cell>
          <cell r="D19" t="str">
            <v>182332 REG ASSET - AFUDC (CCNC)</v>
          </cell>
          <cell r="E19">
            <v>44166</v>
          </cell>
          <cell r="F19">
            <v>0</v>
          </cell>
          <cell r="G19">
            <v>0</v>
          </cell>
          <cell r="H19">
            <v>0</v>
          </cell>
          <cell r="I19">
            <v>0</v>
          </cell>
          <cell r="J19">
            <v>0</v>
          </cell>
          <cell r="K19">
            <v>0</v>
          </cell>
          <cell r="L19" t="str">
            <v>ED.WA.362000</v>
          </cell>
          <cell r="M19" t="str">
            <v>ED</v>
          </cell>
          <cell r="N19" t="str">
            <v>WA</v>
          </cell>
          <cell r="O19" t="str">
            <v>362000</v>
          </cell>
        </row>
        <row r="20">
          <cell r="A20" t="str">
            <v>ED.WA.364000-AFC-DISTRIBUTION PLANT</v>
          </cell>
          <cell r="B20">
            <v>43614</v>
          </cell>
          <cell r="C20">
            <v>43586</v>
          </cell>
          <cell r="D20" t="str">
            <v>182332 REG ASSET - AFUDC (CCNC)</v>
          </cell>
          <cell r="E20">
            <v>44166</v>
          </cell>
          <cell r="F20">
            <v>0</v>
          </cell>
          <cell r="G20">
            <v>0</v>
          </cell>
          <cell r="H20">
            <v>0</v>
          </cell>
          <cell r="I20">
            <v>0</v>
          </cell>
          <cell r="J20">
            <v>0</v>
          </cell>
          <cell r="K20">
            <v>0</v>
          </cell>
          <cell r="L20" t="str">
            <v>ED.WA.364000</v>
          </cell>
          <cell r="M20" t="str">
            <v>ED</v>
          </cell>
          <cell r="N20" t="str">
            <v>WA</v>
          </cell>
          <cell r="O20" t="str">
            <v>364000</v>
          </cell>
        </row>
        <row r="21">
          <cell r="A21" t="str">
            <v>CD.AA.391100-AFC-GENERAL PLANT-COMP</v>
          </cell>
          <cell r="B21">
            <v>43903</v>
          </cell>
          <cell r="C21">
            <v>43891</v>
          </cell>
          <cell r="D21" t="str">
            <v>182332 REG ASSET - AFUDC (CCNC)</v>
          </cell>
          <cell r="E21">
            <v>44166</v>
          </cell>
          <cell r="F21">
            <v>0</v>
          </cell>
          <cell r="G21">
            <v>0</v>
          </cell>
          <cell r="H21">
            <v>0</v>
          </cell>
          <cell r="I21">
            <v>0</v>
          </cell>
          <cell r="J21">
            <v>9.2960000000000001E-2</v>
          </cell>
          <cell r="K21">
            <v>0</v>
          </cell>
          <cell r="L21" t="str">
            <v>CD.AA.391100</v>
          </cell>
          <cell r="M21" t="str">
            <v>CD</v>
          </cell>
          <cell r="N21" t="str">
            <v>AA</v>
          </cell>
          <cell r="O21" t="str">
            <v>391100</v>
          </cell>
        </row>
        <row r="22">
          <cell r="A22" t="str">
            <v>CD.AA.391100-AFC-GENERAL PLANT-COMP</v>
          </cell>
          <cell r="B22">
            <v>43510</v>
          </cell>
          <cell r="C22">
            <v>43586</v>
          </cell>
          <cell r="D22" t="str">
            <v>182332 REG ASSET - AFUDC (CCNC)</v>
          </cell>
          <cell r="E22">
            <v>44166</v>
          </cell>
          <cell r="F22">
            <v>0</v>
          </cell>
          <cell r="G22">
            <v>0</v>
          </cell>
          <cell r="H22">
            <v>0</v>
          </cell>
          <cell r="I22">
            <v>0</v>
          </cell>
          <cell r="J22">
            <v>9.2960000000000001E-2</v>
          </cell>
          <cell r="K22">
            <v>0</v>
          </cell>
          <cell r="L22" t="str">
            <v>CD.AA.391100</v>
          </cell>
          <cell r="M22" t="str">
            <v>CD</v>
          </cell>
          <cell r="N22" t="str">
            <v>AA</v>
          </cell>
          <cell r="O22" t="str">
            <v>391100</v>
          </cell>
        </row>
        <row r="23">
          <cell r="A23" t="str">
            <v>ED.ID.367000-AFC-DISTRIBUTION PLANT</v>
          </cell>
          <cell r="B23">
            <v>43686</v>
          </cell>
          <cell r="C23">
            <v>43678</v>
          </cell>
          <cell r="D23" t="str">
            <v>182332 REG ASSET - AFUDC (CCNC)</v>
          </cell>
          <cell r="E23">
            <v>44166</v>
          </cell>
          <cell r="F23">
            <v>0</v>
          </cell>
          <cell r="G23">
            <v>0</v>
          </cell>
          <cell r="H23">
            <v>0</v>
          </cell>
          <cell r="I23">
            <v>0</v>
          </cell>
          <cell r="J23">
            <v>0</v>
          </cell>
          <cell r="K23">
            <v>0</v>
          </cell>
          <cell r="L23" t="str">
            <v>ED.ID.367000</v>
          </cell>
          <cell r="M23" t="str">
            <v>ED</v>
          </cell>
          <cell r="N23" t="str">
            <v>ID</v>
          </cell>
          <cell r="O23" t="str">
            <v>367000</v>
          </cell>
        </row>
        <row r="24">
          <cell r="A24" t="str">
            <v>ED.AN.397000-AFC-GENERAL PLANT-COMM</v>
          </cell>
          <cell r="B24">
            <v>43602</v>
          </cell>
          <cell r="C24">
            <v>43586</v>
          </cell>
          <cell r="D24" t="str">
            <v>182332 REG ASSET - AFUDC (CCNC)</v>
          </cell>
          <cell r="E24">
            <v>44166</v>
          </cell>
          <cell r="F24">
            <v>0</v>
          </cell>
          <cell r="G24">
            <v>0</v>
          </cell>
          <cell r="H24">
            <v>0</v>
          </cell>
          <cell r="I24">
            <v>0</v>
          </cell>
          <cell r="J24">
            <v>0</v>
          </cell>
          <cell r="K24">
            <v>0</v>
          </cell>
          <cell r="L24" t="str">
            <v>ED.AN.397000</v>
          </cell>
          <cell r="M24" t="str">
            <v>ED</v>
          </cell>
          <cell r="N24" t="str">
            <v>AN</v>
          </cell>
          <cell r="O24" t="str">
            <v>397000</v>
          </cell>
        </row>
        <row r="25">
          <cell r="A25" t="str">
            <v>CD.AA.303100-AFC-INTANGIBLE PLANT-M</v>
          </cell>
          <cell r="B25">
            <v>43760</v>
          </cell>
          <cell r="C25">
            <v>43739</v>
          </cell>
          <cell r="D25" t="str">
            <v>182332 REG ASSET - AFUDC (CCNC)</v>
          </cell>
          <cell r="E25">
            <v>44166</v>
          </cell>
          <cell r="F25">
            <v>0</v>
          </cell>
          <cell r="G25">
            <v>0</v>
          </cell>
          <cell r="H25">
            <v>0</v>
          </cell>
          <cell r="I25">
            <v>0</v>
          </cell>
          <cell r="J25">
            <v>9.2960000000000001E-2</v>
          </cell>
          <cell r="K25">
            <v>0</v>
          </cell>
          <cell r="L25" t="str">
            <v>CD.AA.303100</v>
          </cell>
          <cell r="M25" t="str">
            <v>CD</v>
          </cell>
          <cell r="N25" t="str">
            <v>AA</v>
          </cell>
          <cell r="O25" t="str">
            <v>303100</v>
          </cell>
        </row>
        <row r="26">
          <cell r="A26" t="str">
            <v>ED.CG.332000-AFC-HYDRO PROD PLANT-R</v>
          </cell>
          <cell r="B26">
            <v>44061</v>
          </cell>
          <cell r="C26">
            <v>44044</v>
          </cell>
          <cell r="D26" t="str">
            <v>182332 REG ASSET - AFUDC (CCNC)</v>
          </cell>
          <cell r="E26">
            <v>44166</v>
          </cell>
          <cell r="F26">
            <v>0</v>
          </cell>
          <cell r="G26">
            <v>0</v>
          </cell>
          <cell r="H26">
            <v>0</v>
          </cell>
          <cell r="I26">
            <v>0</v>
          </cell>
          <cell r="J26">
            <v>0</v>
          </cell>
          <cell r="K26">
            <v>0</v>
          </cell>
          <cell r="L26" t="str">
            <v>ED.CG.332000</v>
          </cell>
          <cell r="M26" t="str">
            <v>ED</v>
          </cell>
          <cell r="N26" t="str">
            <v>CG</v>
          </cell>
          <cell r="O26" t="str">
            <v>332000</v>
          </cell>
        </row>
        <row r="27">
          <cell r="A27" t="str">
            <v>CD.AA.390100-AFC-GENERAL PLANT-STRU</v>
          </cell>
          <cell r="B27">
            <v>43963</v>
          </cell>
          <cell r="C27">
            <v>43952</v>
          </cell>
          <cell r="D27" t="str">
            <v>182332 REG ASSET - AFUDC (CCNC)</v>
          </cell>
          <cell r="E27">
            <v>44166</v>
          </cell>
          <cell r="F27">
            <v>0</v>
          </cell>
          <cell r="G27">
            <v>2388.61</v>
          </cell>
          <cell r="H27">
            <v>20.53</v>
          </cell>
          <cell r="I27">
            <v>2368.08</v>
          </cell>
          <cell r="J27">
            <v>9.2960000000000001E-2</v>
          </cell>
          <cell r="K27">
            <v>222.04518560000002</v>
          </cell>
          <cell r="L27" t="str">
            <v>CD.AA.390100</v>
          </cell>
          <cell r="M27" t="str">
            <v>CD</v>
          </cell>
          <cell r="N27" t="str">
            <v>AA</v>
          </cell>
          <cell r="O27" t="str">
            <v>390100</v>
          </cell>
        </row>
        <row r="28">
          <cell r="A28" t="str">
            <v>ED.ID.362000-AFC-DISTRIBUTION PLANT</v>
          </cell>
          <cell r="B28">
            <v>43913</v>
          </cell>
          <cell r="C28">
            <v>43891</v>
          </cell>
          <cell r="D28" t="str">
            <v>182332 REG ASSET - AFUDC (CCNC)</v>
          </cell>
          <cell r="E28">
            <v>44166</v>
          </cell>
          <cell r="F28">
            <v>0</v>
          </cell>
          <cell r="G28">
            <v>0</v>
          </cell>
          <cell r="H28">
            <v>0</v>
          </cell>
          <cell r="I28">
            <v>0</v>
          </cell>
          <cell r="J28">
            <v>0</v>
          </cell>
          <cell r="K28">
            <v>0</v>
          </cell>
          <cell r="L28" t="str">
            <v>ED.ID.362000</v>
          </cell>
          <cell r="M28" t="str">
            <v>ED</v>
          </cell>
          <cell r="N28" t="str">
            <v>ID</v>
          </cell>
          <cell r="O28" t="str">
            <v>362000</v>
          </cell>
        </row>
        <row r="29">
          <cell r="A29" t="str">
            <v>CD.AA.390100-AFC-GENERAL PLANT-STRU</v>
          </cell>
          <cell r="B29">
            <v>43894</v>
          </cell>
          <cell r="C29">
            <v>43891</v>
          </cell>
          <cell r="D29" t="str">
            <v>182332 REG ASSET - AFUDC (CCNC)</v>
          </cell>
          <cell r="E29">
            <v>44166</v>
          </cell>
          <cell r="F29">
            <v>0</v>
          </cell>
          <cell r="G29">
            <v>0</v>
          </cell>
          <cell r="H29">
            <v>0</v>
          </cell>
          <cell r="I29">
            <v>0</v>
          </cell>
          <cell r="J29">
            <v>9.2960000000000001E-2</v>
          </cell>
          <cell r="K29">
            <v>0</v>
          </cell>
          <cell r="L29" t="str">
            <v>CD.AA.390100</v>
          </cell>
          <cell r="M29" t="str">
            <v>CD</v>
          </cell>
          <cell r="N29" t="str">
            <v>AA</v>
          </cell>
          <cell r="O29" t="str">
            <v>390100</v>
          </cell>
        </row>
        <row r="30">
          <cell r="A30" t="str">
            <v>ED.WA.373300-AFC-DISTRIBUTION-STREE</v>
          </cell>
          <cell r="B30">
            <v>43614</v>
          </cell>
          <cell r="C30">
            <v>43586</v>
          </cell>
          <cell r="D30" t="str">
            <v>182332 REG ASSET - AFUDC (CCNC)</v>
          </cell>
          <cell r="E30">
            <v>44166</v>
          </cell>
          <cell r="F30">
            <v>0</v>
          </cell>
          <cell r="G30">
            <v>0</v>
          </cell>
          <cell r="H30">
            <v>0</v>
          </cell>
          <cell r="I30">
            <v>0</v>
          </cell>
          <cell r="J30">
            <v>0</v>
          </cell>
          <cell r="K30">
            <v>0</v>
          </cell>
          <cell r="L30" t="str">
            <v>ED.WA.373300</v>
          </cell>
          <cell r="M30" t="str">
            <v>ED</v>
          </cell>
          <cell r="N30" t="str">
            <v>WA</v>
          </cell>
          <cell r="O30" t="str">
            <v>373300</v>
          </cell>
        </row>
        <row r="31">
          <cell r="A31" t="str">
            <v>ED.ID.367000-AFC-DISTRIBUTION PLANT</v>
          </cell>
          <cell r="B31">
            <v>43830</v>
          </cell>
          <cell r="C31">
            <v>43800</v>
          </cell>
          <cell r="D31" t="str">
            <v>182332 REG ASSET - AFUDC (CCNC)</v>
          </cell>
          <cell r="E31">
            <v>44166</v>
          </cell>
          <cell r="F31">
            <v>0</v>
          </cell>
          <cell r="G31">
            <v>100.71</v>
          </cell>
          <cell r="H31">
            <v>4.0599999999999996</v>
          </cell>
          <cell r="I31">
            <v>96.65</v>
          </cell>
          <cell r="J31">
            <v>0</v>
          </cell>
          <cell r="K31">
            <v>0</v>
          </cell>
          <cell r="L31" t="str">
            <v>ED.ID.367000</v>
          </cell>
          <cell r="M31" t="str">
            <v>ED</v>
          </cell>
          <cell r="N31" t="str">
            <v>ID</v>
          </cell>
          <cell r="O31" t="str">
            <v>367000</v>
          </cell>
        </row>
        <row r="32">
          <cell r="A32" t="str">
            <v>CD.AN.390100-AFC-GENERAL PLANT-STRU</v>
          </cell>
          <cell r="B32">
            <v>43882</v>
          </cell>
          <cell r="C32">
            <v>43862</v>
          </cell>
          <cell r="D32" t="str">
            <v>182332 REG ASSET - AFUDC (CCNC)</v>
          </cell>
          <cell r="E32">
            <v>44166</v>
          </cell>
          <cell r="F32">
            <v>0</v>
          </cell>
          <cell r="G32">
            <v>228.68</v>
          </cell>
          <cell r="H32">
            <v>0.65</v>
          </cell>
          <cell r="I32">
            <v>228.03</v>
          </cell>
          <cell r="J32">
            <v>0</v>
          </cell>
          <cell r="K32">
            <v>0</v>
          </cell>
          <cell r="L32" t="str">
            <v>CD.AN.390100</v>
          </cell>
          <cell r="M32" t="str">
            <v>CD</v>
          </cell>
          <cell r="N32" t="str">
            <v>AN</v>
          </cell>
          <cell r="O32" t="str">
            <v>390100</v>
          </cell>
        </row>
        <row r="33">
          <cell r="A33" t="str">
            <v>CD.AA.397000-AFC-GENERAL PLANT-COMM</v>
          </cell>
          <cell r="B33">
            <v>43677</v>
          </cell>
          <cell r="C33">
            <v>43709</v>
          </cell>
          <cell r="D33" t="str">
            <v>182332 REG ASSET - AFUDC (CCNC)</v>
          </cell>
          <cell r="E33">
            <v>44166</v>
          </cell>
          <cell r="F33">
            <v>0</v>
          </cell>
          <cell r="G33">
            <v>0</v>
          </cell>
          <cell r="H33">
            <v>0</v>
          </cell>
          <cell r="I33">
            <v>0</v>
          </cell>
          <cell r="J33">
            <v>9.2960000000000001E-2</v>
          </cell>
          <cell r="K33">
            <v>0</v>
          </cell>
          <cell r="L33" t="str">
            <v>CD.AA.397000</v>
          </cell>
          <cell r="M33" t="str">
            <v>CD</v>
          </cell>
          <cell r="N33" t="str">
            <v>AA</v>
          </cell>
          <cell r="O33" t="str">
            <v>397000</v>
          </cell>
        </row>
        <row r="34">
          <cell r="A34" t="str">
            <v>CD.AA.303100-AFC-INTANGIBLE PLANT-M</v>
          </cell>
          <cell r="B34">
            <v>43642</v>
          </cell>
          <cell r="C34">
            <v>43617</v>
          </cell>
          <cell r="D34" t="str">
            <v>182332 REG ASSET - AFUDC (CCNC)</v>
          </cell>
          <cell r="E34">
            <v>44166</v>
          </cell>
          <cell r="F34">
            <v>0</v>
          </cell>
          <cell r="G34">
            <v>0</v>
          </cell>
          <cell r="H34">
            <v>0</v>
          </cell>
          <cell r="I34">
            <v>0</v>
          </cell>
          <cell r="J34">
            <v>9.2960000000000001E-2</v>
          </cell>
          <cell r="K34">
            <v>0</v>
          </cell>
          <cell r="L34" t="str">
            <v>CD.AA.303100</v>
          </cell>
          <cell r="M34" t="str">
            <v>CD</v>
          </cell>
          <cell r="N34" t="str">
            <v>AA</v>
          </cell>
          <cell r="O34" t="str">
            <v>303100</v>
          </cell>
        </row>
        <row r="35">
          <cell r="A35" t="str">
            <v>GD.ID.385000-AFC-DISTRIBUTION-MEAS/</v>
          </cell>
          <cell r="B35">
            <v>44104</v>
          </cell>
          <cell r="C35">
            <v>44166</v>
          </cell>
          <cell r="D35" t="str">
            <v>182332 REG ASSET - AFUDC (CCNC)</v>
          </cell>
          <cell r="E35">
            <v>44166</v>
          </cell>
          <cell r="F35">
            <v>0</v>
          </cell>
          <cell r="G35">
            <v>-67.52</v>
          </cell>
          <cell r="H35">
            <v>-0.74</v>
          </cell>
          <cell r="I35">
            <v>-66.78</v>
          </cell>
          <cell r="J35">
            <v>0</v>
          </cell>
          <cell r="K35">
            <v>0</v>
          </cell>
          <cell r="L35" t="str">
            <v>GD.ID.385000</v>
          </cell>
          <cell r="M35" t="str">
            <v>GD</v>
          </cell>
          <cell r="N35" t="str">
            <v>ID</v>
          </cell>
          <cell r="O35" t="str">
            <v>385000</v>
          </cell>
        </row>
        <row r="36">
          <cell r="A36" t="str">
            <v>ED.WA.367000-AFC-DISTRIBUTION PLANT</v>
          </cell>
          <cell r="B36">
            <v>43964</v>
          </cell>
          <cell r="C36">
            <v>43952</v>
          </cell>
          <cell r="D36" t="str">
            <v>182332 REG ASSET - AFUDC (CCNC)</v>
          </cell>
          <cell r="E36">
            <v>44166</v>
          </cell>
          <cell r="F36">
            <v>0</v>
          </cell>
          <cell r="G36">
            <v>3633.27</v>
          </cell>
          <cell r="H36">
            <v>30.76</v>
          </cell>
          <cell r="I36">
            <v>3602.51</v>
          </cell>
          <cell r="J36">
            <v>0</v>
          </cell>
          <cell r="K36">
            <v>0</v>
          </cell>
          <cell r="L36" t="str">
            <v>ED.WA.367000</v>
          </cell>
          <cell r="M36" t="str">
            <v>ED</v>
          </cell>
          <cell r="N36" t="str">
            <v>WA</v>
          </cell>
          <cell r="O36" t="str">
            <v>367000</v>
          </cell>
        </row>
        <row r="37">
          <cell r="A37" t="str">
            <v>ED.AN.397000-AFC-GENERAL PLANT-COMM</v>
          </cell>
          <cell r="B37">
            <v>43872</v>
          </cell>
          <cell r="C37">
            <v>43862</v>
          </cell>
          <cell r="D37" t="str">
            <v>182332 REG ASSET - AFUDC (CCNC)</v>
          </cell>
          <cell r="E37">
            <v>44166</v>
          </cell>
          <cell r="F37">
            <v>0</v>
          </cell>
          <cell r="G37">
            <v>0</v>
          </cell>
          <cell r="H37">
            <v>0</v>
          </cell>
          <cell r="I37">
            <v>0</v>
          </cell>
          <cell r="J37">
            <v>0</v>
          </cell>
          <cell r="K37">
            <v>0</v>
          </cell>
          <cell r="L37" t="str">
            <v>ED.AN.397000</v>
          </cell>
          <cell r="M37" t="str">
            <v>ED</v>
          </cell>
          <cell r="N37" t="str">
            <v>AN</v>
          </cell>
          <cell r="O37" t="str">
            <v>397000</v>
          </cell>
        </row>
        <row r="38">
          <cell r="A38" t="str">
            <v>ED.KF.311000-AFC-STEAM PROD PLANT-S</v>
          </cell>
          <cell r="B38">
            <v>43756</v>
          </cell>
          <cell r="C38">
            <v>43739</v>
          </cell>
          <cell r="D38" t="str">
            <v>182332 REG ASSET - AFUDC (CCNC)</v>
          </cell>
          <cell r="E38">
            <v>44166</v>
          </cell>
          <cell r="F38">
            <v>0</v>
          </cell>
          <cell r="G38">
            <v>0</v>
          </cell>
          <cell r="H38">
            <v>0</v>
          </cell>
          <cell r="I38">
            <v>0</v>
          </cell>
          <cell r="J38">
            <v>0</v>
          </cell>
          <cell r="K38">
            <v>0</v>
          </cell>
          <cell r="L38" t="str">
            <v>ED.KF.311000</v>
          </cell>
          <cell r="M38" t="str">
            <v>ED</v>
          </cell>
          <cell r="N38" t="str">
            <v>KF</v>
          </cell>
          <cell r="O38" t="str">
            <v>311000</v>
          </cell>
        </row>
        <row r="39">
          <cell r="A39" t="str">
            <v>ED.WA.365000-AFC-DISTRIBUTION PLANT</v>
          </cell>
          <cell r="B39">
            <v>43668</v>
          </cell>
          <cell r="C39">
            <v>43647</v>
          </cell>
          <cell r="D39" t="str">
            <v>182332 REG ASSET - AFUDC (CCNC)</v>
          </cell>
          <cell r="E39">
            <v>44166</v>
          </cell>
          <cell r="F39">
            <v>0</v>
          </cell>
          <cell r="G39">
            <v>0</v>
          </cell>
          <cell r="H39">
            <v>0</v>
          </cell>
          <cell r="I39">
            <v>0</v>
          </cell>
          <cell r="J39">
            <v>0</v>
          </cell>
          <cell r="K39">
            <v>0</v>
          </cell>
          <cell r="L39" t="str">
            <v>ED.WA.365000</v>
          </cell>
          <cell r="M39" t="str">
            <v>ED</v>
          </cell>
          <cell r="N39" t="str">
            <v>WA</v>
          </cell>
          <cell r="O39" t="str">
            <v>365000</v>
          </cell>
        </row>
        <row r="40">
          <cell r="A40" t="str">
            <v>ED.ID.365000-AFC-DISTRIBUTION PLANT</v>
          </cell>
          <cell r="B40">
            <v>43845</v>
          </cell>
          <cell r="C40">
            <v>43831</v>
          </cell>
          <cell r="D40" t="str">
            <v>182332 REG ASSET - AFUDC (CCNC)</v>
          </cell>
          <cell r="E40">
            <v>44166</v>
          </cell>
          <cell r="F40">
            <v>0</v>
          </cell>
          <cell r="G40">
            <v>0</v>
          </cell>
          <cell r="H40">
            <v>0</v>
          </cell>
          <cell r="I40">
            <v>0</v>
          </cell>
          <cell r="J40">
            <v>0</v>
          </cell>
          <cell r="K40">
            <v>0</v>
          </cell>
          <cell r="L40" t="str">
            <v>ED.ID.365000</v>
          </cell>
          <cell r="M40" t="str">
            <v>ED</v>
          </cell>
          <cell r="N40" t="str">
            <v>ID</v>
          </cell>
          <cell r="O40" t="str">
            <v>365000</v>
          </cell>
        </row>
        <row r="41">
          <cell r="A41" t="str">
            <v>ED.CG.331000-AFC-HYDRO PROD PLANT-S</v>
          </cell>
          <cell r="B41">
            <v>43860</v>
          </cell>
          <cell r="C41">
            <v>44166</v>
          </cell>
          <cell r="D41" t="str">
            <v>182332 REG ASSET - AFUDC (CCNC)</v>
          </cell>
          <cell r="E41">
            <v>44166</v>
          </cell>
          <cell r="F41">
            <v>0</v>
          </cell>
          <cell r="G41">
            <v>-1568.85</v>
          </cell>
          <cell r="H41">
            <v>-8.86</v>
          </cell>
          <cell r="I41">
            <v>-1559.99</v>
          </cell>
          <cell r="J41">
            <v>0</v>
          </cell>
          <cell r="K41">
            <v>0</v>
          </cell>
          <cell r="L41" t="str">
            <v>ED.CG.331000</v>
          </cell>
          <cell r="M41" t="str">
            <v>ED</v>
          </cell>
          <cell r="N41" t="str">
            <v>CG</v>
          </cell>
          <cell r="O41" t="str">
            <v>331000</v>
          </cell>
        </row>
        <row r="42">
          <cell r="A42" t="str">
            <v>CD.AA.397000-AFC-GENERAL PLANT-COMM</v>
          </cell>
          <cell r="B42">
            <v>44131</v>
          </cell>
          <cell r="C42">
            <v>44105</v>
          </cell>
          <cell r="D42" t="str">
            <v>182332 REG ASSET - AFUDC (CCNC)</v>
          </cell>
          <cell r="E42">
            <v>44166</v>
          </cell>
          <cell r="F42">
            <v>0</v>
          </cell>
          <cell r="G42">
            <v>17842.78</v>
          </cell>
          <cell r="H42">
            <v>467.13</v>
          </cell>
          <cell r="I42">
            <v>17375.650000000001</v>
          </cell>
          <cell r="J42">
            <v>9.2960000000000001E-2</v>
          </cell>
          <cell r="K42">
            <v>1658.6648287999999</v>
          </cell>
          <cell r="L42" t="str">
            <v>CD.AA.397000</v>
          </cell>
          <cell r="M42" t="str">
            <v>CD</v>
          </cell>
          <cell r="N42" t="str">
            <v>AA</v>
          </cell>
          <cell r="O42" t="str">
            <v>397000</v>
          </cell>
        </row>
        <row r="43">
          <cell r="A43" t="str">
            <v>CD.AA.303100-AFC-INTANGIBLE PLANT-M</v>
          </cell>
          <cell r="B43">
            <v>44194</v>
          </cell>
          <cell r="C43">
            <v>44166</v>
          </cell>
          <cell r="D43" t="str">
            <v>182332 REG ASSET - AFUDC (CCNC)</v>
          </cell>
          <cell r="E43">
            <v>44166</v>
          </cell>
          <cell r="F43">
            <v>0</v>
          </cell>
          <cell r="G43">
            <v>0</v>
          </cell>
          <cell r="H43">
            <v>0</v>
          </cell>
          <cell r="I43">
            <v>0</v>
          </cell>
          <cell r="J43">
            <v>9.2960000000000001E-2</v>
          </cell>
          <cell r="K43">
            <v>0</v>
          </cell>
          <cell r="L43" t="str">
            <v>CD.AA.303100</v>
          </cell>
          <cell r="M43" t="str">
            <v>CD</v>
          </cell>
          <cell r="N43" t="str">
            <v>AA</v>
          </cell>
          <cell r="O43" t="str">
            <v>303100</v>
          </cell>
        </row>
        <row r="44">
          <cell r="A44" t="str">
            <v>ED.LL.331000-AFC-HYD PROD PLT-STRUC</v>
          </cell>
          <cell r="B44">
            <v>43956</v>
          </cell>
          <cell r="C44">
            <v>43952</v>
          </cell>
          <cell r="D44" t="str">
            <v>182332 REG ASSET - AFUDC (CCNC)</v>
          </cell>
          <cell r="E44">
            <v>44166</v>
          </cell>
          <cell r="F44">
            <v>0</v>
          </cell>
          <cell r="G44">
            <v>0</v>
          </cell>
          <cell r="H44">
            <v>0</v>
          </cell>
          <cell r="I44">
            <v>0</v>
          </cell>
          <cell r="J44">
            <v>0</v>
          </cell>
          <cell r="K44">
            <v>0</v>
          </cell>
          <cell r="L44" t="str">
            <v>ED.LL.331000</v>
          </cell>
          <cell r="M44" t="str">
            <v>ED</v>
          </cell>
          <cell r="N44" t="str">
            <v>LL</v>
          </cell>
          <cell r="O44" t="str">
            <v>331000</v>
          </cell>
        </row>
        <row r="45">
          <cell r="A45" t="str">
            <v>ED.WA.303100-AFC-MISC INTANGIBLE PL</v>
          </cell>
          <cell r="B45">
            <v>44123</v>
          </cell>
          <cell r="C45">
            <v>44105</v>
          </cell>
          <cell r="D45" t="str">
            <v>182332 REG ASSET - AFUDC (CCNC)</v>
          </cell>
          <cell r="E45">
            <v>44166</v>
          </cell>
          <cell r="F45">
            <v>0</v>
          </cell>
          <cell r="G45">
            <v>20771.45</v>
          </cell>
          <cell r="H45">
            <v>424.53</v>
          </cell>
          <cell r="I45">
            <v>20346.919999999998</v>
          </cell>
          <cell r="J45">
            <v>0</v>
          </cell>
          <cell r="K45">
            <v>0</v>
          </cell>
          <cell r="L45" t="str">
            <v>ED.WA.303100</v>
          </cell>
          <cell r="M45" t="str">
            <v>ED</v>
          </cell>
          <cell r="N45" t="str">
            <v>WA</v>
          </cell>
          <cell r="O45" t="str">
            <v>303100</v>
          </cell>
        </row>
        <row r="46">
          <cell r="A46" t="str">
            <v>ED.ID.368000-AFC-DISTRIBUTION PLANT</v>
          </cell>
          <cell r="B46">
            <v>43921</v>
          </cell>
          <cell r="C46">
            <v>43891</v>
          </cell>
          <cell r="D46" t="str">
            <v>182332 REG ASSET - AFUDC (CCNC)</v>
          </cell>
          <cell r="E46">
            <v>44166</v>
          </cell>
          <cell r="F46">
            <v>0</v>
          </cell>
          <cell r="G46">
            <v>2601.62</v>
          </cell>
          <cell r="H46">
            <v>27.28</v>
          </cell>
          <cell r="I46">
            <v>2574.34</v>
          </cell>
          <cell r="J46">
            <v>0</v>
          </cell>
          <cell r="K46">
            <v>0</v>
          </cell>
          <cell r="L46" t="str">
            <v>ED.ID.368000</v>
          </cell>
          <cell r="M46" t="str">
            <v>ED</v>
          </cell>
          <cell r="N46" t="str">
            <v>ID</v>
          </cell>
          <cell r="O46" t="str">
            <v>368000</v>
          </cell>
        </row>
        <row r="47">
          <cell r="A47" t="str">
            <v>CD.AA.391100-AFC-GENERAL PLANT-COMP</v>
          </cell>
          <cell r="B47">
            <v>44005</v>
          </cell>
          <cell r="C47">
            <v>43983</v>
          </cell>
          <cell r="D47" t="str">
            <v>182332 REG ASSET - AFUDC (CCNC)</v>
          </cell>
          <cell r="E47">
            <v>44166</v>
          </cell>
          <cell r="F47">
            <v>0</v>
          </cell>
          <cell r="G47">
            <v>3510.13</v>
          </cell>
          <cell r="H47">
            <v>317.52999999999997</v>
          </cell>
          <cell r="I47">
            <v>3192.6</v>
          </cell>
          <cell r="J47">
            <v>9.2960000000000001E-2</v>
          </cell>
          <cell r="K47">
            <v>326.30168480000003</v>
          </cell>
          <cell r="L47" t="str">
            <v>CD.AA.391100</v>
          </cell>
          <cell r="M47" t="str">
            <v>CD</v>
          </cell>
          <cell r="N47" t="str">
            <v>AA</v>
          </cell>
          <cell r="O47" t="str">
            <v>391100</v>
          </cell>
        </row>
        <row r="48">
          <cell r="A48" t="str">
            <v>ED.WA.365000-AFC-DISTRIBUTION PLANT</v>
          </cell>
          <cell r="B48">
            <v>43794</v>
          </cell>
          <cell r="C48">
            <v>43770</v>
          </cell>
          <cell r="D48" t="str">
            <v>182332 REG ASSET - AFUDC (CCNC)</v>
          </cell>
          <cell r="E48">
            <v>44166</v>
          </cell>
          <cell r="F48">
            <v>0</v>
          </cell>
          <cell r="G48">
            <v>1354.13</v>
          </cell>
          <cell r="H48">
            <v>31.5</v>
          </cell>
          <cell r="I48">
            <v>1322.63</v>
          </cell>
          <cell r="J48">
            <v>0</v>
          </cell>
          <cell r="K48">
            <v>0</v>
          </cell>
          <cell r="L48" t="str">
            <v>ED.WA.365000</v>
          </cell>
          <cell r="M48" t="str">
            <v>ED</v>
          </cell>
          <cell r="N48" t="str">
            <v>WA</v>
          </cell>
          <cell r="O48" t="str">
            <v>365000</v>
          </cell>
        </row>
        <row r="49">
          <cell r="A49" t="str">
            <v>ED.ID.368000-AFC-DISTRIBUTION PLANT</v>
          </cell>
          <cell r="B49">
            <v>43830</v>
          </cell>
          <cell r="C49">
            <v>43800</v>
          </cell>
          <cell r="D49" t="str">
            <v>182332 REG ASSET - AFUDC (CCNC)</v>
          </cell>
          <cell r="E49">
            <v>44166</v>
          </cell>
          <cell r="F49">
            <v>0</v>
          </cell>
          <cell r="G49">
            <v>24.45</v>
          </cell>
          <cell r="H49">
            <v>0.61</v>
          </cell>
          <cell r="I49">
            <v>23.84</v>
          </cell>
          <cell r="J49">
            <v>0</v>
          </cell>
          <cell r="K49">
            <v>0</v>
          </cell>
          <cell r="L49" t="str">
            <v>ED.ID.368000</v>
          </cell>
          <cell r="M49" t="str">
            <v>ED</v>
          </cell>
          <cell r="N49" t="str">
            <v>ID</v>
          </cell>
          <cell r="O49" t="str">
            <v>368000</v>
          </cell>
        </row>
        <row r="50">
          <cell r="A50" t="str">
            <v>ED.WA.373200-AFC-DISTRIBUTION-STREE</v>
          </cell>
          <cell r="B50">
            <v>43614</v>
          </cell>
          <cell r="C50">
            <v>43586</v>
          </cell>
          <cell r="D50" t="str">
            <v>182332 REG ASSET - AFUDC (CCNC)</v>
          </cell>
          <cell r="E50">
            <v>44166</v>
          </cell>
          <cell r="F50">
            <v>0</v>
          </cell>
          <cell r="G50">
            <v>0</v>
          </cell>
          <cell r="H50">
            <v>0</v>
          </cell>
          <cell r="I50">
            <v>0</v>
          </cell>
          <cell r="J50">
            <v>0</v>
          </cell>
          <cell r="K50">
            <v>0</v>
          </cell>
          <cell r="L50" t="str">
            <v>ED.WA.373200</v>
          </cell>
          <cell r="M50" t="str">
            <v>ED</v>
          </cell>
          <cell r="N50" t="str">
            <v>WA</v>
          </cell>
          <cell r="O50" t="str">
            <v>373200</v>
          </cell>
        </row>
        <row r="51">
          <cell r="A51" t="str">
            <v>ED.ID.368000-AFC-DISTRIBUTION PLANT</v>
          </cell>
          <cell r="B51">
            <v>44136</v>
          </cell>
          <cell r="C51">
            <v>44136</v>
          </cell>
          <cell r="D51" t="str">
            <v>182332 REG ASSET - AFUDC (CCNC)</v>
          </cell>
          <cell r="E51">
            <v>44166</v>
          </cell>
          <cell r="F51">
            <v>0</v>
          </cell>
          <cell r="G51">
            <v>23.28</v>
          </cell>
          <cell r="H51">
            <v>0.24</v>
          </cell>
          <cell r="I51">
            <v>23.04</v>
          </cell>
          <cell r="J51">
            <v>0</v>
          </cell>
          <cell r="K51">
            <v>0</v>
          </cell>
          <cell r="L51" t="str">
            <v>ED.ID.368000</v>
          </cell>
          <cell r="M51" t="str">
            <v>ED</v>
          </cell>
          <cell r="N51" t="str">
            <v>ID</v>
          </cell>
          <cell r="O51" t="str">
            <v>368000</v>
          </cell>
        </row>
        <row r="52">
          <cell r="A52" t="str">
            <v>ED.AN.353000-AFC-TRANSMISSION PLANT</v>
          </cell>
          <cell r="B52">
            <v>44105</v>
          </cell>
          <cell r="C52">
            <v>44105</v>
          </cell>
          <cell r="D52" t="str">
            <v>182332 REG ASSET - AFUDC (CCNC)</v>
          </cell>
          <cell r="E52">
            <v>44166</v>
          </cell>
          <cell r="F52">
            <v>0</v>
          </cell>
          <cell r="G52">
            <v>30054.02</v>
          </cell>
          <cell r="H52">
            <v>206.44</v>
          </cell>
          <cell r="I52">
            <v>29847.58</v>
          </cell>
          <cell r="J52">
            <v>0</v>
          </cell>
          <cell r="K52">
            <v>0</v>
          </cell>
          <cell r="L52" t="str">
            <v>ED.AN.353000</v>
          </cell>
          <cell r="M52" t="str">
            <v>ED</v>
          </cell>
          <cell r="N52" t="str">
            <v>AN</v>
          </cell>
          <cell r="O52" t="str">
            <v>353000</v>
          </cell>
        </row>
        <row r="53">
          <cell r="A53" t="str">
            <v>GD.WA.376000-AFC-GAS DISTRIBUTION P</v>
          </cell>
          <cell r="B53">
            <v>44022</v>
          </cell>
          <cell r="C53">
            <v>44013</v>
          </cell>
          <cell r="D53" t="str">
            <v>182332 REG ASSET - AFUDC (CCNC)</v>
          </cell>
          <cell r="E53">
            <v>44166</v>
          </cell>
          <cell r="F53">
            <v>0</v>
          </cell>
          <cell r="G53">
            <v>910.95</v>
          </cell>
          <cell r="H53">
            <v>8.84</v>
          </cell>
          <cell r="I53">
            <v>902.11</v>
          </cell>
          <cell r="J53">
            <v>0</v>
          </cell>
          <cell r="K53">
            <v>0</v>
          </cell>
          <cell r="L53" t="str">
            <v>GD.WA.376000</v>
          </cell>
          <cell r="M53" t="str">
            <v>GD</v>
          </cell>
          <cell r="N53" t="str">
            <v>WA</v>
          </cell>
          <cell r="O53" t="str">
            <v>376000</v>
          </cell>
        </row>
        <row r="54">
          <cell r="A54" t="str">
            <v>ED.CG.335000-AFC-HYDRO PROD PLANT-M</v>
          </cell>
          <cell r="B54">
            <v>43556</v>
          </cell>
          <cell r="C54">
            <v>43586</v>
          </cell>
          <cell r="D54" t="str">
            <v>182332 REG ASSET - AFUDC (CCNC)</v>
          </cell>
          <cell r="E54">
            <v>44166</v>
          </cell>
          <cell r="F54">
            <v>0</v>
          </cell>
          <cell r="G54">
            <v>0</v>
          </cell>
          <cell r="H54">
            <v>0</v>
          </cell>
          <cell r="I54">
            <v>0</v>
          </cell>
          <cell r="J54">
            <v>0</v>
          </cell>
          <cell r="K54">
            <v>0</v>
          </cell>
          <cell r="L54" t="str">
            <v>ED.CG.335000</v>
          </cell>
          <cell r="M54" t="str">
            <v>ED</v>
          </cell>
          <cell r="N54" t="str">
            <v>CG</v>
          </cell>
          <cell r="O54" t="str">
            <v>335000</v>
          </cell>
        </row>
        <row r="55">
          <cell r="A55" t="str">
            <v>CD.AA.391100-AFC-GENERAL PLANT-COMP</v>
          </cell>
          <cell r="B55">
            <v>43808</v>
          </cell>
          <cell r="C55">
            <v>43800</v>
          </cell>
          <cell r="D55" t="str">
            <v>182332 REG ASSET - AFUDC (CCNC)</v>
          </cell>
          <cell r="E55">
            <v>44166</v>
          </cell>
          <cell r="F55">
            <v>0</v>
          </cell>
          <cell r="G55">
            <v>0</v>
          </cell>
          <cell r="H55">
            <v>0</v>
          </cell>
          <cell r="I55">
            <v>0</v>
          </cell>
          <cell r="J55">
            <v>9.2960000000000001E-2</v>
          </cell>
          <cell r="K55">
            <v>0</v>
          </cell>
          <cell r="L55" t="str">
            <v>CD.AA.391100</v>
          </cell>
          <cell r="M55" t="str">
            <v>CD</v>
          </cell>
          <cell r="N55" t="str">
            <v>AA</v>
          </cell>
          <cell r="O55" t="str">
            <v>391100</v>
          </cell>
        </row>
        <row r="56">
          <cell r="A56" t="str">
            <v>CD.AA.397000-AFC-GENERAL PLANT-COMM</v>
          </cell>
          <cell r="B56">
            <v>43748</v>
          </cell>
          <cell r="C56">
            <v>43739</v>
          </cell>
          <cell r="D56" t="str">
            <v>182332 REG ASSET - AFUDC (CCNC)</v>
          </cell>
          <cell r="E56">
            <v>44166</v>
          </cell>
          <cell r="F56">
            <v>0</v>
          </cell>
          <cell r="G56">
            <v>0</v>
          </cell>
          <cell r="H56">
            <v>0</v>
          </cell>
          <cell r="I56">
            <v>0</v>
          </cell>
          <cell r="J56">
            <v>9.2960000000000001E-2</v>
          </cell>
          <cell r="K56">
            <v>0</v>
          </cell>
          <cell r="L56" t="str">
            <v>CD.AA.397000</v>
          </cell>
          <cell r="M56" t="str">
            <v>CD</v>
          </cell>
          <cell r="N56" t="str">
            <v>AA</v>
          </cell>
          <cell r="O56" t="str">
            <v>397000</v>
          </cell>
        </row>
        <row r="57">
          <cell r="A57" t="str">
            <v>ED.AN.356000-AFC-TRANSMISSION PLANT</v>
          </cell>
          <cell r="B57">
            <v>44136</v>
          </cell>
          <cell r="C57">
            <v>44136</v>
          </cell>
          <cell r="D57" t="str">
            <v>182332 REG ASSET - AFUDC (CCNC)</v>
          </cell>
          <cell r="E57">
            <v>44166</v>
          </cell>
          <cell r="F57">
            <v>0</v>
          </cell>
          <cell r="G57">
            <v>381.23</v>
          </cell>
          <cell r="H57">
            <v>3.58</v>
          </cell>
          <cell r="I57">
            <v>377.65</v>
          </cell>
          <cell r="J57">
            <v>0</v>
          </cell>
          <cell r="K57">
            <v>0</v>
          </cell>
          <cell r="L57" t="str">
            <v>ED.AN.356000</v>
          </cell>
          <cell r="M57" t="str">
            <v>ED</v>
          </cell>
          <cell r="N57" t="str">
            <v>AN</v>
          </cell>
          <cell r="O57" t="str">
            <v>356000</v>
          </cell>
        </row>
        <row r="58">
          <cell r="A58" t="str">
            <v>CD.WA.303121-AFC-AMI SOFTWARE</v>
          </cell>
          <cell r="B58">
            <v>43536</v>
          </cell>
          <cell r="C58">
            <v>43586</v>
          </cell>
          <cell r="D58" t="str">
            <v>182332 REG ASSET - AFUDC (CCNC)</v>
          </cell>
          <cell r="E58">
            <v>44166</v>
          </cell>
          <cell r="F58">
            <v>0</v>
          </cell>
          <cell r="G58">
            <v>-12724.48</v>
          </cell>
          <cell r="H58">
            <v>45568.01</v>
          </cell>
          <cell r="I58">
            <v>-58292.49</v>
          </cell>
          <cell r="J58">
            <v>0</v>
          </cell>
          <cell r="K58">
            <v>0</v>
          </cell>
          <cell r="L58" t="str">
            <v>CD.WA.303121</v>
          </cell>
          <cell r="M58" t="str">
            <v>CD</v>
          </cell>
          <cell r="N58" t="str">
            <v>WA</v>
          </cell>
          <cell r="O58" t="str">
            <v>303121</v>
          </cell>
        </row>
        <row r="59">
          <cell r="A59" t="str">
            <v>ED.AN.350200 TRANSMISSION PLANT-LAN</v>
          </cell>
          <cell r="B59">
            <v>44018</v>
          </cell>
          <cell r="C59">
            <v>44013</v>
          </cell>
          <cell r="D59" t="str">
            <v>182332 REG ASSET - AFUDC (CCNC)</v>
          </cell>
          <cell r="E59">
            <v>44166</v>
          </cell>
          <cell r="F59">
            <v>0</v>
          </cell>
          <cell r="G59">
            <v>42808.17</v>
          </cell>
          <cell r="H59">
            <v>0</v>
          </cell>
          <cell r="I59">
            <v>42808.17</v>
          </cell>
          <cell r="J59">
            <v>0</v>
          </cell>
          <cell r="K59">
            <v>0</v>
          </cell>
          <cell r="L59" t="str">
            <v>ED.AN.350200</v>
          </cell>
          <cell r="M59" t="str">
            <v>ED</v>
          </cell>
          <cell r="N59" t="str">
            <v>AN</v>
          </cell>
          <cell r="O59" t="str">
            <v>350200</v>
          </cell>
        </row>
        <row r="60">
          <cell r="A60" t="str">
            <v>ED.WA.364000-AFC-DISTRIBUTION PLANT</v>
          </cell>
          <cell r="B60">
            <v>44167</v>
          </cell>
          <cell r="C60">
            <v>44166</v>
          </cell>
          <cell r="D60" t="str">
            <v>182332 REG ASSET - AFUDC (CCNC)</v>
          </cell>
          <cell r="E60">
            <v>44166</v>
          </cell>
          <cell r="F60">
            <v>0</v>
          </cell>
          <cell r="G60">
            <v>680.27</v>
          </cell>
          <cell r="H60">
            <v>6.26</v>
          </cell>
          <cell r="I60">
            <v>674.01</v>
          </cell>
          <cell r="J60">
            <v>0</v>
          </cell>
          <cell r="K60">
            <v>0</v>
          </cell>
          <cell r="L60" t="str">
            <v>ED.WA.364000</v>
          </cell>
          <cell r="M60" t="str">
            <v>ED</v>
          </cell>
          <cell r="N60" t="str">
            <v>WA</v>
          </cell>
          <cell r="O60" t="str">
            <v>364000</v>
          </cell>
        </row>
        <row r="61">
          <cell r="A61" t="str">
            <v>ED.ID.366000-AFC-DISTRIBUTION PLANT</v>
          </cell>
          <cell r="B61">
            <v>44070</v>
          </cell>
          <cell r="C61">
            <v>44044</v>
          </cell>
          <cell r="D61" t="str">
            <v>182332 REG ASSET - AFUDC (CCNC)</v>
          </cell>
          <cell r="E61">
            <v>44166</v>
          </cell>
          <cell r="F61">
            <v>0</v>
          </cell>
          <cell r="G61">
            <v>58.57</v>
          </cell>
          <cell r="H61">
            <v>0.64</v>
          </cell>
          <cell r="I61">
            <v>57.93</v>
          </cell>
          <cell r="J61">
            <v>0</v>
          </cell>
          <cell r="K61">
            <v>0</v>
          </cell>
          <cell r="L61" t="str">
            <v>ED.ID.366000</v>
          </cell>
          <cell r="M61" t="str">
            <v>ED</v>
          </cell>
          <cell r="N61" t="str">
            <v>ID</v>
          </cell>
          <cell r="O61" t="str">
            <v>366000</v>
          </cell>
        </row>
        <row r="62">
          <cell r="A62" t="str">
            <v>ED.RT.344000-AFC-OTHER PROD PLANT-G</v>
          </cell>
          <cell r="B62">
            <v>43972</v>
          </cell>
          <cell r="C62">
            <v>43952</v>
          </cell>
          <cell r="D62" t="str">
            <v>182332 REG ASSET - AFUDC (CCNC)</v>
          </cell>
          <cell r="E62">
            <v>44166</v>
          </cell>
          <cell r="F62">
            <v>0</v>
          </cell>
          <cell r="G62">
            <v>0</v>
          </cell>
          <cell r="H62">
            <v>0</v>
          </cell>
          <cell r="I62">
            <v>0</v>
          </cell>
          <cell r="J62">
            <v>0</v>
          </cell>
          <cell r="K62">
            <v>0</v>
          </cell>
          <cell r="L62" t="str">
            <v>ED.RT.344000</v>
          </cell>
          <cell r="M62" t="str">
            <v>ED</v>
          </cell>
          <cell r="N62" t="str">
            <v>RT</v>
          </cell>
          <cell r="O62" t="str">
            <v>344000</v>
          </cell>
        </row>
        <row r="63">
          <cell r="A63" t="str">
            <v>CD.AA.303100-AFC-INTANGIBLE PLANT-M</v>
          </cell>
          <cell r="B63">
            <v>44014</v>
          </cell>
          <cell r="C63">
            <v>44013</v>
          </cell>
          <cell r="D63" t="str">
            <v>182332 REG ASSET - AFUDC (CCNC)</v>
          </cell>
          <cell r="E63">
            <v>44166</v>
          </cell>
          <cell r="F63">
            <v>0</v>
          </cell>
          <cell r="G63">
            <v>4665.5200000000004</v>
          </cell>
          <cell r="H63">
            <v>207.1</v>
          </cell>
          <cell r="I63">
            <v>4458.42</v>
          </cell>
          <cell r="J63">
            <v>9.2960000000000001E-2</v>
          </cell>
          <cell r="K63">
            <v>433.70673920000007</v>
          </cell>
          <cell r="L63" t="str">
            <v>CD.AA.303100</v>
          </cell>
          <cell r="M63" t="str">
            <v>CD</v>
          </cell>
          <cell r="N63" t="str">
            <v>AA</v>
          </cell>
          <cell r="O63" t="str">
            <v>303100</v>
          </cell>
        </row>
        <row r="64">
          <cell r="A64" t="str">
            <v>ED.AN.397000-AFC-GENERAL PLANT-COMM</v>
          </cell>
          <cell r="B64">
            <v>43874</v>
          </cell>
          <cell r="C64">
            <v>43862</v>
          </cell>
          <cell r="D64" t="str">
            <v>182332 REG ASSET - AFUDC (CCNC)</v>
          </cell>
          <cell r="E64">
            <v>44166</v>
          </cell>
          <cell r="F64">
            <v>0</v>
          </cell>
          <cell r="G64">
            <v>0</v>
          </cell>
          <cell r="H64">
            <v>0</v>
          </cell>
          <cell r="I64">
            <v>0</v>
          </cell>
          <cell r="J64">
            <v>0</v>
          </cell>
          <cell r="K64">
            <v>0</v>
          </cell>
          <cell r="L64" t="str">
            <v>ED.AN.397000</v>
          </cell>
          <cell r="M64" t="str">
            <v>ED</v>
          </cell>
          <cell r="N64" t="str">
            <v>AN</v>
          </cell>
          <cell r="O64" t="str">
            <v>397000</v>
          </cell>
        </row>
        <row r="65">
          <cell r="A65" t="str">
            <v>ED.WA.364000-AFC-DISTRIBUTION PLANT</v>
          </cell>
          <cell r="B65">
            <v>43809</v>
          </cell>
          <cell r="C65">
            <v>43800</v>
          </cell>
          <cell r="D65" t="str">
            <v>182332 REG ASSET - AFUDC (CCNC)</v>
          </cell>
          <cell r="E65">
            <v>44166</v>
          </cell>
          <cell r="F65">
            <v>0</v>
          </cell>
          <cell r="G65">
            <v>0</v>
          </cell>
          <cell r="H65">
            <v>0</v>
          </cell>
          <cell r="I65">
            <v>0</v>
          </cell>
          <cell r="J65">
            <v>0</v>
          </cell>
          <cell r="K65">
            <v>0</v>
          </cell>
          <cell r="L65" t="str">
            <v>ED.WA.364000</v>
          </cell>
          <cell r="M65" t="str">
            <v>ED</v>
          </cell>
          <cell r="N65" t="str">
            <v>WA</v>
          </cell>
          <cell r="O65" t="str">
            <v>364000</v>
          </cell>
        </row>
        <row r="66">
          <cell r="A66" t="str">
            <v>GD.OR.385000-AFC-DISTRIBUTION-MEAS/</v>
          </cell>
          <cell r="B66">
            <v>43747</v>
          </cell>
          <cell r="C66">
            <v>43739</v>
          </cell>
          <cell r="D66" t="str">
            <v>182332 REG ASSET - AFUDC (CCNC)</v>
          </cell>
          <cell r="E66">
            <v>44166</v>
          </cell>
          <cell r="F66">
            <v>0</v>
          </cell>
          <cell r="G66">
            <v>1158.47</v>
          </cell>
          <cell r="H66">
            <v>12.5</v>
          </cell>
          <cell r="I66">
            <v>1145.97</v>
          </cell>
          <cell r="J66">
            <v>1</v>
          </cell>
          <cell r="K66">
            <v>1158.47</v>
          </cell>
          <cell r="L66" t="str">
            <v>GD.OR.385000</v>
          </cell>
          <cell r="M66" t="str">
            <v>GD</v>
          </cell>
          <cell r="N66" t="str">
            <v>OR</v>
          </cell>
          <cell r="O66" t="str">
            <v>385000</v>
          </cell>
        </row>
        <row r="67">
          <cell r="A67" t="str">
            <v>ED.AN.355000-AFC-TRANSMISSION PLANT</v>
          </cell>
          <cell r="B67">
            <v>43665</v>
          </cell>
          <cell r="C67">
            <v>43647</v>
          </cell>
          <cell r="D67" t="str">
            <v>182332 REG ASSET - AFUDC (CCNC)</v>
          </cell>
          <cell r="E67">
            <v>44166</v>
          </cell>
          <cell r="F67">
            <v>0</v>
          </cell>
          <cell r="G67">
            <v>0</v>
          </cell>
          <cell r="H67">
            <v>0</v>
          </cell>
          <cell r="I67">
            <v>0</v>
          </cell>
          <cell r="J67">
            <v>0</v>
          </cell>
          <cell r="K67">
            <v>0</v>
          </cell>
          <cell r="L67" t="str">
            <v>ED.AN.355000</v>
          </cell>
          <cell r="M67" t="str">
            <v>ED</v>
          </cell>
          <cell r="N67" t="str">
            <v>AN</v>
          </cell>
          <cell r="O67" t="str">
            <v>355000</v>
          </cell>
        </row>
        <row r="68">
          <cell r="A68" t="str">
            <v>ED.WA.366000-AFC-DISTRIBUTION PLANT</v>
          </cell>
          <cell r="B68">
            <v>43668</v>
          </cell>
          <cell r="C68">
            <v>43647</v>
          </cell>
          <cell r="D68" t="str">
            <v>182332 REG ASSET - AFUDC (CCNC)</v>
          </cell>
          <cell r="E68">
            <v>44166</v>
          </cell>
          <cell r="F68">
            <v>0</v>
          </cell>
          <cell r="G68">
            <v>0</v>
          </cell>
          <cell r="H68">
            <v>0</v>
          </cell>
          <cell r="I68">
            <v>0</v>
          </cell>
          <cell r="J68">
            <v>0</v>
          </cell>
          <cell r="K68">
            <v>0</v>
          </cell>
          <cell r="L68" t="str">
            <v>ED.WA.366000</v>
          </cell>
          <cell r="M68" t="str">
            <v>ED</v>
          </cell>
          <cell r="N68" t="str">
            <v>WA</v>
          </cell>
          <cell r="O68" t="str">
            <v>366000</v>
          </cell>
        </row>
        <row r="69">
          <cell r="A69" t="str">
            <v>CD.AA.303100-AFC-INTANGIBLE PLANT-M</v>
          </cell>
          <cell r="B69">
            <v>43605</v>
          </cell>
          <cell r="C69">
            <v>43586</v>
          </cell>
          <cell r="D69" t="str">
            <v>182332 REG ASSET - AFUDC (CCNC)</v>
          </cell>
          <cell r="E69">
            <v>44166</v>
          </cell>
          <cell r="F69">
            <v>0</v>
          </cell>
          <cell r="G69">
            <v>0</v>
          </cell>
          <cell r="H69">
            <v>0</v>
          </cell>
          <cell r="I69">
            <v>0</v>
          </cell>
          <cell r="J69">
            <v>9.2960000000000001E-2</v>
          </cell>
          <cell r="K69">
            <v>0</v>
          </cell>
          <cell r="L69" t="str">
            <v>CD.AA.303100</v>
          </cell>
          <cell r="M69" t="str">
            <v>CD</v>
          </cell>
          <cell r="N69" t="str">
            <v>AA</v>
          </cell>
          <cell r="O69" t="str">
            <v>303100</v>
          </cell>
        </row>
        <row r="70">
          <cell r="A70" t="str">
            <v>ED.ID.367000-AFC-DISTRIBUTION PLANT</v>
          </cell>
          <cell r="B70">
            <v>43979</v>
          </cell>
          <cell r="C70">
            <v>43952</v>
          </cell>
          <cell r="D70" t="str">
            <v>182332 REG ASSET - AFUDC (CCNC)</v>
          </cell>
          <cell r="E70">
            <v>44166</v>
          </cell>
          <cell r="F70">
            <v>0</v>
          </cell>
          <cell r="G70">
            <v>3364.64</v>
          </cell>
          <cell r="H70">
            <v>58.94</v>
          </cell>
          <cell r="I70">
            <v>3305.7</v>
          </cell>
          <cell r="J70">
            <v>0</v>
          </cell>
          <cell r="K70">
            <v>0</v>
          </cell>
          <cell r="L70" t="str">
            <v>ED.ID.367000</v>
          </cell>
          <cell r="M70" t="str">
            <v>ED</v>
          </cell>
          <cell r="N70" t="str">
            <v>ID</v>
          </cell>
          <cell r="O70" t="str">
            <v>367000</v>
          </cell>
        </row>
        <row r="71">
          <cell r="A71" t="str">
            <v>CD.AA.303100-AFC-INTANGIBLE PLANT-M</v>
          </cell>
          <cell r="B71">
            <v>44175</v>
          </cell>
          <cell r="C71">
            <v>44166</v>
          </cell>
          <cell r="D71" t="str">
            <v>182332 REG ASSET - AFUDC (CCNC)</v>
          </cell>
          <cell r="E71">
            <v>44166</v>
          </cell>
          <cell r="F71">
            <v>0</v>
          </cell>
          <cell r="G71">
            <v>3467.72</v>
          </cell>
          <cell r="H71">
            <v>153.93</v>
          </cell>
          <cell r="I71">
            <v>3313.79</v>
          </cell>
          <cell r="J71">
            <v>9.2960000000000001E-2</v>
          </cell>
          <cell r="K71">
            <v>322.35925119999996</v>
          </cell>
          <cell r="L71" t="str">
            <v>CD.AA.303100</v>
          </cell>
          <cell r="M71" t="str">
            <v>CD</v>
          </cell>
          <cell r="N71" t="str">
            <v>AA</v>
          </cell>
          <cell r="O71" t="str">
            <v>303100</v>
          </cell>
        </row>
        <row r="72">
          <cell r="A72" t="str">
            <v>GD.OR.375000-AFC-DISTRIBUTION PLANT</v>
          </cell>
          <cell r="B72">
            <v>43742</v>
          </cell>
          <cell r="C72">
            <v>43739</v>
          </cell>
          <cell r="D72" t="str">
            <v>182332 REG ASSET - AFUDC (CCNC)</v>
          </cell>
          <cell r="E72">
            <v>44166</v>
          </cell>
          <cell r="F72">
            <v>0</v>
          </cell>
          <cell r="G72">
            <v>0</v>
          </cell>
          <cell r="H72">
            <v>0</v>
          </cell>
          <cell r="I72">
            <v>0</v>
          </cell>
          <cell r="J72">
            <v>1</v>
          </cell>
          <cell r="K72">
            <v>0</v>
          </cell>
          <cell r="L72" t="str">
            <v>GD.OR.375000</v>
          </cell>
          <cell r="M72" t="str">
            <v>GD</v>
          </cell>
          <cell r="N72" t="str">
            <v>OR</v>
          </cell>
          <cell r="O72" t="str">
            <v>375000</v>
          </cell>
        </row>
        <row r="73">
          <cell r="A73" t="str">
            <v>ED.AN.353000-AFC-TRANSMISSION PLANT</v>
          </cell>
          <cell r="B73">
            <v>44159</v>
          </cell>
          <cell r="C73">
            <v>44136</v>
          </cell>
          <cell r="D73" t="str">
            <v>182332 REG ASSET - AFUDC (CCNC)</v>
          </cell>
          <cell r="E73">
            <v>44166</v>
          </cell>
          <cell r="F73">
            <v>0</v>
          </cell>
          <cell r="G73">
            <v>649.85</v>
          </cell>
          <cell r="H73">
            <v>4.46</v>
          </cell>
          <cell r="I73">
            <v>645.39</v>
          </cell>
          <cell r="J73">
            <v>0</v>
          </cell>
          <cell r="K73">
            <v>0</v>
          </cell>
          <cell r="L73" t="str">
            <v>ED.AN.353000</v>
          </cell>
          <cell r="M73" t="str">
            <v>ED</v>
          </cell>
          <cell r="N73" t="str">
            <v>AN</v>
          </cell>
          <cell r="O73" t="str">
            <v>353000</v>
          </cell>
        </row>
        <row r="74">
          <cell r="A74" t="str">
            <v>ED.NR.332100-AFC-HYDRO PROD PLANT-R</v>
          </cell>
          <cell r="B74">
            <v>44133</v>
          </cell>
          <cell r="C74">
            <v>44105</v>
          </cell>
          <cell r="D74" t="str">
            <v>182332 REG ASSET - AFUDC (CCNC)</v>
          </cell>
          <cell r="E74">
            <v>44166</v>
          </cell>
          <cell r="F74">
            <v>0</v>
          </cell>
          <cell r="G74">
            <v>-163.58000000000001</v>
          </cell>
          <cell r="H74">
            <v>-0.45</v>
          </cell>
          <cell r="I74">
            <v>-163.13</v>
          </cell>
          <cell r="J74">
            <v>0</v>
          </cell>
          <cell r="K74">
            <v>0</v>
          </cell>
          <cell r="L74" t="str">
            <v>ED.NR.332100</v>
          </cell>
          <cell r="M74" t="str">
            <v>ED</v>
          </cell>
          <cell r="N74" t="str">
            <v>NR</v>
          </cell>
          <cell r="O74" t="str">
            <v>332100</v>
          </cell>
        </row>
        <row r="75">
          <cell r="A75" t="str">
            <v>CD.AA.303100-AFC-INTANGIBLE PLANT-M</v>
          </cell>
          <cell r="B75">
            <v>44172</v>
          </cell>
          <cell r="C75">
            <v>44166</v>
          </cell>
          <cell r="D75" t="str">
            <v>182332 REG ASSET - AFUDC (CCNC)</v>
          </cell>
          <cell r="E75">
            <v>44166</v>
          </cell>
          <cell r="F75">
            <v>0</v>
          </cell>
          <cell r="G75">
            <v>2575.41</v>
          </cell>
          <cell r="H75">
            <v>114.32</v>
          </cell>
          <cell r="I75">
            <v>2461.09</v>
          </cell>
          <cell r="J75">
            <v>9.2960000000000001E-2</v>
          </cell>
          <cell r="K75">
            <v>239.41011359999999</v>
          </cell>
          <cell r="L75" t="str">
            <v>CD.AA.303100</v>
          </cell>
          <cell r="M75" t="str">
            <v>CD</v>
          </cell>
          <cell r="N75" t="str">
            <v>AA</v>
          </cell>
          <cell r="O75" t="str">
            <v>303100</v>
          </cell>
        </row>
        <row r="76">
          <cell r="A76" t="str">
            <v>CD.WA.390100-AFC-GENERAL PLANT-STRU</v>
          </cell>
          <cell r="B76">
            <v>44194</v>
          </cell>
          <cell r="C76">
            <v>44166</v>
          </cell>
          <cell r="D76" t="str">
            <v>182332 REG ASSET - AFUDC (CCNC)</v>
          </cell>
          <cell r="E76">
            <v>44166</v>
          </cell>
          <cell r="F76">
            <v>0</v>
          </cell>
          <cell r="G76">
            <v>114.32</v>
          </cell>
          <cell r="H76">
            <v>1.08</v>
          </cell>
          <cell r="I76">
            <v>113.24</v>
          </cell>
          <cell r="J76">
            <v>0</v>
          </cell>
          <cell r="K76">
            <v>0</v>
          </cell>
          <cell r="L76" t="str">
            <v>CD.WA.390100</v>
          </cell>
          <cell r="M76" t="str">
            <v>CD</v>
          </cell>
          <cell r="N76" t="str">
            <v>WA</v>
          </cell>
          <cell r="O76" t="str">
            <v>390100</v>
          </cell>
        </row>
        <row r="77">
          <cell r="A77" t="str">
            <v>ED.ID.364000-AFC-DISTRIBUTION PLANT</v>
          </cell>
          <cell r="B77">
            <v>44126</v>
          </cell>
          <cell r="C77">
            <v>44105</v>
          </cell>
          <cell r="D77" t="str">
            <v>182332 REG ASSET - AFUDC (CCNC)</v>
          </cell>
          <cell r="E77">
            <v>44166</v>
          </cell>
          <cell r="F77">
            <v>0</v>
          </cell>
          <cell r="G77">
            <v>674</v>
          </cell>
          <cell r="H77">
            <v>7.6</v>
          </cell>
          <cell r="I77">
            <v>666.4</v>
          </cell>
          <cell r="J77">
            <v>0</v>
          </cell>
          <cell r="K77">
            <v>0</v>
          </cell>
          <cell r="L77" t="str">
            <v>ED.ID.364000</v>
          </cell>
          <cell r="M77" t="str">
            <v>ED</v>
          </cell>
          <cell r="N77" t="str">
            <v>ID</v>
          </cell>
          <cell r="O77" t="str">
            <v>364000</v>
          </cell>
        </row>
        <row r="78">
          <cell r="A78" t="str">
            <v>ED.BP.344000-AFC-OTHER PROD PLANT-G</v>
          </cell>
          <cell r="B78">
            <v>43972</v>
          </cell>
          <cell r="C78">
            <v>43952</v>
          </cell>
          <cell r="D78" t="str">
            <v>182332 REG ASSET - AFUDC (CCNC)</v>
          </cell>
          <cell r="E78">
            <v>44166</v>
          </cell>
          <cell r="F78">
            <v>0</v>
          </cell>
          <cell r="G78">
            <v>0</v>
          </cell>
          <cell r="H78">
            <v>0</v>
          </cell>
          <cell r="I78">
            <v>0</v>
          </cell>
          <cell r="J78">
            <v>0</v>
          </cell>
          <cell r="K78">
            <v>0</v>
          </cell>
          <cell r="L78" t="str">
            <v>ED.BP.344000</v>
          </cell>
          <cell r="M78" t="str">
            <v>ED</v>
          </cell>
          <cell r="N78" t="str">
            <v>BP</v>
          </cell>
          <cell r="O78" t="str">
            <v>344000</v>
          </cell>
        </row>
        <row r="79">
          <cell r="A79" t="str">
            <v>CD.AA.303100-AFC-INTANGIBLE PLANT-M</v>
          </cell>
          <cell r="B79">
            <v>44011</v>
          </cell>
          <cell r="C79">
            <v>43983</v>
          </cell>
          <cell r="D79" t="str">
            <v>182332 REG ASSET - AFUDC (CCNC)</v>
          </cell>
          <cell r="E79">
            <v>44166</v>
          </cell>
          <cell r="F79">
            <v>0</v>
          </cell>
          <cell r="G79">
            <v>2166.04</v>
          </cell>
          <cell r="H79">
            <v>96.15</v>
          </cell>
          <cell r="I79">
            <v>2069.89</v>
          </cell>
          <cell r="J79">
            <v>9.2960000000000001E-2</v>
          </cell>
          <cell r="K79">
            <v>201.3550784</v>
          </cell>
          <cell r="L79" t="str">
            <v>CD.AA.303100</v>
          </cell>
          <cell r="M79" t="str">
            <v>CD</v>
          </cell>
          <cell r="N79" t="str">
            <v>AA</v>
          </cell>
          <cell r="O79" t="str">
            <v>303100</v>
          </cell>
        </row>
        <row r="80">
          <cell r="A80" t="str">
            <v>ED.AN.355000-AFC-TRANSMISSION PLANT</v>
          </cell>
          <cell r="B80">
            <v>44055</v>
          </cell>
          <cell r="C80">
            <v>44044</v>
          </cell>
          <cell r="D80" t="str">
            <v>182332 REG ASSET - AFUDC (CCNC)</v>
          </cell>
          <cell r="E80">
            <v>44166</v>
          </cell>
          <cell r="F80">
            <v>0</v>
          </cell>
          <cell r="G80">
            <v>1588.31</v>
          </cell>
          <cell r="H80">
            <v>14.62</v>
          </cell>
          <cell r="I80">
            <v>1573.69</v>
          </cell>
          <cell r="J80">
            <v>0</v>
          </cell>
          <cell r="K80">
            <v>0</v>
          </cell>
          <cell r="L80" t="str">
            <v>ED.AN.355000</v>
          </cell>
          <cell r="M80" t="str">
            <v>ED</v>
          </cell>
          <cell r="N80" t="str">
            <v>AN</v>
          </cell>
          <cell r="O80" t="str">
            <v>355000</v>
          </cell>
        </row>
        <row r="81">
          <cell r="A81" t="str">
            <v>GD.OR.390100-AFC-GENERAL PLANT-STRU</v>
          </cell>
          <cell r="B81">
            <v>43882</v>
          </cell>
          <cell r="C81">
            <v>43862</v>
          </cell>
          <cell r="D81" t="str">
            <v>182332 REG ASSET - AFUDC (CCNC)</v>
          </cell>
          <cell r="E81">
            <v>44166</v>
          </cell>
          <cell r="F81">
            <v>0</v>
          </cell>
          <cell r="G81">
            <v>0</v>
          </cell>
          <cell r="H81">
            <v>0</v>
          </cell>
          <cell r="I81">
            <v>0</v>
          </cell>
          <cell r="J81">
            <v>1</v>
          </cell>
          <cell r="K81">
            <v>0</v>
          </cell>
          <cell r="L81" t="str">
            <v>GD.OR.390100</v>
          </cell>
          <cell r="M81" t="str">
            <v>GD</v>
          </cell>
          <cell r="N81" t="str">
            <v>OR</v>
          </cell>
          <cell r="O81" t="str">
            <v>390100</v>
          </cell>
        </row>
        <row r="82">
          <cell r="A82" t="str">
            <v>ED.ID.365000-AFC-DISTRIBUTION PLANT</v>
          </cell>
          <cell r="B82">
            <v>43921</v>
          </cell>
          <cell r="C82">
            <v>43891</v>
          </cell>
          <cell r="D82" t="str">
            <v>182332 REG ASSET - AFUDC (CCNC)</v>
          </cell>
          <cell r="E82">
            <v>44166</v>
          </cell>
          <cell r="F82">
            <v>0</v>
          </cell>
          <cell r="G82">
            <v>9732.66</v>
          </cell>
          <cell r="H82">
            <v>117.96</v>
          </cell>
          <cell r="I82">
            <v>9614.7000000000007</v>
          </cell>
          <cell r="J82">
            <v>0</v>
          </cell>
          <cell r="K82">
            <v>0</v>
          </cell>
          <cell r="L82" t="str">
            <v>ED.ID.365000</v>
          </cell>
          <cell r="M82" t="str">
            <v>ED</v>
          </cell>
          <cell r="N82" t="str">
            <v>ID</v>
          </cell>
          <cell r="O82" t="str">
            <v>365000</v>
          </cell>
        </row>
        <row r="83">
          <cell r="A83" t="str">
            <v>ED.ID.366000-AFC-DISTRIBUTION PLANT</v>
          </cell>
          <cell r="B83">
            <v>43951</v>
          </cell>
          <cell r="C83">
            <v>43922</v>
          </cell>
          <cell r="D83" t="str">
            <v>182332 REG ASSET - AFUDC (CCNC)</v>
          </cell>
          <cell r="E83">
            <v>44166</v>
          </cell>
          <cell r="F83">
            <v>0</v>
          </cell>
          <cell r="G83">
            <v>327.42</v>
          </cell>
          <cell r="H83">
            <v>3.56</v>
          </cell>
          <cell r="I83">
            <v>323.86</v>
          </cell>
          <cell r="J83">
            <v>0</v>
          </cell>
          <cell r="K83">
            <v>0</v>
          </cell>
          <cell r="L83" t="str">
            <v>ED.ID.366000</v>
          </cell>
          <cell r="M83" t="str">
            <v>ED</v>
          </cell>
          <cell r="N83" t="str">
            <v>ID</v>
          </cell>
          <cell r="O83" t="str">
            <v>366000</v>
          </cell>
        </row>
        <row r="84">
          <cell r="A84" t="str">
            <v>ED.AN.355000-AFC-TRANSMISSION PLANT</v>
          </cell>
          <cell r="B84">
            <v>43749</v>
          </cell>
          <cell r="C84">
            <v>43739</v>
          </cell>
          <cell r="D84" t="str">
            <v>182332 REG ASSET - AFUDC (CCNC)</v>
          </cell>
          <cell r="E84">
            <v>44166</v>
          </cell>
          <cell r="F84">
            <v>0</v>
          </cell>
          <cell r="G84">
            <v>0</v>
          </cell>
          <cell r="H84">
            <v>0</v>
          </cell>
          <cell r="I84">
            <v>0</v>
          </cell>
          <cell r="J84">
            <v>0</v>
          </cell>
          <cell r="K84">
            <v>0</v>
          </cell>
          <cell r="L84" t="str">
            <v>ED.AN.355000</v>
          </cell>
          <cell r="M84" t="str">
            <v>ED</v>
          </cell>
          <cell r="N84" t="str">
            <v>AN</v>
          </cell>
          <cell r="O84" t="str">
            <v>355000</v>
          </cell>
        </row>
        <row r="85">
          <cell r="A85" t="str">
            <v>ED.LF.334000-AFC-HYDRO PROD PLANT-A</v>
          </cell>
          <cell r="B85">
            <v>43734</v>
          </cell>
          <cell r="C85">
            <v>43709</v>
          </cell>
          <cell r="D85" t="str">
            <v>182332 REG ASSET - AFUDC (CCNC)</v>
          </cell>
          <cell r="E85">
            <v>44166</v>
          </cell>
          <cell r="F85">
            <v>0</v>
          </cell>
          <cell r="G85">
            <v>73733.89</v>
          </cell>
          <cell r="H85">
            <v>2358.59</v>
          </cell>
          <cell r="I85">
            <v>71375.3</v>
          </cell>
          <cell r="J85">
            <v>0</v>
          </cell>
          <cell r="K85">
            <v>0</v>
          </cell>
          <cell r="L85" t="str">
            <v>ED.LF.334000</v>
          </cell>
          <cell r="M85" t="str">
            <v>ED</v>
          </cell>
          <cell r="N85" t="str">
            <v>LF</v>
          </cell>
          <cell r="O85" t="str">
            <v>334000</v>
          </cell>
        </row>
        <row r="86">
          <cell r="A86" t="str">
            <v>CD.AA.303100-AFC-INTANGIBLE PLANT-M</v>
          </cell>
          <cell r="B86">
            <v>43776</v>
          </cell>
          <cell r="C86">
            <v>43770</v>
          </cell>
          <cell r="D86" t="str">
            <v>182332 REG ASSET - AFUDC (CCNC)</v>
          </cell>
          <cell r="E86">
            <v>44166</v>
          </cell>
          <cell r="F86">
            <v>0</v>
          </cell>
          <cell r="G86">
            <v>0</v>
          </cell>
          <cell r="H86">
            <v>0</v>
          </cell>
          <cell r="I86">
            <v>0</v>
          </cell>
          <cell r="J86">
            <v>9.2960000000000001E-2</v>
          </cell>
          <cell r="K86">
            <v>0</v>
          </cell>
          <cell r="L86" t="str">
            <v>CD.AA.303100</v>
          </cell>
          <cell r="M86" t="str">
            <v>CD</v>
          </cell>
          <cell r="N86" t="str">
            <v>AA</v>
          </cell>
          <cell r="O86" t="str">
            <v>303100</v>
          </cell>
        </row>
        <row r="87">
          <cell r="A87" t="str">
            <v>ED.AN.355000-AFC-TRANSMISSION PLANT</v>
          </cell>
          <cell r="B87">
            <v>43677</v>
          </cell>
          <cell r="C87">
            <v>43647</v>
          </cell>
          <cell r="D87" t="str">
            <v>182332 REG ASSET - AFUDC (CCNC)</v>
          </cell>
          <cell r="E87">
            <v>44166</v>
          </cell>
          <cell r="F87">
            <v>0</v>
          </cell>
          <cell r="G87">
            <v>0</v>
          </cell>
          <cell r="H87">
            <v>0</v>
          </cell>
          <cell r="I87">
            <v>0</v>
          </cell>
          <cell r="J87">
            <v>0</v>
          </cell>
          <cell r="K87">
            <v>0</v>
          </cell>
          <cell r="L87" t="str">
            <v>ED.AN.355000</v>
          </cell>
          <cell r="M87" t="str">
            <v>ED</v>
          </cell>
          <cell r="N87" t="str">
            <v>AN</v>
          </cell>
          <cell r="O87" t="str">
            <v>355000</v>
          </cell>
        </row>
        <row r="88">
          <cell r="A88" t="str">
            <v>ED.WA.368000-AFC-DISTRIBUTION PLANT</v>
          </cell>
          <cell r="B88">
            <v>43922</v>
          </cell>
          <cell r="C88">
            <v>43922</v>
          </cell>
          <cell r="D88" t="str">
            <v>182332 REG ASSET - AFUDC (CCNC)</v>
          </cell>
          <cell r="E88">
            <v>44166</v>
          </cell>
          <cell r="F88">
            <v>0</v>
          </cell>
          <cell r="G88">
            <v>0</v>
          </cell>
          <cell r="H88">
            <v>0</v>
          </cell>
          <cell r="I88">
            <v>0</v>
          </cell>
          <cell r="J88">
            <v>0</v>
          </cell>
          <cell r="K88">
            <v>0</v>
          </cell>
          <cell r="L88" t="str">
            <v>ED.WA.368000</v>
          </cell>
          <cell r="M88" t="str">
            <v>ED</v>
          </cell>
          <cell r="N88" t="str">
            <v>WA</v>
          </cell>
          <cell r="O88" t="str">
            <v>368000</v>
          </cell>
        </row>
        <row r="89">
          <cell r="A89" t="str">
            <v>ED.ID.397000-AFC-GENERAL PLANT-COMM</v>
          </cell>
          <cell r="B89">
            <v>43467</v>
          </cell>
          <cell r="C89">
            <v>43586</v>
          </cell>
          <cell r="D89" t="str">
            <v>182332 REG ASSET - AFUDC (CCNC)</v>
          </cell>
          <cell r="E89">
            <v>44166</v>
          </cell>
          <cell r="F89">
            <v>0</v>
          </cell>
          <cell r="G89">
            <v>0</v>
          </cell>
          <cell r="H89">
            <v>0</v>
          </cell>
          <cell r="I89">
            <v>0</v>
          </cell>
          <cell r="J89">
            <v>0</v>
          </cell>
          <cell r="K89">
            <v>0</v>
          </cell>
          <cell r="L89" t="str">
            <v>ED.ID.397000</v>
          </cell>
          <cell r="M89" t="str">
            <v>ED</v>
          </cell>
          <cell r="N89" t="str">
            <v>ID</v>
          </cell>
          <cell r="O89" t="str">
            <v>397000</v>
          </cell>
        </row>
        <row r="90">
          <cell r="A90" t="str">
            <v>CD.AA.391100-AFC-GENERAL PLANT-COMP</v>
          </cell>
          <cell r="B90">
            <v>43637</v>
          </cell>
          <cell r="C90">
            <v>43617</v>
          </cell>
          <cell r="D90" t="str">
            <v>182332 REG ASSET - AFUDC (CCNC)</v>
          </cell>
          <cell r="E90">
            <v>44166</v>
          </cell>
          <cell r="F90">
            <v>0</v>
          </cell>
          <cell r="G90">
            <v>0</v>
          </cell>
          <cell r="H90">
            <v>0</v>
          </cell>
          <cell r="I90">
            <v>0</v>
          </cell>
          <cell r="J90">
            <v>9.2960000000000001E-2</v>
          </cell>
          <cell r="K90">
            <v>0</v>
          </cell>
          <cell r="L90" t="str">
            <v>CD.AA.391100</v>
          </cell>
          <cell r="M90" t="str">
            <v>CD</v>
          </cell>
          <cell r="N90" t="str">
            <v>AA</v>
          </cell>
          <cell r="O90" t="str">
            <v>391100</v>
          </cell>
        </row>
        <row r="91">
          <cell r="A91" t="str">
            <v>ED.WA.369300-AFC-DISTRIBUTION PLANT</v>
          </cell>
          <cell r="B91">
            <v>44173</v>
          </cell>
          <cell r="C91">
            <v>44166</v>
          </cell>
          <cell r="D91" t="str">
            <v>182332 REG ASSET - AFUDC (CCNC)</v>
          </cell>
          <cell r="E91">
            <v>44166</v>
          </cell>
          <cell r="F91">
            <v>0</v>
          </cell>
          <cell r="G91">
            <v>5532.09</v>
          </cell>
          <cell r="H91">
            <v>19.38</v>
          </cell>
          <cell r="I91">
            <v>5512.71</v>
          </cell>
          <cell r="J91">
            <v>0</v>
          </cell>
          <cell r="K91">
            <v>0</v>
          </cell>
          <cell r="L91" t="str">
            <v>ED.WA.369300</v>
          </cell>
          <cell r="M91" t="str">
            <v>ED</v>
          </cell>
          <cell r="N91" t="str">
            <v>WA</v>
          </cell>
          <cell r="O91" t="str">
            <v>369300</v>
          </cell>
        </row>
        <row r="92">
          <cell r="A92" t="str">
            <v>GD.OR.376000-AFC-GAS DISTRIBUTION P</v>
          </cell>
          <cell r="B92">
            <v>44134</v>
          </cell>
          <cell r="C92">
            <v>44166</v>
          </cell>
          <cell r="D92" t="str">
            <v>182332 REG ASSET - AFUDC (CCNC)</v>
          </cell>
          <cell r="E92">
            <v>44166</v>
          </cell>
          <cell r="F92">
            <v>0</v>
          </cell>
          <cell r="G92">
            <v>-29.53</v>
          </cell>
          <cell r="H92">
            <v>-0.28999999999999998</v>
          </cell>
          <cell r="I92">
            <v>-29.24</v>
          </cell>
          <cell r="J92">
            <v>1</v>
          </cell>
          <cell r="K92">
            <v>-29.53</v>
          </cell>
          <cell r="L92" t="str">
            <v>GD.OR.376000</v>
          </cell>
          <cell r="M92" t="str">
            <v>GD</v>
          </cell>
          <cell r="N92" t="str">
            <v>OR</v>
          </cell>
          <cell r="O92" t="str">
            <v>376000</v>
          </cell>
        </row>
        <row r="93">
          <cell r="A93" t="str">
            <v>ED.WA.365000-AFC-DISTRIBUTION PLANT</v>
          </cell>
          <cell r="B93">
            <v>44159</v>
          </cell>
          <cell r="C93">
            <v>44136</v>
          </cell>
          <cell r="D93" t="str">
            <v>182332 REG ASSET - AFUDC (CCNC)</v>
          </cell>
          <cell r="E93">
            <v>44166</v>
          </cell>
          <cell r="F93">
            <v>0</v>
          </cell>
          <cell r="G93">
            <v>65.19</v>
          </cell>
          <cell r="H93">
            <v>0.66</v>
          </cell>
          <cell r="I93">
            <v>64.53</v>
          </cell>
          <cell r="J93">
            <v>0</v>
          </cell>
          <cell r="K93">
            <v>0</v>
          </cell>
          <cell r="L93" t="str">
            <v>ED.WA.365000</v>
          </cell>
          <cell r="M93" t="str">
            <v>ED</v>
          </cell>
          <cell r="N93" t="str">
            <v>WA</v>
          </cell>
          <cell r="O93" t="str">
            <v>365000</v>
          </cell>
        </row>
        <row r="94">
          <cell r="A94" t="str">
            <v>ED.ID.369300-AFC-DISTRIBUTION PLANT</v>
          </cell>
          <cell r="B94">
            <v>44109</v>
          </cell>
          <cell r="C94">
            <v>44105</v>
          </cell>
          <cell r="D94" t="str">
            <v>182332 REG ASSET - AFUDC (CCNC)</v>
          </cell>
          <cell r="E94">
            <v>44166</v>
          </cell>
          <cell r="F94">
            <v>0</v>
          </cell>
          <cell r="G94">
            <v>43.44</v>
          </cell>
          <cell r="H94">
            <v>0.47</v>
          </cell>
          <cell r="I94">
            <v>42.97</v>
          </cell>
          <cell r="J94">
            <v>0</v>
          </cell>
          <cell r="K94">
            <v>0</v>
          </cell>
          <cell r="L94" t="str">
            <v>ED.ID.369300</v>
          </cell>
          <cell r="M94" t="str">
            <v>ED</v>
          </cell>
          <cell r="N94" t="str">
            <v>ID</v>
          </cell>
          <cell r="O94" t="str">
            <v>369300</v>
          </cell>
        </row>
        <row r="95">
          <cell r="A95" t="str">
            <v>ED.WA.365000-AFC-DISTRIBUTION PLANT</v>
          </cell>
          <cell r="B95">
            <v>43964</v>
          </cell>
          <cell r="C95">
            <v>43952</v>
          </cell>
          <cell r="D95" t="str">
            <v>182332 REG ASSET - AFUDC (CCNC)</v>
          </cell>
          <cell r="E95">
            <v>44166</v>
          </cell>
          <cell r="F95">
            <v>0</v>
          </cell>
          <cell r="G95">
            <v>148.93</v>
          </cell>
          <cell r="H95">
            <v>1.51</v>
          </cell>
          <cell r="I95">
            <v>147.41999999999999</v>
          </cell>
          <cell r="J95">
            <v>0</v>
          </cell>
          <cell r="K95">
            <v>0</v>
          </cell>
          <cell r="L95" t="str">
            <v>ED.WA.365000</v>
          </cell>
          <cell r="M95" t="str">
            <v>ED</v>
          </cell>
          <cell r="N95" t="str">
            <v>WA</v>
          </cell>
          <cell r="O95" t="str">
            <v>365000</v>
          </cell>
        </row>
        <row r="96">
          <cell r="A96" t="str">
            <v>GD.WA.378000-AFC-DISTRIBUTION-MEAS/</v>
          </cell>
          <cell r="B96">
            <v>44042</v>
          </cell>
          <cell r="C96">
            <v>44013</v>
          </cell>
          <cell r="D96" t="str">
            <v>182332 REG ASSET - AFUDC (CCNC)</v>
          </cell>
          <cell r="E96">
            <v>44166</v>
          </cell>
          <cell r="F96">
            <v>0</v>
          </cell>
          <cell r="G96">
            <v>2.95</v>
          </cell>
          <cell r="H96">
            <v>0.05</v>
          </cell>
          <cell r="I96">
            <v>2.9</v>
          </cell>
          <cell r="J96">
            <v>0</v>
          </cell>
          <cell r="K96">
            <v>0</v>
          </cell>
          <cell r="L96" t="str">
            <v>GD.WA.378000</v>
          </cell>
          <cell r="M96" t="str">
            <v>GD</v>
          </cell>
          <cell r="N96" t="str">
            <v>WA</v>
          </cell>
          <cell r="O96" t="str">
            <v>378000</v>
          </cell>
        </row>
        <row r="97">
          <cell r="A97" t="str">
            <v>CD.AA.303100-AFC-INTANGIBLE PLANT-M</v>
          </cell>
          <cell r="B97">
            <v>43549</v>
          </cell>
          <cell r="C97">
            <v>43586</v>
          </cell>
          <cell r="D97" t="str">
            <v>182332 REG ASSET - AFUDC (CCNC)</v>
          </cell>
          <cell r="E97">
            <v>44166</v>
          </cell>
          <cell r="F97">
            <v>0</v>
          </cell>
          <cell r="G97">
            <v>0</v>
          </cell>
          <cell r="H97">
            <v>0</v>
          </cell>
          <cell r="I97">
            <v>0</v>
          </cell>
          <cell r="J97">
            <v>9.2960000000000001E-2</v>
          </cell>
          <cell r="K97">
            <v>0</v>
          </cell>
          <cell r="L97" t="str">
            <v>CD.AA.303100</v>
          </cell>
          <cell r="M97" t="str">
            <v>CD</v>
          </cell>
          <cell r="N97" t="str">
            <v>AA</v>
          </cell>
          <cell r="O97" t="str">
            <v>303100</v>
          </cell>
        </row>
        <row r="98">
          <cell r="A98" t="str">
            <v>ED.WA.366000-AFC-DISTRIBUTION PLANT</v>
          </cell>
          <cell r="B98">
            <v>43885</v>
          </cell>
          <cell r="C98">
            <v>43862</v>
          </cell>
          <cell r="D98" t="str">
            <v>182332 REG ASSET - AFUDC (CCNC)</v>
          </cell>
          <cell r="E98">
            <v>44166</v>
          </cell>
          <cell r="F98">
            <v>0</v>
          </cell>
          <cell r="G98">
            <v>919.2</v>
          </cell>
          <cell r="H98">
            <v>3.11</v>
          </cell>
          <cell r="I98">
            <v>916.09</v>
          </cell>
          <cell r="J98">
            <v>0</v>
          </cell>
          <cell r="K98">
            <v>0</v>
          </cell>
          <cell r="L98" t="str">
            <v>ED.WA.366000</v>
          </cell>
          <cell r="M98" t="str">
            <v>ED</v>
          </cell>
          <cell r="N98" t="str">
            <v>WA</v>
          </cell>
          <cell r="O98" t="str">
            <v>366000</v>
          </cell>
        </row>
        <row r="99">
          <cell r="A99" t="str">
            <v>CD.WA.303121-AFC-AMI SOFTWARE</v>
          </cell>
          <cell r="B99">
            <v>43804</v>
          </cell>
          <cell r="C99">
            <v>43800</v>
          </cell>
          <cell r="D99" t="str">
            <v>182332 REG ASSET - AFUDC (CCNC)</v>
          </cell>
          <cell r="E99">
            <v>44166</v>
          </cell>
          <cell r="F99">
            <v>0</v>
          </cell>
          <cell r="G99">
            <v>0</v>
          </cell>
          <cell r="H99">
            <v>0</v>
          </cell>
          <cell r="I99">
            <v>0</v>
          </cell>
          <cell r="J99">
            <v>0</v>
          </cell>
          <cell r="K99">
            <v>0</v>
          </cell>
          <cell r="L99" t="str">
            <v>CD.WA.303121</v>
          </cell>
          <cell r="M99" t="str">
            <v>CD</v>
          </cell>
          <cell r="N99" t="str">
            <v>WA</v>
          </cell>
          <cell r="O99" t="str">
            <v>303121</v>
          </cell>
        </row>
        <row r="100">
          <cell r="A100" t="str">
            <v>ED.ID.366000-AFC-DISTRIBUTION PLANT</v>
          </cell>
          <cell r="B100">
            <v>43643</v>
          </cell>
          <cell r="C100">
            <v>43617</v>
          </cell>
          <cell r="D100" t="str">
            <v>182332 REG ASSET - AFUDC (CCNC)</v>
          </cell>
          <cell r="E100">
            <v>44166</v>
          </cell>
          <cell r="F100">
            <v>0</v>
          </cell>
          <cell r="G100">
            <v>0</v>
          </cell>
          <cell r="H100">
            <v>0</v>
          </cell>
          <cell r="I100">
            <v>0</v>
          </cell>
          <cell r="J100">
            <v>0</v>
          </cell>
          <cell r="K100">
            <v>0</v>
          </cell>
          <cell r="L100" t="str">
            <v>ED.ID.366000</v>
          </cell>
          <cell r="M100" t="str">
            <v>ED</v>
          </cell>
          <cell r="N100" t="str">
            <v>ID</v>
          </cell>
          <cell r="O100" t="str">
            <v>366000</v>
          </cell>
        </row>
        <row r="101">
          <cell r="A101" t="str">
            <v>CD.AA.303100-AFC-INTANGIBLE PLANT-M</v>
          </cell>
          <cell r="B101">
            <v>43626</v>
          </cell>
          <cell r="C101">
            <v>43617</v>
          </cell>
          <cell r="D101" t="str">
            <v>182332 REG ASSET - AFUDC (CCNC)</v>
          </cell>
          <cell r="E101">
            <v>44166</v>
          </cell>
          <cell r="F101">
            <v>0</v>
          </cell>
          <cell r="G101">
            <v>0</v>
          </cell>
          <cell r="H101">
            <v>0</v>
          </cell>
          <cell r="I101">
            <v>0</v>
          </cell>
          <cell r="J101">
            <v>9.2960000000000001E-2</v>
          </cell>
          <cell r="K101">
            <v>0</v>
          </cell>
          <cell r="L101" t="str">
            <v>CD.AA.303100</v>
          </cell>
          <cell r="M101" t="str">
            <v>CD</v>
          </cell>
          <cell r="N101" t="str">
            <v>AA</v>
          </cell>
          <cell r="O101" t="str">
            <v>303100</v>
          </cell>
        </row>
        <row r="102">
          <cell r="A102" t="str">
            <v>ED.CS.344000-AFC-OTHER PROD PLANT-G</v>
          </cell>
          <cell r="B102">
            <v>43769</v>
          </cell>
          <cell r="C102">
            <v>43739</v>
          </cell>
          <cell r="D102" t="str">
            <v>182332 REG ASSET - AFUDC (CCNC)</v>
          </cell>
          <cell r="E102">
            <v>44166</v>
          </cell>
          <cell r="F102">
            <v>0</v>
          </cell>
          <cell r="G102">
            <v>0</v>
          </cell>
          <cell r="H102">
            <v>0</v>
          </cell>
          <cell r="I102">
            <v>0</v>
          </cell>
          <cell r="J102">
            <v>0</v>
          </cell>
          <cell r="K102">
            <v>0</v>
          </cell>
          <cell r="L102" t="str">
            <v>ED.CS.344000</v>
          </cell>
          <cell r="M102" t="str">
            <v>ED</v>
          </cell>
          <cell r="N102" t="str">
            <v>CS</v>
          </cell>
          <cell r="O102" t="str">
            <v>344000</v>
          </cell>
        </row>
        <row r="103">
          <cell r="A103" t="str">
            <v>ED.AN.355000-AFC-TRANSMISSION PLANT</v>
          </cell>
          <cell r="B103">
            <v>43675</v>
          </cell>
          <cell r="C103">
            <v>43647</v>
          </cell>
          <cell r="D103" t="str">
            <v>182332 REG ASSET - AFUDC (CCNC)</v>
          </cell>
          <cell r="E103">
            <v>44166</v>
          </cell>
          <cell r="F103">
            <v>0</v>
          </cell>
          <cell r="G103">
            <v>0</v>
          </cell>
          <cell r="H103">
            <v>0</v>
          </cell>
          <cell r="I103">
            <v>0</v>
          </cell>
          <cell r="J103">
            <v>0</v>
          </cell>
          <cell r="K103">
            <v>0</v>
          </cell>
          <cell r="L103" t="str">
            <v>ED.AN.355000</v>
          </cell>
          <cell r="M103" t="str">
            <v>ED</v>
          </cell>
          <cell r="N103" t="str">
            <v>AN</v>
          </cell>
          <cell r="O103" t="str">
            <v>355000</v>
          </cell>
        </row>
        <row r="104">
          <cell r="A104" t="str">
            <v>ED.WA.368000-AFC-DISTRIBUTION PLANT</v>
          </cell>
          <cell r="B104">
            <v>43668</v>
          </cell>
          <cell r="C104">
            <v>43647</v>
          </cell>
          <cell r="D104" t="str">
            <v>182332 REG ASSET - AFUDC (CCNC)</v>
          </cell>
          <cell r="E104">
            <v>44166</v>
          </cell>
          <cell r="F104">
            <v>0</v>
          </cell>
          <cell r="G104">
            <v>0</v>
          </cell>
          <cell r="H104">
            <v>0</v>
          </cell>
          <cell r="I104">
            <v>0</v>
          </cell>
          <cell r="J104">
            <v>0</v>
          </cell>
          <cell r="K104">
            <v>0</v>
          </cell>
          <cell r="L104" t="str">
            <v>ED.WA.368000</v>
          </cell>
          <cell r="M104" t="str">
            <v>ED</v>
          </cell>
          <cell r="N104" t="str">
            <v>WA</v>
          </cell>
          <cell r="O104" t="str">
            <v>368000</v>
          </cell>
        </row>
        <row r="105">
          <cell r="A105" t="str">
            <v>GD.WA.378000-AFC-DISTRIBUTION-MEAS/</v>
          </cell>
          <cell r="B105">
            <v>43614</v>
          </cell>
          <cell r="C105">
            <v>43586</v>
          </cell>
          <cell r="D105" t="str">
            <v>182332 REG ASSET - AFUDC (CCNC)</v>
          </cell>
          <cell r="E105">
            <v>44166</v>
          </cell>
          <cell r="F105">
            <v>0</v>
          </cell>
          <cell r="G105">
            <v>0</v>
          </cell>
          <cell r="H105">
            <v>0</v>
          </cell>
          <cell r="I105">
            <v>0</v>
          </cell>
          <cell r="J105">
            <v>0</v>
          </cell>
          <cell r="K105">
            <v>0</v>
          </cell>
          <cell r="L105" t="str">
            <v>GD.WA.378000</v>
          </cell>
          <cell r="M105" t="str">
            <v>GD</v>
          </cell>
          <cell r="N105" t="str">
            <v>WA</v>
          </cell>
          <cell r="O105" t="str">
            <v>378000</v>
          </cell>
        </row>
        <row r="106">
          <cell r="A106" t="str">
            <v>CD.AA.391100-AFC-GENERAL PLANT-COMP</v>
          </cell>
          <cell r="B106">
            <v>43585</v>
          </cell>
          <cell r="C106">
            <v>43586</v>
          </cell>
          <cell r="D106" t="str">
            <v>182332 REG ASSET - AFUDC (CCNC)</v>
          </cell>
          <cell r="E106">
            <v>44166</v>
          </cell>
          <cell r="F106">
            <v>0</v>
          </cell>
          <cell r="G106">
            <v>0</v>
          </cell>
          <cell r="H106">
            <v>0</v>
          </cell>
          <cell r="I106">
            <v>0</v>
          </cell>
          <cell r="J106">
            <v>9.2960000000000001E-2</v>
          </cell>
          <cell r="K106">
            <v>0</v>
          </cell>
          <cell r="L106" t="str">
            <v>CD.AA.391100</v>
          </cell>
          <cell r="M106" t="str">
            <v>CD</v>
          </cell>
          <cell r="N106" t="str">
            <v>AA</v>
          </cell>
          <cell r="O106" t="str">
            <v>391100</v>
          </cell>
        </row>
        <row r="107">
          <cell r="A107" t="str">
            <v>CD.AA.303100-AFC-INTANGIBLE PLANT-M</v>
          </cell>
          <cell r="B107">
            <v>44183</v>
          </cell>
          <cell r="C107">
            <v>44166</v>
          </cell>
          <cell r="D107" t="str">
            <v>182332 REG ASSET - AFUDC (CCNC)</v>
          </cell>
          <cell r="E107">
            <v>44166</v>
          </cell>
          <cell r="F107">
            <v>0</v>
          </cell>
          <cell r="G107">
            <v>3958.9</v>
          </cell>
          <cell r="H107">
            <v>175.73</v>
          </cell>
          <cell r="I107">
            <v>3783.17</v>
          </cell>
          <cell r="J107">
            <v>9.2960000000000001E-2</v>
          </cell>
          <cell r="K107">
            <v>368.01934399999999</v>
          </cell>
          <cell r="L107" t="str">
            <v>CD.AA.303100</v>
          </cell>
          <cell r="M107" t="str">
            <v>CD</v>
          </cell>
          <cell r="N107" t="str">
            <v>AA</v>
          </cell>
          <cell r="O107" t="str">
            <v>303100</v>
          </cell>
        </row>
        <row r="108">
          <cell r="A108" t="str">
            <v>ED.ID.369300-AFC-DISTRIBUTION PLANT</v>
          </cell>
          <cell r="B108">
            <v>43614</v>
          </cell>
          <cell r="C108">
            <v>43586</v>
          </cell>
          <cell r="D108" t="str">
            <v>182332 REG ASSET - AFUDC (CCNC)</v>
          </cell>
          <cell r="E108">
            <v>44166</v>
          </cell>
          <cell r="F108">
            <v>0</v>
          </cell>
          <cell r="G108">
            <v>0</v>
          </cell>
          <cell r="H108">
            <v>0</v>
          </cell>
          <cell r="I108">
            <v>0</v>
          </cell>
          <cell r="J108">
            <v>0</v>
          </cell>
          <cell r="K108">
            <v>0</v>
          </cell>
          <cell r="L108" t="str">
            <v>ED.ID.369300</v>
          </cell>
          <cell r="M108" t="str">
            <v>ED</v>
          </cell>
          <cell r="N108" t="str">
            <v>ID</v>
          </cell>
          <cell r="O108" t="str">
            <v>369300</v>
          </cell>
        </row>
        <row r="109">
          <cell r="A109" t="str">
            <v>GD.OR.378000-AFC-DISTRIBUTION-MEAS/</v>
          </cell>
          <cell r="B109">
            <v>44134</v>
          </cell>
          <cell r="C109">
            <v>44166</v>
          </cell>
          <cell r="D109" t="str">
            <v>182332 REG ASSET - AFUDC (CCNC)</v>
          </cell>
          <cell r="E109">
            <v>44166</v>
          </cell>
          <cell r="F109">
            <v>0</v>
          </cell>
          <cell r="G109">
            <v>-29.53</v>
          </cell>
          <cell r="H109">
            <v>-0.42</v>
          </cell>
          <cell r="I109">
            <v>-29.11</v>
          </cell>
          <cell r="J109">
            <v>1</v>
          </cell>
          <cell r="K109">
            <v>-29.53</v>
          </cell>
          <cell r="L109" t="str">
            <v>GD.OR.378000</v>
          </cell>
          <cell r="M109" t="str">
            <v>GD</v>
          </cell>
          <cell r="N109" t="str">
            <v>OR</v>
          </cell>
          <cell r="O109" t="str">
            <v>378000</v>
          </cell>
        </row>
        <row r="110">
          <cell r="A110" t="str">
            <v>GD.OR.376000-AFC-GAS DISTRIBUTION P</v>
          </cell>
          <cell r="B110">
            <v>44182</v>
          </cell>
          <cell r="C110">
            <v>44166</v>
          </cell>
          <cell r="D110" t="str">
            <v>182332 REG ASSET - AFUDC (CCNC)</v>
          </cell>
          <cell r="E110">
            <v>44166</v>
          </cell>
          <cell r="F110">
            <v>0</v>
          </cell>
          <cell r="G110">
            <v>2337.5300000000002</v>
          </cell>
          <cell r="H110">
            <v>22.6</v>
          </cell>
          <cell r="I110">
            <v>2314.9299999999998</v>
          </cell>
          <cell r="J110">
            <v>1</v>
          </cell>
          <cell r="K110">
            <v>2337.5300000000002</v>
          </cell>
          <cell r="L110" t="str">
            <v>GD.OR.376000</v>
          </cell>
          <cell r="M110" t="str">
            <v>GD</v>
          </cell>
          <cell r="N110" t="str">
            <v>OR</v>
          </cell>
          <cell r="O110" t="str">
            <v>376000</v>
          </cell>
        </row>
        <row r="111">
          <cell r="A111" t="str">
            <v>ED.ID.362000-AFC-DISTRIBUTION PLANT</v>
          </cell>
          <cell r="B111">
            <v>43794</v>
          </cell>
          <cell r="C111">
            <v>43770</v>
          </cell>
          <cell r="D111" t="str">
            <v>182332 REG ASSET - AFUDC (CCNC)</v>
          </cell>
          <cell r="E111">
            <v>44166</v>
          </cell>
          <cell r="F111">
            <v>0</v>
          </cell>
          <cell r="G111">
            <v>0</v>
          </cell>
          <cell r="H111">
            <v>0</v>
          </cell>
          <cell r="I111">
            <v>0</v>
          </cell>
          <cell r="J111">
            <v>0</v>
          </cell>
          <cell r="K111">
            <v>0</v>
          </cell>
          <cell r="L111" t="str">
            <v>ED.ID.362000</v>
          </cell>
          <cell r="M111" t="str">
            <v>ED</v>
          </cell>
          <cell r="N111" t="str">
            <v>ID</v>
          </cell>
          <cell r="O111" t="str">
            <v>362000</v>
          </cell>
        </row>
        <row r="112">
          <cell r="A112" t="str">
            <v>GD.ID.376000-AFC-GAS DISTRIBUTION P</v>
          </cell>
          <cell r="B112">
            <v>44110</v>
          </cell>
          <cell r="C112">
            <v>44105</v>
          </cell>
          <cell r="D112" t="str">
            <v>182332 REG ASSET - AFUDC (CCNC)</v>
          </cell>
          <cell r="E112">
            <v>44166</v>
          </cell>
          <cell r="F112">
            <v>0</v>
          </cell>
          <cell r="G112">
            <v>2756.56</v>
          </cell>
          <cell r="H112">
            <v>31.93</v>
          </cell>
          <cell r="I112">
            <v>2724.63</v>
          </cell>
          <cell r="J112">
            <v>0</v>
          </cell>
          <cell r="K112">
            <v>0</v>
          </cell>
          <cell r="L112" t="str">
            <v>GD.ID.376000</v>
          </cell>
          <cell r="M112" t="str">
            <v>GD</v>
          </cell>
          <cell r="N112" t="str">
            <v>ID</v>
          </cell>
          <cell r="O112" t="str">
            <v>376000</v>
          </cell>
        </row>
        <row r="113">
          <cell r="A113" t="str">
            <v>ED.ID.362000-AFC-DISTRIBUTION PLANT</v>
          </cell>
          <cell r="B113">
            <v>44124</v>
          </cell>
          <cell r="C113">
            <v>44105</v>
          </cell>
          <cell r="D113" t="str">
            <v>182332 REG ASSET - AFUDC (CCNC)</v>
          </cell>
          <cell r="E113">
            <v>44166</v>
          </cell>
          <cell r="F113">
            <v>0</v>
          </cell>
          <cell r="G113">
            <v>625.36</v>
          </cell>
          <cell r="H113">
            <v>6.59</v>
          </cell>
          <cell r="I113">
            <v>618.77</v>
          </cell>
          <cell r="J113">
            <v>0</v>
          </cell>
          <cell r="K113">
            <v>0</v>
          </cell>
          <cell r="L113" t="str">
            <v>ED.ID.362000</v>
          </cell>
          <cell r="M113" t="str">
            <v>ED</v>
          </cell>
          <cell r="N113" t="str">
            <v>ID</v>
          </cell>
          <cell r="O113" t="str">
            <v>362000</v>
          </cell>
        </row>
        <row r="114">
          <cell r="A114" t="str">
            <v>ED.ID.365000-AFC-DISTRIBUTION PLANT</v>
          </cell>
          <cell r="B114">
            <v>43979</v>
          </cell>
          <cell r="C114">
            <v>43952</v>
          </cell>
          <cell r="D114" t="str">
            <v>182332 REG ASSET - AFUDC (CCNC)</v>
          </cell>
          <cell r="E114">
            <v>44166</v>
          </cell>
          <cell r="F114">
            <v>0</v>
          </cell>
          <cell r="G114">
            <v>200.94</v>
          </cell>
          <cell r="H114">
            <v>2.44</v>
          </cell>
          <cell r="I114">
            <v>198.5</v>
          </cell>
          <cell r="J114">
            <v>0</v>
          </cell>
          <cell r="K114">
            <v>0</v>
          </cell>
          <cell r="L114" t="str">
            <v>ED.ID.365000</v>
          </cell>
          <cell r="M114" t="str">
            <v>ED</v>
          </cell>
          <cell r="N114" t="str">
            <v>ID</v>
          </cell>
          <cell r="O114" t="str">
            <v>365000</v>
          </cell>
        </row>
        <row r="115">
          <cell r="A115" t="str">
            <v>CD.AA.397000-AFC-GENERAL PLANT-COMM</v>
          </cell>
          <cell r="B115">
            <v>43979</v>
          </cell>
          <cell r="C115">
            <v>43952</v>
          </cell>
          <cell r="D115" t="str">
            <v>182332 REG ASSET - AFUDC (CCNC)</v>
          </cell>
          <cell r="E115">
            <v>44166</v>
          </cell>
          <cell r="F115">
            <v>0</v>
          </cell>
          <cell r="G115">
            <v>1248.8</v>
          </cell>
          <cell r="H115">
            <v>32.69</v>
          </cell>
          <cell r="I115">
            <v>1216.1099999999999</v>
          </cell>
          <cell r="J115">
            <v>9.2960000000000001E-2</v>
          </cell>
          <cell r="K115">
            <v>116.088448</v>
          </cell>
          <cell r="L115" t="str">
            <v>CD.AA.397000</v>
          </cell>
          <cell r="M115" t="str">
            <v>CD</v>
          </cell>
          <cell r="N115" t="str">
            <v>AA</v>
          </cell>
          <cell r="O115" t="str">
            <v>397000</v>
          </cell>
        </row>
        <row r="116">
          <cell r="A116" t="str">
            <v>ED.ID.365000-AFC-DISTRIBUTION PLANT</v>
          </cell>
          <cell r="B116">
            <v>43941</v>
          </cell>
          <cell r="C116">
            <v>43922</v>
          </cell>
          <cell r="D116" t="str">
            <v>182332 REG ASSET - AFUDC (CCNC)</v>
          </cell>
          <cell r="E116">
            <v>44166</v>
          </cell>
          <cell r="F116">
            <v>0</v>
          </cell>
          <cell r="G116">
            <v>12.33</v>
          </cell>
          <cell r="H116">
            <v>0.15</v>
          </cell>
          <cell r="I116">
            <v>12.18</v>
          </cell>
          <cell r="J116">
            <v>0</v>
          </cell>
          <cell r="K116">
            <v>0</v>
          </cell>
          <cell r="L116" t="str">
            <v>ED.ID.365000</v>
          </cell>
          <cell r="M116" t="str">
            <v>ED</v>
          </cell>
          <cell r="N116" t="str">
            <v>ID</v>
          </cell>
          <cell r="O116" t="str">
            <v>365000</v>
          </cell>
        </row>
        <row r="117">
          <cell r="A117" t="str">
            <v>CD.ID.391100-AFC-GENERAL PLANT - CO</v>
          </cell>
          <cell r="B117">
            <v>43980</v>
          </cell>
          <cell r="C117">
            <v>43983</v>
          </cell>
          <cell r="D117" t="str">
            <v>182332 REG ASSET - AFUDC (CCNC)</v>
          </cell>
          <cell r="E117">
            <v>44166</v>
          </cell>
          <cell r="F117">
            <v>0</v>
          </cell>
          <cell r="G117">
            <v>683.53</v>
          </cell>
          <cell r="H117">
            <v>42.78</v>
          </cell>
          <cell r="I117">
            <v>640.75</v>
          </cell>
          <cell r="J117">
            <v>0</v>
          </cell>
          <cell r="K117">
            <v>0</v>
          </cell>
          <cell r="L117" t="str">
            <v>CD.ID.391100</v>
          </cell>
          <cell r="M117" t="str">
            <v>CD</v>
          </cell>
          <cell r="N117" t="str">
            <v>ID</v>
          </cell>
          <cell r="O117" t="str">
            <v>391100</v>
          </cell>
        </row>
        <row r="118">
          <cell r="A118" t="str">
            <v>ED.ID.362000-AFC-DISTRIBUTION PLANT</v>
          </cell>
          <cell r="B118">
            <v>44000</v>
          </cell>
          <cell r="C118">
            <v>43983</v>
          </cell>
          <cell r="D118" t="str">
            <v>182332 REG ASSET - AFUDC (CCNC)</v>
          </cell>
          <cell r="E118">
            <v>44166</v>
          </cell>
          <cell r="F118">
            <v>0</v>
          </cell>
          <cell r="G118">
            <v>94663.88</v>
          </cell>
          <cell r="H118">
            <v>997.11</v>
          </cell>
          <cell r="I118">
            <v>93666.77</v>
          </cell>
          <cell r="J118">
            <v>0</v>
          </cell>
          <cell r="K118">
            <v>0</v>
          </cell>
          <cell r="L118" t="str">
            <v>ED.ID.362000</v>
          </cell>
          <cell r="M118" t="str">
            <v>ED</v>
          </cell>
          <cell r="N118" t="str">
            <v>ID</v>
          </cell>
          <cell r="O118" t="str">
            <v>362000</v>
          </cell>
        </row>
        <row r="119">
          <cell r="A119" t="str">
            <v>ED.KF.312000-AFC-STEAM PROD PLANT-B</v>
          </cell>
          <cell r="B119">
            <v>43986</v>
          </cell>
          <cell r="C119">
            <v>43983</v>
          </cell>
          <cell r="D119" t="str">
            <v>182332 REG ASSET - AFUDC (CCNC)</v>
          </cell>
          <cell r="E119">
            <v>44166</v>
          </cell>
          <cell r="F119">
            <v>0</v>
          </cell>
          <cell r="G119">
            <v>1355.69</v>
          </cell>
          <cell r="H119">
            <v>12.01</v>
          </cell>
          <cell r="I119">
            <v>1343.68</v>
          </cell>
          <cell r="J119">
            <v>0</v>
          </cell>
          <cell r="K119">
            <v>0</v>
          </cell>
          <cell r="L119" t="str">
            <v>ED.KF.312000</v>
          </cell>
          <cell r="M119" t="str">
            <v>ED</v>
          </cell>
          <cell r="N119" t="str">
            <v>KF</v>
          </cell>
          <cell r="O119" t="str">
            <v>312000</v>
          </cell>
        </row>
        <row r="120">
          <cell r="A120" t="str">
            <v>GD.OR.376000-AFC-GAS DISTRIBUTION P</v>
          </cell>
          <cell r="B120">
            <v>43747</v>
          </cell>
          <cell r="C120">
            <v>43739</v>
          </cell>
          <cell r="D120" t="str">
            <v>182332 REG ASSET - AFUDC (CCNC)</v>
          </cell>
          <cell r="E120">
            <v>44166</v>
          </cell>
          <cell r="F120">
            <v>0</v>
          </cell>
          <cell r="G120">
            <v>0</v>
          </cell>
          <cell r="H120">
            <v>0</v>
          </cell>
          <cell r="I120">
            <v>0</v>
          </cell>
          <cell r="J120">
            <v>1</v>
          </cell>
          <cell r="K120">
            <v>0</v>
          </cell>
          <cell r="L120" t="str">
            <v>GD.OR.376000</v>
          </cell>
          <cell r="M120" t="str">
            <v>GD</v>
          </cell>
          <cell r="N120" t="str">
            <v>OR</v>
          </cell>
          <cell r="O120" t="str">
            <v>376000</v>
          </cell>
        </row>
        <row r="121">
          <cell r="A121" t="str">
            <v>ED.AN.353000-AFC-TRANSMISSION PLANT</v>
          </cell>
          <cell r="B121">
            <v>43718</v>
          </cell>
          <cell r="C121">
            <v>43862</v>
          </cell>
          <cell r="D121" t="str">
            <v>182332 REG ASSET - AFUDC (CCNC)</v>
          </cell>
          <cell r="E121">
            <v>44166</v>
          </cell>
          <cell r="F121">
            <v>0</v>
          </cell>
          <cell r="G121">
            <v>0</v>
          </cell>
          <cell r="H121">
            <v>0</v>
          </cell>
          <cell r="I121">
            <v>0</v>
          </cell>
          <cell r="J121">
            <v>0</v>
          </cell>
          <cell r="K121">
            <v>0</v>
          </cell>
          <cell r="L121" t="str">
            <v>ED.AN.353000</v>
          </cell>
          <cell r="M121" t="str">
            <v>ED</v>
          </cell>
          <cell r="N121" t="str">
            <v>AN</v>
          </cell>
          <cell r="O121" t="str">
            <v>353000</v>
          </cell>
        </row>
        <row r="122">
          <cell r="A122" t="str">
            <v>GD.WA.380000-AFC-GAS DISTRIBUTION P</v>
          </cell>
          <cell r="B122">
            <v>43747</v>
          </cell>
          <cell r="C122">
            <v>43739</v>
          </cell>
          <cell r="D122" t="str">
            <v>182332 REG ASSET - AFUDC (CCNC)</v>
          </cell>
          <cell r="E122">
            <v>44166</v>
          </cell>
          <cell r="F122">
            <v>0</v>
          </cell>
          <cell r="G122">
            <v>0</v>
          </cell>
          <cell r="H122">
            <v>0</v>
          </cell>
          <cell r="I122">
            <v>0</v>
          </cell>
          <cell r="J122">
            <v>0</v>
          </cell>
          <cell r="K122">
            <v>0</v>
          </cell>
          <cell r="L122" t="str">
            <v>GD.WA.380000</v>
          </cell>
          <cell r="M122" t="str">
            <v>GD</v>
          </cell>
          <cell r="N122" t="str">
            <v>WA</v>
          </cell>
          <cell r="O122" t="str">
            <v>380000</v>
          </cell>
        </row>
        <row r="123">
          <cell r="A123" t="str">
            <v>ED.ID.366000-AFC-DISTRIBUTION PLANT</v>
          </cell>
          <cell r="B123">
            <v>43790</v>
          </cell>
          <cell r="C123">
            <v>43770</v>
          </cell>
          <cell r="D123" t="str">
            <v>182332 REG ASSET - AFUDC (CCNC)</v>
          </cell>
          <cell r="E123">
            <v>44166</v>
          </cell>
          <cell r="F123">
            <v>0</v>
          </cell>
          <cell r="G123">
            <v>2641.1</v>
          </cell>
          <cell r="H123">
            <v>64.08</v>
          </cell>
          <cell r="I123">
            <v>2577.02</v>
          </cell>
          <cell r="J123">
            <v>0</v>
          </cell>
          <cell r="K123">
            <v>0</v>
          </cell>
          <cell r="L123" t="str">
            <v>ED.ID.366000</v>
          </cell>
          <cell r="M123" t="str">
            <v>ED</v>
          </cell>
          <cell r="N123" t="str">
            <v>ID</v>
          </cell>
          <cell r="O123" t="str">
            <v>366000</v>
          </cell>
        </row>
        <row r="124">
          <cell r="A124" t="str">
            <v>ED.AN.353000-AFC-TRANSMISSION PLANT</v>
          </cell>
          <cell r="B124">
            <v>43684</v>
          </cell>
          <cell r="C124">
            <v>43678</v>
          </cell>
          <cell r="D124" t="str">
            <v>182332 REG ASSET - AFUDC (CCNC)</v>
          </cell>
          <cell r="E124">
            <v>44166</v>
          </cell>
          <cell r="F124">
            <v>0</v>
          </cell>
          <cell r="G124">
            <v>9050.65</v>
          </cell>
          <cell r="H124">
            <v>97.76</v>
          </cell>
          <cell r="I124">
            <v>8952.89</v>
          </cell>
          <cell r="J124">
            <v>0</v>
          </cell>
          <cell r="K124">
            <v>0</v>
          </cell>
          <cell r="L124" t="str">
            <v>ED.AN.353000</v>
          </cell>
          <cell r="M124" t="str">
            <v>ED</v>
          </cell>
          <cell r="N124" t="str">
            <v>AN</v>
          </cell>
          <cell r="O124" t="str">
            <v>353000</v>
          </cell>
        </row>
        <row r="125">
          <cell r="A125" t="str">
            <v>CD.AA.391100-AFC-GENERAL PLANT-COMP</v>
          </cell>
          <cell r="B125">
            <v>43664</v>
          </cell>
          <cell r="C125">
            <v>43647</v>
          </cell>
          <cell r="D125" t="str">
            <v>182332 REG ASSET - AFUDC (CCNC)</v>
          </cell>
          <cell r="E125">
            <v>44166</v>
          </cell>
          <cell r="F125">
            <v>0</v>
          </cell>
          <cell r="G125">
            <v>0</v>
          </cell>
          <cell r="H125">
            <v>0</v>
          </cell>
          <cell r="I125">
            <v>0</v>
          </cell>
          <cell r="J125">
            <v>9.2960000000000001E-2</v>
          </cell>
          <cell r="K125">
            <v>0</v>
          </cell>
          <cell r="L125" t="str">
            <v>CD.AA.391100</v>
          </cell>
          <cell r="M125" t="str">
            <v>CD</v>
          </cell>
          <cell r="N125" t="str">
            <v>AA</v>
          </cell>
          <cell r="O125" t="str">
            <v>391100</v>
          </cell>
        </row>
        <row r="126">
          <cell r="A126" t="str">
            <v>CD.AA.303100-AFC-INTANGIBLE PLANT-M</v>
          </cell>
          <cell r="B126">
            <v>43819</v>
          </cell>
          <cell r="C126">
            <v>43800</v>
          </cell>
          <cell r="D126" t="str">
            <v>182332 REG ASSET - AFUDC (CCNC)</v>
          </cell>
          <cell r="E126">
            <v>44166</v>
          </cell>
          <cell r="F126">
            <v>0</v>
          </cell>
          <cell r="G126">
            <v>0</v>
          </cell>
          <cell r="H126">
            <v>0</v>
          </cell>
          <cell r="I126">
            <v>0</v>
          </cell>
          <cell r="J126">
            <v>9.2960000000000001E-2</v>
          </cell>
          <cell r="K126">
            <v>0</v>
          </cell>
          <cell r="L126" t="str">
            <v>CD.AA.303100</v>
          </cell>
          <cell r="M126" t="str">
            <v>CD</v>
          </cell>
          <cell r="N126" t="str">
            <v>AA</v>
          </cell>
          <cell r="O126" t="str">
            <v>303100</v>
          </cell>
        </row>
        <row r="127">
          <cell r="A127" t="str">
            <v>ED.WA.364000-AFC-DISTRIBUTION PLANT</v>
          </cell>
          <cell r="B127">
            <v>43531</v>
          </cell>
          <cell r="C127">
            <v>43586</v>
          </cell>
          <cell r="D127" t="str">
            <v>182332 REG ASSET - AFUDC (CCNC)</v>
          </cell>
          <cell r="E127">
            <v>44166</v>
          </cell>
          <cell r="F127">
            <v>0</v>
          </cell>
          <cell r="G127">
            <v>0</v>
          </cell>
          <cell r="H127">
            <v>0</v>
          </cell>
          <cell r="I127">
            <v>0</v>
          </cell>
          <cell r="J127">
            <v>0</v>
          </cell>
          <cell r="K127">
            <v>0</v>
          </cell>
          <cell r="L127" t="str">
            <v>ED.WA.364000</v>
          </cell>
          <cell r="M127" t="str">
            <v>ED</v>
          </cell>
          <cell r="N127" t="str">
            <v>WA</v>
          </cell>
          <cell r="O127" t="str">
            <v>364000</v>
          </cell>
        </row>
        <row r="128">
          <cell r="A128" t="str">
            <v>CD.AA.397000-AFC-GENERAL PLANT-COMM</v>
          </cell>
          <cell r="B128">
            <v>43626</v>
          </cell>
          <cell r="C128">
            <v>43617</v>
          </cell>
          <cell r="D128" t="str">
            <v>182332 REG ASSET - AFUDC (CCNC)</v>
          </cell>
          <cell r="E128">
            <v>44166</v>
          </cell>
          <cell r="F128">
            <v>0</v>
          </cell>
          <cell r="G128">
            <v>3878.47</v>
          </cell>
          <cell r="H128">
            <v>213.72</v>
          </cell>
          <cell r="I128">
            <v>3664.75</v>
          </cell>
          <cell r="J128">
            <v>9.2960000000000001E-2</v>
          </cell>
          <cell r="K128">
            <v>360.5425712</v>
          </cell>
          <cell r="L128" t="str">
            <v>CD.AA.397000</v>
          </cell>
          <cell r="M128" t="str">
            <v>CD</v>
          </cell>
          <cell r="N128" t="str">
            <v>AA</v>
          </cell>
          <cell r="O128" t="str">
            <v>397000</v>
          </cell>
        </row>
        <row r="129">
          <cell r="A129" t="str">
            <v>ED.MS.334000-AFC-HYDRO PROD PLANT-A</v>
          </cell>
          <cell r="B129">
            <v>43749</v>
          </cell>
          <cell r="C129">
            <v>43739</v>
          </cell>
          <cell r="D129" t="str">
            <v>182332 REG ASSET - AFUDC (CCNC)</v>
          </cell>
          <cell r="E129">
            <v>44166</v>
          </cell>
          <cell r="F129">
            <v>0</v>
          </cell>
          <cell r="G129">
            <v>0</v>
          </cell>
          <cell r="H129">
            <v>0</v>
          </cell>
          <cell r="I129">
            <v>0</v>
          </cell>
          <cell r="J129">
            <v>0</v>
          </cell>
          <cell r="K129">
            <v>0</v>
          </cell>
          <cell r="L129" t="str">
            <v>ED.MS.334000</v>
          </cell>
          <cell r="M129" t="str">
            <v>ED</v>
          </cell>
          <cell r="N129" t="str">
            <v>MS</v>
          </cell>
          <cell r="O129" t="str">
            <v>334000</v>
          </cell>
        </row>
        <row r="130">
          <cell r="A130" t="str">
            <v>CD.AA.303100-AFC-INTANGIBLE PLANT-M</v>
          </cell>
          <cell r="B130">
            <v>43816</v>
          </cell>
          <cell r="C130">
            <v>43800</v>
          </cell>
          <cell r="D130" t="str">
            <v>182332 REG ASSET - AFUDC (CCNC)</v>
          </cell>
          <cell r="E130">
            <v>44166</v>
          </cell>
          <cell r="F130">
            <v>0</v>
          </cell>
          <cell r="G130">
            <v>0</v>
          </cell>
          <cell r="H130">
            <v>0</v>
          </cell>
          <cell r="I130">
            <v>0</v>
          </cell>
          <cell r="J130">
            <v>9.2960000000000001E-2</v>
          </cell>
          <cell r="K130">
            <v>0</v>
          </cell>
          <cell r="L130" t="str">
            <v>CD.AA.303100</v>
          </cell>
          <cell r="M130" t="str">
            <v>CD</v>
          </cell>
          <cell r="N130" t="str">
            <v>AA</v>
          </cell>
          <cell r="O130" t="str">
            <v>303100</v>
          </cell>
        </row>
        <row r="131">
          <cell r="A131" t="str">
            <v>ED.KF.312000-AFC-STEAM PROD PLANT-B</v>
          </cell>
          <cell r="B131">
            <v>43613</v>
          </cell>
          <cell r="C131">
            <v>43586</v>
          </cell>
          <cell r="D131" t="str">
            <v>182332 REG ASSET - AFUDC (CCNC)</v>
          </cell>
          <cell r="E131">
            <v>44166</v>
          </cell>
          <cell r="F131">
            <v>0</v>
          </cell>
          <cell r="G131">
            <v>0</v>
          </cell>
          <cell r="H131">
            <v>0</v>
          </cell>
          <cell r="I131">
            <v>0</v>
          </cell>
          <cell r="J131">
            <v>0</v>
          </cell>
          <cell r="K131">
            <v>0</v>
          </cell>
          <cell r="L131" t="str">
            <v>ED.KF.312000</v>
          </cell>
          <cell r="M131" t="str">
            <v>ED</v>
          </cell>
          <cell r="N131" t="str">
            <v>KF</v>
          </cell>
          <cell r="O131" t="str">
            <v>312000</v>
          </cell>
        </row>
        <row r="132">
          <cell r="A132" t="str">
            <v>ED.AN.356000-AFC-TRANSMISSION PLANT</v>
          </cell>
          <cell r="B132">
            <v>44196</v>
          </cell>
          <cell r="C132">
            <v>44166</v>
          </cell>
          <cell r="D132" t="str">
            <v>182332 REG ASSET - AFUDC (CCNC)</v>
          </cell>
          <cell r="E132">
            <v>44166</v>
          </cell>
          <cell r="F132">
            <v>0</v>
          </cell>
          <cell r="G132">
            <v>8840.6299999999992</v>
          </cell>
          <cell r="H132">
            <v>83.07</v>
          </cell>
          <cell r="I132">
            <v>8757.56</v>
          </cell>
          <cell r="J132">
            <v>0</v>
          </cell>
          <cell r="K132">
            <v>0</v>
          </cell>
          <cell r="L132" t="str">
            <v>ED.AN.356000</v>
          </cell>
          <cell r="M132" t="str">
            <v>ED</v>
          </cell>
          <cell r="N132" t="str">
            <v>AN</v>
          </cell>
          <cell r="O132" t="str">
            <v>356000</v>
          </cell>
        </row>
        <row r="133">
          <cell r="A133" t="str">
            <v>ED.ID.369100-AFC-DISTRIBUTION PLANT</v>
          </cell>
          <cell r="B133">
            <v>44136</v>
          </cell>
          <cell r="C133">
            <v>44136</v>
          </cell>
          <cell r="D133" t="str">
            <v>182332 REG ASSET - AFUDC (CCNC)</v>
          </cell>
          <cell r="E133">
            <v>44166</v>
          </cell>
          <cell r="F133">
            <v>0</v>
          </cell>
          <cell r="G133">
            <v>7.75</v>
          </cell>
          <cell r="H133">
            <v>0.08</v>
          </cell>
          <cell r="I133">
            <v>7.67</v>
          </cell>
          <cell r="J133">
            <v>0</v>
          </cell>
          <cell r="K133">
            <v>0</v>
          </cell>
          <cell r="L133" t="str">
            <v>ED.ID.369100</v>
          </cell>
          <cell r="M133" t="str">
            <v>ED</v>
          </cell>
          <cell r="N133" t="str">
            <v>ID</v>
          </cell>
          <cell r="O133" t="str">
            <v>369100</v>
          </cell>
        </row>
        <row r="134">
          <cell r="A134" t="str">
            <v>CD.AA.391100-AFC-GENERAL PLANT-COMP</v>
          </cell>
          <cell r="B134">
            <v>44179</v>
          </cell>
          <cell r="C134">
            <v>44166</v>
          </cell>
          <cell r="D134" t="str">
            <v>182332 REG ASSET - AFUDC (CCNC)</v>
          </cell>
          <cell r="E134">
            <v>44166</v>
          </cell>
          <cell r="F134">
            <v>0</v>
          </cell>
          <cell r="G134">
            <v>2489.89</v>
          </cell>
          <cell r="H134">
            <v>225.24</v>
          </cell>
          <cell r="I134">
            <v>2264.65</v>
          </cell>
          <cell r="J134">
            <v>9.2960000000000001E-2</v>
          </cell>
          <cell r="K134">
            <v>231.4601744</v>
          </cell>
          <cell r="L134" t="str">
            <v>CD.AA.391100</v>
          </cell>
          <cell r="M134" t="str">
            <v>CD</v>
          </cell>
          <cell r="N134" t="str">
            <v>AA</v>
          </cell>
          <cell r="O134" t="str">
            <v>391100</v>
          </cell>
        </row>
        <row r="135">
          <cell r="A135" t="str">
            <v>ED.NM.334000-AFC-HYDRO PROD PLANT-A</v>
          </cell>
          <cell r="B135">
            <v>43767</v>
          </cell>
          <cell r="C135">
            <v>43739</v>
          </cell>
          <cell r="D135" t="str">
            <v>182332 REG ASSET - AFUDC (CCNC)</v>
          </cell>
          <cell r="E135">
            <v>44166</v>
          </cell>
          <cell r="F135">
            <v>0</v>
          </cell>
          <cell r="G135">
            <v>0</v>
          </cell>
          <cell r="H135">
            <v>0</v>
          </cell>
          <cell r="I135">
            <v>0</v>
          </cell>
          <cell r="J135">
            <v>0</v>
          </cell>
          <cell r="K135">
            <v>0</v>
          </cell>
          <cell r="L135" t="str">
            <v>ED.NM.334000</v>
          </cell>
          <cell r="M135" t="str">
            <v>ED</v>
          </cell>
          <cell r="N135" t="str">
            <v>NM</v>
          </cell>
          <cell r="O135" t="str">
            <v>334000</v>
          </cell>
        </row>
        <row r="136">
          <cell r="A136" t="str">
            <v>ED.AN.303100-AFC-INTANGIBLE PLANT-M</v>
          </cell>
          <cell r="B136">
            <v>44154</v>
          </cell>
          <cell r="C136">
            <v>44136</v>
          </cell>
          <cell r="D136" t="str">
            <v>182332 REG ASSET - AFUDC (CCNC)</v>
          </cell>
          <cell r="E136">
            <v>44166</v>
          </cell>
          <cell r="F136">
            <v>0</v>
          </cell>
          <cell r="G136">
            <v>29.36</v>
          </cell>
          <cell r="H136">
            <v>1.07</v>
          </cell>
          <cell r="I136">
            <v>28.29</v>
          </cell>
          <cell r="J136">
            <v>0</v>
          </cell>
          <cell r="K136">
            <v>0</v>
          </cell>
          <cell r="L136" t="str">
            <v>ED.AN.303100</v>
          </cell>
          <cell r="M136" t="str">
            <v>ED</v>
          </cell>
          <cell r="N136" t="str">
            <v>AN</v>
          </cell>
          <cell r="O136" t="str">
            <v>303100</v>
          </cell>
        </row>
        <row r="137">
          <cell r="A137" t="str">
            <v>ED.NM.334000-AFC-HYDRO PROD PLANT-A</v>
          </cell>
          <cell r="B137">
            <v>44116</v>
          </cell>
          <cell r="C137">
            <v>44105</v>
          </cell>
          <cell r="D137" t="str">
            <v>182332 REG ASSET - AFUDC (CCNC)</v>
          </cell>
          <cell r="E137">
            <v>44166</v>
          </cell>
          <cell r="F137">
            <v>0</v>
          </cell>
          <cell r="G137">
            <v>742.56</v>
          </cell>
          <cell r="H137">
            <v>4.55</v>
          </cell>
          <cell r="I137">
            <v>738.01</v>
          </cell>
          <cell r="J137">
            <v>0</v>
          </cell>
          <cell r="K137">
            <v>0</v>
          </cell>
          <cell r="L137" t="str">
            <v>ED.NM.334000</v>
          </cell>
          <cell r="M137" t="str">
            <v>ED</v>
          </cell>
          <cell r="N137" t="str">
            <v>NM</v>
          </cell>
          <cell r="O137" t="str">
            <v>334000</v>
          </cell>
        </row>
        <row r="138">
          <cell r="A138" t="str">
            <v>CD.AA.303100-AFC-INTANGIBLE PLANT-M</v>
          </cell>
          <cell r="B138">
            <v>44105</v>
          </cell>
          <cell r="C138">
            <v>44105</v>
          </cell>
          <cell r="D138" t="str">
            <v>182332 REG ASSET - AFUDC (CCNC)</v>
          </cell>
          <cell r="E138">
            <v>44166</v>
          </cell>
          <cell r="F138">
            <v>0</v>
          </cell>
          <cell r="G138">
            <v>8946.5300000000007</v>
          </cell>
          <cell r="H138">
            <v>397.13</v>
          </cell>
          <cell r="I138">
            <v>8549.4</v>
          </cell>
          <cell r="J138">
            <v>9.2960000000000001E-2</v>
          </cell>
          <cell r="K138">
            <v>831.66942880000011</v>
          </cell>
          <cell r="L138" t="str">
            <v>CD.AA.303100</v>
          </cell>
          <cell r="M138" t="str">
            <v>CD</v>
          </cell>
          <cell r="N138" t="str">
            <v>AA</v>
          </cell>
          <cell r="O138" t="str">
            <v>303100</v>
          </cell>
        </row>
        <row r="139">
          <cell r="A139" t="str">
            <v>ED.WA.365000-AFC-DISTRIBUTION PLANT</v>
          </cell>
          <cell r="B139">
            <v>43614</v>
          </cell>
          <cell r="C139">
            <v>43586</v>
          </cell>
          <cell r="D139" t="str">
            <v>182332 REG ASSET - AFUDC (CCNC)</v>
          </cell>
          <cell r="E139">
            <v>44166</v>
          </cell>
          <cell r="F139">
            <v>0</v>
          </cell>
          <cell r="G139">
            <v>0</v>
          </cell>
          <cell r="H139">
            <v>0</v>
          </cell>
          <cell r="I139">
            <v>0</v>
          </cell>
          <cell r="J139">
            <v>0</v>
          </cell>
          <cell r="K139">
            <v>0</v>
          </cell>
          <cell r="L139" t="str">
            <v>ED.WA.365000</v>
          </cell>
          <cell r="M139" t="str">
            <v>ED</v>
          </cell>
          <cell r="N139" t="str">
            <v>WA</v>
          </cell>
          <cell r="O139" t="str">
            <v>365000</v>
          </cell>
        </row>
        <row r="140">
          <cell r="A140" t="str">
            <v>ED.CG.332200-AFC-HYDRO PROD PLANT-R</v>
          </cell>
          <cell r="B140">
            <v>43847</v>
          </cell>
          <cell r="C140">
            <v>43831</v>
          </cell>
          <cell r="D140" t="str">
            <v>182332 REG ASSET - AFUDC (CCNC)</v>
          </cell>
          <cell r="E140">
            <v>44166</v>
          </cell>
          <cell r="F140">
            <v>0</v>
          </cell>
          <cell r="G140">
            <v>577.39</v>
          </cell>
          <cell r="H140">
            <v>10.029999999999999</v>
          </cell>
          <cell r="I140">
            <v>567.36</v>
          </cell>
          <cell r="J140">
            <v>0</v>
          </cell>
          <cell r="K140">
            <v>0</v>
          </cell>
          <cell r="L140" t="str">
            <v>ED.CG.332200</v>
          </cell>
          <cell r="M140" t="str">
            <v>ED</v>
          </cell>
          <cell r="N140" t="str">
            <v>CG</v>
          </cell>
          <cell r="O140" t="str">
            <v>332200</v>
          </cell>
        </row>
        <row r="141">
          <cell r="A141" t="str">
            <v>ED.AN.355000-AFC-TRANSMISSION PLANT</v>
          </cell>
          <cell r="B141">
            <v>43854</v>
          </cell>
          <cell r="C141">
            <v>43831</v>
          </cell>
          <cell r="D141" t="str">
            <v>182332 REG ASSET - AFUDC (CCNC)</v>
          </cell>
          <cell r="E141">
            <v>44166</v>
          </cell>
          <cell r="F141">
            <v>0</v>
          </cell>
          <cell r="G141">
            <v>16666.75</v>
          </cell>
          <cell r="H141">
            <v>153.46</v>
          </cell>
          <cell r="I141">
            <v>16513.29</v>
          </cell>
          <cell r="J141">
            <v>0</v>
          </cell>
          <cell r="K141">
            <v>0</v>
          </cell>
          <cell r="L141" t="str">
            <v>ED.AN.355000</v>
          </cell>
          <cell r="M141" t="str">
            <v>ED</v>
          </cell>
          <cell r="N141" t="str">
            <v>AN</v>
          </cell>
          <cell r="O141" t="str">
            <v>355000</v>
          </cell>
        </row>
        <row r="142">
          <cell r="A142" t="str">
            <v>ED.AN.391100-AFC-GENERAL PLANT-COMP</v>
          </cell>
          <cell r="B142">
            <v>44168</v>
          </cell>
          <cell r="C142">
            <v>44166</v>
          </cell>
          <cell r="D142" t="str">
            <v>182332 REG ASSET - AFUDC (CCNC)</v>
          </cell>
          <cell r="E142">
            <v>44166</v>
          </cell>
          <cell r="F142">
            <v>0</v>
          </cell>
          <cell r="G142">
            <v>12670.3</v>
          </cell>
          <cell r="H142">
            <v>114.45</v>
          </cell>
          <cell r="I142">
            <v>12555.85</v>
          </cell>
          <cell r="J142">
            <v>0</v>
          </cell>
          <cell r="K142">
            <v>0</v>
          </cell>
          <cell r="L142" t="str">
            <v>ED.AN.391100</v>
          </cell>
          <cell r="M142" t="str">
            <v>ED</v>
          </cell>
          <cell r="N142" t="str">
            <v>AN</v>
          </cell>
          <cell r="O142" t="str">
            <v>391100</v>
          </cell>
        </row>
        <row r="143">
          <cell r="A143" t="str">
            <v>ED.AN.391100-AFC-GENERAL PLANT-COMP</v>
          </cell>
          <cell r="B143">
            <v>44159</v>
          </cell>
          <cell r="C143">
            <v>44136</v>
          </cell>
          <cell r="D143" t="str">
            <v>182332 REG ASSET - AFUDC (CCNC)</v>
          </cell>
          <cell r="E143">
            <v>44166</v>
          </cell>
          <cell r="F143">
            <v>0</v>
          </cell>
          <cell r="G143">
            <v>55484.62</v>
          </cell>
          <cell r="H143">
            <v>501.18</v>
          </cell>
          <cell r="I143">
            <v>54983.44</v>
          </cell>
          <cell r="J143">
            <v>0</v>
          </cell>
          <cell r="K143">
            <v>0</v>
          </cell>
          <cell r="L143" t="str">
            <v>ED.AN.391100</v>
          </cell>
          <cell r="M143" t="str">
            <v>ED</v>
          </cell>
          <cell r="N143" t="str">
            <v>AN</v>
          </cell>
          <cell r="O143" t="str">
            <v>391100</v>
          </cell>
        </row>
        <row r="144">
          <cell r="A144" t="str">
            <v>GD.OR.375000-AFC-DISTRIBUTION PLANT</v>
          </cell>
          <cell r="B144">
            <v>44109</v>
          </cell>
          <cell r="C144">
            <v>44105</v>
          </cell>
          <cell r="D144" t="str">
            <v>182332 REG ASSET - AFUDC (CCNC)</v>
          </cell>
          <cell r="E144">
            <v>44166</v>
          </cell>
          <cell r="F144">
            <v>0</v>
          </cell>
          <cell r="G144">
            <v>288.62</v>
          </cell>
          <cell r="H144">
            <v>2.0499999999999998</v>
          </cell>
          <cell r="I144">
            <v>286.57</v>
          </cell>
          <cell r="J144">
            <v>1</v>
          </cell>
          <cell r="K144">
            <v>288.62</v>
          </cell>
          <cell r="L144" t="str">
            <v>GD.OR.375000</v>
          </cell>
          <cell r="M144" t="str">
            <v>GD</v>
          </cell>
          <cell r="N144" t="str">
            <v>OR</v>
          </cell>
          <cell r="O144" t="str">
            <v>375000</v>
          </cell>
        </row>
        <row r="145">
          <cell r="A145" t="str">
            <v>ED.WA.397600-AFC-DISTRIBUTION COMMS</v>
          </cell>
          <cell r="B145">
            <v>44134</v>
          </cell>
          <cell r="C145">
            <v>44105</v>
          </cell>
          <cell r="D145" t="str">
            <v>182332 REG ASSET - AFUDC (CCNC)</v>
          </cell>
          <cell r="E145">
            <v>44166</v>
          </cell>
          <cell r="F145">
            <v>0</v>
          </cell>
          <cell r="G145">
            <v>1050.31</v>
          </cell>
          <cell r="H145">
            <v>8.8000000000000007</v>
          </cell>
          <cell r="I145">
            <v>1041.51</v>
          </cell>
          <cell r="J145">
            <v>0</v>
          </cell>
          <cell r="K145">
            <v>0</v>
          </cell>
          <cell r="L145" t="str">
            <v>ED.WA.397600</v>
          </cell>
          <cell r="M145" t="str">
            <v>ED</v>
          </cell>
          <cell r="N145" t="str">
            <v>WA</v>
          </cell>
          <cell r="O145" t="str">
            <v>397600</v>
          </cell>
        </row>
        <row r="146">
          <cell r="A146" t="str">
            <v>ED.ID.367000-AFC-DISTRIBUTION PLANT</v>
          </cell>
          <cell r="B146">
            <v>44070</v>
          </cell>
          <cell r="C146">
            <v>44044</v>
          </cell>
          <cell r="D146" t="str">
            <v>182332 REG ASSET - AFUDC (CCNC)</v>
          </cell>
          <cell r="E146">
            <v>44166</v>
          </cell>
          <cell r="F146">
            <v>0</v>
          </cell>
          <cell r="G146">
            <v>58.57</v>
          </cell>
          <cell r="H146">
            <v>1.03</v>
          </cell>
          <cell r="I146">
            <v>57.54</v>
          </cell>
          <cell r="J146">
            <v>0</v>
          </cell>
          <cell r="K146">
            <v>0</v>
          </cell>
          <cell r="L146" t="str">
            <v>ED.ID.367000</v>
          </cell>
          <cell r="M146" t="str">
            <v>ED</v>
          </cell>
          <cell r="N146" t="str">
            <v>ID</v>
          </cell>
          <cell r="O146" t="str">
            <v>367000</v>
          </cell>
        </row>
        <row r="147">
          <cell r="A147" t="str">
            <v>GD.OR.380000-AFC-GAS DISTRIBUTION P</v>
          </cell>
          <cell r="B147">
            <v>44109</v>
          </cell>
          <cell r="C147">
            <v>44105</v>
          </cell>
          <cell r="D147" t="str">
            <v>182332 REG ASSET - AFUDC (CCNC)</v>
          </cell>
          <cell r="E147">
            <v>44166</v>
          </cell>
          <cell r="F147">
            <v>0</v>
          </cell>
          <cell r="G147">
            <v>102.13</v>
          </cell>
          <cell r="H147">
            <v>0.85</v>
          </cell>
          <cell r="I147">
            <v>101.28</v>
          </cell>
          <cell r="J147">
            <v>1</v>
          </cell>
          <cell r="K147">
            <v>102.13</v>
          </cell>
          <cell r="L147" t="str">
            <v>GD.OR.380000</v>
          </cell>
          <cell r="M147" t="str">
            <v>GD</v>
          </cell>
          <cell r="N147" t="str">
            <v>OR</v>
          </cell>
          <cell r="O147" t="str">
            <v>380000</v>
          </cell>
        </row>
        <row r="148">
          <cell r="A148" t="str">
            <v>ED.ID.364000-AFC-DISTRIBUTION PLANT</v>
          </cell>
          <cell r="B148">
            <v>44033</v>
          </cell>
          <cell r="C148">
            <v>44013</v>
          </cell>
          <cell r="D148" t="str">
            <v>182332 REG ASSET - AFUDC (CCNC)</v>
          </cell>
          <cell r="E148">
            <v>44166</v>
          </cell>
          <cell r="F148">
            <v>0</v>
          </cell>
          <cell r="G148">
            <v>766.32</v>
          </cell>
          <cell r="H148">
            <v>8.64</v>
          </cell>
          <cell r="I148">
            <v>757.68</v>
          </cell>
          <cell r="J148">
            <v>0</v>
          </cell>
          <cell r="K148">
            <v>0</v>
          </cell>
          <cell r="L148" t="str">
            <v>ED.ID.364000</v>
          </cell>
          <cell r="M148" t="str">
            <v>ED</v>
          </cell>
          <cell r="N148" t="str">
            <v>ID</v>
          </cell>
          <cell r="O148" t="str">
            <v>364000</v>
          </cell>
        </row>
        <row r="149">
          <cell r="A149" t="str">
            <v>ED.ID.367000-AFC-DISTRIBUTION PLANT</v>
          </cell>
          <cell r="B149">
            <v>43941</v>
          </cell>
          <cell r="C149">
            <v>43922</v>
          </cell>
          <cell r="D149" t="str">
            <v>182332 REG ASSET - AFUDC (CCNC)</v>
          </cell>
          <cell r="E149">
            <v>44166</v>
          </cell>
          <cell r="F149">
            <v>0</v>
          </cell>
          <cell r="G149">
            <v>790.53</v>
          </cell>
          <cell r="H149">
            <v>13.85</v>
          </cell>
          <cell r="I149">
            <v>776.68</v>
          </cell>
          <cell r="J149">
            <v>0</v>
          </cell>
          <cell r="K149">
            <v>0</v>
          </cell>
          <cell r="L149" t="str">
            <v>ED.ID.367000</v>
          </cell>
          <cell r="M149" t="str">
            <v>ED</v>
          </cell>
          <cell r="N149" t="str">
            <v>ID</v>
          </cell>
          <cell r="O149" t="str">
            <v>367000</v>
          </cell>
        </row>
        <row r="150">
          <cell r="A150" t="str">
            <v>ED.CG.333000-AFC-HYDRO PROD PLANT-T</v>
          </cell>
          <cell r="B150">
            <v>43977</v>
          </cell>
          <cell r="C150">
            <v>43952</v>
          </cell>
          <cell r="D150" t="str">
            <v>182332 REG ASSET - AFUDC (CCNC)</v>
          </cell>
          <cell r="E150">
            <v>44166</v>
          </cell>
          <cell r="F150">
            <v>0</v>
          </cell>
          <cell r="G150">
            <v>0</v>
          </cell>
          <cell r="H150">
            <v>0</v>
          </cell>
          <cell r="I150">
            <v>0</v>
          </cell>
          <cell r="J150">
            <v>0</v>
          </cell>
          <cell r="K150">
            <v>0</v>
          </cell>
          <cell r="L150" t="str">
            <v>ED.CG.333000</v>
          </cell>
          <cell r="M150" t="str">
            <v>ED</v>
          </cell>
          <cell r="N150" t="str">
            <v>CG</v>
          </cell>
          <cell r="O150" t="str">
            <v>333000</v>
          </cell>
        </row>
        <row r="151">
          <cell r="A151" t="str">
            <v>CD.AA.397000-AFC-GENERAL PLANT-COMM</v>
          </cell>
          <cell r="B151">
            <v>43586</v>
          </cell>
          <cell r="C151">
            <v>43586</v>
          </cell>
          <cell r="D151" t="str">
            <v>182332 REG ASSET - AFUDC (CCNC)</v>
          </cell>
          <cell r="E151">
            <v>44166</v>
          </cell>
          <cell r="F151">
            <v>0</v>
          </cell>
          <cell r="G151">
            <v>0</v>
          </cell>
          <cell r="H151">
            <v>0</v>
          </cell>
          <cell r="I151">
            <v>0</v>
          </cell>
          <cell r="J151">
            <v>9.2960000000000001E-2</v>
          </cell>
          <cell r="K151">
            <v>0</v>
          </cell>
          <cell r="L151" t="str">
            <v>CD.AA.397000</v>
          </cell>
          <cell r="M151" t="str">
            <v>CD</v>
          </cell>
          <cell r="N151" t="str">
            <v>AA</v>
          </cell>
          <cell r="O151" t="str">
            <v>397000</v>
          </cell>
        </row>
        <row r="152">
          <cell r="A152" t="str">
            <v>CD.WA.397121-AFC-AMI GEN PLT-COMMUN</v>
          </cell>
          <cell r="B152">
            <v>43867</v>
          </cell>
          <cell r="C152">
            <v>43862</v>
          </cell>
          <cell r="D152" t="str">
            <v>182332 REG ASSET - AFUDC (CCNC)</v>
          </cell>
          <cell r="E152">
            <v>44166</v>
          </cell>
          <cell r="F152">
            <v>0</v>
          </cell>
          <cell r="G152">
            <v>0</v>
          </cell>
          <cell r="H152">
            <v>0</v>
          </cell>
          <cell r="I152">
            <v>0</v>
          </cell>
          <cell r="J152">
            <v>0</v>
          </cell>
          <cell r="K152">
            <v>0</v>
          </cell>
          <cell r="L152" t="str">
            <v>CD.WA.397121</v>
          </cell>
          <cell r="M152" t="str">
            <v>CD</v>
          </cell>
          <cell r="N152" t="str">
            <v>WA</v>
          </cell>
          <cell r="O152" t="str">
            <v>397121</v>
          </cell>
        </row>
        <row r="153">
          <cell r="A153" t="str">
            <v>CD.AA.398000-AFC-GENERAL PLANT-MISC</v>
          </cell>
          <cell r="B153">
            <v>43882</v>
          </cell>
          <cell r="C153">
            <v>43862</v>
          </cell>
          <cell r="D153" t="str">
            <v>182332 REG ASSET - AFUDC (CCNC)</v>
          </cell>
          <cell r="E153">
            <v>44166</v>
          </cell>
          <cell r="F153">
            <v>0</v>
          </cell>
          <cell r="G153">
            <v>0</v>
          </cell>
          <cell r="H153">
            <v>0</v>
          </cell>
          <cell r="I153">
            <v>0</v>
          </cell>
          <cell r="J153">
            <v>9.2960000000000001E-2</v>
          </cell>
          <cell r="K153">
            <v>0</v>
          </cell>
          <cell r="L153" t="str">
            <v>CD.AA.398000</v>
          </cell>
          <cell r="M153" t="str">
            <v>CD</v>
          </cell>
          <cell r="N153" t="str">
            <v>AA</v>
          </cell>
          <cell r="O153" t="str">
            <v>398000</v>
          </cell>
        </row>
        <row r="154">
          <cell r="A154" t="str">
            <v>ED.ID.368000-AFC-DISTRIBUTION PLANT</v>
          </cell>
          <cell r="B154">
            <v>44126</v>
          </cell>
          <cell r="C154">
            <v>44105</v>
          </cell>
          <cell r="D154" t="str">
            <v>182332 REG ASSET - AFUDC (CCNC)</v>
          </cell>
          <cell r="E154">
            <v>44166</v>
          </cell>
          <cell r="F154">
            <v>0</v>
          </cell>
          <cell r="G154">
            <v>430.99</v>
          </cell>
          <cell r="H154">
            <v>4.5199999999999996</v>
          </cell>
          <cell r="I154">
            <v>426.47</v>
          </cell>
          <cell r="J154">
            <v>0</v>
          </cell>
          <cell r="K154">
            <v>0</v>
          </cell>
          <cell r="L154" t="str">
            <v>ED.ID.368000</v>
          </cell>
          <cell r="M154" t="str">
            <v>ED</v>
          </cell>
          <cell r="N154" t="str">
            <v>ID</v>
          </cell>
          <cell r="O154" t="str">
            <v>368000</v>
          </cell>
        </row>
        <row r="155">
          <cell r="A155" t="str">
            <v>CD.AA.391100-AFC-GENERAL PLANT-COMP</v>
          </cell>
          <cell r="B155">
            <v>43524</v>
          </cell>
          <cell r="C155">
            <v>43586</v>
          </cell>
          <cell r="D155" t="str">
            <v>182332 REG ASSET - AFUDC (CCNC)</v>
          </cell>
          <cell r="E155">
            <v>44166</v>
          </cell>
          <cell r="F155">
            <v>0</v>
          </cell>
          <cell r="G155">
            <v>27898.11</v>
          </cell>
          <cell r="H155">
            <v>6526.41</v>
          </cell>
          <cell r="I155">
            <v>21371.7</v>
          </cell>
          <cell r="J155">
            <v>9.2960000000000001E-2</v>
          </cell>
          <cell r="K155">
            <v>2593.4083055999999</v>
          </cell>
          <cell r="L155" t="str">
            <v>CD.AA.391100</v>
          </cell>
          <cell r="M155" t="str">
            <v>CD</v>
          </cell>
          <cell r="N155" t="str">
            <v>AA</v>
          </cell>
          <cell r="O155" t="str">
            <v>391100</v>
          </cell>
        </row>
        <row r="156">
          <cell r="A156" t="str">
            <v>ED.AN.356000-AFC-TRANSMISSION PLANT</v>
          </cell>
          <cell r="B156">
            <v>43854</v>
          </cell>
          <cell r="C156">
            <v>43831</v>
          </cell>
          <cell r="D156" t="str">
            <v>182332 REG ASSET - AFUDC (CCNC)</v>
          </cell>
          <cell r="E156">
            <v>44166</v>
          </cell>
          <cell r="F156">
            <v>0</v>
          </cell>
          <cell r="G156">
            <v>9933.84</v>
          </cell>
          <cell r="H156">
            <v>93.34</v>
          </cell>
          <cell r="I156">
            <v>9840.5</v>
          </cell>
          <cell r="J156">
            <v>0</v>
          </cell>
          <cell r="K156">
            <v>0</v>
          </cell>
          <cell r="L156" t="str">
            <v>ED.AN.356000</v>
          </cell>
          <cell r="M156" t="str">
            <v>ED</v>
          </cell>
          <cell r="N156" t="str">
            <v>AN</v>
          </cell>
          <cell r="O156" t="str">
            <v>356000</v>
          </cell>
        </row>
        <row r="157">
          <cell r="A157" t="str">
            <v>ED.WA.362000-AFC-DISTRIBUTION PLANT</v>
          </cell>
          <cell r="B157">
            <v>43819</v>
          </cell>
          <cell r="C157">
            <v>43800</v>
          </cell>
          <cell r="D157" t="str">
            <v>182332 REG ASSET - AFUDC (CCNC)</v>
          </cell>
          <cell r="E157">
            <v>44166</v>
          </cell>
          <cell r="F157">
            <v>0</v>
          </cell>
          <cell r="G157">
            <v>0</v>
          </cell>
          <cell r="H157">
            <v>0</v>
          </cell>
          <cell r="I157">
            <v>0</v>
          </cell>
          <cell r="J157">
            <v>0</v>
          </cell>
          <cell r="K157">
            <v>0</v>
          </cell>
          <cell r="L157" t="str">
            <v>ED.WA.362000</v>
          </cell>
          <cell r="M157" t="str">
            <v>ED</v>
          </cell>
          <cell r="N157" t="str">
            <v>WA</v>
          </cell>
          <cell r="O157" t="str">
            <v>362000</v>
          </cell>
        </row>
        <row r="158">
          <cell r="A158" t="str">
            <v>ED.AN.303100-AFC-INTANGIBLE PLANT-M</v>
          </cell>
          <cell r="B158">
            <v>43741</v>
          </cell>
          <cell r="C158">
            <v>43739</v>
          </cell>
          <cell r="D158" t="str">
            <v>182332 REG ASSET - AFUDC (CCNC)</v>
          </cell>
          <cell r="E158">
            <v>44166</v>
          </cell>
          <cell r="F158">
            <v>0</v>
          </cell>
          <cell r="G158">
            <v>0</v>
          </cell>
          <cell r="H158">
            <v>0</v>
          </cell>
          <cell r="I158">
            <v>0</v>
          </cell>
          <cell r="J158">
            <v>0</v>
          </cell>
          <cell r="K158">
            <v>0</v>
          </cell>
          <cell r="L158" t="str">
            <v>ED.AN.303100</v>
          </cell>
          <cell r="M158" t="str">
            <v>ED</v>
          </cell>
          <cell r="N158" t="str">
            <v>AN</v>
          </cell>
          <cell r="O158" t="str">
            <v>303100</v>
          </cell>
        </row>
        <row r="159">
          <cell r="A159" t="str">
            <v>ED.ID.364000-AFC-DISTRIBUTION PLANT</v>
          </cell>
          <cell r="B159">
            <v>43951</v>
          </cell>
          <cell r="C159">
            <v>43922</v>
          </cell>
          <cell r="D159" t="str">
            <v>182332 REG ASSET - AFUDC (CCNC)</v>
          </cell>
          <cell r="E159">
            <v>44166</v>
          </cell>
          <cell r="F159">
            <v>0</v>
          </cell>
          <cell r="G159">
            <v>1855.81</v>
          </cell>
          <cell r="H159">
            <v>20.93</v>
          </cell>
          <cell r="I159">
            <v>1834.88</v>
          </cell>
          <cell r="J159">
            <v>0</v>
          </cell>
          <cell r="K159">
            <v>0</v>
          </cell>
          <cell r="L159" t="str">
            <v>ED.ID.364000</v>
          </cell>
          <cell r="M159" t="str">
            <v>ED</v>
          </cell>
          <cell r="N159" t="str">
            <v>ID</v>
          </cell>
          <cell r="O159" t="str">
            <v>364000</v>
          </cell>
        </row>
        <row r="160">
          <cell r="A160" t="str">
            <v>ED.ID.367000-AFC-DISTRIBUTION PLANT</v>
          </cell>
          <cell r="B160">
            <v>43718</v>
          </cell>
          <cell r="C160">
            <v>43709</v>
          </cell>
          <cell r="D160" t="str">
            <v>182332 REG ASSET - AFUDC (CCNC)</v>
          </cell>
          <cell r="E160">
            <v>44166</v>
          </cell>
          <cell r="F160">
            <v>0</v>
          </cell>
          <cell r="G160">
            <v>0</v>
          </cell>
          <cell r="H160">
            <v>0</v>
          </cell>
          <cell r="I160">
            <v>0</v>
          </cell>
          <cell r="J160">
            <v>0</v>
          </cell>
          <cell r="K160">
            <v>0</v>
          </cell>
          <cell r="L160" t="str">
            <v>ED.ID.367000</v>
          </cell>
          <cell r="M160" t="str">
            <v>ED</v>
          </cell>
          <cell r="N160" t="str">
            <v>ID</v>
          </cell>
          <cell r="O160" t="str">
            <v>367000</v>
          </cell>
        </row>
        <row r="161">
          <cell r="A161" t="str">
            <v>CD.AA.391100-AFC-GENERAL PLANT-COMP</v>
          </cell>
          <cell r="B161">
            <v>43776</v>
          </cell>
          <cell r="C161">
            <v>43770</v>
          </cell>
          <cell r="D161" t="str">
            <v>182332 REG ASSET - AFUDC (CCNC)</v>
          </cell>
          <cell r="E161">
            <v>44166</v>
          </cell>
          <cell r="F161">
            <v>0</v>
          </cell>
          <cell r="G161">
            <v>0</v>
          </cell>
          <cell r="H161">
            <v>0</v>
          </cell>
          <cell r="I161">
            <v>0</v>
          </cell>
          <cell r="J161">
            <v>9.2960000000000001E-2</v>
          </cell>
          <cell r="K161">
            <v>0</v>
          </cell>
          <cell r="L161" t="str">
            <v>CD.AA.391100</v>
          </cell>
          <cell r="M161" t="str">
            <v>CD</v>
          </cell>
          <cell r="N161" t="str">
            <v>AA</v>
          </cell>
          <cell r="O161" t="str">
            <v>391100</v>
          </cell>
        </row>
        <row r="162">
          <cell r="A162" t="str">
            <v>CD.AA.397000-AFC-GENERAL PLANT-COMM</v>
          </cell>
          <cell r="B162">
            <v>43999</v>
          </cell>
          <cell r="C162">
            <v>43983</v>
          </cell>
          <cell r="D162" t="str">
            <v>182332 REG ASSET - AFUDC (CCNC)</v>
          </cell>
          <cell r="E162">
            <v>44166</v>
          </cell>
          <cell r="F162">
            <v>0</v>
          </cell>
          <cell r="G162">
            <v>294.35000000000002</v>
          </cell>
          <cell r="H162">
            <v>7.71</v>
          </cell>
          <cell r="I162">
            <v>286.64</v>
          </cell>
          <cell r="J162">
            <v>9.2960000000000001E-2</v>
          </cell>
          <cell r="K162">
            <v>27.362776000000004</v>
          </cell>
          <cell r="L162" t="str">
            <v>CD.AA.397000</v>
          </cell>
          <cell r="M162" t="str">
            <v>CD</v>
          </cell>
          <cell r="N162" t="str">
            <v>AA</v>
          </cell>
          <cell r="O162" t="str">
            <v>397000</v>
          </cell>
        </row>
        <row r="163">
          <cell r="A163" t="str">
            <v>CD.AA.391100-AFC-GENERAL PLANT-COMP</v>
          </cell>
          <cell r="B163">
            <v>43658</v>
          </cell>
          <cell r="C163">
            <v>43647</v>
          </cell>
          <cell r="D163" t="str">
            <v>182332 REG ASSET - AFUDC (CCNC)</v>
          </cell>
          <cell r="E163">
            <v>44166</v>
          </cell>
          <cell r="F163">
            <v>0</v>
          </cell>
          <cell r="G163">
            <v>0</v>
          </cell>
          <cell r="H163">
            <v>0</v>
          </cell>
          <cell r="I163">
            <v>0</v>
          </cell>
          <cell r="J163">
            <v>9.2960000000000001E-2</v>
          </cell>
          <cell r="K163">
            <v>0</v>
          </cell>
          <cell r="L163" t="str">
            <v>CD.AA.391100</v>
          </cell>
          <cell r="M163" t="str">
            <v>CD</v>
          </cell>
          <cell r="N163" t="str">
            <v>AA</v>
          </cell>
          <cell r="O163" t="str">
            <v>391100</v>
          </cell>
        </row>
        <row r="164">
          <cell r="A164" t="str">
            <v>ED.AN.356000-AFC-TRANSMISSION PLANT</v>
          </cell>
          <cell r="B164">
            <v>43677</v>
          </cell>
          <cell r="C164">
            <v>43647</v>
          </cell>
          <cell r="D164" t="str">
            <v>182332 REG ASSET - AFUDC (CCNC)</v>
          </cell>
          <cell r="E164">
            <v>44166</v>
          </cell>
          <cell r="F164">
            <v>0</v>
          </cell>
          <cell r="G164">
            <v>0</v>
          </cell>
          <cell r="H164">
            <v>0</v>
          </cell>
          <cell r="I164">
            <v>0</v>
          </cell>
          <cell r="J164">
            <v>0</v>
          </cell>
          <cell r="K164">
            <v>0</v>
          </cell>
          <cell r="L164" t="str">
            <v>ED.AN.356000</v>
          </cell>
          <cell r="M164" t="str">
            <v>ED</v>
          </cell>
          <cell r="N164" t="str">
            <v>AN</v>
          </cell>
          <cell r="O164" t="str">
            <v>356000</v>
          </cell>
        </row>
        <row r="165">
          <cell r="A165" t="str">
            <v>ED.KF.312000-AFC-STEAM PROD PLANT-B</v>
          </cell>
          <cell r="B165">
            <v>43936</v>
          </cell>
          <cell r="C165">
            <v>43922</v>
          </cell>
          <cell r="D165" t="str">
            <v>182332 REG ASSET - AFUDC (CCNC)</v>
          </cell>
          <cell r="E165">
            <v>44166</v>
          </cell>
          <cell r="F165">
            <v>0</v>
          </cell>
          <cell r="G165">
            <v>77.11</v>
          </cell>
          <cell r="H165">
            <v>0.68</v>
          </cell>
          <cell r="I165">
            <v>76.430000000000007</v>
          </cell>
          <cell r="J165">
            <v>0</v>
          </cell>
          <cell r="K165">
            <v>0</v>
          </cell>
          <cell r="L165" t="str">
            <v>ED.KF.312000</v>
          </cell>
          <cell r="M165" t="str">
            <v>ED</v>
          </cell>
          <cell r="N165" t="str">
            <v>KF</v>
          </cell>
          <cell r="O165" t="str">
            <v>312000</v>
          </cell>
        </row>
        <row r="166">
          <cell r="A166" t="str">
            <v>CD.AA.303100-AFC-INTANGIBLE PLANT-M</v>
          </cell>
          <cell r="B166">
            <v>43649</v>
          </cell>
          <cell r="C166">
            <v>43647</v>
          </cell>
          <cell r="D166" t="str">
            <v>182332 REG ASSET - AFUDC (CCNC)</v>
          </cell>
          <cell r="E166">
            <v>44166</v>
          </cell>
          <cell r="F166">
            <v>0</v>
          </cell>
          <cell r="G166">
            <v>0</v>
          </cell>
          <cell r="H166">
            <v>0</v>
          </cell>
          <cell r="I166">
            <v>0</v>
          </cell>
          <cell r="J166">
            <v>9.2960000000000001E-2</v>
          </cell>
          <cell r="K166">
            <v>0</v>
          </cell>
          <cell r="L166" t="str">
            <v>CD.AA.303100</v>
          </cell>
          <cell r="M166" t="str">
            <v>CD</v>
          </cell>
          <cell r="N166" t="str">
            <v>AA</v>
          </cell>
          <cell r="O166" t="str">
            <v>303100</v>
          </cell>
        </row>
        <row r="167">
          <cell r="A167" t="str">
            <v>GD.WA.376000-AFC-GAS DISTRIBUTION P</v>
          </cell>
          <cell r="B167">
            <v>43486</v>
          </cell>
          <cell r="C167">
            <v>43586</v>
          </cell>
          <cell r="D167" t="str">
            <v>182332 REG ASSET - AFUDC (CCNC)</v>
          </cell>
          <cell r="E167">
            <v>44166</v>
          </cell>
          <cell r="F167">
            <v>0</v>
          </cell>
          <cell r="G167">
            <v>0</v>
          </cell>
          <cell r="H167">
            <v>0</v>
          </cell>
          <cell r="I167">
            <v>0</v>
          </cell>
          <cell r="J167">
            <v>0</v>
          </cell>
          <cell r="K167">
            <v>0</v>
          </cell>
          <cell r="L167" t="str">
            <v>GD.WA.376000</v>
          </cell>
          <cell r="M167" t="str">
            <v>GD</v>
          </cell>
          <cell r="N167" t="str">
            <v>WA</v>
          </cell>
          <cell r="O167" t="str">
            <v>376000</v>
          </cell>
        </row>
        <row r="168">
          <cell r="A168" t="str">
            <v>CD.AA.397000-AFC-GENERAL PLANT-COMM</v>
          </cell>
          <cell r="B168">
            <v>43467</v>
          </cell>
          <cell r="C168">
            <v>43586</v>
          </cell>
          <cell r="D168" t="str">
            <v>182332 REG ASSET - AFUDC (CCNC)</v>
          </cell>
          <cell r="E168">
            <v>44166</v>
          </cell>
          <cell r="F168">
            <v>0</v>
          </cell>
          <cell r="G168">
            <v>0</v>
          </cell>
          <cell r="H168">
            <v>0</v>
          </cell>
          <cell r="I168">
            <v>0</v>
          </cell>
          <cell r="J168">
            <v>9.2960000000000001E-2</v>
          </cell>
          <cell r="K168">
            <v>0</v>
          </cell>
          <cell r="L168" t="str">
            <v>CD.AA.397000</v>
          </cell>
          <cell r="M168" t="str">
            <v>CD</v>
          </cell>
          <cell r="N168" t="str">
            <v>AA</v>
          </cell>
          <cell r="O168" t="str">
            <v>397000</v>
          </cell>
        </row>
        <row r="169">
          <cell r="A169" t="str">
            <v>ED.WA.397000-AFC-GENERAL PLANT-COMM</v>
          </cell>
          <cell r="B169">
            <v>43552</v>
          </cell>
          <cell r="C169">
            <v>43586</v>
          </cell>
          <cell r="D169" t="str">
            <v>182332 REG ASSET - AFUDC (CCNC)</v>
          </cell>
          <cell r="E169">
            <v>44166</v>
          </cell>
          <cell r="F169">
            <v>0</v>
          </cell>
          <cell r="G169">
            <v>0</v>
          </cell>
          <cell r="H169">
            <v>0</v>
          </cell>
          <cell r="I169">
            <v>0</v>
          </cell>
          <cell r="J169">
            <v>0</v>
          </cell>
          <cell r="K169">
            <v>0</v>
          </cell>
          <cell r="L169" t="str">
            <v>ED.WA.397000</v>
          </cell>
          <cell r="M169" t="str">
            <v>ED</v>
          </cell>
          <cell r="N169" t="str">
            <v>WA</v>
          </cell>
          <cell r="O169" t="str">
            <v>397000</v>
          </cell>
        </row>
        <row r="170">
          <cell r="A170" t="str">
            <v>CD.AA.391100-AFC-GENERAL PLANT-COMP</v>
          </cell>
          <cell r="B170">
            <v>43615</v>
          </cell>
          <cell r="C170">
            <v>43586</v>
          </cell>
          <cell r="D170" t="str">
            <v>182332 REG ASSET - AFUDC (CCNC)</v>
          </cell>
          <cell r="E170">
            <v>44166</v>
          </cell>
          <cell r="F170">
            <v>0</v>
          </cell>
          <cell r="G170">
            <v>0</v>
          </cell>
          <cell r="H170">
            <v>0</v>
          </cell>
          <cell r="I170">
            <v>0</v>
          </cell>
          <cell r="J170">
            <v>9.2960000000000001E-2</v>
          </cell>
          <cell r="K170">
            <v>0</v>
          </cell>
          <cell r="L170" t="str">
            <v>CD.AA.391100</v>
          </cell>
          <cell r="M170" t="str">
            <v>CD</v>
          </cell>
          <cell r="N170" t="str">
            <v>AA</v>
          </cell>
          <cell r="O170" t="str">
            <v>391100</v>
          </cell>
        </row>
        <row r="171">
          <cell r="A171" t="str">
            <v>ED.WA.365000-AFC-DISTRIBUTION PLANT</v>
          </cell>
          <cell r="B171">
            <v>43747</v>
          </cell>
          <cell r="C171">
            <v>43739</v>
          </cell>
          <cell r="D171" t="str">
            <v>182332 REG ASSET - AFUDC (CCNC)</v>
          </cell>
          <cell r="E171">
            <v>44166</v>
          </cell>
          <cell r="F171">
            <v>0</v>
          </cell>
          <cell r="G171">
            <v>87.79</v>
          </cell>
          <cell r="H171">
            <v>2.04</v>
          </cell>
          <cell r="I171">
            <v>85.75</v>
          </cell>
          <cell r="J171">
            <v>0</v>
          </cell>
          <cell r="K171">
            <v>0</v>
          </cell>
          <cell r="L171" t="str">
            <v>ED.WA.365000</v>
          </cell>
          <cell r="M171" t="str">
            <v>ED</v>
          </cell>
          <cell r="N171" t="str">
            <v>WA</v>
          </cell>
          <cell r="O171" t="str">
            <v>365000</v>
          </cell>
        </row>
        <row r="172">
          <cell r="A172" t="str">
            <v>CD.AA.397000-AFC-GENERAL PLANT-COMM</v>
          </cell>
          <cell r="B172">
            <v>44186</v>
          </cell>
          <cell r="C172">
            <v>44166</v>
          </cell>
          <cell r="D172" t="str">
            <v>182332 REG ASSET - AFUDC (CCNC)</v>
          </cell>
          <cell r="E172">
            <v>44166</v>
          </cell>
          <cell r="F172">
            <v>0</v>
          </cell>
          <cell r="G172">
            <v>14481</v>
          </cell>
          <cell r="H172">
            <v>379.11</v>
          </cell>
          <cell r="I172">
            <v>14101.89</v>
          </cell>
          <cell r="J172">
            <v>9.2960000000000001E-2</v>
          </cell>
          <cell r="K172">
            <v>1346.1537599999999</v>
          </cell>
          <cell r="L172" t="str">
            <v>CD.AA.397000</v>
          </cell>
          <cell r="M172" t="str">
            <v>CD</v>
          </cell>
          <cell r="N172" t="str">
            <v>AA</v>
          </cell>
          <cell r="O172" t="str">
            <v>397000</v>
          </cell>
        </row>
        <row r="173">
          <cell r="A173" t="str">
            <v>ED.WA.373200-AFC-DISTRIBUTION-STREE</v>
          </cell>
          <cell r="B173">
            <v>44173</v>
          </cell>
          <cell r="C173">
            <v>44166</v>
          </cell>
          <cell r="D173" t="str">
            <v>182332 REG ASSET - AFUDC (CCNC)</v>
          </cell>
          <cell r="E173">
            <v>44166</v>
          </cell>
          <cell r="F173">
            <v>0</v>
          </cell>
          <cell r="G173">
            <v>816.16</v>
          </cell>
          <cell r="H173">
            <v>4.09</v>
          </cell>
          <cell r="I173">
            <v>812.07</v>
          </cell>
          <cell r="J173">
            <v>0</v>
          </cell>
          <cell r="K173">
            <v>0</v>
          </cell>
          <cell r="L173" t="str">
            <v>ED.WA.373200</v>
          </cell>
          <cell r="M173" t="str">
            <v>ED</v>
          </cell>
          <cell r="N173" t="str">
            <v>WA</v>
          </cell>
          <cell r="O173" t="str">
            <v>373200</v>
          </cell>
        </row>
        <row r="174">
          <cell r="A174" t="str">
            <v>ED.LL.334000-AFC-HYD PROD-ACCESSORY</v>
          </cell>
          <cell r="B174">
            <v>44172</v>
          </cell>
          <cell r="C174">
            <v>44166</v>
          </cell>
          <cell r="D174" t="str">
            <v>182332 REG ASSET - AFUDC (CCNC)</v>
          </cell>
          <cell r="E174">
            <v>44166</v>
          </cell>
          <cell r="F174">
            <v>0</v>
          </cell>
          <cell r="G174">
            <v>832.29</v>
          </cell>
          <cell r="H174">
            <v>3.85</v>
          </cell>
          <cell r="I174">
            <v>828.44</v>
          </cell>
          <cell r="J174">
            <v>0</v>
          </cell>
          <cell r="K174">
            <v>0</v>
          </cell>
          <cell r="L174" t="str">
            <v>ED.LL.334000</v>
          </cell>
          <cell r="M174" t="str">
            <v>ED</v>
          </cell>
          <cell r="N174" t="str">
            <v>LL</v>
          </cell>
          <cell r="O174" t="str">
            <v>334000</v>
          </cell>
        </row>
        <row r="175">
          <cell r="A175" t="str">
            <v>ED.ID.368000-AFC-DISTRIBUTION PLANT</v>
          </cell>
          <cell r="B175">
            <v>43718</v>
          </cell>
          <cell r="C175">
            <v>43709</v>
          </cell>
          <cell r="D175" t="str">
            <v>182332 REG ASSET - AFUDC (CCNC)</v>
          </cell>
          <cell r="E175">
            <v>44166</v>
          </cell>
          <cell r="F175">
            <v>0</v>
          </cell>
          <cell r="G175">
            <v>0</v>
          </cell>
          <cell r="H175">
            <v>0</v>
          </cell>
          <cell r="I175">
            <v>0</v>
          </cell>
          <cell r="J175">
            <v>0</v>
          </cell>
          <cell r="K175">
            <v>0</v>
          </cell>
          <cell r="L175" t="str">
            <v>ED.ID.368000</v>
          </cell>
          <cell r="M175" t="str">
            <v>ED</v>
          </cell>
          <cell r="N175" t="str">
            <v>ID</v>
          </cell>
          <cell r="O175" t="str">
            <v>368000</v>
          </cell>
        </row>
        <row r="176">
          <cell r="A176" t="str">
            <v>ED.ID.362000-AFC-DISTRIBUTION PLANT</v>
          </cell>
          <cell r="B176">
            <v>44139</v>
          </cell>
          <cell r="C176">
            <v>44136</v>
          </cell>
          <cell r="D176" t="str">
            <v>182332 REG ASSET - AFUDC (CCNC)</v>
          </cell>
          <cell r="E176">
            <v>44166</v>
          </cell>
          <cell r="F176">
            <v>0</v>
          </cell>
          <cell r="G176">
            <v>3659.18</v>
          </cell>
          <cell r="H176">
            <v>38.54</v>
          </cell>
          <cell r="I176">
            <v>3620.64</v>
          </cell>
          <cell r="J176">
            <v>0</v>
          </cell>
          <cell r="K176">
            <v>0</v>
          </cell>
          <cell r="L176" t="str">
            <v>ED.ID.362000</v>
          </cell>
          <cell r="M176" t="str">
            <v>ED</v>
          </cell>
          <cell r="N176" t="str">
            <v>ID</v>
          </cell>
          <cell r="O176" t="str">
            <v>362000</v>
          </cell>
        </row>
        <row r="177">
          <cell r="A177" t="str">
            <v>GD.WA.376000-AFC-GAS DISTRIBUTION P</v>
          </cell>
          <cell r="B177">
            <v>44110</v>
          </cell>
          <cell r="C177">
            <v>44105</v>
          </cell>
          <cell r="D177" t="str">
            <v>182332 REG ASSET - AFUDC (CCNC)</v>
          </cell>
          <cell r="E177">
            <v>44166</v>
          </cell>
          <cell r="F177">
            <v>0</v>
          </cell>
          <cell r="G177">
            <v>6638.91</v>
          </cell>
          <cell r="H177">
            <v>64.45</v>
          </cell>
          <cell r="I177">
            <v>6574.46</v>
          </cell>
          <cell r="J177">
            <v>0</v>
          </cell>
          <cell r="K177">
            <v>0</v>
          </cell>
          <cell r="L177" t="str">
            <v>GD.WA.376000</v>
          </cell>
          <cell r="M177" t="str">
            <v>GD</v>
          </cell>
          <cell r="N177" t="str">
            <v>WA</v>
          </cell>
          <cell r="O177" t="str">
            <v>376000</v>
          </cell>
        </row>
        <row r="178">
          <cell r="A178" t="str">
            <v>CD.AA.391100-AFC-GENERAL PLANT-COMP</v>
          </cell>
          <cell r="B178">
            <v>44105</v>
          </cell>
          <cell r="C178">
            <v>44105</v>
          </cell>
          <cell r="D178" t="str">
            <v>182332 REG ASSET - AFUDC (CCNC)</v>
          </cell>
          <cell r="E178">
            <v>44166</v>
          </cell>
          <cell r="F178">
            <v>0</v>
          </cell>
          <cell r="G178">
            <v>571.05999999999995</v>
          </cell>
          <cell r="H178">
            <v>51.66</v>
          </cell>
          <cell r="I178">
            <v>519.4</v>
          </cell>
          <cell r="J178">
            <v>9.2960000000000001E-2</v>
          </cell>
          <cell r="K178">
            <v>53.085737599999995</v>
          </cell>
          <cell r="L178" t="str">
            <v>CD.AA.391100</v>
          </cell>
          <cell r="M178" t="str">
            <v>CD</v>
          </cell>
          <cell r="N178" t="str">
            <v>AA</v>
          </cell>
          <cell r="O178" t="str">
            <v>391100</v>
          </cell>
        </row>
        <row r="179">
          <cell r="A179" t="str">
            <v>ED.AN.353000-AFC-TRANSMISSION PLANT</v>
          </cell>
          <cell r="B179">
            <v>43675</v>
          </cell>
          <cell r="C179">
            <v>43647</v>
          </cell>
          <cell r="D179" t="str">
            <v>182332 REG ASSET - AFUDC (CCNC)</v>
          </cell>
          <cell r="E179">
            <v>44166</v>
          </cell>
          <cell r="F179">
            <v>0</v>
          </cell>
          <cell r="G179">
            <v>0</v>
          </cell>
          <cell r="H179">
            <v>0</v>
          </cell>
          <cell r="I179">
            <v>0</v>
          </cell>
          <cell r="J179">
            <v>0</v>
          </cell>
          <cell r="K179">
            <v>0</v>
          </cell>
          <cell r="L179" t="str">
            <v>ED.AN.353000</v>
          </cell>
          <cell r="M179" t="str">
            <v>ED</v>
          </cell>
          <cell r="N179" t="str">
            <v>AN</v>
          </cell>
          <cell r="O179" t="str">
            <v>353000</v>
          </cell>
        </row>
        <row r="180">
          <cell r="A180" t="str">
            <v>CD.AA.391100-AFC-GENERAL PLANT-COMP</v>
          </cell>
          <cell r="B180">
            <v>43980</v>
          </cell>
          <cell r="C180">
            <v>43952</v>
          </cell>
          <cell r="D180" t="str">
            <v>182332 REG ASSET - AFUDC (CCNC)</v>
          </cell>
          <cell r="E180">
            <v>44166</v>
          </cell>
          <cell r="F180">
            <v>0</v>
          </cell>
          <cell r="G180">
            <v>1100.8</v>
          </cell>
          <cell r="H180">
            <v>99.58</v>
          </cell>
          <cell r="I180">
            <v>1001.22</v>
          </cell>
          <cell r="J180">
            <v>9.2960000000000001E-2</v>
          </cell>
          <cell r="K180">
            <v>102.33036799999999</v>
          </cell>
          <cell r="L180" t="str">
            <v>CD.AA.391100</v>
          </cell>
          <cell r="M180" t="str">
            <v>CD</v>
          </cell>
          <cell r="N180" t="str">
            <v>AA</v>
          </cell>
          <cell r="O180" t="str">
            <v>391100</v>
          </cell>
        </row>
        <row r="181">
          <cell r="A181" t="str">
            <v>ED.AN.356000-AFC-TRANSMISSION PLANT</v>
          </cell>
          <cell r="B181">
            <v>43980</v>
          </cell>
          <cell r="C181">
            <v>43952</v>
          </cell>
          <cell r="D181" t="str">
            <v>182332 REG ASSET - AFUDC (CCNC)</v>
          </cell>
          <cell r="E181">
            <v>44166</v>
          </cell>
          <cell r="F181">
            <v>0</v>
          </cell>
          <cell r="G181">
            <v>3525.36</v>
          </cell>
          <cell r="H181">
            <v>33.130000000000003</v>
          </cell>
          <cell r="I181">
            <v>3492.23</v>
          </cell>
          <cell r="J181">
            <v>0</v>
          </cell>
          <cell r="K181">
            <v>0</v>
          </cell>
          <cell r="L181" t="str">
            <v>ED.AN.356000</v>
          </cell>
          <cell r="M181" t="str">
            <v>ED</v>
          </cell>
          <cell r="N181" t="str">
            <v>AN</v>
          </cell>
          <cell r="O181" t="str">
            <v>356000</v>
          </cell>
        </row>
        <row r="182">
          <cell r="A182" t="str">
            <v>CD.AN.390100-AFC-GENERAL PLANT-STRU</v>
          </cell>
          <cell r="B182">
            <v>44032</v>
          </cell>
          <cell r="C182">
            <v>44013</v>
          </cell>
          <cell r="D182" t="str">
            <v>182332 REG ASSET - AFUDC (CCNC)</v>
          </cell>
          <cell r="E182">
            <v>44166</v>
          </cell>
          <cell r="F182">
            <v>0</v>
          </cell>
          <cell r="G182">
            <v>778.56</v>
          </cell>
          <cell r="H182">
            <v>2.2200000000000002</v>
          </cell>
          <cell r="I182">
            <v>776.34</v>
          </cell>
          <cell r="J182">
            <v>0</v>
          </cell>
          <cell r="K182">
            <v>0</v>
          </cell>
          <cell r="L182" t="str">
            <v>CD.AN.390100</v>
          </cell>
          <cell r="M182" t="str">
            <v>CD</v>
          </cell>
          <cell r="N182" t="str">
            <v>AN</v>
          </cell>
          <cell r="O182" t="str">
            <v>390100</v>
          </cell>
        </row>
        <row r="183">
          <cell r="A183" t="str">
            <v>GD.WA.378000-AFC-DISTRIBUTION-MEAS/</v>
          </cell>
          <cell r="B183">
            <v>43951</v>
          </cell>
          <cell r="C183">
            <v>43922</v>
          </cell>
          <cell r="D183" t="str">
            <v>182332 REG ASSET - AFUDC (CCNC)</v>
          </cell>
          <cell r="E183">
            <v>44166</v>
          </cell>
          <cell r="F183">
            <v>0</v>
          </cell>
          <cell r="G183">
            <v>2366.84</v>
          </cell>
          <cell r="H183">
            <v>41.18</v>
          </cell>
          <cell r="I183">
            <v>2325.66</v>
          </cell>
          <cell r="J183">
            <v>0</v>
          </cell>
          <cell r="K183">
            <v>0</v>
          </cell>
          <cell r="L183" t="str">
            <v>GD.WA.378000</v>
          </cell>
          <cell r="M183" t="str">
            <v>GD</v>
          </cell>
          <cell r="N183" t="str">
            <v>WA</v>
          </cell>
          <cell r="O183" t="str">
            <v>378000</v>
          </cell>
        </row>
        <row r="184">
          <cell r="A184" t="str">
            <v>GD.ID.380000-AFC-GAS DISTRIBUTION P</v>
          </cell>
          <cell r="B184">
            <v>43951</v>
          </cell>
          <cell r="C184">
            <v>43922</v>
          </cell>
          <cell r="D184" t="str">
            <v>182332 REG ASSET - AFUDC (CCNC)</v>
          </cell>
          <cell r="E184">
            <v>44166</v>
          </cell>
          <cell r="F184">
            <v>0</v>
          </cell>
          <cell r="G184">
            <v>0</v>
          </cell>
          <cell r="H184">
            <v>0</v>
          </cell>
          <cell r="I184">
            <v>0</v>
          </cell>
          <cell r="J184">
            <v>0</v>
          </cell>
          <cell r="K184">
            <v>0</v>
          </cell>
          <cell r="L184" t="str">
            <v>GD.ID.380000</v>
          </cell>
          <cell r="M184" t="str">
            <v>GD</v>
          </cell>
          <cell r="N184" t="str">
            <v>ID</v>
          </cell>
          <cell r="O184" t="str">
            <v>380000</v>
          </cell>
        </row>
        <row r="185">
          <cell r="A185" t="str">
            <v>ED.CG.331200-AFC-HYDRO PROD PLANT-S</v>
          </cell>
          <cell r="B185">
            <v>43601</v>
          </cell>
          <cell r="C185">
            <v>43586</v>
          </cell>
          <cell r="D185" t="str">
            <v>182332 REG ASSET - AFUDC (CCNC)</v>
          </cell>
          <cell r="E185">
            <v>44166</v>
          </cell>
          <cell r="F185">
            <v>0</v>
          </cell>
          <cell r="G185">
            <v>0</v>
          </cell>
          <cell r="H185">
            <v>0</v>
          </cell>
          <cell r="I185">
            <v>0</v>
          </cell>
          <cell r="J185">
            <v>0</v>
          </cell>
          <cell r="K185">
            <v>0</v>
          </cell>
          <cell r="L185" t="str">
            <v>ED.CG.331200</v>
          </cell>
          <cell r="M185" t="str">
            <v>ED</v>
          </cell>
          <cell r="N185" t="str">
            <v>CG</v>
          </cell>
          <cell r="O185" t="str">
            <v>331200</v>
          </cell>
        </row>
        <row r="186">
          <cell r="A186" t="str">
            <v>GD.OR.385000-AFC-DISTRIBUTION-MEAS/</v>
          </cell>
          <cell r="B186">
            <v>43673</v>
          </cell>
          <cell r="C186">
            <v>43647</v>
          </cell>
          <cell r="D186" t="str">
            <v>182332 REG ASSET - AFUDC (CCNC)</v>
          </cell>
          <cell r="E186">
            <v>44166</v>
          </cell>
          <cell r="F186">
            <v>0</v>
          </cell>
          <cell r="G186">
            <v>0</v>
          </cell>
          <cell r="H186">
            <v>0</v>
          </cell>
          <cell r="I186">
            <v>0</v>
          </cell>
          <cell r="J186">
            <v>1</v>
          </cell>
          <cell r="K186">
            <v>0</v>
          </cell>
          <cell r="L186" t="str">
            <v>GD.OR.385000</v>
          </cell>
          <cell r="M186" t="str">
            <v>GD</v>
          </cell>
          <cell r="N186" t="str">
            <v>OR</v>
          </cell>
          <cell r="O186" t="str">
            <v>385000</v>
          </cell>
        </row>
        <row r="187">
          <cell r="A187" t="str">
            <v>GD.WA.390100-AFC-GENERAL PLANT-STRU</v>
          </cell>
          <cell r="B187">
            <v>43636</v>
          </cell>
          <cell r="C187">
            <v>43617</v>
          </cell>
          <cell r="D187" t="str">
            <v>182332 REG ASSET - AFUDC (CCNC)</v>
          </cell>
          <cell r="E187">
            <v>44166</v>
          </cell>
          <cell r="F187">
            <v>0</v>
          </cell>
          <cell r="G187">
            <v>0</v>
          </cell>
          <cell r="H187">
            <v>0</v>
          </cell>
          <cell r="I187">
            <v>0</v>
          </cell>
          <cell r="J187">
            <v>0</v>
          </cell>
          <cell r="K187">
            <v>0</v>
          </cell>
          <cell r="L187" t="str">
            <v>GD.WA.390100</v>
          </cell>
          <cell r="M187" t="str">
            <v>GD</v>
          </cell>
          <cell r="N187" t="str">
            <v>WA</v>
          </cell>
          <cell r="O187" t="str">
            <v>390100</v>
          </cell>
        </row>
        <row r="188">
          <cell r="A188" t="str">
            <v>ED.WA.364000-AFC-DISTRIBUTION PLANT</v>
          </cell>
          <cell r="B188">
            <v>43922</v>
          </cell>
          <cell r="C188">
            <v>43922</v>
          </cell>
          <cell r="D188" t="str">
            <v>182332 REG ASSET - AFUDC (CCNC)</v>
          </cell>
          <cell r="E188">
            <v>44166</v>
          </cell>
          <cell r="F188">
            <v>0</v>
          </cell>
          <cell r="G188">
            <v>0</v>
          </cell>
          <cell r="H188">
            <v>0</v>
          </cell>
          <cell r="I188">
            <v>0</v>
          </cell>
          <cell r="J188">
            <v>0</v>
          </cell>
          <cell r="K188">
            <v>0</v>
          </cell>
          <cell r="L188" t="str">
            <v>ED.WA.364000</v>
          </cell>
          <cell r="M188" t="str">
            <v>ED</v>
          </cell>
          <cell r="N188" t="str">
            <v>WA</v>
          </cell>
          <cell r="O188" t="str">
            <v>364000</v>
          </cell>
        </row>
        <row r="189">
          <cell r="A189" t="str">
            <v>ED.AN.355000-AFC-TRANSMISSION PLANT</v>
          </cell>
          <cell r="B189">
            <v>43466</v>
          </cell>
          <cell r="C189">
            <v>43586</v>
          </cell>
          <cell r="D189" t="str">
            <v>182332 REG ASSET - AFUDC (CCNC)</v>
          </cell>
          <cell r="E189">
            <v>44166</v>
          </cell>
          <cell r="F189">
            <v>0</v>
          </cell>
          <cell r="G189">
            <v>0</v>
          </cell>
          <cell r="H189">
            <v>0</v>
          </cell>
          <cell r="I189">
            <v>0</v>
          </cell>
          <cell r="J189">
            <v>0</v>
          </cell>
          <cell r="K189">
            <v>0</v>
          </cell>
          <cell r="L189" t="str">
            <v>ED.AN.355000</v>
          </cell>
          <cell r="M189" t="str">
            <v>ED</v>
          </cell>
          <cell r="N189" t="str">
            <v>AN</v>
          </cell>
          <cell r="O189" t="str">
            <v>355000</v>
          </cell>
        </row>
        <row r="190">
          <cell r="A190" t="str">
            <v>CD.AA.303100-AFC-INTANGIBLE PLANT-M</v>
          </cell>
          <cell r="B190">
            <v>43515</v>
          </cell>
          <cell r="C190">
            <v>43586</v>
          </cell>
          <cell r="D190" t="str">
            <v>182332 REG ASSET - AFUDC (CCNC)</v>
          </cell>
          <cell r="E190">
            <v>44166</v>
          </cell>
          <cell r="F190">
            <v>0</v>
          </cell>
          <cell r="G190">
            <v>0</v>
          </cell>
          <cell r="H190">
            <v>0</v>
          </cell>
          <cell r="I190">
            <v>0</v>
          </cell>
          <cell r="J190">
            <v>9.2960000000000001E-2</v>
          </cell>
          <cell r="K190">
            <v>0</v>
          </cell>
          <cell r="L190" t="str">
            <v>CD.AA.303100</v>
          </cell>
          <cell r="M190" t="str">
            <v>CD</v>
          </cell>
          <cell r="N190" t="str">
            <v>AA</v>
          </cell>
          <cell r="O190" t="str">
            <v>303100</v>
          </cell>
        </row>
        <row r="191">
          <cell r="A191" t="str">
            <v>ED.KF.311000-AFC-STEAM PROD PLANT-S</v>
          </cell>
          <cell r="B191">
            <v>43830</v>
          </cell>
          <cell r="C191">
            <v>43800</v>
          </cell>
          <cell r="D191" t="str">
            <v>182332 REG ASSET - AFUDC (CCNC)</v>
          </cell>
          <cell r="E191">
            <v>44166</v>
          </cell>
          <cell r="F191">
            <v>0</v>
          </cell>
          <cell r="G191">
            <v>0</v>
          </cell>
          <cell r="H191">
            <v>0</v>
          </cell>
          <cell r="I191">
            <v>0</v>
          </cell>
          <cell r="J191">
            <v>0</v>
          </cell>
          <cell r="K191">
            <v>0</v>
          </cell>
          <cell r="L191" t="str">
            <v>ED.KF.311000</v>
          </cell>
          <cell r="M191" t="str">
            <v>ED</v>
          </cell>
          <cell r="N191" t="str">
            <v>KF</v>
          </cell>
          <cell r="O191" t="str">
            <v>311000</v>
          </cell>
        </row>
        <row r="192">
          <cell r="A192" t="str">
            <v>CD.AA.391100-AFC-GENERAL PLANT-COMP</v>
          </cell>
          <cell r="B192">
            <v>43979</v>
          </cell>
          <cell r="C192">
            <v>43952</v>
          </cell>
          <cell r="D192" t="str">
            <v>182332 REG ASSET - AFUDC (CCNC)</v>
          </cell>
          <cell r="E192">
            <v>44166</v>
          </cell>
          <cell r="F192">
            <v>0</v>
          </cell>
          <cell r="G192">
            <v>16822.599999999999</v>
          </cell>
          <cell r="H192">
            <v>1521.81</v>
          </cell>
          <cell r="I192">
            <v>15300.79</v>
          </cell>
          <cell r="J192">
            <v>9.2960000000000001E-2</v>
          </cell>
          <cell r="K192">
            <v>1563.828896</v>
          </cell>
          <cell r="L192" t="str">
            <v>CD.AA.391100</v>
          </cell>
          <cell r="M192" t="str">
            <v>CD</v>
          </cell>
          <cell r="N192" t="str">
            <v>AA</v>
          </cell>
          <cell r="O192" t="str">
            <v>391100</v>
          </cell>
        </row>
        <row r="193">
          <cell r="A193" t="str">
            <v>ED.WA.365000-AFC-DISTRIBUTION PLANT</v>
          </cell>
          <cell r="B193">
            <v>43754</v>
          </cell>
          <cell r="C193">
            <v>43739</v>
          </cell>
          <cell r="D193" t="str">
            <v>182332 REG ASSET - AFUDC (CCNC)</v>
          </cell>
          <cell r="E193">
            <v>44166</v>
          </cell>
          <cell r="F193">
            <v>0</v>
          </cell>
          <cell r="G193">
            <v>0</v>
          </cell>
          <cell r="H193">
            <v>0</v>
          </cell>
          <cell r="I193">
            <v>0</v>
          </cell>
          <cell r="J193">
            <v>0</v>
          </cell>
          <cell r="K193">
            <v>0</v>
          </cell>
          <cell r="L193" t="str">
            <v>ED.WA.365000</v>
          </cell>
          <cell r="M193" t="str">
            <v>ED</v>
          </cell>
          <cell r="N193" t="str">
            <v>WA</v>
          </cell>
          <cell r="O193" t="str">
            <v>365000</v>
          </cell>
        </row>
        <row r="194">
          <cell r="A194" t="str">
            <v>ED.WA.368000-AFC-DISTRIBUTION PLANT</v>
          </cell>
          <cell r="B194">
            <v>43763</v>
          </cell>
          <cell r="C194">
            <v>43739</v>
          </cell>
          <cell r="D194" t="str">
            <v>182332 REG ASSET - AFUDC (CCNC)</v>
          </cell>
          <cell r="E194">
            <v>44166</v>
          </cell>
          <cell r="F194">
            <v>0</v>
          </cell>
          <cell r="G194">
            <v>0</v>
          </cell>
          <cell r="H194">
            <v>0</v>
          </cell>
          <cell r="I194">
            <v>0</v>
          </cell>
          <cell r="J194">
            <v>0</v>
          </cell>
          <cell r="K194">
            <v>0</v>
          </cell>
          <cell r="L194" t="str">
            <v>ED.WA.368000</v>
          </cell>
          <cell r="M194" t="str">
            <v>ED</v>
          </cell>
          <cell r="N194" t="str">
            <v>WA</v>
          </cell>
          <cell r="O194" t="str">
            <v>368000</v>
          </cell>
        </row>
        <row r="195">
          <cell r="A195" t="str">
            <v>ED.ID.369300-AFC-DISTRIBUTION PLANT</v>
          </cell>
          <cell r="B195">
            <v>43780</v>
          </cell>
          <cell r="C195">
            <v>43770</v>
          </cell>
          <cell r="D195" t="str">
            <v>182332 REG ASSET - AFUDC (CCNC)</v>
          </cell>
          <cell r="E195">
            <v>44166</v>
          </cell>
          <cell r="F195">
            <v>0</v>
          </cell>
          <cell r="G195">
            <v>0</v>
          </cell>
          <cell r="H195">
            <v>0</v>
          </cell>
          <cell r="I195">
            <v>0</v>
          </cell>
          <cell r="J195">
            <v>0</v>
          </cell>
          <cell r="K195">
            <v>0</v>
          </cell>
          <cell r="L195" t="str">
            <v>ED.ID.369300</v>
          </cell>
          <cell r="M195" t="str">
            <v>ED</v>
          </cell>
          <cell r="N195" t="str">
            <v>ID</v>
          </cell>
          <cell r="O195" t="str">
            <v>369300</v>
          </cell>
        </row>
        <row r="196">
          <cell r="A196" t="str">
            <v>ED.AN.356000-AFC-TRANSMISSION PLANT</v>
          </cell>
          <cell r="B196">
            <v>43665</v>
          </cell>
          <cell r="C196">
            <v>43647</v>
          </cell>
          <cell r="D196" t="str">
            <v>182332 REG ASSET - AFUDC (CCNC)</v>
          </cell>
          <cell r="E196">
            <v>44166</v>
          </cell>
          <cell r="F196">
            <v>0</v>
          </cell>
          <cell r="G196">
            <v>0</v>
          </cell>
          <cell r="H196">
            <v>0</v>
          </cell>
          <cell r="I196">
            <v>0</v>
          </cell>
          <cell r="J196">
            <v>0</v>
          </cell>
          <cell r="K196">
            <v>0</v>
          </cell>
          <cell r="L196" t="str">
            <v>ED.AN.356000</v>
          </cell>
          <cell r="M196" t="str">
            <v>ED</v>
          </cell>
          <cell r="N196" t="str">
            <v>AN</v>
          </cell>
          <cell r="O196" t="str">
            <v>356000</v>
          </cell>
        </row>
        <row r="197">
          <cell r="A197" t="str">
            <v>GD.ID.376000-AFC-GAS DISTRIBUTION P</v>
          </cell>
          <cell r="B197">
            <v>43669</v>
          </cell>
          <cell r="C197">
            <v>43647</v>
          </cell>
          <cell r="D197" t="str">
            <v>182332 REG ASSET - AFUDC (CCNC)</v>
          </cell>
          <cell r="E197">
            <v>44166</v>
          </cell>
          <cell r="F197">
            <v>0</v>
          </cell>
          <cell r="G197">
            <v>0</v>
          </cell>
          <cell r="H197">
            <v>0</v>
          </cell>
          <cell r="I197">
            <v>0</v>
          </cell>
          <cell r="J197">
            <v>0</v>
          </cell>
          <cell r="K197">
            <v>0</v>
          </cell>
          <cell r="L197" t="str">
            <v>GD.ID.376000</v>
          </cell>
          <cell r="M197" t="str">
            <v>GD</v>
          </cell>
          <cell r="N197" t="str">
            <v>ID</v>
          </cell>
          <cell r="O197" t="str">
            <v>376000</v>
          </cell>
        </row>
        <row r="198">
          <cell r="A198" t="str">
            <v>ED.WA.303100-AFC-MISC INTANGIBLE PL</v>
          </cell>
          <cell r="B198">
            <v>44193</v>
          </cell>
          <cell r="C198">
            <v>44166</v>
          </cell>
          <cell r="D198" t="str">
            <v>182332 REG ASSET - AFUDC (CCNC)</v>
          </cell>
          <cell r="E198">
            <v>44166</v>
          </cell>
          <cell r="F198">
            <v>0</v>
          </cell>
          <cell r="G198">
            <v>11164.19</v>
          </cell>
          <cell r="H198">
            <v>228.18</v>
          </cell>
          <cell r="I198">
            <v>10936.01</v>
          </cell>
          <cell r="J198">
            <v>0</v>
          </cell>
          <cell r="K198">
            <v>0</v>
          </cell>
          <cell r="L198" t="str">
            <v>ED.WA.303100</v>
          </cell>
          <cell r="M198" t="str">
            <v>ED</v>
          </cell>
          <cell r="N198" t="str">
            <v>WA</v>
          </cell>
          <cell r="O198" t="str">
            <v>303100</v>
          </cell>
        </row>
        <row r="199">
          <cell r="A199" t="str">
            <v>ED.RT.346000-AFC-OTHER PROD PLANT-M</v>
          </cell>
          <cell r="B199">
            <v>43586</v>
          </cell>
          <cell r="C199">
            <v>43586</v>
          </cell>
          <cell r="D199" t="str">
            <v>182332 REG ASSET - AFUDC (CCNC)</v>
          </cell>
          <cell r="E199">
            <v>44166</v>
          </cell>
          <cell r="F199">
            <v>0</v>
          </cell>
          <cell r="G199">
            <v>0</v>
          </cell>
          <cell r="H199">
            <v>0</v>
          </cell>
          <cell r="I199">
            <v>0</v>
          </cell>
          <cell r="J199">
            <v>0</v>
          </cell>
          <cell r="K199">
            <v>0</v>
          </cell>
          <cell r="L199" t="str">
            <v>ED.RT.346000</v>
          </cell>
          <cell r="M199" t="str">
            <v>ED</v>
          </cell>
          <cell r="N199" t="str">
            <v>RT</v>
          </cell>
          <cell r="O199" t="str">
            <v>346000</v>
          </cell>
        </row>
        <row r="200">
          <cell r="A200" t="str">
            <v>ED.ID.367000-AFC-DISTRIBUTION PLANT</v>
          </cell>
          <cell r="B200">
            <v>43614</v>
          </cell>
          <cell r="C200">
            <v>43586</v>
          </cell>
          <cell r="D200" t="str">
            <v>182332 REG ASSET - AFUDC (CCNC)</v>
          </cell>
          <cell r="E200">
            <v>44166</v>
          </cell>
          <cell r="F200">
            <v>0</v>
          </cell>
          <cell r="G200">
            <v>-3.45</v>
          </cell>
          <cell r="H200">
            <v>-0.14000000000000001</v>
          </cell>
          <cell r="I200">
            <v>-3.31</v>
          </cell>
          <cell r="J200">
            <v>0</v>
          </cell>
          <cell r="K200">
            <v>0</v>
          </cell>
          <cell r="L200" t="str">
            <v>ED.ID.367000</v>
          </cell>
          <cell r="M200" t="str">
            <v>ED</v>
          </cell>
          <cell r="N200" t="str">
            <v>ID</v>
          </cell>
          <cell r="O200" t="str">
            <v>367000</v>
          </cell>
        </row>
        <row r="201">
          <cell r="A201" t="str">
            <v>CD.AA.397000-AFC-GENERAL PLANT-COMM</v>
          </cell>
          <cell r="B201">
            <v>43669</v>
          </cell>
          <cell r="C201">
            <v>43647</v>
          </cell>
          <cell r="D201" t="str">
            <v>182332 REG ASSET - AFUDC (CCNC)</v>
          </cell>
          <cell r="E201">
            <v>44166</v>
          </cell>
          <cell r="F201">
            <v>0</v>
          </cell>
          <cell r="G201">
            <v>0</v>
          </cell>
          <cell r="H201">
            <v>0</v>
          </cell>
          <cell r="I201">
            <v>0</v>
          </cell>
          <cell r="J201">
            <v>9.2960000000000001E-2</v>
          </cell>
          <cell r="K201">
            <v>0</v>
          </cell>
          <cell r="L201" t="str">
            <v>CD.AA.397000</v>
          </cell>
          <cell r="M201" t="str">
            <v>CD</v>
          </cell>
          <cell r="N201" t="str">
            <v>AA</v>
          </cell>
          <cell r="O201" t="str">
            <v>397000</v>
          </cell>
        </row>
        <row r="202">
          <cell r="A202" t="str">
            <v>CD.AA.390100-AFC-GENERAL PLANT-STRU</v>
          </cell>
          <cell r="B202">
            <v>43601</v>
          </cell>
          <cell r="C202">
            <v>43586</v>
          </cell>
          <cell r="D202" t="str">
            <v>182332 REG ASSET - AFUDC (CCNC)</v>
          </cell>
          <cell r="E202">
            <v>44166</v>
          </cell>
          <cell r="F202">
            <v>0</v>
          </cell>
          <cell r="G202">
            <v>2792.49</v>
          </cell>
          <cell r="H202">
            <v>65.290000000000006</v>
          </cell>
          <cell r="I202">
            <v>2727.2</v>
          </cell>
          <cell r="J202">
            <v>9.2960000000000001E-2</v>
          </cell>
          <cell r="K202">
            <v>259.5898704</v>
          </cell>
          <cell r="L202" t="str">
            <v>CD.AA.390100</v>
          </cell>
          <cell r="M202" t="str">
            <v>CD</v>
          </cell>
          <cell r="N202" t="str">
            <v>AA</v>
          </cell>
          <cell r="O202" t="str">
            <v>390100</v>
          </cell>
        </row>
        <row r="203">
          <cell r="A203" t="str">
            <v>ED.AN.397000-AFC-GENERAL PLANT-COMM</v>
          </cell>
          <cell r="B203">
            <v>43507</v>
          </cell>
          <cell r="C203">
            <v>43586</v>
          </cell>
          <cell r="D203" t="str">
            <v>182332 REG ASSET - AFUDC (CCNC)</v>
          </cell>
          <cell r="E203">
            <v>44166</v>
          </cell>
          <cell r="F203">
            <v>0</v>
          </cell>
          <cell r="G203">
            <v>0</v>
          </cell>
          <cell r="H203">
            <v>0</v>
          </cell>
          <cell r="I203">
            <v>0</v>
          </cell>
          <cell r="J203">
            <v>0</v>
          </cell>
          <cell r="K203">
            <v>0</v>
          </cell>
          <cell r="L203" t="str">
            <v>ED.AN.397000</v>
          </cell>
          <cell r="M203" t="str">
            <v>ED</v>
          </cell>
          <cell r="N203" t="str">
            <v>AN</v>
          </cell>
          <cell r="O203" t="str">
            <v>397000</v>
          </cell>
        </row>
        <row r="204">
          <cell r="A204" t="str">
            <v>ED.AN.356000-AFC-TRANSMISSION PLANT</v>
          </cell>
          <cell r="B204">
            <v>43969</v>
          </cell>
          <cell r="C204">
            <v>43952</v>
          </cell>
          <cell r="D204" t="str">
            <v>182332 REG ASSET - AFUDC (CCNC)</v>
          </cell>
          <cell r="E204">
            <v>44166</v>
          </cell>
          <cell r="F204">
            <v>0</v>
          </cell>
          <cell r="G204">
            <v>557.16</v>
          </cell>
          <cell r="H204">
            <v>5.24</v>
          </cell>
          <cell r="I204">
            <v>551.91999999999996</v>
          </cell>
          <cell r="J204">
            <v>0</v>
          </cell>
          <cell r="K204">
            <v>0</v>
          </cell>
          <cell r="L204" t="str">
            <v>ED.AN.356000</v>
          </cell>
          <cell r="M204" t="str">
            <v>ED</v>
          </cell>
          <cell r="N204" t="str">
            <v>AN</v>
          </cell>
          <cell r="O204" t="str">
            <v>356000</v>
          </cell>
        </row>
        <row r="205">
          <cell r="A205" t="str">
            <v>ED.ID.367000-AFC-DISTRIBUTION PLANT</v>
          </cell>
          <cell r="B205">
            <v>43951</v>
          </cell>
          <cell r="C205">
            <v>43922</v>
          </cell>
          <cell r="D205" t="str">
            <v>182332 REG ASSET - AFUDC (CCNC)</v>
          </cell>
          <cell r="E205">
            <v>44166</v>
          </cell>
          <cell r="F205">
            <v>0</v>
          </cell>
          <cell r="G205">
            <v>973.16</v>
          </cell>
          <cell r="H205">
            <v>17.05</v>
          </cell>
          <cell r="I205">
            <v>956.11</v>
          </cell>
          <cell r="J205">
            <v>0</v>
          </cell>
          <cell r="K205">
            <v>0</v>
          </cell>
          <cell r="L205" t="str">
            <v>ED.ID.367000</v>
          </cell>
          <cell r="M205" t="str">
            <v>ED</v>
          </cell>
          <cell r="N205" t="str">
            <v>ID</v>
          </cell>
          <cell r="O205" t="str">
            <v>367000</v>
          </cell>
        </row>
        <row r="206">
          <cell r="A206" t="str">
            <v>ED.WA.362000-AFC-DISTRIBUTION PLANT</v>
          </cell>
          <cell r="B206">
            <v>43643</v>
          </cell>
          <cell r="C206">
            <v>43617</v>
          </cell>
          <cell r="D206" t="str">
            <v>182332 REG ASSET - AFUDC (CCNC)</v>
          </cell>
          <cell r="E206">
            <v>44166</v>
          </cell>
          <cell r="F206">
            <v>0</v>
          </cell>
          <cell r="G206">
            <v>0</v>
          </cell>
          <cell r="H206">
            <v>0</v>
          </cell>
          <cell r="I206">
            <v>0</v>
          </cell>
          <cell r="J206">
            <v>0</v>
          </cell>
          <cell r="K206">
            <v>0</v>
          </cell>
          <cell r="L206" t="str">
            <v>ED.WA.362000</v>
          </cell>
          <cell r="M206" t="str">
            <v>ED</v>
          </cell>
          <cell r="N206" t="str">
            <v>WA</v>
          </cell>
          <cell r="O206" t="str">
            <v>362000</v>
          </cell>
        </row>
        <row r="207">
          <cell r="A207" t="str">
            <v>ED.ID.364000-AFC-DISTRIBUTION PLANT</v>
          </cell>
          <cell r="B207">
            <v>44166</v>
          </cell>
          <cell r="C207">
            <v>44166</v>
          </cell>
          <cell r="D207" t="str">
            <v>182332 REG ASSET - AFUDC (CCNC)</v>
          </cell>
          <cell r="E207">
            <v>44166</v>
          </cell>
          <cell r="F207">
            <v>0</v>
          </cell>
          <cell r="G207">
            <v>2047.69</v>
          </cell>
          <cell r="H207">
            <v>23.09</v>
          </cell>
          <cell r="I207">
            <v>2024.6</v>
          </cell>
          <cell r="J207">
            <v>0</v>
          </cell>
          <cell r="K207">
            <v>0</v>
          </cell>
          <cell r="L207" t="str">
            <v>ED.ID.364000</v>
          </cell>
          <cell r="M207" t="str">
            <v>ED</v>
          </cell>
          <cell r="N207" t="str">
            <v>ID</v>
          </cell>
          <cell r="O207" t="str">
            <v>364000</v>
          </cell>
        </row>
        <row r="208">
          <cell r="A208" t="str">
            <v>ED.NR.331000-AFC-HYDRO PROD PLANT-S</v>
          </cell>
          <cell r="B208">
            <v>44168</v>
          </cell>
          <cell r="C208">
            <v>44166</v>
          </cell>
          <cell r="D208" t="str">
            <v>182332 REG ASSET - AFUDC (CCNC)</v>
          </cell>
          <cell r="E208">
            <v>44166</v>
          </cell>
          <cell r="F208">
            <v>0</v>
          </cell>
          <cell r="G208">
            <v>33055.5</v>
          </cell>
          <cell r="H208">
            <v>119.22</v>
          </cell>
          <cell r="I208">
            <v>32936.28</v>
          </cell>
          <cell r="J208">
            <v>0</v>
          </cell>
          <cell r="K208">
            <v>0</v>
          </cell>
          <cell r="L208" t="str">
            <v>ED.NR.331000</v>
          </cell>
          <cell r="M208" t="str">
            <v>ED</v>
          </cell>
          <cell r="N208" t="str">
            <v>NR</v>
          </cell>
          <cell r="O208" t="str">
            <v>331000</v>
          </cell>
        </row>
        <row r="209">
          <cell r="A209" t="str">
            <v>CD.AA.303100-AFC-INTANGIBLE PLANT-M</v>
          </cell>
          <cell r="B209">
            <v>44193</v>
          </cell>
          <cell r="C209">
            <v>44166</v>
          </cell>
          <cell r="D209" t="str">
            <v>182332 REG ASSET - AFUDC (CCNC)</v>
          </cell>
          <cell r="E209">
            <v>44166</v>
          </cell>
          <cell r="F209">
            <v>0</v>
          </cell>
          <cell r="G209">
            <v>49830.64</v>
          </cell>
          <cell r="H209">
            <v>2211.94</v>
          </cell>
          <cell r="I209">
            <v>47618.7</v>
          </cell>
          <cell r="J209">
            <v>9.2960000000000001E-2</v>
          </cell>
          <cell r="K209">
            <v>4632.2562944000001</v>
          </cell>
          <cell r="L209" t="str">
            <v>CD.AA.303100</v>
          </cell>
          <cell r="M209" t="str">
            <v>CD</v>
          </cell>
          <cell r="N209" t="str">
            <v>AA</v>
          </cell>
          <cell r="O209" t="str">
            <v>303100</v>
          </cell>
        </row>
        <row r="210">
          <cell r="A210" t="str">
            <v>CD.AA.397000-AFC-GENERAL PLANT-COMM</v>
          </cell>
          <cell r="B210">
            <v>44176</v>
          </cell>
          <cell r="C210">
            <v>44166</v>
          </cell>
          <cell r="D210" t="str">
            <v>182332 REG ASSET - AFUDC (CCNC)</v>
          </cell>
          <cell r="E210">
            <v>44166</v>
          </cell>
          <cell r="F210">
            <v>0</v>
          </cell>
          <cell r="G210">
            <v>1911.35</v>
          </cell>
          <cell r="H210">
            <v>50.04</v>
          </cell>
          <cell r="I210">
            <v>1861.31</v>
          </cell>
          <cell r="J210">
            <v>9.2960000000000001E-2</v>
          </cell>
          <cell r="K210">
            <v>177.67909599999999</v>
          </cell>
          <cell r="L210" t="str">
            <v>CD.AA.397000</v>
          </cell>
          <cell r="M210" t="str">
            <v>CD</v>
          </cell>
          <cell r="N210" t="str">
            <v>AA</v>
          </cell>
          <cell r="O210" t="str">
            <v>397000</v>
          </cell>
        </row>
        <row r="211">
          <cell r="A211" t="str">
            <v>ED.WA.361000-AFC-DISTRIBUTION PLANT</v>
          </cell>
          <cell r="B211">
            <v>43375</v>
          </cell>
          <cell r="C211">
            <v>43800</v>
          </cell>
          <cell r="D211" t="str">
            <v>182332 REG ASSET - AFUDC (CCNC)</v>
          </cell>
          <cell r="E211">
            <v>44166</v>
          </cell>
          <cell r="F211">
            <v>0</v>
          </cell>
          <cell r="G211">
            <v>-1282.95</v>
          </cell>
          <cell r="H211">
            <v>-64.17</v>
          </cell>
          <cell r="I211">
            <v>-1218.78</v>
          </cell>
          <cell r="J211">
            <v>0</v>
          </cell>
          <cell r="K211">
            <v>0</v>
          </cell>
          <cell r="L211" t="str">
            <v>ED.WA.361000</v>
          </cell>
          <cell r="M211" t="str">
            <v>ED</v>
          </cell>
          <cell r="N211" t="str">
            <v>WA</v>
          </cell>
          <cell r="O211" t="str">
            <v>361000</v>
          </cell>
        </row>
        <row r="212">
          <cell r="A212" t="str">
            <v>GD.OR.375000-AFC-DISTRIBUTION PLANT</v>
          </cell>
          <cell r="B212">
            <v>44110</v>
          </cell>
          <cell r="C212">
            <v>44105</v>
          </cell>
          <cell r="D212" t="str">
            <v>182332 REG ASSET - AFUDC (CCNC)</v>
          </cell>
          <cell r="E212">
            <v>44166</v>
          </cell>
          <cell r="F212">
            <v>0</v>
          </cell>
          <cell r="G212">
            <v>16.03</v>
          </cell>
          <cell r="H212">
            <v>0.11</v>
          </cell>
          <cell r="I212">
            <v>15.92</v>
          </cell>
          <cell r="J212">
            <v>1</v>
          </cell>
          <cell r="K212">
            <v>16.03</v>
          </cell>
          <cell r="L212" t="str">
            <v>GD.OR.375000</v>
          </cell>
          <cell r="M212" t="str">
            <v>GD</v>
          </cell>
          <cell r="N212" t="str">
            <v>OR</v>
          </cell>
          <cell r="O212" t="str">
            <v>375000</v>
          </cell>
        </row>
        <row r="213">
          <cell r="A213" t="str">
            <v>CD.AA.397000-AFC-GENERAL PLANT-COMM</v>
          </cell>
          <cell r="B213">
            <v>44116</v>
          </cell>
          <cell r="C213">
            <v>44105</v>
          </cell>
          <cell r="D213" t="str">
            <v>182332 REG ASSET - AFUDC (CCNC)</v>
          </cell>
          <cell r="E213">
            <v>44166</v>
          </cell>
          <cell r="F213">
            <v>0</v>
          </cell>
          <cell r="G213">
            <v>2136.61</v>
          </cell>
          <cell r="H213">
            <v>55.94</v>
          </cell>
          <cell r="I213">
            <v>2080.67</v>
          </cell>
          <cell r="J213">
            <v>9.2960000000000001E-2</v>
          </cell>
          <cell r="K213">
            <v>198.61926560000001</v>
          </cell>
          <cell r="L213" t="str">
            <v>CD.AA.397000</v>
          </cell>
          <cell r="M213" t="str">
            <v>CD</v>
          </cell>
          <cell r="N213" t="str">
            <v>AA</v>
          </cell>
          <cell r="O213" t="str">
            <v>397000</v>
          </cell>
        </row>
        <row r="214">
          <cell r="A214" t="str">
            <v>GD.OR.378000-AFC-DISTRIBUTION-MEAS/</v>
          </cell>
          <cell r="B214">
            <v>44105</v>
          </cell>
          <cell r="C214">
            <v>44105</v>
          </cell>
          <cell r="D214" t="str">
            <v>182332 REG ASSET - AFUDC (CCNC)</v>
          </cell>
          <cell r="E214">
            <v>44166</v>
          </cell>
          <cell r="F214">
            <v>0</v>
          </cell>
          <cell r="G214">
            <v>114.73</v>
          </cell>
          <cell r="H214">
            <v>1.61</v>
          </cell>
          <cell r="I214">
            <v>113.12</v>
          </cell>
          <cell r="J214">
            <v>1</v>
          </cell>
          <cell r="K214">
            <v>114.73</v>
          </cell>
          <cell r="L214" t="str">
            <v>GD.OR.378000</v>
          </cell>
          <cell r="M214" t="str">
            <v>GD</v>
          </cell>
          <cell r="N214" t="str">
            <v>OR</v>
          </cell>
          <cell r="O214" t="str">
            <v>378000</v>
          </cell>
        </row>
        <row r="215">
          <cell r="A215" t="str">
            <v>ED.AN.397000-AFC-GENERAL PLANT-COMM</v>
          </cell>
          <cell r="B215">
            <v>43787</v>
          </cell>
          <cell r="C215">
            <v>43770</v>
          </cell>
          <cell r="D215" t="str">
            <v>182332 REG ASSET - AFUDC (CCNC)</v>
          </cell>
          <cell r="E215">
            <v>44166</v>
          </cell>
          <cell r="F215">
            <v>0</v>
          </cell>
          <cell r="G215">
            <v>0</v>
          </cell>
          <cell r="H215">
            <v>0</v>
          </cell>
          <cell r="I215">
            <v>0</v>
          </cell>
          <cell r="J215">
            <v>0</v>
          </cell>
          <cell r="K215">
            <v>0</v>
          </cell>
          <cell r="L215" t="str">
            <v>ED.AN.397000</v>
          </cell>
          <cell r="M215" t="str">
            <v>ED</v>
          </cell>
          <cell r="N215" t="str">
            <v>AN</v>
          </cell>
          <cell r="O215" t="str">
            <v>397000</v>
          </cell>
        </row>
        <row r="216">
          <cell r="A216" t="str">
            <v>ED.WA.303121-AFC-AMI SOFTWARE</v>
          </cell>
          <cell r="B216">
            <v>44050</v>
          </cell>
          <cell r="C216">
            <v>44044</v>
          </cell>
          <cell r="D216" t="str">
            <v>182332 REG ASSET - AFUDC (CCNC)</v>
          </cell>
          <cell r="E216">
            <v>44166</v>
          </cell>
          <cell r="F216">
            <v>0</v>
          </cell>
          <cell r="G216">
            <v>30822.54</v>
          </cell>
          <cell r="H216">
            <v>1483.56</v>
          </cell>
          <cell r="I216">
            <v>29338.98</v>
          </cell>
          <cell r="J216">
            <v>0</v>
          </cell>
          <cell r="K216">
            <v>0</v>
          </cell>
          <cell r="L216" t="str">
            <v>ED.WA.303121</v>
          </cell>
          <cell r="M216" t="str">
            <v>ED</v>
          </cell>
          <cell r="N216" t="str">
            <v>WA</v>
          </cell>
          <cell r="O216" t="str">
            <v>303121</v>
          </cell>
        </row>
        <row r="217">
          <cell r="A217" t="str">
            <v>CD.AA.303100-AFC-INTANGIBLE PLANT-M</v>
          </cell>
          <cell r="B217">
            <v>44082</v>
          </cell>
          <cell r="C217">
            <v>44075</v>
          </cell>
          <cell r="D217" t="str">
            <v>182332 REG ASSET - AFUDC (CCNC)</v>
          </cell>
          <cell r="E217">
            <v>44166</v>
          </cell>
          <cell r="F217">
            <v>0</v>
          </cell>
          <cell r="G217">
            <v>303.74</v>
          </cell>
          <cell r="H217">
            <v>13.48</v>
          </cell>
          <cell r="I217">
            <v>290.26</v>
          </cell>
          <cell r="J217">
            <v>9.2960000000000001E-2</v>
          </cell>
          <cell r="K217">
            <v>28.2356704</v>
          </cell>
          <cell r="L217" t="str">
            <v>CD.AA.303100</v>
          </cell>
          <cell r="M217" t="str">
            <v>CD</v>
          </cell>
          <cell r="N217" t="str">
            <v>AA</v>
          </cell>
          <cell r="O217" t="str">
            <v>303100</v>
          </cell>
        </row>
        <row r="218">
          <cell r="A218" t="str">
            <v>ED.AN.353000-AFC-TRANSMISSION PLANT</v>
          </cell>
          <cell r="B218">
            <v>43781</v>
          </cell>
          <cell r="C218">
            <v>43770</v>
          </cell>
          <cell r="D218" t="str">
            <v>182332 REG ASSET - AFUDC (CCNC)</v>
          </cell>
          <cell r="E218">
            <v>44166</v>
          </cell>
          <cell r="F218">
            <v>0</v>
          </cell>
          <cell r="G218">
            <v>0</v>
          </cell>
          <cell r="H218">
            <v>0</v>
          </cell>
          <cell r="I218">
            <v>0</v>
          </cell>
          <cell r="J218">
            <v>0</v>
          </cell>
          <cell r="K218">
            <v>0</v>
          </cell>
          <cell r="L218" t="str">
            <v>ED.AN.353000</v>
          </cell>
          <cell r="M218" t="str">
            <v>ED</v>
          </cell>
          <cell r="N218" t="str">
            <v>AN</v>
          </cell>
          <cell r="O218" t="str">
            <v>353000</v>
          </cell>
        </row>
        <row r="219">
          <cell r="A219" t="str">
            <v>ED.ID.368000-AFC-DISTRIBUTION PLANT</v>
          </cell>
          <cell r="B219">
            <v>43789</v>
          </cell>
          <cell r="C219">
            <v>43770</v>
          </cell>
          <cell r="D219" t="str">
            <v>182332 REG ASSET - AFUDC (CCNC)</v>
          </cell>
          <cell r="E219">
            <v>44166</v>
          </cell>
          <cell r="F219">
            <v>0</v>
          </cell>
          <cell r="G219">
            <v>0</v>
          </cell>
          <cell r="H219">
            <v>0</v>
          </cell>
          <cell r="I219">
            <v>0</v>
          </cell>
          <cell r="J219">
            <v>0</v>
          </cell>
          <cell r="K219">
            <v>0</v>
          </cell>
          <cell r="L219" t="str">
            <v>ED.ID.368000</v>
          </cell>
          <cell r="M219" t="str">
            <v>ED</v>
          </cell>
          <cell r="N219" t="str">
            <v>ID</v>
          </cell>
          <cell r="O219" t="str">
            <v>368000</v>
          </cell>
        </row>
        <row r="220">
          <cell r="A220" t="str">
            <v>CD.AA.397000-AFC-GENERAL PLANT-COMM</v>
          </cell>
          <cell r="B220">
            <v>44034</v>
          </cell>
          <cell r="C220">
            <v>44013</v>
          </cell>
          <cell r="D220" t="str">
            <v>182332 REG ASSET - AFUDC (CCNC)</v>
          </cell>
          <cell r="E220">
            <v>44166</v>
          </cell>
          <cell r="F220">
            <v>0</v>
          </cell>
          <cell r="G220">
            <v>324.25</v>
          </cell>
          <cell r="H220">
            <v>8.49</v>
          </cell>
          <cell r="I220">
            <v>315.76</v>
          </cell>
          <cell r="J220">
            <v>9.2960000000000001E-2</v>
          </cell>
          <cell r="K220">
            <v>30.14228</v>
          </cell>
          <cell r="L220" t="str">
            <v>CD.AA.397000</v>
          </cell>
          <cell r="M220" t="str">
            <v>CD</v>
          </cell>
          <cell r="N220" t="str">
            <v>AA</v>
          </cell>
          <cell r="O220" t="str">
            <v>397000</v>
          </cell>
        </row>
        <row r="221">
          <cell r="A221" t="str">
            <v>ED.NR.334000-AFC-HYDRO PROD PLANT-A</v>
          </cell>
          <cell r="B221">
            <v>43990</v>
          </cell>
          <cell r="C221">
            <v>43983</v>
          </cell>
          <cell r="D221" t="str">
            <v>182332 REG ASSET - AFUDC (CCNC)</v>
          </cell>
          <cell r="E221">
            <v>44166</v>
          </cell>
          <cell r="F221">
            <v>0</v>
          </cell>
          <cell r="G221">
            <v>0</v>
          </cell>
          <cell r="H221">
            <v>0</v>
          </cell>
          <cell r="I221">
            <v>0</v>
          </cell>
          <cell r="J221">
            <v>0</v>
          </cell>
          <cell r="K221">
            <v>0</v>
          </cell>
          <cell r="L221" t="str">
            <v>ED.NR.334000</v>
          </cell>
          <cell r="M221" t="str">
            <v>ED</v>
          </cell>
          <cell r="N221" t="str">
            <v>NR</v>
          </cell>
          <cell r="O221" t="str">
            <v>334000</v>
          </cell>
        </row>
        <row r="222">
          <cell r="A222" t="str">
            <v>ED.ID.366000-AFC-DISTRIBUTION PLANT</v>
          </cell>
          <cell r="B222">
            <v>43941</v>
          </cell>
          <cell r="C222">
            <v>43922</v>
          </cell>
          <cell r="D222" t="str">
            <v>182332 REG ASSET - AFUDC (CCNC)</v>
          </cell>
          <cell r="E222">
            <v>44166</v>
          </cell>
          <cell r="F222">
            <v>0</v>
          </cell>
          <cell r="G222">
            <v>336.83</v>
          </cell>
          <cell r="H222">
            <v>3.66</v>
          </cell>
          <cell r="I222">
            <v>333.17</v>
          </cell>
          <cell r="J222">
            <v>0</v>
          </cell>
          <cell r="K222">
            <v>0</v>
          </cell>
          <cell r="L222" t="str">
            <v>ED.ID.366000</v>
          </cell>
          <cell r="M222" t="str">
            <v>ED</v>
          </cell>
          <cell r="N222" t="str">
            <v>ID</v>
          </cell>
          <cell r="O222" t="str">
            <v>366000</v>
          </cell>
        </row>
        <row r="223">
          <cell r="A223" t="str">
            <v>ED.AN.303100-AFC-INTANGIBLE PLANT-M</v>
          </cell>
          <cell r="B223">
            <v>44035</v>
          </cell>
          <cell r="C223">
            <v>44013</v>
          </cell>
          <cell r="D223" t="str">
            <v>182332 REG ASSET - AFUDC (CCNC)</v>
          </cell>
          <cell r="E223">
            <v>44166</v>
          </cell>
          <cell r="F223">
            <v>0</v>
          </cell>
          <cell r="G223">
            <v>16300.39</v>
          </cell>
          <cell r="H223">
            <v>592.46</v>
          </cell>
          <cell r="I223">
            <v>15707.93</v>
          </cell>
          <cell r="J223">
            <v>0</v>
          </cell>
          <cell r="K223">
            <v>0</v>
          </cell>
          <cell r="L223" t="str">
            <v>ED.AN.303100</v>
          </cell>
          <cell r="M223" t="str">
            <v>ED</v>
          </cell>
          <cell r="N223" t="str">
            <v>AN</v>
          </cell>
          <cell r="O223" t="str">
            <v>303100</v>
          </cell>
        </row>
        <row r="224">
          <cell r="A224" t="str">
            <v>ED.ID.366000-AFC-DISTRIBUTION PLANT</v>
          </cell>
          <cell r="B224">
            <v>43983</v>
          </cell>
          <cell r="C224">
            <v>43983</v>
          </cell>
          <cell r="D224" t="str">
            <v>182332 REG ASSET - AFUDC (CCNC)</v>
          </cell>
          <cell r="E224">
            <v>44166</v>
          </cell>
          <cell r="F224">
            <v>0</v>
          </cell>
          <cell r="G224">
            <v>440.63</v>
          </cell>
          <cell r="H224">
            <v>4.79</v>
          </cell>
          <cell r="I224">
            <v>435.84</v>
          </cell>
          <cell r="J224">
            <v>0</v>
          </cell>
          <cell r="K224">
            <v>0</v>
          </cell>
          <cell r="L224" t="str">
            <v>ED.ID.366000</v>
          </cell>
          <cell r="M224" t="str">
            <v>ED</v>
          </cell>
          <cell r="N224" t="str">
            <v>ID</v>
          </cell>
          <cell r="O224" t="str">
            <v>366000</v>
          </cell>
        </row>
        <row r="225">
          <cell r="A225" t="str">
            <v>GD.WA.376000-AFC-GAS DISTRIBUTION P</v>
          </cell>
          <cell r="B225">
            <v>43985</v>
          </cell>
          <cell r="C225">
            <v>43983</v>
          </cell>
          <cell r="D225" t="str">
            <v>182332 REG ASSET - AFUDC (CCNC)</v>
          </cell>
          <cell r="E225">
            <v>44166</v>
          </cell>
          <cell r="F225">
            <v>0</v>
          </cell>
          <cell r="G225">
            <v>28862.41</v>
          </cell>
          <cell r="H225">
            <v>280.20999999999998</v>
          </cell>
          <cell r="I225">
            <v>28582.2</v>
          </cell>
          <cell r="J225">
            <v>0</v>
          </cell>
          <cell r="K225">
            <v>0</v>
          </cell>
          <cell r="L225" t="str">
            <v>GD.WA.376000</v>
          </cell>
          <cell r="M225" t="str">
            <v>GD</v>
          </cell>
          <cell r="N225" t="str">
            <v>WA</v>
          </cell>
          <cell r="O225" t="str">
            <v>376000</v>
          </cell>
        </row>
        <row r="226">
          <cell r="A226" t="str">
            <v>ED.WA.369300-AFC-DISTRIBUTION PLANT</v>
          </cell>
          <cell r="B226">
            <v>43951</v>
          </cell>
          <cell r="C226">
            <v>43922</v>
          </cell>
          <cell r="D226" t="str">
            <v>182332 REG ASSET - AFUDC (CCNC)</v>
          </cell>
          <cell r="E226">
            <v>44166</v>
          </cell>
          <cell r="F226">
            <v>0</v>
          </cell>
          <cell r="G226">
            <v>35.54</v>
          </cell>
          <cell r="H226">
            <v>0.12</v>
          </cell>
          <cell r="I226">
            <v>35.42</v>
          </cell>
          <cell r="J226">
            <v>0</v>
          </cell>
          <cell r="K226">
            <v>0</v>
          </cell>
          <cell r="L226" t="str">
            <v>ED.WA.369300</v>
          </cell>
          <cell r="M226" t="str">
            <v>ED</v>
          </cell>
          <cell r="N226" t="str">
            <v>WA</v>
          </cell>
          <cell r="O226" t="str">
            <v>369300</v>
          </cell>
        </row>
        <row r="227">
          <cell r="A227" t="str">
            <v>ED.KF.312000-AFC-STEAM PROD PLANT-B</v>
          </cell>
          <cell r="B227">
            <v>44012</v>
          </cell>
          <cell r="C227">
            <v>43983</v>
          </cell>
          <cell r="D227" t="str">
            <v>182332 REG ASSET - AFUDC (CCNC)</v>
          </cell>
          <cell r="E227">
            <v>44166</v>
          </cell>
          <cell r="F227">
            <v>0</v>
          </cell>
          <cell r="G227">
            <v>467.37</v>
          </cell>
          <cell r="H227">
            <v>4.1399999999999997</v>
          </cell>
          <cell r="I227">
            <v>463.23</v>
          </cell>
          <cell r="J227">
            <v>0</v>
          </cell>
          <cell r="K227">
            <v>0</v>
          </cell>
          <cell r="L227" t="str">
            <v>ED.KF.312000</v>
          </cell>
          <cell r="M227" t="str">
            <v>ED</v>
          </cell>
          <cell r="N227" t="str">
            <v>KF</v>
          </cell>
          <cell r="O227" t="str">
            <v>312000</v>
          </cell>
        </row>
        <row r="228">
          <cell r="A228" t="str">
            <v>ED.ID.362000-AFC-DISTRIBUTION PLANT</v>
          </cell>
          <cell r="B228">
            <v>43910</v>
          </cell>
          <cell r="C228">
            <v>43891</v>
          </cell>
          <cell r="D228" t="str">
            <v>182332 REG ASSET - AFUDC (CCNC)</v>
          </cell>
          <cell r="E228">
            <v>44166</v>
          </cell>
          <cell r="F228">
            <v>0</v>
          </cell>
          <cell r="G228">
            <v>0</v>
          </cell>
          <cell r="H228">
            <v>0</v>
          </cell>
          <cell r="I228">
            <v>0</v>
          </cell>
          <cell r="J228">
            <v>0</v>
          </cell>
          <cell r="K228">
            <v>0</v>
          </cell>
          <cell r="L228" t="str">
            <v>ED.ID.362000</v>
          </cell>
          <cell r="M228" t="str">
            <v>ED</v>
          </cell>
          <cell r="N228" t="str">
            <v>ID</v>
          </cell>
          <cell r="O228" t="str">
            <v>362000</v>
          </cell>
        </row>
        <row r="229">
          <cell r="A229" t="str">
            <v>ED.UF.331000-AFC-HYDRO PROD PLANT-S</v>
          </cell>
          <cell r="B229">
            <v>44007</v>
          </cell>
          <cell r="C229">
            <v>43983</v>
          </cell>
          <cell r="D229" t="str">
            <v>182332 REG ASSET - AFUDC (CCNC)</v>
          </cell>
          <cell r="E229">
            <v>44166</v>
          </cell>
          <cell r="F229">
            <v>0</v>
          </cell>
          <cell r="G229">
            <v>0</v>
          </cell>
          <cell r="H229">
            <v>0</v>
          </cell>
          <cell r="I229">
            <v>0</v>
          </cell>
          <cell r="J229">
            <v>0</v>
          </cell>
          <cell r="K229">
            <v>0</v>
          </cell>
          <cell r="L229" t="str">
            <v>ED.UF.331000</v>
          </cell>
          <cell r="M229" t="str">
            <v>ED</v>
          </cell>
          <cell r="N229" t="str">
            <v>UF</v>
          </cell>
          <cell r="O229" t="str">
            <v>331000</v>
          </cell>
        </row>
        <row r="230">
          <cell r="A230" t="str">
            <v>ED.WA.369300-AFC-DISTRIBUTION PLANT</v>
          </cell>
          <cell r="B230">
            <v>43769</v>
          </cell>
          <cell r="C230">
            <v>43739</v>
          </cell>
          <cell r="D230" t="str">
            <v>182332 REG ASSET - AFUDC (CCNC)</v>
          </cell>
          <cell r="E230">
            <v>44166</v>
          </cell>
          <cell r="F230">
            <v>0</v>
          </cell>
          <cell r="G230">
            <v>0</v>
          </cell>
          <cell r="H230">
            <v>0</v>
          </cell>
          <cell r="I230">
            <v>0</v>
          </cell>
          <cell r="J230">
            <v>0</v>
          </cell>
          <cell r="K230">
            <v>0</v>
          </cell>
          <cell r="L230" t="str">
            <v>ED.WA.369300</v>
          </cell>
          <cell r="M230" t="str">
            <v>ED</v>
          </cell>
          <cell r="N230" t="str">
            <v>WA</v>
          </cell>
          <cell r="O230" t="str">
            <v>369300</v>
          </cell>
        </row>
        <row r="231">
          <cell r="A231" t="str">
            <v>ED.AN.356000-AFC-TRANSMISSION PLANT</v>
          </cell>
          <cell r="B231">
            <v>43480</v>
          </cell>
          <cell r="C231">
            <v>43586</v>
          </cell>
          <cell r="D231" t="str">
            <v>182332 REG ASSET - AFUDC (CCNC)</v>
          </cell>
          <cell r="E231">
            <v>44166</v>
          </cell>
          <cell r="F231">
            <v>0</v>
          </cell>
          <cell r="G231">
            <v>0</v>
          </cell>
          <cell r="H231">
            <v>0</v>
          </cell>
          <cell r="I231">
            <v>0</v>
          </cell>
          <cell r="J231">
            <v>0</v>
          </cell>
          <cell r="K231">
            <v>0</v>
          </cell>
          <cell r="L231" t="str">
            <v>ED.AN.356000</v>
          </cell>
          <cell r="M231" t="str">
            <v>ED</v>
          </cell>
          <cell r="N231" t="str">
            <v>AN</v>
          </cell>
          <cell r="O231" t="str">
            <v>356000</v>
          </cell>
        </row>
        <row r="232">
          <cell r="A232" t="str">
            <v>GD.WA.380000-AFC-GAS DISTRIBUTION P</v>
          </cell>
          <cell r="B232">
            <v>43937</v>
          </cell>
          <cell r="C232">
            <v>43922</v>
          </cell>
          <cell r="D232" t="str">
            <v>182332 REG ASSET - AFUDC (CCNC)</v>
          </cell>
          <cell r="E232">
            <v>44166</v>
          </cell>
          <cell r="F232">
            <v>0</v>
          </cell>
          <cell r="G232">
            <v>0</v>
          </cell>
          <cell r="H232">
            <v>0</v>
          </cell>
          <cell r="I232">
            <v>0</v>
          </cell>
          <cell r="J232">
            <v>0</v>
          </cell>
          <cell r="K232">
            <v>0</v>
          </cell>
          <cell r="L232" t="str">
            <v>GD.WA.380000</v>
          </cell>
          <cell r="M232" t="str">
            <v>GD</v>
          </cell>
          <cell r="N232" t="str">
            <v>WA</v>
          </cell>
          <cell r="O232" t="str">
            <v>380000</v>
          </cell>
        </row>
        <row r="233">
          <cell r="A233" t="str">
            <v>ED.KF.315000-AFC-STEAM PROD PLANT-A</v>
          </cell>
          <cell r="B233">
            <v>43887</v>
          </cell>
          <cell r="C233">
            <v>43862</v>
          </cell>
          <cell r="D233" t="str">
            <v>182332 REG ASSET - AFUDC (CCNC)</v>
          </cell>
          <cell r="E233">
            <v>44166</v>
          </cell>
          <cell r="F233">
            <v>0</v>
          </cell>
          <cell r="G233">
            <v>0</v>
          </cell>
          <cell r="H233">
            <v>0</v>
          </cell>
          <cell r="I233">
            <v>0</v>
          </cell>
          <cell r="J233">
            <v>0</v>
          </cell>
          <cell r="K233">
            <v>0</v>
          </cell>
          <cell r="L233" t="str">
            <v>ED.KF.315000</v>
          </cell>
          <cell r="M233" t="str">
            <v>ED</v>
          </cell>
          <cell r="N233" t="str">
            <v>KF</v>
          </cell>
          <cell r="O233" t="str">
            <v>315000</v>
          </cell>
        </row>
        <row r="234">
          <cell r="A234" t="str">
            <v>GD.WA.390100-AFC-GENERAL PLANT-STRU</v>
          </cell>
          <cell r="B234">
            <v>43665</v>
          </cell>
          <cell r="C234">
            <v>43647</v>
          </cell>
          <cell r="D234" t="str">
            <v>182332 REG ASSET - AFUDC (CCNC)</v>
          </cell>
          <cell r="E234">
            <v>44166</v>
          </cell>
          <cell r="F234">
            <v>0</v>
          </cell>
          <cell r="G234">
            <v>71802.89</v>
          </cell>
          <cell r="H234">
            <v>3253.09</v>
          </cell>
          <cell r="I234">
            <v>68549.8</v>
          </cell>
          <cell r="J234">
            <v>0</v>
          </cell>
          <cell r="K234">
            <v>0</v>
          </cell>
          <cell r="L234" t="str">
            <v>GD.WA.390100</v>
          </cell>
          <cell r="M234" t="str">
            <v>GD</v>
          </cell>
          <cell r="N234" t="str">
            <v>WA</v>
          </cell>
          <cell r="O234" t="str">
            <v>390100</v>
          </cell>
        </row>
        <row r="235">
          <cell r="A235" t="str">
            <v>ED.WA.365000-AFC-DISTRIBUTION PLANT</v>
          </cell>
          <cell r="B235">
            <v>43809</v>
          </cell>
          <cell r="C235">
            <v>43800</v>
          </cell>
          <cell r="D235" t="str">
            <v>182332 REG ASSET - AFUDC (CCNC)</v>
          </cell>
          <cell r="E235">
            <v>44166</v>
          </cell>
          <cell r="F235">
            <v>0</v>
          </cell>
          <cell r="G235">
            <v>0</v>
          </cell>
          <cell r="H235">
            <v>0</v>
          </cell>
          <cell r="I235">
            <v>0</v>
          </cell>
          <cell r="J235">
            <v>0</v>
          </cell>
          <cell r="K235">
            <v>0</v>
          </cell>
          <cell r="L235" t="str">
            <v>ED.WA.365000</v>
          </cell>
          <cell r="M235" t="str">
            <v>ED</v>
          </cell>
          <cell r="N235" t="str">
            <v>WA</v>
          </cell>
          <cell r="O235" t="str">
            <v>365000</v>
          </cell>
        </row>
        <row r="236">
          <cell r="A236" t="str">
            <v>ED.ID.367000-AFC-DISTRIBUTION PLANT</v>
          </cell>
          <cell r="B236">
            <v>43783</v>
          </cell>
          <cell r="C236">
            <v>43770</v>
          </cell>
          <cell r="D236" t="str">
            <v>182332 REG ASSET - AFUDC (CCNC)</v>
          </cell>
          <cell r="E236">
            <v>44166</v>
          </cell>
          <cell r="F236">
            <v>0</v>
          </cell>
          <cell r="G236">
            <v>235.45</v>
          </cell>
          <cell r="H236">
            <v>9.5</v>
          </cell>
          <cell r="I236">
            <v>225.95</v>
          </cell>
          <cell r="J236">
            <v>0</v>
          </cell>
          <cell r="K236">
            <v>0</v>
          </cell>
          <cell r="L236" t="str">
            <v>ED.ID.367000</v>
          </cell>
          <cell r="M236" t="str">
            <v>ED</v>
          </cell>
          <cell r="N236" t="str">
            <v>ID</v>
          </cell>
          <cell r="O236" t="str">
            <v>367000</v>
          </cell>
        </row>
        <row r="237">
          <cell r="A237" t="str">
            <v>ED.WA.362000-AFC-DISTRIBUTION PLANT</v>
          </cell>
          <cell r="B237">
            <v>43781</v>
          </cell>
          <cell r="C237">
            <v>43770</v>
          </cell>
          <cell r="D237" t="str">
            <v>182332 REG ASSET - AFUDC (CCNC)</v>
          </cell>
          <cell r="E237">
            <v>44166</v>
          </cell>
          <cell r="F237">
            <v>0</v>
          </cell>
          <cell r="G237">
            <v>0</v>
          </cell>
          <cell r="H237">
            <v>0</v>
          </cell>
          <cell r="I237">
            <v>0</v>
          </cell>
          <cell r="J237">
            <v>0</v>
          </cell>
          <cell r="K237">
            <v>0</v>
          </cell>
          <cell r="L237" t="str">
            <v>ED.WA.362000</v>
          </cell>
          <cell r="M237" t="str">
            <v>ED</v>
          </cell>
          <cell r="N237" t="str">
            <v>WA</v>
          </cell>
          <cell r="O237" t="str">
            <v>362000</v>
          </cell>
        </row>
        <row r="238">
          <cell r="A238" t="str">
            <v>ED.AN.303100-AFC-INTANGIBLE PLANT-M</v>
          </cell>
          <cell r="B238">
            <v>43647</v>
          </cell>
          <cell r="C238">
            <v>43647</v>
          </cell>
          <cell r="D238" t="str">
            <v>182332 REG ASSET - AFUDC (CCNC)</v>
          </cell>
          <cell r="E238">
            <v>44166</v>
          </cell>
          <cell r="F238">
            <v>0</v>
          </cell>
          <cell r="G238">
            <v>0</v>
          </cell>
          <cell r="H238">
            <v>0</v>
          </cell>
          <cell r="I238">
            <v>0</v>
          </cell>
          <cell r="J238">
            <v>0</v>
          </cell>
          <cell r="K238">
            <v>0</v>
          </cell>
          <cell r="L238" t="str">
            <v>ED.AN.303100</v>
          </cell>
          <cell r="M238" t="str">
            <v>ED</v>
          </cell>
          <cell r="N238" t="str">
            <v>AN</v>
          </cell>
          <cell r="O238" t="str">
            <v>303100</v>
          </cell>
        </row>
        <row r="239">
          <cell r="A239" t="str">
            <v>ED.ID.365000-AFC-DISTRIBUTION PLANT</v>
          </cell>
          <cell r="B239">
            <v>43852</v>
          </cell>
          <cell r="C239">
            <v>43831</v>
          </cell>
          <cell r="D239" t="str">
            <v>182332 REG ASSET - AFUDC (CCNC)</v>
          </cell>
          <cell r="E239">
            <v>44166</v>
          </cell>
          <cell r="F239">
            <v>0</v>
          </cell>
          <cell r="G239">
            <v>446.07</v>
          </cell>
          <cell r="H239">
            <v>5.41</v>
          </cell>
          <cell r="I239">
            <v>440.66</v>
          </cell>
          <cell r="J239">
            <v>0</v>
          </cell>
          <cell r="K239">
            <v>0</v>
          </cell>
          <cell r="L239" t="str">
            <v>ED.ID.365000</v>
          </cell>
          <cell r="M239" t="str">
            <v>ED</v>
          </cell>
          <cell r="N239" t="str">
            <v>ID</v>
          </cell>
          <cell r="O239" t="str">
            <v>365000</v>
          </cell>
        </row>
        <row r="240">
          <cell r="A240" t="str">
            <v>CD.AA.397000-AFC-GENERAL PLANT-COMM</v>
          </cell>
          <cell r="B240">
            <v>43930</v>
          </cell>
          <cell r="C240">
            <v>43922</v>
          </cell>
          <cell r="D240" t="str">
            <v>182332 REG ASSET - AFUDC (CCNC)</v>
          </cell>
          <cell r="E240">
            <v>44166</v>
          </cell>
          <cell r="F240">
            <v>0</v>
          </cell>
          <cell r="G240">
            <v>0</v>
          </cell>
          <cell r="H240">
            <v>0</v>
          </cell>
          <cell r="I240">
            <v>0</v>
          </cell>
          <cell r="J240">
            <v>9.2960000000000001E-2</v>
          </cell>
          <cell r="K240">
            <v>0</v>
          </cell>
          <cell r="L240" t="str">
            <v>CD.AA.397000</v>
          </cell>
          <cell r="M240" t="str">
            <v>CD</v>
          </cell>
          <cell r="N240" t="str">
            <v>AA</v>
          </cell>
          <cell r="O240" t="str">
            <v>397000</v>
          </cell>
        </row>
        <row r="241">
          <cell r="A241" t="str">
            <v>ED.WA.365000-AFC-DISTRIBUTION PLANT</v>
          </cell>
          <cell r="B241">
            <v>43922</v>
          </cell>
          <cell r="C241">
            <v>43922</v>
          </cell>
          <cell r="D241" t="str">
            <v>182332 REG ASSET - AFUDC (CCNC)</v>
          </cell>
          <cell r="E241">
            <v>44166</v>
          </cell>
          <cell r="F241">
            <v>0</v>
          </cell>
          <cell r="G241">
            <v>0</v>
          </cell>
          <cell r="H241">
            <v>0</v>
          </cell>
          <cell r="I241">
            <v>0</v>
          </cell>
          <cell r="J241">
            <v>0</v>
          </cell>
          <cell r="K241">
            <v>0</v>
          </cell>
          <cell r="L241" t="str">
            <v>ED.WA.365000</v>
          </cell>
          <cell r="M241" t="str">
            <v>ED</v>
          </cell>
          <cell r="N241" t="str">
            <v>WA</v>
          </cell>
          <cell r="O241" t="str">
            <v>365000</v>
          </cell>
        </row>
        <row r="242">
          <cell r="A242" t="str">
            <v>ED.ID.366000-AFC-DISTRIBUTION PLANT</v>
          </cell>
          <cell r="B242">
            <v>43780</v>
          </cell>
          <cell r="C242">
            <v>43770</v>
          </cell>
          <cell r="D242" t="str">
            <v>182332 REG ASSET - AFUDC (CCNC)</v>
          </cell>
          <cell r="E242">
            <v>44166</v>
          </cell>
          <cell r="F242">
            <v>0</v>
          </cell>
          <cell r="G242">
            <v>0</v>
          </cell>
          <cell r="H242">
            <v>0</v>
          </cell>
          <cell r="I242">
            <v>0</v>
          </cell>
          <cell r="J242">
            <v>0</v>
          </cell>
          <cell r="K242">
            <v>0</v>
          </cell>
          <cell r="L242" t="str">
            <v>ED.ID.366000</v>
          </cell>
          <cell r="M242" t="str">
            <v>ED</v>
          </cell>
          <cell r="N242" t="str">
            <v>ID</v>
          </cell>
          <cell r="O242" t="str">
            <v>366000</v>
          </cell>
        </row>
        <row r="243">
          <cell r="A243" t="str">
            <v>ED.WA.397000-AFC-GENERAL PLANT-COMM</v>
          </cell>
          <cell r="B243">
            <v>43858</v>
          </cell>
          <cell r="C243">
            <v>43831</v>
          </cell>
          <cell r="D243" t="str">
            <v>182332 REG ASSET - AFUDC (CCNC)</v>
          </cell>
          <cell r="E243">
            <v>44166</v>
          </cell>
          <cell r="F243">
            <v>0</v>
          </cell>
          <cell r="G243">
            <v>-3557.93</v>
          </cell>
          <cell r="H243">
            <v>-173.31</v>
          </cell>
          <cell r="I243">
            <v>-3384.62</v>
          </cell>
          <cell r="J243">
            <v>0</v>
          </cell>
          <cell r="K243">
            <v>0</v>
          </cell>
          <cell r="L243" t="str">
            <v>ED.WA.397000</v>
          </cell>
          <cell r="M243" t="str">
            <v>ED</v>
          </cell>
          <cell r="N243" t="str">
            <v>WA</v>
          </cell>
          <cell r="O243" t="str">
            <v>397000</v>
          </cell>
        </row>
        <row r="244">
          <cell r="A244" t="str">
            <v>ED.AN.303100-AFC-INTANGIBLE PLANT-M</v>
          </cell>
          <cell r="B244">
            <v>43531</v>
          </cell>
          <cell r="C244">
            <v>43586</v>
          </cell>
          <cell r="D244" t="str">
            <v>182332 REG ASSET - AFUDC (CCNC)</v>
          </cell>
          <cell r="E244">
            <v>44166</v>
          </cell>
          <cell r="F244">
            <v>0</v>
          </cell>
          <cell r="G244">
            <v>0</v>
          </cell>
          <cell r="H244">
            <v>0</v>
          </cell>
          <cell r="I244">
            <v>0</v>
          </cell>
          <cell r="J244">
            <v>0</v>
          </cell>
          <cell r="K244">
            <v>0</v>
          </cell>
          <cell r="L244" t="str">
            <v>ED.AN.303100</v>
          </cell>
          <cell r="M244" t="str">
            <v>ED</v>
          </cell>
          <cell r="N244" t="str">
            <v>AN</v>
          </cell>
          <cell r="O244" t="str">
            <v>303100</v>
          </cell>
        </row>
        <row r="245">
          <cell r="A245" t="str">
            <v>ED.CG.332000-AFC-HYDRO PROD PLANT-R</v>
          </cell>
          <cell r="B245">
            <v>43794</v>
          </cell>
          <cell r="C245">
            <v>43770</v>
          </cell>
          <cell r="D245" t="str">
            <v>182332 REG ASSET - AFUDC (CCNC)</v>
          </cell>
          <cell r="E245">
            <v>44166</v>
          </cell>
          <cell r="F245">
            <v>0</v>
          </cell>
          <cell r="G245">
            <v>0</v>
          </cell>
          <cell r="H245">
            <v>0</v>
          </cell>
          <cell r="I245">
            <v>0</v>
          </cell>
          <cell r="J245">
            <v>0</v>
          </cell>
          <cell r="K245">
            <v>0</v>
          </cell>
          <cell r="L245" t="str">
            <v>ED.CG.332000</v>
          </cell>
          <cell r="M245" t="str">
            <v>ED</v>
          </cell>
          <cell r="N245" t="str">
            <v>CG</v>
          </cell>
          <cell r="O245" t="str">
            <v>332000</v>
          </cell>
        </row>
        <row r="246">
          <cell r="A246" t="str">
            <v>ED.CG.335000-AFC-HYDRO PROD PLANT-M</v>
          </cell>
          <cell r="B246">
            <v>43586</v>
          </cell>
          <cell r="C246">
            <v>43586</v>
          </cell>
          <cell r="D246" t="str">
            <v>182332 REG ASSET - AFUDC (CCNC)</v>
          </cell>
          <cell r="E246">
            <v>44166</v>
          </cell>
          <cell r="F246">
            <v>0</v>
          </cell>
          <cell r="G246">
            <v>0</v>
          </cell>
          <cell r="H246">
            <v>0</v>
          </cell>
          <cell r="I246">
            <v>0</v>
          </cell>
          <cell r="J246">
            <v>0</v>
          </cell>
          <cell r="K246">
            <v>0</v>
          </cell>
          <cell r="L246" t="str">
            <v>ED.CG.335000</v>
          </cell>
          <cell r="M246" t="str">
            <v>ED</v>
          </cell>
          <cell r="N246" t="str">
            <v>CG</v>
          </cell>
          <cell r="O246" t="str">
            <v>335000</v>
          </cell>
        </row>
        <row r="247">
          <cell r="A247" t="str">
            <v>ED.KF.312000-AFC-STEAM PROD PLANT-B</v>
          </cell>
          <cell r="B247">
            <v>43640</v>
          </cell>
          <cell r="C247">
            <v>43617</v>
          </cell>
          <cell r="D247" t="str">
            <v>182332 REG ASSET - AFUDC (CCNC)</v>
          </cell>
          <cell r="E247">
            <v>44166</v>
          </cell>
          <cell r="F247">
            <v>0</v>
          </cell>
          <cell r="G247">
            <v>0</v>
          </cell>
          <cell r="H247">
            <v>0</v>
          </cell>
          <cell r="I247">
            <v>0</v>
          </cell>
          <cell r="J247">
            <v>0</v>
          </cell>
          <cell r="K247">
            <v>0</v>
          </cell>
          <cell r="L247" t="str">
            <v>ED.KF.312000</v>
          </cell>
          <cell r="M247" t="str">
            <v>ED</v>
          </cell>
          <cell r="N247" t="str">
            <v>KF</v>
          </cell>
          <cell r="O247" t="str">
            <v>312000</v>
          </cell>
        </row>
        <row r="248">
          <cell r="A248" t="str">
            <v>CD.AA.303100-AFC-INTANGIBLE PLANT-M</v>
          </cell>
          <cell r="B248">
            <v>43677</v>
          </cell>
          <cell r="C248">
            <v>43647</v>
          </cell>
          <cell r="D248" t="str">
            <v>182332 REG ASSET - AFUDC (CCNC)</v>
          </cell>
          <cell r="E248">
            <v>44166</v>
          </cell>
          <cell r="F248">
            <v>0</v>
          </cell>
          <cell r="G248">
            <v>0</v>
          </cell>
          <cell r="H248">
            <v>0</v>
          </cell>
          <cell r="I248">
            <v>0</v>
          </cell>
          <cell r="J248">
            <v>9.2960000000000001E-2</v>
          </cell>
          <cell r="K248">
            <v>0</v>
          </cell>
          <cell r="L248" t="str">
            <v>CD.AA.303100</v>
          </cell>
          <cell r="M248" t="str">
            <v>CD</v>
          </cell>
          <cell r="N248" t="str">
            <v>AA</v>
          </cell>
          <cell r="O248" t="str">
            <v>303100</v>
          </cell>
        </row>
        <row r="249">
          <cell r="A249" t="str">
            <v>ED.AN.355000-AFC-TRANSMISSION PLANT</v>
          </cell>
          <cell r="B249">
            <v>43406</v>
          </cell>
          <cell r="C249">
            <v>43586</v>
          </cell>
          <cell r="D249" t="str">
            <v>182332 REG ASSET - AFUDC (CCNC)</v>
          </cell>
          <cell r="E249">
            <v>44166</v>
          </cell>
          <cell r="F249">
            <v>0</v>
          </cell>
          <cell r="G249">
            <v>0</v>
          </cell>
          <cell r="H249">
            <v>0</v>
          </cell>
          <cell r="I249">
            <v>0</v>
          </cell>
          <cell r="J249">
            <v>0</v>
          </cell>
          <cell r="K249">
            <v>0</v>
          </cell>
          <cell r="L249" t="str">
            <v>ED.AN.355000</v>
          </cell>
          <cell r="M249" t="str">
            <v>ED</v>
          </cell>
          <cell r="N249" t="str">
            <v>AN</v>
          </cell>
          <cell r="O249" t="str">
            <v>355000</v>
          </cell>
        </row>
        <row r="250">
          <cell r="A250" t="str">
            <v>CD.AA.303100-AFC-INTANGIBLE PLANT-M</v>
          </cell>
          <cell r="B250">
            <v>43804</v>
          </cell>
          <cell r="C250">
            <v>43800</v>
          </cell>
          <cell r="D250" t="str">
            <v>182332 REG ASSET - AFUDC (CCNC)</v>
          </cell>
          <cell r="E250">
            <v>44166</v>
          </cell>
          <cell r="F250">
            <v>0</v>
          </cell>
          <cell r="G250">
            <v>0</v>
          </cell>
          <cell r="H250">
            <v>0</v>
          </cell>
          <cell r="I250">
            <v>0</v>
          </cell>
          <cell r="J250">
            <v>9.2960000000000001E-2</v>
          </cell>
          <cell r="K250">
            <v>0</v>
          </cell>
          <cell r="L250" t="str">
            <v>CD.AA.303100</v>
          </cell>
          <cell r="M250" t="str">
            <v>CD</v>
          </cell>
          <cell r="N250" t="str">
            <v>AA</v>
          </cell>
          <cell r="O250" t="str">
            <v>303100</v>
          </cell>
        </row>
        <row r="251">
          <cell r="A251" t="str">
            <v>ED.ID.366000-AFC-DISTRIBUTION PLANT</v>
          </cell>
          <cell r="B251">
            <v>43749</v>
          </cell>
          <cell r="C251">
            <v>43739</v>
          </cell>
          <cell r="D251" t="str">
            <v>182332 REG ASSET - AFUDC (CCNC)</v>
          </cell>
          <cell r="E251">
            <v>44166</v>
          </cell>
          <cell r="F251">
            <v>0</v>
          </cell>
          <cell r="G251">
            <v>0</v>
          </cell>
          <cell r="H251">
            <v>0</v>
          </cell>
          <cell r="I251">
            <v>0</v>
          </cell>
          <cell r="J251">
            <v>0</v>
          </cell>
          <cell r="K251">
            <v>0</v>
          </cell>
          <cell r="L251" t="str">
            <v>ED.ID.366000</v>
          </cell>
          <cell r="M251" t="str">
            <v>ED</v>
          </cell>
          <cell r="N251" t="str">
            <v>ID</v>
          </cell>
          <cell r="O251" t="str">
            <v>366000</v>
          </cell>
        </row>
        <row r="252">
          <cell r="A252" t="str">
            <v>CD.AA.397000-AFC-GENERAL PLANT-COMM</v>
          </cell>
          <cell r="B252">
            <v>43857</v>
          </cell>
          <cell r="C252">
            <v>43831</v>
          </cell>
          <cell r="D252" t="str">
            <v>182332 REG ASSET - AFUDC (CCNC)</v>
          </cell>
          <cell r="E252">
            <v>44166</v>
          </cell>
          <cell r="F252">
            <v>0</v>
          </cell>
          <cell r="G252">
            <v>25223.64</v>
          </cell>
          <cell r="H252">
            <v>660.36</v>
          </cell>
          <cell r="I252">
            <v>24563.279999999999</v>
          </cell>
          <cell r="J252">
            <v>9.2960000000000001E-2</v>
          </cell>
          <cell r="K252">
            <v>2344.7895743999998</v>
          </cell>
          <cell r="L252" t="str">
            <v>CD.AA.397000</v>
          </cell>
          <cell r="M252" t="str">
            <v>CD</v>
          </cell>
          <cell r="N252" t="str">
            <v>AA</v>
          </cell>
          <cell r="O252" t="str">
            <v>397000</v>
          </cell>
        </row>
        <row r="253">
          <cell r="A253" t="str">
            <v>ED.WA.391100-AFC-GENERAL PLANT-COMP</v>
          </cell>
          <cell r="B253">
            <v>44193</v>
          </cell>
          <cell r="C253">
            <v>44166</v>
          </cell>
          <cell r="D253" t="str">
            <v>182332 REG ASSET - AFUDC (CCNC)</v>
          </cell>
          <cell r="E253">
            <v>44166</v>
          </cell>
          <cell r="F253">
            <v>0</v>
          </cell>
          <cell r="G253">
            <v>0</v>
          </cell>
          <cell r="H253">
            <v>0</v>
          </cell>
          <cell r="I253">
            <v>0</v>
          </cell>
          <cell r="J253">
            <v>0</v>
          </cell>
          <cell r="K253">
            <v>0</v>
          </cell>
          <cell r="L253" t="str">
            <v>ED.WA.391100</v>
          </cell>
          <cell r="M253" t="str">
            <v>ED</v>
          </cell>
          <cell r="N253" t="str">
            <v>WA</v>
          </cell>
          <cell r="O253" t="str">
            <v>391100</v>
          </cell>
        </row>
        <row r="254">
          <cell r="A254" t="str">
            <v>ED.WA.368000-AFC-DISTRIBUTION PLANT</v>
          </cell>
          <cell r="B254">
            <v>44175</v>
          </cell>
          <cell r="C254">
            <v>44166</v>
          </cell>
          <cell r="D254" t="str">
            <v>182332 REG ASSET - AFUDC (CCNC)</v>
          </cell>
          <cell r="E254">
            <v>44166</v>
          </cell>
          <cell r="F254">
            <v>0</v>
          </cell>
          <cell r="G254">
            <v>183.05</v>
          </cell>
          <cell r="H254">
            <v>1.71</v>
          </cell>
          <cell r="I254">
            <v>181.34</v>
          </cell>
          <cell r="J254">
            <v>0</v>
          </cell>
          <cell r="K254">
            <v>0</v>
          </cell>
          <cell r="L254" t="str">
            <v>ED.WA.368000</v>
          </cell>
          <cell r="M254" t="str">
            <v>ED</v>
          </cell>
          <cell r="N254" t="str">
            <v>WA</v>
          </cell>
          <cell r="O254" t="str">
            <v>368000</v>
          </cell>
        </row>
        <row r="255">
          <cell r="A255" t="str">
            <v>CD.AA.391100-AFC-GENERAL PLANT-COMP</v>
          </cell>
          <cell r="B255">
            <v>44165</v>
          </cell>
          <cell r="C255">
            <v>44136</v>
          </cell>
          <cell r="D255" t="str">
            <v>182332 REG ASSET - AFUDC (CCNC)</v>
          </cell>
          <cell r="E255">
            <v>44166</v>
          </cell>
          <cell r="F255">
            <v>0</v>
          </cell>
          <cell r="G255">
            <v>5496.7</v>
          </cell>
          <cell r="H255">
            <v>497.24</v>
          </cell>
          <cell r="I255">
            <v>4999.46</v>
          </cell>
          <cell r="J255">
            <v>9.2960000000000001E-2</v>
          </cell>
          <cell r="K255">
            <v>510.973232</v>
          </cell>
          <cell r="L255" t="str">
            <v>CD.AA.391100</v>
          </cell>
          <cell r="M255" t="str">
            <v>CD</v>
          </cell>
          <cell r="N255" t="str">
            <v>AA</v>
          </cell>
          <cell r="O255" t="str">
            <v>391100</v>
          </cell>
        </row>
        <row r="256">
          <cell r="A256" t="str">
            <v>ED.WA.368000-AFC-DISTRIBUTION PLANT</v>
          </cell>
          <cell r="B256">
            <v>44173</v>
          </cell>
          <cell r="C256">
            <v>44166</v>
          </cell>
          <cell r="D256" t="str">
            <v>182332 REG ASSET - AFUDC (CCNC)</v>
          </cell>
          <cell r="E256">
            <v>44166</v>
          </cell>
          <cell r="F256">
            <v>0</v>
          </cell>
          <cell r="G256">
            <v>94.32</v>
          </cell>
          <cell r="H256">
            <v>0.88</v>
          </cell>
          <cell r="I256">
            <v>93.44</v>
          </cell>
          <cell r="J256">
            <v>0</v>
          </cell>
          <cell r="K256">
            <v>0</v>
          </cell>
          <cell r="L256" t="str">
            <v>ED.WA.368000</v>
          </cell>
          <cell r="M256" t="str">
            <v>ED</v>
          </cell>
          <cell r="N256" t="str">
            <v>WA</v>
          </cell>
          <cell r="O256" t="str">
            <v>368000</v>
          </cell>
        </row>
        <row r="257">
          <cell r="A257" t="str">
            <v>CD.AA.397000-AFC-GENERAL PLANT-COMM</v>
          </cell>
          <cell r="B257">
            <v>44136</v>
          </cell>
          <cell r="C257">
            <v>44136</v>
          </cell>
          <cell r="D257" t="str">
            <v>182332 REG ASSET - AFUDC (CCNC)</v>
          </cell>
          <cell r="E257">
            <v>44166</v>
          </cell>
          <cell r="F257">
            <v>0</v>
          </cell>
          <cell r="G257">
            <v>2849.48</v>
          </cell>
          <cell r="H257">
            <v>74.599999999999994</v>
          </cell>
          <cell r="I257">
            <v>2774.88</v>
          </cell>
          <cell r="J257">
            <v>9.2960000000000001E-2</v>
          </cell>
          <cell r="K257">
            <v>264.88766079999999</v>
          </cell>
          <cell r="L257" t="str">
            <v>CD.AA.397000</v>
          </cell>
          <cell r="M257" t="str">
            <v>CD</v>
          </cell>
          <cell r="N257" t="str">
            <v>AA</v>
          </cell>
          <cell r="O257" t="str">
            <v>397000</v>
          </cell>
        </row>
        <row r="258">
          <cell r="A258" t="str">
            <v>GD.OR.376000-AFC-GAS DISTRIBUTION P</v>
          </cell>
          <cell r="B258">
            <v>44136</v>
          </cell>
          <cell r="C258">
            <v>44136</v>
          </cell>
          <cell r="D258" t="str">
            <v>182332 REG ASSET - AFUDC (CCNC)</v>
          </cell>
          <cell r="E258">
            <v>44166</v>
          </cell>
          <cell r="F258">
            <v>0</v>
          </cell>
          <cell r="G258">
            <v>418.97</v>
          </cell>
          <cell r="H258">
            <v>4.05</v>
          </cell>
          <cell r="I258">
            <v>414.92</v>
          </cell>
          <cell r="J258">
            <v>1</v>
          </cell>
          <cell r="K258">
            <v>418.97</v>
          </cell>
          <cell r="L258" t="str">
            <v>GD.OR.376000</v>
          </cell>
          <cell r="M258" t="str">
            <v>GD</v>
          </cell>
          <cell r="N258" t="str">
            <v>OR</v>
          </cell>
          <cell r="O258" t="str">
            <v>376000</v>
          </cell>
        </row>
        <row r="259">
          <cell r="A259" t="str">
            <v>CD.AA.391100-AFC-GENERAL PLANT-COMP</v>
          </cell>
          <cell r="B259">
            <v>43643</v>
          </cell>
          <cell r="C259">
            <v>43617</v>
          </cell>
          <cell r="D259" t="str">
            <v>182332 REG ASSET - AFUDC (CCNC)</v>
          </cell>
          <cell r="E259">
            <v>44166</v>
          </cell>
          <cell r="F259">
            <v>0</v>
          </cell>
          <cell r="G259">
            <v>-9.94</v>
          </cell>
          <cell r="H259">
            <v>-2.33</v>
          </cell>
          <cell r="I259">
            <v>-7.61</v>
          </cell>
          <cell r="J259">
            <v>9.2960000000000001E-2</v>
          </cell>
          <cell r="K259">
            <v>-0.92402239999999991</v>
          </cell>
          <cell r="L259" t="str">
            <v>CD.AA.391100</v>
          </cell>
          <cell r="M259" t="str">
            <v>CD</v>
          </cell>
          <cell r="N259" t="str">
            <v>AA</v>
          </cell>
          <cell r="O259" t="str">
            <v>391100</v>
          </cell>
        </row>
        <row r="260">
          <cell r="A260" t="str">
            <v>ED.KF.311000-AFC-STEAM PROD PLANT-S</v>
          </cell>
          <cell r="B260">
            <v>44146</v>
          </cell>
          <cell r="C260">
            <v>44136</v>
          </cell>
          <cell r="D260" t="str">
            <v>182332 REG ASSET - AFUDC (CCNC)</v>
          </cell>
          <cell r="E260">
            <v>44166</v>
          </cell>
          <cell r="F260">
            <v>0</v>
          </cell>
          <cell r="G260">
            <v>22.32</v>
          </cell>
          <cell r="H260">
            <v>0.19</v>
          </cell>
          <cell r="I260">
            <v>22.13</v>
          </cell>
          <cell r="J260">
            <v>0</v>
          </cell>
          <cell r="K260">
            <v>0</v>
          </cell>
          <cell r="L260" t="str">
            <v>ED.KF.311000</v>
          </cell>
          <cell r="M260" t="str">
            <v>ED</v>
          </cell>
          <cell r="N260" t="str">
            <v>KF</v>
          </cell>
          <cell r="O260" t="str">
            <v>311000</v>
          </cell>
        </row>
        <row r="261">
          <cell r="A261" t="str">
            <v>ED.WA.373300-AFC-DISTRIBUTION-STREE</v>
          </cell>
          <cell r="B261">
            <v>44173</v>
          </cell>
          <cell r="C261">
            <v>44166</v>
          </cell>
          <cell r="D261" t="str">
            <v>182332 REG ASSET - AFUDC (CCNC)</v>
          </cell>
          <cell r="E261">
            <v>44166</v>
          </cell>
          <cell r="F261">
            <v>0</v>
          </cell>
          <cell r="G261">
            <v>9161.74</v>
          </cell>
          <cell r="H261">
            <v>29.79</v>
          </cell>
          <cell r="I261">
            <v>9131.9500000000007</v>
          </cell>
          <cell r="J261">
            <v>0</v>
          </cell>
          <cell r="K261">
            <v>0</v>
          </cell>
          <cell r="L261" t="str">
            <v>ED.WA.373300</v>
          </cell>
          <cell r="M261" t="str">
            <v>ED</v>
          </cell>
          <cell r="N261" t="str">
            <v>WA</v>
          </cell>
          <cell r="O261" t="str">
            <v>373300</v>
          </cell>
        </row>
        <row r="262">
          <cell r="A262" t="str">
            <v>ED.WA.390100-AFC-GENERAL PLANT-STRU</v>
          </cell>
          <cell r="B262">
            <v>43882</v>
          </cell>
          <cell r="C262">
            <v>43862</v>
          </cell>
          <cell r="D262" t="str">
            <v>182332 REG ASSET - AFUDC (CCNC)</v>
          </cell>
          <cell r="E262">
            <v>44166</v>
          </cell>
          <cell r="F262">
            <v>0</v>
          </cell>
          <cell r="G262">
            <v>0</v>
          </cell>
          <cell r="H262">
            <v>0</v>
          </cell>
          <cell r="I262">
            <v>0</v>
          </cell>
          <cell r="J262">
            <v>0</v>
          </cell>
          <cell r="K262">
            <v>0</v>
          </cell>
          <cell r="L262" t="str">
            <v>ED.WA.390100</v>
          </cell>
          <cell r="M262" t="str">
            <v>ED</v>
          </cell>
          <cell r="N262" t="str">
            <v>WA</v>
          </cell>
          <cell r="O262" t="str">
            <v>390100</v>
          </cell>
        </row>
        <row r="263">
          <cell r="A263" t="str">
            <v>ED.WA.362000-AFC-DISTRIBUTION PLANT</v>
          </cell>
          <cell r="B263">
            <v>44153</v>
          </cell>
          <cell r="C263">
            <v>44136</v>
          </cell>
          <cell r="D263" t="str">
            <v>182332 REG ASSET - AFUDC (CCNC)</v>
          </cell>
          <cell r="E263">
            <v>44166</v>
          </cell>
          <cell r="F263">
            <v>0</v>
          </cell>
          <cell r="G263">
            <v>6645.55</v>
          </cell>
          <cell r="H263">
            <v>75.97</v>
          </cell>
          <cell r="I263">
            <v>6569.58</v>
          </cell>
          <cell r="J263">
            <v>0</v>
          </cell>
          <cell r="K263">
            <v>0</v>
          </cell>
          <cell r="L263" t="str">
            <v>ED.WA.362000</v>
          </cell>
          <cell r="M263" t="str">
            <v>ED</v>
          </cell>
          <cell r="N263" t="str">
            <v>WA</v>
          </cell>
          <cell r="O263" t="str">
            <v>362000</v>
          </cell>
        </row>
        <row r="264">
          <cell r="A264" t="str">
            <v>ED.ID.365000-AFC-DISTRIBUTION PLANT</v>
          </cell>
          <cell r="B264">
            <v>44126</v>
          </cell>
          <cell r="C264">
            <v>44105</v>
          </cell>
          <cell r="D264" t="str">
            <v>182332 REG ASSET - AFUDC (CCNC)</v>
          </cell>
          <cell r="E264">
            <v>44166</v>
          </cell>
          <cell r="F264">
            <v>0</v>
          </cell>
          <cell r="G264">
            <v>2161.38</v>
          </cell>
          <cell r="H264">
            <v>26.2</v>
          </cell>
          <cell r="I264">
            <v>2135.1799999999998</v>
          </cell>
          <cell r="J264">
            <v>0</v>
          </cell>
          <cell r="K264">
            <v>0</v>
          </cell>
          <cell r="L264" t="str">
            <v>ED.ID.365000</v>
          </cell>
          <cell r="M264" t="str">
            <v>ED</v>
          </cell>
          <cell r="N264" t="str">
            <v>ID</v>
          </cell>
          <cell r="O264" t="str">
            <v>365000</v>
          </cell>
        </row>
        <row r="265">
          <cell r="A265" t="str">
            <v>ED.WA.362000-AFC-DISTRIBUTION PLANT</v>
          </cell>
          <cell r="B265">
            <v>43908</v>
          </cell>
          <cell r="C265">
            <v>43891</v>
          </cell>
          <cell r="D265" t="str">
            <v>182332 REG ASSET - AFUDC (CCNC)</v>
          </cell>
          <cell r="E265">
            <v>44166</v>
          </cell>
          <cell r="F265">
            <v>0</v>
          </cell>
          <cell r="G265">
            <v>0</v>
          </cell>
          <cell r="H265">
            <v>0</v>
          </cell>
          <cell r="I265">
            <v>0</v>
          </cell>
          <cell r="J265">
            <v>0</v>
          </cell>
          <cell r="K265">
            <v>0</v>
          </cell>
          <cell r="L265" t="str">
            <v>ED.WA.362000</v>
          </cell>
          <cell r="M265" t="str">
            <v>ED</v>
          </cell>
          <cell r="N265" t="str">
            <v>WA</v>
          </cell>
          <cell r="O265" t="str">
            <v>362000</v>
          </cell>
        </row>
        <row r="266">
          <cell r="A266" t="str">
            <v>GD.OR.379000-AFC-DISTRIBUTION-MEAS/</v>
          </cell>
          <cell r="B266">
            <v>44110</v>
          </cell>
          <cell r="C266">
            <v>44105</v>
          </cell>
          <cell r="D266" t="str">
            <v>182332 REG ASSET - AFUDC (CCNC)</v>
          </cell>
          <cell r="E266">
            <v>44166</v>
          </cell>
          <cell r="F266">
            <v>0</v>
          </cell>
          <cell r="G266">
            <v>1238.56</v>
          </cell>
          <cell r="H266">
            <v>14.49</v>
          </cell>
          <cell r="I266">
            <v>1224.07</v>
          </cell>
          <cell r="J266">
            <v>1</v>
          </cell>
          <cell r="K266">
            <v>1238.56</v>
          </cell>
          <cell r="L266" t="str">
            <v>GD.OR.379000</v>
          </cell>
          <cell r="M266" t="str">
            <v>GD</v>
          </cell>
          <cell r="N266" t="str">
            <v>OR</v>
          </cell>
          <cell r="O266" t="str">
            <v>379000</v>
          </cell>
        </row>
        <row r="267">
          <cell r="A267" t="str">
            <v>ED.AN.391100-AFC-GENERAL PLANT-COMP</v>
          </cell>
          <cell r="B267">
            <v>43468</v>
          </cell>
          <cell r="C267">
            <v>43586</v>
          </cell>
          <cell r="D267" t="str">
            <v>182332 REG ASSET - AFUDC (CCNC)</v>
          </cell>
          <cell r="E267">
            <v>44166</v>
          </cell>
          <cell r="F267">
            <v>0</v>
          </cell>
          <cell r="G267">
            <v>0</v>
          </cell>
          <cell r="H267">
            <v>0</v>
          </cell>
          <cell r="I267">
            <v>0</v>
          </cell>
          <cell r="J267">
            <v>0</v>
          </cell>
          <cell r="K267">
            <v>0</v>
          </cell>
          <cell r="L267" t="str">
            <v>ED.AN.391100</v>
          </cell>
          <cell r="M267" t="str">
            <v>ED</v>
          </cell>
          <cell r="N267" t="str">
            <v>AN</v>
          </cell>
          <cell r="O267" t="str">
            <v>391100</v>
          </cell>
        </row>
        <row r="268">
          <cell r="A268" t="str">
            <v>GD.AA.391100-AFC-GENERAL PLANT-COMP</v>
          </cell>
          <cell r="B268">
            <v>43530</v>
          </cell>
          <cell r="C268">
            <v>43586</v>
          </cell>
          <cell r="D268" t="str">
            <v>182332 REG ASSET - AFUDC (CCNC)</v>
          </cell>
          <cell r="E268">
            <v>44166</v>
          </cell>
          <cell r="F268">
            <v>0</v>
          </cell>
          <cell r="G268">
            <v>0</v>
          </cell>
          <cell r="H268">
            <v>0</v>
          </cell>
          <cell r="I268">
            <v>0</v>
          </cell>
          <cell r="J268">
            <v>0.30968000000000001</v>
          </cell>
          <cell r="K268">
            <v>0</v>
          </cell>
          <cell r="L268" t="str">
            <v>GD.AA.391100</v>
          </cell>
          <cell r="M268" t="str">
            <v>GD</v>
          </cell>
          <cell r="N268" t="str">
            <v>AA</v>
          </cell>
          <cell r="O268" t="str">
            <v>391100</v>
          </cell>
        </row>
        <row r="269">
          <cell r="A269" t="str">
            <v>ED.AN.303100-AFC-INTANGIBLE PLANT-M</v>
          </cell>
          <cell r="B269">
            <v>43536</v>
          </cell>
          <cell r="C269">
            <v>43891</v>
          </cell>
          <cell r="D269" t="str">
            <v>182332 REG ASSET - AFUDC (CCNC)</v>
          </cell>
          <cell r="E269">
            <v>44166</v>
          </cell>
          <cell r="F269">
            <v>0</v>
          </cell>
          <cell r="G269">
            <v>0</v>
          </cell>
          <cell r="H269">
            <v>0</v>
          </cell>
          <cell r="I269">
            <v>0</v>
          </cell>
          <cell r="J269">
            <v>0</v>
          </cell>
          <cell r="K269">
            <v>0</v>
          </cell>
          <cell r="L269" t="str">
            <v>ED.AN.303100</v>
          </cell>
          <cell r="M269" t="str">
            <v>ED</v>
          </cell>
          <cell r="N269" t="str">
            <v>AN</v>
          </cell>
          <cell r="O269" t="str">
            <v>303100</v>
          </cell>
        </row>
        <row r="270">
          <cell r="A270" t="str">
            <v>ED.ID.366000-AFC-DISTRIBUTION PLANT</v>
          </cell>
          <cell r="B270">
            <v>44166</v>
          </cell>
          <cell r="C270">
            <v>44166</v>
          </cell>
          <cell r="D270" t="str">
            <v>182332 REG ASSET - AFUDC (CCNC)</v>
          </cell>
          <cell r="E270">
            <v>44166</v>
          </cell>
          <cell r="F270">
            <v>0</v>
          </cell>
          <cell r="G270">
            <v>37.090000000000003</v>
          </cell>
          <cell r="H270">
            <v>0.4</v>
          </cell>
          <cell r="I270">
            <v>36.69</v>
          </cell>
          <cell r="J270">
            <v>0</v>
          </cell>
          <cell r="K270">
            <v>0</v>
          </cell>
          <cell r="L270" t="str">
            <v>ED.ID.366000</v>
          </cell>
          <cell r="M270" t="str">
            <v>ED</v>
          </cell>
          <cell r="N270" t="str">
            <v>ID</v>
          </cell>
          <cell r="O270" t="str">
            <v>366000</v>
          </cell>
        </row>
        <row r="271">
          <cell r="A271" t="str">
            <v>GD.ID.376000-AFC-GAS DISTRIBUTION P</v>
          </cell>
          <cell r="B271">
            <v>41254</v>
          </cell>
          <cell r="C271">
            <v>44166</v>
          </cell>
          <cell r="D271" t="str">
            <v>182332 REG ASSET - AFUDC (CCNC)</v>
          </cell>
          <cell r="E271">
            <v>44166</v>
          </cell>
          <cell r="F271">
            <v>0</v>
          </cell>
          <cell r="G271">
            <v>-389.1</v>
          </cell>
          <cell r="H271">
            <v>-117.56</v>
          </cell>
          <cell r="I271">
            <v>-271.54000000000002</v>
          </cell>
          <cell r="J271">
            <v>0</v>
          </cell>
          <cell r="K271">
            <v>0</v>
          </cell>
          <cell r="L271" t="str">
            <v>GD.ID.376000</v>
          </cell>
          <cell r="M271" t="str">
            <v>GD</v>
          </cell>
          <cell r="N271" t="str">
            <v>ID</v>
          </cell>
          <cell r="O271" t="str">
            <v>376000</v>
          </cell>
        </row>
        <row r="272">
          <cell r="A272" t="str">
            <v>ED.AN.397000-AFC-GENERAL PLANT-COMM</v>
          </cell>
          <cell r="B272">
            <v>44195</v>
          </cell>
          <cell r="C272">
            <v>44166</v>
          </cell>
          <cell r="D272" t="str">
            <v>182332 REG ASSET - AFUDC (CCNC)</v>
          </cell>
          <cell r="E272">
            <v>44166</v>
          </cell>
          <cell r="F272">
            <v>0</v>
          </cell>
          <cell r="G272">
            <v>48839.37</v>
          </cell>
          <cell r="H272">
            <v>875.95</v>
          </cell>
          <cell r="I272">
            <v>47963.42</v>
          </cell>
          <cell r="J272">
            <v>0</v>
          </cell>
          <cell r="K272">
            <v>0</v>
          </cell>
          <cell r="L272" t="str">
            <v>ED.AN.397000</v>
          </cell>
          <cell r="M272" t="str">
            <v>ED</v>
          </cell>
          <cell r="N272" t="str">
            <v>AN</v>
          </cell>
          <cell r="O272" t="str">
            <v>397000</v>
          </cell>
        </row>
        <row r="273">
          <cell r="A273" t="str">
            <v>GD.WA.380000-AFC-GAS DISTRIBUTION P</v>
          </cell>
          <cell r="B273">
            <v>44155</v>
          </cell>
          <cell r="C273">
            <v>44136</v>
          </cell>
          <cell r="D273" t="str">
            <v>182332 REG ASSET - AFUDC (CCNC)</v>
          </cell>
          <cell r="E273">
            <v>44166</v>
          </cell>
          <cell r="F273">
            <v>0</v>
          </cell>
          <cell r="G273">
            <v>-551.74</v>
          </cell>
          <cell r="H273">
            <v>-7.48</v>
          </cell>
          <cell r="I273">
            <v>-544.26</v>
          </cell>
          <cell r="J273">
            <v>0</v>
          </cell>
          <cell r="K273">
            <v>0</v>
          </cell>
          <cell r="L273" t="str">
            <v>GD.WA.380000</v>
          </cell>
          <cell r="M273" t="str">
            <v>GD</v>
          </cell>
          <cell r="N273" t="str">
            <v>WA</v>
          </cell>
          <cell r="O273" t="str">
            <v>380000</v>
          </cell>
        </row>
        <row r="274">
          <cell r="A274" t="str">
            <v>ED.AN.352000-AFC-TRANSMISSION PLANT</v>
          </cell>
          <cell r="B274">
            <v>44173</v>
          </cell>
          <cell r="C274">
            <v>44166</v>
          </cell>
          <cell r="D274" t="str">
            <v>182332 REG ASSET - AFUDC (CCNC)</v>
          </cell>
          <cell r="E274">
            <v>44166</v>
          </cell>
          <cell r="F274">
            <v>0</v>
          </cell>
          <cell r="G274">
            <v>31268.57</v>
          </cell>
          <cell r="H274">
            <v>183.6</v>
          </cell>
          <cell r="I274">
            <v>31084.97</v>
          </cell>
          <cell r="J274">
            <v>0</v>
          </cell>
          <cell r="K274">
            <v>0</v>
          </cell>
          <cell r="L274" t="str">
            <v>ED.AN.352000</v>
          </cell>
          <cell r="M274" t="str">
            <v>ED</v>
          </cell>
          <cell r="N274" t="str">
            <v>AN</v>
          </cell>
          <cell r="O274" t="str">
            <v>352000</v>
          </cell>
        </row>
        <row r="275">
          <cell r="A275" t="str">
            <v>ED.AN.355000-AFC-TRANSMISSION PLANT</v>
          </cell>
          <cell r="B275">
            <v>44144</v>
          </cell>
          <cell r="C275">
            <v>44136</v>
          </cell>
          <cell r="D275" t="str">
            <v>182332 REG ASSET - AFUDC (CCNC)</v>
          </cell>
          <cell r="E275">
            <v>44166</v>
          </cell>
          <cell r="F275">
            <v>0</v>
          </cell>
          <cell r="G275">
            <v>18737.080000000002</v>
          </cell>
          <cell r="H275">
            <v>172.52</v>
          </cell>
          <cell r="I275">
            <v>18564.560000000001</v>
          </cell>
          <cell r="J275">
            <v>0</v>
          </cell>
          <cell r="K275">
            <v>0</v>
          </cell>
          <cell r="L275" t="str">
            <v>ED.AN.355000</v>
          </cell>
          <cell r="M275" t="str">
            <v>ED</v>
          </cell>
          <cell r="N275" t="str">
            <v>AN</v>
          </cell>
          <cell r="O275" t="str">
            <v>355000</v>
          </cell>
        </row>
        <row r="276">
          <cell r="A276" t="str">
            <v>ED.AN.391100-AFC-GENERAL PLANT-COMP</v>
          </cell>
          <cell r="B276">
            <v>44145</v>
          </cell>
          <cell r="C276">
            <v>44136</v>
          </cell>
          <cell r="D276" t="str">
            <v>182332 REG ASSET - AFUDC (CCNC)</v>
          </cell>
          <cell r="E276">
            <v>44166</v>
          </cell>
          <cell r="F276">
            <v>0</v>
          </cell>
          <cell r="G276">
            <v>2463.69</v>
          </cell>
          <cell r="H276">
            <v>22.25</v>
          </cell>
          <cell r="I276">
            <v>2441.44</v>
          </cell>
          <cell r="J276">
            <v>0</v>
          </cell>
          <cell r="K276">
            <v>0</v>
          </cell>
          <cell r="L276" t="str">
            <v>ED.AN.391100</v>
          </cell>
          <cell r="M276" t="str">
            <v>ED</v>
          </cell>
          <cell r="N276" t="str">
            <v>AN</v>
          </cell>
          <cell r="O276" t="str">
            <v>391100</v>
          </cell>
        </row>
        <row r="277">
          <cell r="A277" t="str">
            <v>ED.AN.353000-AFC-TRANSMISSION PLANT</v>
          </cell>
          <cell r="B277">
            <v>44167</v>
          </cell>
          <cell r="C277">
            <v>44166</v>
          </cell>
          <cell r="D277" t="str">
            <v>182332 REG ASSET - AFUDC (CCNC)</v>
          </cell>
          <cell r="E277">
            <v>44166</v>
          </cell>
          <cell r="F277">
            <v>0</v>
          </cell>
          <cell r="G277">
            <v>1801.58</v>
          </cell>
          <cell r="H277">
            <v>12.37</v>
          </cell>
          <cell r="I277">
            <v>1789.21</v>
          </cell>
          <cell r="J277">
            <v>0</v>
          </cell>
          <cell r="K277">
            <v>0</v>
          </cell>
          <cell r="L277" t="str">
            <v>ED.AN.353000</v>
          </cell>
          <cell r="M277" t="str">
            <v>ED</v>
          </cell>
          <cell r="N277" t="str">
            <v>AN</v>
          </cell>
          <cell r="O277" t="str">
            <v>353000</v>
          </cell>
        </row>
        <row r="278">
          <cell r="A278" t="str">
            <v>ED.CG.334000-AFC-HYDRO PROD PLANT-A</v>
          </cell>
          <cell r="B278">
            <v>44133</v>
          </cell>
          <cell r="C278">
            <v>44105</v>
          </cell>
          <cell r="D278" t="str">
            <v>182332 REG ASSET - AFUDC (CCNC)</v>
          </cell>
          <cell r="E278">
            <v>44166</v>
          </cell>
          <cell r="F278">
            <v>0</v>
          </cell>
          <cell r="G278">
            <v>520.04</v>
          </cell>
          <cell r="H278">
            <v>5.41</v>
          </cell>
          <cell r="I278">
            <v>514.63</v>
          </cell>
          <cell r="J278">
            <v>0</v>
          </cell>
          <cell r="K278">
            <v>0</v>
          </cell>
          <cell r="L278" t="str">
            <v>ED.CG.334000</v>
          </cell>
          <cell r="M278" t="str">
            <v>ED</v>
          </cell>
          <cell r="N278" t="str">
            <v>CG</v>
          </cell>
          <cell r="O278" t="str">
            <v>334000</v>
          </cell>
        </row>
        <row r="279">
          <cell r="A279" t="str">
            <v>ED.ID.362000-AFC-DISTRIBUTION PLANT</v>
          </cell>
          <cell r="B279">
            <v>44159</v>
          </cell>
          <cell r="C279">
            <v>44136</v>
          </cell>
          <cell r="D279" t="str">
            <v>182332 REG ASSET - AFUDC (CCNC)</v>
          </cell>
          <cell r="E279">
            <v>44166</v>
          </cell>
          <cell r="F279">
            <v>0</v>
          </cell>
          <cell r="G279">
            <v>111.49</v>
          </cell>
          <cell r="H279">
            <v>1.17</v>
          </cell>
          <cell r="I279">
            <v>110.32</v>
          </cell>
          <cell r="J279">
            <v>0</v>
          </cell>
          <cell r="K279">
            <v>0</v>
          </cell>
          <cell r="L279" t="str">
            <v>ED.ID.362000</v>
          </cell>
          <cell r="M279" t="str">
            <v>ED</v>
          </cell>
          <cell r="N279" t="str">
            <v>ID</v>
          </cell>
          <cell r="O279" t="str">
            <v>362000</v>
          </cell>
        </row>
        <row r="280">
          <cell r="A280" t="str">
            <v>ED.WA.368000-AFC-DISTRIBUTION PLANT</v>
          </cell>
          <cell r="B280">
            <v>44109</v>
          </cell>
          <cell r="C280">
            <v>44105</v>
          </cell>
          <cell r="D280" t="str">
            <v>182332 REG ASSET - AFUDC (CCNC)</v>
          </cell>
          <cell r="E280">
            <v>44166</v>
          </cell>
          <cell r="F280">
            <v>0</v>
          </cell>
          <cell r="G280">
            <v>616.42999999999995</v>
          </cell>
          <cell r="H280">
            <v>5.77</v>
          </cell>
          <cell r="I280">
            <v>610.66</v>
          </cell>
          <cell r="J280">
            <v>0</v>
          </cell>
          <cell r="K280">
            <v>0</v>
          </cell>
          <cell r="L280" t="str">
            <v>ED.WA.368000</v>
          </cell>
          <cell r="M280" t="str">
            <v>ED</v>
          </cell>
          <cell r="N280" t="str">
            <v>WA</v>
          </cell>
          <cell r="O280" t="str">
            <v>368000</v>
          </cell>
        </row>
        <row r="281">
          <cell r="A281" t="str">
            <v>CD.AA.303100-AFC-INTANGIBLE PLANT-M</v>
          </cell>
          <cell r="B281">
            <v>44075</v>
          </cell>
          <cell r="C281">
            <v>44075</v>
          </cell>
          <cell r="D281" t="str">
            <v>182332 REG ASSET - AFUDC (CCNC)</v>
          </cell>
          <cell r="E281">
            <v>44166</v>
          </cell>
          <cell r="F281">
            <v>0</v>
          </cell>
          <cell r="G281">
            <v>7172.64</v>
          </cell>
          <cell r="H281">
            <v>318.39</v>
          </cell>
          <cell r="I281">
            <v>6854.25</v>
          </cell>
          <cell r="J281">
            <v>9.2960000000000001E-2</v>
          </cell>
          <cell r="K281">
            <v>666.76861440000005</v>
          </cell>
          <cell r="L281" t="str">
            <v>CD.AA.303100</v>
          </cell>
          <cell r="M281" t="str">
            <v>CD</v>
          </cell>
          <cell r="N281" t="str">
            <v>AA</v>
          </cell>
          <cell r="O281" t="str">
            <v>303100</v>
          </cell>
        </row>
        <row r="282">
          <cell r="A282" t="str">
            <v>ED.WA.391100-AFC-GENERAL PLANT-COMP</v>
          </cell>
          <cell r="B282">
            <v>44123</v>
          </cell>
          <cell r="C282">
            <v>44105</v>
          </cell>
          <cell r="D282" t="str">
            <v>182332 REG ASSET - AFUDC (CCNC)</v>
          </cell>
          <cell r="E282">
            <v>44166</v>
          </cell>
          <cell r="F282">
            <v>0</v>
          </cell>
          <cell r="G282">
            <v>0</v>
          </cell>
          <cell r="H282">
            <v>0</v>
          </cell>
          <cell r="I282">
            <v>0</v>
          </cell>
          <cell r="J282">
            <v>0</v>
          </cell>
          <cell r="K282">
            <v>0</v>
          </cell>
          <cell r="L282" t="str">
            <v>ED.WA.391100</v>
          </cell>
          <cell r="M282" t="str">
            <v>ED</v>
          </cell>
          <cell r="N282" t="str">
            <v>WA</v>
          </cell>
          <cell r="O282" t="str">
            <v>391100</v>
          </cell>
        </row>
        <row r="283">
          <cell r="A283" t="str">
            <v>CD.WA.397000-AFC-GENERAL PLANT-COMM</v>
          </cell>
          <cell r="B283">
            <v>44134</v>
          </cell>
          <cell r="C283">
            <v>44105</v>
          </cell>
          <cell r="D283" t="str">
            <v>182332 REG ASSET - AFUDC (CCNC)</v>
          </cell>
          <cell r="E283">
            <v>44166</v>
          </cell>
          <cell r="F283">
            <v>0</v>
          </cell>
          <cell r="G283">
            <v>51852.91</v>
          </cell>
          <cell r="H283">
            <v>326.69</v>
          </cell>
          <cell r="I283">
            <v>51526.22</v>
          </cell>
          <cell r="J283">
            <v>0</v>
          </cell>
          <cell r="K283">
            <v>0</v>
          </cell>
          <cell r="L283" t="str">
            <v>CD.WA.397000</v>
          </cell>
          <cell r="M283" t="str">
            <v>CD</v>
          </cell>
          <cell r="N283" t="str">
            <v>WA</v>
          </cell>
          <cell r="O283" t="str">
            <v>397000</v>
          </cell>
        </row>
        <row r="284">
          <cell r="A284" t="str">
            <v>GD.WA.376000-AFC-GAS DISTRIBUTION P</v>
          </cell>
          <cell r="B284">
            <v>43979</v>
          </cell>
          <cell r="C284">
            <v>43952</v>
          </cell>
          <cell r="D284" t="str">
            <v>182332 REG ASSET - AFUDC (CCNC)</v>
          </cell>
          <cell r="E284">
            <v>44166</v>
          </cell>
          <cell r="F284">
            <v>0</v>
          </cell>
          <cell r="G284">
            <v>6969.93</v>
          </cell>
          <cell r="H284">
            <v>67.67</v>
          </cell>
          <cell r="I284">
            <v>6902.26</v>
          </cell>
          <cell r="J284">
            <v>0</v>
          </cell>
          <cell r="K284">
            <v>0</v>
          </cell>
          <cell r="L284" t="str">
            <v>GD.WA.376000</v>
          </cell>
          <cell r="M284" t="str">
            <v>GD</v>
          </cell>
          <cell r="N284" t="str">
            <v>WA</v>
          </cell>
          <cell r="O284" t="str">
            <v>376000</v>
          </cell>
        </row>
        <row r="285">
          <cell r="A285" t="str">
            <v>CD.AA.390100-AFC-GENERAL PLANT-STRU</v>
          </cell>
          <cell r="B285">
            <v>44034</v>
          </cell>
          <cell r="C285">
            <v>44013</v>
          </cell>
          <cell r="D285" t="str">
            <v>182332 REG ASSET - AFUDC (CCNC)</v>
          </cell>
          <cell r="E285">
            <v>44166</v>
          </cell>
          <cell r="F285">
            <v>0</v>
          </cell>
          <cell r="G285">
            <v>5620.3</v>
          </cell>
          <cell r="H285">
            <v>48.32</v>
          </cell>
          <cell r="I285">
            <v>5571.98</v>
          </cell>
          <cell r="J285">
            <v>9.2960000000000001E-2</v>
          </cell>
          <cell r="K285">
            <v>522.46308799999997</v>
          </cell>
          <cell r="L285" t="str">
            <v>CD.AA.390100</v>
          </cell>
          <cell r="M285" t="str">
            <v>CD</v>
          </cell>
          <cell r="N285" t="str">
            <v>AA</v>
          </cell>
          <cell r="O285" t="str">
            <v>390100</v>
          </cell>
        </row>
        <row r="286">
          <cell r="A286" t="str">
            <v>GD.WA.376000-AFC-GAS DISTRIBUTION P</v>
          </cell>
          <cell r="B286">
            <v>44106</v>
          </cell>
          <cell r="C286">
            <v>44105</v>
          </cell>
          <cell r="D286" t="str">
            <v>182332 REG ASSET - AFUDC (CCNC)</v>
          </cell>
          <cell r="E286">
            <v>44166</v>
          </cell>
          <cell r="F286">
            <v>0</v>
          </cell>
          <cell r="G286">
            <v>4719.99</v>
          </cell>
          <cell r="H286">
            <v>45.82</v>
          </cell>
          <cell r="I286">
            <v>4674.17</v>
          </cell>
          <cell r="J286">
            <v>0</v>
          </cell>
          <cell r="K286">
            <v>0</v>
          </cell>
          <cell r="L286" t="str">
            <v>GD.WA.376000</v>
          </cell>
          <cell r="M286" t="str">
            <v>GD</v>
          </cell>
          <cell r="N286" t="str">
            <v>WA</v>
          </cell>
          <cell r="O286" t="str">
            <v>376000</v>
          </cell>
        </row>
        <row r="287">
          <cell r="A287" t="str">
            <v>CD.AA.391100-AFC-GENERAL PLANT-COMP</v>
          </cell>
          <cell r="B287">
            <v>43616</v>
          </cell>
          <cell r="C287">
            <v>43586</v>
          </cell>
          <cell r="D287" t="str">
            <v>182332 REG ASSET - AFUDC (CCNC)</v>
          </cell>
          <cell r="E287">
            <v>44166</v>
          </cell>
          <cell r="F287">
            <v>0</v>
          </cell>
          <cell r="G287">
            <v>2316.77</v>
          </cell>
          <cell r="H287">
            <v>541.98</v>
          </cell>
          <cell r="I287">
            <v>1774.79</v>
          </cell>
          <cell r="J287">
            <v>9.2960000000000001E-2</v>
          </cell>
          <cell r="K287">
            <v>215.36693919999999</v>
          </cell>
          <cell r="L287" t="str">
            <v>CD.AA.391100</v>
          </cell>
          <cell r="M287" t="str">
            <v>CD</v>
          </cell>
          <cell r="N287" t="str">
            <v>AA</v>
          </cell>
          <cell r="O287" t="str">
            <v>391100</v>
          </cell>
        </row>
        <row r="288">
          <cell r="A288" t="str">
            <v>ED.NM.335000-AFC-HYDRO PROD PLANT-M</v>
          </cell>
          <cell r="B288">
            <v>43993</v>
          </cell>
          <cell r="C288">
            <v>43983</v>
          </cell>
          <cell r="D288" t="str">
            <v>182332 REG ASSET - AFUDC (CCNC)</v>
          </cell>
          <cell r="E288">
            <v>44166</v>
          </cell>
          <cell r="F288">
            <v>0</v>
          </cell>
          <cell r="G288">
            <v>0</v>
          </cell>
          <cell r="H288">
            <v>0</v>
          </cell>
          <cell r="I288">
            <v>0</v>
          </cell>
          <cell r="J288">
            <v>0</v>
          </cell>
          <cell r="K288">
            <v>0</v>
          </cell>
          <cell r="L288" t="str">
            <v>ED.NM.335000</v>
          </cell>
          <cell r="M288" t="str">
            <v>ED</v>
          </cell>
          <cell r="N288" t="str">
            <v>NM</v>
          </cell>
          <cell r="O288" t="str">
            <v>335000</v>
          </cell>
        </row>
        <row r="289">
          <cell r="A289" t="str">
            <v>CD.AA.390100-AFC-GENERAL PLANT-STRU</v>
          </cell>
          <cell r="B289">
            <v>43882</v>
          </cell>
          <cell r="C289">
            <v>43862</v>
          </cell>
          <cell r="D289" t="str">
            <v>182332 REG ASSET - AFUDC (CCNC)</v>
          </cell>
          <cell r="E289">
            <v>44166</v>
          </cell>
          <cell r="F289">
            <v>0</v>
          </cell>
          <cell r="G289">
            <v>0</v>
          </cell>
          <cell r="H289">
            <v>0</v>
          </cell>
          <cell r="I289">
            <v>0</v>
          </cell>
          <cell r="J289">
            <v>9.2960000000000001E-2</v>
          </cell>
          <cell r="K289">
            <v>0</v>
          </cell>
          <cell r="L289" t="str">
            <v>CD.AA.390100</v>
          </cell>
          <cell r="M289" t="str">
            <v>CD</v>
          </cell>
          <cell r="N289" t="str">
            <v>AA</v>
          </cell>
          <cell r="O289" t="str">
            <v>390100</v>
          </cell>
        </row>
        <row r="290">
          <cell r="A290" t="str">
            <v>CD.AA.397000-AFC-GENERAL PLANT-COMM</v>
          </cell>
          <cell r="B290">
            <v>44120</v>
          </cell>
          <cell r="C290">
            <v>44105</v>
          </cell>
          <cell r="D290" t="str">
            <v>182332 REG ASSET - AFUDC (CCNC)</v>
          </cell>
          <cell r="E290">
            <v>44166</v>
          </cell>
          <cell r="F290">
            <v>0</v>
          </cell>
          <cell r="G290">
            <v>110.71</v>
          </cell>
          <cell r="H290">
            <v>2.9</v>
          </cell>
          <cell r="I290">
            <v>107.81</v>
          </cell>
          <cell r="J290">
            <v>9.2960000000000001E-2</v>
          </cell>
          <cell r="K290">
            <v>10.2916016</v>
          </cell>
          <cell r="L290" t="str">
            <v>CD.AA.397000</v>
          </cell>
          <cell r="M290" t="str">
            <v>CD</v>
          </cell>
          <cell r="N290" t="str">
            <v>AA</v>
          </cell>
          <cell r="O290" t="str">
            <v>397000</v>
          </cell>
        </row>
        <row r="291">
          <cell r="A291" t="str">
            <v>ED.ID.369300-AFC-DISTRIBUTION PLANT</v>
          </cell>
          <cell r="B291">
            <v>44110</v>
          </cell>
          <cell r="C291">
            <v>44105</v>
          </cell>
          <cell r="D291" t="str">
            <v>182332 REG ASSET - AFUDC (CCNC)</v>
          </cell>
          <cell r="E291">
            <v>44166</v>
          </cell>
          <cell r="F291">
            <v>0</v>
          </cell>
          <cell r="G291">
            <v>7.75</v>
          </cell>
          <cell r="H291">
            <v>0.08</v>
          </cell>
          <cell r="I291">
            <v>7.67</v>
          </cell>
          <cell r="J291">
            <v>0</v>
          </cell>
          <cell r="K291">
            <v>0</v>
          </cell>
          <cell r="L291" t="str">
            <v>ED.ID.369300</v>
          </cell>
          <cell r="M291" t="str">
            <v>ED</v>
          </cell>
          <cell r="N291" t="str">
            <v>ID</v>
          </cell>
          <cell r="O291" t="str">
            <v>369300</v>
          </cell>
        </row>
        <row r="292">
          <cell r="A292" t="str">
            <v>CD.AA.391100-AFC-GENERAL PLANT-COMP</v>
          </cell>
          <cell r="B292">
            <v>44075</v>
          </cell>
          <cell r="C292">
            <v>44075</v>
          </cell>
          <cell r="D292" t="str">
            <v>182332 REG ASSET - AFUDC (CCNC)</v>
          </cell>
          <cell r="E292">
            <v>44166</v>
          </cell>
          <cell r="F292">
            <v>0</v>
          </cell>
          <cell r="G292">
            <v>90.39</v>
          </cell>
          <cell r="H292">
            <v>8.18</v>
          </cell>
          <cell r="I292">
            <v>82.21</v>
          </cell>
          <cell r="J292">
            <v>9.2960000000000001E-2</v>
          </cell>
          <cell r="K292">
            <v>8.4026543999999994</v>
          </cell>
          <cell r="L292" t="str">
            <v>CD.AA.391100</v>
          </cell>
          <cell r="M292" t="str">
            <v>CD</v>
          </cell>
          <cell r="N292" t="str">
            <v>AA</v>
          </cell>
          <cell r="O292" t="str">
            <v>391100</v>
          </cell>
        </row>
        <row r="293">
          <cell r="A293" t="str">
            <v>CD.AA.303100-AFC-INTANGIBLE PLANT-M</v>
          </cell>
          <cell r="B293">
            <v>43959</v>
          </cell>
          <cell r="C293">
            <v>43952</v>
          </cell>
          <cell r="D293" t="str">
            <v>182332 REG ASSET - AFUDC (CCNC)</v>
          </cell>
          <cell r="E293">
            <v>44166</v>
          </cell>
          <cell r="F293">
            <v>0</v>
          </cell>
          <cell r="G293">
            <v>0</v>
          </cell>
          <cell r="H293">
            <v>0</v>
          </cell>
          <cell r="I293">
            <v>0</v>
          </cell>
          <cell r="J293">
            <v>9.2960000000000001E-2</v>
          </cell>
          <cell r="K293">
            <v>0</v>
          </cell>
          <cell r="L293" t="str">
            <v>CD.AA.303100</v>
          </cell>
          <cell r="M293" t="str">
            <v>CD</v>
          </cell>
          <cell r="N293" t="str">
            <v>AA</v>
          </cell>
          <cell r="O293" t="str">
            <v>303100</v>
          </cell>
        </row>
        <row r="294">
          <cell r="A294" t="str">
            <v>CD.AA.303100-AFC-INTANGIBLE PLANT-M</v>
          </cell>
          <cell r="B294">
            <v>43951</v>
          </cell>
          <cell r="C294">
            <v>43922</v>
          </cell>
          <cell r="D294" t="str">
            <v>182332 REG ASSET - AFUDC (CCNC)</v>
          </cell>
          <cell r="E294">
            <v>44166</v>
          </cell>
          <cell r="F294">
            <v>0</v>
          </cell>
          <cell r="G294">
            <v>0</v>
          </cell>
          <cell r="H294">
            <v>0</v>
          </cell>
          <cell r="I294">
            <v>0</v>
          </cell>
          <cell r="J294">
            <v>9.2960000000000001E-2</v>
          </cell>
          <cell r="K294">
            <v>0</v>
          </cell>
          <cell r="L294" t="str">
            <v>CD.AA.303100</v>
          </cell>
          <cell r="M294" t="str">
            <v>CD</v>
          </cell>
          <cell r="N294" t="str">
            <v>AA</v>
          </cell>
          <cell r="O294" t="str">
            <v>303100</v>
          </cell>
        </row>
        <row r="295">
          <cell r="A295" t="str">
            <v>GD.WA.378000-AFC-DISTRIBUTION-MEAS/</v>
          </cell>
          <cell r="B295">
            <v>43468</v>
          </cell>
          <cell r="C295">
            <v>43586</v>
          </cell>
          <cell r="D295" t="str">
            <v>182332 REG ASSET - AFUDC (CCNC)</v>
          </cell>
          <cell r="E295">
            <v>44166</v>
          </cell>
          <cell r="F295">
            <v>0</v>
          </cell>
          <cell r="G295">
            <v>0</v>
          </cell>
          <cell r="H295">
            <v>0</v>
          </cell>
          <cell r="I295">
            <v>0</v>
          </cell>
          <cell r="J295">
            <v>0</v>
          </cell>
          <cell r="K295">
            <v>0</v>
          </cell>
          <cell r="L295" t="str">
            <v>GD.WA.378000</v>
          </cell>
          <cell r="M295" t="str">
            <v>GD</v>
          </cell>
          <cell r="N295" t="str">
            <v>WA</v>
          </cell>
          <cell r="O295" t="str">
            <v>378000</v>
          </cell>
        </row>
        <row r="296">
          <cell r="A296" t="str">
            <v>CD.AA.303100-AFC-INTANGIBLE PLANT-M</v>
          </cell>
          <cell r="B296">
            <v>43613</v>
          </cell>
          <cell r="C296">
            <v>43586</v>
          </cell>
          <cell r="D296" t="str">
            <v>182332 REG ASSET - AFUDC (CCNC)</v>
          </cell>
          <cell r="E296">
            <v>44166</v>
          </cell>
          <cell r="F296">
            <v>0</v>
          </cell>
          <cell r="G296">
            <v>0</v>
          </cell>
          <cell r="H296">
            <v>0</v>
          </cell>
          <cell r="I296">
            <v>0</v>
          </cell>
          <cell r="J296">
            <v>9.2960000000000001E-2</v>
          </cell>
          <cell r="K296">
            <v>0</v>
          </cell>
          <cell r="L296" t="str">
            <v>CD.AA.303100</v>
          </cell>
          <cell r="M296" t="str">
            <v>CD</v>
          </cell>
          <cell r="N296" t="str">
            <v>AA</v>
          </cell>
          <cell r="O296" t="str">
            <v>303100</v>
          </cell>
        </row>
        <row r="297">
          <cell r="A297" t="str">
            <v>CD.AA.394000-AFC-GENERAL PLANT-TOOL</v>
          </cell>
          <cell r="B297">
            <v>43894</v>
          </cell>
          <cell r="C297">
            <v>43891</v>
          </cell>
          <cell r="D297" t="str">
            <v>182332 REG ASSET - AFUDC (CCNC)</v>
          </cell>
          <cell r="E297">
            <v>44166</v>
          </cell>
          <cell r="F297">
            <v>0</v>
          </cell>
          <cell r="G297">
            <v>0</v>
          </cell>
          <cell r="H297">
            <v>0</v>
          </cell>
          <cell r="I297">
            <v>0</v>
          </cell>
          <cell r="J297">
            <v>9.2960000000000001E-2</v>
          </cell>
          <cell r="K297">
            <v>0</v>
          </cell>
          <cell r="L297" t="str">
            <v>CD.AA.394000</v>
          </cell>
          <cell r="M297" t="str">
            <v>CD</v>
          </cell>
          <cell r="N297" t="str">
            <v>AA</v>
          </cell>
          <cell r="O297" t="str">
            <v>394000</v>
          </cell>
        </row>
        <row r="298">
          <cell r="A298" t="str">
            <v>CD.AA.303100-AFC-INTANGIBLE PLANT-M</v>
          </cell>
          <cell r="B298">
            <v>43894</v>
          </cell>
          <cell r="C298">
            <v>43891</v>
          </cell>
          <cell r="D298" t="str">
            <v>182332 REG ASSET - AFUDC (CCNC)</v>
          </cell>
          <cell r="E298">
            <v>44166</v>
          </cell>
          <cell r="F298">
            <v>0</v>
          </cell>
          <cell r="G298">
            <v>0</v>
          </cell>
          <cell r="H298">
            <v>0</v>
          </cell>
          <cell r="I298">
            <v>0</v>
          </cell>
          <cell r="J298">
            <v>9.2960000000000001E-2</v>
          </cell>
          <cell r="K298">
            <v>0</v>
          </cell>
          <cell r="L298" t="str">
            <v>CD.AA.303100</v>
          </cell>
          <cell r="M298" t="str">
            <v>CD</v>
          </cell>
          <cell r="N298" t="str">
            <v>AA</v>
          </cell>
          <cell r="O298" t="str">
            <v>303100</v>
          </cell>
        </row>
        <row r="299">
          <cell r="A299" t="str">
            <v>CD.AA.397000-AFC-GENERAL PLANT-COMM</v>
          </cell>
          <cell r="B299">
            <v>43683</v>
          </cell>
          <cell r="C299">
            <v>43739</v>
          </cell>
          <cell r="D299" t="str">
            <v>182332 REG ASSET - AFUDC (CCNC)</v>
          </cell>
          <cell r="E299">
            <v>44166</v>
          </cell>
          <cell r="F299">
            <v>0</v>
          </cell>
          <cell r="G299">
            <v>0</v>
          </cell>
          <cell r="H299">
            <v>0</v>
          </cell>
          <cell r="I299">
            <v>0</v>
          </cell>
          <cell r="J299">
            <v>9.2960000000000001E-2</v>
          </cell>
          <cell r="K299">
            <v>0</v>
          </cell>
          <cell r="L299" t="str">
            <v>CD.AA.397000</v>
          </cell>
          <cell r="M299" t="str">
            <v>CD</v>
          </cell>
          <cell r="N299" t="str">
            <v>AA</v>
          </cell>
          <cell r="O299" t="str">
            <v>397000</v>
          </cell>
        </row>
        <row r="300">
          <cell r="A300" t="str">
            <v>ED.ID.368000-AFC-DISTRIBUTION PLANT</v>
          </cell>
          <cell r="B300">
            <v>43475</v>
          </cell>
          <cell r="C300">
            <v>43586</v>
          </cell>
          <cell r="D300" t="str">
            <v>182332 REG ASSET - AFUDC (CCNC)</v>
          </cell>
          <cell r="E300">
            <v>44166</v>
          </cell>
          <cell r="F300">
            <v>0</v>
          </cell>
          <cell r="G300">
            <v>0</v>
          </cell>
          <cell r="H300">
            <v>0</v>
          </cell>
          <cell r="I300">
            <v>0</v>
          </cell>
          <cell r="J300">
            <v>0</v>
          </cell>
          <cell r="K300">
            <v>0</v>
          </cell>
          <cell r="L300" t="str">
            <v>ED.ID.368000</v>
          </cell>
          <cell r="M300" t="str">
            <v>ED</v>
          </cell>
          <cell r="N300" t="str">
            <v>ID</v>
          </cell>
          <cell r="O300" t="str">
            <v>368000</v>
          </cell>
        </row>
        <row r="301">
          <cell r="A301" t="str">
            <v>CD.AA.397000-AFC-GENERAL PLANT-COMM</v>
          </cell>
          <cell r="B301">
            <v>44088</v>
          </cell>
          <cell r="C301">
            <v>44075</v>
          </cell>
          <cell r="D301" t="str">
            <v>182332 REG ASSET - AFUDC (CCNC)</v>
          </cell>
          <cell r="E301">
            <v>44166</v>
          </cell>
          <cell r="F301">
            <v>0</v>
          </cell>
          <cell r="G301">
            <v>21370.12</v>
          </cell>
          <cell r="H301">
            <v>559.47</v>
          </cell>
          <cell r="I301">
            <v>20810.650000000001</v>
          </cell>
          <cell r="J301">
            <v>9.2960000000000001E-2</v>
          </cell>
          <cell r="K301">
            <v>1986.5663551999999</v>
          </cell>
          <cell r="L301" t="str">
            <v>CD.AA.397000</v>
          </cell>
          <cell r="M301" t="str">
            <v>CD</v>
          </cell>
          <cell r="N301" t="str">
            <v>AA</v>
          </cell>
          <cell r="O301" t="str">
            <v>397000</v>
          </cell>
        </row>
        <row r="302">
          <cell r="A302" t="str">
            <v>CD.AA.303100-AFC-INTANGIBLE PLANT-M</v>
          </cell>
          <cell r="B302">
            <v>43930</v>
          </cell>
          <cell r="C302">
            <v>43922</v>
          </cell>
          <cell r="D302" t="str">
            <v>182332 REG ASSET - AFUDC (CCNC)</v>
          </cell>
          <cell r="E302">
            <v>44166</v>
          </cell>
          <cell r="F302">
            <v>0</v>
          </cell>
          <cell r="G302">
            <v>3744.67</v>
          </cell>
          <cell r="H302">
            <v>166.22</v>
          </cell>
          <cell r="I302">
            <v>3578.45</v>
          </cell>
          <cell r="J302">
            <v>9.2960000000000001E-2</v>
          </cell>
          <cell r="K302">
            <v>348.10452320000002</v>
          </cell>
          <cell r="L302" t="str">
            <v>CD.AA.303100</v>
          </cell>
          <cell r="M302" t="str">
            <v>CD</v>
          </cell>
          <cell r="N302" t="str">
            <v>AA</v>
          </cell>
          <cell r="O302" t="str">
            <v>303100</v>
          </cell>
        </row>
        <row r="303">
          <cell r="A303" t="str">
            <v>GD.OR.385000-AFC-DISTRIBUTION-MEAS/</v>
          </cell>
          <cell r="B303">
            <v>44119</v>
          </cell>
          <cell r="C303">
            <v>44105</v>
          </cell>
          <cell r="D303" t="str">
            <v>182332 REG ASSET - AFUDC (CCNC)</v>
          </cell>
          <cell r="E303">
            <v>44166</v>
          </cell>
          <cell r="F303">
            <v>0</v>
          </cell>
          <cell r="G303">
            <v>1029.01</v>
          </cell>
          <cell r="H303">
            <v>6.75</v>
          </cell>
          <cell r="I303">
            <v>1022.26</v>
          </cell>
          <cell r="J303">
            <v>1</v>
          </cell>
          <cell r="K303">
            <v>1029.01</v>
          </cell>
          <cell r="L303" t="str">
            <v>GD.OR.385000</v>
          </cell>
          <cell r="M303" t="str">
            <v>GD</v>
          </cell>
          <cell r="N303" t="str">
            <v>OR</v>
          </cell>
          <cell r="O303" t="str">
            <v>385000</v>
          </cell>
        </row>
        <row r="304">
          <cell r="A304" t="str">
            <v>ED.NM.333000-AFC-HYDRO PROD PLANT-T</v>
          </cell>
          <cell r="B304">
            <v>44105</v>
          </cell>
          <cell r="C304">
            <v>44105</v>
          </cell>
          <cell r="D304" t="str">
            <v>182332 REG ASSET - AFUDC (CCNC)</v>
          </cell>
          <cell r="E304">
            <v>44166</v>
          </cell>
          <cell r="F304">
            <v>0</v>
          </cell>
          <cell r="G304">
            <v>0</v>
          </cell>
          <cell r="H304">
            <v>0</v>
          </cell>
          <cell r="I304">
            <v>0</v>
          </cell>
          <cell r="J304">
            <v>0</v>
          </cell>
          <cell r="K304">
            <v>0</v>
          </cell>
          <cell r="L304" t="str">
            <v>ED.NM.333000</v>
          </cell>
          <cell r="M304" t="str">
            <v>ED</v>
          </cell>
          <cell r="N304" t="str">
            <v>NM</v>
          </cell>
          <cell r="O304" t="str">
            <v>333000</v>
          </cell>
        </row>
        <row r="305">
          <cell r="A305" t="str">
            <v>GD.OR.378000-AFC-DISTRIBUTION-MEAS/</v>
          </cell>
          <cell r="B305">
            <v>44110</v>
          </cell>
          <cell r="C305">
            <v>44105</v>
          </cell>
          <cell r="D305" t="str">
            <v>182332 REG ASSET - AFUDC (CCNC)</v>
          </cell>
          <cell r="E305">
            <v>44166</v>
          </cell>
          <cell r="F305">
            <v>0</v>
          </cell>
          <cell r="G305">
            <v>112.39</v>
          </cell>
          <cell r="H305">
            <v>1.58</v>
          </cell>
          <cell r="I305">
            <v>110.81</v>
          </cell>
          <cell r="J305">
            <v>1</v>
          </cell>
          <cell r="K305">
            <v>112.39</v>
          </cell>
          <cell r="L305" t="str">
            <v>GD.OR.378000</v>
          </cell>
          <cell r="M305" t="str">
            <v>GD</v>
          </cell>
          <cell r="N305" t="str">
            <v>OR</v>
          </cell>
          <cell r="O305" t="str">
            <v>378000</v>
          </cell>
        </row>
        <row r="306">
          <cell r="A306" t="str">
            <v>CD.AA.391100-AFC-GENERAL PLANT-COMP</v>
          </cell>
          <cell r="B306">
            <v>43754</v>
          </cell>
          <cell r="C306">
            <v>43739</v>
          </cell>
          <cell r="D306" t="str">
            <v>182332 REG ASSET - AFUDC (CCNC)</v>
          </cell>
          <cell r="E306">
            <v>44166</v>
          </cell>
          <cell r="F306">
            <v>0</v>
          </cell>
          <cell r="G306">
            <v>0</v>
          </cell>
          <cell r="H306">
            <v>0</v>
          </cell>
          <cell r="I306">
            <v>0</v>
          </cell>
          <cell r="J306">
            <v>9.2960000000000001E-2</v>
          </cell>
          <cell r="K306">
            <v>0</v>
          </cell>
          <cell r="L306" t="str">
            <v>CD.AA.391100</v>
          </cell>
          <cell r="M306" t="str">
            <v>CD</v>
          </cell>
          <cell r="N306" t="str">
            <v>AA</v>
          </cell>
          <cell r="O306" t="str">
            <v>391100</v>
          </cell>
        </row>
        <row r="307">
          <cell r="A307" t="str">
            <v>ED.WA.390100-AFC-GENERAL PLANT-STRU</v>
          </cell>
          <cell r="B307">
            <v>43769</v>
          </cell>
          <cell r="C307">
            <v>43739</v>
          </cell>
          <cell r="D307" t="str">
            <v>182332 REG ASSET - AFUDC (CCNC)</v>
          </cell>
          <cell r="E307">
            <v>44166</v>
          </cell>
          <cell r="F307">
            <v>0</v>
          </cell>
          <cell r="G307">
            <v>0</v>
          </cell>
          <cell r="H307">
            <v>0</v>
          </cell>
          <cell r="I307">
            <v>0</v>
          </cell>
          <cell r="J307">
            <v>0</v>
          </cell>
          <cell r="K307">
            <v>0</v>
          </cell>
          <cell r="L307" t="str">
            <v>ED.WA.390100</v>
          </cell>
          <cell r="M307" t="str">
            <v>ED</v>
          </cell>
          <cell r="N307" t="str">
            <v>WA</v>
          </cell>
          <cell r="O307" t="str">
            <v>390100</v>
          </cell>
        </row>
        <row r="308">
          <cell r="A308" t="str">
            <v>GD.OR.376000-AFC-GAS DISTRIBUTION P</v>
          </cell>
          <cell r="B308">
            <v>43951</v>
          </cell>
          <cell r="C308">
            <v>43922</v>
          </cell>
          <cell r="D308" t="str">
            <v>182332 REG ASSET - AFUDC (CCNC)</v>
          </cell>
          <cell r="E308">
            <v>44166</v>
          </cell>
          <cell r="F308">
            <v>0</v>
          </cell>
          <cell r="G308">
            <v>268.01</v>
          </cell>
          <cell r="H308">
            <v>2.59</v>
          </cell>
          <cell r="I308">
            <v>265.42</v>
          </cell>
          <cell r="J308">
            <v>1</v>
          </cell>
          <cell r="K308">
            <v>268.01</v>
          </cell>
          <cell r="L308" t="str">
            <v>GD.OR.376000</v>
          </cell>
          <cell r="M308" t="str">
            <v>GD</v>
          </cell>
          <cell r="N308" t="str">
            <v>OR</v>
          </cell>
          <cell r="O308" t="str">
            <v>376000</v>
          </cell>
        </row>
        <row r="309">
          <cell r="A309" t="str">
            <v>GD.OR.385000-AFC-DISTRIBUTION-MEAS/</v>
          </cell>
          <cell r="B309">
            <v>43951</v>
          </cell>
          <cell r="C309">
            <v>43922</v>
          </cell>
          <cell r="D309" t="str">
            <v>182332 REG ASSET - AFUDC (CCNC)</v>
          </cell>
          <cell r="E309">
            <v>44166</v>
          </cell>
          <cell r="F309">
            <v>0</v>
          </cell>
          <cell r="G309">
            <v>0</v>
          </cell>
          <cell r="H309">
            <v>0</v>
          </cell>
          <cell r="I309">
            <v>0</v>
          </cell>
          <cell r="J309">
            <v>1</v>
          </cell>
          <cell r="K309">
            <v>0</v>
          </cell>
          <cell r="L309" t="str">
            <v>GD.OR.385000</v>
          </cell>
          <cell r="M309" t="str">
            <v>GD</v>
          </cell>
          <cell r="N309" t="str">
            <v>OR</v>
          </cell>
          <cell r="O309" t="str">
            <v>385000</v>
          </cell>
        </row>
        <row r="310">
          <cell r="A310" t="str">
            <v>ED.ID.365000-AFC-DISTRIBUTION PLANT</v>
          </cell>
          <cell r="B310">
            <v>43718</v>
          </cell>
          <cell r="C310">
            <v>43709</v>
          </cell>
          <cell r="D310" t="str">
            <v>182332 REG ASSET - AFUDC (CCNC)</v>
          </cell>
          <cell r="E310">
            <v>44166</v>
          </cell>
          <cell r="F310">
            <v>0</v>
          </cell>
          <cell r="G310">
            <v>0</v>
          </cell>
          <cell r="H310">
            <v>0</v>
          </cell>
          <cell r="I310">
            <v>0</v>
          </cell>
          <cell r="J310">
            <v>0</v>
          </cell>
          <cell r="K310">
            <v>0</v>
          </cell>
          <cell r="L310" t="str">
            <v>ED.ID.365000</v>
          </cell>
          <cell r="M310" t="str">
            <v>ED</v>
          </cell>
          <cell r="N310" t="str">
            <v>ID</v>
          </cell>
          <cell r="O310" t="str">
            <v>365000</v>
          </cell>
        </row>
        <row r="311">
          <cell r="A311" t="str">
            <v>GD.OR.376000-AFC-GAS DISTRIBUTION P</v>
          </cell>
          <cell r="B311">
            <v>43762</v>
          </cell>
          <cell r="C311">
            <v>43739</v>
          </cell>
          <cell r="D311" t="str">
            <v>182332 REG ASSET - AFUDC (CCNC)</v>
          </cell>
          <cell r="E311">
            <v>44166</v>
          </cell>
          <cell r="F311">
            <v>0</v>
          </cell>
          <cell r="G311">
            <v>160.55000000000001</v>
          </cell>
          <cell r="H311">
            <v>3.39</v>
          </cell>
          <cell r="I311">
            <v>157.16</v>
          </cell>
          <cell r="J311">
            <v>1</v>
          </cell>
          <cell r="K311">
            <v>160.55000000000001</v>
          </cell>
          <cell r="L311" t="str">
            <v>GD.OR.376000</v>
          </cell>
          <cell r="M311" t="str">
            <v>GD</v>
          </cell>
          <cell r="N311" t="str">
            <v>OR</v>
          </cell>
          <cell r="O311" t="str">
            <v>376000</v>
          </cell>
        </row>
        <row r="312">
          <cell r="A312" t="str">
            <v>ED.ID.367000-AFC-DISTRIBUTION PLANT</v>
          </cell>
          <cell r="B312">
            <v>43789</v>
          </cell>
          <cell r="C312">
            <v>43770</v>
          </cell>
          <cell r="D312" t="str">
            <v>182332 REG ASSET - AFUDC (CCNC)</v>
          </cell>
          <cell r="E312">
            <v>44166</v>
          </cell>
          <cell r="F312">
            <v>0</v>
          </cell>
          <cell r="G312">
            <v>0</v>
          </cell>
          <cell r="H312">
            <v>0</v>
          </cell>
          <cell r="I312">
            <v>0</v>
          </cell>
          <cell r="J312">
            <v>0</v>
          </cell>
          <cell r="K312">
            <v>0</v>
          </cell>
          <cell r="L312" t="str">
            <v>ED.ID.367000</v>
          </cell>
          <cell r="M312" t="str">
            <v>ED</v>
          </cell>
          <cell r="N312" t="str">
            <v>ID</v>
          </cell>
          <cell r="O312" t="str">
            <v>367000</v>
          </cell>
        </row>
        <row r="313">
          <cell r="A313" t="str">
            <v>ED.BP.341000-AFC-OTHER PROD PLANT-S</v>
          </cell>
          <cell r="B313">
            <v>43791</v>
          </cell>
          <cell r="C313">
            <v>43770</v>
          </cell>
          <cell r="D313" t="str">
            <v>182332 REG ASSET - AFUDC (CCNC)</v>
          </cell>
          <cell r="E313">
            <v>44166</v>
          </cell>
          <cell r="F313">
            <v>0</v>
          </cell>
          <cell r="G313">
            <v>0</v>
          </cell>
          <cell r="H313">
            <v>0</v>
          </cell>
          <cell r="I313">
            <v>0</v>
          </cell>
          <cell r="J313">
            <v>0</v>
          </cell>
          <cell r="K313">
            <v>0</v>
          </cell>
          <cell r="L313" t="str">
            <v>ED.BP.341000</v>
          </cell>
          <cell r="M313" t="str">
            <v>ED</v>
          </cell>
          <cell r="N313" t="str">
            <v>BP</v>
          </cell>
          <cell r="O313" t="str">
            <v>341000</v>
          </cell>
        </row>
        <row r="314">
          <cell r="A314" t="str">
            <v>ED.AN.356000-AFC-TRANSMISSION PLANT</v>
          </cell>
          <cell r="B314">
            <v>43784</v>
          </cell>
          <cell r="C314">
            <v>43770</v>
          </cell>
          <cell r="D314" t="str">
            <v>182332 REG ASSET - AFUDC (CCNC)</v>
          </cell>
          <cell r="E314">
            <v>44166</v>
          </cell>
          <cell r="F314">
            <v>0</v>
          </cell>
          <cell r="G314">
            <v>140.46</v>
          </cell>
          <cell r="H314">
            <v>3.05</v>
          </cell>
          <cell r="I314">
            <v>137.41</v>
          </cell>
          <cell r="J314">
            <v>0</v>
          </cell>
          <cell r="K314">
            <v>0</v>
          </cell>
          <cell r="L314" t="str">
            <v>ED.AN.356000</v>
          </cell>
          <cell r="M314" t="str">
            <v>ED</v>
          </cell>
          <cell r="N314" t="str">
            <v>AN</v>
          </cell>
          <cell r="O314" t="str">
            <v>356000</v>
          </cell>
        </row>
        <row r="315">
          <cell r="A315" t="str">
            <v>ED.ID.367000-AFC-DISTRIBUTION PLANT</v>
          </cell>
          <cell r="B315">
            <v>43559</v>
          </cell>
          <cell r="C315">
            <v>43586</v>
          </cell>
          <cell r="D315" t="str">
            <v>182332 REG ASSET - AFUDC (CCNC)</v>
          </cell>
          <cell r="E315">
            <v>44166</v>
          </cell>
          <cell r="F315">
            <v>0</v>
          </cell>
          <cell r="G315">
            <v>0</v>
          </cell>
          <cell r="H315">
            <v>0</v>
          </cell>
          <cell r="I315">
            <v>0</v>
          </cell>
          <cell r="J315">
            <v>0</v>
          </cell>
          <cell r="K315">
            <v>0</v>
          </cell>
          <cell r="L315" t="str">
            <v>ED.ID.367000</v>
          </cell>
          <cell r="M315" t="str">
            <v>ED</v>
          </cell>
          <cell r="N315" t="str">
            <v>ID</v>
          </cell>
          <cell r="O315" t="str">
            <v>367000</v>
          </cell>
        </row>
        <row r="316">
          <cell r="A316" t="str">
            <v>CD.AA.303100-AFC-INTANGIBLE PLANT-M</v>
          </cell>
          <cell r="B316">
            <v>43657</v>
          </cell>
          <cell r="C316">
            <v>43647</v>
          </cell>
          <cell r="D316" t="str">
            <v>182332 REG ASSET - AFUDC (CCNC)</v>
          </cell>
          <cell r="E316">
            <v>44166</v>
          </cell>
          <cell r="F316">
            <v>0</v>
          </cell>
          <cell r="G316">
            <v>0</v>
          </cell>
          <cell r="H316">
            <v>0</v>
          </cell>
          <cell r="I316">
            <v>0</v>
          </cell>
          <cell r="J316">
            <v>9.2960000000000001E-2</v>
          </cell>
          <cell r="K316">
            <v>0</v>
          </cell>
          <cell r="L316" t="str">
            <v>CD.AA.303100</v>
          </cell>
          <cell r="M316" t="str">
            <v>CD</v>
          </cell>
          <cell r="N316" t="str">
            <v>AA</v>
          </cell>
          <cell r="O316" t="str">
            <v>303100</v>
          </cell>
        </row>
        <row r="317">
          <cell r="A317" t="str">
            <v>ED.AN.397000-AFC-GENERAL PLANT-COMM</v>
          </cell>
          <cell r="B317">
            <v>43682</v>
          </cell>
          <cell r="C317">
            <v>43678</v>
          </cell>
          <cell r="D317" t="str">
            <v>182332 REG ASSET - AFUDC (CCNC)</v>
          </cell>
          <cell r="E317">
            <v>44166</v>
          </cell>
          <cell r="F317">
            <v>0</v>
          </cell>
          <cell r="G317">
            <v>0</v>
          </cell>
          <cell r="H317">
            <v>0</v>
          </cell>
          <cell r="I317">
            <v>0</v>
          </cell>
          <cell r="J317">
            <v>0</v>
          </cell>
          <cell r="K317">
            <v>0</v>
          </cell>
          <cell r="L317" t="str">
            <v>ED.AN.397000</v>
          </cell>
          <cell r="M317" t="str">
            <v>ED</v>
          </cell>
          <cell r="N317" t="str">
            <v>AN</v>
          </cell>
          <cell r="O317" t="str">
            <v>397000</v>
          </cell>
        </row>
        <row r="318">
          <cell r="A318" t="str">
            <v>ED.ID.367000-AFC-DISTRIBUTION PLANT</v>
          </cell>
          <cell r="B318">
            <v>43921</v>
          </cell>
          <cell r="C318">
            <v>43891</v>
          </cell>
          <cell r="D318" t="str">
            <v>182332 REG ASSET - AFUDC (CCNC)</v>
          </cell>
          <cell r="E318">
            <v>44166</v>
          </cell>
          <cell r="F318">
            <v>0</v>
          </cell>
          <cell r="G318">
            <v>187.17</v>
          </cell>
          <cell r="H318">
            <v>3.28</v>
          </cell>
          <cell r="I318">
            <v>183.89</v>
          </cell>
          <cell r="J318">
            <v>0</v>
          </cell>
          <cell r="K318">
            <v>0</v>
          </cell>
          <cell r="L318" t="str">
            <v>ED.ID.367000</v>
          </cell>
          <cell r="M318" t="str">
            <v>ED</v>
          </cell>
          <cell r="N318" t="str">
            <v>ID</v>
          </cell>
          <cell r="O318" t="str">
            <v>367000</v>
          </cell>
        </row>
        <row r="319">
          <cell r="A319" t="str">
            <v>ED.WA.366000-AFC-DISTRIBUTION PLANT</v>
          </cell>
          <cell r="B319">
            <v>43769</v>
          </cell>
          <cell r="C319">
            <v>43739</v>
          </cell>
          <cell r="D319" t="str">
            <v>182332 REG ASSET - AFUDC (CCNC)</v>
          </cell>
          <cell r="E319">
            <v>44166</v>
          </cell>
          <cell r="F319">
            <v>0</v>
          </cell>
          <cell r="G319">
            <v>0</v>
          </cell>
          <cell r="H319">
            <v>0</v>
          </cell>
          <cell r="I319">
            <v>0</v>
          </cell>
          <cell r="J319">
            <v>0</v>
          </cell>
          <cell r="K319">
            <v>0</v>
          </cell>
          <cell r="L319" t="str">
            <v>ED.WA.366000</v>
          </cell>
          <cell r="M319" t="str">
            <v>ED</v>
          </cell>
          <cell r="N319" t="str">
            <v>WA</v>
          </cell>
          <cell r="O319" t="str">
            <v>366000</v>
          </cell>
        </row>
        <row r="320">
          <cell r="A320" t="str">
            <v>CD.AA.303100-AFC-INTANGIBLE PLANT-M</v>
          </cell>
          <cell r="B320">
            <v>43692</v>
          </cell>
          <cell r="C320">
            <v>43678</v>
          </cell>
          <cell r="D320" t="str">
            <v>182332 REG ASSET - AFUDC (CCNC)</v>
          </cell>
          <cell r="E320">
            <v>44166</v>
          </cell>
          <cell r="F320">
            <v>0</v>
          </cell>
          <cell r="G320">
            <v>0</v>
          </cell>
          <cell r="H320">
            <v>0</v>
          </cell>
          <cell r="I320">
            <v>0</v>
          </cell>
          <cell r="J320">
            <v>9.2960000000000001E-2</v>
          </cell>
          <cell r="K320">
            <v>0</v>
          </cell>
          <cell r="L320" t="str">
            <v>CD.AA.303100</v>
          </cell>
          <cell r="M320" t="str">
            <v>CD</v>
          </cell>
          <cell r="N320" t="str">
            <v>AA</v>
          </cell>
          <cell r="O320" t="str">
            <v>303100</v>
          </cell>
        </row>
        <row r="321">
          <cell r="A321" t="str">
            <v>CD.AA.303100-AFC-INTANGIBLE PLANT-M</v>
          </cell>
          <cell r="B321">
            <v>43664</v>
          </cell>
          <cell r="C321">
            <v>43647</v>
          </cell>
          <cell r="D321" t="str">
            <v>182332 REG ASSET - AFUDC (CCNC)</v>
          </cell>
          <cell r="E321">
            <v>44166</v>
          </cell>
          <cell r="F321">
            <v>0</v>
          </cell>
          <cell r="G321">
            <v>0</v>
          </cell>
          <cell r="H321">
            <v>0</v>
          </cell>
          <cell r="I321">
            <v>0</v>
          </cell>
          <cell r="J321">
            <v>9.2960000000000001E-2</v>
          </cell>
          <cell r="K321">
            <v>0</v>
          </cell>
          <cell r="L321" t="str">
            <v>CD.AA.303100</v>
          </cell>
          <cell r="M321" t="str">
            <v>CD</v>
          </cell>
          <cell r="N321" t="str">
            <v>AA</v>
          </cell>
          <cell r="O321" t="str">
            <v>303100</v>
          </cell>
        </row>
        <row r="322">
          <cell r="A322" t="str">
            <v>ED.ID.369300-AFC-DISTRIBUTION PLANT</v>
          </cell>
          <cell r="B322">
            <v>43700</v>
          </cell>
          <cell r="C322">
            <v>43678</v>
          </cell>
          <cell r="D322" t="str">
            <v>182332 REG ASSET - AFUDC (CCNC)</v>
          </cell>
          <cell r="E322">
            <v>44166</v>
          </cell>
          <cell r="F322">
            <v>0</v>
          </cell>
          <cell r="G322">
            <v>0</v>
          </cell>
          <cell r="H322">
            <v>0</v>
          </cell>
          <cell r="I322">
            <v>0</v>
          </cell>
          <cell r="J322">
            <v>0</v>
          </cell>
          <cell r="K322">
            <v>0</v>
          </cell>
          <cell r="L322" t="str">
            <v>ED.ID.369300</v>
          </cell>
          <cell r="M322" t="str">
            <v>ED</v>
          </cell>
          <cell r="N322" t="str">
            <v>ID</v>
          </cell>
          <cell r="O322" t="str">
            <v>369300</v>
          </cell>
        </row>
        <row r="323">
          <cell r="A323" t="str">
            <v>ED.AN.353000-AFC-TRANSMISSION PLANT</v>
          </cell>
          <cell r="B323">
            <v>43451</v>
          </cell>
          <cell r="C323">
            <v>43586</v>
          </cell>
          <cell r="D323" t="str">
            <v>182332 REG ASSET - AFUDC (CCNC)</v>
          </cell>
          <cell r="E323">
            <v>44166</v>
          </cell>
          <cell r="F323">
            <v>0</v>
          </cell>
          <cell r="G323">
            <v>0</v>
          </cell>
          <cell r="H323">
            <v>0</v>
          </cell>
          <cell r="I323">
            <v>0</v>
          </cell>
          <cell r="J323">
            <v>0</v>
          </cell>
          <cell r="K323">
            <v>0</v>
          </cell>
          <cell r="L323" t="str">
            <v>ED.AN.353000</v>
          </cell>
          <cell r="M323" t="str">
            <v>ED</v>
          </cell>
          <cell r="N323" t="str">
            <v>AN</v>
          </cell>
          <cell r="O323" t="str">
            <v>353000</v>
          </cell>
        </row>
        <row r="324">
          <cell r="A324" t="str">
            <v>ED.LL.332200-AFC-HYD PROD-RESERV, D</v>
          </cell>
          <cell r="B324">
            <v>43591</v>
          </cell>
          <cell r="C324">
            <v>43586</v>
          </cell>
          <cell r="D324" t="str">
            <v>182332 REG ASSET - AFUDC (CCNC)</v>
          </cell>
          <cell r="E324">
            <v>44166</v>
          </cell>
          <cell r="F324">
            <v>0</v>
          </cell>
          <cell r="G324">
            <v>2738.03</v>
          </cell>
          <cell r="H324">
            <v>28.42</v>
          </cell>
          <cell r="I324">
            <v>2709.61</v>
          </cell>
          <cell r="J324">
            <v>0</v>
          </cell>
          <cell r="K324">
            <v>0</v>
          </cell>
          <cell r="L324" t="str">
            <v>ED.LL.332200</v>
          </cell>
          <cell r="M324" t="str">
            <v>ED</v>
          </cell>
          <cell r="N324" t="str">
            <v>LL</v>
          </cell>
          <cell r="O324" t="str">
            <v>332200</v>
          </cell>
        </row>
        <row r="325">
          <cell r="A325" t="str">
            <v>ED.ID.368000-AFC-DISTRIBUTION PLANT</v>
          </cell>
          <cell r="B325">
            <v>43614</v>
          </cell>
          <cell r="C325">
            <v>43586</v>
          </cell>
          <cell r="D325" t="str">
            <v>182332 REG ASSET - AFUDC (CCNC)</v>
          </cell>
          <cell r="E325">
            <v>44166</v>
          </cell>
          <cell r="F325">
            <v>0</v>
          </cell>
          <cell r="G325">
            <v>-3.43</v>
          </cell>
          <cell r="H325">
            <v>-0.09</v>
          </cell>
          <cell r="I325">
            <v>-3.34</v>
          </cell>
          <cell r="J325">
            <v>0</v>
          </cell>
          <cell r="K325">
            <v>0</v>
          </cell>
          <cell r="L325" t="str">
            <v>ED.ID.368000</v>
          </cell>
          <cell r="M325" t="str">
            <v>ED</v>
          </cell>
          <cell r="N325" t="str">
            <v>ID</v>
          </cell>
          <cell r="O325" t="str">
            <v>368000</v>
          </cell>
        </row>
        <row r="326">
          <cell r="A326" t="str">
            <v>ED.ID.367000-AFC-DISTRIBUTION PLANT</v>
          </cell>
          <cell r="B326">
            <v>43475</v>
          </cell>
          <cell r="C326">
            <v>43586</v>
          </cell>
          <cell r="D326" t="str">
            <v>182332 REG ASSET - AFUDC (CCNC)</v>
          </cell>
          <cell r="E326">
            <v>44166</v>
          </cell>
          <cell r="F326">
            <v>0</v>
          </cell>
          <cell r="G326">
            <v>0</v>
          </cell>
          <cell r="H326">
            <v>0</v>
          </cell>
          <cell r="I326">
            <v>0</v>
          </cell>
          <cell r="J326">
            <v>0</v>
          </cell>
          <cell r="K326">
            <v>0</v>
          </cell>
          <cell r="L326" t="str">
            <v>ED.ID.367000</v>
          </cell>
          <cell r="M326" t="str">
            <v>ED</v>
          </cell>
          <cell r="N326" t="str">
            <v>ID</v>
          </cell>
          <cell r="O326" t="str">
            <v>367000</v>
          </cell>
        </row>
        <row r="327">
          <cell r="A327" t="str">
            <v>ED.LL.332100-AFC-HYDRO PROD PLANT-R</v>
          </cell>
          <cell r="B327">
            <v>43637</v>
          </cell>
          <cell r="C327">
            <v>43617</v>
          </cell>
          <cell r="D327" t="str">
            <v>182332 REG ASSET - AFUDC (CCNC)</v>
          </cell>
          <cell r="E327">
            <v>44166</v>
          </cell>
          <cell r="F327">
            <v>0</v>
          </cell>
          <cell r="G327">
            <v>0</v>
          </cell>
          <cell r="H327">
            <v>0</v>
          </cell>
          <cell r="I327">
            <v>0</v>
          </cell>
          <cell r="J327">
            <v>0</v>
          </cell>
          <cell r="K327">
            <v>0</v>
          </cell>
          <cell r="L327" t="str">
            <v>ED.LL.332100</v>
          </cell>
          <cell r="M327" t="str">
            <v>ED</v>
          </cell>
          <cell r="N327" t="str">
            <v>LL</v>
          </cell>
          <cell r="O327" t="str">
            <v>332100</v>
          </cell>
        </row>
        <row r="328">
          <cell r="A328" t="str">
            <v>CD.AA.390100-AFC-GENERAL PLANT-STRU</v>
          </cell>
          <cell r="B328">
            <v>43636</v>
          </cell>
          <cell r="C328">
            <v>43617</v>
          </cell>
          <cell r="D328" t="str">
            <v>182332 REG ASSET - AFUDC (CCNC)</v>
          </cell>
          <cell r="E328">
            <v>44166</v>
          </cell>
          <cell r="F328">
            <v>0</v>
          </cell>
          <cell r="G328">
            <v>0</v>
          </cell>
          <cell r="H328">
            <v>0</v>
          </cell>
          <cell r="I328">
            <v>0</v>
          </cell>
          <cell r="J328">
            <v>9.2960000000000001E-2</v>
          </cell>
          <cell r="K328">
            <v>0</v>
          </cell>
          <cell r="L328" t="str">
            <v>CD.AA.390100</v>
          </cell>
          <cell r="M328" t="str">
            <v>CD</v>
          </cell>
          <cell r="N328" t="str">
            <v>AA</v>
          </cell>
          <cell r="O328" t="str">
            <v>390100</v>
          </cell>
        </row>
        <row r="329">
          <cell r="A329" t="str">
            <v>ED.NR.331000-AFC-HYDRO PROD PLANT-S</v>
          </cell>
          <cell r="B329">
            <v>43497</v>
          </cell>
          <cell r="C329">
            <v>43586</v>
          </cell>
          <cell r="D329" t="str">
            <v>182332 REG ASSET - AFUDC (CCNC)</v>
          </cell>
          <cell r="E329">
            <v>44166</v>
          </cell>
          <cell r="F329">
            <v>0</v>
          </cell>
          <cell r="G329">
            <v>7084.29</v>
          </cell>
          <cell r="H329">
            <v>43.54</v>
          </cell>
          <cell r="I329">
            <v>7040.75</v>
          </cell>
          <cell r="J329">
            <v>0</v>
          </cell>
          <cell r="K329">
            <v>0</v>
          </cell>
          <cell r="L329" t="str">
            <v>ED.NR.331000</v>
          </cell>
          <cell r="M329" t="str">
            <v>ED</v>
          </cell>
          <cell r="N329" t="str">
            <v>NR</v>
          </cell>
          <cell r="O329" t="str">
            <v>331000</v>
          </cell>
        </row>
        <row r="330">
          <cell r="A330" t="str">
            <v>CD.AA.303100-AFC-INTANGIBLE PLANT-M</v>
          </cell>
          <cell r="B330">
            <v>43535</v>
          </cell>
          <cell r="C330">
            <v>43586</v>
          </cell>
          <cell r="D330" t="str">
            <v>182332 REG ASSET - AFUDC (CCNC)</v>
          </cell>
          <cell r="E330">
            <v>44166</v>
          </cell>
          <cell r="F330">
            <v>0</v>
          </cell>
          <cell r="G330">
            <v>0</v>
          </cell>
          <cell r="H330">
            <v>0</v>
          </cell>
          <cell r="I330">
            <v>0</v>
          </cell>
          <cell r="J330">
            <v>9.2960000000000001E-2</v>
          </cell>
          <cell r="K330">
            <v>0</v>
          </cell>
          <cell r="L330" t="str">
            <v>CD.AA.303100</v>
          </cell>
          <cell r="M330" t="str">
            <v>CD</v>
          </cell>
          <cell r="N330" t="str">
            <v>AA</v>
          </cell>
          <cell r="O330" t="str">
            <v>303100</v>
          </cell>
        </row>
        <row r="331">
          <cell r="A331" t="str">
            <v>CD.AA.303100-AFC-INTANGIBLE PLANT-M</v>
          </cell>
          <cell r="B331">
            <v>43817</v>
          </cell>
          <cell r="C331">
            <v>43800</v>
          </cell>
          <cell r="D331" t="str">
            <v>182332 REG ASSET - AFUDC (CCNC)</v>
          </cell>
          <cell r="E331">
            <v>44166</v>
          </cell>
          <cell r="F331">
            <v>0</v>
          </cell>
          <cell r="G331">
            <v>9064.26</v>
          </cell>
          <cell r="H331">
            <v>2318.86</v>
          </cell>
          <cell r="I331">
            <v>6745.4</v>
          </cell>
          <cell r="J331">
            <v>9.2960000000000001E-2</v>
          </cell>
          <cell r="K331">
            <v>842.61360960000002</v>
          </cell>
          <cell r="L331" t="str">
            <v>CD.AA.303100</v>
          </cell>
          <cell r="M331" t="str">
            <v>CD</v>
          </cell>
          <cell r="N331" t="str">
            <v>AA</v>
          </cell>
          <cell r="O331" t="str">
            <v>303100</v>
          </cell>
        </row>
        <row r="332">
          <cell r="A332" t="str">
            <v>ED.WA.366000-AFC-DISTRIBUTION PLANT</v>
          </cell>
          <cell r="B332">
            <v>44083</v>
          </cell>
          <cell r="C332">
            <v>44075</v>
          </cell>
          <cell r="D332" t="str">
            <v>182332 REG ASSET - AFUDC (CCNC)</v>
          </cell>
          <cell r="E332">
            <v>44166</v>
          </cell>
          <cell r="F332">
            <v>0</v>
          </cell>
          <cell r="G332">
            <v>696.52</v>
          </cell>
          <cell r="H332">
            <v>2.35</v>
          </cell>
          <cell r="I332">
            <v>694.17</v>
          </cell>
          <cell r="J332">
            <v>0</v>
          </cell>
          <cell r="K332">
            <v>0</v>
          </cell>
          <cell r="L332" t="str">
            <v>ED.WA.366000</v>
          </cell>
          <cell r="M332" t="str">
            <v>ED</v>
          </cell>
          <cell r="N332" t="str">
            <v>WA</v>
          </cell>
          <cell r="O332" t="str">
            <v>366000</v>
          </cell>
        </row>
        <row r="333">
          <cell r="A333" t="str">
            <v>GD.OR.380000-AFC-GAS DISTRIBUTION P</v>
          </cell>
          <cell r="B333">
            <v>43769</v>
          </cell>
          <cell r="C333">
            <v>43739</v>
          </cell>
          <cell r="D333" t="str">
            <v>182332 REG ASSET - AFUDC (CCNC)</v>
          </cell>
          <cell r="E333">
            <v>44166</v>
          </cell>
          <cell r="F333">
            <v>0</v>
          </cell>
          <cell r="G333">
            <v>5402.06</v>
          </cell>
          <cell r="H333">
            <v>74.44</v>
          </cell>
          <cell r="I333">
            <v>5327.62</v>
          </cell>
          <cell r="J333">
            <v>1</v>
          </cell>
          <cell r="K333">
            <v>5402.06</v>
          </cell>
          <cell r="L333" t="str">
            <v>GD.OR.380000</v>
          </cell>
          <cell r="M333" t="str">
            <v>GD</v>
          </cell>
          <cell r="N333" t="str">
            <v>OR</v>
          </cell>
          <cell r="O333" t="str">
            <v>380000</v>
          </cell>
        </row>
        <row r="334">
          <cell r="A334" t="str">
            <v>ED.AN.355000-AFC-TRANSMISSION PLANT</v>
          </cell>
          <cell r="B334">
            <v>44196</v>
          </cell>
          <cell r="C334">
            <v>44166</v>
          </cell>
          <cell r="D334" t="str">
            <v>182332 REG ASSET - AFUDC (CCNC)</v>
          </cell>
          <cell r="E334">
            <v>44166</v>
          </cell>
          <cell r="F334">
            <v>0</v>
          </cell>
          <cell r="G334">
            <v>75350.3</v>
          </cell>
          <cell r="H334">
            <v>693.77</v>
          </cell>
          <cell r="I334">
            <v>74656.53</v>
          </cell>
          <cell r="J334">
            <v>0</v>
          </cell>
          <cell r="K334">
            <v>0</v>
          </cell>
          <cell r="L334" t="str">
            <v>ED.AN.355000</v>
          </cell>
          <cell r="M334" t="str">
            <v>ED</v>
          </cell>
          <cell r="N334" t="str">
            <v>AN</v>
          </cell>
          <cell r="O334" t="str">
            <v>355000</v>
          </cell>
        </row>
        <row r="335">
          <cell r="A335" t="str">
            <v>GD.OR.378000-AFC-DISTRIBUTION-MEAS/</v>
          </cell>
          <cell r="B335">
            <v>43747</v>
          </cell>
          <cell r="C335">
            <v>43739</v>
          </cell>
          <cell r="D335" t="str">
            <v>182332 REG ASSET - AFUDC (CCNC)</v>
          </cell>
          <cell r="E335">
            <v>44166</v>
          </cell>
          <cell r="F335">
            <v>0</v>
          </cell>
          <cell r="G335">
            <v>0</v>
          </cell>
          <cell r="H335">
            <v>0</v>
          </cell>
          <cell r="I335">
            <v>0</v>
          </cell>
          <cell r="J335">
            <v>1</v>
          </cell>
          <cell r="K335">
            <v>0</v>
          </cell>
          <cell r="L335" t="str">
            <v>GD.OR.378000</v>
          </cell>
          <cell r="M335" t="str">
            <v>GD</v>
          </cell>
          <cell r="N335" t="str">
            <v>OR</v>
          </cell>
          <cell r="O335" t="str">
            <v>378000</v>
          </cell>
        </row>
        <row r="336">
          <cell r="A336" t="str">
            <v>ED.WA.369100-AFC-DISTRIBUTION PLANT</v>
          </cell>
          <cell r="B336">
            <v>43678</v>
          </cell>
          <cell r="C336">
            <v>43678</v>
          </cell>
          <cell r="D336" t="str">
            <v>182332 REG ASSET - AFUDC (CCNC)</v>
          </cell>
          <cell r="E336">
            <v>44166</v>
          </cell>
          <cell r="F336">
            <v>0</v>
          </cell>
          <cell r="G336">
            <v>0</v>
          </cell>
          <cell r="H336">
            <v>0</v>
          </cell>
          <cell r="I336">
            <v>0</v>
          </cell>
          <cell r="J336">
            <v>0</v>
          </cell>
          <cell r="K336">
            <v>0</v>
          </cell>
          <cell r="L336" t="str">
            <v>ED.WA.369100</v>
          </cell>
          <cell r="M336" t="str">
            <v>ED</v>
          </cell>
          <cell r="N336" t="str">
            <v>WA</v>
          </cell>
          <cell r="O336" t="str">
            <v>369100</v>
          </cell>
        </row>
        <row r="337">
          <cell r="A337" t="str">
            <v>CD.WA.397000-AFC-GENERAL PLANT-COMM</v>
          </cell>
          <cell r="B337">
            <v>44183</v>
          </cell>
          <cell r="C337">
            <v>44166</v>
          </cell>
          <cell r="D337" t="str">
            <v>182332 REG ASSET - AFUDC (CCNC)</v>
          </cell>
          <cell r="E337">
            <v>44166</v>
          </cell>
          <cell r="F337">
            <v>0</v>
          </cell>
          <cell r="G337">
            <v>52867.93</v>
          </cell>
          <cell r="H337">
            <v>333.08</v>
          </cell>
          <cell r="I337">
            <v>52534.85</v>
          </cell>
          <cell r="J337">
            <v>0</v>
          </cell>
          <cell r="K337">
            <v>0</v>
          </cell>
          <cell r="L337" t="str">
            <v>CD.WA.397000</v>
          </cell>
          <cell r="M337" t="str">
            <v>CD</v>
          </cell>
          <cell r="N337" t="str">
            <v>WA</v>
          </cell>
          <cell r="O337" t="str">
            <v>397000</v>
          </cell>
        </row>
        <row r="338">
          <cell r="A338" t="str">
            <v>ED.LL.331000-AFC-HYD PROD PLT-STRUC</v>
          </cell>
          <cell r="B338">
            <v>44158</v>
          </cell>
          <cell r="C338">
            <v>44136</v>
          </cell>
          <cell r="D338" t="str">
            <v>182332 REG ASSET - AFUDC (CCNC)</v>
          </cell>
          <cell r="E338">
            <v>44166</v>
          </cell>
          <cell r="F338">
            <v>0</v>
          </cell>
          <cell r="G338">
            <v>260.82</v>
          </cell>
          <cell r="H338">
            <v>1.37</v>
          </cell>
          <cell r="I338">
            <v>259.45</v>
          </cell>
          <cell r="J338">
            <v>0</v>
          </cell>
          <cell r="K338">
            <v>0</v>
          </cell>
          <cell r="L338" t="str">
            <v>ED.LL.331000</v>
          </cell>
          <cell r="M338" t="str">
            <v>ED</v>
          </cell>
          <cell r="N338" t="str">
            <v>LL</v>
          </cell>
          <cell r="O338" t="str">
            <v>331000</v>
          </cell>
        </row>
        <row r="339">
          <cell r="A339" t="str">
            <v>CD.AA.391100-AFC-GENERAL PLANT-COMP</v>
          </cell>
          <cell r="B339">
            <v>44194</v>
          </cell>
          <cell r="C339">
            <v>44166</v>
          </cell>
          <cell r="D339" t="str">
            <v>182332 REG ASSET - AFUDC (CCNC)</v>
          </cell>
          <cell r="E339">
            <v>44166</v>
          </cell>
          <cell r="F339">
            <v>0</v>
          </cell>
          <cell r="G339">
            <v>0</v>
          </cell>
          <cell r="H339">
            <v>0</v>
          </cell>
          <cell r="I339">
            <v>0</v>
          </cell>
          <cell r="J339">
            <v>9.2960000000000001E-2</v>
          </cell>
          <cell r="K339">
            <v>0</v>
          </cell>
          <cell r="L339" t="str">
            <v>CD.AA.391100</v>
          </cell>
          <cell r="M339" t="str">
            <v>CD</v>
          </cell>
          <cell r="N339" t="str">
            <v>AA</v>
          </cell>
          <cell r="O339" t="str">
            <v>391100</v>
          </cell>
        </row>
        <row r="340">
          <cell r="A340" t="str">
            <v>ED.WA.302000-AFC-WASHINGTON STATE F</v>
          </cell>
          <cell r="B340">
            <v>44165</v>
          </cell>
          <cell r="C340">
            <v>44136</v>
          </cell>
          <cell r="D340" t="str">
            <v>182332 REG ASSET - AFUDC (CCNC)</v>
          </cell>
          <cell r="E340">
            <v>44166</v>
          </cell>
          <cell r="F340">
            <v>0</v>
          </cell>
          <cell r="G340">
            <v>8460.85</v>
          </cell>
          <cell r="H340">
            <v>34.840000000000003</v>
          </cell>
          <cell r="I340">
            <v>8426.01</v>
          </cell>
          <cell r="J340">
            <v>0</v>
          </cell>
          <cell r="K340">
            <v>0</v>
          </cell>
          <cell r="L340" t="str">
            <v>ED.WA.302000</v>
          </cell>
          <cell r="M340" t="str">
            <v>ED</v>
          </cell>
          <cell r="N340" t="str">
            <v>WA</v>
          </cell>
          <cell r="O340" t="str">
            <v>302000</v>
          </cell>
        </row>
        <row r="341">
          <cell r="A341" t="str">
            <v>ED.ID.361000-AFC-DISTRIBUTION PLANT</v>
          </cell>
          <cell r="B341">
            <v>44159</v>
          </cell>
          <cell r="C341">
            <v>44136</v>
          </cell>
          <cell r="D341" t="str">
            <v>182332 REG ASSET - AFUDC (CCNC)</v>
          </cell>
          <cell r="E341">
            <v>44166</v>
          </cell>
          <cell r="F341">
            <v>0</v>
          </cell>
          <cell r="G341">
            <v>111.5</v>
          </cell>
          <cell r="H341">
            <v>0.84</v>
          </cell>
          <cell r="I341">
            <v>110.66</v>
          </cell>
          <cell r="J341">
            <v>0</v>
          </cell>
          <cell r="K341">
            <v>0</v>
          </cell>
          <cell r="L341" t="str">
            <v>ED.ID.361000</v>
          </cell>
          <cell r="M341" t="str">
            <v>ED</v>
          </cell>
          <cell r="N341" t="str">
            <v>ID</v>
          </cell>
          <cell r="O341" t="str">
            <v>361000</v>
          </cell>
        </row>
        <row r="342">
          <cell r="A342" t="str">
            <v>ED.ID.366000-AFC-DISTRIBUTION PLANT</v>
          </cell>
          <cell r="B342">
            <v>43773</v>
          </cell>
          <cell r="C342">
            <v>43770</v>
          </cell>
          <cell r="D342" t="str">
            <v>182332 REG ASSET - AFUDC (CCNC)</v>
          </cell>
          <cell r="E342">
            <v>44166</v>
          </cell>
          <cell r="F342">
            <v>0</v>
          </cell>
          <cell r="G342">
            <v>0</v>
          </cell>
          <cell r="H342">
            <v>0</v>
          </cell>
          <cell r="I342">
            <v>0</v>
          </cell>
          <cell r="J342">
            <v>0</v>
          </cell>
          <cell r="K342">
            <v>0</v>
          </cell>
          <cell r="L342" t="str">
            <v>ED.ID.366000</v>
          </cell>
          <cell r="M342" t="str">
            <v>ED</v>
          </cell>
          <cell r="N342" t="str">
            <v>ID</v>
          </cell>
          <cell r="O342" t="str">
            <v>366000</v>
          </cell>
        </row>
        <row r="343">
          <cell r="A343" t="str">
            <v>GD.WA.376000-AFC-GAS DISTRIBUTION P</v>
          </cell>
          <cell r="B343">
            <v>43747</v>
          </cell>
          <cell r="C343">
            <v>43739</v>
          </cell>
          <cell r="D343" t="str">
            <v>182332 REG ASSET - AFUDC (CCNC)</v>
          </cell>
          <cell r="E343">
            <v>44166</v>
          </cell>
          <cell r="F343">
            <v>0</v>
          </cell>
          <cell r="G343">
            <v>0</v>
          </cell>
          <cell r="H343">
            <v>0</v>
          </cell>
          <cell r="I343">
            <v>0</v>
          </cell>
          <cell r="J343">
            <v>0</v>
          </cell>
          <cell r="K343">
            <v>0</v>
          </cell>
          <cell r="L343" t="str">
            <v>GD.WA.376000</v>
          </cell>
          <cell r="M343" t="str">
            <v>GD</v>
          </cell>
          <cell r="N343" t="str">
            <v>WA</v>
          </cell>
          <cell r="O343" t="str">
            <v>376000</v>
          </cell>
        </row>
        <row r="344">
          <cell r="A344" t="str">
            <v>GD.OR.379000-AFC-DISTRIBUTION-MEAS/</v>
          </cell>
          <cell r="B344">
            <v>44109</v>
          </cell>
          <cell r="C344">
            <v>44105</v>
          </cell>
          <cell r="D344" t="str">
            <v>182332 REG ASSET - AFUDC (CCNC)</v>
          </cell>
          <cell r="E344">
            <v>44166</v>
          </cell>
          <cell r="F344">
            <v>0</v>
          </cell>
          <cell r="G344">
            <v>3391.17</v>
          </cell>
          <cell r="H344">
            <v>39.68</v>
          </cell>
          <cell r="I344">
            <v>3351.49</v>
          </cell>
          <cell r="J344">
            <v>1</v>
          </cell>
          <cell r="K344">
            <v>3391.17</v>
          </cell>
          <cell r="L344" t="str">
            <v>GD.OR.379000</v>
          </cell>
          <cell r="M344" t="str">
            <v>GD</v>
          </cell>
          <cell r="N344" t="str">
            <v>OR</v>
          </cell>
          <cell r="O344" t="str">
            <v>379000</v>
          </cell>
        </row>
        <row r="345">
          <cell r="A345" t="str">
            <v>CD.AA.397000-AFC-GENERAL PLANT-COMM</v>
          </cell>
          <cell r="B345">
            <v>44126</v>
          </cell>
          <cell r="C345">
            <v>44105</v>
          </cell>
          <cell r="D345" t="str">
            <v>182332 REG ASSET - AFUDC (CCNC)</v>
          </cell>
          <cell r="E345">
            <v>44166</v>
          </cell>
          <cell r="F345">
            <v>0</v>
          </cell>
          <cell r="G345">
            <v>213.61</v>
          </cell>
          <cell r="H345">
            <v>5.59</v>
          </cell>
          <cell r="I345">
            <v>208.02</v>
          </cell>
          <cell r="J345">
            <v>9.2960000000000001E-2</v>
          </cell>
          <cell r="K345">
            <v>19.857185600000001</v>
          </cell>
          <cell r="L345" t="str">
            <v>CD.AA.397000</v>
          </cell>
          <cell r="M345" t="str">
            <v>CD</v>
          </cell>
          <cell r="N345" t="str">
            <v>AA</v>
          </cell>
          <cell r="O345" t="str">
            <v>397000</v>
          </cell>
        </row>
        <row r="346">
          <cell r="A346" t="str">
            <v>ED.AN.397000-AFC-GENERAL PLANT-COMM</v>
          </cell>
          <cell r="B346">
            <v>44044</v>
          </cell>
          <cell r="C346">
            <v>44044</v>
          </cell>
          <cell r="D346" t="str">
            <v>182332 REG ASSET - AFUDC (CCNC)</v>
          </cell>
          <cell r="E346">
            <v>44166</v>
          </cell>
          <cell r="F346">
            <v>0</v>
          </cell>
          <cell r="G346">
            <v>556.29999999999995</v>
          </cell>
          <cell r="H346">
            <v>9.98</v>
          </cell>
          <cell r="I346">
            <v>546.32000000000005</v>
          </cell>
          <cell r="J346">
            <v>0</v>
          </cell>
          <cell r="K346">
            <v>0</v>
          </cell>
          <cell r="L346" t="str">
            <v>ED.AN.397000</v>
          </cell>
          <cell r="M346" t="str">
            <v>ED</v>
          </cell>
          <cell r="N346" t="str">
            <v>AN</v>
          </cell>
          <cell r="O346" t="str">
            <v>397000</v>
          </cell>
        </row>
        <row r="347">
          <cell r="A347" t="str">
            <v>CD.AA.397000-AFC-GENERAL PLANT-COMM</v>
          </cell>
          <cell r="B347">
            <v>44084</v>
          </cell>
          <cell r="C347">
            <v>44075</v>
          </cell>
          <cell r="D347" t="str">
            <v>182332 REG ASSET - AFUDC (CCNC)</v>
          </cell>
          <cell r="E347">
            <v>44166</v>
          </cell>
          <cell r="F347">
            <v>0</v>
          </cell>
          <cell r="G347">
            <v>2422.63</v>
          </cell>
          <cell r="H347">
            <v>63.42</v>
          </cell>
          <cell r="I347">
            <v>2359.21</v>
          </cell>
          <cell r="J347">
            <v>9.2960000000000001E-2</v>
          </cell>
          <cell r="K347">
            <v>225.20768480000001</v>
          </cell>
          <cell r="L347" t="str">
            <v>CD.AA.397000</v>
          </cell>
          <cell r="M347" t="str">
            <v>CD</v>
          </cell>
          <cell r="N347" t="str">
            <v>AA</v>
          </cell>
          <cell r="O347" t="str">
            <v>397000</v>
          </cell>
        </row>
        <row r="348">
          <cell r="A348" t="str">
            <v>CD.AA.303100-AFC-INTANGIBLE PLANT-M</v>
          </cell>
          <cell r="B348">
            <v>43691</v>
          </cell>
          <cell r="C348">
            <v>43678</v>
          </cell>
          <cell r="D348" t="str">
            <v>182332 REG ASSET - AFUDC (CCNC)</v>
          </cell>
          <cell r="E348">
            <v>44166</v>
          </cell>
          <cell r="F348">
            <v>0</v>
          </cell>
          <cell r="G348">
            <v>0</v>
          </cell>
          <cell r="H348">
            <v>0</v>
          </cell>
          <cell r="I348">
            <v>0</v>
          </cell>
          <cell r="J348">
            <v>9.2960000000000001E-2</v>
          </cell>
          <cell r="K348">
            <v>0</v>
          </cell>
          <cell r="L348" t="str">
            <v>CD.AA.303100</v>
          </cell>
          <cell r="M348" t="str">
            <v>CD</v>
          </cell>
          <cell r="N348" t="str">
            <v>AA</v>
          </cell>
          <cell r="O348" t="str">
            <v>303100</v>
          </cell>
        </row>
        <row r="349">
          <cell r="A349" t="str">
            <v>ED.PF.335150-AFC-HYD PRD-EQ FISHERY</v>
          </cell>
          <cell r="B349">
            <v>43982</v>
          </cell>
          <cell r="C349">
            <v>43952</v>
          </cell>
          <cell r="D349" t="str">
            <v>182332 REG ASSET - AFUDC (CCNC)</v>
          </cell>
          <cell r="E349">
            <v>44166</v>
          </cell>
          <cell r="F349">
            <v>0</v>
          </cell>
          <cell r="G349">
            <v>0</v>
          </cell>
          <cell r="H349">
            <v>0</v>
          </cell>
          <cell r="I349">
            <v>0</v>
          </cell>
          <cell r="J349">
            <v>0</v>
          </cell>
          <cell r="K349">
            <v>0</v>
          </cell>
          <cell r="L349" t="str">
            <v>ED.PF.335150</v>
          </cell>
          <cell r="M349" t="str">
            <v>ED</v>
          </cell>
          <cell r="N349" t="str">
            <v>PF</v>
          </cell>
          <cell r="O349" t="str">
            <v>335150</v>
          </cell>
        </row>
        <row r="350">
          <cell r="A350" t="str">
            <v>CD.AA.303100-AFC-INTANGIBLE PLANT-M</v>
          </cell>
          <cell r="B350">
            <v>43655</v>
          </cell>
          <cell r="C350">
            <v>43647</v>
          </cell>
          <cell r="D350" t="str">
            <v>182332 REG ASSET - AFUDC (CCNC)</v>
          </cell>
          <cell r="E350">
            <v>44166</v>
          </cell>
          <cell r="F350">
            <v>0</v>
          </cell>
          <cell r="G350">
            <v>0</v>
          </cell>
          <cell r="H350">
            <v>0</v>
          </cell>
          <cell r="I350">
            <v>0</v>
          </cell>
          <cell r="J350">
            <v>9.2960000000000001E-2</v>
          </cell>
          <cell r="K350">
            <v>0</v>
          </cell>
          <cell r="L350" t="str">
            <v>CD.AA.303100</v>
          </cell>
          <cell r="M350" t="str">
            <v>CD</v>
          </cell>
          <cell r="N350" t="str">
            <v>AA</v>
          </cell>
          <cell r="O350" t="str">
            <v>303100</v>
          </cell>
        </row>
        <row r="351">
          <cell r="A351" t="str">
            <v>ED.NR.335150-AFC-HYD PRD-EQ FISHERY</v>
          </cell>
          <cell r="B351">
            <v>43769</v>
          </cell>
          <cell r="C351">
            <v>43739</v>
          </cell>
          <cell r="D351" t="str">
            <v>182332 REG ASSET - AFUDC (CCNC)</v>
          </cell>
          <cell r="E351">
            <v>44166</v>
          </cell>
          <cell r="F351">
            <v>0</v>
          </cell>
          <cell r="G351">
            <v>0</v>
          </cell>
          <cell r="H351">
            <v>0</v>
          </cell>
          <cell r="I351">
            <v>0</v>
          </cell>
          <cell r="J351">
            <v>0</v>
          </cell>
          <cell r="K351">
            <v>0</v>
          </cell>
          <cell r="L351" t="str">
            <v>ED.NR.335150</v>
          </cell>
          <cell r="M351" t="str">
            <v>ED</v>
          </cell>
          <cell r="N351" t="str">
            <v>NR</v>
          </cell>
          <cell r="O351" t="str">
            <v>335150</v>
          </cell>
        </row>
        <row r="352">
          <cell r="A352" t="str">
            <v>CD.AA.390100-AFC-GENERAL PLANT-STRU</v>
          </cell>
          <cell r="B352">
            <v>43830</v>
          </cell>
          <cell r="C352">
            <v>43800</v>
          </cell>
          <cell r="D352" t="str">
            <v>182332 REG ASSET - AFUDC (CCNC)</v>
          </cell>
          <cell r="E352">
            <v>44166</v>
          </cell>
          <cell r="F352">
            <v>0</v>
          </cell>
          <cell r="G352">
            <v>224114.7</v>
          </cell>
          <cell r="H352">
            <v>5239.8999999999996</v>
          </cell>
          <cell r="I352">
            <v>218874.8</v>
          </cell>
          <cell r="J352">
            <v>9.2960000000000001E-2</v>
          </cell>
          <cell r="K352">
            <v>20833.702512</v>
          </cell>
          <cell r="L352" t="str">
            <v>CD.AA.390100</v>
          </cell>
          <cell r="M352" t="str">
            <v>CD</v>
          </cell>
          <cell r="N352" t="str">
            <v>AA</v>
          </cell>
          <cell r="O352" t="str">
            <v>390100</v>
          </cell>
        </row>
        <row r="353">
          <cell r="A353" t="str">
            <v>ED.AN.353000-AFC-TRANSMISSION PLANT</v>
          </cell>
          <cell r="B353">
            <v>44013</v>
          </cell>
          <cell r="C353">
            <v>44013</v>
          </cell>
          <cell r="D353" t="str">
            <v>182332 REG ASSET - AFUDC (CCNC)</v>
          </cell>
          <cell r="E353">
            <v>44166</v>
          </cell>
          <cell r="F353">
            <v>0</v>
          </cell>
          <cell r="G353">
            <v>2174.81</v>
          </cell>
          <cell r="H353">
            <v>14.94</v>
          </cell>
          <cell r="I353">
            <v>2159.87</v>
          </cell>
          <cell r="J353">
            <v>0</v>
          </cell>
          <cell r="K353">
            <v>0</v>
          </cell>
          <cell r="L353" t="str">
            <v>ED.AN.353000</v>
          </cell>
          <cell r="M353" t="str">
            <v>ED</v>
          </cell>
          <cell r="N353" t="str">
            <v>AN</v>
          </cell>
          <cell r="O353" t="str">
            <v>353000</v>
          </cell>
        </row>
        <row r="354">
          <cell r="A354" t="str">
            <v>ED.PF.334000-AFC-HYDRO PROD PLANT-A</v>
          </cell>
          <cell r="B354">
            <v>44039</v>
          </cell>
          <cell r="C354">
            <v>44013</v>
          </cell>
          <cell r="D354" t="str">
            <v>182332 REG ASSET - AFUDC (CCNC)</v>
          </cell>
          <cell r="E354">
            <v>44166</v>
          </cell>
          <cell r="F354">
            <v>0</v>
          </cell>
          <cell r="G354">
            <v>3264.49</v>
          </cell>
          <cell r="H354">
            <v>11.15</v>
          </cell>
          <cell r="I354">
            <v>3253.34</v>
          </cell>
          <cell r="J354">
            <v>0</v>
          </cell>
          <cell r="K354">
            <v>0</v>
          </cell>
          <cell r="L354" t="str">
            <v>ED.PF.334000</v>
          </cell>
          <cell r="M354" t="str">
            <v>ED</v>
          </cell>
          <cell r="N354" t="str">
            <v>PF</v>
          </cell>
          <cell r="O354" t="str">
            <v>334000</v>
          </cell>
        </row>
        <row r="355">
          <cell r="A355" t="str">
            <v>GD.WA.376000-AFC-GAS DISTRIBUTION P</v>
          </cell>
          <cell r="B355">
            <v>44012</v>
          </cell>
          <cell r="C355">
            <v>43983</v>
          </cell>
          <cell r="D355" t="str">
            <v>182332 REG ASSET - AFUDC (CCNC)</v>
          </cell>
          <cell r="E355">
            <v>44166</v>
          </cell>
          <cell r="F355">
            <v>0</v>
          </cell>
          <cell r="G355">
            <v>2.2400000000000002</v>
          </cell>
          <cell r="H355">
            <v>0.02</v>
          </cell>
          <cell r="I355">
            <v>2.2200000000000002</v>
          </cell>
          <cell r="J355">
            <v>0</v>
          </cell>
          <cell r="K355">
            <v>0</v>
          </cell>
          <cell r="L355" t="str">
            <v>GD.WA.376000</v>
          </cell>
          <cell r="M355" t="str">
            <v>GD</v>
          </cell>
          <cell r="N355" t="str">
            <v>WA</v>
          </cell>
          <cell r="O355" t="str">
            <v>376000</v>
          </cell>
        </row>
        <row r="356">
          <cell r="A356" t="str">
            <v>ED.NM.334000-AFC-HYDRO PROD PLANT-A</v>
          </cell>
          <cell r="B356">
            <v>43990</v>
          </cell>
          <cell r="C356">
            <v>43983</v>
          </cell>
          <cell r="D356" t="str">
            <v>182332 REG ASSET - AFUDC (CCNC)</v>
          </cell>
          <cell r="E356">
            <v>44166</v>
          </cell>
          <cell r="F356">
            <v>0</v>
          </cell>
          <cell r="G356">
            <v>497.1</v>
          </cell>
          <cell r="H356">
            <v>3.04</v>
          </cell>
          <cell r="I356">
            <v>494.06</v>
          </cell>
          <cell r="J356">
            <v>0</v>
          </cell>
          <cell r="K356">
            <v>0</v>
          </cell>
          <cell r="L356" t="str">
            <v>ED.NM.334000</v>
          </cell>
          <cell r="M356" t="str">
            <v>ED</v>
          </cell>
          <cell r="N356" t="str">
            <v>NM</v>
          </cell>
          <cell r="O356" t="str">
            <v>334000</v>
          </cell>
        </row>
        <row r="357">
          <cell r="A357" t="str">
            <v>ED.AN.355000-AFC-TRANSMISSION PLANT</v>
          </cell>
          <cell r="B357">
            <v>43525</v>
          </cell>
          <cell r="C357">
            <v>43586</v>
          </cell>
          <cell r="D357" t="str">
            <v>182332 REG ASSET - AFUDC (CCNC)</v>
          </cell>
          <cell r="E357">
            <v>44166</v>
          </cell>
          <cell r="F357">
            <v>0</v>
          </cell>
          <cell r="G357">
            <v>0</v>
          </cell>
          <cell r="H357">
            <v>0</v>
          </cell>
          <cell r="I357">
            <v>0</v>
          </cell>
          <cell r="J357">
            <v>0</v>
          </cell>
          <cell r="K357">
            <v>0</v>
          </cell>
          <cell r="L357" t="str">
            <v>ED.AN.355000</v>
          </cell>
          <cell r="M357" t="str">
            <v>ED</v>
          </cell>
          <cell r="N357" t="str">
            <v>AN</v>
          </cell>
          <cell r="O357" t="str">
            <v>355000</v>
          </cell>
        </row>
        <row r="358">
          <cell r="A358" t="str">
            <v>ED.ID.369300-AFC-DISTRIBUTION PLANT</v>
          </cell>
          <cell r="B358">
            <v>43951</v>
          </cell>
          <cell r="C358">
            <v>43922</v>
          </cell>
          <cell r="D358" t="str">
            <v>182332 REG ASSET - AFUDC (CCNC)</v>
          </cell>
          <cell r="E358">
            <v>44166</v>
          </cell>
          <cell r="F358">
            <v>0</v>
          </cell>
          <cell r="G358">
            <v>76.28</v>
          </cell>
          <cell r="H358">
            <v>0.82</v>
          </cell>
          <cell r="I358">
            <v>75.459999999999994</v>
          </cell>
          <cell r="J358">
            <v>0</v>
          </cell>
          <cell r="K358">
            <v>0</v>
          </cell>
          <cell r="L358" t="str">
            <v>ED.ID.369300</v>
          </cell>
          <cell r="M358" t="str">
            <v>ED</v>
          </cell>
          <cell r="N358" t="str">
            <v>ID</v>
          </cell>
          <cell r="O358" t="str">
            <v>369300</v>
          </cell>
        </row>
        <row r="359">
          <cell r="A359" t="str">
            <v>ED.ID.369300-AFC-DISTRIBUTION PLANT</v>
          </cell>
          <cell r="B359">
            <v>43789</v>
          </cell>
          <cell r="C359">
            <v>43770</v>
          </cell>
          <cell r="D359" t="str">
            <v>182332 REG ASSET - AFUDC (CCNC)</v>
          </cell>
          <cell r="E359">
            <v>44166</v>
          </cell>
          <cell r="F359">
            <v>0</v>
          </cell>
          <cell r="G359">
            <v>0</v>
          </cell>
          <cell r="H359">
            <v>0</v>
          </cell>
          <cell r="I359">
            <v>0</v>
          </cell>
          <cell r="J359">
            <v>0</v>
          </cell>
          <cell r="K359">
            <v>0</v>
          </cell>
          <cell r="L359" t="str">
            <v>ED.ID.369300</v>
          </cell>
          <cell r="M359" t="str">
            <v>ED</v>
          </cell>
          <cell r="N359" t="str">
            <v>ID</v>
          </cell>
          <cell r="O359" t="str">
            <v>369300</v>
          </cell>
        </row>
        <row r="360">
          <cell r="A360" t="str">
            <v>CD.AA.303100-AFC-INTANGIBLE PLANT-M</v>
          </cell>
          <cell r="B360">
            <v>44032</v>
          </cell>
          <cell r="C360">
            <v>44013</v>
          </cell>
          <cell r="D360" t="str">
            <v>182332 REG ASSET - AFUDC (CCNC)</v>
          </cell>
          <cell r="E360">
            <v>44166</v>
          </cell>
          <cell r="F360">
            <v>0</v>
          </cell>
          <cell r="G360">
            <v>2771.87</v>
          </cell>
          <cell r="H360">
            <v>123.04</v>
          </cell>
          <cell r="I360">
            <v>2648.83</v>
          </cell>
          <cell r="J360">
            <v>9.2960000000000001E-2</v>
          </cell>
          <cell r="K360">
            <v>257.67303520000002</v>
          </cell>
          <cell r="L360" t="str">
            <v>CD.AA.303100</v>
          </cell>
          <cell r="M360" t="str">
            <v>CD</v>
          </cell>
          <cell r="N360" t="str">
            <v>AA</v>
          </cell>
          <cell r="O360" t="str">
            <v>303100</v>
          </cell>
        </row>
        <row r="361">
          <cell r="A361" t="str">
            <v>CD.AA.303100-AFC-INTANGIBLE PLANT-M</v>
          </cell>
          <cell r="B361">
            <v>43788</v>
          </cell>
          <cell r="C361">
            <v>43770</v>
          </cell>
          <cell r="D361" t="str">
            <v>182332 REG ASSET - AFUDC (CCNC)</v>
          </cell>
          <cell r="E361">
            <v>44166</v>
          </cell>
          <cell r="F361">
            <v>0</v>
          </cell>
          <cell r="G361">
            <v>0</v>
          </cell>
          <cell r="H361">
            <v>0</v>
          </cell>
          <cell r="I361">
            <v>0</v>
          </cell>
          <cell r="J361">
            <v>9.2960000000000001E-2</v>
          </cell>
          <cell r="K361">
            <v>0</v>
          </cell>
          <cell r="L361" t="str">
            <v>CD.AA.303100</v>
          </cell>
          <cell r="M361" t="str">
            <v>CD</v>
          </cell>
          <cell r="N361" t="str">
            <v>AA</v>
          </cell>
          <cell r="O361" t="str">
            <v>303100</v>
          </cell>
        </row>
        <row r="362">
          <cell r="A362" t="str">
            <v>ED.PF.334000-AFC-HYDRO PROD PLANT-A</v>
          </cell>
          <cell r="B362">
            <v>44042</v>
          </cell>
          <cell r="C362">
            <v>44013</v>
          </cell>
          <cell r="D362" t="str">
            <v>182332 REG ASSET - AFUDC (CCNC)</v>
          </cell>
          <cell r="E362">
            <v>44166</v>
          </cell>
          <cell r="F362">
            <v>0</v>
          </cell>
          <cell r="G362">
            <v>535.61</v>
          </cell>
          <cell r="H362">
            <v>1.83</v>
          </cell>
          <cell r="I362">
            <v>533.78</v>
          </cell>
          <cell r="J362">
            <v>0</v>
          </cell>
          <cell r="K362">
            <v>0</v>
          </cell>
          <cell r="L362" t="str">
            <v>ED.PF.334000</v>
          </cell>
          <cell r="M362" t="str">
            <v>ED</v>
          </cell>
          <cell r="N362" t="str">
            <v>PF</v>
          </cell>
          <cell r="O362" t="str">
            <v>334000</v>
          </cell>
        </row>
        <row r="363">
          <cell r="A363" t="str">
            <v>CD.AN.394000-AFC-GENERAL PLANT-TOOL</v>
          </cell>
          <cell r="B363">
            <v>43665</v>
          </cell>
          <cell r="C363">
            <v>43647</v>
          </cell>
          <cell r="D363" t="str">
            <v>182332 REG ASSET - AFUDC (CCNC)</v>
          </cell>
          <cell r="E363">
            <v>44166</v>
          </cell>
          <cell r="F363">
            <v>0</v>
          </cell>
          <cell r="G363">
            <v>0</v>
          </cell>
          <cell r="H363">
            <v>0</v>
          </cell>
          <cell r="I363">
            <v>0</v>
          </cell>
          <cell r="J363">
            <v>0</v>
          </cell>
          <cell r="K363">
            <v>0</v>
          </cell>
          <cell r="L363" t="str">
            <v>CD.AN.394000</v>
          </cell>
          <cell r="M363" t="str">
            <v>CD</v>
          </cell>
          <cell r="N363" t="str">
            <v>AN</v>
          </cell>
          <cell r="O363" t="str">
            <v>394000</v>
          </cell>
        </row>
        <row r="364">
          <cell r="A364" t="str">
            <v>CD.AA.389200 GENERAL PLANT-LAND OWN</v>
          </cell>
          <cell r="B364">
            <v>43857</v>
          </cell>
          <cell r="C364">
            <v>43831</v>
          </cell>
          <cell r="D364" t="str">
            <v>182332 REG ASSET - AFUDC (CCNC)</v>
          </cell>
          <cell r="E364">
            <v>44166</v>
          </cell>
          <cell r="F364">
            <v>0</v>
          </cell>
          <cell r="G364">
            <v>0</v>
          </cell>
          <cell r="H364">
            <v>0</v>
          </cell>
          <cell r="I364">
            <v>0</v>
          </cell>
          <cell r="J364">
            <v>9.2960000000000001E-2</v>
          </cell>
          <cell r="K364">
            <v>0</v>
          </cell>
          <cell r="L364" t="str">
            <v>CD.AA.389200</v>
          </cell>
          <cell r="M364" t="str">
            <v>CD</v>
          </cell>
          <cell r="N364" t="str">
            <v>AA</v>
          </cell>
          <cell r="O364" t="str">
            <v>389200</v>
          </cell>
        </row>
        <row r="365">
          <cell r="A365" t="str">
            <v>ED.WA.365000-AFC-DISTRIBUTION PLANT</v>
          </cell>
          <cell r="B365">
            <v>43951</v>
          </cell>
          <cell r="C365">
            <v>43922</v>
          </cell>
          <cell r="D365" t="str">
            <v>182332 REG ASSET - AFUDC (CCNC)</v>
          </cell>
          <cell r="E365">
            <v>44166</v>
          </cell>
          <cell r="F365">
            <v>0</v>
          </cell>
          <cell r="G365">
            <v>42.78</v>
          </cell>
          <cell r="H365">
            <v>0.43</v>
          </cell>
          <cell r="I365">
            <v>42.35</v>
          </cell>
          <cell r="J365">
            <v>0</v>
          </cell>
          <cell r="K365">
            <v>0</v>
          </cell>
          <cell r="L365" t="str">
            <v>ED.WA.365000</v>
          </cell>
          <cell r="M365" t="str">
            <v>ED</v>
          </cell>
          <cell r="N365" t="str">
            <v>WA</v>
          </cell>
          <cell r="O365" t="str">
            <v>365000</v>
          </cell>
        </row>
        <row r="366">
          <cell r="A366" t="str">
            <v>ED.AN.303100-AFC-INTANGIBLE PLANT-M</v>
          </cell>
          <cell r="B366">
            <v>43938</v>
          </cell>
          <cell r="C366">
            <v>43922</v>
          </cell>
          <cell r="D366" t="str">
            <v>182332 REG ASSET - AFUDC (CCNC)</v>
          </cell>
          <cell r="E366">
            <v>44166</v>
          </cell>
          <cell r="F366">
            <v>0</v>
          </cell>
          <cell r="G366">
            <v>0</v>
          </cell>
          <cell r="H366">
            <v>0</v>
          </cell>
          <cell r="I366">
            <v>0</v>
          </cell>
          <cell r="J366">
            <v>0</v>
          </cell>
          <cell r="K366">
            <v>0</v>
          </cell>
          <cell r="L366" t="str">
            <v>ED.AN.303100</v>
          </cell>
          <cell r="M366" t="str">
            <v>ED</v>
          </cell>
          <cell r="N366" t="str">
            <v>AN</v>
          </cell>
          <cell r="O366" t="str">
            <v>303100</v>
          </cell>
        </row>
        <row r="367">
          <cell r="A367" t="str">
            <v>CD.AA.303100-AFC-INTANGIBLE PLANT-M</v>
          </cell>
          <cell r="B367">
            <v>43574</v>
          </cell>
          <cell r="C367">
            <v>43586</v>
          </cell>
          <cell r="D367" t="str">
            <v>182332 REG ASSET - AFUDC (CCNC)</v>
          </cell>
          <cell r="E367">
            <v>44166</v>
          </cell>
          <cell r="F367">
            <v>0</v>
          </cell>
          <cell r="G367">
            <v>0</v>
          </cell>
          <cell r="H367">
            <v>0</v>
          </cell>
          <cell r="I367">
            <v>0</v>
          </cell>
          <cell r="J367">
            <v>9.2960000000000001E-2</v>
          </cell>
          <cell r="K367">
            <v>0</v>
          </cell>
          <cell r="L367" t="str">
            <v>CD.AA.303100</v>
          </cell>
          <cell r="M367" t="str">
            <v>CD</v>
          </cell>
          <cell r="N367" t="str">
            <v>AA</v>
          </cell>
          <cell r="O367" t="str">
            <v>303100</v>
          </cell>
        </row>
        <row r="368">
          <cell r="A368" t="str">
            <v>ED.AN.391100-AFC-GENERAL PLANT-COMP</v>
          </cell>
          <cell r="B368">
            <v>43731</v>
          </cell>
          <cell r="C368">
            <v>43709</v>
          </cell>
          <cell r="D368" t="str">
            <v>182332 REG ASSET - AFUDC (CCNC)</v>
          </cell>
          <cell r="E368">
            <v>44166</v>
          </cell>
          <cell r="F368">
            <v>0</v>
          </cell>
          <cell r="G368">
            <v>0</v>
          </cell>
          <cell r="H368">
            <v>0</v>
          </cell>
          <cell r="I368">
            <v>0</v>
          </cell>
          <cell r="J368">
            <v>0</v>
          </cell>
          <cell r="K368">
            <v>0</v>
          </cell>
          <cell r="L368" t="str">
            <v>ED.AN.391100</v>
          </cell>
          <cell r="M368" t="str">
            <v>ED</v>
          </cell>
          <cell r="N368" t="str">
            <v>AN</v>
          </cell>
          <cell r="O368" t="str">
            <v>391100</v>
          </cell>
        </row>
        <row r="369">
          <cell r="A369" t="str">
            <v>CD.AA.303100-AFC-INTANGIBLE PLANT-M</v>
          </cell>
          <cell r="B369">
            <v>43731</v>
          </cell>
          <cell r="C369">
            <v>43709</v>
          </cell>
          <cell r="D369" t="str">
            <v>182332 REG ASSET - AFUDC (CCNC)</v>
          </cell>
          <cell r="E369">
            <v>44166</v>
          </cell>
          <cell r="F369">
            <v>0</v>
          </cell>
          <cell r="G369">
            <v>0</v>
          </cell>
          <cell r="H369">
            <v>0</v>
          </cell>
          <cell r="I369">
            <v>0</v>
          </cell>
          <cell r="J369">
            <v>9.2960000000000001E-2</v>
          </cell>
          <cell r="K369">
            <v>0</v>
          </cell>
          <cell r="L369" t="str">
            <v>CD.AA.303100</v>
          </cell>
          <cell r="M369" t="str">
            <v>CD</v>
          </cell>
          <cell r="N369" t="str">
            <v>AA</v>
          </cell>
          <cell r="O369" t="str">
            <v>303100</v>
          </cell>
        </row>
        <row r="370">
          <cell r="A370" t="str">
            <v>CD.AA.303100-AFC-INTANGIBLE PLANT-M</v>
          </cell>
          <cell r="B370">
            <v>43812</v>
          </cell>
          <cell r="C370">
            <v>43800</v>
          </cell>
          <cell r="D370" t="str">
            <v>182332 REG ASSET - AFUDC (CCNC)</v>
          </cell>
          <cell r="E370">
            <v>44166</v>
          </cell>
          <cell r="F370">
            <v>0</v>
          </cell>
          <cell r="G370">
            <v>0</v>
          </cell>
          <cell r="H370">
            <v>0</v>
          </cell>
          <cell r="I370">
            <v>0</v>
          </cell>
          <cell r="J370">
            <v>9.2960000000000001E-2</v>
          </cell>
          <cell r="K370">
            <v>0</v>
          </cell>
          <cell r="L370" t="str">
            <v>CD.AA.303100</v>
          </cell>
          <cell r="M370" t="str">
            <v>CD</v>
          </cell>
          <cell r="N370" t="str">
            <v>AA</v>
          </cell>
          <cell r="O370" t="str">
            <v>303100</v>
          </cell>
        </row>
        <row r="371">
          <cell r="A371" t="str">
            <v>CD.AA.303100-AFC-INTANGIBLE PLANT-M</v>
          </cell>
          <cell r="B371">
            <v>43644</v>
          </cell>
          <cell r="C371">
            <v>43617</v>
          </cell>
          <cell r="D371" t="str">
            <v>182332 REG ASSET - AFUDC (CCNC)</v>
          </cell>
          <cell r="E371">
            <v>44166</v>
          </cell>
          <cell r="F371">
            <v>0</v>
          </cell>
          <cell r="G371">
            <v>0</v>
          </cell>
          <cell r="H371">
            <v>0</v>
          </cell>
          <cell r="I371">
            <v>0</v>
          </cell>
          <cell r="J371">
            <v>9.2960000000000001E-2</v>
          </cell>
          <cell r="K371">
            <v>0</v>
          </cell>
          <cell r="L371" t="str">
            <v>CD.AA.303100</v>
          </cell>
          <cell r="M371" t="str">
            <v>CD</v>
          </cell>
          <cell r="N371" t="str">
            <v>AA</v>
          </cell>
          <cell r="O371" t="str">
            <v>303100</v>
          </cell>
        </row>
        <row r="372">
          <cell r="A372" t="str">
            <v>GD.OR.385000-AFC-DISTRIBUTION-MEAS/</v>
          </cell>
          <cell r="B372">
            <v>43769</v>
          </cell>
          <cell r="C372">
            <v>43739</v>
          </cell>
          <cell r="D372" t="str">
            <v>182332 REG ASSET - AFUDC (CCNC)</v>
          </cell>
          <cell r="E372">
            <v>44166</v>
          </cell>
          <cell r="F372">
            <v>0</v>
          </cell>
          <cell r="G372">
            <v>16.21</v>
          </cell>
          <cell r="H372">
            <v>0.17</v>
          </cell>
          <cell r="I372">
            <v>16.04</v>
          </cell>
          <cell r="J372">
            <v>1</v>
          </cell>
          <cell r="K372">
            <v>16.21</v>
          </cell>
          <cell r="L372" t="str">
            <v>GD.OR.385000</v>
          </cell>
          <cell r="M372" t="str">
            <v>GD</v>
          </cell>
          <cell r="N372" t="str">
            <v>OR</v>
          </cell>
          <cell r="O372" t="str">
            <v>385000</v>
          </cell>
        </row>
        <row r="373">
          <cell r="A373" t="str">
            <v>ED.ID.364000-AFC-DISTRIBUTION PLANT</v>
          </cell>
          <cell r="B373">
            <v>43749</v>
          </cell>
          <cell r="C373">
            <v>43739</v>
          </cell>
          <cell r="D373" t="str">
            <v>182332 REG ASSET - AFUDC (CCNC)</v>
          </cell>
          <cell r="E373">
            <v>44166</v>
          </cell>
          <cell r="F373">
            <v>0</v>
          </cell>
          <cell r="G373">
            <v>0</v>
          </cell>
          <cell r="H373">
            <v>0</v>
          </cell>
          <cell r="I373">
            <v>0</v>
          </cell>
          <cell r="J373">
            <v>0</v>
          </cell>
          <cell r="K373">
            <v>0</v>
          </cell>
          <cell r="L373" t="str">
            <v>ED.ID.364000</v>
          </cell>
          <cell r="M373" t="str">
            <v>ED</v>
          </cell>
          <cell r="N373" t="str">
            <v>ID</v>
          </cell>
          <cell r="O373" t="str">
            <v>364000</v>
          </cell>
        </row>
        <row r="374">
          <cell r="A374" t="str">
            <v>CD.WA.390100-AFC-GENERAL PLANT-STRU</v>
          </cell>
          <cell r="B374">
            <v>43769</v>
          </cell>
          <cell r="C374">
            <v>43739</v>
          </cell>
          <cell r="D374" t="str">
            <v>182332 REG ASSET - AFUDC (CCNC)</v>
          </cell>
          <cell r="E374">
            <v>44166</v>
          </cell>
          <cell r="F374">
            <v>0</v>
          </cell>
          <cell r="G374">
            <v>0</v>
          </cell>
          <cell r="H374">
            <v>0</v>
          </cell>
          <cell r="I374">
            <v>0</v>
          </cell>
          <cell r="J374">
            <v>0</v>
          </cell>
          <cell r="K374">
            <v>0</v>
          </cell>
          <cell r="L374" t="str">
            <v>CD.WA.390100</v>
          </cell>
          <cell r="M374" t="str">
            <v>CD</v>
          </cell>
          <cell r="N374" t="str">
            <v>WA</v>
          </cell>
          <cell r="O374" t="str">
            <v>390100</v>
          </cell>
        </row>
        <row r="375">
          <cell r="A375" t="str">
            <v>ED.WA.367000-AFC-DISTRIBUTION PLANT</v>
          </cell>
          <cell r="B375">
            <v>43614</v>
          </cell>
          <cell r="C375">
            <v>43586</v>
          </cell>
          <cell r="D375" t="str">
            <v>182332 REG ASSET - AFUDC (CCNC)</v>
          </cell>
          <cell r="E375">
            <v>44166</v>
          </cell>
          <cell r="F375">
            <v>0</v>
          </cell>
          <cell r="G375">
            <v>0</v>
          </cell>
          <cell r="H375">
            <v>0</v>
          </cell>
          <cell r="I375">
            <v>0</v>
          </cell>
          <cell r="J375">
            <v>0</v>
          </cell>
          <cell r="K375">
            <v>0</v>
          </cell>
          <cell r="L375" t="str">
            <v>ED.WA.367000</v>
          </cell>
          <cell r="M375" t="str">
            <v>ED</v>
          </cell>
          <cell r="N375" t="str">
            <v>WA</v>
          </cell>
          <cell r="O375" t="str">
            <v>367000</v>
          </cell>
        </row>
        <row r="376">
          <cell r="A376" t="str">
            <v>ED.AN.353000-AFC-TRANSMISSION PLANT</v>
          </cell>
          <cell r="B376">
            <v>43586</v>
          </cell>
          <cell r="C376">
            <v>43586</v>
          </cell>
          <cell r="D376" t="str">
            <v>182332 REG ASSET - AFUDC (CCNC)</v>
          </cell>
          <cell r="E376">
            <v>44166</v>
          </cell>
          <cell r="F376">
            <v>0</v>
          </cell>
          <cell r="G376">
            <v>0</v>
          </cell>
          <cell r="H376">
            <v>0</v>
          </cell>
          <cell r="I376">
            <v>0</v>
          </cell>
          <cell r="J376">
            <v>0</v>
          </cell>
          <cell r="K376">
            <v>0</v>
          </cell>
          <cell r="L376" t="str">
            <v>ED.AN.353000</v>
          </cell>
          <cell r="M376" t="str">
            <v>ED</v>
          </cell>
          <cell r="N376" t="str">
            <v>AN</v>
          </cell>
          <cell r="O376" t="str">
            <v>353000</v>
          </cell>
        </row>
        <row r="377">
          <cell r="A377" t="str">
            <v>ED.ID.367000-AFC-DISTRIBUTION PLANT</v>
          </cell>
          <cell r="B377">
            <v>43749</v>
          </cell>
          <cell r="C377">
            <v>43739</v>
          </cell>
          <cell r="D377" t="str">
            <v>182332 REG ASSET - AFUDC (CCNC)</v>
          </cell>
          <cell r="E377">
            <v>44166</v>
          </cell>
          <cell r="F377">
            <v>0</v>
          </cell>
          <cell r="G377">
            <v>0</v>
          </cell>
          <cell r="H377">
            <v>0</v>
          </cell>
          <cell r="I377">
            <v>0</v>
          </cell>
          <cell r="J377">
            <v>0</v>
          </cell>
          <cell r="K377">
            <v>0</v>
          </cell>
          <cell r="L377" t="str">
            <v>ED.ID.367000</v>
          </cell>
          <cell r="M377" t="str">
            <v>ED</v>
          </cell>
          <cell r="N377" t="str">
            <v>ID</v>
          </cell>
          <cell r="O377" t="str">
            <v>367000</v>
          </cell>
        </row>
        <row r="378">
          <cell r="A378" t="str">
            <v>CD.AA.303100-AFC-INTANGIBLE PLANT-M</v>
          </cell>
          <cell r="B378">
            <v>43767</v>
          </cell>
          <cell r="C378">
            <v>43739</v>
          </cell>
          <cell r="D378" t="str">
            <v>182332 REG ASSET - AFUDC (CCNC)</v>
          </cell>
          <cell r="E378">
            <v>44166</v>
          </cell>
          <cell r="F378">
            <v>0</v>
          </cell>
          <cell r="G378">
            <v>0</v>
          </cell>
          <cell r="H378">
            <v>0</v>
          </cell>
          <cell r="I378">
            <v>0</v>
          </cell>
          <cell r="J378">
            <v>9.2960000000000001E-2</v>
          </cell>
          <cell r="K378">
            <v>0</v>
          </cell>
          <cell r="L378" t="str">
            <v>CD.AA.303100</v>
          </cell>
          <cell r="M378" t="str">
            <v>CD</v>
          </cell>
          <cell r="N378" t="str">
            <v>AA</v>
          </cell>
          <cell r="O378" t="str">
            <v>303100</v>
          </cell>
        </row>
        <row r="379">
          <cell r="A379" t="str">
            <v>ED.LF.333000-AFC-HYDRO PROD PLANT-T</v>
          </cell>
          <cell r="B379">
            <v>43734</v>
          </cell>
          <cell r="C379">
            <v>43709</v>
          </cell>
          <cell r="D379" t="str">
            <v>182332 REG ASSET - AFUDC (CCNC)</v>
          </cell>
          <cell r="E379">
            <v>44166</v>
          </cell>
          <cell r="F379">
            <v>0</v>
          </cell>
          <cell r="G379">
            <v>133733.97</v>
          </cell>
          <cell r="H379">
            <v>3476.87</v>
          </cell>
          <cell r="I379">
            <v>130257.1</v>
          </cell>
          <cell r="J379">
            <v>0</v>
          </cell>
          <cell r="K379">
            <v>0</v>
          </cell>
          <cell r="L379" t="str">
            <v>ED.LF.333000</v>
          </cell>
          <cell r="M379" t="str">
            <v>ED</v>
          </cell>
          <cell r="N379" t="str">
            <v>LF</v>
          </cell>
          <cell r="O379" t="str">
            <v>333000</v>
          </cell>
        </row>
        <row r="380">
          <cell r="A380" t="str">
            <v>ED.ID.367000-AFC-DISTRIBUTION PLANT</v>
          </cell>
          <cell r="B380">
            <v>43780</v>
          </cell>
          <cell r="C380">
            <v>43770</v>
          </cell>
          <cell r="D380" t="str">
            <v>182332 REG ASSET - AFUDC (CCNC)</v>
          </cell>
          <cell r="E380">
            <v>44166</v>
          </cell>
          <cell r="F380">
            <v>0</v>
          </cell>
          <cell r="G380">
            <v>0</v>
          </cell>
          <cell r="H380">
            <v>0</v>
          </cell>
          <cell r="I380">
            <v>0</v>
          </cell>
          <cell r="J380">
            <v>0</v>
          </cell>
          <cell r="K380">
            <v>0</v>
          </cell>
          <cell r="L380" t="str">
            <v>ED.ID.367000</v>
          </cell>
          <cell r="M380" t="str">
            <v>ED</v>
          </cell>
          <cell r="N380" t="str">
            <v>ID</v>
          </cell>
          <cell r="O380" t="str">
            <v>367000</v>
          </cell>
        </row>
        <row r="381">
          <cell r="A381" t="str">
            <v>CD.AA.391100-AFC-GENERAL PLANT-COMP</v>
          </cell>
          <cell r="B381">
            <v>43727</v>
          </cell>
          <cell r="C381">
            <v>43709</v>
          </cell>
          <cell r="D381" t="str">
            <v>182332 REG ASSET - AFUDC (CCNC)</v>
          </cell>
          <cell r="E381">
            <v>44166</v>
          </cell>
          <cell r="F381">
            <v>0</v>
          </cell>
          <cell r="G381">
            <v>0</v>
          </cell>
          <cell r="H381">
            <v>0</v>
          </cell>
          <cell r="I381">
            <v>0</v>
          </cell>
          <cell r="J381">
            <v>9.2960000000000001E-2</v>
          </cell>
          <cell r="K381">
            <v>0</v>
          </cell>
          <cell r="L381" t="str">
            <v>CD.AA.391100</v>
          </cell>
          <cell r="M381" t="str">
            <v>CD</v>
          </cell>
          <cell r="N381" t="str">
            <v>AA</v>
          </cell>
          <cell r="O381" t="str">
            <v>391100</v>
          </cell>
        </row>
        <row r="382">
          <cell r="A382" t="str">
            <v>CD.AA.303100-AFC-INTANGIBLE PLANT-M</v>
          </cell>
          <cell r="B382">
            <v>43661</v>
          </cell>
          <cell r="C382">
            <v>43647</v>
          </cell>
          <cell r="D382" t="str">
            <v>182332 REG ASSET - AFUDC (CCNC)</v>
          </cell>
          <cell r="E382">
            <v>44166</v>
          </cell>
          <cell r="F382">
            <v>0</v>
          </cell>
          <cell r="G382">
            <v>0</v>
          </cell>
          <cell r="H382">
            <v>0</v>
          </cell>
          <cell r="I382">
            <v>0</v>
          </cell>
          <cell r="J382">
            <v>9.2960000000000001E-2</v>
          </cell>
          <cell r="K382">
            <v>0</v>
          </cell>
          <cell r="L382" t="str">
            <v>CD.AA.303100</v>
          </cell>
          <cell r="M382" t="str">
            <v>CD</v>
          </cell>
          <cell r="N382" t="str">
            <v>AA</v>
          </cell>
          <cell r="O382" t="str">
            <v>303100</v>
          </cell>
        </row>
        <row r="383">
          <cell r="A383" t="str">
            <v>ED.WA.364000-AFC-DISTRIBUTION PLANT</v>
          </cell>
          <cell r="B383">
            <v>43676</v>
          </cell>
          <cell r="C383">
            <v>43647</v>
          </cell>
          <cell r="D383" t="str">
            <v>182332 REG ASSET - AFUDC (CCNC)</v>
          </cell>
          <cell r="E383">
            <v>44166</v>
          </cell>
          <cell r="F383">
            <v>0</v>
          </cell>
          <cell r="G383">
            <v>0</v>
          </cell>
          <cell r="H383">
            <v>0</v>
          </cell>
          <cell r="I383">
            <v>0</v>
          </cell>
          <cell r="J383">
            <v>0</v>
          </cell>
          <cell r="K383">
            <v>0</v>
          </cell>
          <cell r="L383" t="str">
            <v>ED.WA.364000</v>
          </cell>
          <cell r="M383" t="str">
            <v>ED</v>
          </cell>
          <cell r="N383" t="str">
            <v>WA</v>
          </cell>
          <cell r="O383" t="str">
            <v>364000</v>
          </cell>
        </row>
        <row r="384">
          <cell r="A384" t="str">
            <v>ED.LF.332000-AFC-HYDRO PROD PLANT-R</v>
          </cell>
          <cell r="B384">
            <v>43740</v>
          </cell>
          <cell r="C384">
            <v>43739</v>
          </cell>
          <cell r="D384" t="str">
            <v>182332 REG ASSET - AFUDC (CCNC)</v>
          </cell>
          <cell r="E384">
            <v>44166</v>
          </cell>
          <cell r="F384">
            <v>0</v>
          </cell>
          <cell r="G384">
            <v>0</v>
          </cell>
          <cell r="H384">
            <v>0</v>
          </cell>
          <cell r="I384">
            <v>0</v>
          </cell>
          <cell r="J384">
            <v>0</v>
          </cell>
          <cell r="K384">
            <v>0</v>
          </cell>
          <cell r="L384" t="str">
            <v>ED.LF.332000</v>
          </cell>
          <cell r="M384" t="str">
            <v>ED</v>
          </cell>
          <cell r="N384" t="str">
            <v>LF</v>
          </cell>
          <cell r="O384" t="str">
            <v>332000</v>
          </cell>
        </row>
        <row r="385">
          <cell r="A385" t="str">
            <v>ED.NR.332200-AFC-HYDRO PROD PLANT-R</v>
          </cell>
          <cell r="B385">
            <v>43763</v>
          </cell>
          <cell r="C385">
            <v>43739</v>
          </cell>
          <cell r="D385" t="str">
            <v>182332 REG ASSET - AFUDC (CCNC)</v>
          </cell>
          <cell r="E385">
            <v>44166</v>
          </cell>
          <cell r="F385">
            <v>0</v>
          </cell>
          <cell r="G385">
            <v>0</v>
          </cell>
          <cell r="H385">
            <v>0</v>
          </cell>
          <cell r="I385">
            <v>0</v>
          </cell>
          <cell r="J385">
            <v>0</v>
          </cell>
          <cell r="K385">
            <v>0</v>
          </cell>
          <cell r="L385" t="str">
            <v>ED.NR.332200</v>
          </cell>
          <cell r="M385" t="str">
            <v>ED</v>
          </cell>
          <cell r="N385" t="str">
            <v>NR</v>
          </cell>
          <cell r="O385" t="str">
            <v>332200</v>
          </cell>
        </row>
        <row r="386">
          <cell r="A386" t="str">
            <v>ED.UF.332000-AFC-HYDRO PROD PLANT-R</v>
          </cell>
          <cell r="B386">
            <v>43769</v>
          </cell>
          <cell r="C386">
            <v>43739</v>
          </cell>
          <cell r="D386" t="str">
            <v>182332 REG ASSET - AFUDC (CCNC)</v>
          </cell>
          <cell r="E386">
            <v>44166</v>
          </cell>
          <cell r="F386">
            <v>0</v>
          </cell>
          <cell r="G386">
            <v>0</v>
          </cell>
          <cell r="H386">
            <v>0</v>
          </cell>
          <cell r="I386">
            <v>0</v>
          </cell>
          <cell r="J386">
            <v>0</v>
          </cell>
          <cell r="K386">
            <v>0</v>
          </cell>
          <cell r="L386" t="str">
            <v>ED.UF.332000</v>
          </cell>
          <cell r="M386" t="str">
            <v>ED</v>
          </cell>
          <cell r="N386" t="str">
            <v>UF</v>
          </cell>
          <cell r="O386" t="str">
            <v>332000</v>
          </cell>
        </row>
        <row r="387">
          <cell r="A387" t="str">
            <v>ED.AN.303100-AFC-INTANGIBLE PLANT-M</v>
          </cell>
          <cell r="B387">
            <v>43517</v>
          </cell>
          <cell r="C387">
            <v>43586</v>
          </cell>
          <cell r="D387" t="str">
            <v>182332 REG ASSET - AFUDC (CCNC)</v>
          </cell>
          <cell r="E387">
            <v>44166</v>
          </cell>
          <cell r="F387">
            <v>0</v>
          </cell>
          <cell r="G387">
            <v>0</v>
          </cell>
          <cell r="H387">
            <v>0</v>
          </cell>
          <cell r="I387">
            <v>0</v>
          </cell>
          <cell r="J387">
            <v>0</v>
          </cell>
          <cell r="K387">
            <v>0</v>
          </cell>
          <cell r="L387" t="str">
            <v>ED.AN.303100</v>
          </cell>
          <cell r="M387" t="str">
            <v>ED</v>
          </cell>
          <cell r="N387" t="str">
            <v>AN</v>
          </cell>
          <cell r="O387" t="str">
            <v>303100</v>
          </cell>
        </row>
        <row r="388">
          <cell r="A388" t="str">
            <v>GD.WA.378000-AFC-DISTRIBUTION-MEAS/</v>
          </cell>
          <cell r="B388">
            <v>43532</v>
          </cell>
          <cell r="C388">
            <v>43586</v>
          </cell>
          <cell r="D388" t="str">
            <v>182332 REG ASSET - AFUDC (CCNC)</v>
          </cell>
          <cell r="E388">
            <v>44166</v>
          </cell>
          <cell r="F388">
            <v>0</v>
          </cell>
          <cell r="G388">
            <v>0</v>
          </cell>
          <cell r="H388">
            <v>0</v>
          </cell>
          <cell r="I388">
            <v>0</v>
          </cell>
          <cell r="J388">
            <v>0</v>
          </cell>
          <cell r="K388">
            <v>0</v>
          </cell>
          <cell r="L388" t="str">
            <v>GD.WA.378000</v>
          </cell>
          <cell r="M388" t="str">
            <v>GD</v>
          </cell>
          <cell r="N388" t="str">
            <v>WA</v>
          </cell>
          <cell r="O388" t="str">
            <v>378000</v>
          </cell>
        </row>
        <row r="389">
          <cell r="A389" t="str">
            <v>ED.CG.332100-AFC-HYDRO PROD PLANT-R</v>
          </cell>
          <cell r="B389">
            <v>43601</v>
          </cell>
          <cell r="C389">
            <v>43586</v>
          </cell>
          <cell r="D389" t="str">
            <v>182332 REG ASSET - AFUDC (CCNC)</v>
          </cell>
          <cell r="E389">
            <v>44166</v>
          </cell>
          <cell r="F389">
            <v>0</v>
          </cell>
          <cell r="G389">
            <v>0</v>
          </cell>
          <cell r="H389">
            <v>0</v>
          </cell>
          <cell r="I389">
            <v>0</v>
          </cell>
          <cell r="J389">
            <v>0</v>
          </cell>
          <cell r="K389">
            <v>0</v>
          </cell>
          <cell r="L389" t="str">
            <v>ED.CG.332100</v>
          </cell>
          <cell r="M389" t="str">
            <v>ED</v>
          </cell>
          <cell r="N389" t="str">
            <v>CG</v>
          </cell>
          <cell r="O389" t="str">
            <v>332100</v>
          </cell>
        </row>
        <row r="390">
          <cell r="A390" t="str">
            <v>ED.WA.365000-AFC-DISTRIBUTION PLANT</v>
          </cell>
          <cell r="B390">
            <v>43802</v>
          </cell>
          <cell r="C390">
            <v>43800</v>
          </cell>
          <cell r="D390" t="str">
            <v>182332 REG ASSET - AFUDC (CCNC)</v>
          </cell>
          <cell r="E390">
            <v>44166</v>
          </cell>
          <cell r="F390">
            <v>0</v>
          </cell>
          <cell r="G390">
            <v>0</v>
          </cell>
          <cell r="H390">
            <v>0</v>
          </cell>
          <cell r="I390">
            <v>0</v>
          </cell>
          <cell r="J390">
            <v>0</v>
          </cell>
          <cell r="K390">
            <v>0</v>
          </cell>
          <cell r="L390" t="str">
            <v>ED.WA.365000</v>
          </cell>
          <cell r="M390" t="str">
            <v>ED</v>
          </cell>
          <cell r="N390" t="str">
            <v>WA</v>
          </cell>
          <cell r="O390" t="str">
            <v>365000</v>
          </cell>
        </row>
        <row r="391">
          <cell r="A391" t="str">
            <v>GD.ID.378000-AFC-DISTRIBUTION-MEAS/</v>
          </cell>
          <cell r="B391">
            <v>43614</v>
          </cell>
          <cell r="C391">
            <v>43586</v>
          </cell>
          <cell r="D391" t="str">
            <v>182332 REG ASSET - AFUDC (CCNC)</v>
          </cell>
          <cell r="E391">
            <v>44166</v>
          </cell>
          <cell r="F391">
            <v>0</v>
          </cell>
          <cell r="G391">
            <v>0</v>
          </cell>
          <cell r="H391">
            <v>0</v>
          </cell>
          <cell r="I391">
            <v>0</v>
          </cell>
          <cell r="J391">
            <v>0</v>
          </cell>
          <cell r="K391">
            <v>0</v>
          </cell>
          <cell r="L391" t="str">
            <v>GD.ID.378000</v>
          </cell>
          <cell r="M391" t="str">
            <v>GD</v>
          </cell>
          <cell r="N391" t="str">
            <v>ID</v>
          </cell>
          <cell r="O391" t="str">
            <v>378000</v>
          </cell>
        </row>
        <row r="392">
          <cell r="A392" t="str">
            <v>ED.ID.365000-AFC-DISTRIBUTION PLANT</v>
          </cell>
          <cell r="B392">
            <v>43559</v>
          </cell>
          <cell r="C392">
            <v>43586</v>
          </cell>
          <cell r="D392" t="str">
            <v>182332 REG ASSET - AFUDC (CCNC)</v>
          </cell>
          <cell r="E392">
            <v>44166</v>
          </cell>
          <cell r="F392">
            <v>0</v>
          </cell>
          <cell r="G392">
            <v>0</v>
          </cell>
          <cell r="H392">
            <v>0</v>
          </cell>
          <cell r="I392">
            <v>0</v>
          </cell>
          <cell r="J392">
            <v>0</v>
          </cell>
          <cell r="K392">
            <v>0</v>
          </cell>
          <cell r="L392" t="str">
            <v>ED.ID.365000</v>
          </cell>
          <cell r="M392" t="str">
            <v>ED</v>
          </cell>
          <cell r="N392" t="str">
            <v>ID</v>
          </cell>
          <cell r="O392" t="str">
            <v>365000</v>
          </cell>
        </row>
        <row r="393">
          <cell r="A393" t="str">
            <v>CD.AA.303100-AFC-INTANGIBLE PLANT-M</v>
          </cell>
          <cell r="B393">
            <v>43560</v>
          </cell>
          <cell r="C393">
            <v>43586</v>
          </cell>
          <cell r="D393" t="str">
            <v>182332 REG ASSET - AFUDC (CCNC)</v>
          </cell>
          <cell r="E393">
            <v>44166</v>
          </cell>
          <cell r="F393">
            <v>0</v>
          </cell>
          <cell r="G393">
            <v>0</v>
          </cell>
          <cell r="H393">
            <v>0</v>
          </cell>
          <cell r="I393">
            <v>0</v>
          </cell>
          <cell r="J393">
            <v>9.2960000000000001E-2</v>
          </cell>
          <cell r="K393">
            <v>0</v>
          </cell>
          <cell r="L393" t="str">
            <v>CD.AA.303100</v>
          </cell>
          <cell r="M393" t="str">
            <v>CD</v>
          </cell>
          <cell r="N393" t="str">
            <v>AA</v>
          </cell>
          <cell r="O393" t="str">
            <v>303100</v>
          </cell>
        </row>
        <row r="394">
          <cell r="A394" t="str">
            <v>CD.AA.390100-AFC-GENERAL PLANT-STRU</v>
          </cell>
          <cell r="B394">
            <v>43635</v>
          </cell>
          <cell r="C394">
            <v>43617</v>
          </cell>
          <cell r="D394" t="str">
            <v>182332 REG ASSET - AFUDC (CCNC)</v>
          </cell>
          <cell r="E394">
            <v>44166</v>
          </cell>
          <cell r="F394">
            <v>0</v>
          </cell>
          <cell r="G394">
            <v>0</v>
          </cell>
          <cell r="H394">
            <v>0</v>
          </cell>
          <cell r="I394">
            <v>0</v>
          </cell>
          <cell r="J394">
            <v>9.2960000000000001E-2</v>
          </cell>
          <cell r="K394">
            <v>0</v>
          </cell>
          <cell r="L394" t="str">
            <v>CD.AA.390100</v>
          </cell>
          <cell r="M394" t="str">
            <v>CD</v>
          </cell>
          <cell r="N394" t="str">
            <v>AA</v>
          </cell>
          <cell r="O394" t="str">
            <v>390100</v>
          </cell>
        </row>
        <row r="395">
          <cell r="A395" t="str">
            <v>GD.OR.390100-AFC-GENERAL PLANT-STRU</v>
          </cell>
          <cell r="B395">
            <v>43636</v>
          </cell>
          <cell r="C395">
            <v>43617</v>
          </cell>
          <cell r="D395" t="str">
            <v>182332 REG ASSET - AFUDC (CCNC)</v>
          </cell>
          <cell r="E395">
            <v>44166</v>
          </cell>
          <cell r="F395">
            <v>0</v>
          </cell>
          <cell r="G395">
            <v>0</v>
          </cell>
          <cell r="H395">
            <v>0</v>
          </cell>
          <cell r="I395">
            <v>0</v>
          </cell>
          <cell r="J395">
            <v>1</v>
          </cell>
          <cell r="K395">
            <v>0</v>
          </cell>
          <cell r="L395" t="str">
            <v>GD.OR.390100</v>
          </cell>
          <cell r="M395" t="str">
            <v>GD</v>
          </cell>
          <cell r="N395" t="str">
            <v>OR</v>
          </cell>
          <cell r="O395" t="str">
            <v>390100</v>
          </cell>
        </row>
        <row r="396">
          <cell r="A396" t="str">
            <v>ED.AN.303100-AFC-INTANGIBLE PLANT-M</v>
          </cell>
          <cell r="B396">
            <v>43558</v>
          </cell>
          <cell r="C396">
            <v>43586</v>
          </cell>
          <cell r="D396" t="str">
            <v>182332 REG ASSET - AFUDC (CCNC)</v>
          </cell>
          <cell r="E396">
            <v>44166</v>
          </cell>
          <cell r="F396">
            <v>0</v>
          </cell>
          <cell r="G396">
            <v>0</v>
          </cell>
          <cell r="H396">
            <v>0</v>
          </cell>
          <cell r="I396">
            <v>0</v>
          </cell>
          <cell r="J396">
            <v>0</v>
          </cell>
          <cell r="K396">
            <v>0</v>
          </cell>
          <cell r="L396" t="str">
            <v>ED.AN.303100</v>
          </cell>
          <cell r="M396" t="str">
            <v>ED</v>
          </cell>
          <cell r="N396" t="str">
            <v>AN</v>
          </cell>
          <cell r="O396" t="str">
            <v>303100</v>
          </cell>
        </row>
        <row r="397">
          <cell r="A397" t="str">
            <v>ED.WA.369300-AFC-DISTRIBUTION PLANT</v>
          </cell>
          <cell r="B397">
            <v>43614</v>
          </cell>
          <cell r="C397">
            <v>43586</v>
          </cell>
          <cell r="D397" t="str">
            <v>182332 REG ASSET - AFUDC (CCNC)</v>
          </cell>
          <cell r="E397">
            <v>44166</v>
          </cell>
          <cell r="F397">
            <v>0</v>
          </cell>
          <cell r="G397">
            <v>0</v>
          </cell>
          <cell r="H397">
            <v>0</v>
          </cell>
          <cell r="I397">
            <v>0</v>
          </cell>
          <cell r="J397">
            <v>0</v>
          </cell>
          <cell r="K397">
            <v>0</v>
          </cell>
          <cell r="L397" t="str">
            <v>ED.WA.369300</v>
          </cell>
          <cell r="M397" t="str">
            <v>ED</v>
          </cell>
          <cell r="N397" t="str">
            <v>WA</v>
          </cell>
          <cell r="O397" t="str">
            <v>369300</v>
          </cell>
        </row>
        <row r="398">
          <cell r="A398" t="str">
            <v>ED.KF.312000-AFC-STEAM PROD PLANT-B</v>
          </cell>
          <cell r="B398">
            <v>43616</v>
          </cell>
          <cell r="C398">
            <v>43586</v>
          </cell>
          <cell r="D398" t="str">
            <v>182332 REG ASSET - AFUDC (CCNC)</v>
          </cell>
          <cell r="E398">
            <v>44166</v>
          </cell>
          <cell r="F398">
            <v>0</v>
          </cell>
          <cell r="G398">
            <v>0</v>
          </cell>
          <cell r="H398">
            <v>0</v>
          </cell>
          <cell r="I398">
            <v>0</v>
          </cell>
          <cell r="J398">
            <v>0</v>
          </cell>
          <cell r="K398">
            <v>0</v>
          </cell>
          <cell r="L398" t="str">
            <v>ED.KF.312000</v>
          </cell>
          <cell r="M398" t="str">
            <v>ED</v>
          </cell>
          <cell r="N398" t="str">
            <v>KF</v>
          </cell>
          <cell r="O398" t="str">
            <v>312000</v>
          </cell>
        </row>
        <row r="399">
          <cell r="A399" t="str">
            <v>ED.AN.355000-AFC-TRANSMISSION PLANT</v>
          </cell>
          <cell r="B399">
            <v>44145</v>
          </cell>
          <cell r="C399">
            <v>44136</v>
          </cell>
          <cell r="D399" t="str">
            <v>182332 REG ASSET - AFUDC (CCNC)</v>
          </cell>
          <cell r="E399">
            <v>44166</v>
          </cell>
          <cell r="F399">
            <v>0</v>
          </cell>
          <cell r="G399">
            <v>15208.44</v>
          </cell>
          <cell r="H399">
            <v>140.03</v>
          </cell>
          <cell r="I399">
            <v>15068.41</v>
          </cell>
          <cell r="J399">
            <v>0</v>
          </cell>
          <cell r="K399">
            <v>0</v>
          </cell>
          <cell r="L399" t="str">
            <v>ED.AN.355000</v>
          </cell>
          <cell r="M399" t="str">
            <v>ED</v>
          </cell>
          <cell r="N399" t="str">
            <v>AN</v>
          </cell>
          <cell r="O399" t="str">
            <v>355000</v>
          </cell>
        </row>
        <row r="400">
          <cell r="A400" t="str">
            <v>CD.AA.303100-AFC-INTANGIBLE PLANT-M</v>
          </cell>
          <cell r="B400">
            <v>44195</v>
          </cell>
          <cell r="C400">
            <v>44166</v>
          </cell>
          <cell r="D400" t="str">
            <v>182332 REG ASSET - AFUDC (CCNC)</v>
          </cell>
          <cell r="E400">
            <v>44166</v>
          </cell>
          <cell r="F400">
            <v>0</v>
          </cell>
          <cell r="G400">
            <v>16594.43</v>
          </cell>
          <cell r="H400">
            <v>736.61</v>
          </cell>
          <cell r="I400">
            <v>15857.82</v>
          </cell>
          <cell r="J400">
            <v>9.2960000000000001E-2</v>
          </cell>
          <cell r="K400">
            <v>1542.6182128</v>
          </cell>
          <cell r="L400" t="str">
            <v>CD.AA.303100</v>
          </cell>
          <cell r="M400" t="str">
            <v>CD</v>
          </cell>
          <cell r="N400" t="str">
            <v>AA</v>
          </cell>
          <cell r="O400" t="str">
            <v>303100</v>
          </cell>
        </row>
        <row r="401">
          <cell r="A401" t="str">
            <v>ED.ID.369300-AFC-DISTRIBUTION PLANT</v>
          </cell>
          <cell r="B401">
            <v>43718</v>
          </cell>
          <cell r="C401">
            <v>43709</v>
          </cell>
          <cell r="D401" t="str">
            <v>182332 REG ASSET - AFUDC (CCNC)</v>
          </cell>
          <cell r="E401">
            <v>44166</v>
          </cell>
          <cell r="F401">
            <v>0</v>
          </cell>
          <cell r="G401">
            <v>0</v>
          </cell>
          <cell r="H401">
            <v>0</v>
          </cell>
          <cell r="I401">
            <v>0</v>
          </cell>
          <cell r="J401">
            <v>0</v>
          </cell>
          <cell r="K401">
            <v>0</v>
          </cell>
          <cell r="L401" t="str">
            <v>ED.ID.369300</v>
          </cell>
          <cell r="M401" t="str">
            <v>ED</v>
          </cell>
          <cell r="N401" t="str">
            <v>ID</v>
          </cell>
          <cell r="O401" t="str">
            <v>369300</v>
          </cell>
        </row>
        <row r="402">
          <cell r="A402" t="str">
            <v>ED.AN.353000-AFC-TRANSMISSION PLANT</v>
          </cell>
          <cell r="B402">
            <v>44136</v>
          </cell>
          <cell r="C402">
            <v>44136</v>
          </cell>
          <cell r="D402" t="str">
            <v>182332 REG ASSET - AFUDC (CCNC)</v>
          </cell>
          <cell r="E402">
            <v>44166</v>
          </cell>
          <cell r="F402">
            <v>0</v>
          </cell>
          <cell r="G402">
            <v>940.36</v>
          </cell>
          <cell r="H402">
            <v>6.46</v>
          </cell>
          <cell r="I402">
            <v>933.9</v>
          </cell>
          <cell r="J402">
            <v>0</v>
          </cell>
          <cell r="K402">
            <v>0</v>
          </cell>
          <cell r="L402" t="str">
            <v>ED.AN.353000</v>
          </cell>
          <cell r="M402" t="str">
            <v>ED</v>
          </cell>
          <cell r="N402" t="str">
            <v>AN</v>
          </cell>
          <cell r="O402" t="str">
            <v>353000</v>
          </cell>
        </row>
        <row r="403">
          <cell r="A403" t="str">
            <v>ED.AN.355000-AFC-TRANSMISSION PLANT</v>
          </cell>
          <cell r="B403">
            <v>44136</v>
          </cell>
          <cell r="C403">
            <v>44136</v>
          </cell>
          <cell r="D403" t="str">
            <v>182332 REG ASSET - AFUDC (CCNC)</v>
          </cell>
          <cell r="E403">
            <v>44166</v>
          </cell>
          <cell r="F403">
            <v>0</v>
          </cell>
          <cell r="G403">
            <v>2668.58</v>
          </cell>
          <cell r="H403">
            <v>24.57</v>
          </cell>
          <cell r="I403">
            <v>2644.01</v>
          </cell>
          <cell r="J403">
            <v>0</v>
          </cell>
          <cell r="K403">
            <v>0</v>
          </cell>
          <cell r="L403" t="str">
            <v>ED.AN.355000</v>
          </cell>
          <cell r="M403" t="str">
            <v>ED</v>
          </cell>
          <cell r="N403" t="str">
            <v>AN</v>
          </cell>
          <cell r="O403" t="str">
            <v>355000</v>
          </cell>
        </row>
        <row r="404">
          <cell r="A404" t="str">
            <v>ED.ID.368000-AFC-DISTRIBUTION PLANT</v>
          </cell>
          <cell r="B404">
            <v>44166</v>
          </cell>
          <cell r="C404">
            <v>44166</v>
          </cell>
          <cell r="D404" t="str">
            <v>182332 REG ASSET - AFUDC (CCNC)</v>
          </cell>
          <cell r="E404">
            <v>44166</v>
          </cell>
          <cell r="F404">
            <v>0</v>
          </cell>
          <cell r="G404">
            <v>59.35</v>
          </cell>
          <cell r="H404">
            <v>0.62</v>
          </cell>
          <cell r="I404">
            <v>58.73</v>
          </cell>
          <cell r="J404">
            <v>0</v>
          </cell>
          <cell r="K404">
            <v>0</v>
          </cell>
          <cell r="L404" t="str">
            <v>ED.ID.368000</v>
          </cell>
          <cell r="M404" t="str">
            <v>ED</v>
          </cell>
          <cell r="N404" t="str">
            <v>ID</v>
          </cell>
          <cell r="O404" t="str">
            <v>368000</v>
          </cell>
        </row>
        <row r="405">
          <cell r="A405" t="str">
            <v>CD.AA.303100-AFC-INTANGIBLE PLANT-M</v>
          </cell>
          <cell r="B405">
            <v>44139</v>
          </cell>
          <cell r="C405">
            <v>44136</v>
          </cell>
          <cell r="D405" t="str">
            <v>182332 REG ASSET - AFUDC (CCNC)</v>
          </cell>
          <cell r="E405">
            <v>44166</v>
          </cell>
          <cell r="F405">
            <v>0</v>
          </cell>
          <cell r="G405">
            <v>4118.58</v>
          </cell>
          <cell r="H405">
            <v>182.82</v>
          </cell>
          <cell r="I405">
            <v>3935.76</v>
          </cell>
          <cell r="J405">
            <v>9.2960000000000001E-2</v>
          </cell>
          <cell r="K405">
            <v>382.86319679999997</v>
          </cell>
          <cell r="L405" t="str">
            <v>CD.AA.303100</v>
          </cell>
          <cell r="M405" t="str">
            <v>CD</v>
          </cell>
          <cell r="N405" t="str">
            <v>AA</v>
          </cell>
          <cell r="O405" t="str">
            <v>303100</v>
          </cell>
        </row>
        <row r="406">
          <cell r="A406" t="str">
            <v>ED.AN.303100-AFC-INTANGIBLE PLANT-M</v>
          </cell>
          <cell r="B406">
            <v>44175</v>
          </cell>
          <cell r="C406">
            <v>44166</v>
          </cell>
          <cell r="D406" t="str">
            <v>182332 REG ASSET - AFUDC (CCNC)</v>
          </cell>
          <cell r="E406">
            <v>44166</v>
          </cell>
          <cell r="F406">
            <v>0</v>
          </cell>
          <cell r="G406">
            <v>622.29999999999995</v>
          </cell>
          <cell r="H406">
            <v>22.62</v>
          </cell>
          <cell r="I406">
            <v>599.67999999999995</v>
          </cell>
          <cell r="J406">
            <v>0</v>
          </cell>
          <cell r="K406">
            <v>0</v>
          </cell>
          <cell r="L406" t="str">
            <v>ED.AN.303100</v>
          </cell>
          <cell r="M406" t="str">
            <v>ED</v>
          </cell>
          <cell r="N406" t="str">
            <v>AN</v>
          </cell>
          <cell r="O406" t="str">
            <v>303100</v>
          </cell>
        </row>
        <row r="407">
          <cell r="A407" t="str">
            <v>CD.AA.397000-AFC-GENERAL PLANT-COMM</v>
          </cell>
          <cell r="B407">
            <v>44165</v>
          </cell>
          <cell r="C407">
            <v>44136</v>
          </cell>
          <cell r="D407" t="str">
            <v>182332 REG ASSET - AFUDC (CCNC)</v>
          </cell>
          <cell r="E407">
            <v>44166</v>
          </cell>
          <cell r="F407">
            <v>0</v>
          </cell>
          <cell r="G407">
            <v>1238.28</v>
          </cell>
          <cell r="H407">
            <v>32.42</v>
          </cell>
          <cell r="I407">
            <v>1205.8599999999999</v>
          </cell>
          <cell r="J407">
            <v>9.2960000000000001E-2</v>
          </cell>
          <cell r="K407">
            <v>115.11050880000001</v>
          </cell>
          <cell r="L407" t="str">
            <v>CD.AA.397000</v>
          </cell>
          <cell r="M407" t="str">
            <v>CD</v>
          </cell>
          <cell r="N407" t="str">
            <v>AA</v>
          </cell>
          <cell r="O407" t="str">
            <v>397000</v>
          </cell>
        </row>
        <row r="408">
          <cell r="A408" t="str">
            <v>CD.AA.391100-AFC-GENERAL PLANT-COMP</v>
          </cell>
          <cell r="B408">
            <v>44193</v>
          </cell>
          <cell r="C408">
            <v>44166</v>
          </cell>
          <cell r="D408" t="str">
            <v>182332 REG ASSET - AFUDC (CCNC)</v>
          </cell>
          <cell r="E408">
            <v>44166</v>
          </cell>
          <cell r="F408">
            <v>0</v>
          </cell>
          <cell r="G408">
            <v>1468.97</v>
          </cell>
          <cell r="H408">
            <v>132.88999999999999</v>
          </cell>
          <cell r="I408">
            <v>1336.08</v>
          </cell>
          <cell r="J408">
            <v>9.2960000000000001E-2</v>
          </cell>
          <cell r="K408">
            <v>136.55545119999999</v>
          </cell>
          <cell r="L408" t="str">
            <v>CD.AA.391100</v>
          </cell>
          <cell r="M408" t="str">
            <v>CD</v>
          </cell>
          <cell r="N408" t="str">
            <v>AA</v>
          </cell>
          <cell r="O408" t="str">
            <v>391100</v>
          </cell>
        </row>
        <row r="409">
          <cell r="A409" t="str">
            <v>ED.ID.365000-AFC-DISTRIBUTION PLANT</v>
          </cell>
          <cell r="B409">
            <v>44146</v>
          </cell>
          <cell r="C409">
            <v>44136</v>
          </cell>
          <cell r="D409" t="str">
            <v>182332 REG ASSET - AFUDC (CCNC)</v>
          </cell>
          <cell r="E409">
            <v>44166</v>
          </cell>
          <cell r="F409">
            <v>0</v>
          </cell>
          <cell r="G409">
            <v>90.71</v>
          </cell>
          <cell r="H409">
            <v>1.1000000000000001</v>
          </cell>
          <cell r="I409">
            <v>89.61</v>
          </cell>
          <cell r="J409">
            <v>0</v>
          </cell>
          <cell r="K409">
            <v>0</v>
          </cell>
          <cell r="L409" t="str">
            <v>ED.ID.365000</v>
          </cell>
          <cell r="M409" t="str">
            <v>ED</v>
          </cell>
          <cell r="N409" t="str">
            <v>ID</v>
          </cell>
          <cell r="O409" t="str">
            <v>365000</v>
          </cell>
        </row>
        <row r="410">
          <cell r="A410" t="str">
            <v>CD.AA.391100-AFC-GENERAL PLANT-COMP</v>
          </cell>
          <cell r="B410">
            <v>44181</v>
          </cell>
          <cell r="C410">
            <v>44166</v>
          </cell>
          <cell r="D410" t="str">
            <v>182332 REG ASSET - AFUDC (CCNC)</v>
          </cell>
          <cell r="E410">
            <v>44166</v>
          </cell>
          <cell r="F410">
            <v>0</v>
          </cell>
          <cell r="G410">
            <v>649.29</v>
          </cell>
          <cell r="H410">
            <v>58.74</v>
          </cell>
          <cell r="I410">
            <v>590.54999999999995</v>
          </cell>
          <cell r="J410">
            <v>9.2960000000000001E-2</v>
          </cell>
          <cell r="K410">
            <v>60.3579984</v>
          </cell>
          <cell r="L410" t="str">
            <v>CD.AA.391100</v>
          </cell>
          <cell r="M410" t="str">
            <v>CD</v>
          </cell>
          <cell r="N410" t="str">
            <v>AA</v>
          </cell>
          <cell r="O410" t="str">
            <v>391100</v>
          </cell>
        </row>
        <row r="411">
          <cell r="A411" t="str">
            <v>ED.WA.361000-AFC-DISTRIBUTION PLANT</v>
          </cell>
          <cell r="B411">
            <v>43854</v>
          </cell>
          <cell r="C411">
            <v>43831</v>
          </cell>
          <cell r="D411" t="str">
            <v>182332 REG ASSET - AFUDC (CCNC)</v>
          </cell>
          <cell r="E411">
            <v>44166</v>
          </cell>
          <cell r="F411">
            <v>0</v>
          </cell>
          <cell r="G411">
            <v>0</v>
          </cell>
          <cell r="H411">
            <v>0</v>
          </cell>
          <cell r="I411">
            <v>0</v>
          </cell>
          <cell r="J411">
            <v>0</v>
          </cell>
          <cell r="K411">
            <v>0</v>
          </cell>
          <cell r="L411" t="str">
            <v>ED.WA.361000</v>
          </cell>
          <cell r="M411" t="str">
            <v>ED</v>
          </cell>
          <cell r="N411" t="str">
            <v>WA</v>
          </cell>
          <cell r="O411" t="str">
            <v>361000</v>
          </cell>
        </row>
        <row r="412">
          <cell r="A412" t="str">
            <v>ED.AN.303100-AFC-INTANGIBLE PLANT-M</v>
          </cell>
          <cell r="B412">
            <v>43861</v>
          </cell>
          <cell r="C412">
            <v>43831</v>
          </cell>
          <cell r="D412" t="str">
            <v>182332 REG ASSET - AFUDC (CCNC)</v>
          </cell>
          <cell r="E412">
            <v>44166</v>
          </cell>
          <cell r="F412">
            <v>0</v>
          </cell>
          <cell r="G412">
            <v>0</v>
          </cell>
          <cell r="H412">
            <v>0</v>
          </cell>
          <cell r="I412">
            <v>0</v>
          </cell>
          <cell r="J412">
            <v>0</v>
          </cell>
          <cell r="K412">
            <v>0</v>
          </cell>
          <cell r="L412" t="str">
            <v>ED.AN.303100</v>
          </cell>
          <cell r="M412" t="str">
            <v>ED</v>
          </cell>
          <cell r="N412" t="str">
            <v>AN</v>
          </cell>
          <cell r="O412" t="str">
            <v>303100</v>
          </cell>
        </row>
        <row r="413">
          <cell r="A413" t="str">
            <v>ED.AN.397000-AFC-GENERAL PLANT-COMM</v>
          </cell>
          <cell r="B413">
            <v>43494</v>
          </cell>
          <cell r="C413">
            <v>43586</v>
          </cell>
          <cell r="D413" t="str">
            <v>182332 REG ASSET - AFUDC (CCNC)</v>
          </cell>
          <cell r="E413">
            <v>44166</v>
          </cell>
          <cell r="F413">
            <v>0</v>
          </cell>
          <cell r="G413">
            <v>0</v>
          </cell>
          <cell r="H413">
            <v>0</v>
          </cell>
          <cell r="I413">
            <v>0</v>
          </cell>
          <cell r="J413">
            <v>0</v>
          </cell>
          <cell r="K413">
            <v>0</v>
          </cell>
          <cell r="L413" t="str">
            <v>ED.AN.397000</v>
          </cell>
          <cell r="M413" t="str">
            <v>ED</v>
          </cell>
          <cell r="N413" t="str">
            <v>AN</v>
          </cell>
          <cell r="O413" t="str">
            <v>397000</v>
          </cell>
        </row>
        <row r="414">
          <cell r="A414" t="str">
            <v>CD.AA.397000-AFC-GENERAL PLANT-COMM</v>
          </cell>
          <cell r="B414">
            <v>44195</v>
          </cell>
          <cell r="C414">
            <v>44166</v>
          </cell>
          <cell r="D414" t="str">
            <v>182332 REG ASSET - AFUDC (CCNC)</v>
          </cell>
          <cell r="E414">
            <v>44166</v>
          </cell>
          <cell r="F414">
            <v>0</v>
          </cell>
          <cell r="G414">
            <v>1302.1199999999999</v>
          </cell>
          <cell r="H414">
            <v>34.090000000000003</v>
          </cell>
          <cell r="I414">
            <v>1268.03</v>
          </cell>
          <cell r="J414">
            <v>9.2960000000000001E-2</v>
          </cell>
          <cell r="K414">
            <v>121.04507519999999</v>
          </cell>
          <cell r="L414" t="str">
            <v>CD.AA.397000</v>
          </cell>
          <cell r="M414" t="str">
            <v>CD</v>
          </cell>
          <cell r="N414" t="str">
            <v>AA</v>
          </cell>
          <cell r="O414" t="str">
            <v>397000</v>
          </cell>
        </row>
        <row r="415">
          <cell r="A415" t="str">
            <v>ED.AN.303100-AFC-INTANGIBLE PLANT-M</v>
          </cell>
          <cell r="B415">
            <v>44145</v>
          </cell>
          <cell r="C415">
            <v>44136</v>
          </cell>
          <cell r="D415" t="str">
            <v>182332 REG ASSET - AFUDC (CCNC)</v>
          </cell>
          <cell r="E415">
            <v>44166</v>
          </cell>
          <cell r="F415">
            <v>0</v>
          </cell>
          <cell r="G415">
            <v>2310.2800000000002</v>
          </cell>
          <cell r="H415">
            <v>83.97</v>
          </cell>
          <cell r="I415">
            <v>2226.31</v>
          </cell>
          <cell r="J415">
            <v>0</v>
          </cell>
          <cell r="K415">
            <v>0</v>
          </cell>
          <cell r="L415" t="str">
            <v>ED.AN.303100</v>
          </cell>
          <cell r="M415" t="str">
            <v>ED</v>
          </cell>
          <cell r="N415" t="str">
            <v>AN</v>
          </cell>
          <cell r="O415" t="str">
            <v>303100</v>
          </cell>
        </row>
        <row r="416">
          <cell r="A416" t="str">
            <v>ED.WA.361000-AFC-DISTRIBUTION PLANT</v>
          </cell>
          <cell r="B416">
            <v>44153</v>
          </cell>
          <cell r="C416">
            <v>44136</v>
          </cell>
          <cell r="D416" t="str">
            <v>182332 REG ASSET - AFUDC (CCNC)</v>
          </cell>
          <cell r="E416">
            <v>44166</v>
          </cell>
          <cell r="F416">
            <v>0</v>
          </cell>
          <cell r="G416">
            <v>2114.5</v>
          </cell>
          <cell r="H416">
            <v>21.2</v>
          </cell>
          <cell r="I416">
            <v>2093.3000000000002</v>
          </cell>
          <cell r="J416">
            <v>0</v>
          </cell>
          <cell r="K416">
            <v>0</v>
          </cell>
          <cell r="L416" t="str">
            <v>ED.WA.361000</v>
          </cell>
          <cell r="M416" t="str">
            <v>ED</v>
          </cell>
          <cell r="N416" t="str">
            <v>WA</v>
          </cell>
          <cell r="O416" t="str">
            <v>361000</v>
          </cell>
        </row>
        <row r="417">
          <cell r="A417" t="str">
            <v>ED.AN.353000-AFC-TRANSMISSION PLANT</v>
          </cell>
          <cell r="B417">
            <v>44064</v>
          </cell>
          <cell r="C417">
            <v>44044</v>
          </cell>
          <cell r="D417" t="str">
            <v>182332 REG ASSET - AFUDC (CCNC)</v>
          </cell>
          <cell r="E417">
            <v>44166</v>
          </cell>
          <cell r="F417">
            <v>0</v>
          </cell>
          <cell r="G417">
            <v>4483.09</v>
          </cell>
          <cell r="H417">
            <v>30.79</v>
          </cell>
          <cell r="I417">
            <v>4452.3</v>
          </cell>
          <cell r="J417">
            <v>0</v>
          </cell>
          <cell r="K417">
            <v>0</v>
          </cell>
          <cell r="L417" t="str">
            <v>ED.AN.353000</v>
          </cell>
          <cell r="M417" t="str">
            <v>ED</v>
          </cell>
          <cell r="N417" t="str">
            <v>AN</v>
          </cell>
          <cell r="O417" t="str">
            <v>353000</v>
          </cell>
        </row>
        <row r="418">
          <cell r="A418" t="str">
            <v>GD.OR.376000-AFC-GAS DISTRIBUTION P</v>
          </cell>
          <cell r="B418">
            <v>44105</v>
          </cell>
          <cell r="C418">
            <v>44105</v>
          </cell>
          <cell r="D418" t="str">
            <v>182332 REG ASSET - AFUDC (CCNC)</v>
          </cell>
          <cell r="E418">
            <v>44166</v>
          </cell>
          <cell r="F418">
            <v>0</v>
          </cell>
          <cell r="G418">
            <v>395.45</v>
          </cell>
          <cell r="H418">
            <v>3.82</v>
          </cell>
          <cell r="I418">
            <v>391.63</v>
          </cell>
          <cell r="J418">
            <v>1</v>
          </cell>
          <cell r="K418">
            <v>395.45</v>
          </cell>
          <cell r="L418" t="str">
            <v>GD.OR.376000</v>
          </cell>
          <cell r="M418" t="str">
            <v>GD</v>
          </cell>
          <cell r="N418" t="str">
            <v>OR</v>
          </cell>
          <cell r="O418" t="str">
            <v>376000</v>
          </cell>
        </row>
        <row r="419">
          <cell r="A419" t="str">
            <v>CD.AA.303100-AFC-INTANGIBLE PLANT-M</v>
          </cell>
          <cell r="B419">
            <v>44126</v>
          </cell>
          <cell r="C419">
            <v>44105</v>
          </cell>
          <cell r="D419" t="str">
            <v>182332 REG ASSET - AFUDC (CCNC)</v>
          </cell>
          <cell r="E419">
            <v>44166</v>
          </cell>
          <cell r="F419">
            <v>0</v>
          </cell>
          <cell r="G419">
            <v>171.39</v>
          </cell>
          <cell r="H419">
            <v>7.61</v>
          </cell>
          <cell r="I419">
            <v>163.78</v>
          </cell>
          <cell r="J419">
            <v>9.2960000000000001E-2</v>
          </cell>
          <cell r="K419">
            <v>15.932414399999999</v>
          </cell>
          <cell r="L419" t="str">
            <v>CD.AA.303100</v>
          </cell>
          <cell r="M419" t="str">
            <v>CD</v>
          </cell>
          <cell r="N419" t="str">
            <v>AA</v>
          </cell>
          <cell r="O419" t="str">
            <v>303100</v>
          </cell>
        </row>
        <row r="420">
          <cell r="A420" t="str">
            <v>CD.AA.397000-AFC-GENERAL PLANT-COMM</v>
          </cell>
          <cell r="B420">
            <v>44119</v>
          </cell>
          <cell r="C420">
            <v>44105</v>
          </cell>
          <cell r="D420" t="str">
            <v>182332 REG ASSET - AFUDC (CCNC)</v>
          </cell>
          <cell r="E420">
            <v>44166</v>
          </cell>
          <cell r="F420">
            <v>0</v>
          </cell>
          <cell r="G420">
            <v>4491.34</v>
          </cell>
          <cell r="H420">
            <v>117.58</v>
          </cell>
          <cell r="I420">
            <v>4373.76</v>
          </cell>
          <cell r="J420">
            <v>9.2960000000000001E-2</v>
          </cell>
          <cell r="K420">
            <v>417.51496639999999</v>
          </cell>
          <cell r="L420" t="str">
            <v>CD.AA.397000</v>
          </cell>
          <cell r="M420" t="str">
            <v>CD</v>
          </cell>
          <cell r="N420" t="str">
            <v>AA</v>
          </cell>
          <cell r="O420" t="str">
            <v>397000</v>
          </cell>
        </row>
        <row r="421">
          <cell r="A421" t="str">
            <v>ED.ID.366000-AFC-DISTRIBUTION PLANT</v>
          </cell>
          <cell r="B421">
            <v>44109</v>
          </cell>
          <cell r="C421">
            <v>44105</v>
          </cell>
          <cell r="D421" t="str">
            <v>182332 REG ASSET - AFUDC (CCNC)</v>
          </cell>
          <cell r="E421">
            <v>44166</v>
          </cell>
          <cell r="F421">
            <v>0</v>
          </cell>
          <cell r="G421">
            <v>651.52</v>
          </cell>
          <cell r="H421">
            <v>7.08</v>
          </cell>
          <cell r="I421">
            <v>644.44000000000005</v>
          </cell>
          <cell r="J421">
            <v>0</v>
          </cell>
          <cell r="K421">
            <v>0</v>
          </cell>
          <cell r="L421" t="str">
            <v>ED.ID.366000</v>
          </cell>
          <cell r="M421" t="str">
            <v>ED</v>
          </cell>
          <cell r="N421" t="str">
            <v>ID</v>
          </cell>
          <cell r="O421" t="str">
            <v>366000</v>
          </cell>
        </row>
        <row r="422">
          <cell r="A422" t="str">
            <v>ED.AN.356000-AFC-TRANSMISSION PLANT</v>
          </cell>
          <cell r="B422">
            <v>44113</v>
          </cell>
          <cell r="C422">
            <v>44105</v>
          </cell>
          <cell r="D422" t="str">
            <v>182332 REG ASSET - AFUDC (CCNC)</v>
          </cell>
          <cell r="E422">
            <v>44166</v>
          </cell>
          <cell r="F422">
            <v>0</v>
          </cell>
          <cell r="G422">
            <v>6327.69</v>
          </cell>
          <cell r="H422">
            <v>59.46</v>
          </cell>
          <cell r="I422">
            <v>6268.23</v>
          </cell>
          <cell r="J422">
            <v>0</v>
          </cell>
          <cell r="K422">
            <v>0</v>
          </cell>
          <cell r="L422" t="str">
            <v>ED.AN.356000</v>
          </cell>
          <cell r="M422" t="str">
            <v>ED</v>
          </cell>
          <cell r="N422" t="str">
            <v>AN</v>
          </cell>
          <cell r="O422" t="str">
            <v>356000</v>
          </cell>
        </row>
        <row r="423">
          <cell r="A423" t="str">
            <v>ED.LF.334000-AFC-HYDRO PROD PLANT-A</v>
          </cell>
          <cell r="B423">
            <v>43782</v>
          </cell>
          <cell r="C423">
            <v>43770</v>
          </cell>
          <cell r="D423" t="str">
            <v>182332 REG ASSET - AFUDC (CCNC)</v>
          </cell>
          <cell r="E423">
            <v>44166</v>
          </cell>
          <cell r="F423">
            <v>0</v>
          </cell>
          <cell r="G423">
            <v>0</v>
          </cell>
          <cell r="H423">
            <v>0</v>
          </cell>
          <cell r="I423">
            <v>0</v>
          </cell>
          <cell r="J423">
            <v>0</v>
          </cell>
          <cell r="K423">
            <v>0</v>
          </cell>
          <cell r="L423" t="str">
            <v>ED.LF.334000</v>
          </cell>
          <cell r="M423" t="str">
            <v>ED</v>
          </cell>
          <cell r="N423" t="str">
            <v>LF</v>
          </cell>
          <cell r="O423" t="str">
            <v>334000</v>
          </cell>
        </row>
        <row r="424">
          <cell r="A424" t="str">
            <v>ED.AN.355000-AFC-TRANSMISSION PLANT</v>
          </cell>
          <cell r="B424">
            <v>44091</v>
          </cell>
          <cell r="C424">
            <v>44075</v>
          </cell>
          <cell r="D424" t="str">
            <v>182332 REG ASSET - AFUDC (CCNC)</v>
          </cell>
          <cell r="E424">
            <v>44166</v>
          </cell>
          <cell r="F424">
            <v>0</v>
          </cell>
          <cell r="G424">
            <v>0</v>
          </cell>
          <cell r="H424">
            <v>0</v>
          </cell>
          <cell r="I424">
            <v>0</v>
          </cell>
          <cell r="J424">
            <v>0</v>
          </cell>
          <cell r="K424">
            <v>0</v>
          </cell>
          <cell r="L424" t="str">
            <v>ED.AN.355000</v>
          </cell>
          <cell r="M424" t="str">
            <v>ED</v>
          </cell>
          <cell r="N424" t="str">
            <v>AN</v>
          </cell>
          <cell r="O424" t="str">
            <v>355000</v>
          </cell>
        </row>
        <row r="425">
          <cell r="A425" t="str">
            <v>ED.WA.361000-AFC-DISTRIBUTION PLANT</v>
          </cell>
          <cell r="B425">
            <v>43675</v>
          </cell>
          <cell r="C425">
            <v>43647</v>
          </cell>
          <cell r="D425" t="str">
            <v>182332 REG ASSET - AFUDC (CCNC)</v>
          </cell>
          <cell r="E425">
            <v>44166</v>
          </cell>
          <cell r="F425">
            <v>0</v>
          </cell>
          <cell r="G425">
            <v>0</v>
          </cell>
          <cell r="H425">
            <v>0</v>
          </cell>
          <cell r="I425">
            <v>0</v>
          </cell>
          <cell r="J425">
            <v>0</v>
          </cell>
          <cell r="K425">
            <v>0</v>
          </cell>
          <cell r="L425" t="str">
            <v>ED.WA.361000</v>
          </cell>
          <cell r="M425" t="str">
            <v>ED</v>
          </cell>
          <cell r="N425" t="str">
            <v>WA</v>
          </cell>
          <cell r="O425" t="str">
            <v>361000</v>
          </cell>
        </row>
        <row r="426">
          <cell r="A426" t="str">
            <v>ED.AN.352000-AFC-TRANSMISSION PLANT</v>
          </cell>
          <cell r="B426">
            <v>44012</v>
          </cell>
          <cell r="C426">
            <v>43983</v>
          </cell>
          <cell r="D426" t="str">
            <v>182332 REG ASSET - AFUDC (CCNC)</v>
          </cell>
          <cell r="E426">
            <v>44166</v>
          </cell>
          <cell r="F426">
            <v>0</v>
          </cell>
          <cell r="G426">
            <v>5563.52</v>
          </cell>
          <cell r="H426">
            <v>32.67</v>
          </cell>
          <cell r="I426">
            <v>5530.85</v>
          </cell>
          <cell r="J426">
            <v>0</v>
          </cell>
          <cell r="K426">
            <v>0</v>
          </cell>
          <cell r="L426" t="str">
            <v>ED.AN.352000</v>
          </cell>
          <cell r="M426" t="str">
            <v>ED</v>
          </cell>
          <cell r="N426" t="str">
            <v>AN</v>
          </cell>
          <cell r="O426" t="str">
            <v>352000</v>
          </cell>
        </row>
        <row r="427">
          <cell r="A427" t="str">
            <v>ED.AN.390200-AFC-GENERAL PLT-STRUCT</v>
          </cell>
          <cell r="B427">
            <v>44118</v>
          </cell>
          <cell r="C427">
            <v>44105</v>
          </cell>
          <cell r="D427" t="str">
            <v>182332 REG ASSET - AFUDC (CCNC)</v>
          </cell>
          <cell r="E427">
            <v>44166</v>
          </cell>
          <cell r="F427">
            <v>0</v>
          </cell>
          <cell r="G427">
            <v>13099.64</v>
          </cell>
          <cell r="H427">
            <v>328.26</v>
          </cell>
          <cell r="I427">
            <v>12771.38</v>
          </cell>
          <cell r="J427">
            <v>0</v>
          </cell>
          <cell r="K427">
            <v>0</v>
          </cell>
          <cell r="L427" t="str">
            <v>ED.AN.390200</v>
          </cell>
          <cell r="M427" t="str">
            <v>ED</v>
          </cell>
          <cell r="N427" t="str">
            <v>AN</v>
          </cell>
          <cell r="O427" t="str">
            <v>390200</v>
          </cell>
        </row>
        <row r="428">
          <cell r="A428" t="str">
            <v>ED.ID.368000-AFC-DISTRIBUTION PLANT</v>
          </cell>
          <cell r="B428">
            <v>44110</v>
          </cell>
          <cell r="C428">
            <v>44105</v>
          </cell>
          <cell r="D428" t="str">
            <v>182332 REG ASSET - AFUDC (CCNC)</v>
          </cell>
          <cell r="E428">
            <v>44166</v>
          </cell>
          <cell r="F428">
            <v>0</v>
          </cell>
          <cell r="G428">
            <v>19.12</v>
          </cell>
          <cell r="H428">
            <v>0.2</v>
          </cell>
          <cell r="I428">
            <v>18.920000000000002</v>
          </cell>
          <cell r="J428">
            <v>0</v>
          </cell>
          <cell r="K428">
            <v>0</v>
          </cell>
          <cell r="L428" t="str">
            <v>ED.ID.368000</v>
          </cell>
          <cell r="M428" t="str">
            <v>ED</v>
          </cell>
          <cell r="N428" t="str">
            <v>ID</v>
          </cell>
          <cell r="O428" t="str">
            <v>368000</v>
          </cell>
        </row>
        <row r="429">
          <cell r="A429" t="str">
            <v>ED.AN.303100-AFC-INTANGIBLE PLANT-M</v>
          </cell>
          <cell r="B429">
            <v>44106</v>
          </cell>
          <cell r="C429">
            <v>44105</v>
          </cell>
          <cell r="D429" t="str">
            <v>182332 REG ASSET - AFUDC (CCNC)</v>
          </cell>
          <cell r="E429">
            <v>44166</v>
          </cell>
          <cell r="F429">
            <v>0</v>
          </cell>
          <cell r="G429">
            <v>585.71</v>
          </cell>
          <cell r="H429">
            <v>21.29</v>
          </cell>
          <cell r="I429">
            <v>564.41999999999996</v>
          </cell>
          <cell r="J429">
            <v>0</v>
          </cell>
          <cell r="K429">
            <v>0</v>
          </cell>
          <cell r="L429" t="str">
            <v>ED.AN.303100</v>
          </cell>
          <cell r="M429" t="str">
            <v>ED</v>
          </cell>
          <cell r="N429" t="str">
            <v>AN</v>
          </cell>
          <cell r="O429" t="str">
            <v>303100</v>
          </cell>
        </row>
        <row r="430">
          <cell r="A430" t="str">
            <v>ED.AN.356000-AFC-TRANSMISSION PLANT</v>
          </cell>
          <cell r="B430">
            <v>44020</v>
          </cell>
          <cell r="C430">
            <v>44013</v>
          </cell>
          <cell r="D430" t="str">
            <v>182332 REG ASSET - AFUDC (CCNC)</v>
          </cell>
          <cell r="E430">
            <v>44166</v>
          </cell>
          <cell r="F430">
            <v>0</v>
          </cell>
          <cell r="G430">
            <v>0</v>
          </cell>
          <cell r="H430">
            <v>0</v>
          </cell>
          <cell r="I430">
            <v>0</v>
          </cell>
          <cell r="J430">
            <v>0</v>
          </cell>
          <cell r="K430">
            <v>0</v>
          </cell>
          <cell r="L430" t="str">
            <v>ED.AN.356000</v>
          </cell>
          <cell r="M430" t="str">
            <v>ED</v>
          </cell>
          <cell r="N430" t="str">
            <v>AN</v>
          </cell>
          <cell r="O430" t="str">
            <v>356000</v>
          </cell>
        </row>
        <row r="431">
          <cell r="A431" t="str">
            <v>CD.AA.397000-AFC-GENERAL PLANT-COMM</v>
          </cell>
          <cell r="B431">
            <v>44001</v>
          </cell>
          <cell r="C431">
            <v>43983</v>
          </cell>
          <cell r="D431" t="str">
            <v>182332 REG ASSET - AFUDC (CCNC)</v>
          </cell>
          <cell r="E431">
            <v>44166</v>
          </cell>
          <cell r="F431">
            <v>0</v>
          </cell>
          <cell r="G431">
            <v>0</v>
          </cell>
          <cell r="H431">
            <v>0</v>
          </cell>
          <cell r="I431">
            <v>0</v>
          </cell>
          <cell r="J431">
            <v>9.2960000000000001E-2</v>
          </cell>
          <cell r="K431">
            <v>0</v>
          </cell>
          <cell r="L431" t="str">
            <v>CD.AA.397000</v>
          </cell>
          <cell r="M431" t="str">
            <v>CD</v>
          </cell>
          <cell r="N431" t="str">
            <v>AA</v>
          </cell>
          <cell r="O431" t="str">
            <v>397000</v>
          </cell>
        </row>
        <row r="432">
          <cell r="A432" t="str">
            <v>CD.AA.391100-AFC-GENERAL PLANT-COMP</v>
          </cell>
          <cell r="B432">
            <v>43991</v>
          </cell>
          <cell r="C432">
            <v>43983</v>
          </cell>
          <cell r="D432" t="str">
            <v>182332 REG ASSET - AFUDC (CCNC)</v>
          </cell>
          <cell r="E432">
            <v>44166</v>
          </cell>
          <cell r="F432">
            <v>0</v>
          </cell>
          <cell r="G432">
            <v>8078.09</v>
          </cell>
          <cell r="H432">
            <v>730.76</v>
          </cell>
          <cell r="I432">
            <v>7347.33</v>
          </cell>
          <cell r="J432">
            <v>9.2960000000000001E-2</v>
          </cell>
          <cell r="K432">
            <v>750.9392464</v>
          </cell>
          <cell r="L432" t="str">
            <v>CD.AA.391100</v>
          </cell>
          <cell r="M432" t="str">
            <v>CD</v>
          </cell>
          <cell r="N432" t="str">
            <v>AA</v>
          </cell>
          <cell r="O432" t="str">
            <v>391100</v>
          </cell>
        </row>
        <row r="433">
          <cell r="A433" t="str">
            <v>ED.AN.355000-AFC-TRANSMISSION PLANT</v>
          </cell>
          <cell r="B433">
            <v>44113</v>
          </cell>
          <cell r="C433">
            <v>44105</v>
          </cell>
          <cell r="D433" t="str">
            <v>182332 REG ASSET - AFUDC (CCNC)</v>
          </cell>
          <cell r="E433">
            <v>44166</v>
          </cell>
          <cell r="F433">
            <v>0</v>
          </cell>
          <cell r="G433">
            <v>25206.23</v>
          </cell>
          <cell r="H433">
            <v>232.08</v>
          </cell>
          <cell r="I433">
            <v>24974.15</v>
          </cell>
          <cell r="J433">
            <v>0</v>
          </cell>
          <cell r="K433">
            <v>0</v>
          </cell>
          <cell r="L433" t="str">
            <v>ED.AN.355000</v>
          </cell>
          <cell r="M433" t="str">
            <v>ED</v>
          </cell>
          <cell r="N433" t="str">
            <v>AN</v>
          </cell>
          <cell r="O433" t="str">
            <v>355000</v>
          </cell>
        </row>
        <row r="434">
          <cell r="A434" t="str">
            <v>ED.WA.365000-AFC-DISTRIBUTION PLANT</v>
          </cell>
          <cell r="B434">
            <v>44008</v>
          </cell>
          <cell r="C434">
            <v>43983</v>
          </cell>
          <cell r="D434" t="str">
            <v>182332 REG ASSET - AFUDC (CCNC)</v>
          </cell>
          <cell r="E434">
            <v>44166</v>
          </cell>
          <cell r="F434">
            <v>0</v>
          </cell>
          <cell r="G434">
            <v>87.95</v>
          </cell>
          <cell r="H434">
            <v>0.89</v>
          </cell>
          <cell r="I434">
            <v>87.06</v>
          </cell>
          <cell r="J434">
            <v>0</v>
          </cell>
          <cell r="K434">
            <v>0</v>
          </cell>
          <cell r="L434" t="str">
            <v>ED.WA.365000</v>
          </cell>
          <cell r="M434" t="str">
            <v>ED</v>
          </cell>
          <cell r="N434" t="str">
            <v>WA</v>
          </cell>
          <cell r="O434" t="str">
            <v>365000</v>
          </cell>
        </row>
        <row r="435">
          <cell r="A435" t="str">
            <v>ED.ID.365000-AFC-DISTRIBUTION PLANT</v>
          </cell>
          <cell r="B435">
            <v>43801</v>
          </cell>
          <cell r="C435">
            <v>43800</v>
          </cell>
          <cell r="D435" t="str">
            <v>182332 REG ASSET - AFUDC (CCNC)</v>
          </cell>
          <cell r="E435">
            <v>44166</v>
          </cell>
          <cell r="F435">
            <v>0</v>
          </cell>
          <cell r="G435">
            <v>1188.8</v>
          </cell>
          <cell r="H435">
            <v>39.68</v>
          </cell>
          <cell r="I435">
            <v>1149.1199999999999</v>
          </cell>
          <cell r="J435">
            <v>0</v>
          </cell>
          <cell r="K435">
            <v>0</v>
          </cell>
          <cell r="L435" t="str">
            <v>ED.ID.365000</v>
          </cell>
          <cell r="M435" t="str">
            <v>ED</v>
          </cell>
          <cell r="N435" t="str">
            <v>ID</v>
          </cell>
          <cell r="O435" t="str">
            <v>365000</v>
          </cell>
        </row>
        <row r="436">
          <cell r="A436" t="str">
            <v>GD.OR.379000-AFC-DISTRIBUTION-MEAS/</v>
          </cell>
          <cell r="B436">
            <v>43678</v>
          </cell>
          <cell r="C436">
            <v>43678</v>
          </cell>
          <cell r="D436" t="str">
            <v>182332 REG ASSET - AFUDC (CCNC)</v>
          </cell>
          <cell r="E436">
            <v>44166</v>
          </cell>
          <cell r="F436">
            <v>0</v>
          </cell>
          <cell r="G436">
            <v>0</v>
          </cell>
          <cell r="H436">
            <v>0</v>
          </cell>
          <cell r="I436">
            <v>0</v>
          </cell>
          <cell r="J436">
            <v>1</v>
          </cell>
          <cell r="K436">
            <v>0</v>
          </cell>
          <cell r="L436" t="str">
            <v>GD.OR.379000</v>
          </cell>
          <cell r="M436" t="str">
            <v>GD</v>
          </cell>
          <cell r="N436" t="str">
            <v>OR</v>
          </cell>
          <cell r="O436" t="str">
            <v>379000</v>
          </cell>
        </row>
        <row r="437">
          <cell r="A437" t="str">
            <v>GD.ID.378000-AFC-DISTRIBUTION-MEAS/</v>
          </cell>
          <cell r="B437">
            <v>43951</v>
          </cell>
          <cell r="C437">
            <v>43922</v>
          </cell>
          <cell r="D437" t="str">
            <v>182332 REG ASSET - AFUDC (CCNC)</v>
          </cell>
          <cell r="E437">
            <v>44166</v>
          </cell>
          <cell r="F437">
            <v>0</v>
          </cell>
          <cell r="G437">
            <v>0</v>
          </cell>
          <cell r="H437">
            <v>0</v>
          </cell>
          <cell r="I437">
            <v>0</v>
          </cell>
          <cell r="J437">
            <v>0</v>
          </cell>
          <cell r="K437">
            <v>0</v>
          </cell>
          <cell r="L437" t="str">
            <v>GD.ID.378000</v>
          </cell>
          <cell r="M437" t="str">
            <v>GD</v>
          </cell>
          <cell r="N437" t="str">
            <v>ID</v>
          </cell>
          <cell r="O437" t="str">
            <v>378000</v>
          </cell>
        </row>
        <row r="438">
          <cell r="A438" t="str">
            <v>ED.AN.355000-AFC-TRANSMISSION PLANT</v>
          </cell>
          <cell r="B438">
            <v>43789</v>
          </cell>
          <cell r="C438">
            <v>43770</v>
          </cell>
          <cell r="D438" t="str">
            <v>182332 REG ASSET - AFUDC (CCNC)</v>
          </cell>
          <cell r="E438">
            <v>44166</v>
          </cell>
          <cell r="F438">
            <v>0</v>
          </cell>
          <cell r="G438">
            <v>0</v>
          </cell>
          <cell r="H438">
            <v>0</v>
          </cell>
          <cell r="I438">
            <v>0</v>
          </cell>
          <cell r="J438">
            <v>0</v>
          </cell>
          <cell r="K438">
            <v>0</v>
          </cell>
          <cell r="L438" t="str">
            <v>ED.AN.355000</v>
          </cell>
          <cell r="M438" t="str">
            <v>ED</v>
          </cell>
          <cell r="N438" t="str">
            <v>AN</v>
          </cell>
          <cell r="O438" t="str">
            <v>355000</v>
          </cell>
        </row>
        <row r="439">
          <cell r="A439" t="str">
            <v>CD.AA.397000-AFC-GENERAL PLANT-COMM</v>
          </cell>
          <cell r="B439">
            <v>43994</v>
          </cell>
          <cell r="C439">
            <v>43983</v>
          </cell>
          <cell r="D439" t="str">
            <v>182332 REG ASSET - AFUDC (CCNC)</v>
          </cell>
          <cell r="E439">
            <v>44166</v>
          </cell>
          <cell r="F439">
            <v>0</v>
          </cell>
          <cell r="G439">
            <v>1225.29</v>
          </cell>
          <cell r="H439">
            <v>32.08</v>
          </cell>
          <cell r="I439">
            <v>1193.21</v>
          </cell>
          <cell r="J439">
            <v>9.2960000000000001E-2</v>
          </cell>
          <cell r="K439">
            <v>113.9029584</v>
          </cell>
          <cell r="L439" t="str">
            <v>CD.AA.397000</v>
          </cell>
          <cell r="M439" t="str">
            <v>CD</v>
          </cell>
          <cell r="N439" t="str">
            <v>AA</v>
          </cell>
          <cell r="O439" t="str">
            <v>397000</v>
          </cell>
        </row>
        <row r="440">
          <cell r="A440" t="str">
            <v>ED.AN.355000-AFC-TRANSMISSION PLANT</v>
          </cell>
          <cell r="B440">
            <v>43878</v>
          </cell>
          <cell r="C440">
            <v>43862</v>
          </cell>
          <cell r="D440" t="str">
            <v>182332 REG ASSET - AFUDC (CCNC)</v>
          </cell>
          <cell r="E440">
            <v>44166</v>
          </cell>
          <cell r="F440">
            <v>0</v>
          </cell>
          <cell r="G440">
            <v>0</v>
          </cell>
          <cell r="H440">
            <v>0</v>
          </cell>
          <cell r="I440">
            <v>0</v>
          </cell>
          <cell r="J440">
            <v>0</v>
          </cell>
          <cell r="K440">
            <v>0</v>
          </cell>
          <cell r="L440" t="str">
            <v>ED.AN.355000</v>
          </cell>
          <cell r="M440" t="str">
            <v>ED</v>
          </cell>
          <cell r="N440" t="str">
            <v>AN</v>
          </cell>
          <cell r="O440" t="str">
            <v>355000</v>
          </cell>
        </row>
        <row r="441">
          <cell r="A441" t="str">
            <v>ED.AN.303100-AFC-INTANGIBLE PLANT-M</v>
          </cell>
          <cell r="B441">
            <v>44011</v>
          </cell>
          <cell r="C441">
            <v>43983</v>
          </cell>
          <cell r="D441" t="str">
            <v>182332 REG ASSET - AFUDC (CCNC)</v>
          </cell>
          <cell r="E441">
            <v>44166</v>
          </cell>
          <cell r="F441">
            <v>0</v>
          </cell>
          <cell r="G441">
            <v>67.3</v>
          </cell>
          <cell r="H441">
            <v>2.4500000000000002</v>
          </cell>
          <cell r="I441">
            <v>64.849999999999994</v>
          </cell>
          <cell r="J441">
            <v>0</v>
          </cell>
          <cell r="K441">
            <v>0</v>
          </cell>
          <cell r="L441" t="str">
            <v>ED.AN.303100</v>
          </cell>
          <cell r="M441" t="str">
            <v>ED</v>
          </cell>
          <cell r="N441" t="str">
            <v>AN</v>
          </cell>
          <cell r="O441" t="str">
            <v>303100</v>
          </cell>
        </row>
        <row r="442">
          <cell r="A442" t="str">
            <v>GD.WA.390100-AFC-GENERAL PLANT-STRU</v>
          </cell>
          <cell r="B442">
            <v>43913</v>
          </cell>
          <cell r="C442">
            <v>43891</v>
          </cell>
          <cell r="D442" t="str">
            <v>182332 REG ASSET - AFUDC (CCNC)</v>
          </cell>
          <cell r="E442">
            <v>44166</v>
          </cell>
          <cell r="F442">
            <v>0</v>
          </cell>
          <cell r="G442">
            <v>0</v>
          </cell>
          <cell r="H442">
            <v>0</v>
          </cell>
          <cell r="I442">
            <v>0</v>
          </cell>
          <cell r="J442">
            <v>0</v>
          </cell>
          <cell r="K442">
            <v>0</v>
          </cell>
          <cell r="L442" t="str">
            <v>GD.WA.390100</v>
          </cell>
          <cell r="M442" t="str">
            <v>GD</v>
          </cell>
          <cell r="N442" t="str">
            <v>WA</v>
          </cell>
          <cell r="O442" t="str">
            <v>390100</v>
          </cell>
        </row>
        <row r="443">
          <cell r="A443" t="str">
            <v>CD.AA.391100-AFC-GENERAL PLANT-COMP</v>
          </cell>
          <cell r="B443">
            <v>43521</v>
          </cell>
          <cell r="C443">
            <v>43586</v>
          </cell>
          <cell r="D443" t="str">
            <v>182332 REG ASSET - AFUDC (CCNC)</v>
          </cell>
          <cell r="E443">
            <v>44166</v>
          </cell>
          <cell r="F443">
            <v>0</v>
          </cell>
          <cell r="G443">
            <v>0</v>
          </cell>
          <cell r="H443">
            <v>0</v>
          </cell>
          <cell r="I443">
            <v>0</v>
          </cell>
          <cell r="J443">
            <v>9.2960000000000001E-2</v>
          </cell>
          <cell r="K443">
            <v>0</v>
          </cell>
          <cell r="L443" t="str">
            <v>CD.AA.391100</v>
          </cell>
          <cell r="M443" t="str">
            <v>CD</v>
          </cell>
          <cell r="N443" t="str">
            <v>AA</v>
          </cell>
          <cell r="O443" t="str">
            <v>391100</v>
          </cell>
        </row>
        <row r="444">
          <cell r="A444" t="str">
            <v>ED.AN.391100-AFC-GENERAL PLANT-COMP</v>
          </cell>
          <cell r="B444">
            <v>43536</v>
          </cell>
          <cell r="C444">
            <v>43891</v>
          </cell>
          <cell r="D444" t="str">
            <v>182332 REG ASSET - AFUDC (CCNC)</v>
          </cell>
          <cell r="E444">
            <v>44166</v>
          </cell>
          <cell r="F444">
            <v>0</v>
          </cell>
          <cell r="G444">
            <v>0</v>
          </cell>
          <cell r="H444">
            <v>0</v>
          </cell>
          <cell r="I444">
            <v>0</v>
          </cell>
          <cell r="J444">
            <v>0</v>
          </cell>
          <cell r="K444">
            <v>0</v>
          </cell>
          <cell r="L444" t="str">
            <v>ED.AN.391100</v>
          </cell>
          <cell r="M444" t="str">
            <v>ED</v>
          </cell>
          <cell r="N444" t="str">
            <v>AN</v>
          </cell>
          <cell r="O444" t="str">
            <v>391100</v>
          </cell>
        </row>
        <row r="445">
          <cell r="A445" t="str">
            <v>ED.AN.352000-AFC-TRANSMISSION PLANT</v>
          </cell>
          <cell r="B445">
            <v>43969</v>
          </cell>
          <cell r="C445">
            <v>43952</v>
          </cell>
          <cell r="D445" t="str">
            <v>182332 REG ASSET - AFUDC (CCNC)</v>
          </cell>
          <cell r="E445">
            <v>44166</v>
          </cell>
          <cell r="F445">
            <v>0</v>
          </cell>
          <cell r="G445">
            <v>0</v>
          </cell>
          <cell r="H445">
            <v>0</v>
          </cell>
          <cell r="I445">
            <v>0</v>
          </cell>
          <cell r="J445">
            <v>0</v>
          </cell>
          <cell r="K445">
            <v>0</v>
          </cell>
          <cell r="L445" t="str">
            <v>ED.AN.352000</v>
          </cell>
          <cell r="M445" t="str">
            <v>ED</v>
          </cell>
          <cell r="N445" t="str">
            <v>AN</v>
          </cell>
          <cell r="O445" t="str">
            <v>352000</v>
          </cell>
        </row>
        <row r="446">
          <cell r="A446" t="str">
            <v>ED.AN.303100-AFC-INTANGIBLE PLANT-M</v>
          </cell>
          <cell r="B446">
            <v>44046</v>
          </cell>
          <cell r="C446">
            <v>44044</v>
          </cell>
          <cell r="D446" t="str">
            <v>182332 REG ASSET - AFUDC (CCNC)</v>
          </cell>
          <cell r="E446">
            <v>44166</v>
          </cell>
          <cell r="F446">
            <v>0</v>
          </cell>
          <cell r="G446">
            <v>183.23</v>
          </cell>
          <cell r="H446">
            <v>6.66</v>
          </cell>
          <cell r="I446">
            <v>176.57</v>
          </cell>
          <cell r="J446">
            <v>0</v>
          </cell>
          <cell r="K446">
            <v>0</v>
          </cell>
          <cell r="L446" t="str">
            <v>ED.AN.303100</v>
          </cell>
          <cell r="M446" t="str">
            <v>ED</v>
          </cell>
          <cell r="N446" t="str">
            <v>AN</v>
          </cell>
          <cell r="O446" t="str">
            <v>303100</v>
          </cell>
        </row>
        <row r="447">
          <cell r="A447" t="str">
            <v>ED.AN.355000-AFC-TRANSMISSION PLANT</v>
          </cell>
          <cell r="B447">
            <v>43969</v>
          </cell>
          <cell r="C447">
            <v>43952</v>
          </cell>
          <cell r="D447" t="str">
            <v>182332 REG ASSET - AFUDC (CCNC)</v>
          </cell>
          <cell r="E447">
            <v>44166</v>
          </cell>
          <cell r="F447">
            <v>0</v>
          </cell>
          <cell r="G447">
            <v>631.55999999999995</v>
          </cell>
          <cell r="H447">
            <v>5.81</v>
          </cell>
          <cell r="I447">
            <v>625.75</v>
          </cell>
          <cell r="J447">
            <v>0</v>
          </cell>
          <cell r="K447">
            <v>0</v>
          </cell>
          <cell r="L447" t="str">
            <v>ED.AN.355000</v>
          </cell>
          <cell r="M447" t="str">
            <v>ED</v>
          </cell>
          <cell r="N447" t="str">
            <v>AN</v>
          </cell>
          <cell r="O447" t="str">
            <v>355000</v>
          </cell>
        </row>
        <row r="448">
          <cell r="A448" t="str">
            <v>CD.AA.397000-AFC-GENERAL PLANT-COMM</v>
          </cell>
          <cell r="B448">
            <v>43768</v>
          </cell>
          <cell r="C448">
            <v>43739</v>
          </cell>
          <cell r="D448" t="str">
            <v>182332 REG ASSET - AFUDC (CCNC)</v>
          </cell>
          <cell r="E448">
            <v>44166</v>
          </cell>
          <cell r="F448">
            <v>0</v>
          </cell>
          <cell r="G448">
            <v>0</v>
          </cell>
          <cell r="H448">
            <v>0</v>
          </cell>
          <cell r="I448">
            <v>0</v>
          </cell>
          <cell r="J448">
            <v>9.2960000000000001E-2</v>
          </cell>
          <cell r="K448">
            <v>0</v>
          </cell>
          <cell r="L448" t="str">
            <v>CD.AA.397000</v>
          </cell>
          <cell r="M448" t="str">
            <v>CD</v>
          </cell>
          <cell r="N448" t="str">
            <v>AA</v>
          </cell>
          <cell r="O448" t="str">
            <v>397000</v>
          </cell>
        </row>
        <row r="449">
          <cell r="A449" t="str">
            <v>ED.ID.369100-AFC-DISTRIBUTION PLANT</v>
          </cell>
          <cell r="B449">
            <v>43951</v>
          </cell>
          <cell r="C449">
            <v>43922</v>
          </cell>
          <cell r="D449" t="str">
            <v>182332 REG ASSET - AFUDC (CCNC)</v>
          </cell>
          <cell r="E449">
            <v>44166</v>
          </cell>
          <cell r="F449">
            <v>0</v>
          </cell>
          <cell r="G449">
            <v>55.42</v>
          </cell>
          <cell r="H449">
            <v>0.6</v>
          </cell>
          <cell r="I449">
            <v>54.82</v>
          </cell>
          <cell r="J449">
            <v>0</v>
          </cell>
          <cell r="K449">
            <v>0</v>
          </cell>
          <cell r="L449" t="str">
            <v>ED.ID.369100</v>
          </cell>
          <cell r="M449" t="str">
            <v>ED</v>
          </cell>
          <cell r="N449" t="str">
            <v>ID</v>
          </cell>
          <cell r="O449" t="str">
            <v>369100</v>
          </cell>
        </row>
        <row r="450">
          <cell r="A450" t="str">
            <v>ED.AN.356000-AFC-TRANSMISSION PLANT</v>
          </cell>
          <cell r="B450">
            <v>43675</v>
          </cell>
          <cell r="C450">
            <v>43647</v>
          </cell>
          <cell r="D450" t="str">
            <v>182332 REG ASSET - AFUDC (CCNC)</v>
          </cell>
          <cell r="E450">
            <v>44166</v>
          </cell>
          <cell r="F450">
            <v>0</v>
          </cell>
          <cell r="G450">
            <v>0</v>
          </cell>
          <cell r="H450">
            <v>0</v>
          </cell>
          <cell r="I450">
            <v>0</v>
          </cell>
          <cell r="J450">
            <v>0</v>
          </cell>
          <cell r="K450">
            <v>0</v>
          </cell>
          <cell r="L450" t="str">
            <v>ED.AN.356000</v>
          </cell>
          <cell r="M450" t="str">
            <v>ED</v>
          </cell>
          <cell r="N450" t="str">
            <v>AN</v>
          </cell>
          <cell r="O450" t="str">
            <v>356000</v>
          </cell>
        </row>
        <row r="451">
          <cell r="A451" t="str">
            <v>ED.WA.397000-AFC-GENERAL PLANT-COMM</v>
          </cell>
          <cell r="B451">
            <v>43564</v>
          </cell>
          <cell r="C451">
            <v>43586</v>
          </cell>
          <cell r="D451" t="str">
            <v>182332 REG ASSET - AFUDC (CCNC)</v>
          </cell>
          <cell r="E451">
            <v>44166</v>
          </cell>
          <cell r="F451">
            <v>0</v>
          </cell>
          <cell r="G451">
            <v>0</v>
          </cell>
          <cell r="H451">
            <v>0</v>
          </cell>
          <cell r="I451">
            <v>0</v>
          </cell>
          <cell r="J451">
            <v>0</v>
          </cell>
          <cell r="K451">
            <v>0</v>
          </cell>
          <cell r="L451" t="str">
            <v>ED.WA.397000</v>
          </cell>
          <cell r="M451" t="str">
            <v>ED</v>
          </cell>
          <cell r="N451" t="str">
            <v>WA</v>
          </cell>
          <cell r="O451" t="str">
            <v>397000</v>
          </cell>
        </row>
        <row r="452">
          <cell r="A452" t="str">
            <v>GD.WA.385000-AFC-DISTRIBUTION-MEAS/</v>
          </cell>
          <cell r="B452">
            <v>43937</v>
          </cell>
          <cell r="C452">
            <v>43922</v>
          </cell>
          <cell r="D452" t="str">
            <v>182332 REG ASSET - AFUDC (CCNC)</v>
          </cell>
          <cell r="E452">
            <v>44166</v>
          </cell>
          <cell r="F452">
            <v>0</v>
          </cell>
          <cell r="G452">
            <v>0</v>
          </cell>
          <cell r="H452">
            <v>0</v>
          </cell>
          <cell r="I452">
            <v>0</v>
          </cell>
          <cell r="J452">
            <v>0</v>
          </cell>
          <cell r="K452">
            <v>0</v>
          </cell>
          <cell r="L452" t="str">
            <v>GD.WA.385000</v>
          </cell>
          <cell r="M452" t="str">
            <v>GD</v>
          </cell>
          <cell r="N452" t="str">
            <v>WA</v>
          </cell>
          <cell r="O452" t="str">
            <v>385000</v>
          </cell>
        </row>
        <row r="453">
          <cell r="A453" t="str">
            <v>CD.AA.397000-AFC-GENERAL PLANT-COMM</v>
          </cell>
          <cell r="B453">
            <v>43871</v>
          </cell>
          <cell r="C453">
            <v>43862</v>
          </cell>
          <cell r="D453" t="str">
            <v>182332 REG ASSET - AFUDC (CCNC)</v>
          </cell>
          <cell r="E453">
            <v>44166</v>
          </cell>
          <cell r="F453">
            <v>0</v>
          </cell>
          <cell r="G453">
            <v>0</v>
          </cell>
          <cell r="H453">
            <v>0</v>
          </cell>
          <cell r="I453">
            <v>0</v>
          </cell>
          <cell r="J453">
            <v>9.2960000000000001E-2</v>
          </cell>
          <cell r="K453">
            <v>0</v>
          </cell>
          <cell r="L453" t="str">
            <v>CD.AA.397000</v>
          </cell>
          <cell r="M453" t="str">
            <v>CD</v>
          </cell>
          <cell r="N453" t="str">
            <v>AA</v>
          </cell>
          <cell r="O453" t="str">
            <v>397000</v>
          </cell>
        </row>
        <row r="454">
          <cell r="A454" t="str">
            <v>CD.AA.391100-AFC-GENERAL PLANT-COMP</v>
          </cell>
          <cell r="B454">
            <v>43830</v>
          </cell>
          <cell r="C454">
            <v>43800</v>
          </cell>
          <cell r="D454" t="str">
            <v>182332 REG ASSET - AFUDC (CCNC)</v>
          </cell>
          <cell r="E454">
            <v>44166</v>
          </cell>
          <cell r="F454">
            <v>0</v>
          </cell>
          <cell r="G454">
            <v>6501.32</v>
          </cell>
          <cell r="H454">
            <v>1520.9</v>
          </cell>
          <cell r="I454">
            <v>4980.42</v>
          </cell>
          <cell r="J454">
            <v>9.2960000000000001E-2</v>
          </cell>
          <cell r="K454">
            <v>604.36270719999993</v>
          </cell>
          <cell r="L454" t="str">
            <v>CD.AA.391100</v>
          </cell>
          <cell r="M454" t="str">
            <v>CD</v>
          </cell>
          <cell r="N454" t="str">
            <v>AA</v>
          </cell>
          <cell r="O454" t="str">
            <v>391100</v>
          </cell>
        </row>
        <row r="455">
          <cell r="A455" t="str">
            <v>CD.AA.303100-AFC-INTANGIBLE PLANT-M</v>
          </cell>
          <cell r="B455">
            <v>43811</v>
          </cell>
          <cell r="C455">
            <v>43800</v>
          </cell>
          <cell r="D455" t="str">
            <v>182332 REG ASSET - AFUDC (CCNC)</v>
          </cell>
          <cell r="E455">
            <v>44166</v>
          </cell>
          <cell r="F455">
            <v>0</v>
          </cell>
          <cell r="G455">
            <v>0</v>
          </cell>
          <cell r="H455">
            <v>0</v>
          </cell>
          <cell r="I455">
            <v>0</v>
          </cell>
          <cell r="J455">
            <v>9.2960000000000001E-2</v>
          </cell>
          <cell r="K455">
            <v>0</v>
          </cell>
          <cell r="L455" t="str">
            <v>CD.AA.303100</v>
          </cell>
          <cell r="M455" t="str">
            <v>CD</v>
          </cell>
          <cell r="N455" t="str">
            <v>AA</v>
          </cell>
          <cell r="O455" t="str">
            <v>303100</v>
          </cell>
        </row>
        <row r="456">
          <cell r="A456" t="str">
            <v>ED.LL.331000-AFC-HYD PROD PLT-STRUC</v>
          </cell>
          <cell r="B456">
            <v>43815</v>
          </cell>
          <cell r="C456">
            <v>43800</v>
          </cell>
          <cell r="D456" t="str">
            <v>182332 REG ASSET - AFUDC (CCNC)</v>
          </cell>
          <cell r="E456">
            <v>44166</v>
          </cell>
          <cell r="F456">
            <v>0</v>
          </cell>
          <cell r="G456">
            <v>0</v>
          </cell>
          <cell r="H456">
            <v>0</v>
          </cell>
          <cell r="I456">
            <v>0</v>
          </cell>
          <cell r="J456">
            <v>0</v>
          </cell>
          <cell r="K456">
            <v>0</v>
          </cell>
          <cell r="L456" t="str">
            <v>ED.LL.331000</v>
          </cell>
          <cell r="M456" t="str">
            <v>ED</v>
          </cell>
          <cell r="N456" t="str">
            <v>LL</v>
          </cell>
          <cell r="O456" t="str">
            <v>331000</v>
          </cell>
        </row>
        <row r="457">
          <cell r="A457" t="str">
            <v>ED.WA.367000-AFC-DISTRIBUTION PLANT</v>
          </cell>
          <cell r="B457">
            <v>43885</v>
          </cell>
          <cell r="C457">
            <v>43862</v>
          </cell>
          <cell r="D457" t="str">
            <v>182332 REG ASSET - AFUDC (CCNC)</v>
          </cell>
          <cell r="E457">
            <v>44166</v>
          </cell>
          <cell r="F457">
            <v>0</v>
          </cell>
          <cell r="G457">
            <v>919.2</v>
          </cell>
          <cell r="H457">
            <v>7.78</v>
          </cell>
          <cell r="I457">
            <v>911.42</v>
          </cell>
          <cell r="J457">
            <v>0</v>
          </cell>
          <cell r="K457">
            <v>0</v>
          </cell>
          <cell r="L457" t="str">
            <v>ED.WA.367000</v>
          </cell>
          <cell r="M457" t="str">
            <v>ED</v>
          </cell>
          <cell r="N457" t="str">
            <v>WA</v>
          </cell>
          <cell r="O457" t="str">
            <v>367000</v>
          </cell>
        </row>
        <row r="458">
          <cell r="A458" t="str">
            <v>GD.WA.385000-AFC-DISTRIBUTION-MEAS/</v>
          </cell>
          <cell r="B458">
            <v>43747</v>
          </cell>
          <cell r="C458">
            <v>43739</v>
          </cell>
          <cell r="D458" t="str">
            <v>182332 REG ASSET - AFUDC (CCNC)</v>
          </cell>
          <cell r="E458">
            <v>44166</v>
          </cell>
          <cell r="F458">
            <v>0</v>
          </cell>
          <cell r="G458">
            <v>106.75</v>
          </cell>
          <cell r="H458">
            <v>1.78</v>
          </cell>
          <cell r="I458">
            <v>104.97</v>
          </cell>
          <cell r="J458">
            <v>0</v>
          </cell>
          <cell r="K458">
            <v>0</v>
          </cell>
          <cell r="L458" t="str">
            <v>GD.WA.385000</v>
          </cell>
          <cell r="M458" t="str">
            <v>GD</v>
          </cell>
          <cell r="N458" t="str">
            <v>WA</v>
          </cell>
          <cell r="O458" t="str">
            <v>385000</v>
          </cell>
        </row>
        <row r="459">
          <cell r="A459" t="str">
            <v>CD.AA.303100-AFC-INTANGIBLE PLANT-M</v>
          </cell>
          <cell r="B459">
            <v>43521</v>
          </cell>
          <cell r="C459">
            <v>43586</v>
          </cell>
          <cell r="D459" t="str">
            <v>182332 REG ASSET - AFUDC (CCNC)</v>
          </cell>
          <cell r="E459">
            <v>44166</v>
          </cell>
          <cell r="F459">
            <v>0</v>
          </cell>
          <cell r="G459">
            <v>0</v>
          </cell>
          <cell r="H459">
            <v>0</v>
          </cell>
          <cell r="I459">
            <v>0</v>
          </cell>
          <cell r="J459">
            <v>9.2960000000000001E-2</v>
          </cell>
          <cell r="K459">
            <v>0</v>
          </cell>
          <cell r="L459" t="str">
            <v>CD.AA.303100</v>
          </cell>
          <cell r="M459" t="str">
            <v>CD</v>
          </cell>
          <cell r="N459" t="str">
            <v>AA</v>
          </cell>
          <cell r="O459" t="str">
            <v>303100</v>
          </cell>
        </row>
        <row r="460">
          <cell r="A460" t="str">
            <v>CD.AA.303100-AFC-INTANGIBLE PLANT-M</v>
          </cell>
          <cell r="B460">
            <v>43727</v>
          </cell>
          <cell r="C460">
            <v>43709</v>
          </cell>
          <cell r="D460" t="str">
            <v>182332 REG ASSET - AFUDC (CCNC)</v>
          </cell>
          <cell r="E460">
            <v>44166</v>
          </cell>
          <cell r="F460">
            <v>0</v>
          </cell>
          <cell r="G460">
            <v>0</v>
          </cell>
          <cell r="H460">
            <v>0</v>
          </cell>
          <cell r="I460">
            <v>0</v>
          </cell>
          <cell r="J460">
            <v>9.2960000000000001E-2</v>
          </cell>
          <cell r="K460">
            <v>0</v>
          </cell>
          <cell r="L460" t="str">
            <v>CD.AA.303100</v>
          </cell>
          <cell r="M460" t="str">
            <v>CD</v>
          </cell>
          <cell r="N460" t="str">
            <v>AA</v>
          </cell>
          <cell r="O460" t="str">
            <v>303100</v>
          </cell>
        </row>
        <row r="461">
          <cell r="A461" t="str">
            <v>ED.WA.367000-AFC-DISTRIBUTION PLANT</v>
          </cell>
          <cell r="B461">
            <v>43769</v>
          </cell>
          <cell r="C461">
            <v>43739</v>
          </cell>
          <cell r="D461" t="str">
            <v>182332 REG ASSET - AFUDC (CCNC)</v>
          </cell>
          <cell r="E461">
            <v>44166</v>
          </cell>
          <cell r="F461">
            <v>0</v>
          </cell>
          <cell r="G461">
            <v>0</v>
          </cell>
          <cell r="H461">
            <v>0</v>
          </cell>
          <cell r="I461">
            <v>0</v>
          </cell>
          <cell r="J461">
            <v>0</v>
          </cell>
          <cell r="K461">
            <v>0</v>
          </cell>
          <cell r="L461" t="str">
            <v>ED.WA.367000</v>
          </cell>
          <cell r="M461" t="str">
            <v>ED</v>
          </cell>
          <cell r="N461" t="str">
            <v>WA</v>
          </cell>
          <cell r="O461" t="str">
            <v>367000</v>
          </cell>
        </row>
        <row r="462">
          <cell r="A462" t="str">
            <v>ED.ID.366000-AFC-DISTRIBUTION PLANT</v>
          </cell>
          <cell r="B462">
            <v>43783</v>
          </cell>
          <cell r="C462">
            <v>43770</v>
          </cell>
          <cell r="D462" t="str">
            <v>182332 REG ASSET - AFUDC (CCNC)</v>
          </cell>
          <cell r="E462">
            <v>44166</v>
          </cell>
          <cell r="F462">
            <v>0</v>
          </cell>
          <cell r="G462">
            <v>164.82</v>
          </cell>
          <cell r="H462">
            <v>4</v>
          </cell>
          <cell r="I462">
            <v>160.82</v>
          </cell>
          <cell r="J462">
            <v>0</v>
          </cell>
          <cell r="K462">
            <v>0</v>
          </cell>
          <cell r="L462" t="str">
            <v>ED.ID.366000</v>
          </cell>
          <cell r="M462" t="str">
            <v>ED</v>
          </cell>
          <cell r="N462" t="str">
            <v>ID</v>
          </cell>
          <cell r="O462" t="str">
            <v>366000</v>
          </cell>
        </row>
        <row r="463">
          <cell r="A463" t="str">
            <v>CD.AA.303100-AFC-INTANGIBLE PLANT-M</v>
          </cell>
          <cell r="B463">
            <v>44092</v>
          </cell>
          <cell r="C463">
            <v>44075</v>
          </cell>
          <cell r="D463" t="str">
            <v>182332 REG ASSET - AFUDC (CCNC)</v>
          </cell>
          <cell r="E463">
            <v>44166</v>
          </cell>
          <cell r="F463">
            <v>0</v>
          </cell>
          <cell r="G463">
            <v>30.47</v>
          </cell>
          <cell r="H463">
            <v>1.35</v>
          </cell>
          <cell r="I463">
            <v>29.12</v>
          </cell>
          <cell r="J463">
            <v>9.2960000000000001E-2</v>
          </cell>
          <cell r="K463">
            <v>2.8324911999999998</v>
          </cell>
          <cell r="L463" t="str">
            <v>CD.AA.303100</v>
          </cell>
          <cell r="M463" t="str">
            <v>CD</v>
          </cell>
          <cell r="N463" t="str">
            <v>AA</v>
          </cell>
          <cell r="O463" t="str">
            <v>303100</v>
          </cell>
        </row>
        <row r="464">
          <cell r="A464" t="str">
            <v>ED.NM.332000-AFC-HYDRO PROD PLANT-R</v>
          </cell>
          <cell r="B464">
            <v>43795</v>
          </cell>
          <cell r="C464">
            <v>43770</v>
          </cell>
          <cell r="D464" t="str">
            <v>182332 REG ASSET - AFUDC (CCNC)</v>
          </cell>
          <cell r="E464">
            <v>44166</v>
          </cell>
          <cell r="F464">
            <v>0</v>
          </cell>
          <cell r="G464">
            <v>514.91</v>
          </cell>
          <cell r="H464">
            <v>13.17</v>
          </cell>
          <cell r="I464">
            <v>501.74</v>
          </cell>
          <cell r="J464">
            <v>0</v>
          </cell>
          <cell r="K464">
            <v>0</v>
          </cell>
          <cell r="L464" t="str">
            <v>ED.NM.332000</v>
          </cell>
          <cell r="M464" t="str">
            <v>ED</v>
          </cell>
          <cell r="N464" t="str">
            <v>NM</v>
          </cell>
          <cell r="O464" t="str">
            <v>332000</v>
          </cell>
        </row>
        <row r="465">
          <cell r="A465" t="str">
            <v>ED.ID.364000-AFC-DISTRIBUTION PLANT</v>
          </cell>
          <cell r="B465">
            <v>43686</v>
          </cell>
          <cell r="C465">
            <v>43678</v>
          </cell>
          <cell r="D465" t="str">
            <v>182332 REG ASSET - AFUDC (CCNC)</v>
          </cell>
          <cell r="E465">
            <v>44166</v>
          </cell>
          <cell r="F465">
            <v>0</v>
          </cell>
          <cell r="G465">
            <v>0</v>
          </cell>
          <cell r="H465">
            <v>0</v>
          </cell>
          <cell r="I465">
            <v>0</v>
          </cell>
          <cell r="J465">
            <v>0</v>
          </cell>
          <cell r="K465">
            <v>0</v>
          </cell>
          <cell r="L465" t="str">
            <v>ED.ID.364000</v>
          </cell>
          <cell r="M465" t="str">
            <v>ED</v>
          </cell>
          <cell r="N465" t="str">
            <v>ID</v>
          </cell>
          <cell r="O465" t="str">
            <v>364000</v>
          </cell>
        </row>
        <row r="466">
          <cell r="A466" t="str">
            <v>ED.AN.391100-AFC-GENERAL PLANT-COMP</v>
          </cell>
          <cell r="B466">
            <v>43647</v>
          </cell>
          <cell r="C466">
            <v>43647</v>
          </cell>
          <cell r="D466" t="str">
            <v>182332 REG ASSET - AFUDC (CCNC)</v>
          </cell>
          <cell r="E466">
            <v>44166</v>
          </cell>
          <cell r="F466">
            <v>0</v>
          </cell>
          <cell r="G466">
            <v>0</v>
          </cell>
          <cell r="H466">
            <v>0</v>
          </cell>
          <cell r="I466">
            <v>0</v>
          </cell>
          <cell r="J466">
            <v>0</v>
          </cell>
          <cell r="K466">
            <v>0</v>
          </cell>
          <cell r="L466" t="str">
            <v>ED.AN.391100</v>
          </cell>
          <cell r="M466" t="str">
            <v>ED</v>
          </cell>
          <cell r="N466" t="str">
            <v>AN</v>
          </cell>
          <cell r="O466" t="str">
            <v>391100</v>
          </cell>
        </row>
        <row r="467">
          <cell r="A467" t="str">
            <v>ED.WA.362000-AFC-DISTRIBUTION PLANT</v>
          </cell>
          <cell r="B467">
            <v>43675</v>
          </cell>
          <cell r="C467">
            <v>43647</v>
          </cell>
          <cell r="D467" t="str">
            <v>182332 REG ASSET - AFUDC (CCNC)</v>
          </cell>
          <cell r="E467">
            <v>44166</v>
          </cell>
          <cell r="F467">
            <v>0</v>
          </cell>
          <cell r="G467">
            <v>0</v>
          </cell>
          <cell r="H467">
            <v>0</v>
          </cell>
          <cell r="I467">
            <v>0</v>
          </cell>
          <cell r="J467">
            <v>0</v>
          </cell>
          <cell r="K467">
            <v>0</v>
          </cell>
          <cell r="L467" t="str">
            <v>ED.WA.362000</v>
          </cell>
          <cell r="M467" t="str">
            <v>ED</v>
          </cell>
          <cell r="N467" t="str">
            <v>WA</v>
          </cell>
          <cell r="O467" t="str">
            <v>362000</v>
          </cell>
        </row>
        <row r="468">
          <cell r="A468" t="str">
            <v>ED.ID.365000-AFC-DISTRIBUTION PLANT</v>
          </cell>
          <cell r="B468">
            <v>43686</v>
          </cell>
          <cell r="C468">
            <v>43678</v>
          </cell>
          <cell r="D468" t="str">
            <v>182332 REG ASSET - AFUDC (CCNC)</v>
          </cell>
          <cell r="E468">
            <v>44166</v>
          </cell>
          <cell r="F468">
            <v>0</v>
          </cell>
          <cell r="G468">
            <v>0</v>
          </cell>
          <cell r="H468">
            <v>0</v>
          </cell>
          <cell r="I468">
            <v>0</v>
          </cell>
          <cell r="J468">
            <v>0</v>
          </cell>
          <cell r="K468">
            <v>0</v>
          </cell>
          <cell r="L468" t="str">
            <v>ED.ID.365000</v>
          </cell>
          <cell r="M468" t="str">
            <v>ED</v>
          </cell>
          <cell r="N468" t="str">
            <v>ID</v>
          </cell>
          <cell r="O468" t="str">
            <v>365000</v>
          </cell>
        </row>
        <row r="469">
          <cell r="A469" t="str">
            <v>CD.AA.303100-AFC-INTANGIBLE PLANT-M</v>
          </cell>
          <cell r="B469">
            <v>43669</v>
          </cell>
          <cell r="C469">
            <v>43647</v>
          </cell>
          <cell r="D469" t="str">
            <v>182332 REG ASSET - AFUDC (CCNC)</v>
          </cell>
          <cell r="E469">
            <v>44166</v>
          </cell>
          <cell r="F469">
            <v>0</v>
          </cell>
          <cell r="G469">
            <v>0</v>
          </cell>
          <cell r="H469">
            <v>0</v>
          </cell>
          <cell r="I469">
            <v>0</v>
          </cell>
          <cell r="J469">
            <v>9.2960000000000001E-2</v>
          </cell>
          <cell r="K469">
            <v>0</v>
          </cell>
          <cell r="L469" t="str">
            <v>CD.AA.303100</v>
          </cell>
          <cell r="M469" t="str">
            <v>CD</v>
          </cell>
          <cell r="N469" t="str">
            <v>AA</v>
          </cell>
          <cell r="O469" t="str">
            <v>303100</v>
          </cell>
        </row>
        <row r="470">
          <cell r="A470" t="str">
            <v>ED.WA.362000-AFC-DISTRIBUTION PLANT</v>
          </cell>
          <cell r="B470">
            <v>43922</v>
          </cell>
          <cell r="C470">
            <v>43922</v>
          </cell>
          <cell r="D470" t="str">
            <v>182332 REG ASSET - AFUDC (CCNC)</v>
          </cell>
          <cell r="E470">
            <v>44166</v>
          </cell>
          <cell r="F470">
            <v>0</v>
          </cell>
          <cell r="G470">
            <v>0</v>
          </cell>
          <cell r="H470">
            <v>0</v>
          </cell>
          <cell r="I470">
            <v>0</v>
          </cell>
          <cell r="J470">
            <v>0</v>
          </cell>
          <cell r="K470">
            <v>0</v>
          </cell>
          <cell r="L470" t="str">
            <v>ED.WA.362000</v>
          </cell>
          <cell r="M470" t="str">
            <v>ED</v>
          </cell>
          <cell r="N470" t="str">
            <v>WA</v>
          </cell>
          <cell r="O470" t="str">
            <v>362000</v>
          </cell>
        </row>
        <row r="471">
          <cell r="A471" t="str">
            <v>ED.AN.353000-AFC-TRANSMISSION PLANT</v>
          </cell>
          <cell r="B471">
            <v>44153</v>
          </cell>
          <cell r="C471">
            <v>44136</v>
          </cell>
          <cell r="D471" t="str">
            <v>182332 REG ASSET - AFUDC (CCNC)</v>
          </cell>
          <cell r="E471">
            <v>44166</v>
          </cell>
          <cell r="F471">
            <v>0</v>
          </cell>
          <cell r="G471">
            <v>10341.23</v>
          </cell>
          <cell r="H471">
            <v>71.03</v>
          </cell>
          <cell r="I471">
            <v>10270.200000000001</v>
          </cell>
          <cell r="J471">
            <v>0</v>
          </cell>
          <cell r="K471">
            <v>0</v>
          </cell>
          <cell r="L471" t="str">
            <v>ED.AN.353000</v>
          </cell>
          <cell r="M471" t="str">
            <v>ED</v>
          </cell>
          <cell r="N471" t="str">
            <v>AN</v>
          </cell>
          <cell r="O471" t="str">
            <v>353000</v>
          </cell>
        </row>
        <row r="472">
          <cell r="A472" t="str">
            <v>ED.ID.364000-AFC-DISTRIBUTION PLANT</v>
          </cell>
          <cell r="B472">
            <v>43700</v>
          </cell>
          <cell r="C472">
            <v>43678</v>
          </cell>
          <cell r="D472" t="str">
            <v>182332 REG ASSET - AFUDC (CCNC)</v>
          </cell>
          <cell r="E472">
            <v>44166</v>
          </cell>
          <cell r="F472">
            <v>0</v>
          </cell>
          <cell r="G472">
            <v>0</v>
          </cell>
          <cell r="H472">
            <v>0</v>
          </cell>
          <cell r="I472">
            <v>0</v>
          </cell>
          <cell r="J472">
            <v>0</v>
          </cell>
          <cell r="K472">
            <v>0</v>
          </cell>
          <cell r="L472" t="str">
            <v>ED.ID.364000</v>
          </cell>
          <cell r="M472" t="str">
            <v>ED</v>
          </cell>
          <cell r="N472" t="str">
            <v>ID</v>
          </cell>
          <cell r="O472" t="str">
            <v>364000</v>
          </cell>
        </row>
        <row r="473">
          <cell r="A473" t="str">
            <v>ED.WA.362000-AFC-DISTRIBUTION PLANT</v>
          </cell>
          <cell r="B473">
            <v>44140</v>
          </cell>
          <cell r="C473">
            <v>44136</v>
          </cell>
          <cell r="D473" t="str">
            <v>182332 REG ASSET - AFUDC (CCNC)</v>
          </cell>
          <cell r="E473">
            <v>44166</v>
          </cell>
          <cell r="F473">
            <v>0</v>
          </cell>
          <cell r="G473">
            <v>4656.63</v>
          </cell>
          <cell r="H473">
            <v>53.23</v>
          </cell>
          <cell r="I473">
            <v>4603.3999999999996</v>
          </cell>
          <cell r="J473">
            <v>0</v>
          </cell>
          <cell r="K473">
            <v>0</v>
          </cell>
          <cell r="L473" t="str">
            <v>ED.WA.362000</v>
          </cell>
          <cell r="M473" t="str">
            <v>ED</v>
          </cell>
          <cell r="N473" t="str">
            <v>WA</v>
          </cell>
          <cell r="O473" t="str">
            <v>362000</v>
          </cell>
        </row>
        <row r="474">
          <cell r="A474" t="str">
            <v>ED.WA.373400-AFC-DISTRIBUTION-STREE</v>
          </cell>
          <cell r="B474">
            <v>43922</v>
          </cell>
          <cell r="C474">
            <v>43922</v>
          </cell>
          <cell r="D474" t="str">
            <v>182332 REG ASSET - AFUDC (CCNC)</v>
          </cell>
          <cell r="E474">
            <v>44166</v>
          </cell>
          <cell r="F474">
            <v>0</v>
          </cell>
          <cell r="G474">
            <v>0</v>
          </cell>
          <cell r="H474">
            <v>0</v>
          </cell>
          <cell r="I474">
            <v>0</v>
          </cell>
          <cell r="J474">
            <v>0</v>
          </cell>
          <cell r="K474">
            <v>0</v>
          </cell>
          <cell r="L474" t="str">
            <v>ED.WA.373400</v>
          </cell>
          <cell r="M474" t="str">
            <v>ED</v>
          </cell>
          <cell r="N474" t="str">
            <v>WA</v>
          </cell>
          <cell r="O474" t="str">
            <v>373400</v>
          </cell>
        </row>
        <row r="475">
          <cell r="A475" t="str">
            <v>ED.NR.332150-AFC-HYDRO PROD-RES DAM</v>
          </cell>
          <cell r="B475">
            <v>44133</v>
          </cell>
          <cell r="C475">
            <v>44105</v>
          </cell>
          <cell r="D475" t="str">
            <v>182332 REG ASSET - AFUDC (CCNC)</v>
          </cell>
          <cell r="E475">
            <v>44166</v>
          </cell>
          <cell r="F475">
            <v>0</v>
          </cell>
          <cell r="G475">
            <v>157.63</v>
          </cell>
          <cell r="H475">
            <v>1.64</v>
          </cell>
          <cell r="I475">
            <v>155.99</v>
          </cell>
          <cell r="J475">
            <v>0</v>
          </cell>
          <cell r="K475">
            <v>0</v>
          </cell>
          <cell r="L475" t="str">
            <v>ED.NR.332150</v>
          </cell>
          <cell r="M475" t="str">
            <v>ED</v>
          </cell>
          <cell r="N475" t="str">
            <v>NR</v>
          </cell>
          <cell r="O475" t="str">
            <v>332150</v>
          </cell>
        </row>
        <row r="476">
          <cell r="A476" t="str">
            <v>ED.WA.361000-AFC-DISTRIBUTION PLANT</v>
          </cell>
          <cell r="B476">
            <v>44139</v>
          </cell>
          <cell r="C476">
            <v>44136</v>
          </cell>
          <cell r="D476" t="str">
            <v>182332 REG ASSET - AFUDC (CCNC)</v>
          </cell>
          <cell r="E476">
            <v>44166</v>
          </cell>
          <cell r="F476">
            <v>0</v>
          </cell>
          <cell r="G476">
            <v>444.83</v>
          </cell>
          <cell r="H476">
            <v>4.46</v>
          </cell>
          <cell r="I476">
            <v>440.37</v>
          </cell>
          <cell r="J476">
            <v>0</v>
          </cell>
          <cell r="K476">
            <v>0</v>
          </cell>
          <cell r="L476" t="str">
            <v>ED.WA.361000</v>
          </cell>
          <cell r="M476" t="str">
            <v>ED</v>
          </cell>
          <cell r="N476" t="str">
            <v>WA</v>
          </cell>
          <cell r="O476" t="str">
            <v>361000</v>
          </cell>
        </row>
        <row r="477">
          <cell r="A477" t="str">
            <v>CD.AA.390100-AFC-GENERAL PLANT-STRU</v>
          </cell>
          <cell r="B477">
            <v>43495</v>
          </cell>
          <cell r="C477">
            <v>43586</v>
          </cell>
          <cell r="D477" t="str">
            <v>182332 REG ASSET - AFUDC (CCNC)</v>
          </cell>
          <cell r="E477">
            <v>44166</v>
          </cell>
          <cell r="F477">
            <v>0</v>
          </cell>
          <cell r="G477">
            <v>209.1</v>
          </cell>
          <cell r="H477">
            <v>4.8899999999999997</v>
          </cell>
          <cell r="I477">
            <v>204.21</v>
          </cell>
          <cell r="J477">
            <v>9.2960000000000001E-2</v>
          </cell>
          <cell r="K477">
            <v>19.437936000000001</v>
          </cell>
          <cell r="L477" t="str">
            <v>CD.AA.390100</v>
          </cell>
          <cell r="M477" t="str">
            <v>CD</v>
          </cell>
          <cell r="N477" t="str">
            <v>AA</v>
          </cell>
          <cell r="O477" t="str">
            <v>390100</v>
          </cell>
        </row>
        <row r="478">
          <cell r="A478" t="str">
            <v>GD.WA.379000-AFC-DISTRIBUTION-MEAS/</v>
          </cell>
          <cell r="B478">
            <v>43769</v>
          </cell>
          <cell r="C478">
            <v>43770</v>
          </cell>
          <cell r="D478" t="str">
            <v>182332 REG ASSET - AFUDC (CCNC)</v>
          </cell>
          <cell r="E478">
            <v>44166</v>
          </cell>
          <cell r="F478">
            <v>0</v>
          </cell>
          <cell r="G478">
            <v>0</v>
          </cell>
          <cell r="H478">
            <v>0</v>
          </cell>
          <cell r="I478">
            <v>0</v>
          </cell>
          <cell r="J478">
            <v>0</v>
          </cell>
          <cell r="K478">
            <v>0</v>
          </cell>
          <cell r="L478" t="str">
            <v>GD.WA.379000</v>
          </cell>
          <cell r="M478" t="str">
            <v>GD</v>
          </cell>
          <cell r="N478" t="str">
            <v>WA</v>
          </cell>
          <cell r="O478" t="str">
            <v>379000</v>
          </cell>
        </row>
        <row r="479">
          <cell r="A479" t="str">
            <v>CD.AA.303100-AFC-INTANGIBLE PLANT-M</v>
          </cell>
          <cell r="B479">
            <v>44131</v>
          </cell>
          <cell r="C479">
            <v>44105</v>
          </cell>
          <cell r="D479" t="str">
            <v>182332 REG ASSET - AFUDC (CCNC)</v>
          </cell>
          <cell r="E479">
            <v>44166</v>
          </cell>
          <cell r="F479">
            <v>0</v>
          </cell>
          <cell r="G479">
            <v>4065.59</v>
          </cell>
          <cell r="H479">
            <v>180.47</v>
          </cell>
          <cell r="I479">
            <v>3885.12</v>
          </cell>
          <cell r="J479">
            <v>9.2960000000000001E-2</v>
          </cell>
          <cell r="K479">
            <v>377.93724639999999</v>
          </cell>
          <cell r="L479" t="str">
            <v>CD.AA.303100</v>
          </cell>
          <cell r="M479" t="str">
            <v>CD</v>
          </cell>
          <cell r="N479" t="str">
            <v>AA</v>
          </cell>
          <cell r="O479" t="str">
            <v>303100</v>
          </cell>
        </row>
        <row r="480">
          <cell r="A480" t="str">
            <v>ED.RT.345000-AFC-OTHER PROD PLANT-A</v>
          </cell>
          <cell r="B480">
            <v>43614</v>
          </cell>
          <cell r="C480">
            <v>43586</v>
          </cell>
          <cell r="D480" t="str">
            <v>182332 REG ASSET - AFUDC (CCNC)</v>
          </cell>
          <cell r="E480">
            <v>44166</v>
          </cell>
          <cell r="F480">
            <v>0</v>
          </cell>
          <cell r="G480">
            <v>0</v>
          </cell>
          <cell r="H480">
            <v>0</v>
          </cell>
          <cell r="I480">
            <v>0</v>
          </cell>
          <cell r="J480">
            <v>0</v>
          </cell>
          <cell r="K480">
            <v>0</v>
          </cell>
          <cell r="L480" t="str">
            <v>ED.RT.345000</v>
          </cell>
          <cell r="M480" t="str">
            <v>ED</v>
          </cell>
          <cell r="N480" t="str">
            <v>RT</v>
          </cell>
          <cell r="O480" t="str">
            <v>345000</v>
          </cell>
        </row>
        <row r="481">
          <cell r="A481" t="str">
            <v>GD.ID.376000-AFC-GAS DISTRIBUTION P</v>
          </cell>
          <cell r="B481">
            <v>43614</v>
          </cell>
          <cell r="C481">
            <v>43586</v>
          </cell>
          <cell r="D481" t="str">
            <v>182332 REG ASSET - AFUDC (CCNC)</v>
          </cell>
          <cell r="E481">
            <v>44166</v>
          </cell>
          <cell r="F481">
            <v>0</v>
          </cell>
          <cell r="G481">
            <v>0</v>
          </cell>
          <cell r="H481">
            <v>0</v>
          </cell>
          <cell r="I481">
            <v>0</v>
          </cell>
          <cell r="J481">
            <v>0</v>
          </cell>
          <cell r="K481">
            <v>0</v>
          </cell>
          <cell r="L481" t="str">
            <v>GD.ID.376000</v>
          </cell>
          <cell r="M481" t="str">
            <v>GD</v>
          </cell>
          <cell r="N481" t="str">
            <v>ID</v>
          </cell>
          <cell r="O481" t="str">
            <v>376000</v>
          </cell>
        </row>
        <row r="482">
          <cell r="A482" t="str">
            <v>CD.AA.391100-AFC-GENERAL PLANT-COMP</v>
          </cell>
          <cell r="B482">
            <v>43607</v>
          </cell>
          <cell r="C482">
            <v>43586</v>
          </cell>
          <cell r="D482" t="str">
            <v>182332 REG ASSET - AFUDC (CCNC)</v>
          </cell>
          <cell r="E482">
            <v>44166</v>
          </cell>
          <cell r="F482">
            <v>0</v>
          </cell>
          <cell r="G482">
            <v>0</v>
          </cell>
          <cell r="H482">
            <v>0</v>
          </cell>
          <cell r="I482">
            <v>0</v>
          </cell>
          <cell r="J482">
            <v>9.2960000000000001E-2</v>
          </cell>
          <cell r="K482">
            <v>0</v>
          </cell>
          <cell r="L482" t="str">
            <v>CD.AA.391100</v>
          </cell>
          <cell r="M482" t="str">
            <v>CD</v>
          </cell>
          <cell r="N482" t="str">
            <v>AA</v>
          </cell>
          <cell r="O482" t="str">
            <v>391100</v>
          </cell>
        </row>
        <row r="483">
          <cell r="A483" t="str">
            <v>CD.AA.303100-AFC-INTANGIBLE PLANT-M</v>
          </cell>
          <cell r="B483">
            <v>43628</v>
          </cell>
          <cell r="C483">
            <v>43617</v>
          </cell>
          <cell r="D483" t="str">
            <v>182332 REG ASSET - AFUDC (CCNC)</v>
          </cell>
          <cell r="E483">
            <v>44166</v>
          </cell>
          <cell r="F483">
            <v>0</v>
          </cell>
          <cell r="G483">
            <v>0</v>
          </cell>
          <cell r="H483">
            <v>0</v>
          </cell>
          <cell r="I483">
            <v>0</v>
          </cell>
          <cell r="J483">
            <v>9.2960000000000001E-2</v>
          </cell>
          <cell r="K483">
            <v>0</v>
          </cell>
          <cell r="L483" t="str">
            <v>CD.AA.303100</v>
          </cell>
          <cell r="M483" t="str">
            <v>CD</v>
          </cell>
          <cell r="N483" t="str">
            <v>AA</v>
          </cell>
          <cell r="O483" t="str">
            <v>303100</v>
          </cell>
        </row>
        <row r="484">
          <cell r="A484" t="str">
            <v>ED.ID.366000-AFC-DISTRIBUTION PLANT</v>
          </cell>
          <cell r="B484">
            <v>43644</v>
          </cell>
          <cell r="C484">
            <v>43617</v>
          </cell>
          <cell r="D484" t="str">
            <v>182332 REG ASSET - AFUDC (CCNC)</v>
          </cell>
          <cell r="E484">
            <v>44166</v>
          </cell>
          <cell r="F484">
            <v>0</v>
          </cell>
          <cell r="G484">
            <v>0</v>
          </cell>
          <cell r="H484">
            <v>0</v>
          </cell>
          <cell r="I484">
            <v>0</v>
          </cell>
          <cell r="J484">
            <v>0</v>
          </cell>
          <cell r="K484">
            <v>0</v>
          </cell>
          <cell r="L484" t="str">
            <v>ED.ID.366000</v>
          </cell>
          <cell r="M484" t="str">
            <v>ED</v>
          </cell>
          <cell r="N484" t="str">
            <v>ID</v>
          </cell>
          <cell r="O484" t="str">
            <v>366000</v>
          </cell>
        </row>
        <row r="485">
          <cell r="A485" t="str">
            <v>CD.AA.391100-AFC-GENERAL PLANT-COMP</v>
          </cell>
          <cell r="B485">
            <v>43768</v>
          </cell>
          <cell r="C485">
            <v>43739</v>
          </cell>
          <cell r="D485" t="str">
            <v>182332 REG ASSET - AFUDC (CCNC)</v>
          </cell>
          <cell r="E485">
            <v>44166</v>
          </cell>
          <cell r="F485">
            <v>0</v>
          </cell>
          <cell r="G485">
            <v>0</v>
          </cell>
          <cell r="H485">
            <v>0</v>
          </cell>
          <cell r="I485">
            <v>0</v>
          </cell>
          <cell r="J485">
            <v>9.2960000000000001E-2</v>
          </cell>
          <cell r="K485">
            <v>0</v>
          </cell>
          <cell r="L485" t="str">
            <v>CD.AA.391100</v>
          </cell>
          <cell r="M485" t="str">
            <v>CD</v>
          </cell>
          <cell r="N485" t="str">
            <v>AA</v>
          </cell>
          <cell r="O485" t="str">
            <v>391100</v>
          </cell>
        </row>
        <row r="486">
          <cell r="A486" t="str">
            <v>ED.WA.364000-AFC-DISTRIBUTION PLANT</v>
          </cell>
          <cell r="B486">
            <v>43805</v>
          </cell>
          <cell r="C486">
            <v>43800</v>
          </cell>
          <cell r="D486" t="str">
            <v>182332 REG ASSET - AFUDC (CCNC)</v>
          </cell>
          <cell r="E486">
            <v>44166</v>
          </cell>
          <cell r="F486">
            <v>0</v>
          </cell>
          <cell r="G486">
            <v>1084.18</v>
          </cell>
          <cell r="H486">
            <v>23.61</v>
          </cell>
          <cell r="I486">
            <v>1060.57</v>
          </cell>
          <cell r="J486">
            <v>0</v>
          </cell>
          <cell r="K486">
            <v>0</v>
          </cell>
          <cell r="L486" t="str">
            <v>ED.WA.364000</v>
          </cell>
          <cell r="M486" t="str">
            <v>ED</v>
          </cell>
          <cell r="N486" t="str">
            <v>WA</v>
          </cell>
          <cell r="O486" t="str">
            <v>364000</v>
          </cell>
        </row>
        <row r="487">
          <cell r="A487" t="str">
            <v>ED.WA.367000-AFC-DISTRIBUTION PLANT</v>
          </cell>
          <cell r="B487">
            <v>43823</v>
          </cell>
          <cell r="C487">
            <v>43800</v>
          </cell>
          <cell r="D487" t="str">
            <v>182332 REG ASSET - AFUDC (CCNC)</v>
          </cell>
          <cell r="E487">
            <v>44166</v>
          </cell>
          <cell r="F487">
            <v>0</v>
          </cell>
          <cell r="G487">
            <v>0</v>
          </cell>
          <cell r="H487">
            <v>0</v>
          </cell>
          <cell r="I487">
            <v>0</v>
          </cell>
          <cell r="J487">
            <v>0</v>
          </cell>
          <cell r="K487">
            <v>0</v>
          </cell>
          <cell r="L487" t="str">
            <v>ED.WA.367000</v>
          </cell>
          <cell r="M487" t="str">
            <v>ED</v>
          </cell>
          <cell r="N487" t="str">
            <v>WA</v>
          </cell>
          <cell r="O487" t="str">
            <v>367000</v>
          </cell>
        </row>
        <row r="488">
          <cell r="A488" t="str">
            <v>ED.AN.356000-AFC-TRANSMISSION PLANT</v>
          </cell>
          <cell r="B488">
            <v>44028</v>
          </cell>
          <cell r="C488">
            <v>44013</v>
          </cell>
          <cell r="D488" t="str">
            <v>182332 REG ASSET - AFUDC (CCNC)</v>
          </cell>
          <cell r="E488">
            <v>44166</v>
          </cell>
          <cell r="F488">
            <v>0</v>
          </cell>
          <cell r="G488">
            <v>294.69</v>
          </cell>
          <cell r="H488">
            <v>2.77</v>
          </cell>
          <cell r="I488">
            <v>291.92</v>
          </cell>
          <cell r="J488">
            <v>0</v>
          </cell>
          <cell r="K488">
            <v>0</v>
          </cell>
          <cell r="L488" t="str">
            <v>ED.AN.356000</v>
          </cell>
          <cell r="M488" t="str">
            <v>ED</v>
          </cell>
          <cell r="N488" t="str">
            <v>AN</v>
          </cell>
          <cell r="O488" t="str">
            <v>356000</v>
          </cell>
        </row>
        <row r="489">
          <cell r="A489" t="str">
            <v>ED.AN.362000-AFC-DISTRIBUTION PLANT</v>
          </cell>
          <cell r="B489">
            <v>43977</v>
          </cell>
          <cell r="C489">
            <v>43952</v>
          </cell>
          <cell r="D489" t="str">
            <v>182332 REG ASSET - AFUDC (CCNC)</v>
          </cell>
          <cell r="E489">
            <v>44166</v>
          </cell>
          <cell r="F489">
            <v>0</v>
          </cell>
          <cell r="G489">
            <v>64.38</v>
          </cell>
          <cell r="H489">
            <v>0.06</v>
          </cell>
          <cell r="I489">
            <v>64.319999999999993</v>
          </cell>
          <cell r="J489">
            <v>0</v>
          </cell>
          <cell r="K489">
            <v>0</v>
          </cell>
          <cell r="L489" t="str">
            <v>ED.AN.362000</v>
          </cell>
          <cell r="M489" t="str">
            <v>ED</v>
          </cell>
          <cell r="N489" t="str">
            <v>AN</v>
          </cell>
          <cell r="O489" t="str">
            <v>362000</v>
          </cell>
        </row>
        <row r="490">
          <cell r="A490" t="str">
            <v>ED.NM.331000-AFC-HYDRO PROD PLANT-S</v>
          </cell>
          <cell r="B490">
            <v>43769</v>
          </cell>
          <cell r="C490">
            <v>43800</v>
          </cell>
          <cell r="D490" t="str">
            <v>182332 REG ASSET - AFUDC (CCNC)</v>
          </cell>
          <cell r="E490">
            <v>44166</v>
          </cell>
          <cell r="F490">
            <v>0</v>
          </cell>
          <cell r="G490">
            <v>15.13</v>
          </cell>
          <cell r="H490">
            <v>0.37</v>
          </cell>
          <cell r="I490">
            <v>14.76</v>
          </cell>
          <cell r="J490">
            <v>0</v>
          </cell>
          <cell r="K490">
            <v>0</v>
          </cell>
          <cell r="L490" t="str">
            <v>ED.NM.331000</v>
          </cell>
          <cell r="M490" t="str">
            <v>ED</v>
          </cell>
          <cell r="N490" t="str">
            <v>NM</v>
          </cell>
          <cell r="O490" t="str">
            <v>331000</v>
          </cell>
        </row>
        <row r="491">
          <cell r="A491" t="str">
            <v>ED.ID.368000-AFC-DISTRIBUTION PLANT</v>
          </cell>
          <cell r="B491">
            <v>43783</v>
          </cell>
          <cell r="C491">
            <v>43770</v>
          </cell>
          <cell r="D491" t="str">
            <v>182332 REG ASSET - AFUDC (CCNC)</v>
          </cell>
          <cell r="E491">
            <v>44166</v>
          </cell>
          <cell r="F491">
            <v>0</v>
          </cell>
          <cell r="G491">
            <v>1601.12</v>
          </cell>
          <cell r="H491">
            <v>40.25</v>
          </cell>
          <cell r="I491">
            <v>1560.87</v>
          </cell>
          <cell r="J491">
            <v>0</v>
          </cell>
          <cell r="K491">
            <v>0</v>
          </cell>
          <cell r="L491" t="str">
            <v>ED.ID.368000</v>
          </cell>
          <cell r="M491" t="str">
            <v>ED</v>
          </cell>
          <cell r="N491" t="str">
            <v>ID</v>
          </cell>
          <cell r="O491" t="str">
            <v>368000</v>
          </cell>
        </row>
        <row r="492">
          <cell r="A492" t="str">
            <v>CD.AA.303100-AFC-INTANGIBLE PLANT-M</v>
          </cell>
          <cell r="B492">
            <v>43754</v>
          </cell>
          <cell r="C492">
            <v>43739</v>
          </cell>
          <cell r="D492" t="str">
            <v>182332 REG ASSET - AFUDC (CCNC)</v>
          </cell>
          <cell r="E492">
            <v>44166</v>
          </cell>
          <cell r="F492">
            <v>0</v>
          </cell>
          <cell r="G492">
            <v>0</v>
          </cell>
          <cell r="H492">
            <v>0</v>
          </cell>
          <cell r="I492">
            <v>0</v>
          </cell>
          <cell r="J492">
            <v>9.2960000000000001E-2</v>
          </cell>
          <cell r="K492">
            <v>0</v>
          </cell>
          <cell r="L492" t="str">
            <v>CD.AA.303100</v>
          </cell>
          <cell r="M492" t="str">
            <v>CD</v>
          </cell>
          <cell r="N492" t="str">
            <v>AA</v>
          </cell>
          <cell r="O492" t="str">
            <v>303100</v>
          </cell>
        </row>
        <row r="493">
          <cell r="A493" t="str">
            <v>ED.NR.331000-AFC-HYDRO PROD PLANT-S</v>
          </cell>
          <cell r="B493">
            <v>43847</v>
          </cell>
          <cell r="C493">
            <v>43831</v>
          </cell>
          <cell r="D493" t="str">
            <v>182332 REG ASSET - AFUDC (CCNC)</v>
          </cell>
          <cell r="E493">
            <v>44166</v>
          </cell>
          <cell r="F493">
            <v>0</v>
          </cell>
          <cell r="G493">
            <v>-3572.48</v>
          </cell>
          <cell r="H493">
            <v>-12.89</v>
          </cell>
          <cell r="I493">
            <v>-3559.59</v>
          </cell>
          <cell r="J493">
            <v>0</v>
          </cell>
          <cell r="K493">
            <v>0</v>
          </cell>
          <cell r="L493" t="str">
            <v>ED.NR.331000</v>
          </cell>
          <cell r="M493" t="str">
            <v>ED</v>
          </cell>
          <cell r="N493" t="str">
            <v>NR</v>
          </cell>
          <cell r="O493" t="str">
            <v>331000</v>
          </cell>
        </row>
        <row r="494">
          <cell r="A494" t="str">
            <v>ED.NR.331200-AFC-HYDRO PROD PLANT-S</v>
          </cell>
          <cell r="B494">
            <v>43767</v>
          </cell>
          <cell r="C494">
            <v>43739</v>
          </cell>
          <cell r="D494" t="str">
            <v>182332 REG ASSET - AFUDC (CCNC)</v>
          </cell>
          <cell r="E494">
            <v>44166</v>
          </cell>
          <cell r="F494">
            <v>0</v>
          </cell>
          <cell r="G494">
            <v>0</v>
          </cell>
          <cell r="H494">
            <v>0</v>
          </cell>
          <cell r="I494">
            <v>0</v>
          </cell>
          <cell r="J494">
            <v>0</v>
          </cell>
          <cell r="K494">
            <v>0</v>
          </cell>
          <cell r="L494" t="str">
            <v>ED.NR.331200</v>
          </cell>
          <cell r="M494" t="str">
            <v>ED</v>
          </cell>
          <cell r="N494" t="str">
            <v>NR</v>
          </cell>
          <cell r="O494" t="str">
            <v>331200</v>
          </cell>
        </row>
        <row r="495">
          <cell r="A495" t="str">
            <v>ED.WA.366000-AFC-DISTRIBUTION PLANT</v>
          </cell>
          <cell r="B495">
            <v>44187</v>
          </cell>
          <cell r="C495">
            <v>44166</v>
          </cell>
          <cell r="D495" t="str">
            <v>182332 REG ASSET - AFUDC (CCNC)</v>
          </cell>
          <cell r="E495">
            <v>44166</v>
          </cell>
          <cell r="F495">
            <v>0</v>
          </cell>
          <cell r="G495">
            <v>46.88</v>
          </cell>
          <cell r="H495">
            <v>0.16</v>
          </cell>
          <cell r="I495">
            <v>46.72</v>
          </cell>
          <cell r="J495">
            <v>0</v>
          </cell>
          <cell r="K495">
            <v>0</v>
          </cell>
          <cell r="L495" t="str">
            <v>ED.WA.366000</v>
          </cell>
          <cell r="M495" t="str">
            <v>ED</v>
          </cell>
          <cell r="N495" t="str">
            <v>WA</v>
          </cell>
          <cell r="O495" t="str">
            <v>366000</v>
          </cell>
        </row>
        <row r="496">
          <cell r="A496" t="str">
            <v>ED.AN.391100-AFC-GENERAL PLANT-COMP</v>
          </cell>
          <cell r="B496">
            <v>43861</v>
          </cell>
          <cell r="C496">
            <v>43831</v>
          </cell>
          <cell r="D496" t="str">
            <v>182332 REG ASSET - AFUDC (CCNC)</v>
          </cell>
          <cell r="E496">
            <v>44166</v>
          </cell>
          <cell r="F496">
            <v>0</v>
          </cell>
          <cell r="G496">
            <v>0</v>
          </cell>
          <cell r="H496">
            <v>0</v>
          </cell>
          <cell r="I496">
            <v>0</v>
          </cell>
          <cell r="J496">
            <v>0</v>
          </cell>
          <cell r="K496">
            <v>0</v>
          </cell>
          <cell r="L496" t="str">
            <v>ED.AN.391100</v>
          </cell>
          <cell r="M496" t="str">
            <v>ED</v>
          </cell>
          <cell r="N496" t="str">
            <v>AN</v>
          </cell>
          <cell r="O496" t="str">
            <v>391100</v>
          </cell>
        </row>
        <row r="497">
          <cell r="A497" t="str">
            <v>ED.WA.365000-AFC-DISTRIBUTION PLANT</v>
          </cell>
          <cell r="B497">
            <v>44167</v>
          </cell>
          <cell r="C497">
            <v>44166</v>
          </cell>
          <cell r="D497" t="str">
            <v>182332 REG ASSET - AFUDC (CCNC)</v>
          </cell>
          <cell r="E497">
            <v>44166</v>
          </cell>
          <cell r="F497">
            <v>0</v>
          </cell>
          <cell r="G497">
            <v>2379.0500000000002</v>
          </cell>
          <cell r="H497">
            <v>24.08</v>
          </cell>
          <cell r="I497">
            <v>2354.9699999999998</v>
          </cell>
          <cell r="J497">
            <v>0</v>
          </cell>
          <cell r="K497">
            <v>0</v>
          </cell>
          <cell r="L497" t="str">
            <v>ED.WA.365000</v>
          </cell>
          <cell r="M497" t="str">
            <v>ED</v>
          </cell>
          <cell r="N497" t="str">
            <v>WA</v>
          </cell>
          <cell r="O497" t="str">
            <v>365000</v>
          </cell>
        </row>
        <row r="498">
          <cell r="A498" t="str">
            <v>GD.OR.390100-AFC-GENERAL PLANT-STRU</v>
          </cell>
          <cell r="B498">
            <v>44194</v>
          </cell>
          <cell r="C498">
            <v>44166</v>
          </cell>
          <cell r="D498" t="str">
            <v>182332 REG ASSET - AFUDC (CCNC)</v>
          </cell>
          <cell r="E498">
            <v>44166</v>
          </cell>
          <cell r="F498">
            <v>0</v>
          </cell>
          <cell r="G498">
            <v>30.73</v>
          </cell>
          <cell r="H498">
            <v>0.39</v>
          </cell>
          <cell r="I498">
            <v>30.34</v>
          </cell>
          <cell r="J498">
            <v>1</v>
          </cell>
          <cell r="K498">
            <v>30.73</v>
          </cell>
          <cell r="L498" t="str">
            <v>GD.OR.390100</v>
          </cell>
          <cell r="M498" t="str">
            <v>GD</v>
          </cell>
          <cell r="N498" t="str">
            <v>OR</v>
          </cell>
          <cell r="O498" t="str">
            <v>390100</v>
          </cell>
        </row>
        <row r="499">
          <cell r="A499" t="str">
            <v>ED.ID.367000-AFC-DISTRIBUTION PLANT</v>
          </cell>
          <cell r="B499">
            <v>44136</v>
          </cell>
          <cell r="C499">
            <v>44136</v>
          </cell>
          <cell r="D499" t="str">
            <v>182332 REG ASSET - AFUDC (CCNC)</v>
          </cell>
          <cell r="E499">
            <v>44166</v>
          </cell>
          <cell r="F499">
            <v>0</v>
          </cell>
          <cell r="G499">
            <v>271.64999999999998</v>
          </cell>
          <cell r="H499">
            <v>4.76</v>
          </cell>
          <cell r="I499">
            <v>266.89</v>
          </cell>
          <cell r="J499">
            <v>0</v>
          </cell>
          <cell r="K499">
            <v>0</v>
          </cell>
          <cell r="L499" t="str">
            <v>ED.ID.367000</v>
          </cell>
          <cell r="M499" t="str">
            <v>ED</v>
          </cell>
          <cell r="N499" t="str">
            <v>ID</v>
          </cell>
          <cell r="O499" t="str">
            <v>367000</v>
          </cell>
        </row>
        <row r="500">
          <cell r="A500" t="str">
            <v>GD.WA.380000-AFC-GAS DISTRIBUTION P</v>
          </cell>
          <cell r="B500">
            <v>44133</v>
          </cell>
          <cell r="C500">
            <v>44136</v>
          </cell>
          <cell r="D500" t="str">
            <v>182332 REG ASSET - AFUDC (CCNC)</v>
          </cell>
          <cell r="E500">
            <v>44166</v>
          </cell>
          <cell r="F500">
            <v>0</v>
          </cell>
          <cell r="G500">
            <v>77.2</v>
          </cell>
          <cell r="H500">
            <v>1.05</v>
          </cell>
          <cell r="I500">
            <v>76.150000000000006</v>
          </cell>
          <cell r="J500">
            <v>0</v>
          </cell>
          <cell r="K500">
            <v>0</v>
          </cell>
          <cell r="L500" t="str">
            <v>GD.WA.380000</v>
          </cell>
          <cell r="M500" t="str">
            <v>GD</v>
          </cell>
          <cell r="N500" t="str">
            <v>WA</v>
          </cell>
          <cell r="O500" t="str">
            <v>380000</v>
          </cell>
        </row>
        <row r="501">
          <cell r="A501" t="str">
            <v>ED.AN.391100-AFC-GENERAL PLANT-COMP</v>
          </cell>
          <cell r="B501">
            <v>44175</v>
          </cell>
          <cell r="C501">
            <v>44166</v>
          </cell>
          <cell r="D501" t="str">
            <v>182332 REG ASSET - AFUDC (CCNC)</v>
          </cell>
          <cell r="E501">
            <v>44166</v>
          </cell>
          <cell r="F501">
            <v>0</v>
          </cell>
          <cell r="G501">
            <v>0</v>
          </cell>
          <cell r="H501">
            <v>0</v>
          </cell>
          <cell r="I501">
            <v>0</v>
          </cell>
          <cell r="J501">
            <v>0</v>
          </cell>
          <cell r="K501">
            <v>0</v>
          </cell>
          <cell r="L501" t="str">
            <v>ED.AN.391100</v>
          </cell>
          <cell r="M501" t="str">
            <v>ED</v>
          </cell>
          <cell r="N501" t="str">
            <v>AN</v>
          </cell>
          <cell r="O501" t="str">
            <v>391100</v>
          </cell>
        </row>
        <row r="502">
          <cell r="A502" t="str">
            <v>ED.AN.353000-AFC-TRANSMISSION PLANT</v>
          </cell>
          <cell r="B502">
            <v>44188</v>
          </cell>
          <cell r="C502">
            <v>44166</v>
          </cell>
          <cell r="D502" t="str">
            <v>182332 REG ASSET - AFUDC (CCNC)</v>
          </cell>
          <cell r="E502">
            <v>44166</v>
          </cell>
          <cell r="F502">
            <v>0</v>
          </cell>
          <cell r="G502">
            <v>672733</v>
          </cell>
          <cell r="H502">
            <v>4620.88</v>
          </cell>
          <cell r="I502">
            <v>668112.12</v>
          </cell>
          <cell r="J502">
            <v>0</v>
          </cell>
          <cell r="K502">
            <v>0</v>
          </cell>
          <cell r="L502" t="str">
            <v>ED.AN.353000</v>
          </cell>
          <cell r="M502" t="str">
            <v>ED</v>
          </cell>
          <cell r="N502" t="str">
            <v>AN</v>
          </cell>
          <cell r="O502" t="str">
            <v>353000</v>
          </cell>
        </row>
        <row r="503">
          <cell r="A503" t="str">
            <v>CD.AA.303100-AFC-INTANGIBLE PLANT-M</v>
          </cell>
          <cell r="B503">
            <v>44187</v>
          </cell>
          <cell r="C503">
            <v>44166</v>
          </cell>
          <cell r="D503" t="str">
            <v>182332 REG ASSET - AFUDC (CCNC)</v>
          </cell>
          <cell r="E503">
            <v>44166</v>
          </cell>
          <cell r="F503">
            <v>0</v>
          </cell>
          <cell r="G503">
            <v>1094.75</v>
          </cell>
          <cell r="H503">
            <v>48.59</v>
          </cell>
          <cell r="I503">
            <v>1046.1600000000001</v>
          </cell>
          <cell r="J503">
            <v>9.2960000000000001E-2</v>
          </cell>
          <cell r="K503">
            <v>101.76796</v>
          </cell>
          <cell r="L503" t="str">
            <v>CD.AA.303100</v>
          </cell>
          <cell r="M503" t="str">
            <v>CD</v>
          </cell>
          <cell r="N503" t="str">
            <v>AA</v>
          </cell>
          <cell r="O503" t="str">
            <v>303100</v>
          </cell>
        </row>
        <row r="504">
          <cell r="A504" t="str">
            <v>CD.AA.303100-AFC-INTANGIBLE PLANT-M</v>
          </cell>
          <cell r="B504">
            <v>43838</v>
          </cell>
          <cell r="C504">
            <v>43831</v>
          </cell>
          <cell r="D504" t="str">
            <v>182332 REG ASSET - AFUDC (CCNC)</v>
          </cell>
          <cell r="E504">
            <v>44166</v>
          </cell>
          <cell r="F504">
            <v>0</v>
          </cell>
          <cell r="G504">
            <v>0</v>
          </cell>
          <cell r="H504">
            <v>0</v>
          </cell>
          <cell r="I504">
            <v>0</v>
          </cell>
          <cell r="J504">
            <v>9.2960000000000001E-2</v>
          </cell>
          <cell r="K504">
            <v>0</v>
          </cell>
          <cell r="L504" t="str">
            <v>CD.AA.303100</v>
          </cell>
          <cell r="M504" t="str">
            <v>CD</v>
          </cell>
          <cell r="N504" t="str">
            <v>AA</v>
          </cell>
          <cell r="O504" t="str">
            <v>303100</v>
          </cell>
        </row>
        <row r="505">
          <cell r="A505" t="str">
            <v>GD.ID.376000-AFC-GAS DISTRIBUTION P</v>
          </cell>
          <cell r="B505">
            <v>44182</v>
          </cell>
          <cell r="C505">
            <v>44166</v>
          </cell>
          <cell r="D505" t="str">
            <v>182332 REG ASSET - AFUDC (CCNC)</v>
          </cell>
          <cell r="E505">
            <v>44166</v>
          </cell>
          <cell r="F505">
            <v>0</v>
          </cell>
          <cell r="G505">
            <v>807.32</v>
          </cell>
          <cell r="H505">
            <v>9.35</v>
          </cell>
          <cell r="I505">
            <v>797.97</v>
          </cell>
          <cell r="J505">
            <v>0</v>
          </cell>
          <cell r="K505">
            <v>0</v>
          </cell>
          <cell r="L505" t="str">
            <v>GD.ID.376000</v>
          </cell>
          <cell r="M505" t="str">
            <v>GD</v>
          </cell>
          <cell r="N505" t="str">
            <v>ID</v>
          </cell>
          <cell r="O505" t="str">
            <v>376000</v>
          </cell>
        </row>
        <row r="506">
          <cell r="A506" t="str">
            <v>CD.AA.391100-AFC-GENERAL PLANT-COMP</v>
          </cell>
          <cell r="B506">
            <v>44188</v>
          </cell>
          <cell r="C506">
            <v>44166</v>
          </cell>
          <cell r="D506" t="str">
            <v>182332 REG ASSET - AFUDC (CCNC)</v>
          </cell>
          <cell r="E506">
            <v>44166</v>
          </cell>
          <cell r="F506">
            <v>0</v>
          </cell>
          <cell r="G506">
            <v>19.3</v>
          </cell>
          <cell r="H506">
            <v>1.75</v>
          </cell>
          <cell r="I506">
            <v>17.55</v>
          </cell>
          <cell r="J506">
            <v>9.2960000000000001E-2</v>
          </cell>
          <cell r="K506">
            <v>1.7941280000000002</v>
          </cell>
          <cell r="L506" t="str">
            <v>CD.AA.391100</v>
          </cell>
          <cell r="M506" t="str">
            <v>CD</v>
          </cell>
          <cell r="N506" t="str">
            <v>AA</v>
          </cell>
          <cell r="O506" t="str">
            <v>391100</v>
          </cell>
        </row>
        <row r="507">
          <cell r="A507" t="str">
            <v>ED.KF.315000-AFC-STEAM PROD PLANT-A</v>
          </cell>
          <cell r="B507">
            <v>44146</v>
          </cell>
          <cell r="C507">
            <v>44136</v>
          </cell>
          <cell r="D507" t="str">
            <v>182332 REG ASSET - AFUDC (CCNC)</v>
          </cell>
          <cell r="E507">
            <v>44166</v>
          </cell>
          <cell r="F507">
            <v>0</v>
          </cell>
          <cell r="G507">
            <v>56.26</v>
          </cell>
          <cell r="H507">
            <v>0.95</v>
          </cell>
          <cell r="I507">
            <v>55.31</v>
          </cell>
          <cell r="J507">
            <v>0</v>
          </cell>
          <cell r="K507">
            <v>0</v>
          </cell>
          <cell r="L507" t="str">
            <v>ED.KF.315000</v>
          </cell>
          <cell r="M507" t="str">
            <v>ED</v>
          </cell>
          <cell r="N507" t="str">
            <v>KF</v>
          </cell>
          <cell r="O507" t="str">
            <v>315000</v>
          </cell>
        </row>
        <row r="508">
          <cell r="A508" t="str">
            <v>ED.AN.356000-AFC-TRANSMISSION PLANT</v>
          </cell>
          <cell r="B508">
            <v>44145</v>
          </cell>
          <cell r="C508">
            <v>44136</v>
          </cell>
          <cell r="D508" t="str">
            <v>182332 REG ASSET - AFUDC (CCNC)</v>
          </cell>
          <cell r="E508">
            <v>44166</v>
          </cell>
          <cell r="F508">
            <v>0</v>
          </cell>
          <cell r="G508">
            <v>2270.71</v>
          </cell>
          <cell r="H508">
            <v>21.34</v>
          </cell>
          <cell r="I508">
            <v>2249.37</v>
          </cell>
          <cell r="J508">
            <v>0</v>
          </cell>
          <cell r="K508">
            <v>0</v>
          </cell>
          <cell r="L508" t="str">
            <v>ED.AN.356000</v>
          </cell>
          <cell r="M508" t="str">
            <v>ED</v>
          </cell>
          <cell r="N508" t="str">
            <v>AN</v>
          </cell>
          <cell r="O508" t="str">
            <v>356000</v>
          </cell>
        </row>
        <row r="509">
          <cell r="A509" t="str">
            <v>ED.WA.369300-AFC-DISTRIBUTION PLANT</v>
          </cell>
          <cell r="B509">
            <v>44175</v>
          </cell>
          <cell r="C509">
            <v>44166</v>
          </cell>
          <cell r="D509" t="str">
            <v>182332 REG ASSET - AFUDC (CCNC)</v>
          </cell>
          <cell r="E509">
            <v>44166</v>
          </cell>
          <cell r="F509">
            <v>0</v>
          </cell>
          <cell r="G509">
            <v>122.97</v>
          </cell>
          <cell r="H509">
            <v>0.43</v>
          </cell>
          <cell r="I509">
            <v>122.54</v>
          </cell>
          <cell r="J509">
            <v>0</v>
          </cell>
          <cell r="K509">
            <v>0</v>
          </cell>
          <cell r="L509" t="str">
            <v>ED.WA.369300</v>
          </cell>
          <cell r="M509" t="str">
            <v>ED</v>
          </cell>
          <cell r="N509" t="str">
            <v>WA</v>
          </cell>
          <cell r="O509" t="str">
            <v>369300</v>
          </cell>
        </row>
        <row r="510">
          <cell r="A510" t="str">
            <v>CD.AA.397000-AFC-GENERAL PLANT-COMM</v>
          </cell>
          <cell r="B510">
            <v>44180</v>
          </cell>
          <cell r="C510">
            <v>44166</v>
          </cell>
          <cell r="D510" t="str">
            <v>182332 REG ASSET - AFUDC (CCNC)</v>
          </cell>
          <cell r="E510">
            <v>44166</v>
          </cell>
          <cell r="F510">
            <v>0</v>
          </cell>
          <cell r="G510">
            <v>27236.34</v>
          </cell>
          <cell r="H510">
            <v>713.05</v>
          </cell>
          <cell r="I510">
            <v>26523.29</v>
          </cell>
          <cell r="J510">
            <v>9.2960000000000001E-2</v>
          </cell>
          <cell r="K510">
            <v>2531.8901664</v>
          </cell>
          <cell r="L510" t="str">
            <v>CD.AA.397000</v>
          </cell>
          <cell r="M510" t="str">
            <v>CD</v>
          </cell>
          <cell r="N510" t="str">
            <v>AA</v>
          </cell>
          <cell r="O510" t="str">
            <v>397000</v>
          </cell>
        </row>
        <row r="511">
          <cell r="A511" t="str">
            <v>ED.AN.355000-AFC-TRANSMISSION PLANT</v>
          </cell>
          <cell r="B511">
            <v>44166</v>
          </cell>
          <cell r="C511">
            <v>44166</v>
          </cell>
          <cell r="D511" t="str">
            <v>182332 REG ASSET - AFUDC (CCNC)</v>
          </cell>
          <cell r="E511">
            <v>44166</v>
          </cell>
          <cell r="F511">
            <v>0</v>
          </cell>
          <cell r="G511">
            <v>-331.7</v>
          </cell>
          <cell r="H511">
            <v>-3.05</v>
          </cell>
          <cell r="I511">
            <v>-328.65</v>
          </cell>
          <cell r="J511">
            <v>0</v>
          </cell>
          <cell r="K511">
            <v>0</v>
          </cell>
          <cell r="L511" t="str">
            <v>ED.AN.355000</v>
          </cell>
          <cell r="M511" t="str">
            <v>ED</v>
          </cell>
          <cell r="N511" t="str">
            <v>AN</v>
          </cell>
          <cell r="O511" t="str">
            <v>355000</v>
          </cell>
        </row>
        <row r="512">
          <cell r="A512" t="str">
            <v>GD.WA.378000-AFC-DISTRIBUTION-MEAS/</v>
          </cell>
          <cell r="B512">
            <v>44155</v>
          </cell>
          <cell r="C512">
            <v>44136</v>
          </cell>
          <cell r="D512" t="str">
            <v>182332 REG ASSET - AFUDC (CCNC)</v>
          </cell>
          <cell r="E512">
            <v>44166</v>
          </cell>
          <cell r="F512">
            <v>0</v>
          </cell>
          <cell r="G512">
            <v>-22.4</v>
          </cell>
          <cell r="H512">
            <v>-0.39</v>
          </cell>
          <cell r="I512">
            <v>-22.01</v>
          </cell>
          <cell r="J512">
            <v>0</v>
          </cell>
          <cell r="K512">
            <v>0</v>
          </cell>
          <cell r="L512" t="str">
            <v>GD.WA.378000</v>
          </cell>
          <cell r="M512" t="str">
            <v>GD</v>
          </cell>
          <cell r="N512" t="str">
            <v>WA</v>
          </cell>
          <cell r="O512" t="str">
            <v>378000</v>
          </cell>
        </row>
        <row r="513">
          <cell r="A513" t="str">
            <v>ED.AN.355000-AFC-TRANSMISSION PLANT</v>
          </cell>
          <cell r="B513">
            <v>43913</v>
          </cell>
          <cell r="C513">
            <v>43891</v>
          </cell>
          <cell r="D513" t="str">
            <v>182332 REG ASSET - AFUDC (CCNC)</v>
          </cell>
          <cell r="E513">
            <v>44166</v>
          </cell>
          <cell r="F513">
            <v>0</v>
          </cell>
          <cell r="G513">
            <v>0</v>
          </cell>
          <cell r="H513">
            <v>0</v>
          </cell>
          <cell r="I513">
            <v>0</v>
          </cell>
          <cell r="J513">
            <v>0</v>
          </cell>
          <cell r="K513">
            <v>0</v>
          </cell>
          <cell r="L513" t="str">
            <v>ED.AN.355000</v>
          </cell>
          <cell r="M513" t="str">
            <v>ED</v>
          </cell>
          <cell r="N513" t="str">
            <v>AN</v>
          </cell>
          <cell r="O513" t="str">
            <v>355000</v>
          </cell>
        </row>
        <row r="514">
          <cell r="A514" t="str">
            <v>ED.ID.365000-AFC-DISTRIBUTION PLANT</v>
          </cell>
          <cell r="B514">
            <v>43749</v>
          </cell>
          <cell r="C514">
            <v>43739</v>
          </cell>
          <cell r="D514" t="str">
            <v>182332 REG ASSET - AFUDC (CCNC)</v>
          </cell>
          <cell r="E514">
            <v>44166</v>
          </cell>
          <cell r="F514">
            <v>0</v>
          </cell>
          <cell r="G514">
            <v>0</v>
          </cell>
          <cell r="H514">
            <v>0</v>
          </cell>
          <cell r="I514">
            <v>0</v>
          </cell>
          <cell r="J514">
            <v>0</v>
          </cell>
          <cell r="K514">
            <v>0</v>
          </cell>
          <cell r="L514" t="str">
            <v>ED.ID.365000</v>
          </cell>
          <cell r="M514" t="str">
            <v>ED</v>
          </cell>
          <cell r="N514" t="str">
            <v>ID</v>
          </cell>
          <cell r="O514" t="str">
            <v>365000</v>
          </cell>
        </row>
        <row r="515">
          <cell r="A515" t="str">
            <v>ED.WA.369100-AFC-DISTRIBUTION PLANT</v>
          </cell>
          <cell r="B515">
            <v>44175</v>
          </cell>
          <cell r="C515">
            <v>44166</v>
          </cell>
          <cell r="D515" t="str">
            <v>182332 REG ASSET - AFUDC (CCNC)</v>
          </cell>
          <cell r="E515">
            <v>44166</v>
          </cell>
          <cell r="F515">
            <v>0</v>
          </cell>
          <cell r="G515">
            <v>11.05</v>
          </cell>
          <cell r="H515">
            <v>0.13</v>
          </cell>
          <cell r="I515">
            <v>10.92</v>
          </cell>
          <cell r="J515">
            <v>0</v>
          </cell>
          <cell r="K515">
            <v>0</v>
          </cell>
          <cell r="L515" t="str">
            <v>ED.WA.369100</v>
          </cell>
          <cell r="M515" t="str">
            <v>ED</v>
          </cell>
          <cell r="N515" t="str">
            <v>WA</v>
          </cell>
          <cell r="O515" t="str">
            <v>369100</v>
          </cell>
        </row>
        <row r="516">
          <cell r="A516" t="str">
            <v>ED.CG.331000-AFC-HYDRO PROD PLANT-S</v>
          </cell>
          <cell r="B516">
            <v>43900</v>
          </cell>
          <cell r="C516">
            <v>43891</v>
          </cell>
          <cell r="D516" t="str">
            <v>182332 REG ASSET - AFUDC (CCNC)</v>
          </cell>
          <cell r="E516">
            <v>44166</v>
          </cell>
          <cell r="F516">
            <v>0</v>
          </cell>
          <cell r="G516">
            <v>0</v>
          </cell>
          <cell r="H516">
            <v>0</v>
          </cell>
          <cell r="I516">
            <v>0</v>
          </cell>
          <cell r="J516">
            <v>0</v>
          </cell>
          <cell r="K516">
            <v>0</v>
          </cell>
          <cell r="L516" t="str">
            <v>ED.CG.331000</v>
          </cell>
          <cell r="M516" t="str">
            <v>ED</v>
          </cell>
          <cell r="N516" t="str">
            <v>CG</v>
          </cell>
          <cell r="O516" t="str">
            <v>331000</v>
          </cell>
        </row>
        <row r="517">
          <cell r="A517" t="str">
            <v>GD.WA.376000-AFC-GAS DISTRIBUTION P</v>
          </cell>
          <cell r="B517">
            <v>44182</v>
          </cell>
          <cell r="C517">
            <v>44166</v>
          </cell>
          <cell r="D517" t="str">
            <v>182332 REG ASSET - AFUDC (CCNC)</v>
          </cell>
          <cell r="E517">
            <v>44166</v>
          </cell>
          <cell r="F517">
            <v>0</v>
          </cell>
          <cell r="G517">
            <v>2806.64</v>
          </cell>
          <cell r="H517">
            <v>27.25</v>
          </cell>
          <cell r="I517">
            <v>2779.39</v>
          </cell>
          <cell r="J517">
            <v>0</v>
          </cell>
          <cell r="K517">
            <v>0</v>
          </cell>
          <cell r="L517" t="str">
            <v>GD.WA.376000</v>
          </cell>
          <cell r="M517" t="str">
            <v>GD</v>
          </cell>
          <cell r="N517" t="str">
            <v>WA</v>
          </cell>
          <cell r="O517" t="str">
            <v>376000</v>
          </cell>
        </row>
        <row r="518">
          <cell r="A518" t="str">
            <v>ED.CG.332150-AFC-HYDRO PROD PLANT-R</v>
          </cell>
          <cell r="B518">
            <v>44133</v>
          </cell>
          <cell r="C518">
            <v>44105</v>
          </cell>
          <cell r="D518" t="str">
            <v>182332 REG ASSET - AFUDC (CCNC)</v>
          </cell>
          <cell r="E518">
            <v>44166</v>
          </cell>
          <cell r="F518">
            <v>0</v>
          </cell>
          <cell r="G518">
            <v>1553.61</v>
          </cell>
          <cell r="H518">
            <v>4.41</v>
          </cell>
          <cell r="I518">
            <v>1549.2</v>
          </cell>
          <cell r="J518">
            <v>0</v>
          </cell>
          <cell r="K518">
            <v>0</v>
          </cell>
          <cell r="L518" t="str">
            <v>ED.CG.332150</v>
          </cell>
          <cell r="M518" t="str">
            <v>ED</v>
          </cell>
          <cell r="N518" t="str">
            <v>CG</v>
          </cell>
          <cell r="O518" t="str">
            <v>332150</v>
          </cell>
        </row>
        <row r="519">
          <cell r="A519" t="str">
            <v>ED.AN.352000-AFC-TRANSMISSION PLANT</v>
          </cell>
          <cell r="B519">
            <v>43586</v>
          </cell>
          <cell r="C519">
            <v>43586</v>
          </cell>
          <cell r="D519" t="str">
            <v>182332 REG ASSET - AFUDC (CCNC)</v>
          </cell>
          <cell r="E519">
            <v>44166</v>
          </cell>
          <cell r="F519">
            <v>0</v>
          </cell>
          <cell r="G519">
            <v>0</v>
          </cell>
          <cell r="H519">
            <v>0</v>
          </cell>
          <cell r="I519">
            <v>0</v>
          </cell>
          <cell r="J519">
            <v>0</v>
          </cell>
          <cell r="K519">
            <v>0</v>
          </cell>
          <cell r="L519" t="str">
            <v>ED.AN.352000</v>
          </cell>
          <cell r="M519" t="str">
            <v>ED</v>
          </cell>
          <cell r="N519" t="str">
            <v>AN</v>
          </cell>
          <cell r="O519" t="str">
            <v>352000</v>
          </cell>
        </row>
        <row r="520">
          <cell r="A520" t="str">
            <v>ED.ID.364000-AFC-DISTRIBUTION PLANT</v>
          </cell>
          <cell r="B520">
            <v>43644</v>
          </cell>
          <cell r="C520">
            <v>43617</v>
          </cell>
          <cell r="D520" t="str">
            <v>182332 REG ASSET - AFUDC (CCNC)</v>
          </cell>
          <cell r="E520">
            <v>44166</v>
          </cell>
          <cell r="F520">
            <v>0</v>
          </cell>
          <cell r="G520">
            <v>0</v>
          </cell>
          <cell r="H520">
            <v>0</v>
          </cell>
          <cell r="I520">
            <v>0</v>
          </cell>
          <cell r="J520">
            <v>0</v>
          </cell>
          <cell r="K520">
            <v>0</v>
          </cell>
          <cell r="L520" t="str">
            <v>ED.ID.364000</v>
          </cell>
          <cell r="M520" t="str">
            <v>ED</v>
          </cell>
          <cell r="N520" t="str">
            <v>ID</v>
          </cell>
          <cell r="O520" t="str">
            <v>364000</v>
          </cell>
        </row>
        <row r="521">
          <cell r="A521" t="str">
            <v>ED.WA.365000-AFC-DISTRIBUTION PLANT</v>
          </cell>
          <cell r="B521">
            <v>44109</v>
          </cell>
          <cell r="C521">
            <v>44105</v>
          </cell>
          <cell r="D521" t="str">
            <v>182332 REG ASSET - AFUDC (CCNC)</v>
          </cell>
          <cell r="E521">
            <v>44166</v>
          </cell>
          <cell r="F521">
            <v>0</v>
          </cell>
          <cell r="G521">
            <v>2357.9</v>
          </cell>
          <cell r="H521">
            <v>23.87</v>
          </cell>
          <cell r="I521">
            <v>2334.0300000000002</v>
          </cell>
          <cell r="J521">
            <v>0</v>
          </cell>
          <cell r="K521">
            <v>0</v>
          </cell>
          <cell r="L521" t="str">
            <v>ED.WA.365000</v>
          </cell>
          <cell r="M521" t="str">
            <v>ED</v>
          </cell>
          <cell r="N521" t="str">
            <v>WA</v>
          </cell>
          <cell r="O521" t="str">
            <v>365000</v>
          </cell>
        </row>
        <row r="522">
          <cell r="A522" t="str">
            <v>ED.WA.366000-AFC-DISTRIBUTION PLANT</v>
          </cell>
          <cell r="B522">
            <v>43614</v>
          </cell>
          <cell r="C522">
            <v>43586</v>
          </cell>
          <cell r="D522" t="str">
            <v>182332 REG ASSET - AFUDC (CCNC)</v>
          </cell>
          <cell r="E522">
            <v>44166</v>
          </cell>
          <cell r="F522">
            <v>0</v>
          </cell>
          <cell r="G522">
            <v>0</v>
          </cell>
          <cell r="H522">
            <v>0</v>
          </cell>
          <cell r="I522">
            <v>0</v>
          </cell>
          <cell r="J522">
            <v>0</v>
          </cell>
          <cell r="K522">
            <v>0</v>
          </cell>
          <cell r="L522" t="str">
            <v>ED.WA.366000</v>
          </cell>
          <cell r="M522" t="str">
            <v>ED</v>
          </cell>
          <cell r="N522" t="str">
            <v>WA</v>
          </cell>
          <cell r="O522" t="str">
            <v>366000</v>
          </cell>
        </row>
        <row r="523">
          <cell r="A523" t="str">
            <v>CD.AA.303100-AFC-INTANGIBLE PLANT-M</v>
          </cell>
          <cell r="B523">
            <v>43615</v>
          </cell>
          <cell r="C523">
            <v>43586</v>
          </cell>
          <cell r="D523" t="str">
            <v>182332 REG ASSET - AFUDC (CCNC)</v>
          </cell>
          <cell r="E523">
            <v>44166</v>
          </cell>
          <cell r="F523">
            <v>0</v>
          </cell>
          <cell r="G523">
            <v>0</v>
          </cell>
          <cell r="H523">
            <v>0</v>
          </cell>
          <cell r="I523">
            <v>0</v>
          </cell>
          <cell r="J523">
            <v>9.2960000000000001E-2</v>
          </cell>
          <cell r="K523">
            <v>0</v>
          </cell>
          <cell r="L523" t="str">
            <v>CD.AA.303100</v>
          </cell>
          <cell r="M523" t="str">
            <v>CD</v>
          </cell>
          <cell r="N523" t="str">
            <v>AA</v>
          </cell>
          <cell r="O523" t="str">
            <v>303100</v>
          </cell>
        </row>
        <row r="524">
          <cell r="A524" t="str">
            <v>ED.ID.366000-AFC-DISTRIBUTION PLANT</v>
          </cell>
          <cell r="B524">
            <v>43718</v>
          </cell>
          <cell r="C524">
            <v>43709</v>
          </cell>
          <cell r="D524" t="str">
            <v>182332 REG ASSET - AFUDC (CCNC)</v>
          </cell>
          <cell r="E524">
            <v>44166</v>
          </cell>
          <cell r="F524">
            <v>0</v>
          </cell>
          <cell r="G524">
            <v>0</v>
          </cell>
          <cell r="H524">
            <v>0</v>
          </cell>
          <cell r="I524">
            <v>0</v>
          </cell>
          <cell r="J524">
            <v>0</v>
          </cell>
          <cell r="K524">
            <v>0</v>
          </cell>
          <cell r="L524" t="str">
            <v>ED.ID.366000</v>
          </cell>
          <cell r="M524" t="str">
            <v>ED</v>
          </cell>
          <cell r="N524" t="str">
            <v>ID</v>
          </cell>
          <cell r="O524" t="str">
            <v>366000</v>
          </cell>
        </row>
        <row r="525">
          <cell r="A525" t="str">
            <v>CD.AA.303100-AFC-INTANGIBLE PLANT-M</v>
          </cell>
          <cell r="B525">
            <v>43607</v>
          </cell>
          <cell r="C525">
            <v>43586</v>
          </cell>
          <cell r="D525" t="str">
            <v>182332 REG ASSET - AFUDC (CCNC)</v>
          </cell>
          <cell r="E525">
            <v>44166</v>
          </cell>
          <cell r="F525">
            <v>0</v>
          </cell>
          <cell r="G525">
            <v>0</v>
          </cell>
          <cell r="H525">
            <v>0</v>
          </cell>
          <cell r="I525">
            <v>0</v>
          </cell>
          <cell r="J525">
            <v>9.2960000000000001E-2</v>
          </cell>
          <cell r="K525">
            <v>0</v>
          </cell>
          <cell r="L525" t="str">
            <v>CD.AA.303100</v>
          </cell>
          <cell r="M525" t="str">
            <v>CD</v>
          </cell>
          <cell r="N525" t="str">
            <v>AA</v>
          </cell>
          <cell r="O525" t="str">
            <v>303100</v>
          </cell>
        </row>
        <row r="526">
          <cell r="A526" t="str">
            <v>ED.AN.355000-AFC-TRANSMISSION PLANT</v>
          </cell>
          <cell r="B526">
            <v>43480</v>
          </cell>
          <cell r="C526">
            <v>43586</v>
          </cell>
          <cell r="D526" t="str">
            <v>182332 REG ASSET - AFUDC (CCNC)</v>
          </cell>
          <cell r="E526">
            <v>44166</v>
          </cell>
          <cell r="F526">
            <v>0</v>
          </cell>
          <cell r="G526">
            <v>0</v>
          </cell>
          <cell r="H526">
            <v>0</v>
          </cell>
          <cell r="I526">
            <v>0</v>
          </cell>
          <cell r="J526">
            <v>0</v>
          </cell>
          <cell r="K526">
            <v>0</v>
          </cell>
          <cell r="L526" t="str">
            <v>ED.AN.355000</v>
          </cell>
          <cell r="M526" t="str">
            <v>ED</v>
          </cell>
          <cell r="N526" t="str">
            <v>AN</v>
          </cell>
          <cell r="O526" t="str">
            <v>355000</v>
          </cell>
        </row>
        <row r="527">
          <cell r="A527" t="str">
            <v>ED.AN.356000-AFC-TRANSMISSION PLANT</v>
          </cell>
          <cell r="B527">
            <v>43643</v>
          </cell>
          <cell r="C527">
            <v>43617</v>
          </cell>
          <cell r="D527" t="str">
            <v>182332 REG ASSET - AFUDC (CCNC)</v>
          </cell>
          <cell r="E527">
            <v>44166</v>
          </cell>
          <cell r="F527">
            <v>0</v>
          </cell>
          <cell r="G527">
            <v>0</v>
          </cell>
          <cell r="H527">
            <v>0</v>
          </cell>
          <cell r="I527">
            <v>0</v>
          </cell>
          <cell r="J527">
            <v>0</v>
          </cell>
          <cell r="K527">
            <v>0</v>
          </cell>
          <cell r="L527" t="str">
            <v>ED.AN.356000</v>
          </cell>
          <cell r="M527" t="str">
            <v>ED</v>
          </cell>
          <cell r="N527" t="str">
            <v>AN</v>
          </cell>
          <cell r="O527" t="str">
            <v>356000</v>
          </cell>
        </row>
        <row r="528">
          <cell r="A528" t="str">
            <v>GD.WA.376000-AFC-GAS DISTRIBUTION P</v>
          </cell>
          <cell r="B528">
            <v>43468</v>
          </cell>
          <cell r="C528">
            <v>43586</v>
          </cell>
          <cell r="D528" t="str">
            <v>182332 REG ASSET - AFUDC (CCNC)</v>
          </cell>
          <cell r="E528">
            <v>44166</v>
          </cell>
          <cell r="F528">
            <v>0</v>
          </cell>
          <cell r="G528">
            <v>0</v>
          </cell>
          <cell r="H528">
            <v>0</v>
          </cell>
          <cell r="I528">
            <v>0</v>
          </cell>
          <cell r="J528">
            <v>0</v>
          </cell>
          <cell r="K528">
            <v>0</v>
          </cell>
          <cell r="L528" t="str">
            <v>GD.WA.376000</v>
          </cell>
          <cell r="M528" t="str">
            <v>GD</v>
          </cell>
          <cell r="N528" t="str">
            <v>WA</v>
          </cell>
          <cell r="O528" t="str">
            <v>376000</v>
          </cell>
        </row>
        <row r="529">
          <cell r="A529" t="str">
            <v>CD.AA.303100-AFC-INTANGIBLE PLANT-M</v>
          </cell>
          <cell r="B529">
            <v>43616</v>
          </cell>
          <cell r="C529">
            <v>43586</v>
          </cell>
          <cell r="D529" t="str">
            <v>182332 REG ASSET - AFUDC (CCNC)</v>
          </cell>
          <cell r="E529">
            <v>44166</v>
          </cell>
          <cell r="F529">
            <v>0</v>
          </cell>
          <cell r="G529">
            <v>408.83</v>
          </cell>
          <cell r="H529">
            <v>104.59</v>
          </cell>
          <cell r="I529">
            <v>304.24</v>
          </cell>
          <cell r="J529">
            <v>9.2960000000000001E-2</v>
          </cell>
          <cell r="K529">
            <v>38.0048368</v>
          </cell>
          <cell r="L529" t="str">
            <v>CD.AA.303100</v>
          </cell>
          <cell r="M529" t="str">
            <v>CD</v>
          </cell>
          <cell r="N529" t="str">
            <v>AA</v>
          </cell>
          <cell r="O529" t="str">
            <v>303100</v>
          </cell>
        </row>
        <row r="530">
          <cell r="A530" t="str">
            <v>ED.AN.356000-AFC-TRANSMISSION PLANT</v>
          </cell>
          <cell r="B530">
            <v>44173</v>
          </cell>
          <cell r="C530">
            <v>44166</v>
          </cell>
          <cell r="D530" t="str">
            <v>182332 REG ASSET - AFUDC (CCNC)</v>
          </cell>
          <cell r="E530">
            <v>44166</v>
          </cell>
          <cell r="F530">
            <v>0</v>
          </cell>
          <cell r="G530">
            <v>3444.44</v>
          </cell>
          <cell r="H530">
            <v>32.369999999999997</v>
          </cell>
          <cell r="I530">
            <v>3412.07</v>
          </cell>
          <cell r="J530">
            <v>0</v>
          </cell>
          <cell r="K530">
            <v>0</v>
          </cell>
          <cell r="L530" t="str">
            <v>ED.AN.356000</v>
          </cell>
          <cell r="M530" t="str">
            <v>ED</v>
          </cell>
          <cell r="N530" t="str">
            <v>AN</v>
          </cell>
          <cell r="O530" t="str">
            <v>356000</v>
          </cell>
        </row>
        <row r="531">
          <cell r="A531" t="str">
            <v>GD.OR.380000-AFC-GAS DISTRIBUTION P</v>
          </cell>
          <cell r="B531">
            <v>44110</v>
          </cell>
          <cell r="C531">
            <v>44105</v>
          </cell>
          <cell r="D531" t="str">
            <v>182332 REG ASSET - AFUDC (CCNC)</v>
          </cell>
          <cell r="E531">
            <v>44166</v>
          </cell>
          <cell r="F531">
            <v>0</v>
          </cell>
          <cell r="G531">
            <v>32.11</v>
          </cell>
          <cell r="H531">
            <v>0.27</v>
          </cell>
          <cell r="I531">
            <v>31.84</v>
          </cell>
          <cell r="J531">
            <v>1</v>
          </cell>
          <cell r="K531">
            <v>32.11</v>
          </cell>
          <cell r="L531" t="str">
            <v>GD.OR.380000</v>
          </cell>
          <cell r="M531" t="str">
            <v>GD</v>
          </cell>
          <cell r="N531" t="str">
            <v>OR</v>
          </cell>
          <cell r="O531" t="str">
            <v>380000</v>
          </cell>
        </row>
        <row r="532">
          <cell r="A532" t="str">
            <v>ED.WA.364000-AFC-DISTRIBUTION PLANT</v>
          </cell>
          <cell r="B532">
            <v>44173</v>
          </cell>
          <cell r="C532">
            <v>44166</v>
          </cell>
          <cell r="D532" t="str">
            <v>182332 REG ASSET - AFUDC (CCNC)</v>
          </cell>
          <cell r="E532">
            <v>44166</v>
          </cell>
          <cell r="F532">
            <v>0</v>
          </cell>
          <cell r="G532">
            <v>3023.99</v>
          </cell>
          <cell r="H532">
            <v>27.81</v>
          </cell>
          <cell r="I532">
            <v>2996.18</v>
          </cell>
          <cell r="J532">
            <v>0</v>
          </cell>
          <cell r="K532">
            <v>0</v>
          </cell>
          <cell r="L532" t="str">
            <v>ED.WA.364000</v>
          </cell>
          <cell r="M532" t="str">
            <v>ED</v>
          </cell>
          <cell r="N532" t="str">
            <v>WA</v>
          </cell>
          <cell r="O532" t="str">
            <v>364000</v>
          </cell>
        </row>
        <row r="533">
          <cell r="A533" t="str">
            <v>CD.AA.397000-AFC-GENERAL PLANT-COMM</v>
          </cell>
          <cell r="B533">
            <v>44188</v>
          </cell>
          <cell r="C533">
            <v>44166</v>
          </cell>
          <cell r="D533" t="str">
            <v>182332 REG ASSET - AFUDC (CCNC)</v>
          </cell>
          <cell r="E533">
            <v>44166</v>
          </cell>
          <cell r="F533">
            <v>0</v>
          </cell>
          <cell r="G533">
            <v>0</v>
          </cell>
          <cell r="H533">
            <v>0</v>
          </cell>
          <cell r="I533">
            <v>0</v>
          </cell>
          <cell r="J533">
            <v>9.2960000000000001E-2</v>
          </cell>
          <cell r="K533">
            <v>0</v>
          </cell>
          <cell r="L533" t="str">
            <v>CD.AA.397000</v>
          </cell>
          <cell r="M533" t="str">
            <v>CD</v>
          </cell>
          <cell r="N533" t="str">
            <v>AA</v>
          </cell>
          <cell r="O533" t="str">
            <v>397000</v>
          </cell>
        </row>
        <row r="534">
          <cell r="A534" t="str">
            <v>CD.AA.391100-AFC-GENERAL PLANT-COMP</v>
          </cell>
          <cell r="B534">
            <v>44195</v>
          </cell>
          <cell r="C534">
            <v>44166</v>
          </cell>
          <cell r="D534" t="str">
            <v>182332 REG ASSET - AFUDC (CCNC)</v>
          </cell>
          <cell r="E534">
            <v>44166</v>
          </cell>
          <cell r="F534">
            <v>0</v>
          </cell>
          <cell r="G534">
            <v>5415.48</v>
          </cell>
          <cell r="H534">
            <v>489.9</v>
          </cell>
          <cell r="I534">
            <v>4925.58</v>
          </cell>
          <cell r="J534">
            <v>9.2960000000000001E-2</v>
          </cell>
          <cell r="K534">
            <v>503.42302079999996</v>
          </cell>
          <cell r="L534" t="str">
            <v>CD.AA.391100</v>
          </cell>
          <cell r="M534" t="str">
            <v>CD</v>
          </cell>
          <cell r="N534" t="str">
            <v>AA</v>
          </cell>
          <cell r="O534" t="str">
            <v>391100</v>
          </cell>
        </row>
        <row r="535">
          <cell r="A535" t="str">
            <v>ED.ID.364000-AFC-DISTRIBUTION PLANT</v>
          </cell>
          <cell r="B535">
            <v>43907</v>
          </cell>
          <cell r="C535">
            <v>43891</v>
          </cell>
          <cell r="D535" t="str">
            <v>182332 REG ASSET - AFUDC (CCNC)</v>
          </cell>
          <cell r="E535">
            <v>44166</v>
          </cell>
          <cell r="F535">
            <v>0</v>
          </cell>
          <cell r="G535">
            <v>91.45</v>
          </cell>
          <cell r="H535">
            <v>1.03</v>
          </cell>
          <cell r="I535">
            <v>90.42</v>
          </cell>
          <cell r="J535">
            <v>0</v>
          </cell>
          <cell r="K535">
            <v>0</v>
          </cell>
          <cell r="L535" t="str">
            <v>ED.ID.364000</v>
          </cell>
          <cell r="M535" t="str">
            <v>ED</v>
          </cell>
          <cell r="N535" t="str">
            <v>ID</v>
          </cell>
          <cell r="O535" t="str">
            <v>364000</v>
          </cell>
        </row>
        <row r="536">
          <cell r="A536" t="str">
            <v>CD.AA.303100-AFC-INTANGIBLE PLANT-M</v>
          </cell>
          <cell r="B536">
            <v>44182</v>
          </cell>
          <cell r="C536">
            <v>44166</v>
          </cell>
          <cell r="D536" t="str">
            <v>182332 REG ASSET - AFUDC (CCNC)</v>
          </cell>
          <cell r="E536">
            <v>44166</v>
          </cell>
          <cell r="F536">
            <v>0</v>
          </cell>
          <cell r="G536">
            <v>236444.74</v>
          </cell>
          <cell r="H536">
            <v>10495.57</v>
          </cell>
          <cell r="I536">
            <v>225949.17</v>
          </cell>
          <cell r="J536">
            <v>9.2960000000000001E-2</v>
          </cell>
          <cell r="K536">
            <v>21979.903030400001</v>
          </cell>
          <cell r="L536" t="str">
            <v>CD.AA.303100</v>
          </cell>
          <cell r="M536" t="str">
            <v>CD</v>
          </cell>
          <cell r="N536" t="str">
            <v>AA</v>
          </cell>
          <cell r="O536" t="str">
            <v>303100</v>
          </cell>
        </row>
        <row r="537">
          <cell r="A537" t="str">
            <v>ED.AN.355000-AFC-TRANSMISSION PLANT</v>
          </cell>
          <cell r="B537">
            <v>43435</v>
          </cell>
          <cell r="C537">
            <v>44166</v>
          </cell>
          <cell r="D537" t="str">
            <v>182332 REG ASSET - AFUDC (CCNC)</v>
          </cell>
          <cell r="E537">
            <v>44166</v>
          </cell>
          <cell r="F537">
            <v>0</v>
          </cell>
          <cell r="G537">
            <v>-2.0299999999999998</v>
          </cell>
          <cell r="H537">
            <v>-0.05</v>
          </cell>
          <cell r="I537">
            <v>-1.98</v>
          </cell>
          <cell r="J537">
            <v>0</v>
          </cell>
          <cell r="K537">
            <v>0</v>
          </cell>
          <cell r="L537" t="str">
            <v>ED.AN.355000</v>
          </cell>
          <cell r="M537" t="str">
            <v>ED</v>
          </cell>
          <cell r="N537" t="str">
            <v>AN</v>
          </cell>
          <cell r="O537" t="str">
            <v>355000</v>
          </cell>
        </row>
        <row r="538">
          <cell r="A538" t="str">
            <v>ED.WA.373500-AFC-DIST-STREET LIGHTS</v>
          </cell>
          <cell r="B538">
            <v>44173</v>
          </cell>
          <cell r="C538">
            <v>44166</v>
          </cell>
          <cell r="D538" t="str">
            <v>182332 REG ASSET - AFUDC (CCNC)</v>
          </cell>
          <cell r="E538">
            <v>44166</v>
          </cell>
          <cell r="F538">
            <v>0</v>
          </cell>
          <cell r="G538">
            <v>1679.35</v>
          </cell>
          <cell r="H538">
            <v>5.29</v>
          </cell>
          <cell r="I538">
            <v>1674.06</v>
          </cell>
          <cell r="J538">
            <v>0</v>
          </cell>
          <cell r="K538">
            <v>0</v>
          </cell>
          <cell r="L538" t="str">
            <v>ED.WA.373500</v>
          </cell>
          <cell r="M538" t="str">
            <v>ED</v>
          </cell>
          <cell r="N538" t="str">
            <v>WA</v>
          </cell>
          <cell r="O538" t="str">
            <v>373500</v>
          </cell>
        </row>
        <row r="539">
          <cell r="A539" t="str">
            <v>ED.ID.366000-AFC-DISTRIBUTION PLANT</v>
          </cell>
          <cell r="B539">
            <v>43559</v>
          </cell>
          <cell r="C539">
            <v>43586</v>
          </cell>
          <cell r="D539" t="str">
            <v>182332 REG ASSET - AFUDC (CCNC)</v>
          </cell>
          <cell r="E539">
            <v>44166</v>
          </cell>
          <cell r="F539">
            <v>0</v>
          </cell>
          <cell r="G539">
            <v>0</v>
          </cell>
          <cell r="H539">
            <v>0</v>
          </cell>
          <cell r="I539">
            <v>0</v>
          </cell>
          <cell r="J539">
            <v>0</v>
          </cell>
          <cell r="K539">
            <v>0</v>
          </cell>
          <cell r="L539" t="str">
            <v>ED.ID.366000</v>
          </cell>
          <cell r="M539" t="str">
            <v>ED</v>
          </cell>
          <cell r="N539" t="str">
            <v>ID</v>
          </cell>
          <cell r="O539" t="str">
            <v>366000</v>
          </cell>
        </row>
        <row r="540">
          <cell r="A540" t="str">
            <v>CD.AA.397000-AFC-GENERAL PLANT-COMM</v>
          </cell>
          <cell r="B540">
            <v>43733</v>
          </cell>
          <cell r="C540">
            <v>43709</v>
          </cell>
          <cell r="D540" t="str">
            <v>182332 REG ASSET - AFUDC (CCNC)</v>
          </cell>
          <cell r="E540">
            <v>44166</v>
          </cell>
          <cell r="F540">
            <v>0</v>
          </cell>
          <cell r="G540">
            <v>0</v>
          </cell>
          <cell r="H540">
            <v>0</v>
          </cell>
          <cell r="I540">
            <v>0</v>
          </cell>
          <cell r="J540">
            <v>9.2960000000000001E-2</v>
          </cell>
          <cell r="K540">
            <v>0</v>
          </cell>
          <cell r="L540" t="str">
            <v>CD.AA.397000</v>
          </cell>
          <cell r="M540" t="str">
            <v>CD</v>
          </cell>
          <cell r="N540" t="str">
            <v>AA</v>
          </cell>
          <cell r="O540" t="str">
            <v>397000</v>
          </cell>
        </row>
        <row r="541">
          <cell r="A541" t="str">
            <v>GD.WA.376000-AFC-GAS DISTRIBUTION P</v>
          </cell>
          <cell r="B541">
            <v>44133</v>
          </cell>
          <cell r="C541">
            <v>44136</v>
          </cell>
          <cell r="D541" t="str">
            <v>182332 REG ASSET - AFUDC (CCNC)</v>
          </cell>
          <cell r="E541">
            <v>44166</v>
          </cell>
          <cell r="F541">
            <v>0</v>
          </cell>
          <cell r="G541">
            <v>10.25</v>
          </cell>
          <cell r="H541">
            <v>0.1</v>
          </cell>
          <cell r="I541">
            <v>10.15</v>
          </cell>
          <cell r="J541">
            <v>0</v>
          </cell>
          <cell r="K541">
            <v>0</v>
          </cell>
          <cell r="L541" t="str">
            <v>GD.WA.376000</v>
          </cell>
          <cell r="M541" t="str">
            <v>GD</v>
          </cell>
          <cell r="N541" t="str">
            <v>WA</v>
          </cell>
          <cell r="O541" t="str">
            <v>376000</v>
          </cell>
        </row>
        <row r="542">
          <cell r="A542" t="str">
            <v>ED.PF.332000-AFC-HYDRO PROD PLANT-R</v>
          </cell>
          <cell r="B542">
            <v>43573</v>
          </cell>
          <cell r="C542">
            <v>43586</v>
          </cell>
          <cell r="D542" t="str">
            <v>182332 REG ASSET - AFUDC (CCNC)</v>
          </cell>
          <cell r="E542">
            <v>44166</v>
          </cell>
          <cell r="F542">
            <v>0</v>
          </cell>
          <cell r="G542">
            <v>0</v>
          </cell>
          <cell r="H542">
            <v>0</v>
          </cell>
          <cell r="I542">
            <v>0</v>
          </cell>
          <cell r="J542">
            <v>0</v>
          </cell>
          <cell r="K542">
            <v>0</v>
          </cell>
          <cell r="L542" t="str">
            <v>ED.PF.332000</v>
          </cell>
          <cell r="M542" t="str">
            <v>ED</v>
          </cell>
          <cell r="N542" t="str">
            <v>PF</v>
          </cell>
          <cell r="O542" t="str">
            <v>332000</v>
          </cell>
        </row>
        <row r="543">
          <cell r="A543" t="str">
            <v>CD.AA.390100-AFC-GENERAL PLANT-STRU</v>
          </cell>
          <cell r="B543">
            <v>43502</v>
          </cell>
          <cell r="C543">
            <v>43586</v>
          </cell>
          <cell r="D543" t="str">
            <v>182332 REG ASSET - AFUDC (CCNC)</v>
          </cell>
          <cell r="E543">
            <v>44166</v>
          </cell>
          <cell r="F543">
            <v>0</v>
          </cell>
          <cell r="G543">
            <v>4531.07</v>
          </cell>
          <cell r="H543">
            <v>105.94</v>
          </cell>
          <cell r="I543">
            <v>4425.13</v>
          </cell>
          <cell r="J543">
            <v>9.2960000000000001E-2</v>
          </cell>
          <cell r="K543">
            <v>421.20826719999997</v>
          </cell>
          <cell r="L543" t="str">
            <v>CD.AA.390100</v>
          </cell>
          <cell r="M543" t="str">
            <v>CD</v>
          </cell>
          <cell r="N543" t="str">
            <v>AA</v>
          </cell>
          <cell r="O543" t="str">
            <v>390100</v>
          </cell>
        </row>
        <row r="544">
          <cell r="A544" t="str">
            <v>ED.WA.371003-AFC DISTRIBUTION PLANT</v>
          </cell>
          <cell r="B544">
            <v>44134</v>
          </cell>
          <cell r="C544">
            <v>44136</v>
          </cell>
          <cell r="D544" t="str">
            <v>182332 REG ASSET - AFUDC (CCNC)</v>
          </cell>
          <cell r="E544">
            <v>44166</v>
          </cell>
          <cell r="F544">
            <v>0</v>
          </cell>
          <cell r="G544">
            <v>18888.87</v>
          </cell>
          <cell r="H544">
            <v>39.43</v>
          </cell>
          <cell r="I544">
            <v>18849.439999999999</v>
          </cell>
          <cell r="J544">
            <v>0</v>
          </cell>
          <cell r="K544">
            <v>0</v>
          </cell>
          <cell r="L544" t="str">
            <v>ED.WA.371003</v>
          </cell>
          <cell r="M544" t="str">
            <v>ED</v>
          </cell>
          <cell r="N544" t="str">
            <v>WA</v>
          </cell>
          <cell r="O544" t="str">
            <v>371003</v>
          </cell>
        </row>
        <row r="545">
          <cell r="A545" t="str">
            <v>ED.BP.345000-AFC-OTHER PROD PLANT-A</v>
          </cell>
          <cell r="B545">
            <v>43601</v>
          </cell>
          <cell r="C545">
            <v>43586</v>
          </cell>
          <cell r="D545" t="str">
            <v>182332 REG ASSET - AFUDC (CCNC)</v>
          </cell>
          <cell r="E545">
            <v>44166</v>
          </cell>
          <cell r="F545">
            <v>0</v>
          </cell>
          <cell r="G545">
            <v>0</v>
          </cell>
          <cell r="H545">
            <v>0</v>
          </cell>
          <cell r="I545">
            <v>0</v>
          </cell>
          <cell r="J545">
            <v>0</v>
          </cell>
          <cell r="K545">
            <v>0</v>
          </cell>
          <cell r="L545" t="str">
            <v>ED.BP.345000</v>
          </cell>
          <cell r="M545" t="str">
            <v>ED</v>
          </cell>
          <cell r="N545" t="str">
            <v>BP</v>
          </cell>
          <cell r="O545" t="str">
            <v>345000</v>
          </cell>
        </row>
        <row r="546">
          <cell r="A546" t="str">
            <v>GD.OR.379000-AFC-DISTRIBUTION-MEAS/</v>
          </cell>
          <cell r="B546">
            <v>44105</v>
          </cell>
          <cell r="C546">
            <v>44105</v>
          </cell>
          <cell r="D546" t="str">
            <v>182332 REG ASSET - AFUDC (CCNC)</v>
          </cell>
          <cell r="E546">
            <v>44166</v>
          </cell>
          <cell r="F546">
            <v>0</v>
          </cell>
          <cell r="G546">
            <v>2802.09</v>
          </cell>
          <cell r="H546">
            <v>32.79</v>
          </cell>
          <cell r="I546">
            <v>2769.3</v>
          </cell>
          <cell r="J546">
            <v>1</v>
          </cell>
          <cell r="K546">
            <v>2802.09</v>
          </cell>
          <cell r="L546" t="str">
            <v>GD.OR.379000</v>
          </cell>
          <cell r="M546" t="str">
            <v>GD</v>
          </cell>
          <cell r="N546" t="str">
            <v>OR</v>
          </cell>
          <cell r="O546" t="str">
            <v>379000</v>
          </cell>
        </row>
        <row r="547">
          <cell r="A547" t="str">
            <v>ED.AN.303100-AFC-INTANGIBLE PLANT-M</v>
          </cell>
          <cell r="B547">
            <v>44165</v>
          </cell>
          <cell r="C547">
            <v>44136</v>
          </cell>
          <cell r="D547" t="str">
            <v>182332 REG ASSET - AFUDC (CCNC)</v>
          </cell>
          <cell r="E547">
            <v>44166</v>
          </cell>
          <cell r="F547">
            <v>0</v>
          </cell>
          <cell r="G547">
            <v>367.56</v>
          </cell>
          <cell r="H547">
            <v>13.36</v>
          </cell>
          <cell r="I547">
            <v>354.2</v>
          </cell>
          <cell r="J547">
            <v>0</v>
          </cell>
          <cell r="K547">
            <v>0</v>
          </cell>
          <cell r="L547" t="str">
            <v>ED.AN.303100</v>
          </cell>
          <cell r="M547" t="str">
            <v>ED</v>
          </cell>
          <cell r="N547" t="str">
            <v>AN</v>
          </cell>
          <cell r="O547" t="str">
            <v>303100</v>
          </cell>
        </row>
        <row r="548">
          <cell r="A548" t="str">
            <v>ED.AN.391100-AFC-GENERAL PLANT-COMP</v>
          </cell>
          <cell r="B548">
            <v>44046</v>
          </cell>
          <cell r="C548">
            <v>44044</v>
          </cell>
          <cell r="D548" t="str">
            <v>182332 REG ASSET - AFUDC (CCNC)</v>
          </cell>
          <cell r="E548">
            <v>44166</v>
          </cell>
          <cell r="F548">
            <v>0</v>
          </cell>
          <cell r="G548">
            <v>24.99</v>
          </cell>
          <cell r="H548">
            <v>0.23</v>
          </cell>
          <cell r="I548">
            <v>24.76</v>
          </cell>
          <cell r="J548">
            <v>0</v>
          </cell>
          <cell r="K548">
            <v>0</v>
          </cell>
          <cell r="L548" t="str">
            <v>ED.AN.391100</v>
          </cell>
          <cell r="M548" t="str">
            <v>ED</v>
          </cell>
          <cell r="N548" t="str">
            <v>AN</v>
          </cell>
          <cell r="O548" t="str">
            <v>391100</v>
          </cell>
        </row>
        <row r="549">
          <cell r="A549" t="str">
            <v>CD.AA.391000-AFC-GENERAL PLANT-OFFI</v>
          </cell>
          <cell r="B549">
            <v>44118</v>
          </cell>
          <cell r="C549">
            <v>44105</v>
          </cell>
          <cell r="D549" t="str">
            <v>182332 REG ASSET - AFUDC (CCNC)</v>
          </cell>
          <cell r="E549">
            <v>44166</v>
          </cell>
          <cell r="F549">
            <v>0</v>
          </cell>
          <cell r="G549">
            <v>6794.59</v>
          </cell>
          <cell r="H549">
            <v>76.48</v>
          </cell>
          <cell r="I549">
            <v>6718.11</v>
          </cell>
          <cell r="J549">
            <v>9.2960000000000001E-2</v>
          </cell>
          <cell r="K549">
            <v>631.62508639999999</v>
          </cell>
          <cell r="L549" t="str">
            <v>CD.AA.391000</v>
          </cell>
          <cell r="M549" t="str">
            <v>CD</v>
          </cell>
          <cell r="N549" t="str">
            <v>AA</v>
          </cell>
          <cell r="O549" t="str">
            <v>391000</v>
          </cell>
        </row>
        <row r="550">
          <cell r="A550" t="str">
            <v>ED.ID.365000-AFC-DISTRIBUTION PLANT</v>
          </cell>
          <cell r="B550">
            <v>44109</v>
          </cell>
          <cell r="C550">
            <v>44105</v>
          </cell>
          <cell r="D550" t="str">
            <v>182332 REG ASSET - AFUDC (CCNC)</v>
          </cell>
          <cell r="E550">
            <v>44166</v>
          </cell>
          <cell r="F550">
            <v>0</v>
          </cell>
          <cell r="G550">
            <v>39.06</v>
          </cell>
          <cell r="H550">
            <v>0.47</v>
          </cell>
          <cell r="I550">
            <v>38.590000000000003</v>
          </cell>
          <cell r="J550">
            <v>0</v>
          </cell>
          <cell r="K550">
            <v>0</v>
          </cell>
          <cell r="L550" t="str">
            <v>ED.ID.365000</v>
          </cell>
          <cell r="M550" t="str">
            <v>ED</v>
          </cell>
          <cell r="N550" t="str">
            <v>ID</v>
          </cell>
          <cell r="O550" t="str">
            <v>365000</v>
          </cell>
        </row>
        <row r="551">
          <cell r="A551" t="str">
            <v>ED.AN.353000-AFC-TRANSMISSION PLANT</v>
          </cell>
          <cell r="B551">
            <v>44134</v>
          </cell>
          <cell r="C551">
            <v>44105</v>
          </cell>
          <cell r="D551" t="str">
            <v>182332 REG ASSET - AFUDC (CCNC)</v>
          </cell>
          <cell r="E551">
            <v>44166</v>
          </cell>
          <cell r="F551">
            <v>0</v>
          </cell>
          <cell r="G551">
            <v>165115.51</v>
          </cell>
          <cell r="H551">
            <v>1134.1500000000001</v>
          </cell>
          <cell r="I551">
            <v>163981.35999999999</v>
          </cell>
          <cell r="J551">
            <v>0</v>
          </cell>
          <cell r="K551">
            <v>0</v>
          </cell>
          <cell r="L551" t="str">
            <v>ED.AN.353000</v>
          </cell>
          <cell r="M551" t="str">
            <v>ED</v>
          </cell>
          <cell r="N551" t="str">
            <v>AN</v>
          </cell>
          <cell r="O551" t="str">
            <v>353000</v>
          </cell>
        </row>
        <row r="552">
          <cell r="A552" t="str">
            <v>ED.WA.369300-AFC-DISTRIBUTION PLANT</v>
          </cell>
          <cell r="B552">
            <v>44097</v>
          </cell>
          <cell r="C552">
            <v>44075</v>
          </cell>
          <cell r="D552" t="str">
            <v>182332 REG ASSET - AFUDC (CCNC)</v>
          </cell>
          <cell r="E552">
            <v>44166</v>
          </cell>
          <cell r="F552">
            <v>0</v>
          </cell>
          <cell r="G552">
            <v>253.65</v>
          </cell>
          <cell r="H552">
            <v>0.89</v>
          </cell>
          <cell r="I552">
            <v>252.76</v>
          </cell>
          <cell r="J552">
            <v>0</v>
          </cell>
          <cell r="K552">
            <v>0</v>
          </cell>
          <cell r="L552" t="str">
            <v>ED.WA.369300</v>
          </cell>
          <cell r="M552" t="str">
            <v>ED</v>
          </cell>
          <cell r="N552" t="str">
            <v>WA</v>
          </cell>
          <cell r="O552" t="str">
            <v>369300</v>
          </cell>
        </row>
        <row r="553">
          <cell r="A553" t="str">
            <v>ED.AN.356000-AFC-TRANSMISSION PLANT</v>
          </cell>
          <cell r="B553">
            <v>44091</v>
          </cell>
          <cell r="C553">
            <v>44075</v>
          </cell>
          <cell r="D553" t="str">
            <v>182332 REG ASSET - AFUDC (CCNC)</v>
          </cell>
          <cell r="E553">
            <v>44166</v>
          </cell>
          <cell r="F553">
            <v>0</v>
          </cell>
          <cell r="G553">
            <v>0</v>
          </cell>
          <cell r="H553">
            <v>0</v>
          </cell>
          <cell r="I553">
            <v>0</v>
          </cell>
          <cell r="J553">
            <v>0</v>
          </cell>
          <cell r="K553">
            <v>0</v>
          </cell>
          <cell r="L553" t="str">
            <v>ED.AN.356000</v>
          </cell>
          <cell r="M553" t="str">
            <v>ED</v>
          </cell>
          <cell r="N553" t="str">
            <v>AN</v>
          </cell>
          <cell r="O553" t="str">
            <v>356000</v>
          </cell>
        </row>
        <row r="554">
          <cell r="A554" t="str">
            <v>ED.ID.367000-AFC-DISTRIBUTION PLANT</v>
          </cell>
          <cell r="B554">
            <v>44110</v>
          </cell>
          <cell r="C554">
            <v>44105</v>
          </cell>
          <cell r="D554" t="str">
            <v>182332 REG ASSET - AFUDC (CCNC)</v>
          </cell>
          <cell r="E554">
            <v>44166</v>
          </cell>
          <cell r="F554">
            <v>0</v>
          </cell>
          <cell r="G554">
            <v>733.05</v>
          </cell>
          <cell r="H554">
            <v>12.84</v>
          </cell>
          <cell r="I554">
            <v>720.21</v>
          </cell>
          <cell r="J554">
            <v>0</v>
          </cell>
          <cell r="K554">
            <v>0</v>
          </cell>
          <cell r="L554" t="str">
            <v>ED.ID.367000</v>
          </cell>
          <cell r="M554" t="str">
            <v>ED</v>
          </cell>
          <cell r="N554" t="str">
            <v>ID</v>
          </cell>
          <cell r="O554" t="str">
            <v>367000</v>
          </cell>
        </row>
        <row r="555">
          <cell r="A555" t="str">
            <v>CD.AA.391100-AFC-GENERAL PLANT-COMP</v>
          </cell>
          <cell r="B555">
            <v>43748</v>
          </cell>
          <cell r="C555">
            <v>43739</v>
          </cell>
          <cell r="D555" t="str">
            <v>182332 REG ASSET - AFUDC (CCNC)</v>
          </cell>
          <cell r="E555">
            <v>44166</v>
          </cell>
          <cell r="F555">
            <v>0</v>
          </cell>
          <cell r="G555">
            <v>0</v>
          </cell>
          <cell r="H555">
            <v>0</v>
          </cell>
          <cell r="I555">
            <v>0</v>
          </cell>
          <cell r="J555">
            <v>9.2960000000000001E-2</v>
          </cell>
          <cell r="K555">
            <v>0</v>
          </cell>
          <cell r="L555" t="str">
            <v>CD.AA.391100</v>
          </cell>
          <cell r="M555" t="str">
            <v>CD</v>
          </cell>
          <cell r="N555" t="str">
            <v>AA</v>
          </cell>
          <cell r="O555" t="str">
            <v>391100</v>
          </cell>
        </row>
        <row r="556">
          <cell r="A556" t="str">
            <v>CD.AA.303100-AFC-INTANGIBLE PLANT-M</v>
          </cell>
          <cell r="B556">
            <v>43970</v>
          </cell>
          <cell r="C556">
            <v>43952</v>
          </cell>
          <cell r="D556" t="str">
            <v>182332 REG ASSET - AFUDC (CCNC)</v>
          </cell>
          <cell r="E556">
            <v>44166</v>
          </cell>
          <cell r="F556">
            <v>0</v>
          </cell>
          <cell r="G556">
            <v>0</v>
          </cell>
          <cell r="H556">
            <v>0</v>
          </cell>
          <cell r="I556">
            <v>0</v>
          </cell>
          <cell r="J556">
            <v>9.2960000000000001E-2</v>
          </cell>
          <cell r="K556">
            <v>0</v>
          </cell>
          <cell r="L556" t="str">
            <v>CD.AA.303100</v>
          </cell>
          <cell r="M556" t="str">
            <v>CD</v>
          </cell>
          <cell r="N556" t="str">
            <v>AA</v>
          </cell>
          <cell r="O556" t="str">
            <v>303100</v>
          </cell>
        </row>
        <row r="557">
          <cell r="A557" t="str">
            <v>GD.OR.376000-AFC-GAS DISTRIBUTION P</v>
          </cell>
          <cell r="B557">
            <v>44110</v>
          </cell>
          <cell r="C557">
            <v>44105</v>
          </cell>
          <cell r="D557" t="str">
            <v>182332 REG ASSET - AFUDC (CCNC)</v>
          </cell>
          <cell r="E557">
            <v>44166</v>
          </cell>
          <cell r="F557">
            <v>0</v>
          </cell>
          <cell r="G557">
            <v>112.39</v>
          </cell>
          <cell r="H557">
            <v>1.0900000000000001</v>
          </cell>
          <cell r="I557">
            <v>111.3</v>
          </cell>
          <cell r="J557">
            <v>1</v>
          </cell>
          <cell r="K557">
            <v>112.39</v>
          </cell>
          <cell r="L557" t="str">
            <v>GD.OR.376000</v>
          </cell>
          <cell r="M557" t="str">
            <v>GD</v>
          </cell>
          <cell r="N557" t="str">
            <v>OR</v>
          </cell>
          <cell r="O557" t="str">
            <v>376000</v>
          </cell>
        </row>
        <row r="558">
          <cell r="A558" t="str">
            <v>CD.AA.303100-AFC-INTANGIBLE PLANT-M</v>
          </cell>
          <cell r="B558">
            <v>44085</v>
          </cell>
          <cell r="C558">
            <v>44075</v>
          </cell>
          <cell r="D558" t="str">
            <v>182332 REG ASSET - AFUDC (CCNC)</v>
          </cell>
          <cell r="E558">
            <v>44166</v>
          </cell>
          <cell r="F558">
            <v>0</v>
          </cell>
          <cell r="G558">
            <v>9720.35</v>
          </cell>
          <cell r="H558">
            <v>431.48</v>
          </cell>
          <cell r="I558">
            <v>9288.8700000000008</v>
          </cell>
          <cell r="J558">
            <v>9.2960000000000001E-2</v>
          </cell>
          <cell r="K558">
            <v>903.60373600000003</v>
          </cell>
          <cell r="L558" t="str">
            <v>CD.AA.303100</v>
          </cell>
          <cell r="M558" t="str">
            <v>CD</v>
          </cell>
          <cell r="N558" t="str">
            <v>AA</v>
          </cell>
          <cell r="O558" t="str">
            <v>303100</v>
          </cell>
        </row>
        <row r="559">
          <cell r="A559" t="str">
            <v>ED.AN.397000-AFC-GENERAL PLANT-COMM</v>
          </cell>
          <cell r="B559">
            <v>44033</v>
          </cell>
          <cell r="C559">
            <v>44013</v>
          </cell>
          <cell r="D559" t="str">
            <v>182332 REG ASSET - AFUDC (CCNC)</v>
          </cell>
          <cell r="E559">
            <v>44166</v>
          </cell>
          <cell r="F559">
            <v>0</v>
          </cell>
          <cell r="G559">
            <v>0</v>
          </cell>
          <cell r="H559">
            <v>0</v>
          </cell>
          <cell r="I559">
            <v>0</v>
          </cell>
          <cell r="J559">
            <v>0</v>
          </cell>
          <cell r="K559">
            <v>0</v>
          </cell>
          <cell r="L559" t="str">
            <v>ED.AN.397000</v>
          </cell>
          <cell r="M559" t="str">
            <v>ED</v>
          </cell>
          <cell r="N559" t="str">
            <v>AN</v>
          </cell>
          <cell r="O559" t="str">
            <v>397000</v>
          </cell>
        </row>
        <row r="560">
          <cell r="A560" t="str">
            <v>ED.WA.362000-AFC-DISTRIBUTION PLANT</v>
          </cell>
          <cell r="B560">
            <v>44044</v>
          </cell>
          <cell r="C560">
            <v>44044</v>
          </cell>
          <cell r="D560" t="str">
            <v>182332 REG ASSET - AFUDC (CCNC)</v>
          </cell>
          <cell r="E560">
            <v>44166</v>
          </cell>
          <cell r="F560">
            <v>0</v>
          </cell>
          <cell r="G560">
            <v>-4</v>
          </cell>
          <cell r="H560">
            <v>-0.05</v>
          </cell>
          <cell r="I560">
            <v>-3.95</v>
          </cell>
          <cell r="J560">
            <v>0</v>
          </cell>
          <cell r="K560">
            <v>0</v>
          </cell>
          <cell r="L560" t="str">
            <v>ED.WA.362000</v>
          </cell>
          <cell r="M560" t="str">
            <v>ED</v>
          </cell>
          <cell r="N560" t="str">
            <v>WA</v>
          </cell>
          <cell r="O560" t="str">
            <v>362000</v>
          </cell>
        </row>
        <row r="561">
          <cell r="A561" t="str">
            <v>ED.WA.371040-AFC-DIST-EV DC FAST CH</v>
          </cell>
          <cell r="B561">
            <v>43676</v>
          </cell>
          <cell r="C561">
            <v>43647</v>
          </cell>
          <cell r="D561" t="str">
            <v>182332 REG ASSET - AFUDC (CCNC)</v>
          </cell>
          <cell r="E561">
            <v>44166</v>
          </cell>
          <cell r="F561">
            <v>0</v>
          </cell>
          <cell r="G561">
            <v>0</v>
          </cell>
          <cell r="H561">
            <v>0</v>
          </cell>
          <cell r="I561">
            <v>0</v>
          </cell>
          <cell r="J561">
            <v>0</v>
          </cell>
          <cell r="K561">
            <v>0</v>
          </cell>
          <cell r="L561" t="str">
            <v>ED.WA.371040</v>
          </cell>
          <cell r="M561" t="str">
            <v>ED</v>
          </cell>
          <cell r="N561" t="str">
            <v>WA</v>
          </cell>
          <cell r="O561" t="str">
            <v>371040</v>
          </cell>
        </row>
        <row r="562">
          <cell r="A562" t="str">
            <v>GD.OR.379000-AFC-DISTRIBUTION-MEAS/</v>
          </cell>
          <cell r="B562">
            <v>43673</v>
          </cell>
          <cell r="C562">
            <v>43647</v>
          </cell>
          <cell r="D562" t="str">
            <v>182332 REG ASSET - AFUDC (CCNC)</v>
          </cell>
          <cell r="E562">
            <v>44166</v>
          </cell>
          <cell r="F562">
            <v>0</v>
          </cell>
          <cell r="G562">
            <v>17.190000000000001</v>
          </cell>
          <cell r="H562">
            <v>0.41</v>
          </cell>
          <cell r="I562">
            <v>16.78</v>
          </cell>
          <cell r="J562">
            <v>1</v>
          </cell>
          <cell r="K562">
            <v>17.190000000000001</v>
          </cell>
          <cell r="L562" t="str">
            <v>GD.OR.379000</v>
          </cell>
          <cell r="M562" t="str">
            <v>GD</v>
          </cell>
          <cell r="N562" t="str">
            <v>OR</v>
          </cell>
          <cell r="O562" t="str">
            <v>379000</v>
          </cell>
        </row>
        <row r="563">
          <cell r="A563" t="str">
            <v>ED.WA.397000-AFC-GENERAL PLANT-COMM</v>
          </cell>
          <cell r="B563">
            <v>43707</v>
          </cell>
          <cell r="C563">
            <v>43678</v>
          </cell>
          <cell r="D563" t="str">
            <v>182332 REG ASSET - AFUDC (CCNC)</v>
          </cell>
          <cell r="E563">
            <v>44166</v>
          </cell>
          <cell r="F563">
            <v>0</v>
          </cell>
          <cell r="G563">
            <v>0</v>
          </cell>
          <cell r="H563">
            <v>0</v>
          </cell>
          <cell r="I563">
            <v>0</v>
          </cell>
          <cell r="J563">
            <v>0</v>
          </cell>
          <cell r="K563">
            <v>0</v>
          </cell>
          <cell r="L563" t="str">
            <v>ED.WA.397000</v>
          </cell>
          <cell r="M563" t="str">
            <v>ED</v>
          </cell>
          <cell r="N563" t="str">
            <v>WA</v>
          </cell>
          <cell r="O563" t="str">
            <v>397000</v>
          </cell>
        </row>
        <row r="564">
          <cell r="A564" t="str">
            <v>CD.AA.397000-AFC-GENERAL PLANT-COMM</v>
          </cell>
          <cell r="B564">
            <v>43787</v>
          </cell>
          <cell r="C564">
            <v>43770</v>
          </cell>
          <cell r="D564" t="str">
            <v>182332 REG ASSET - AFUDC (CCNC)</v>
          </cell>
          <cell r="E564">
            <v>44166</v>
          </cell>
          <cell r="F564">
            <v>0</v>
          </cell>
          <cell r="G564">
            <v>0</v>
          </cell>
          <cell r="H564">
            <v>0</v>
          </cell>
          <cell r="I564">
            <v>0</v>
          </cell>
          <cell r="J564">
            <v>9.2960000000000001E-2</v>
          </cell>
          <cell r="K564">
            <v>0</v>
          </cell>
          <cell r="L564" t="str">
            <v>CD.AA.397000</v>
          </cell>
          <cell r="M564" t="str">
            <v>CD</v>
          </cell>
          <cell r="N564" t="str">
            <v>AA</v>
          </cell>
          <cell r="O564" t="str">
            <v>397000</v>
          </cell>
        </row>
        <row r="565">
          <cell r="A565" t="str">
            <v>ED.AN.397000-AFC-GENERAL PLANT-COMM</v>
          </cell>
          <cell r="B565">
            <v>43997</v>
          </cell>
          <cell r="C565">
            <v>43983</v>
          </cell>
          <cell r="D565" t="str">
            <v>182332 REG ASSET - AFUDC (CCNC)</v>
          </cell>
          <cell r="E565">
            <v>44166</v>
          </cell>
          <cell r="F565">
            <v>0</v>
          </cell>
          <cell r="G565">
            <v>9847.2000000000007</v>
          </cell>
          <cell r="H565">
            <v>176.61</v>
          </cell>
          <cell r="I565">
            <v>9670.59</v>
          </cell>
          <cell r="J565">
            <v>0</v>
          </cell>
          <cell r="K565">
            <v>0</v>
          </cell>
          <cell r="L565" t="str">
            <v>ED.AN.397000</v>
          </cell>
          <cell r="M565" t="str">
            <v>ED</v>
          </cell>
          <cell r="N565" t="str">
            <v>AN</v>
          </cell>
          <cell r="O565" t="str">
            <v>397000</v>
          </cell>
        </row>
        <row r="566">
          <cell r="A566" t="str">
            <v>ED.ID.364000-AFC-DISTRIBUTION PLANT</v>
          </cell>
          <cell r="B566">
            <v>43789</v>
          </cell>
          <cell r="C566">
            <v>43770</v>
          </cell>
          <cell r="D566" t="str">
            <v>182332 REG ASSET - AFUDC (CCNC)</v>
          </cell>
          <cell r="E566">
            <v>44166</v>
          </cell>
          <cell r="F566">
            <v>0</v>
          </cell>
          <cell r="G566">
            <v>0</v>
          </cell>
          <cell r="H566">
            <v>0</v>
          </cell>
          <cell r="I566">
            <v>0</v>
          </cell>
          <cell r="J566">
            <v>0</v>
          </cell>
          <cell r="K566">
            <v>0</v>
          </cell>
          <cell r="L566" t="str">
            <v>ED.ID.364000</v>
          </cell>
          <cell r="M566" t="str">
            <v>ED</v>
          </cell>
          <cell r="N566" t="str">
            <v>ID</v>
          </cell>
          <cell r="O566" t="str">
            <v>364000</v>
          </cell>
        </row>
        <row r="567">
          <cell r="A567" t="str">
            <v>ED.AN.356000-AFC-TRANSMISSION PLANT</v>
          </cell>
          <cell r="B567">
            <v>43536</v>
          </cell>
          <cell r="C567">
            <v>43586</v>
          </cell>
          <cell r="D567" t="str">
            <v>182332 REG ASSET - AFUDC (CCNC)</v>
          </cell>
          <cell r="E567">
            <v>44166</v>
          </cell>
          <cell r="F567">
            <v>0</v>
          </cell>
          <cell r="G567">
            <v>0</v>
          </cell>
          <cell r="H567">
            <v>0</v>
          </cell>
          <cell r="I567">
            <v>0</v>
          </cell>
          <cell r="J567">
            <v>0</v>
          </cell>
          <cell r="K567">
            <v>0</v>
          </cell>
          <cell r="L567" t="str">
            <v>ED.AN.356000</v>
          </cell>
          <cell r="M567" t="str">
            <v>ED</v>
          </cell>
          <cell r="N567" t="str">
            <v>AN</v>
          </cell>
          <cell r="O567" t="str">
            <v>356000</v>
          </cell>
        </row>
        <row r="568">
          <cell r="A568" t="str">
            <v>ED.AN.356000-AFC-TRANSMISSION PLANT</v>
          </cell>
          <cell r="B568">
            <v>43776</v>
          </cell>
          <cell r="C568">
            <v>43770</v>
          </cell>
          <cell r="D568" t="str">
            <v>182332 REG ASSET - AFUDC (CCNC)</v>
          </cell>
          <cell r="E568">
            <v>44166</v>
          </cell>
          <cell r="F568">
            <v>0</v>
          </cell>
          <cell r="G568">
            <v>0</v>
          </cell>
          <cell r="H568">
            <v>0</v>
          </cell>
          <cell r="I568">
            <v>0</v>
          </cell>
          <cell r="J568">
            <v>0</v>
          </cell>
          <cell r="K568">
            <v>0</v>
          </cell>
          <cell r="L568" t="str">
            <v>ED.AN.356000</v>
          </cell>
          <cell r="M568" t="str">
            <v>ED</v>
          </cell>
          <cell r="N568" t="str">
            <v>AN</v>
          </cell>
          <cell r="O568" t="str">
            <v>356000</v>
          </cell>
        </row>
        <row r="569">
          <cell r="A569" t="str">
            <v>ED.ID.367000-AFC-DISTRIBUTION PLANT</v>
          </cell>
          <cell r="B569">
            <v>43643</v>
          </cell>
          <cell r="C569">
            <v>43617</v>
          </cell>
          <cell r="D569" t="str">
            <v>182332 REG ASSET - AFUDC (CCNC)</v>
          </cell>
          <cell r="E569">
            <v>44166</v>
          </cell>
          <cell r="F569">
            <v>0</v>
          </cell>
          <cell r="G569">
            <v>0</v>
          </cell>
          <cell r="H569">
            <v>0</v>
          </cell>
          <cell r="I569">
            <v>0</v>
          </cell>
          <cell r="J569">
            <v>0</v>
          </cell>
          <cell r="K569">
            <v>0</v>
          </cell>
          <cell r="L569" t="str">
            <v>ED.ID.367000</v>
          </cell>
          <cell r="M569" t="str">
            <v>ED</v>
          </cell>
          <cell r="N569" t="str">
            <v>ID</v>
          </cell>
          <cell r="O569" t="str">
            <v>367000</v>
          </cell>
        </row>
        <row r="570">
          <cell r="A570" t="str">
            <v>ED.ID.368000-AFC-DISTRIBUTION PLANT</v>
          </cell>
          <cell r="B570">
            <v>43951</v>
          </cell>
          <cell r="C570">
            <v>43922</v>
          </cell>
          <cell r="D570" t="str">
            <v>182332 REG ASSET - AFUDC (CCNC)</v>
          </cell>
          <cell r="E570">
            <v>44166</v>
          </cell>
          <cell r="F570">
            <v>0</v>
          </cell>
          <cell r="G570">
            <v>149.43</v>
          </cell>
          <cell r="H570">
            <v>1.57</v>
          </cell>
          <cell r="I570">
            <v>147.86000000000001</v>
          </cell>
          <cell r="J570">
            <v>0</v>
          </cell>
          <cell r="K570">
            <v>0</v>
          </cell>
          <cell r="L570" t="str">
            <v>ED.ID.368000</v>
          </cell>
          <cell r="M570" t="str">
            <v>ED</v>
          </cell>
          <cell r="N570" t="str">
            <v>ID</v>
          </cell>
          <cell r="O570" t="str">
            <v>368000</v>
          </cell>
        </row>
        <row r="571">
          <cell r="A571" t="str">
            <v>CD.AA.391100-AFC-GENERAL PLANT-COMP</v>
          </cell>
          <cell r="B571">
            <v>43759</v>
          </cell>
          <cell r="C571">
            <v>43739</v>
          </cell>
          <cell r="D571" t="str">
            <v>182332 REG ASSET - AFUDC (CCNC)</v>
          </cell>
          <cell r="E571">
            <v>44166</v>
          </cell>
          <cell r="F571">
            <v>0</v>
          </cell>
          <cell r="G571">
            <v>0</v>
          </cell>
          <cell r="H571">
            <v>0</v>
          </cell>
          <cell r="I571">
            <v>0</v>
          </cell>
          <cell r="J571">
            <v>9.2960000000000001E-2</v>
          </cell>
          <cell r="K571">
            <v>0</v>
          </cell>
          <cell r="L571" t="str">
            <v>CD.AA.391100</v>
          </cell>
          <cell r="M571" t="str">
            <v>CD</v>
          </cell>
          <cell r="N571" t="str">
            <v>AA</v>
          </cell>
          <cell r="O571" t="str">
            <v>391100</v>
          </cell>
        </row>
        <row r="572">
          <cell r="A572" t="str">
            <v>ED.WA.362000-AFC-DISTRIBUTION PLANT</v>
          </cell>
          <cell r="B572">
            <v>43782</v>
          </cell>
          <cell r="C572">
            <v>43770</v>
          </cell>
          <cell r="D572" t="str">
            <v>182332 REG ASSET - AFUDC (CCNC)</v>
          </cell>
          <cell r="E572">
            <v>44166</v>
          </cell>
          <cell r="F572">
            <v>0</v>
          </cell>
          <cell r="G572">
            <v>0</v>
          </cell>
          <cell r="H572">
            <v>0</v>
          </cell>
          <cell r="I572">
            <v>0</v>
          </cell>
          <cell r="J572">
            <v>0</v>
          </cell>
          <cell r="K572">
            <v>0</v>
          </cell>
          <cell r="L572" t="str">
            <v>ED.WA.362000</v>
          </cell>
          <cell r="M572" t="str">
            <v>ED</v>
          </cell>
          <cell r="N572" t="str">
            <v>WA</v>
          </cell>
          <cell r="O572" t="str">
            <v>362000</v>
          </cell>
        </row>
        <row r="573">
          <cell r="A573" t="str">
            <v>ED.ID.364000-AFC-DISTRIBUTION PLANT</v>
          </cell>
          <cell r="B573">
            <v>43979</v>
          </cell>
          <cell r="C573">
            <v>43952</v>
          </cell>
          <cell r="D573" t="str">
            <v>182332 REG ASSET - AFUDC (CCNC)</v>
          </cell>
          <cell r="E573">
            <v>44166</v>
          </cell>
          <cell r="F573">
            <v>0</v>
          </cell>
          <cell r="G573">
            <v>647.86</v>
          </cell>
          <cell r="H573">
            <v>7.3</v>
          </cell>
          <cell r="I573">
            <v>640.55999999999995</v>
          </cell>
          <cell r="J573">
            <v>0</v>
          </cell>
          <cell r="K573">
            <v>0</v>
          </cell>
          <cell r="L573" t="str">
            <v>ED.ID.364000</v>
          </cell>
          <cell r="M573" t="str">
            <v>ED</v>
          </cell>
          <cell r="N573" t="str">
            <v>ID</v>
          </cell>
          <cell r="O573" t="str">
            <v>364000</v>
          </cell>
        </row>
        <row r="574">
          <cell r="A574" t="str">
            <v>CD.AA.303100-AFC-INTANGIBLE PLANT-M</v>
          </cell>
          <cell r="B574">
            <v>43873</v>
          </cell>
          <cell r="C574">
            <v>43862</v>
          </cell>
          <cell r="D574" t="str">
            <v>182332 REG ASSET - AFUDC (CCNC)</v>
          </cell>
          <cell r="E574">
            <v>44166</v>
          </cell>
          <cell r="F574">
            <v>0</v>
          </cell>
          <cell r="G574">
            <v>0</v>
          </cell>
          <cell r="H574">
            <v>0</v>
          </cell>
          <cell r="I574">
            <v>0</v>
          </cell>
          <cell r="J574">
            <v>9.2960000000000001E-2</v>
          </cell>
          <cell r="K574">
            <v>0</v>
          </cell>
          <cell r="L574" t="str">
            <v>CD.AA.303100</v>
          </cell>
          <cell r="M574" t="str">
            <v>CD</v>
          </cell>
          <cell r="N574" t="str">
            <v>AA</v>
          </cell>
          <cell r="O574" t="str">
            <v>303100</v>
          </cell>
        </row>
        <row r="575">
          <cell r="A575" t="str">
            <v>CD.AA.391100-AFC-GENERAL PLANT-COMP</v>
          </cell>
          <cell r="B575">
            <v>43549</v>
          </cell>
          <cell r="C575">
            <v>43586</v>
          </cell>
          <cell r="D575" t="str">
            <v>182332 REG ASSET - AFUDC (CCNC)</v>
          </cell>
          <cell r="E575">
            <v>44166</v>
          </cell>
          <cell r="F575">
            <v>0</v>
          </cell>
          <cell r="G575">
            <v>0</v>
          </cell>
          <cell r="H575">
            <v>0</v>
          </cell>
          <cell r="I575">
            <v>0</v>
          </cell>
          <cell r="J575">
            <v>9.2960000000000001E-2</v>
          </cell>
          <cell r="K575">
            <v>0</v>
          </cell>
          <cell r="L575" t="str">
            <v>CD.AA.391100</v>
          </cell>
          <cell r="M575" t="str">
            <v>CD</v>
          </cell>
          <cell r="N575" t="str">
            <v>AA</v>
          </cell>
          <cell r="O575" t="str">
            <v>391100</v>
          </cell>
        </row>
        <row r="576">
          <cell r="A576" t="str">
            <v>GD.WA.376000-AFC-GAS DISTRIBUTION P</v>
          </cell>
          <cell r="B576">
            <v>43790</v>
          </cell>
          <cell r="C576">
            <v>43770</v>
          </cell>
          <cell r="D576" t="str">
            <v>182332 REG ASSET - AFUDC (CCNC)</v>
          </cell>
          <cell r="E576">
            <v>44166</v>
          </cell>
          <cell r="F576">
            <v>0</v>
          </cell>
          <cell r="G576">
            <v>2255.77</v>
          </cell>
          <cell r="H576">
            <v>48.43</v>
          </cell>
          <cell r="I576">
            <v>2207.34</v>
          </cell>
          <cell r="J576">
            <v>0</v>
          </cell>
          <cell r="K576">
            <v>0</v>
          </cell>
          <cell r="L576" t="str">
            <v>GD.WA.376000</v>
          </cell>
          <cell r="M576" t="str">
            <v>GD</v>
          </cell>
          <cell r="N576" t="str">
            <v>WA</v>
          </cell>
          <cell r="O576" t="str">
            <v>376000</v>
          </cell>
        </row>
        <row r="577">
          <cell r="A577" t="str">
            <v>ED.AN.355000-AFC-TRANSMISSION PLANT</v>
          </cell>
          <cell r="B577">
            <v>43643</v>
          </cell>
          <cell r="C577">
            <v>43617</v>
          </cell>
          <cell r="D577" t="str">
            <v>182332 REG ASSET - AFUDC (CCNC)</v>
          </cell>
          <cell r="E577">
            <v>44166</v>
          </cell>
          <cell r="F577">
            <v>0</v>
          </cell>
          <cell r="G577">
            <v>0</v>
          </cell>
          <cell r="H577">
            <v>0</v>
          </cell>
          <cell r="I577">
            <v>0</v>
          </cell>
          <cell r="J577">
            <v>0</v>
          </cell>
          <cell r="K577">
            <v>0</v>
          </cell>
          <cell r="L577" t="str">
            <v>ED.AN.355000</v>
          </cell>
          <cell r="M577" t="str">
            <v>ED</v>
          </cell>
          <cell r="N577" t="str">
            <v>AN</v>
          </cell>
          <cell r="O577" t="str">
            <v>355000</v>
          </cell>
        </row>
        <row r="578">
          <cell r="A578" t="str">
            <v>ED.ID.364000-AFC-DISTRIBUTION PLANT</v>
          </cell>
          <cell r="B578">
            <v>43718</v>
          </cell>
          <cell r="C578">
            <v>43709</v>
          </cell>
          <cell r="D578" t="str">
            <v>182332 REG ASSET - AFUDC (CCNC)</v>
          </cell>
          <cell r="E578">
            <v>44166</v>
          </cell>
          <cell r="F578">
            <v>0</v>
          </cell>
          <cell r="G578">
            <v>0</v>
          </cell>
          <cell r="H578">
            <v>0</v>
          </cell>
          <cell r="I578">
            <v>0</v>
          </cell>
          <cell r="J578">
            <v>0</v>
          </cell>
          <cell r="K578">
            <v>0</v>
          </cell>
          <cell r="L578" t="str">
            <v>ED.ID.364000</v>
          </cell>
          <cell r="M578" t="str">
            <v>ED</v>
          </cell>
          <cell r="N578" t="str">
            <v>ID</v>
          </cell>
          <cell r="O578" t="str">
            <v>364000</v>
          </cell>
        </row>
        <row r="579">
          <cell r="A579" t="str">
            <v>ED.AN.356000-AFC-TRANSMISSION PLANT</v>
          </cell>
          <cell r="B579">
            <v>43724</v>
          </cell>
          <cell r="C579">
            <v>43709</v>
          </cell>
          <cell r="D579" t="str">
            <v>182332 REG ASSET - AFUDC (CCNC)</v>
          </cell>
          <cell r="E579">
            <v>44166</v>
          </cell>
          <cell r="F579">
            <v>0</v>
          </cell>
          <cell r="G579">
            <v>0</v>
          </cell>
          <cell r="H579">
            <v>0</v>
          </cell>
          <cell r="I579">
            <v>0</v>
          </cell>
          <cell r="J579">
            <v>0</v>
          </cell>
          <cell r="K579">
            <v>0</v>
          </cell>
          <cell r="L579" t="str">
            <v>ED.AN.356000</v>
          </cell>
          <cell r="M579" t="str">
            <v>ED</v>
          </cell>
          <cell r="N579" t="str">
            <v>AN</v>
          </cell>
          <cell r="O579" t="str">
            <v>356000</v>
          </cell>
        </row>
        <row r="580">
          <cell r="A580" t="str">
            <v>ED.AN.397000-AFC-GENERAL PLANT-COMM</v>
          </cell>
          <cell r="B580">
            <v>43713</v>
          </cell>
          <cell r="C580">
            <v>43709</v>
          </cell>
          <cell r="D580" t="str">
            <v>182332 REG ASSET - AFUDC (CCNC)</v>
          </cell>
          <cell r="E580">
            <v>44166</v>
          </cell>
          <cell r="F580">
            <v>0</v>
          </cell>
          <cell r="G580">
            <v>0</v>
          </cell>
          <cell r="H580">
            <v>0</v>
          </cell>
          <cell r="I580">
            <v>0</v>
          </cell>
          <cell r="J580">
            <v>0</v>
          </cell>
          <cell r="K580">
            <v>0</v>
          </cell>
          <cell r="L580" t="str">
            <v>ED.AN.397000</v>
          </cell>
          <cell r="M580" t="str">
            <v>ED</v>
          </cell>
          <cell r="N580" t="str">
            <v>AN</v>
          </cell>
          <cell r="O580" t="str">
            <v>397000</v>
          </cell>
        </row>
        <row r="581">
          <cell r="A581" t="str">
            <v>GD.WA.376000-AFC-GAS DISTRIBUTION P</v>
          </cell>
          <cell r="B581">
            <v>43714</v>
          </cell>
          <cell r="C581">
            <v>43709</v>
          </cell>
          <cell r="D581" t="str">
            <v>182332 REG ASSET - AFUDC (CCNC)</v>
          </cell>
          <cell r="E581">
            <v>44166</v>
          </cell>
          <cell r="F581">
            <v>0</v>
          </cell>
          <cell r="G581">
            <v>26274.79</v>
          </cell>
          <cell r="H581">
            <v>564.04999999999995</v>
          </cell>
          <cell r="I581">
            <v>25710.74</v>
          </cell>
          <cell r="J581">
            <v>0</v>
          </cell>
          <cell r="K581">
            <v>0</v>
          </cell>
          <cell r="L581" t="str">
            <v>GD.WA.376000</v>
          </cell>
          <cell r="M581" t="str">
            <v>GD</v>
          </cell>
          <cell r="N581" t="str">
            <v>WA</v>
          </cell>
          <cell r="O581" t="str">
            <v>376000</v>
          </cell>
        </row>
        <row r="582">
          <cell r="A582" t="str">
            <v>ED.WA.365000-AFC-DISTRIBUTION PLANT</v>
          </cell>
          <cell r="B582">
            <v>43769</v>
          </cell>
          <cell r="C582">
            <v>43739</v>
          </cell>
          <cell r="D582" t="str">
            <v>182332 REG ASSET - AFUDC (CCNC)</v>
          </cell>
          <cell r="E582">
            <v>44166</v>
          </cell>
          <cell r="F582">
            <v>0</v>
          </cell>
          <cell r="G582">
            <v>4832.17</v>
          </cell>
          <cell r="H582">
            <v>112.4</v>
          </cell>
          <cell r="I582">
            <v>4719.7700000000004</v>
          </cell>
          <cell r="J582">
            <v>0</v>
          </cell>
          <cell r="K582">
            <v>0</v>
          </cell>
          <cell r="L582" t="str">
            <v>ED.WA.365000</v>
          </cell>
          <cell r="M582" t="str">
            <v>ED</v>
          </cell>
          <cell r="N582" t="str">
            <v>WA</v>
          </cell>
          <cell r="O582" t="str">
            <v>365000</v>
          </cell>
        </row>
        <row r="583">
          <cell r="A583" t="str">
            <v>CD.AA.391100-AFC-GENERAL PLANT-COMP</v>
          </cell>
          <cell r="B583">
            <v>43642</v>
          </cell>
          <cell r="C583">
            <v>43617</v>
          </cell>
          <cell r="D583" t="str">
            <v>182332 REG ASSET - AFUDC (CCNC)</v>
          </cell>
          <cell r="E583">
            <v>44166</v>
          </cell>
          <cell r="F583">
            <v>0</v>
          </cell>
          <cell r="G583">
            <v>0</v>
          </cell>
          <cell r="H583">
            <v>0</v>
          </cell>
          <cell r="I583">
            <v>0</v>
          </cell>
          <cell r="J583">
            <v>9.2960000000000001E-2</v>
          </cell>
          <cell r="K583">
            <v>0</v>
          </cell>
          <cell r="L583" t="str">
            <v>CD.AA.391100</v>
          </cell>
          <cell r="M583" t="str">
            <v>CD</v>
          </cell>
          <cell r="N583" t="str">
            <v>AA</v>
          </cell>
          <cell r="O583" t="str">
            <v>391100</v>
          </cell>
        </row>
        <row r="584">
          <cell r="A584" t="str">
            <v>ED.AN.303100-AFC-INTANGIBLE PLANT-M</v>
          </cell>
          <cell r="B584">
            <v>44088</v>
          </cell>
          <cell r="C584">
            <v>44075</v>
          </cell>
          <cell r="D584" t="str">
            <v>182332 REG ASSET - AFUDC (CCNC)</v>
          </cell>
          <cell r="E584">
            <v>44166</v>
          </cell>
          <cell r="F584">
            <v>0</v>
          </cell>
          <cell r="G584">
            <v>1082.29</v>
          </cell>
          <cell r="H584">
            <v>39.340000000000003</v>
          </cell>
          <cell r="I584">
            <v>1042.95</v>
          </cell>
          <cell r="J584">
            <v>0</v>
          </cell>
          <cell r="K584">
            <v>0</v>
          </cell>
          <cell r="L584" t="str">
            <v>ED.AN.303100</v>
          </cell>
          <cell r="M584" t="str">
            <v>ED</v>
          </cell>
          <cell r="N584" t="str">
            <v>AN</v>
          </cell>
          <cell r="O584" t="str">
            <v>303100</v>
          </cell>
        </row>
        <row r="585">
          <cell r="A585" t="str">
            <v>GD.AA.394000-AFC-GENERAL PLANT-TOOL</v>
          </cell>
          <cell r="B585">
            <v>43894</v>
          </cell>
          <cell r="C585">
            <v>43891</v>
          </cell>
          <cell r="D585" t="str">
            <v>182332 REG ASSET - AFUDC (CCNC)</v>
          </cell>
          <cell r="E585">
            <v>44166</v>
          </cell>
          <cell r="F585">
            <v>0</v>
          </cell>
          <cell r="G585">
            <v>0</v>
          </cell>
          <cell r="H585">
            <v>0</v>
          </cell>
          <cell r="I585">
            <v>0</v>
          </cell>
          <cell r="J585">
            <v>0.30968000000000001</v>
          </cell>
          <cell r="K585">
            <v>0</v>
          </cell>
          <cell r="L585" t="str">
            <v>GD.AA.394000</v>
          </cell>
          <cell r="M585" t="str">
            <v>GD</v>
          </cell>
          <cell r="N585" t="str">
            <v>AA</v>
          </cell>
          <cell r="O585" t="str">
            <v>394000</v>
          </cell>
        </row>
        <row r="586">
          <cell r="A586" t="str">
            <v>GD.OR.379000-AFC-DISTRIBUTION-MEAS/</v>
          </cell>
          <cell r="B586">
            <v>43742</v>
          </cell>
          <cell r="C586">
            <v>43739</v>
          </cell>
          <cell r="D586" t="str">
            <v>182332 REG ASSET - AFUDC (CCNC)</v>
          </cell>
          <cell r="E586">
            <v>44166</v>
          </cell>
          <cell r="F586">
            <v>0</v>
          </cell>
          <cell r="G586">
            <v>0</v>
          </cell>
          <cell r="H586">
            <v>0</v>
          </cell>
          <cell r="I586">
            <v>0</v>
          </cell>
          <cell r="J586">
            <v>1</v>
          </cell>
          <cell r="K586">
            <v>0</v>
          </cell>
          <cell r="L586" t="str">
            <v>GD.OR.379000</v>
          </cell>
          <cell r="M586" t="str">
            <v>GD</v>
          </cell>
          <cell r="N586" t="str">
            <v>OR</v>
          </cell>
          <cell r="O586" t="str">
            <v>379000</v>
          </cell>
        </row>
        <row r="587">
          <cell r="A587" t="str">
            <v>GD.WA.378000-AFC-DISTRIBUTION-MEAS/</v>
          </cell>
          <cell r="B587">
            <v>43641</v>
          </cell>
          <cell r="C587">
            <v>43617</v>
          </cell>
          <cell r="D587" t="str">
            <v>182332 REG ASSET - AFUDC (CCNC)</v>
          </cell>
          <cell r="E587">
            <v>44166</v>
          </cell>
          <cell r="F587">
            <v>0</v>
          </cell>
          <cell r="G587">
            <v>0</v>
          </cell>
          <cell r="H587">
            <v>0</v>
          </cell>
          <cell r="I587">
            <v>0</v>
          </cell>
          <cell r="J587">
            <v>0</v>
          </cell>
          <cell r="K587">
            <v>0</v>
          </cell>
          <cell r="L587" t="str">
            <v>GD.WA.378000</v>
          </cell>
          <cell r="M587" t="str">
            <v>GD</v>
          </cell>
          <cell r="N587" t="str">
            <v>WA</v>
          </cell>
          <cell r="O587" t="str">
            <v>378000</v>
          </cell>
        </row>
        <row r="588">
          <cell r="A588" t="str">
            <v>CD.ID.390100-AFC-GENERAL PLANT STRU</v>
          </cell>
          <cell r="B588">
            <v>43882</v>
          </cell>
          <cell r="C588">
            <v>43862</v>
          </cell>
          <cell r="D588" t="str">
            <v>182332 REG ASSET - AFUDC (CCNC)</v>
          </cell>
          <cell r="E588">
            <v>44166</v>
          </cell>
          <cell r="F588">
            <v>0</v>
          </cell>
          <cell r="G588">
            <v>0</v>
          </cell>
          <cell r="H588">
            <v>0</v>
          </cell>
          <cell r="I588">
            <v>0</v>
          </cell>
          <cell r="J588">
            <v>0</v>
          </cell>
          <cell r="K588">
            <v>0</v>
          </cell>
          <cell r="L588" t="str">
            <v>CD.ID.390100</v>
          </cell>
          <cell r="M588" t="str">
            <v>CD</v>
          </cell>
          <cell r="N588" t="str">
            <v>ID</v>
          </cell>
          <cell r="O588" t="str">
            <v>390100</v>
          </cell>
        </row>
        <row r="589">
          <cell r="A589" t="str">
            <v>ED.AN.353000-AFC-TRANSMISSION PLANT</v>
          </cell>
          <cell r="B589">
            <v>43621</v>
          </cell>
          <cell r="C589">
            <v>43617</v>
          </cell>
          <cell r="D589" t="str">
            <v>182332 REG ASSET - AFUDC (CCNC)</v>
          </cell>
          <cell r="E589">
            <v>44166</v>
          </cell>
          <cell r="F589">
            <v>0</v>
          </cell>
          <cell r="G589">
            <v>63263.02</v>
          </cell>
          <cell r="H589">
            <v>683.33</v>
          </cell>
          <cell r="I589">
            <v>62579.69</v>
          </cell>
          <cell r="J589">
            <v>0</v>
          </cell>
          <cell r="K589">
            <v>0</v>
          </cell>
          <cell r="L589" t="str">
            <v>ED.AN.353000</v>
          </cell>
          <cell r="M589" t="str">
            <v>ED</v>
          </cell>
          <cell r="N589" t="str">
            <v>AN</v>
          </cell>
          <cell r="O589" t="str">
            <v>353000</v>
          </cell>
        </row>
        <row r="590">
          <cell r="A590" t="str">
            <v>ED.WA.368000-AFC-DISTRIBUTION PLANT</v>
          </cell>
          <cell r="B590">
            <v>43769</v>
          </cell>
          <cell r="C590">
            <v>43739</v>
          </cell>
          <cell r="D590" t="str">
            <v>182332 REG ASSET - AFUDC (CCNC)</v>
          </cell>
          <cell r="E590">
            <v>44166</v>
          </cell>
          <cell r="F590">
            <v>0</v>
          </cell>
          <cell r="G590">
            <v>0</v>
          </cell>
          <cell r="H590">
            <v>0</v>
          </cell>
          <cell r="I590">
            <v>0</v>
          </cell>
          <cell r="J590">
            <v>0</v>
          </cell>
          <cell r="K590">
            <v>0</v>
          </cell>
          <cell r="L590" t="str">
            <v>ED.WA.368000</v>
          </cell>
          <cell r="M590" t="str">
            <v>ED</v>
          </cell>
          <cell r="N590" t="str">
            <v>WA</v>
          </cell>
          <cell r="O590" t="str">
            <v>368000</v>
          </cell>
        </row>
        <row r="591">
          <cell r="A591" t="str">
            <v>CD.WA.390100-AFC-GENERAL PLANT-STRU</v>
          </cell>
          <cell r="B591">
            <v>43637</v>
          </cell>
          <cell r="C591">
            <v>43617</v>
          </cell>
          <cell r="D591" t="str">
            <v>182332 REG ASSET - AFUDC (CCNC)</v>
          </cell>
          <cell r="E591">
            <v>44166</v>
          </cell>
          <cell r="F591">
            <v>0</v>
          </cell>
          <cell r="G591">
            <v>0</v>
          </cell>
          <cell r="H591">
            <v>0</v>
          </cell>
          <cell r="I591">
            <v>0</v>
          </cell>
          <cell r="J591">
            <v>0</v>
          </cell>
          <cell r="K591">
            <v>0</v>
          </cell>
          <cell r="L591" t="str">
            <v>CD.WA.390100</v>
          </cell>
          <cell r="M591" t="str">
            <v>CD</v>
          </cell>
          <cell r="N591" t="str">
            <v>WA</v>
          </cell>
          <cell r="O591" t="str">
            <v>390100</v>
          </cell>
        </row>
        <row r="592">
          <cell r="A592" t="str">
            <v>GD.WA.378000-AFC-DISTRIBUTION-MEAS/</v>
          </cell>
          <cell r="B592">
            <v>43747</v>
          </cell>
          <cell r="C592">
            <v>43739</v>
          </cell>
          <cell r="D592" t="str">
            <v>182332 REG ASSET - AFUDC (CCNC)</v>
          </cell>
          <cell r="E592">
            <v>44166</v>
          </cell>
          <cell r="F592">
            <v>0</v>
          </cell>
          <cell r="G592">
            <v>0</v>
          </cell>
          <cell r="H592">
            <v>0</v>
          </cell>
          <cell r="I592">
            <v>0</v>
          </cell>
          <cell r="J592">
            <v>0</v>
          </cell>
          <cell r="K592">
            <v>0</v>
          </cell>
          <cell r="L592" t="str">
            <v>GD.WA.378000</v>
          </cell>
          <cell r="M592" t="str">
            <v>GD</v>
          </cell>
          <cell r="N592" t="str">
            <v>WA</v>
          </cell>
          <cell r="O592" t="str">
            <v>378000</v>
          </cell>
        </row>
        <row r="593">
          <cell r="A593" t="str">
            <v>CD.AA.397000-AFC-GENERAL PLANT-COMM</v>
          </cell>
          <cell r="B593">
            <v>44102</v>
          </cell>
          <cell r="C593">
            <v>44075</v>
          </cell>
          <cell r="D593" t="str">
            <v>182332 REG ASSET - AFUDC (CCNC)</v>
          </cell>
          <cell r="E593">
            <v>44166</v>
          </cell>
          <cell r="F593">
            <v>0</v>
          </cell>
          <cell r="G593">
            <v>1102.49</v>
          </cell>
          <cell r="H593">
            <v>28.86</v>
          </cell>
          <cell r="I593">
            <v>1073.6300000000001</v>
          </cell>
          <cell r="J593">
            <v>9.2960000000000001E-2</v>
          </cell>
          <cell r="K593">
            <v>102.48747040000001</v>
          </cell>
          <cell r="L593" t="str">
            <v>CD.AA.397000</v>
          </cell>
          <cell r="M593" t="str">
            <v>CD</v>
          </cell>
          <cell r="N593" t="str">
            <v>AA</v>
          </cell>
          <cell r="O593" t="str">
            <v>397000</v>
          </cell>
        </row>
        <row r="594">
          <cell r="A594" t="str">
            <v>ED.CG.331000-AFC-HYDRO PROD PLANT-S</v>
          </cell>
          <cell r="B594">
            <v>43977</v>
          </cell>
          <cell r="C594">
            <v>43952</v>
          </cell>
          <cell r="D594" t="str">
            <v>182332 REG ASSET - AFUDC (CCNC)</v>
          </cell>
          <cell r="E594">
            <v>44166</v>
          </cell>
          <cell r="F594">
            <v>0</v>
          </cell>
          <cell r="G594">
            <v>232.19</v>
          </cell>
          <cell r="H594">
            <v>1.31</v>
          </cell>
          <cell r="I594">
            <v>230.88</v>
          </cell>
          <cell r="J594">
            <v>0</v>
          </cell>
          <cell r="K594">
            <v>0</v>
          </cell>
          <cell r="L594" t="str">
            <v>ED.CG.331000</v>
          </cell>
          <cell r="M594" t="str">
            <v>ED</v>
          </cell>
          <cell r="N594" t="str">
            <v>CG</v>
          </cell>
          <cell r="O594" t="str">
            <v>331000</v>
          </cell>
        </row>
        <row r="595">
          <cell r="A595" t="str">
            <v>ED.AN.352000-AFC-TRANSMISSION PLANT</v>
          </cell>
          <cell r="B595">
            <v>43718</v>
          </cell>
          <cell r="C595">
            <v>43922</v>
          </cell>
          <cell r="D595" t="str">
            <v>182332 REG ASSET - AFUDC (CCNC)</v>
          </cell>
          <cell r="E595">
            <v>44166</v>
          </cell>
          <cell r="F595">
            <v>0</v>
          </cell>
          <cell r="G595">
            <v>0</v>
          </cell>
          <cell r="H595">
            <v>0</v>
          </cell>
          <cell r="I595">
            <v>0</v>
          </cell>
          <cell r="J595">
            <v>0</v>
          </cell>
          <cell r="K595">
            <v>0</v>
          </cell>
          <cell r="L595" t="str">
            <v>ED.AN.352000</v>
          </cell>
          <cell r="M595" t="str">
            <v>ED</v>
          </cell>
          <cell r="N595" t="str">
            <v>AN</v>
          </cell>
          <cell r="O595" t="str">
            <v>352000</v>
          </cell>
        </row>
        <row r="596">
          <cell r="A596" t="str">
            <v>ED.WA.361000-AFC-DISTRIBUTION PLANT</v>
          </cell>
          <cell r="B596">
            <v>43922</v>
          </cell>
          <cell r="C596">
            <v>43922</v>
          </cell>
          <cell r="D596" t="str">
            <v>182332 REG ASSET - AFUDC (CCNC)</v>
          </cell>
          <cell r="E596">
            <v>44166</v>
          </cell>
          <cell r="F596">
            <v>0</v>
          </cell>
          <cell r="G596">
            <v>0</v>
          </cell>
          <cell r="H596">
            <v>0</v>
          </cell>
          <cell r="I596">
            <v>0</v>
          </cell>
          <cell r="J596">
            <v>0</v>
          </cell>
          <cell r="K596">
            <v>0</v>
          </cell>
          <cell r="L596" t="str">
            <v>ED.WA.361000</v>
          </cell>
          <cell r="M596" t="str">
            <v>ED</v>
          </cell>
          <cell r="N596" t="str">
            <v>WA</v>
          </cell>
          <cell r="O596" t="str">
            <v>361000</v>
          </cell>
        </row>
        <row r="597">
          <cell r="A597" t="str">
            <v>CD.AA.391100-AFC-GENERAL PLANT-COMP</v>
          </cell>
          <cell r="B597">
            <v>43930</v>
          </cell>
          <cell r="C597">
            <v>43922</v>
          </cell>
          <cell r="D597" t="str">
            <v>182332 REG ASSET - AFUDC (CCNC)</v>
          </cell>
          <cell r="E597">
            <v>44166</v>
          </cell>
          <cell r="F597">
            <v>0</v>
          </cell>
          <cell r="G597">
            <v>0</v>
          </cell>
          <cell r="H597">
            <v>0</v>
          </cell>
          <cell r="I597">
            <v>0</v>
          </cell>
          <cell r="J597">
            <v>9.2960000000000001E-2</v>
          </cell>
          <cell r="K597">
            <v>0</v>
          </cell>
          <cell r="L597" t="str">
            <v>CD.AA.391100</v>
          </cell>
          <cell r="M597" t="str">
            <v>CD</v>
          </cell>
          <cell r="N597" t="str">
            <v>AA</v>
          </cell>
          <cell r="O597" t="str">
            <v>391100</v>
          </cell>
        </row>
        <row r="598">
          <cell r="A598" t="str">
            <v>CD.AA.397000-AFC-GENERAL PLANT-COMM</v>
          </cell>
          <cell r="B598">
            <v>43971</v>
          </cell>
          <cell r="C598">
            <v>43952</v>
          </cell>
          <cell r="D598" t="str">
            <v>182332 REG ASSET - AFUDC (CCNC)</v>
          </cell>
          <cell r="E598">
            <v>44166</v>
          </cell>
          <cell r="F598">
            <v>0</v>
          </cell>
          <cell r="G598">
            <v>0</v>
          </cell>
          <cell r="H598">
            <v>0</v>
          </cell>
          <cell r="I598">
            <v>0</v>
          </cell>
          <cell r="J598">
            <v>9.2960000000000001E-2</v>
          </cell>
          <cell r="K598">
            <v>0</v>
          </cell>
          <cell r="L598" t="str">
            <v>CD.AA.397000</v>
          </cell>
          <cell r="M598" t="str">
            <v>CD</v>
          </cell>
          <cell r="N598" t="str">
            <v>AA</v>
          </cell>
          <cell r="O598" t="str">
            <v>397000</v>
          </cell>
        </row>
        <row r="599">
          <cell r="A599" t="str">
            <v>GD.ID.376000-AFC-GAS DISTRIBUTION P</v>
          </cell>
          <cell r="B599">
            <v>43823</v>
          </cell>
          <cell r="C599">
            <v>43800</v>
          </cell>
          <cell r="D599" t="str">
            <v>182332 REG ASSET - AFUDC (CCNC)</v>
          </cell>
          <cell r="E599">
            <v>44166</v>
          </cell>
          <cell r="F599">
            <v>0</v>
          </cell>
          <cell r="G599">
            <v>0</v>
          </cell>
          <cell r="H599">
            <v>0</v>
          </cell>
          <cell r="I599">
            <v>0</v>
          </cell>
          <cell r="J599">
            <v>0</v>
          </cell>
          <cell r="K599">
            <v>0</v>
          </cell>
          <cell r="L599" t="str">
            <v>GD.ID.376000</v>
          </cell>
          <cell r="M599" t="str">
            <v>GD</v>
          </cell>
          <cell r="N599" t="str">
            <v>ID</v>
          </cell>
          <cell r="O599" t="str">
            <v>376000</v>
          </cell>
        </row>
        <row r="600">
          <cell r="A600" t="str">
            <v>ED.AN.397000-AFC-GENERAL PLANT-COMM</v>
          </cell>
          <cell r="B600">
            <v>43977</v>
          </cell>
          <cell r="C600">
            <v>43952</v>
          </cell>
          <cell r="D600" t="str">
            <v>182332 REG ASSET - AFUDC (CCNC)</v>
          </cell>
          <cell r="E600">
            <v>44166</v>
          </cell>
          <cell r="F600">
            <v>0</v>
          </cell>
          <cell r="G600">
            <v>11284.7</v>
          </cell>
          <cell r="H600">
            <v>202.4</v>
          </cell>
          <cell r="I600">
            <v>11082.3</v>
          </cell>
          <cell r="J600">
            <v>0</v>
          </cell>
          <cell r="K600">
            <v>0</v>
          </cell>
          <cell r="L600" t="str">
            <v>ED.AN.397000</v>
          </cell>
          <cell r="M600" t="str">
            <v>ED</v>
          </cell>
          <cell r="N600" t="str">
            <v>AN</v>
          </cell>
          <cell r="O600" t="str">
            <v>397000</v>
          </cell>
        </row>
        <row r="601">
          <cell r="A601" t="str">
            <v>ED.WA.366000-AFC-DISTRIBUTION PLANT</v>
          </cell>
          <cell r="B601">
            <v>43823</v>
          </cell>
          <cell r="C601">
            <v>43800</v>
          </cell>
          <cell r="D601" t="str">
            <v>182332 REG ASSET - AFUDC (CCNC)</v>
          </cell>
          <cell r="E601">
            <v>44166</v>
          </cell>
          <cell r="F601">
            <v>0</v>
          </cell>
          <cell r="G601">
            <v>0</v>
          </cell>
          <cell r="H601">
            <v>0</v>
          </cell>
          <cell r="I601">
            <v>0</v>
          </cell>
          <cell r="J601">
            <v>0</v>
          </cell>
          <cell r="K601">
            <v>0</v>
          </cell>
          <cell r="L601" t="str">
            <v>ED.WA.366000</v>
          </cell>
          <cell r="M601" t="str">
            <v>ED</v>
          </cell>
          <cell r="N601" t="str">
            <v>WA</v>
          </cell>
          <cell r="O601" t="str">
            <v>366000</v>
          </cell>
        </row>
        <row r="602">
          <cell r="A602" t="str">
            <v>ED.WA.365000-AFC-DISTRIBUTION PLANT</v>
          </cell>
          <cell r="B602">
            <v>43823</v>
          </cell>
          <cell r="C602">
            <v>43800</v>
          </cell>
          <cell r="D602" t="str">
            <v>182332 REG ASSET - AFUDC (CCNC)</v>
          </cell>
          <cell r="E602">
            <v>44166</v>
          </cell>
          <cell r="F602">
            <v>0</v>
          </cell>
          <cell r="G602">
            <v>0</v>
          </cell>
          <cell r="H602">
            <v>0</v>
          </cell>
          <cell r="I602">
            <v>0</v>
          </cell>
          <cell r="J602">
            <v>0</v>
          </cell>
          <cell r="K602">
            <v>0</v>
          </cell>
          <cell r="L602" t="str">
            <v>ED.WA.365000</v>
          </cell>
          <cell r="M602" t="str">
            <v>ED</v>
          </cell>
          <cell r="N602" t="str">
            <v>WA</v>
          </cell>
          <cell r="O602" t="str">
            <v>365000</v>
          </cell>
        </row>
        <row r="603">
          <cell r="A603" t="str">
            <v>ED.CG.335150-AFC-HYD PRD-EQ FISHERY</v>
          </cell>
          <cell r="B603">
            <v>43769</v>
          </cell>
          <cell r="C603">
            <v>43739</v>
          </cell>
          <cell r="D603" t="str">
            <v>182332 REG ASSET - AFUDC (CCNC)</v>
          </cell>
          <cell r="E603">
            <v>44166</v>
          </cell>
          <cell r="F603">
            <v>0</v>
          </cell>
          <cell r="G603">
            <v>0</v>
          </cell>
          <cell r="H603">
            <v>0</v>
          </cell>
          <cell r="I603">
            <v>0</v>
          </cell>
          <cell r="J603">
            <v>0</v>
          </cell>
          <cell r="K603">
            <v>0</v>
          </cell>
          <cell r="L603" t="str">
            <v>ED.CG.335150</v>
          </cell>
          <cell r="M603" t="str">
            <v>ED</v>
          </cell>
          <cell r="N603" t="str">
            <v>CG</v>
          </cell>
          <cell r="O603" t="str">
            <v>335150</v>
          </cell>
        </row>
        <row r="604">
          <cell r="A604" t="str">
            <v>ED.AN.353000-AFC-TRANSMISSION PLANT</v>
          </cell>
          <cell r="B604">
            <v>43769</v>
          </cell>
          <cell r="C604">
            <v>43739</v>
          </cell>
          <cell r="D604" t="str">
            <v>182332 REG ASSET - AFUDC (CCNC)</v>
          </cell>
          <cell r="E604">
            <v>44166</v>
          </cell>
          <cell r="F604">
            <v>0</v>
          </cell>
          <cell r="G604">
            <v>0</v>
          </cell>
          <cell r="H604">
            <v>0</v>
          </cell>
          <cell r="I604">
            <v>0</v>
          </cell>
          <cell r="J604">
            <v>0</v>
          </cell>
          <cell r="K604">
            <v>0</v>
          </cell>
          <cell r="L604" t="str">
            <v>ED.AN.353000</v>
          </cell>
          <cell r="M604" t="str">
            <v>ED</v>
          </cell>
          <cell r="N604" t="str">
            <v>AN</v>
          </cell>
          <cell r="O604" t="str">
            <v>353000</v>
          </cell>
        </row>
        <row r="605">
          <cell r="A605" t="str">
            <v>ED.WA.364000-AFC-DISTRIBUTION PLANT</v>
          </cell>
          <cell r="B605">
            <v>43769</v>
          </cell>
          <cell r="C605">
            <v>43739</v>
          </cell>
          <cell r="D605" t="str">
            <v>182332 REG ASSET - AFUDC (CCNC)</v>
          </cell>
          <cell r="E605">
            <v>44166</v>
          </cell>
          <cell r="F605">
            <v>0</v>
          </cell>
          <cell r="G605">
            <v>2416.0700000000002</v>
          </cell>
          <cell r="H605">
            <v>52.61</v>
          </cell>
          <cell r="I605">
            <v>2363.46</v>
          </cell>
          <cell r="J605">
            <v>0</v>
          </cell>
          <cell r="K605">
            <v>0</v>
          </cell>
          <cell r="L605" t="str">
            <v>ED.WA.364000</v>
          </cell>
          <cell r="M605" t="str">
            <v>ED</v>
          </cell>
          <cell r="N605" t="str">
            <v>WA</v>
          </cell>
          <cell r="O605" t="str">
            <v>364000</v>
          </cell>
        </row>
        <row r="606">
          <cell r="A606" t="str">
            <v>CD.AA.303100-AFC-INTANGIBLE PLANT-M</v>
          </cell>
          <cell r="B606">
            <v>43759</v>
          </cell>
          <cell r="C606">
            <v>43739</v>
          </cell>
          <cell r="D606" t="str">
            <v>182332 REG ASSET - AFUDC (CCNC)</v>
          </cell>
          <cell r="E606">
            <v>44166</v>
          </cell>
          <cell r="F606">
            <v>0</v>
          </cell>
          <cell r="G606">
            <v>0</v>
          </cell>
          <cell r="H606">
            <v>0</v>
          </cell>
          <cell r="I606">
            <v>0</v>
          </cell>
          <cell r="J606">
            <v>9.2960000000000001E-2</v>
          </cell>
          <cell r="K606">
            <v>0</v>
          </cell>
          <cell r="L606" t="str">
            <v>CD.AA.303100</v>
          </cell>
          <cell r="M606" t="str">
            <v>CD</v>
          </cell>
          <cell r="N606" t="str">
            <v>AA</v>
          </cell>
          <cell r="O606" t="str">
            <v>303100</v>
          </cell>
        </row>
        <row r="607">
          <cell r="A607" t="str">
            <v>ED.ID.364000-AFC-DISTRIBUTION PLANT</v>
          </cell>
          <cell r="B607">
            <v>43475</v>
          </cell>
          <cell r="C607">
            <v>43586</v>
          </cell>
          <cell r="D607" t="str">
            <v>182332 REG ASSET - AFUDC (CCNC)</v>
          </cell>
          <cell r="E607">
            <v>44166</v>
          </cell>
          <cell r="F607">
            <v>0</v>
          </cell>
          <cell r="G607">
            <v>0</v>
          </cell>
          <cell r="H607">
            <v>0</v>
          </cell>
          <cell r="I607">
            <v>0</v>
          </cell>
          <cell r="J607">
            <v>0</v>
          </cell>
          <cell r="K607">
            <v>0</v>
          </cell>
          <cell r="L607" t="str">
            <v>ED.ID.364000</v>
          </cell>
          <cell r="M607" t="str">
            <v>ED</v>
          </cell>
          <cell r="N607" t="str">
            <v>ID</v>
          </cell>
          <cell r="O607" t="str">
            <v>364000</v>
          </cell>
        </row>
        <row r="608">
          <cell r="A608" t="str">
            <v>CD.AA.391100-AFC-GENERAL PLANT-COMP</v>
          </cell>
          <cell r="B608">
            <v>43742</v>
          </cell>
          <cell r="C608">
            <v>43739</v>
          </cell>
          <cell r="D608" t="str">
            <v>182332 REG ASSET - AFUDC (CCNC)</v>
          </cell>
          <cell r="E608">
            <v>44166</v>
          </cell>
          <cell r="F608">
            <v>0</v>
          </cell>
          <cell r="G608">
            <v>0</v>
          </cell>
          <cell r="H608">
            <v>0</v>
          </cell>
          <cell r="I608">
            <v>0</v>
          </cell>
          <cell r="J608">
            <v>9.2960000000000001E-2</v>
          </cell>
          <cell r="K608">
            <v>0</v>
          </cell>
          <cell r="L608" t="str">
            <v>CD.AA.391100</v>
          </cell>
          <cell r="M608" t="str">
            <v>CD</v>
          </cell>
          <cell r="N608" t="str">
            <v>AA</v>
          </cell>
          <cell r="O608" t="str">
            <v>391100</v>
          </cell>
        </row>
        <row r="609">
          <cell r="A609" t="str">
            <v>ED.AN.362000-AFC-DISTRIBUTION PLANT</v>
          </cell>
          <cell r="B609">
            <v>43420</v>
          </cell>
          <cell r="C609">
            <v>43586</v>
          </cell>
          <cell r="D609" t="str">
            <v>182332 REG ASSET - AFUDC (CCNC)</v>
          </cell>
          <cell r="E609">
            <v>44166</v>
          </cell>
          <cell r="F609">
            <v>0</v>
          </cell>
          <cell r="G609">
            <v>0</v>
          </cell>
          <cell r="H609">
            <v>0</v>
          </cell>
          <cell r="I609">
            <v>0</v>
          </cell>
          <cell r="J609">
            <v>0</v>
          </cell>
          <cell r="K609">
            <v>0</v>
          </cell>
          <cell r="L609" t="str">
            <v>ED.AN.362000</v>
          </cell>
          <cell r="M609" t="str">
            <v>ED</v>
          </cell>
          <cell r="N609" t="str">
            <v>AN</v>
          </cell>
          <cell r="O609" t="str">
            <v>362000</v>
          </cell>
        </row>
        <row r="610">
          <cell r="A610" t="str">
            <v>ED.ID.366000-AFC-DISTRIBUTION PLANT</v>
          </cell>
          <cell r="B610">
            <v>43801</v>
          </cell>
          <cell r="C610">
            <v>43800</v>
          </cell>
          <cell r="D610" t="str">
            <v>182332 REG ASSET - AFUDC (CCNC)</v>
          </cell>
          <cell r="E610">
            <v>44166</v>
          </cell>
          <cell r="F610">
            <v>0</v>
          </cell>
          <cell r="G610">
            <v>18.579999999999998</v>
          </cell>
          <cell r="H610">
            <v>0.45</v>
          </cell>
          <cell r="I610">
            <v>18.13</v>
          </cell>
          <cell r="J610">
            <v>0</v>
          </cell>
          <cell r="K610">
            <v>0</v>
          </cell>
          <cell r="L610" t="str">
            <v>ED.ID.366000</v>
          </cell>
          <cell r="M610" t="str">
            <v>ED</v>
          </cell>
          <cell r="N610" t="str">
            <v>ID</v>
          </cell>
          <cell r="O610" t="str">
            <v>366000</v>
          </cell>
        </row>
        <row r="611">
          <cell r="A611" t="str">
            <v>ED.ID.362000-AFC-DISTRIBUTION PLANT</v>
          </cell>
          <cell r="B611">
            <v>43616</v>
          </cell>
          <cell r="C611">
            <v>43586</v>
          </cell>
          <cell r="D611" t="str">
            <v>182332 REG ASSET - AFUDC (CCNC)</v>
          </cell>
          <cell r="E611">
            <v>44166</v>
          </cell>
          <cell r="F611">
            <v>0</v>
          </cell>
          <cell r="G611">
            <v>0</v>
          </cell>
          <cell r="H611">
            <v>0</v>
          </cell>
          <cell r="I611">
            <v>0</v>
          </cell>
          <cell r="J611">
            <v>0</v>
          </cell>
          <cell r="K611">
            <v>0</v>
          </cell>
          <cell r="L611" t="str">
            <v>ED.ID.362000</v>
          </cell>
          <cell r="M611" t="str">
            <v>ED</v>
          </cell>
          <cell r="N611" t="str">
            <v>ID</v>
          </cell>
          <cell r="O611" t="str">
            <v>362000</v>
          </cell>
        </row>
        <row r="612">
          <cell r="A612" t="str">
            <v>ED.ID.368000-AFC-DISTRIBUTION PLANT</v>
          </cell>
          <cell r="B612">
            <v>43801</v>
          </cell>
          <cell r="C612">
            <v>43800</v>
          </cell>
          <cell r="D612" t="str">
            <v>182332 REG ASSET - AFUDC (CCNC)</v>
          </cell>
          <cell r="E612">
            <v>44166</v>
          </cell>
          <cell r="F612">
            <v>0</v>
          </cell>
          <cell r="G612">
            <v>110.56</v>
          </cell>
          <cell r="H612">
            <v>2.78</v>
          </cell>
          <cell r="I612">
            <v>107.78</v>
          </cell>
          <cell r="J612">
            <v>0</v>
          </cell>
          <cell r="K612">
            <v>0</v>
          </cell>
          <cell r="L612" t="str">
            <v>ED.ID.368000</v>
          </cell>
          <cell r="M612" t="str">
            <v>ED</v>
          </cell>
          <cell r="N612" t="str">
            <v>ID</v>
          </cell>
          <cell r="O612" t="str">
            <v>368000</v>
          </cell>
        </row>
        <row r="613">
          <cell r="A613" t="str">
            <v>ED.ID.365000-AFC-DISTRIBUTION PLANT</v>
          </cell>
          <cell r="B613">
            <v>43616</v>
          </cell>
          <cell r="C613">
            <v>43586</v>
          </cell>
          <cell r="D613" t="str">
            <v>182332 REG ASSET - AFUDC (CCNC)</v>
          </cell>
          <cell r="E613">
            <v>44166</v>
          </cell>
          <cell r="F613">
            <v>0</v>
          </cell>
          <cell r="G613">
            <v>0</v>
          </cell>
          <cell r="H613">
            <v>0</v>
          </cell>
          <cell r="I613">
            <v>0</v>
          </cell>
          <cell r="J613">
            <v>0</v>
          </cell>
          <cell r="K613">
            <v>0</v>
          </cell>
          <cell r="L613" t="str">
            <v>ED.ID.365000</v>
          </cell>
          <cell r="M613" t="str">
            <v>ED</v>
          </cell>
          <cell r="N613" t="str">
            <v>ID</v>
          </cell>
          <cell r="O613" t="str">
            <v>365000</v>
          </cell>
        </row>
        <row r="614">
          <cell r="A614" t="str">
            <v>CD.AA.397000-AFC-GENERAL PLANT-COMM</v>
          </cell>
          <cell r="B614">
            <v>43788</v>
          </cell>
          <cell r="C614">
            <v>43770</v>
          </cell>
          <cell r="D614" t="str">
            <v>182332 REG ASSET - AFUDC (CCNC)</v>
          </cell>
          <cell r="E614">
            <v>44166</v>
          </cell>
          <cell r="F614">
            <v>0</v>
          </cell>
          <cell r="G614">
            <v>0</v>
          </cell>
          <cell r="H614">
            <v>0</v>
          </cell>
          <cell r="I614">
            <v>0</v>
          </cell>
          <cell r="J614">
            <v>9.2960000000000001E-2</v>
          </cell>
          <cell r="K614">
            <v>0</v>
          </cell>
          <cell r="L614" t="str">
            <v>CD.AA.397000</v>
          </cell>
          <cell r="M614" t="str">
            <v>CD</v>
          </cell>
          <cell r="N614" t="str">
            <v>AA</v>
          </cell>
          <cell r="O614" t="str">
            <v>397000</v>
          </cell>
        </row>
        <row r="615">
          <cell r="A615" t="str">
            <v>GD.WA.380000-AFC-GAS DISTRIBUTION P</v>
          </cell>
          <cell r="B615">
            <v>43614</v>
          </cell>
          <cell r="C615">
            <v>43586</v>
          </cell>
          <cell r="D615" t="str">
            <v>182332 REG ASSET - AFUDC (CCNC)</v>
          </cell>
          <cell r="E615">
            <v>44166</v>
          </cell>
          <cell r="F615">
            <v>0</v>
          </cell>
          <cell r="G615">
            <v>-39.08</v>
          </cell>
          <cell r="H615">
            <v>-1.41</v>
          </cell>
          <cell r="I615">
            <v>-37.67</v>
          </cell>
          <cell r="J615">
            <v>0</v>
          </cell>
          <cell r="K615">
            <v>0</v>
          </cell>
          <cell r="L615" t="str">
            <v>GD.WA.380000</v>
          </cell>
          <cell r="M615" t="str">
            <v>GD</v>
          </cell>
          <cell r="N615" t="str">
            <v>WA</v>
          </cell>
          <cell r="O615" t="str">
            <v>380000</v>
          </cell>
        </row>
        <row r="616">
          <cell r="A616" t="str">
            <v>ED.ID.369300-AFC-DISTRIBUTION PLANT</v>
          </cell>
          <cell r="B616">
            <v>43790</v>
          </cell>
          <cell r="C616">
            <v>43770</v>
          </cell>
          <cell r="D616" t="str">
            <v>182332 REG ASSET - AFUDC (CCNC)</v>
          </cell>
          <cell r="E616">
            <v>44166</v>
          </cell>
          <cell r="F616">
            <v>0</v>
          </cell>
          <cell r="G616">
            <v>32.74</v>
          </cell>
          <cell r="H616">
            <v>0.83</v>
          </cell>
          <cell r="I616">
            <v>31.91</v>
          </cell>
          <cell r="J616">
            <v>0</v>
          </cell>
          <cell r="K616">
            <v>0</v>
          </cell>
          <cell r="L616" t="str">
            <v>ED.ID.369300</v>
          </cell>
          <cell r="M616" t="str">
            <v>ED</v>
          </cell>
          <cell r="N616" t="str">
            <v>ID</v>
          </cell>
          <cell r="O616" t="str">
            <v>369300</v>
          </cell>
        </row>
        <row r="617">
          <cell r="A617" t="str">
            <v>ED.ID.368000-AFC-DISTRIBUTION PLANT</v>
          </cell>
          <cell r="B617">
            <v>43780</v>
          </cell>
          <cell r="C617">
            <v>43770</v>
          </cell>
          <cell r="D617" t="str">
            <v>182332 REG ASSET - AFUDC (CCNC)</v>
          </cell>
          <cell r="E617">
            <v>44166</v>
          </cell>
          <cell r="F617">
            <v>0</v>
          </cell>
          <cell r="G617">
            <v>0</v>
          </cell>
          <cell r="H617">
            <v>0</v>
          </cell>
          <cell r="I617">
            <v>0</v>
          </cell>
          <cell r="J617">
            <v>0</v>
          </cell>
          <cell r="K617">
            <v>0</v>
          </cell>
          <cell r="L617" t="str">
            <v>ED.ID.368000</v>
          </cell>
          <cell r="M617" t="str">
            <v>ED</v>
          </cell>
          <cell r="N617" t="str">
            <v>ID</v>
          </cell>
          <cell r="O617" t="str">
            <v>368000</v>
          </cell>
        </row>
        <row r="618">
          <cell r="A618" t="str">
            <v>ED.AN.355000-AFC-TRANSMISSION PLANT</v>
          </cell>
          <cell r="B618">
            <v>43747</v>
          </cell>
          <cell r="C618">
            <v>43739</v>
          </cell>
          <cell r="D618" t="str">
            <v>182332 REG ASSET - AFUDC (CCNC)</v>
          </cell>
          <cell r="E618">
            <v>44166</v>
          </cell>
          <cell r="F618">
            <v>0</v>
          </cell>
          <cell r="G618">
            <v>0</v>
          </cell>
          <cell r="H618">
            <v>0</v>
          </cell>
          <cell r="I618">
            <v>0</v>
          </cell>
          <cell r="J618">
            <v>0</v>
          </cell>
          <cell r="K618">
            <v>0</v>
          </cell>
          <cell r="L618" t="str">
            <v>ED.AN.355000</v>
          </cell>
          <cell r="M618" t="str">
            <v>ED</v>
          </cell>
          <cell r="N618" t="str">
            <v>AN</v>
          </cell>
          <cell r="O618" t="str">
            <v>355000</v>
          </cell>
        </row>
        <row r="619">
          <cell r="A619" t="str">
            <v>ED.NM.331200-AFC-HYDRO PROD PLANT-S</v>
          </cell>
          <cell r="B619">
            <v>43769</v>
          </cell>
          <cell r="C619">
            <v>43739</v>
          </cell>
          <cell r="D619" t="str">
            <v>182332 REG ASSET - AFUDC (CCNC)</v>
          </cell>
          <cell r="E619">
            <v>44166</v>
          </cell>
          <cell r="F619">
            <v>0</v>
          </cell>
          <cell r="G619">
            <v>586.67999999999995</v>
          </cell>
          <cell r="H619">
            <v>15.82</v>
          </cell>
          <cell r="I619">
            <v>570.86</v>
          </cell>
          <cell r="J619">
            <v>0</v>
          </cell>
          <cell r="K619">
            <v>0</v>
          </cell>
          <cell r="L619" t="str">
            <v>ED.NM.331200</v>
          </cell>
          <cell r="M619" t="str">
            <v>ED</v>
          </cell>
          <cell r="N619" t="str">
            <v>NM</v>
          </cell>
          <cell r="O619" t="str">
            <v>331200</v>
          </cell>
        </row>
        <row r="620">
          <cell r="A620" t="str">
            <v>CD.AA.303100-AFC-INTANGIBLE PLANT-M</v>
          </cell>
          <cell r="B620">
            <v>43668</v>
          </cell>
          <cell r="C620">
            <v>43647</v>
          </cell>
          <cell r="D620" t="str">
            <v>182332 REG ASSET - AFUDC (CCNC)</v>
          </cell>
          <cell r="E620">
            <v>44166</v>
          </cell>
          <cell r="F620">
            <v>0</v>
          </cell>
          <cell r="G620">
            <v>0</v>
          </cell>
          <cell r="H620">
            <v>0</v>
          </cell>
          <cell r="I620">
            <v>0</v>
          </cell>
          <cell r="J620">
            <v>9.2960000000000001E-2</v>
          </cell>
          <cell r="K620">
            <v>0</v>
          </cell>
          <cell r="L620" t="str">
            <v>CD.AA.303100</v>
          </cell>
          <cell r="M620" t="str">
            <v>CD</v>
          </cell>
          <cell r="N620" t="str">
            <v>AA</v>
          </cell>
          <cell r="O620" t="str">
            <v>303100</v>
          </cell>
        </row>
        <row r="621">
          <cell r="A621" t="str">
            <v>ED.NR.334000-AFC-HYDRO PROD PLANT-A</v>
          </cell>
          <cell r="B621">
            <v>43466</v>
          </cell>
          <cell r="C621">
            <v>43586</v>
          </cell>
          <cell r="D621" t="str">
            <v>182332 REG ASSET - AFUDC (CCNC)</v>
          </cell>
          <cell r="E621">
            <v>44166</v>
          </cell>
          <cell r="F621">
            <v>0</v>
          </cell>
          <cell r="G621">
            <v>0</v>
          </cell>
          <cell r="H621">
            <v>0</v>
          </cell>
          <cell r="I621">
            <v>0</v>
          </cell>
          <cell r="J621">
            <v>0</v>
          </cell>
          <cell r="K621">
            <v>0</v>
          </cell>
          <cell r="L621" t="str">
            <v>ED.NR.334000</v>
          </cell>
          <cell r="M621" t="str">
            <v>ED</v>
          </cell>
          <cell r="N621" t="str">
            <v>NR</v>
          </cell>
          <cell r="O621" t="str">
            <v>334000</v>
          </cell>
        </row>
        <row r="622">
          <cell r="A622" t="str">
            <v>ED.WA.361000-AFC-DISTRIBUTION PLANT</v>
          </cell>
          <cell r="B622">
            <v>43795</v>
          </cell>
          <cell r="C622">
            <v>43770</v>
          </cell>
          <cell r="D622" t="str">
            <v>182332 REG ASSET - AFUDC (CCNC)</v>
          </cell>
          <cell r="E622">
            <v>44166</v>
          </cell>
          <cell r="F622">
            <v>0</v>
          </cell>
          <cell r="G622">
            <v>0</v>
          </cell>
          <cell r="H622">
            <v>0</v>
          </cell>
          <cell r="I622">
            <v>0</v>
          </cell>
          <cell r="J622">
            <v>0</v>
          </cell>
          <cell r="K622">
            <v>0</v>
          </cell>
          <cell r="L622" t="str">
            <v>ED.WA.361000</v>
          </cell>
          <cell r="M622" t="str">
            <v>ED</v>
          </cell>
          <cell r="N622" t="str">
            <v>WA</v>
          </cell>
          <cell r="O622" t="str">
            <v>361000</v>
          </cell>
        </row>
        <row r="623">
          <cell r="A623" t="str">
            <v>GD.OR.375000-AFC-DISTRIBUTION PLANT</v>
          </cell>
          <cell r="B623">
            <v>43678</v>
          </cell>
          <cell r="C623">
            <v>43678</v>
          </cell>
          <cell r="D623" t="str">
            <v>182332 REG ASSET - AFUDC (CCNC)</v>
          </cell>
          <cell r="E623">
            <v>44166</v>
          </cell>
          <cell r="F623">
            <v>0</v>
          </cell>
          <cell r="G623">
            <v>0</v>
          </cell>
          <cell r="H623">
            <v>0</v>
          </cell>
          <cell r="I623">
            <v>0</v>
          </cell>
          <cell r="J623">
            <v>1</v>
          </cell>
          <cell r="K623">
            <v>0</v>
          </cell>
          <cell r="L623" t="str">
            <v>GD.OR.375000</v>
          </cell>
          <cell r="M623" t="str">
            <v>GD</v>
          </cell>
          <cell r="N623" t="str">
            <v>OR</v>
          </cell>
          <cell r="O623" t="str">
            <v>375000</v>
          </cell>
        </row>
        <row r="624">
          <cell r="A624" t="str">
            <v>CD.AA.391100-AFC-GENERAL PLANT-COMP</v>
          </cell>
          <cell r="B624">
            <v>43921</v>
          </cell>
          <cell r="C624">
            <v>43891</v>
          </cell>
          <cell r="D624" t="str">
            <v>182332 REG ASSET - AFUDC (CCNC)</v>
          </cell>
          <cell r="E624">
            <v>44166</v>
          </cell>
          <cell r="F624">
            <v>0</v>
          </cell>
          <cell r="G624">
            <v>1901.89</v>
          </cell>
          <cell r="H624">
            <v>172.05</v>
          </cell>
          <cell r="I624">
            <v>1729.84</v>
          </cell>
          <cell r="J624">
            <v>9.2960000000000001E-2</v>
          </cell>
          <cell r="K624">
            <v>176.79969440000002</v>
          </cell>
          <cell r="L624" t="str">
            <v>CD.AA.391100</v>
          </cell>
          <cell r="M624" t="str">
            <v>CD</v>
          </cell>
          <cell r="N624" t="str">
            <v>AA</v>
          </cell>
          <cell r="O624" t="str">
            <v>391100</v>
          </cell>
        </row>
        <row r="625">
          <cell r="A625" t="str">
            <v>GD.OR.391100-AFC-GENERAL PLANT-COMP</v>
          </cell>
          <cell r="B625">
            <v>43663</v>
          </cell>
          <cell r="C625">
            <v>43647</v>
          </cell>
          <cell r="D625" t="str">
            <v>182332 REG ASSET - AFUDC (CCNC)</v>
          </cell>
          <cell r="E625">
            <v>44166</v>
          </cell>
          <cell r="F625">
            <v>0</v>
          </cell>
          <cell r="G625">
            <v>0</v>
          </cell>
          <cell r="H625">
            <v>0</v>
          </cell>
          <cell r="I625">
            <v>0</v>
          </cell>
          <cell r="J625">
            <v>1</v>
          </cell>
          <cell r="K625">
            <v>0</v>
          </cell>
          <cell r="L625" t="str">
            <v>GD.OR.391100</v>
          </cell>
          <cell r="M625" t="str">
            <v>GD</v>
          </cell>
          <cell r="N625" t="str">
            <v>OR</v>
          </cell>
          <cell r="O625" t="str">
            <v>391100</v>
          </cell>
        </row>
        <row r="626">
          <cell r="A626" t="str">
            <v>ED.ID.365000-AFC-DISTRIBUTION PLANT</v>
          </cell>
          <cell r="B626">
            <v>43951</v>
          </cell>
          <cell r="C626">
            <v>43922</v>
          </cell>
          <cell r="D626" t="str">
            <v>182332 REG ASSET - AFUDC (CCNC)</v>
          </cell>
          <cell r="E626">
            <v>44166</v>
          </cell>
          <cell r="F626">
            <v>0</v>
          </cell>
          <cell r="G626">
            <v>2068.94</v>
          </cell>
          <cell r="H626">
            <v>25.08</v>
          </cell>
          <cell r="I626">
            <v>2043.86</v>
          </cell>
          <cell r="J626">
            <v>0</v>
          </cell>
          <cell r="K626">
            <v>0</v>
          </cell>
          <cell r="L626" t="str">
            <v>ED.ID.365000</v>
          </cell>
          <cell r="M626" t="str">
            <v>ED</v>
          </cell>
          <cell r="N626" t="str">
            <v>ID</v>
          </cell>
          <cell r="O626" t="str">
            <v>365000</v>
          </cell>
        </row>
        <row r="627">
          <cell r="A627" t="str">
            <v>ED.CG.335150-AFC-HYD PRD-EQ FISHERY</v>
          </cell>
          <cell r="B627">
            <v>43847</v>
          </cell>
          <cell r="C627">
            <v>43831</v>
          </cell>
          <cell r="D627" t="str">
            <v>182332 REG ASSET - AFUDC (CCNC)</v>
          </cell>
          <cell r="E627">
            <v>44166</v>
          </cell>
          <cell r="F627">
            <v>0</v>
          </cell>
          <cell r="G627">
            <v>0</v>
          </cell>
          <cell r="H627">
            <v>0</v>
          </cell>
          <cell r="I627">
            <v>0</v>
          </cell>
          <cell r="J627">
            <v>0</v>
          </cell>
          <cell r="K627">
            <v>0</v>
          </cell>
          <cell r="L627" t="str">
            <v>ED.CG.335150</v>
          </cell>
          <cell r="M627" t="str">
            <v>ED</v>
          </cell>
          <cell r="N627" t="str">
            <v>CG</v>
          </cell>
          <cell r="O627" t="str">
            <v>335150</v>
          </cell>
        </row>
        <row r="628">
          <cell r="A628" t="str">
            <v>ED.AN.303100-AFC-INTANGIBLE PLANT-M</v>
          </cell>
          <cell r="B628">
            <v>43847</v>
          </cell>
          <cell r="C628">
            <v>43831</v>
          </cell>
          <cell r="D628" t="str">
            <v>182332 REG ASSET - AFUDC (CCNC)</v>
          </cell>
          <cell r="E628">
            <v>44166</v>
          </cell>
          <cell r="F628">
            <v>0</v>
          </cell>
          <cell r="G628">
            <v>0</v>
          </cell>
          <cell r="H628">
            <v>0</v>
          </cell>
          <cell r="I628">
            <v>0</v>
          </cell>
          <cell r="J628">
            <v>0</v>
          </cell>
          <cell r="K628">
            <v>0</v>
          </cell>
          <cell r="L628" t="str">
            <v>ED.AN.303100</v>
          </cell>
          <cell r="M628" t="str">
            <v>ED</v>
          </cell>
          <cell r="N628" t="str">
            <v>AN</v>
          </cell>
          <cell r="O628" t="str">
            <v>303100</v>
          </cell>
        </row>
        <row r="629">
          <cell r="A629" t="str">
            <v>ED.CG.333000-AFC-HYDRO PROD PLANT-T</v>
          </cell>
          <cell r="B629">
            <v>43896</v>
          </cell>
          <cell r="C629">
            <v>43891</v>
          </cell>
          <cell r="D629" t="str">
            <v>182332 REG ASSET - AFUDC (CCNC)</v>
          </cell>
          <cell r="E629">
            <v>44166</v>
          </cell>
          <cell r="F629">
            <v>0</v>
          </cell>
          <cell r="G629">
            <v>0</v>
          </cell>
          <cell r="H629">
            <v>0</v>
          </cell>
          <cell r="I629">
            <v>0</v>
          </cell>
          <cell r="J629">
            <v>0</v>
          </cell>
          <cell r="K629">
            <v>0</v>
          </cell>
          <cell r="L629" t="str">
            <v>ED.CG.333000</v>
          </cell>
          <cell r="M629" t="str">
            <v>ED</v>
          </cell>
          <cell r="N629" t="str">
            <v>CG</v>
          </cell>
          <cell r="O629" t="str">
            <v>333000</v>
          </cell>
        </row>
        <row r="630">
          <cell r="A630" t="str">
            <v>ED.WA.362000-AFC-DISTRIBUTION PLANT</v>
          </cell>
          <cell r="B630">
            <v>43913</v>
          </cell>
          <cell r="C630">
            <v>43891</v>
          </cell>
          <cell r="D630" t="str">
            <v>182332 REG ASSET - AFUDC (CCNC)</v>
          </cell>
          <cell r="E630">
            <v>44166</v>
          </cell>
          <cell r="F630">
            <v>0</v>
          </cell>
          <cell r="G630">
            <v>0</v>
          </cell>
          <cell r="H630">
            <v>0</v>
          </cell>
          <cell r="I630">
            <v>0</v>
          </cell>
          <cell r="J630">
            <v>0</v>
          </cell>
          <cell r="K630">
            <v>0</v>
          </cell>
          <cell r="L630" t="str">
            <v>ED.WA.362000</v>
          </cell>
          <cell r="M630" t="str">
            <v>ED</v>
          </cell>
          <cell r="N630" t="str">
            <v>WA</v>
          </cell>
          <cell r="O630" t="str">
            <v>362000</v>
          </cell>
        </row>
        <row r="631">
          <cell r="A631" t="str">
            <v>ED.ID.364000-AFC-DISTRIBUTION PLANT</v>
          </cell>
          <cell r="B631">
            <v>43921</v>
          </cell>
          <cell r="C631">
            <v>43891</v>
          </cell>
          <cell r="D631" t="str">
            <v>182332 REG ASSET - AFUDC (CCNC)</v>
          </cell>
          <cell r="E631">
            <v>44166</v>
          </cell>
          <cell r="F631">
            <v>0</v>
          </cell>
          <cell r="G631">
            <v>3743.33</v>
          </cell>
          <cell r="H631">
            <v>42.21</v>
          </cell>
          <cell r="I631">
            <v>3701.12</v>
          </cell>
          <cell r="J631">
            <v>0</v>
          </cell>
          <cell r="K631">
            <v>0</v>
          </cell>
          <cell r="L631" t="str">
            <v>ED.ID.364000</v>
          </cell>
          <cell r="M631" t="str">
            <v>ED</v>
          </cell>
          <cell r="N631" t="str">
            <v>ID</v>
          </cell>
          <cell r="O631" t="str">
            <v>364000</v>
          </cell>
        </row>
        <row r="632">
          <cell r="A632" t="str">
            <v>ED.AN.303100-AFC-INTANGIBLE PLANT-M</v>
          </cell>
          <cell r="B632">
            <v>43895</v>
          </cell>
          <cell r="C632">
            <v>43891</v>
          </cell>
          <cell r="D632" t="str">
            <v>182332 REG ASSET - AFUDC (CCNC)</v>
          </cell>
          <cell r="E632">
            <v>44166</v>
          </cell>
          <cell r="F632">
            <v>0</v>
          </cell>
          <cell r="G632">
            <v>0</v>
          </cell>
          <cell r="H632">
            <v>0</v>
          </cell>
          <cell r="I632">
            <v>0</v>
          </cell>
          <cell r="J632">
            <v>0</v>
          </cell>
          <cell r="K632">
            <v>0</v>
          </cell>
          <cell r="L632" t="str">
            <v>ED.AN.303100</v>
          </cell>
          <cell r="M632" t="str">
            <v>ED</v>
          </cell>
          <cell r="N632" t="str">
            <v>AN</v>
          </cell>
          <cell r="O632" t="str">
            <v>303100</v>
          </cell>
        </row>
        <row r="633">
          <cell r="A633" t="str">
            <v>GD.WA.378000-AFC-DISTRIBUTION-MEAS/</v>
          </cell>
          <cell r="B633">
            <v>43668</v>
          </cell>
          <cell r="C633">
            <v>43678</v>
          </cell>
          <cell r="D633" t="str">
            <v>182332 REG ASSET - AFUDC (CCNC)</v>
          </cell>
          <cell r="E633">
            <v>44166</v>
          </cell>
          <cell r="F633">
            <v>0</v>
          </cell>
          <cell r="G633">
            <v>0</v>
          </cell>
          <cell r="H633">
            <v>0</v>
          </cell>
          <cell r="I633">
            <v>0</v>
          </cell>
          <cell r="J633">
            <v>0</v>
          </cell>
          <cell r="K633">
            <v>0</v>
          </cell>
          <cell r="L633" t="str">
            <v>GD.WA.378000</v>
          </cell>
          <cell r="M633" t="str">
            <v>GD</v>
          </cell>
          <cell r="N633" t="str">
            <v>WA</v>
          </cell>
          <cell r="O633" t="str">
            <v>378000</v>
          </cell>
        </row>
        <row r="634">
          <cell r="A634" t="str">
            <v>ED.ID.367000-AFC-DISTRIBUTION PLANT</v>
          </cell>
          <cell r="B634">
            <v>43700</v>
          </cell>
          <cell r="C634">
            <v>43678</v>
          </cell>
          <cell r="D634" t="str">
            <v>182332 REG ASSET - AFUDC (CCNC)</v>
          </cell>
          <cell r="E634">
            <v>44166</v>
          </cell>
          <cell r="F634">
            <v>0</v>
          </cell>
          <cell r="G634">
            <v>0</v>
          </cell>
          <cell r="H634">
            <v>0</v>
          </cell>
          <cell r="I634">
            <v>0</v>
          </cell>
          <cell r="J634">
            <v>0</v>
          </cell>
          <cell r="K634">
            <v>0</v>
          </cell>
          <cell r="L634" t="str">
            <v>ED.ID.367000</v>
          </cell>
          <cell r="M634" t="str">
            <v>ED</v>
          </cell>
          <cell r="N634" t="str">
            <v>ID</v>
          </cell>
          <cell r="O634" t="str">
            <v>367000</v>
          </cell>
        </row>
        <row r="635">
          <cell r="A635" t="str">
            <v>CD.AA.390100-AFC-GENERAL PLANT-STRU</v>
          </cell>
          <cell r="B635">
            <v>43705</v>
          </cell>
          <cell r="C635">
            <v>43678</v>
          </cell>
          <cell r="D635" t="str">
            <v>182332 REG ASSET - AFUDC (CCNC)</v>
          </cell>
          <cell r="E635">
            <v>44166</v>
          </cell>
          <cell r="F635">
            <v>0</v>
          </cell>
          <cell r="G635">
            <v>0</v>
          </cell>
          <cell r="H635">
            <v>0</v>
          </cell>
          <cell r="I635">
            <v>0</v>
          </cell>
          <cell r="J635">
            <v>9.2960000000000001E-2</v>
          </cell>
          <cell r="K635">
            <v>0</v>
          </cell>
          <cell r="L635" t="str">
            <v>CD.AA.390100</v>
          </cell>
          <cell r="M635" t="str">
            <v>CD</v>
          </cell>
          <cell r="N635" t="str">
            <v>AA</v>
          </cell>
          <cell r="O635" t="str">
            <v>390100</v>
          </cell>
        </row>
        <row r="636">
          <cell r="A636" t="str">
            <v>ED.WA.391121-AFC-GENERAL PLANT-COMP</v>
          </cell>
          <cell r="B636">
            <v>44050</v>
          </cell>
          <cell r="C636">
            <v>44044</v>
          </cell>
          <cell r="D636" t="str">
            <v>182332 REG ASSET - AFUDC (CCNC)</v>
          </cell>
          <cell r="E636">
            <v>44166</v>
          </cell>
          <cell r="F636">
            <v>0</v>
          </cell>
          <cell r="G636">
            <v>17.89</v>
          </cell>
          <cell r="H636">
            <v>0.8</v>
          </cell>
          <cell r="I636">
            <v>17.09</v>
          </cell>
          <cell r="J636">
            <v>0</v>
          </cell>
          <cell r="K636">
            <v>0</v>
          </cell>
          <cell r="L636" t="str">
            <v>ED.WA.391121</v>
          </cell>
          <cell r="M636" t="str">
            <v>ED</v>
          </cell>
          <cell r="N636" t="str">
            <v>WA</v>
          </cell>
          <cell r="O636" t="str">
            <v>391121</v>
          </cell>
        </row>
        <row r="637">
          <cell r="A637" t="str">
            <v>CD.AA.303100-AFC-INTANGIBLE PLANT-M</v>
          </cell>
          <cell r="B637">
            <v>43684</v>
          </cell>
          <cell r="C637">
            <v>43678</v>
          </cell>
          <cell r="D637" t="str">
            <v>182332 REG ASSET - AFUDC (CCNC)</v>
          </cell>
          <cell r="E637">
            <v>44166</v>
          </cell>
          <cell r="F637">
            <v>0</v>
          </cell>
          <cell r="G637">
            <v>0</v>
          </cell>
          <cell r="H637">
            <v>0</v>
          </cell>
          <cell r="I637">
            <v>0</v>
          </cell>
          <cell r="J637">
            <v>9.2960000000000001E-2</v>
          </cell>
          <cell r="K637">
            <v>0</v>
          </cell>
          <cell r="L637" t="str">
            <v>CD.AA.303100</v>
          </cell>
          <cell r="M637" t="str">
            <v>CD</v>
          </cell>
          <cell r="N637" t="str">
            <v>AA</v>
          </cell>
          <cell r="O637" t="str">
            <v>303100</v>
          </cell>
        </row>
        <row r="638">
          <cell r="A638" t="str">
            <v>ED.KF.312000-AFC-STEAM PROD PLANT-B</v>
          </cell>
          <cell r="B638">
            <v>43531</v>
          </cell>
          <cell r="C638">
            <v>43586</v>
          </cell>
          <cell r="D638" t="str">
            <v>182332 REG ASSET - AFUDC (CCNC)</v>
          </cell>
          <cell r="E638">
            <v>44166</v>
          </cell>
          <cell r="F638">
            <v>0</v>
          </cell>
          <cell r="G638">
            <v>0</v>
          </cell>
          <cell r="H638">
            <v>0</v>
          </cell>
          <cell r="I638">
            <v>0</v>
          </cell>
          <cell r="J638">
            <v>0</v>
          </cell>
          <cell r="K638">
            <v>0</v>
          </cell>
          <cell r="L638" t="str">
            <v>ED.KF.312000</v>
          </cell>
          <cell r="M638" t="str">
            <v>ED</v>
          </cell>
          <cell r="N638" t="str">
            <v>KF</v>
          </cell>
          <cell r="O638" t="str">
            <v>312000</v>
          </cell>
        </row>
        <row r="639">
          <cell r="A639" t="str">
            <v>CD.AA.397000-AFC-GENERAL PLANT-COMM</v>
          </cell>
          <cell r="B639">
            <v>43544</v>
          </cell>
          <cell r="C639">
            <v>43586</v>
          </cell>
          <cell r="D639" t="str">
            <v>182332 REG ASSET - AFUDC (CCNC)</v>
          </cell>
          <cell r="E639">
            <v>44166</v>
          </cell>
          <cell r="F639">
            <v>0</v>
          </cell>
          <cell r="G639">
            <v>0</v>
          </cell>
          <cell r="H639">
            <v>0</v>
          </cell>
          <cell r="I639">
            <v>0</v>
          </cell>
          <cell r="J639">
            <v>9.2960000000000001E-2</v>
          </cell>
          <cell r="K639">
            <v>0</v>
          </cell>
          <cell r="L639" t="str">
            <v>CD.AA.397000</v>
          </cell>
          <cell r="M639" t="str">
            <v>CD</v>
          </cell>
          <cell r="N639" t="str">
            <v>AA</v>
          </cell>
          <cell r="O639" t="str">
            <v>397000</v>
          </cell>
        </row>
        <row r="640">
          <cell r="A640" t="str">
            <v>ED.ID.366000-AFC-DISTRIBUTION PLANT</v>
          </cell>
          <cell r="B640">
            <v>43686</v>
          </cell>
          <cell r="C640">
            <v>43678</v>
          </cell>
          <cell r="D640" t="str">
            <v>182332 REG ASSET - AFUDC (CCNC)</v>
          </cell>
          <cell r="E640">
            <v>44166</v>
          </cell>
          <cell r="F640">
            <v>0</v>
          </cell>
          <cell r="G640">
            <v>0</v>
          </cell>
          <cell r="H640">
            <v>0</v>
          </cell>
          <cell r="I640">
            <v>0</v>
          </cell>
          <cell r="J640">
            <v>0</v>
          </cell>
          <cell r="K640">
            <v>0</v>
          </cell>
          <cell r="L640" t="str">
            <v>ED.ID.366000</v>
          </cell>
          <cell r="M640" t="str">
            <v>ED</v>
          </cell>
          <cell r="N640" t="str">
            <v>ID</v>
          </cell>
          <cell r="O640" t="str">
            <v>366000</v>
          </cell>
        </row>
        <row r="641">
          <cell r="A641" t="str">
            <v>ED.AN.356000-AFC-TRANSMISSION PLANT</v>
          </cell>
          <cell r="B641">
            <v>43532</v>
          </cell>
          <cell r="C641">
            <v>43586</v>
          </cell>
          <cell r="D641" t="str">
            <v>182332 REG ASSET - AFUDC (CCNC)</v>
          </cell>
          <cell r="E641">
            <v>44166</v>
          </cell>
          <cell r="F641">
            <v>0</v>
          </cell>
          <cell r="G641">
            <v>0</v>
          </cell>
          <cell r="H641">
            <v>0</v>
          </cell>
          <cell r="I641">
            <v>0</v>
          </cell>
          <cell r="J641">
            <v>0</v>
          </cell>
          <cell r="K641">
            <v>0</v>
          </cell>
          <cell r="L641" t="str">
            <v>ED.AN.356000</v>
          </cell>
          <cell r="M641" t="str">
            <v>ED</v>
          </cell>
          <cell r="N641" t="str">
            <v>AN</v>
          </cell>
          <cell r="O641" t="str">
            <v>356000</v>
          </cell>
        </row>
        <row r="642">
          <cell r="A642" t="str">
            <v>ED.AN.356000-AFC-TRANSMISSION PLANT</v>
          </cell>
          <cell r="B642">
            <v>43509</v>
          </cell>
          <cell r="C642">
            <v>43586</v>
          </cell>
          <cell r="D642" t="str">
            <v>182332 REG ASSET - AFUDC (CCNC)</v>
          </cell>
          <cell r="E642">
            <v>44166</v>
          </cell>
          <cell r="F642">
            <v>0</v>
          </cell>
          <cell r="G642">
            <v>0</v>
          </cell>
          <cell r="H642">
            <v>0</v>
          </cell>
          <cell r="I642">
            <v>0</v>
          </cell>
          <cell r="J642">
            <v>0</v>
          </cell>
          <cell r="K642">
            <v>0</v>
          </cell>
          <cell r="L642" t="str">
            <v>ED.AN.356000</v>
          </cell>
          <cell r="M642" t="str">
            <v>ED</v>
          </cell>
          <cell r="N642" t="str">
            <v>AN</v>
          </cell>
          <cell r="O642" t="str">
            <v>356000</v>
          </cell>
        </row>
        <row r="643">
          <cell r="A643" t="str">
            <v>ED.WA.369100-AFC-DISTRIBUTION PLANT</v>
          </cell>
          <cell r="B643">
            <v>43769</v>
          </cell>
          <cell r="C643">
            <v>43739</v>
          </cell>
          <cell r="D643" t="str">
            <v>182332 REG ASSET - AFUDC (CCNC)</v>
          </cell>
          <cell r="E643">
            <v>44166</v>
          </cell>
          <cell r="F643">
            <v>0</v>
          </cell>
          <cell r="G643">
            <v>0</v>
          </cell>
          <cell r="H643">
            <v>0</v>
          </cell>
          <cell r="I643">
            <v>0</v>
          </cell>
          <cell r="J643">
            <v>0</v>
          </cell>
          <cell r="K643">
            <v>0</v>
          </cell>
          <cell r="L643" t="str">
            <v>ED.WA.369100</v>
          </cell>
          <cell r="M643" t="str">
            <v>ED</v>
          </cell>
          <cell r="N643" t="str">
            <v>WA</v>
          </cell>
          <cell r="O643" t="str">
            <v>369100</v>
          </cell>
        </row>
        <row r="644">
          <cell r="A644" t="str">
            <v>ED.WA.368000-AFC-DISTRIBUTION PLANT</v>
          </cell>
          <cell r="B644">
            <v>43805</v>
          </cell>
          <cell r="C644">
            <v>43800</v>
          </cell>
          <cell r="D644" t="str">
            <v>182332 REG ASSET - AFUDC (CCNC)</v>
          </cell>
          <cell r="E644">
            <v>44166</v>
          </cell>
          <cell r="F644">
            <v>0</v>
          </cell>
          <cell r="G644">
            <v>556.08000000000004</v>
          </cell>
          <cell r="H644">
            <v>10.83</v>
          </cell>
          <cell r="I644">
            <v>545.25</v>
          </cell>
          <cell r="J644">
            <v>0</v>
          </cell>
          <cell r="K644">
            <v>0</v>
          </cell>
          <cell r="L644" t="str">
            <v>ED.WA.368000</v>
          </cell>
          <cell r="M644" t="str">
            <v>ED</v>
          </cell>
          <cell r="N644" t="str">
            <v>WA</v>
          </cell>
          <cell r="O644" t="str">
            <v>368000</v>
          </cell>
        </row>
        <row r="645">
          <cell r="A645" t="str">
            <v>ED.WA.366000-AFC-DISTRIBUTION PLANT</v>
          </cell>
          <cell r="B645">
            <v>43616</v>
          </cell>
          <cell r="C645">
            <v>43586</v>
          </cell>
          <cell r="D645" t="str">
            <v>182332 REG ASSET - AFUDC (CCNC)</v>
          </cell>
          <cell r="E645">
            <v>44166</v>
          </cell>
          <cell r="F645">
            <v>0</v>
          </cell>
          <cell r="G645">
            <v>0</v>
          </cell>
          <cell r="H645">
            <v>0</v>
          </cell>
          <cell r="I645">
            <v>0</v>
          </cell>
          <cell r="J645">
            <v>0</v>
          </cell>
          <cell r="K645">
            <v>0</v>
          </cell>
          <cell r="L645" t="str">
            <v>ED.WA.366000</v>
          </cell>
          <cell r="M645" t="str">
            <v>ED</v>
          </cell>
          <cell r="N645" t="str">
            <v>WA</v>
          </cell>
          <cell r="O645" t="str">
            <v>366000</v>
          </cell>
        </row>
        <row r="646">
          <cell r="A646" t="str">
            <v>ED.WA.367000-AFC-DISTRIBUTION PLANT</v>
          </cell>
          <cell r="B646">
            <v>43616</v>
          </cell>
          <cell r="C646">
            <v>43586</v>
          </cell>
          <cell r="D646" t="str">
            <v>182332 REG ASSET - AFUDC (CCNC)</v>
          </cell>
          <cell r="E646">
            <v>44166</v>
          </cell>
          <cell r="F646">
            <v>0</v>
          </cell>
          <cell r="G646">
            <v>0</v>
          </cell>
          <cell r="H646">
            <v>0</v>
          </cell>
          <cell r="I646">
            <v>0</v>
          </cell>
          <cell r="J646">
            <v>0</v>
          </cell>
          <cell r="K646">
            <v>0</v>
          </cell>
          <cell r="L646" t="str">
            <v>ED.WA.367000</v>
          </cell>
          <cell r="M646" t="str">
            <v>ED</v>
          </cell>
          <cell r="N646" t="str">
            <v>WA</v>
          </cell>
          <cell r="O646" t="str">
            <v>367000</v>
          </cell>
        </row>
        <row r="647">
          <cell r="A647" t="str">
            <v>CD.AA.303100-AFC-INTANGIBLE PLANT-M</v>
          </cell>
          <cell r="B647">
            <v>43570</v>
          </cell>
          <cell r="C647">
            <v>43586</v>
          </cell>
          <cell r="D647" t="str">
            <v>182332 REG ASSET - AFUDC (CCNC)</v>
          </cell>
          <cell r="E647">
            <v>44166</v>
          </cell>
          <cell r="F647">
            <v>0</v>
          </cell>
          <cell r="G647">
            <v>0</v>
          </cell>
          <cell r="H647">
            <v>0</v>
          </cell>
          <cell r="I647">
            <v>0</v>
          </cell>
          <cell r="J647">
            <v>9.2960000000000001E-2</v>
          </cell>
          <cell r="K647">
            <v>0</v>
          </cell>
          <cell r="L647" t="str">
            <v>CD.AA.303100</v>
          </cell>
          <cell r="M647" t="str">
            <v>CD</v>
          </cell>
          <cell r="N647" t="str">
            <v>AA</v>
          </cell>
          <cell r="O647" t="str">
            <v>303100</v>
          </cell>
        </row>
        <row r="648">
          <cell r="A648" t="str">
            <v>ED.WA.366000-AFC-DISTRIBUTION PLANT</v>
          </cell>
          <cell r="B648">
            <v>43642</v>
          </cell>
          <cell r="C648">
            <v>43617</v>
          </cell>
          <cell r="D648" t="str">
            <v>182332 REG ASSET - AFUDC (CCNC)</v>
          </cell>
          <cell r="E648">
            <v>44166</v>
          </cell>
          <cell r="F648">
            <v>0</v>
          </cell>
          <cell r="G648">
            <v>0</v>
          </cell>
          <cell r="H648">
            <v>0</v>
          </cell>
          <cell r="I648">
            <v>0</v>
          </cell>
          <cell r="J648">
            <v>0</v>
          </cell>
          <cell r="K648">
            <v>0</v>
          </cell>
          <cell r="L648" t="str">
            <v>ED.WA.366000</v>
          </cell>
          <cell r="M648" t="str">
            <v>ED</v>
          </cell>
          <cell r="N648" t="str">
            <v>WA</v>
          </cell>
          <cell r="O648" t="str">
            <v>366000</v>
          </cell>
        </row>
        <row r="649">
          <cell r="A649" t="str">
            <v>ED.AN.355000-AFC-TRANSMISSION PLANT</v>
          </cell>
          <cell r="B649">
            <v>43658</v>
          </cell>
          <cell r="C649">
            <v>43647</v>
          </cell>
          <cell r="D649" t="str">
            <v>182332 REG ASSET - AFUDC (CCNC)</v>
          </cell>
          <cell r="E649">
            <v>44166</v>
          </cell>
          <cell r="F649">
            <v>0</v>
          </cell>
          <cell r="G649">
            <v>0</v>
          </cell>
          <cell r="H649">
            <v>0</v>
          </cell>
          <cell r="I649">
            <v>0</v>
          </cell>
          <cell r="J649">
            <v>0</v>
          </cell>
          <cell r="K649">
            <v>0</v>
          </cell>
          <cell r="L649" t="str">
            <v>ED.AN.355000</v>
          </cell>
          <cell r="M649" t="str">
            <v>ED</v>
          </cell>
          <cell r="N649" t="str">
            <v>AN</v>
          </cell>
          <cell r="O649" t="str">
            <v>355000</v>
          </cell>
        </row>
        <row r="650">
          <cell r="A650" t="str">
            <v>ED.AN.355000-AFC-TRANSMISSION PLANT</v>
          </cell>
          <cell r="B650">
            <v>43616</v>
          </cell>
          <cell r="C650">
            <v>43586</v>
          </cell>
          <cell r="D650" t="str">
            <v>182332 REG ASSET - AFUDC (CCNC)</v>
          </cell>
          <cell r="E650">
            <v>44166</v>
          </cell>
          <cell r="F650">
            <v>0</v>
          </cell>
          <cell r="G650">
            <v>0</v>
          </cell>
          <cell r="H650">
            <v>0</v>
          </cell>
          <cell r="I650">
            <v>0</v>
          </cell>
          <cell r="J650">
            <v>0</v>
          </cell>
          <cell r="K650">
            <v>0</v>
          </cell>
          <cell r="L650" t="str">
            <v>ED.AN.355000</v>
          </cell>
          <cell r="M650" t="str">
            <v>ED</v>
          </cell>
          <cell r="N650" t="str">
            <v>AN</v>
          </cell>
          <cell r="O650" t="str">
            <v>355000</v>
          </cell>
        </row>
        <row r="651">
          <cell r="A651" t="str">
            <v>ED.CG.335100-AFC-HYDRO PROD PLANT-M</v>
          </cell>
          <cell r="B651">
            <v>43769</v>
          </cell>
          <cell r="C651">
            <v>43739</v>
          </cell>
          <cell r="D651" t="str">
            <v>182332 REG ASSET - AFUDC (CCNC)</v>
          </cell>
          <cell r="E651">
            <v>44166</v>
          </cell>
          <cell r="F651">
            <v>0</v>
          </cell>
          <cell r="G651">
            <v>0</v>
          </cell>
          <cell r="H651">
            <v>0</v>
          </cell>
          <cell r="I651">
            <v>0</v>
          </cell>
          <cell r="J651">
            <v>0</v>
          </cell>
          <cell r="K651">
            <v>0</v>
          </cell>
          <cell r="L651" t="str">
            <v>ED.CG.335100</v>
          </cell>
          <cell r="M651" t="str">
            <v>ED</v>
          </cell>
          <cell r="N651" t="str">
            <v>CG</v>
          </cell>
          <cell r="O651" t="str">
            <v>335100</v>
          </cell>
        </row>
        <row r="652">
          <cell r="A652" t="str">
            <v>CD.AA.303100-AFC-INTANGIBLE PLANT-M</v>
          </cell>
          <cell r="B652">
            <v>43643</v>
          </cell>
          <cell r="C652">
            <v>43617</v>
          </cell>
          <cell r="D652" t="str">
            <v>182332 REG ASSET - AFUDC (CCNC)</v>
          </cell>
          <cell r="E652">
            <v>44166</v>
          </cell>
          <cell r="F652">
            <v>0</v>
          </cell>
          <cell r="G652">
            <v>-9.9600000000000009</v>
          </cell>
          <cell r="H652">
            <v>-2.5499999999999998</v>
          </cell>
          <cell r="I652">
            <v>-7.41</v>
          </cell>
          <cell r="J652">
            <v>9.2960000000000001E-2</v>
          </cell>
          <cell r="K652">
            <v>-0.92588160000000008</v>
          </cell>
          <cell r="L652" t="str">
            <v>CD.AA.303100</v>
          </cell>
          <cell r="M652" t="str">
            <v>CD</v>
          </cell>
          <cell r="N652" t="str">
            <v>AA</v>
          </cell>
          <cell r="O652" t="str">
            <v>303100</v>
          </cell>
        </row>
        <row r="653">
          <cell r="A653" t="str">
            <v>ED.KF.311000-AFC-STEAM PROD PLANT-S</v>
          </cell>
          <cell r="B653">
            <v>43812</v>
          </cell>
          <cell r="C653">
            <v>43800</v>
          </cell>
          <cell r="D653" t="str">
            <v>182332 REG ASSET - AFUDC (CCNC)</v>
          </cell>
          <cell r="E653">
            <v>44166</v>
          </cell>
          <cell r="F653">
            <v>0</v>
          </cell>
          <cell r="G653">
            <v>0</v>
          </cell>
          <cell r="H653">
            <v>0</v>
          </cell>
          <cell r="I653">
            <v>0</v>
          </cell>
          <cell r="J653">
            <v>0</v>
          </cell>
          <cell r="K653">
            <v>0</v>
          </cell>
          <cell r="L653" t="str">
            <v>ED.KF.311000</v>
          </cell>
          <cell r="M653" t="str">
            <v>ED</v>
          </cell>
          <cell r="N653" t="str">
            <v>KF</v>
          </cell>
          <cell r="O653" t="str">
            <v>311000</v>
          </cell>
        </row>
        <row r="654">
          <cell r="A654" t="str">
            <v>ED.RT.344000-AFC-OTHER PROD PLANT-G</v>
          </cell>
          <cell r="B654">
            <v>44195</v>
          </cell>
          <cell r="C654">
            <v>44166</v>
          </cell>
          <cell r="D654" t="str">
            <v>182332 REG ASSET - AFUDC (CCNC)</v>
          </cell>
          <cell r="E654">
            <v>44166</v>
          </cell>
          <cell r="F654">
            <v>0</v>
          </cell>
          <cell r="G654">
            <v>10711.5</v>
          </cell>
          <cell r="H654">
            <v>39.53</v>
          </cell>
          <cell r="I654">
            <v>10671.97</v>
          </cell>
          <cell r="J654">
            <v>0</v>
          </cell>
          <cell r="K654">
            <v>0</v>
          </cell>
          <cell r="L654" t="str">
            <v>ED.RT.344000</v>
          </cell>
          <cell r="M654" t="str">
            <v>ED</v>
          </cell>
          <cell r="N654" t="str">
            <v>RT</v>
          </cell>
          <cell r="O654" t="str">
            <v>344000</v>
          </cell>
        </row>
        <row r="655">
          <cell r="A655" t="str">
            <v>CD.AA.390100-AFC-GENERAL PLANT-STRU</v>
          </cell>
          <cell r="B655">
            <v>43769</v>
          </cell>
          <cell r="C655">
            <v>43739</v>
          </cell>
          <cell r="D655" t="str">
            <v>182332 REG ASSET - AFUDC (CCNC)</v>
          </cell>
          <cell r="E655">
            <v>44166</v>
          </cell>
          <cell r="F655">
            <v>0</v>
          </cell>
          <cell r="G655">
            <v>0</v>
          </cell>
          <cell r="H655">
            <v>0</v>
          </cell>
          <cell r="I655">
            <v>0</v>
          </cell>
          <cell r="J655">
            <v>9.2960000000000001E-2</v>
          </cell>
          <cell r="K655">
            <v>0</v>
          </cell>
          <cell r="L655" t="str">
            <v>CD.AA.390100</v>
          </cell>
          <cell r="M655" t="str">
            <v>CD</v>
          </cell>
          <cell r="N655" t="str">
            <v>AA</v>
          </cell>
          <cell r="O655" t="str">
            <v>390100</v>
          </cell>
        </row>
        <row r="656">
          <cell r="A656" t="str">
            <v>CD.AA.397000-AFC-GENERAL PLANT-COMM</v>
          </cell>
          <cell r="B656">
            <v>43896</v>
          </cell>
          <cell r="C656">
            <v>43891</v>
          </cell>
          <cell r="D656" t="str">
            <v>182332 REG ASSET - AFUDC (CCNC)</v>
          </cell>
          <cell r="E656">
            <v>44166</v>
          </cell>
          <cell r="F656">
            <v>0</v>
          </cell>
          <cell r="G656">
            <v>809.23</v>
          </cell>
          <cell r="H656">
            <v>21.19</v>
          </cell>
          <cell r="I656">
            <v>788.04</v>
          </cell>
          <cell r="J656">
            <v>9.2960000000000001E-2</v>
          </cell>
          <cell r="K656">
            <v>75.226020800000001</v>
          </cell>
          <cell r="L656" t="str">
            <v>CD.AA.397000</v>
          </cell>
          <cell r="M656" t="str">
            <v>CD</v>
          </cell>
          <cell r="N656" t="str">
            <v>AA</v>
          </cell>
          <cell r="O656" t="str">
            <v>397000</v>
          </cell>
        </row>
        <row r="657">
          <cell r="A657" t="str">
            <v>ED.NM.332200-AFC-HYDRO PROD PLANT-R</v>
          </cell>
          <cell r="B657">
            <v>43830</v>
          </cell>
          <cell r="C657">
            <v>43800</v>
          </cell>
          <cell r="D657" t="str">
            <v>182332 REG ASSET - AFUDC (CCNC)</v>
          </cell>
          <cell r="E657">
            <v>44166</v>
          </cell>
          <cell r="F657">
            <v>0</v>
          </cell>
          <cell r="G657">
            <v>0</v>
          </cell>
          <cell r="H657">
            <v>0</v>
          </cell>
          <cell r="I657">
            <v>0</v>
          </cell>
          <cell r="J657">
            <v>0</v>
          </cell>
          <cell r="K657">
            <v>0</v>
          </cell>
          <cell r="L657" t="str">
            <v>ED.NM.332200</v>
          </cell>
          <cell r="M657" t="str">
            <v>ED</v>
          </cell>
          <cell r="N657" t="str">
            <v>NM</v>
          </cell>
          <cell r="O657" t="str">
            <v>332200</v>
          </cell>
        </row>
        <row r="658">
          <cell r="A658" t="str">
            <v>CD.AA.397000-AFC-GENERAL PLANT-COMM</v>
          </cell>
          <cell r="B658">
            <v>44139</v>
          </cell>
          <cell r="C658">
            <v>44136</v>
          </cell>
          <cell r="D658" t="str">
            <v>182332 REG ASSET - AFUDC (CCNC)</v>
          </cell>
          <cell r="E658">
            <v>44166</v>
          </cell>
          <cell r="F658">
            <v>0</v>
          </cell>
          <cell r="G658">
            <v>384.84</v>
          </cell>
          <cell r="H658">
            <v>10.08</v>
          </cell>
          <cell r="I658">
            <v>374.76</v>
          </cell>
          <cell r="J658">
            <v>9.2960000000000001E-2</v>
          </cell>
          <cell r="K658">
            <v>35.774726399999999</v>
          </cell>
          <cell r="L658" t="str">
            <v>CD.AA.397000</v>
          </cell>
          <cell r="M658" t="str">
            <v>CD</v>
          </cell>
          <cell r="N658" t="str">
            <v>AA</v>
          </cell>
          <cell r="O658" t="str">
            <v>397000</v>
          </cell>
        </row>
        <row r="659">
          <cell r="A659" t="str">
            <v>ED.AN.353000-AFC-TRANSMISSION PLANT</v>
          </cell>
          <cell r="B659">
            <v>43668</v>
          </cell>
          <cell r="C659">
            <v>43647</v>
          </cell>
          <cell r="D659" t="str">
            <v>182332 REG ASSET - AFUDC (CCNC)</v>
          </cell>
          <cell r="E659">
            <v>44166</v>
          </cell>
          <cell r="F659">
            <v>0</v>
          </cell>
          <cell r="G659">
            <v>0</v>
          </cell>
          <cell r="H659">
            <v>0</v>
          </cell>
          <cell r="I659">
            <v>0</v>
          </cell>
          <cell r="J659">
            <v>0</v>
          </cell>
          <cell r="K659">
            <v>0</v>
          </cell>
          <cell r="L659" t="str">
            <v>ED.AN.353000</v>
          </cell>
          <cell r="M659" t="str">
            <v>ED</v>
          </cell>
          <cell r="N659" t="str">
            <v>AN</v>
          </cell>
          <cell r="O659" t="str">
            <v>353000</v>
          </cell>
        </row>
        <row r="660">
          <cell r="A660" t="str">
            <v>ED.ID.364000-AFC-DISTRIBUTION PLANT</v>
          </cell>
          <cell r="B660">
            <v>43941</v>
          </cell>
          <cell r="C660">
            <v>43922</v>
          </cell>
          <cell r="D660" t="str">
            <v>182332 REG ASSET - AFUDC (CCNC)</v>
          </cell>
          <cell r="E660">
            <v>44166</v>
          </cell>
          <cell r="F660">
            <v>0</v>
          </cell>
          <cell r="G660">
            <v>7.44</v>
          </cell>
          <cell r="H660">
            <v>0.08</v>
          </cell>
          <cell r="I660">
            <v>7.36</v>
          </cell>
          <cell r="J660">
            <v>0</v>
          </cell>
          <cell r="K660">
            <v>0</v>
          </cell>
          <cell r="L660" t="str">
            <v>ED.ID.364000</v>
          </cell>
          <cell r="M660" t="str">
            <v>ED</v>
          </cell>
          <cell r="N660" t="str">
            <v>ID</v>
          </cell>
          <cell r="O660" t="str">
            <v>364000</v>
          </cell>
        </row>
        <row r="661">
          <cell r="A661" t="str">
            <v>ED.WA.356000-AFC-TRANSMISSION PLANT</v>
          </cell>
          <cell r="B661">
            <v>43461</v>
          </cell>
          <cell r="C661">
            <v>43983</v>
          </cell>
          <cell r="D661" t="str">
            <v>182332 REG ASSET - AFUDC (CCNC)</v>
          </cell>
          <cell r="E661">
            <v>44166</v>
          </cell>
          <cell r="F661">
            <v>0</v>
          </cell>
          <cell r="G661">
            <v>0</v>
          </cell>
          <cell r="H661">
            <v>0</v>
          </cell>
          <cell r="I661">
            <v>0</v>
          </cell>
          <cell r="J661">
            <v>0</v>
          </cell>
          <cell r="K661">
            <v>0</v>
          </cell>
          <cell r="L661" t="str">
            <v>ED.WA.356000</v>
          </cell>
          <cell r="M661" t="str">
            <v>ED</v>
          </cell>
          <cell r="N661" t="str">
            <v>WA</v>
          </cell>
          <cell r="O661" t="str">
            <v>356000</v>
          </cell>
        </row>
        <row r="662">
          <cell r="A662" t="str">
            <v>CD.WA.303121-AFC-AMI SOFTWARE</v>
          </cell>
          <cell r="B662">
            <v>43998</v>
          </cell>
          <cell r="C662">
            <v>43983</v>
          </cell>
          <cell r="D662" t="str">
            <v>182332 REG ASSET - AFUDC (CCNC)</v>
          </cell>
          <cell r="E662">
            <v>44166</v>
          </cell>
          <cell r="F662">
            <v>0</v>
          </cell>
          <cell r="G662">
            <v>0</v>
          </cell>
          <cell r="H662">
            <v>0</v>
          </cell>
          <cell r="I662">
            <v>0</v>
          </cell>
          <cell r="J662">
            <v>0</v>
          </cell>
          <cell r="K662">
            <v>0</v>
          </cell>
          <cell r="L662" t="str">
            <v>CD.WA.303121</v>
          </cell>
          <cell r="M662" t="str">
            <v>CD</v>
          </cell>
          <cell r="N662" t="str">
            <v>WA</v>
          </cell>
          <cell r="O662" t="str">
            <v>303121</v>
          </cell>
        </row>
        <row r="663">
          <cell r="A663" t="str">
            <v>ED.KF.315000-AFC-STEAM PROD PLANT-A</v>
          </cell>
          <cell r="B663">
            <v>44143</v>
          </cell>
          <cell r="C663">
            <v>44136</v>
          </cell>
          <cell r="D663" t="str">
            <v>182332 REG ASSET - AFUDC (CCNC)</v>
          </cell>
          <cell r="E663">
            <v>44166</v>
          </cell>
          <cell r="F663">
            <v>0</v>
          </cell>
          <cell r="G663">
            <v>6.14</v>
          </cell>
          <cell r="H663">
            <v>0.1</v>
          </cell>
          <cell r="I663">
            <v>6.04</v>
          </cell>
          <cell r="J663">
            <v>0</v>
          </cell>
          <cell r="K663">
            <v>0</v>
          </cell>
          <cell r="L663" t="str">
            <v>ED.KF.315000</v>
          </cell>
          <cell r="M663" t="str">
            <v>ED</v>
          </cell>
          <cell r="N663" t="str">
            <v>KF</v>
          </cell>
          <cell r="O663" t="str">
            <v>315000</v>
          </cell>
        </row>
        <row r="664">
          <cell r="A664" t="str">
            <v>ED.KF.315000-AFC-STEAM PROD PLANT-A</v>
          </cell>
          <cell r="B664">
            <v>44175</v>
          </cell>
          <cell r="C664">
            <v>44166</v>
          </cell>
          <cell r="D664" t="str">
            <v>182332 REG ASSET - AFUDC (CCNC)</v>
          </cell>
          <cell r="E664">
            <v>44166</v>
          </cell>
          <cell r="F664">
            <v>0</v>
          </cell>
          <cell r="G664">
            <v>358.82</v>
          </cell>
          <cell r="H664">
            <v>6.06</v>
          </cell>
          <cell r="I664">
            <v>352.76</v>
          </cell>
          <cell r="J664">
            <v>0</v>
          </cell>
          <cell r="K664">
            <v>0</v>
          </cell>
          <cell r="L664" t="str">
            <v>ED.KF.315000</v>
          </cell>
          <cell r="M664" t="str">
            <v>ED</v>
          </cell>
          <cell r="N664" t="str">
            <v>KF</v>
          </cell>
          <cell r="O664" t="str">
            <v>315000</v>
          </cell>
        </row>
        <row r="665">
          <cell r="A665" t="str">
            <v>ED.WA.366000-AFC-DISTRIBUTION PLANT</v>
          </cell>
          <cell r="B665">
            <v>44173</v>
          </cell>
          <cell r="C665">
            <v>44166</v>
          </cell>
          <cell r="D665" t="str">
            <v>182332 REG ASSET - AFUDC (CCNC)</v>
          </cell>
          <cell r="E665">
            <v>44166</v>
          </cell>
          <cell r="F665">
            <v>0</v>
          </cell>
          <cell r="G665">
            <v>30089.8</v>
          </cell>
          <cell r="H665">
            <v>101.66</v>
          </cell>
          <cell r="I665">
            <v>29988.14</v>
          </cell>
          <cell r="J665">
            <v>0</v>
          </cell>
          <cell r="K665">
            <v>0</v>
          </cell>
          <cell r="L665" t="str">
            <v>ED.WA.366000</v>
          </cell>
          <cell r="M665" t="str">
            <v>ED</v>
          </cell>
          <cell r="N665" t="str">
            <v>WA</v>
          </cell>
          <cell r="O665" t="str">
            <v>366000</v>
          </cell>
        </row>
        <row r="666">
          <cell r="A666" t="str">
            <v>ED.WA.365000-AFC-DISTRIBUTION PLANT</v>
          </cell>
          <cell r="B666">
            <v>44173</v>
          </cell>
          <cell r="C666">
            <v>44166</v>
          </cell>
          <cell r="D666" t="str">
            <v>182332 REG ASSET - AFUDC (CCNC)</v>
          </cell>
          <cell r="E666">
            <v>44166</v>
          </cell>
          <cell r="F666">
            <v>0</v>
          </cell>
          <cell r="G666">
            <v>3259.32</v>
          </cell>
          <cell r="H666">
            <v>32.99</v>
          </cell>
          <cell r="I666">
            <v>3226.33</v>
          </cell>
          <cell r="J666">
            <v>0</v>
          </cell>
          <cell r="K666">
            <v>0</v>
          </cell>
          <cell r="L666" t="str">
            <v>ED.WA.365000</v>
          </cell>
          <cell r="M666" t="str">
            <v>ED</v>
          </cell>
          <cell r="N666" t="str">
            <v>WA</v>
          </cell>
          <cell r="O666" t="str">
            <v>365000</v>
          </cell>
        </row>
        <row r="667">
          <cell r="A667" t="str">
            <v>ED.AN.356000-AFC-TRANSMISSION PLANT</v>
          </cell>
          <cell r="B667">
            <v>43782</v>
          </cell>
          <cell r="C667">
            <v>43770</v>
          </cell>
          <cell r="D667" t="str">
            <v>182332 REG ASSET - AFUDC (CCNC)</v>
          </cell>
          <cell r="E667">
            <v>44166</v>
          </cell>
          <cell r="F667">
            <v>0</v>
          </cell>
          <cell r="G667">
            <v>2052.2399999999998</v>
          </cell>
          <cell r="H667">
            <v>44.57</v>
          </cell>
          <cell r="I667">
            <v>2007.67</v>
          </cell>
          <cell r="J667">
            <v>0</v>
          </cell>
          <cell r="K667">
            <v>0</v>
          </cell>
          <cell r="L667" t="str">
            <v>ED.AN.356000</v>
          </cell>
          <cell r="M667" t="str">
            <v>ED</v>
          </cell>
          <cell r="N667" t="str">
            <v>AN</v>
          </cell>
          <cell r="O667" t="str">
            <v>356000</v>
          </cell>
        </row>
        <row r="668">
          <cell r="A668" t="str">
            <v>ED.ID.366000-AFC-DISTRIBUTION PLANT</v>
          </cell>
          <cell r="B668">
            <v>44136</v>
          </cell>
          <cell r="C668">
            <v>44136</v>
          </cell>
          <cell r="D668" t="str">
            <v>182332 REG ASSET - AFUDC (CCNC)</v>
          </cell>
          <cell r="E668">
            <v>44166</v>
          </cell>
          <cell r="F668">
            <v>0</v>
          </cell>
          <cell r="G668">
            <v>58.21</v>
          </cell>
          <cell r="H668">
            <v>0.63</v>
          </cell>
          <cell r="I668">
            <v>57.58</v>
          </cell>
          <cell r="J668">
            <v>0</v>
          </cell>
          <cell r="K668">
            <v>0</v>
          </cell>
          <cell r="L668" t="str">
            <v>ED.ID.366000</v>
          </cell>
          <cell r="M668" t="str">
            <v>ED</v>
          </cell>
          <cell r="N668" t="str">
            <v>ID</v>
          </cell>
          <cell r="O668" t="str">
            <v>366000</v>
          </cell>
        </row>
        <row r="669">
          <cell r="A669" t="str">
            <v>CD.AA.303100-AFC-INTANGIBLE PLANT-M</v>
          </cell>
          <cell r="B669">
            <v>44179</v>
          </cell>
          <cell r="C669">
            <v>44166</v>
          </cell>
          <cell r="D669" t="str">
            <v>182332 REG ASSET - AFUDC (CCNC)</v>
          </cell>
          <cell r="E669">
            <v>44166</v>
          </cell>
          <cell r="F669">
            <v>0</v>
          </cell>
          <cell r="G669">
            <v>60907.1</v>
          </cell>
          <cell r="H669">
            <v>2703.61</v>
          </cell>
          <cell r="I669">
            <v>58203.49</v>
          </cell>
          <cell r="J669">
            <v>9.2960000000000001E-2</v>
          </cell>
          <cell r="K669">
            <v>5661.9240159999999</v>
          </cell>
          <cell r="L669" t="str">
            <v>CD.AA.303100</v>
          </cell>
          <cell r="M669" t="str">
            <v>CD</v>
          </cell>
          <cell r="N669" t="str">
            <v>AA</v>
          </cell>
          <cell r="O669" t="str">
            <v>303100</v>
          </cell>
        </row>
        <row r="670">
          <cell r="A670" t="str">
            <v>ED.WA.364000-AFC-DISTRIBUTION PLANT</v>
          </cell>
          <cell r="B670">
            <v>44187</v>
          </cell>
          <cell r="C670">
            <v>44166</v>
          </cell>
          <cell r="D670" t="str">
            <v>182332 REG ASSET - AFUDC (CCNC)</v>
          </cell>
          <cell r="E670">
            <v>44166</v>
          </cell>
          <cell r="F670">
            <v>0</v>
          </cell>
          <cell r="G670">
            <v>13112.45</v>
          </cell>
          <cell r="H670">
            <v>120.6</v>
          </cell>
          <cell r="I670">
            <v>12991.85</v>
          </cell>
          <cell r="J670">
            <v>0</v>
          </cell>
          <cell r="K670">
            <v>0</v>
          </cell>
          <cell r="L670" t="str">
            <v>ED.WA.364000</v>
          </cell>
          <cell r="M670" t="str">
            <v>ED</v>
          </cell>
          <cell r="N670" t="str">
            <v>WA</v>
          </cell>
          <cell r="O670" t="str">
            <v>364000</v>
          </cell>
        </row>
        <row r="671">
          <cell r="A671" t="str">
            <v>ED.ID.368000-AFC-DISTRIBUTION PLANT</v>
          </cell>
          <cell r="B671">
            <v>43773</v>
          </cell>
          <cell r="C671">
            <v>43770</v>
          </cell>
          <cell r="D671" t="str">
            <v>182332 REG ASSET - AFUDC (CCNC)</v>
          </cell>
          <cell r="E671">
            <v>44166</v>
          </cell>
          <cell r="F671">
            <v>0</v>
          </cell>
          <cell r="G671">
            <v>0</v>
          </cell>
          <cell r="H671">
            <v>0</v>
          </cell>
          <cell r="I671">
            <v>0</v>
          </cell>
          <cell r="J671">
            <v>0</v>
          </cell>
          <cell r="K671">
            <v>0</v>
          </cell>
          <cell r="L671" t="str">
            <v>ED.ID.368000</v>
          </cell>
          <cell r="M671" t="str">
            <v>ED</v>
          </cell>
          <cell r="N671" t="str">
            <v>ID</v>
          </cell>
          <cell r="O671" t="str">
            <v>368000</v>
          </cell>
        </row>
        <row r="672">
          <cell r="A672" t="str">
            <v>ED.WA.366000-AFC-DISTRIBUTION PLANT</v>
          </cell>
          <cell r="B672">
            <v>44008</v>
          </cell>
          <cell r="C672">
            <v>43983</v>
          </cell>
          <cell r="D672" t="str">
            <v>182332 REG ASSET - AFUDC (CCNC)</v>
          </cell>
          <cell r="E672">
            <v>44166</v>
          </cell>
          <cell r="F672">
            <v>0</v>
          </cell>
          <cell r="G672">
            <v>174.44</v>
          </cell>
          <cell r="H672">
            <v>0.59</v>
          </cell>
          <cell r="I672">
            <v>173.85</v>
          </cell>
          <cell r="J672">
            <v>0</v>
          </cell>
          <cell r="K672">
            <v>0</v>
          </cell>
          <cell r="L672" t="str">
            <v>ED.WA.366000</v>
          </cell>
          <cell r="M672" t="str">
            <v>ED</v>
          </cell>
          <cell r="N672" t="str">
            <v>WA</v>
          </cell>
          <cell r="O672" t="str">
            <v>366000</v>
          </cell>
        </row>
        <row r="673">
          <cell r="A673" t="str">
            <v>ED.ID.362000-AFC-DISTRIBUTION PLANT</v>
          </cell>
          <cell r="B673">
            <v>43977</v>
          </cell>
          <cell r="C673">
            <v>43952</v>
          </cell>
          <cell r="D673" t="str">
            <v>182332 REG ASSET - AFUDC (CCNC)</v>
          </cell>
          <cell r="E673">
            <v>44166</v>
          </cell>
          <cell r="F673">
            <v>0</v>
          </cell>
          <cell r="G673">
            <v>0</v>
          </cell>
          <cell r="H673">
            <v>0</v>
          </cell>
          <cell r="I673">
            <v>0</v>
          </cell>
          <cell r="J673">
            <v>0</v>
          </cell>
          <cell r="K673">
            <v>0</v>
          </cell>
          <cell r="L673" t="str">
            <v>ED.ID.362000</v>
          </cell>
          <cell r="M673" t="str">
            <v>ED</v>
          </cell>
          <cell r="N673" t="str">
            <v>ID</v>
          </cell>
          <cell r="O673" t="str">
            <v>362000</v>
          </cell>
        </row>
        <row r="674">
          <cell r="A674" t="str">
            <v>ED.AN.303100-AFC-INTANGIBLE PLANT-M</v>
          </cell>
          <cell r="B674">
            <v>43982</v>
          </cell>
          <cell r="C674">
            <v>43952</v>
          </cell>
          <cell r="D674" t="str">
            <v>182332 REG ASSET - AFUDC (CCNC)</v>
          </cell>
          <cell r="E674">
            <v>44166</v>
          </cell>
          <cell r="F674">
            <v>0</v>
          </cell>
          <cell r="G674">
            <v>15472.85</v>
          </cell>
          <cell r="H674">
            <v>562.38</v>
          </cell>
          <cell r="I674">
            <v>14910.47</v>
          </cell>
          <cell r="J674">
            <v>0</v>
          </cell>
          <cell r="K674">
            <v>0</v>
          </cell>
          <cell r="L674" t="str">
            <v>ED.AN.303100</v>
          </cell>
          <cell r="M674" t="str">
            <v>ED</v>
          </cell>
          <cell r="N674" t="str">
            <v>AN</v>
          </cell>
          <cell r="O674" t="str">
            <v>303100</v>
          </cell>
        </row>
        <row r="675">
          <cell r="A675" t="str">
            <v>ED.ID.367000-AFC-DISTRIBUTION PLANT</v>
          </cell>
          <cell r="B675">
            <v>43773</v>
          </cell>
          <cell r="C675">
            <v>43770</v>
          </cell>
          <cell r="D675" t="str">
            <v>182332 REG ASSET - AFUDC (CCNC)</v>
          </cell>
          <cell r="E675">
            <v>44166</v>
          </cell>
          <cell r="F675">
            <v>0</v>
          </cell>
          <cell r="G675">
            <v>0</v>
          </cell>
          <cell r="H675">
            <v>0</v>
          </cell>
          <cell r="I675">
            <v>0</v>
          </cell>
          <cell r="J675">
            <v>0</v>
          </cell>
          <cell r="K675">
            <v>0</v>
          </cell>
          <cell r="L675" t="str">
            <v>ED.ID.367000</v>
          </cell>
          <cell r="M675" t="str">
            <v>ED</v>
          </cell>
          <cell r="N675" t="str">
            <v>ID</v>
          </cell>
          <cell r="O675" t="str">
            <v>367000</v>
          </cell>
        </row>
        <row r="676">
          <cell r="A676" t="str">
            <v>ED.WA.373500-AFC-DIST-STREET LIGHTS</v>
          </cell>
          <cell r="B676">
            <v>44008</v>
          </cell>
          <cell r="C676">
            <v>43983</v>
          </cell>
          <cell r="D676" t="str">
            <v>182332 REG ASSET - AFUDC (CCNC)</v>
          </cell>
          <cell r="E676">
            <v>44166</v>
          </cell>
          <cell r="F676">
            <v>0</v>
          </cell>
          <cell r="G676">
            <v>67.25</v>
          </cell>
          <cell r="H676">
            <v>0.21</v>
          </cell>
          <cell r="I676">
            <v>67.040000000000006</v>
          </cell>
          <cell r="J676">
            <v>0</v>
          </cell>
          <cell r="K676">
            <v>0</v>
          </cell>
          <cell r="L676" t="str">
            <v>ED.WA.373500</v>
          </cell>
          <cell r="M676" t="str">
            <v>ED</v>
          </cell>
          <cell r="N676" t="str">
            <v>WA</v>
          </cell>
          <cell r="O676" t="str">
            <v>373500</v>
          </cell>
        </row>
        <row r="677">
          <cell r="A677" t="str">
            <v>ED.AN.355000-AFC-TRANSMISSION PLANT</v>
          </cell>
          <cell r="B677">
            <v>43795</v>
          </cell>
          <cell r="C677">
            <v>43770</v>
          </cell>
          <cell r="D677" t="str">
            <v>182332 REG ASSET - AFUDC (CCNC)</v>
          </cell>
          <cell r="E677">
            <v>44166</v>
          </cell>
          <cell r="F677">
            <v>0</v>
          </cell>
          <cell r="G677">
            <v>0</v>
          </cell>
          <cell r="H677">
            <v>0</v>
          </cell>
          <cell r="I677">
            <v>0</v>
          </cell>
          <cell r="J677">
            <v>0</v>
          </cell>
          <cell r="K677">
            <v>0</v>
          </cell>
          <cell r="L677" t="str">
            <v>ED.AN.355000</v>
          </cell>
          <cell r="M677" t="str">
            <v>ED</v>
          </cell>
          <cell r="N677" t="str">
            <v>AN</v>
          </cell>
          <cell r="O677" t="str">
            <v>355000</v>
          </cell>
        </row>
        <row r="678">
          <cell r="A678" t="str">
            <v>ED.AN.355000-AFC-TRANSMISSION PLANT</v>
          </cell>
          <cell r="B678">
            <v>43784</v>
          </cell>
          <cell r="C678">
            <v>43770</v>
          </cell>
          <cell r="D678" t="str">
            <v>182332 REG ASSET - AFUDC (CCNC)</v>
          </cell>
          <cell r="E678">
            <v>44166</v>
          </cell>
          <cell r="F678">
            <v>0</v>
          </cell>
          <cell r="G678">
            <v>228.35</v>
          </cell>
          <cell r="H678">
            <v>4.4800000000000004</v>
          </cell>
          <cell r="I678">
            <v>223.87</v>
          </cell>
          <cell r="J678">
            <v>0</v>
          </cell>
          <cell r="K678">
            <v>0</v>
          </cell>
          <cell r="L678" t="str">
            <v>ED.AN.355000</v>
          </cell>
          <cell r="M678" t="str">
            <v>ED</v>
          </cell>
          <cell r="N678" t="str">
            <v>AN</v>
          </cell>
          <cell r="O678" t="str">
            <v>355000</v>
          </cell>
        </row>
        <row r="679">
          <cell r="A679" t="str">
            <v>ED.NR.334000-AFC-HYDRO PROD PLANT-A</v>
          </cell>
          <cell r="B679">
            <v>44001</v>
          </cell>
          <cell r="C679">
            <v>43983</v>
          </cell>
          <cell r="D679" t="str">
            <v>182332 REG ASSET - AFUDC (CCNC)</v>
          </cell>
          <cell r="E679">
            <v>44166</v>
          </cell>
          <cell r="F679">
            <v>0</v>
          </cell>
          <cell r="G679">
            <v>20920.669999999998</v>
          </cell>
          <cell r="H679">
            <v>326.13</v>
          </cell>
          <cell r="I679">
            <v>20594.54</v>
          </cell>
          <cell r="J679">
            <v>0</v>
          </cell>
          <cell r="K679">
            <v>0</v>
          </cell>
          <cell r="L679" t="str">
            <v>ED.NR.334000</v>
          </cell>
          <cell r="M679" t="str">
            <v>ED</v>
          </cell>
          <cell r="N679" t="str">
            <v>NR</v>
          </cell>
          <cell r="O679" t="str">
            <v>334000</v>
          </cell>
        </row>
        <row r="680">
          <cell r="A680" t="str">
            <v>GD.ID.380000-AFC-GAS DISTRIBUTION P</v>
          </cell>
          <cell r="B680">
            <v>44110</v>
          </cell>
          <cell r="C680">
            <v>44105</v>
          </cell>
          <cell r="D680" t="str">
            <v>182332 REG ASSET - AFUDC (CCNC)</v>
          </cell>
          <cell r="E680">
            <v>44166</v>
          </cell>
          <cell r="F680">
            <v>0</v>
          </cell>
          <cell r="G680">
            <v>940.31</v>
          </cell>
          <cell r="H680">
            <v>4.28</v>
          </cell>
          <cell r="I680">
            <v>936.03</v>
          </cell>
          <cell r="J680">
            <v>0</v>
          </cell>
          <cell r="K680">
            <v>0</v>
          </cell>
          <cell r="L680" t="str">
            <v>GD.ID.380000</v>
          </cell>
          <cell r="M680" t="str">
            <v>GD</v>
          </cell>
          <cell r="N680" t="str">
            <v>ID</v>
          </cell>
          <cell r="O680" t="str">
            <v>380000</v>
          </cell>
        </row>
        <row r="681">
          <cell r="A681" t="str">
            <v>CD.AA.397000-AFC-GENERAL PLANT-COMM</v>
          </cell>
          <cell r="B681">
            <v>43699</v>
          </cell>
          <cell r="C681">
            <v>43678</v>
          </cell>
          <cell r="D681" t="str">
            <v>182332 REG ASSET - AFUDC (CCNC)</v>
          </cell>
          <cell r="E681">
            <v>44166</v>
          </cell>
          <cell r="F681">
            <v>0</v>
          </cell>
          <cell r="G681">
            <v>0</v>
          </cell>
          <cell r="H681">
            <v>0</v>
          </cell>
          <cell r="I681">
            <v>0</v>
          </cell>
          <cell r="J681">
            <v>9.2960000000000001E-2</v>
          </cell>
          <cell r="K681">
            <v>0</v>
          </cell>
          <cell r="L681" t="str">
            <v>CD.AA.397000</v>
          </cell>
          <cell r="M681" t="str">
            <v>CD</v>
          </cell>
          <cell r="N681" t="str">
            <v>AA</v>
          </cell>
          <cell r="O681" t="str">
            <v>397000</v>
          </cell>
        </row>
        <row r="682">
          <cell r="A682" t="str">
            <v>ED.AN.397000-AFC-GENERAL PLANT-COMM</v>
          </cell>
          <cell r="B682">
            <v>44053</v>
          </cell>
          <cell r="C682">
            <v>44044</v>
          </cell>
          <cell r="D682" t="str">
            <v>182332 REG ASSET - AFUDC (CCNC)</v>
          </cell>
          <cell r="E682">
            <v>44166</v>
          </cell>
          <cell r="F682">
            <v>0</v>
          </cell>
          <cell r="G682">
            <v>966.66</v>
          </cell>
          <cell r="H682">
            <v>17.34</v>
          </cell>
          <cell r="I682">
            <v>949.32</v>
          </cell>
          <cell r="J682">
            <v>0</v>
          </cell>
          <cell r="K682">
            <v>0</v>
          </cell>
          <cell r="L682" t="str">
            <v>ED.AN.397000</v>
          </cell>
          <cell r="M682" t="str">
            <v>ED</v>
          </cell>
          <cell r="N682" t="str">
            <v>AN</v>
          </cell>
          <cell r="O682" t="str">
            <v>397000</v>
          </cell>
        </row>
        <row r="683">
          <cell r="A683" t="str">
            <v>CD.AA.303100-AFC-INTANGIBLE PLANT-M</v>
          </cell>
          <cell r="B683">
            <v>43683</v>
          </cell>
          <cell r="C683">
            <v>43678</v>
          </cell>
          <cell r="D683" t="str">
            <v>182332 REG ASSET - AFUDC (CCNC)</v>
          </cell>
          <cell r="E683">
            <v>44166</v>
          </cell>
          <cell r="F683">
            <v>0</v>
          </cell>
          <cell r="G683">
            <v>0</v>
          </cell>
          <cell r="H683">
            <v>0</v>
          </cell>
          <cell r="I683">
            <v>0</v>
          </cell>
          <cell r="J683">
            <v>9.2960000000000001E-2</v>
          </cell>
          <cell r="K683">
            <v>0</v>
          </cell>
          <cell r="L683" t="str">
            <v>CD.AA.303100</v>
          </cell>
          <cell r="M683" t="str">
            <v>CD</v>
          </cell>
          <cell r="N683" t="str">
            <v>AA</v>
          </cell>
          <cell r="O683" t="str">
            <v>303100</v>
          </cell>
        </row>
        <row r="684">
          <cell r="A684" t="str">
            <v>ED.ID.390100-AFC-GENERAL PLANT-STRU</v>
          </cell>
          <cell r="B684">
            <v>43668</v>
          </cell>
          <cell r="C684">
            <v>43647</v>
          </cell>
          <cell r="D684" t="str">
            <v>182332 REG ASSET - AFUDC (CCNC)</v>
          </cell>
          <cell r="E684">
            <v>44166</v>
          </cell>
          <cell r="F684">
            <v>0</v>
          </cell>
          <cell r="G684">
            <v>0</v>
          </cell>
          <cell r="H684">
            <v>0</v>
          </cell>
          <cell r="I684">
            <v>0</v>
          </cell>
          <cell r="J684">
            <v>0</v>
          </cell>
          <cell r="K684">
            <v>0</v>
          </cell>
          <cell r="L684" t="str">
            <v>ED.ID.390100</v>
          </cell>
          <cell r="M684" t="str">
            <v>ED</v>
          </cell>
          <cell r="N684" t="str">
            <v>ID</v>
          </cell>
          <cell r="O684" t="str">
            <v>390100</v>
          </cell>
        </row>
        <row r="685">
          <cell r="A685" t="str">
            <v>ED.AN.352000-AFC-TRANSMISSION PLANT</v>
          </cell>
          <cell r="B685">
            <v>43781</v>
          </cell>
          <cell r="C685">
            <v>43770</v>
          </cell>
          <cell r="D685" t="str">
            <v>182332 REG ASSET - AFUDC (CCNC)</v>
          </cell>
          <cell r="E685">
            <v>44166</v>
          </cell>
          <cell r="F685">
            <v>0</v>
          </cell>
          <cell r="G685">
            <v>0</v>
          </cell>
          <cell r="H685">
            <v>0</v>
          </cell>
          <cell r="I685">
            <v>0</v>
          </cell>
          <cell r="J685">
            <v>0</v>
          </cell>
          <cell r="K685">
            <v>0</v>
          </cell>
          <cell r="L685" t="str">
            <v>ED.AN.352000</v>
          </cell>
          <cell r="M685" t="str">
            <v>ED</v>
          </cell>
          <cell r="N685" t="str">
            <v>AN</v>
          </cell>
          <cell r="O685" t="str">
            <v>352000</v>
          </cell>
        </row>
        <row r="686">
          <cell r="A686" t="str">
            <v>ED.WA.365000-AFC-DISTRIBUTION PLANT</v>
          </cell>
          <cell r="B686">
            <v>44083</v>
          </cell>
          <cell r="C686">
            <v>44075</v>
          </cell>
          <cell r="D686" t="str">
            <v>182332 REG ASSET - AFUDC (CCNC)</v>
          </cell>
          <cell r="E686">
            <v>44166</v>
          </cell>
          <cell r="F686">
            <v>0</v>
          </cell>
          <cell r="G686">
            <v>6380.43</v>
          </cell>
          <cell r="H686">
            <v>64.58</v>
          </cell>
          <cell r="I686">
            <v>6315.85</v>
          </cell>
          <cell r="J686">
            <v>0</v>
          </cell>
          <cell r="K686">
            <v>0</v>
          </cell>
          <cell r="L686" t="str">
            <v>ED.WA.365000</v>
          </cell>
          <cell r="M686" t="str">
            <v>ED</v>
          </cell>
          <cell r="N686" t="str">
            <v>WA</v>
          </cell>
          <cell r="O686" t="str">
            <v>365000</v>
          </cell>
        </row>
        <row r="687">
          <cell r="A687" t="str">
            <v>GD.WA.375000-AFC-DISTRIBUTION PLANT</v>
          </cell>
          <cell r="B687">
            <v>43668</v>
          </cell>
          <cell r="C687">
            <v>43678</v>
          </cell>
          <cell r="D687" t="str">
            <v>182332 REG ASSET - AFUDC (CCNC)</v>
          </cell>
          <cell r="E687">
            <v>44166</v>
          </cell>
          <cell r="F687">
            <v>0</v>
          </cell>
          <cell r="G687">
            <v>0</v>
          </cell>
          <cell r="H687">
            <v>0</v>
          </cell>
          <cell r="I687">
            <v>0</v>
          </cell>
          <cell r="J687">
            <v>0</v>
          </cell>
          <cell r="K687">
            <v>0</v>
          </cell>
          <cell r="L687" t="str">
            <v>GD.WA.375000</v>
          </cell>
          <cell r="M687" t="str">
            <v>GD</v>
          </cell>
          <cell r="N687" t="str">
            <v>WA</v>
          </cell>
          <cell r="O687" t="str">
            <v>375000</v>
          </cell>
        </row>
        <row r="688">
          <cell r="A688" t="str">
            <v>GD.OR.397000-AFC-GENERAL PLANT-COMM</v>
          </cell>
          <cell r="B688">
            <v>44104</v>
          </cell>
          <cell r="C688">
            <v>44075</v>
          </cell>
          <cell r="D688" t="str">
            <v>182332 REG ASSET - AFUDC (CCNC)</v>
          </cell>
          <cell r="E688">
            <v>44166</v>
          </cell>
          <cell r="F688">
            <v>0</v>
          </cell>
          <cell r="G688">
            <v>3652.1</v>
          </cell>
          <cell r="H688">
            <v>51.16</v>
          </cell>
          <cell r="I688">
            <v>3600.94</v>
          </cell>
          <cell r="J688">
            <v>1</v>
          </cell>
          <cell r="K688">
            <v>3652.1</v>
          </cell>
          <cell r="L688" t="str">
            <v>GD.OR.397000</v>
          </cell>
          <cell r="M688" t="str">
            <v>GD</v>
          </cell>
          <cell r="N688" t="str">
            <v>OR</v>
          </cell>
          <cell r="O688" t="str">
            <v>397000</v>
          </cell>
        </row>
        <row r="689">
          <cell r="A689" t="str">
            <v>ED.WA.362000-AFC-DISTRIBUTION PLANT</v>
          </cell>
          <cell r="B689">
            <v>43794</v>
          </cell>
          <cell r="C689">
            <v>43770</v>
          </cell>
          <cell r="D689" t="str">
            <v>182332 REG ASSET - AFUDC (CCNC)</v>
          </cell>
          <cell r="E689">
            <v>44166</v>
          </cell>
          <cell r="F689">
            <v>0</v>
          </cell>
          <cell r="G689">
            <v>0</v>
          </cell>
          <cell r="H689">
            <v>0</v>
          </cell>
          <cell r="I689">
            <v>0</v>
          </cell>
          <cell r="J689">
            <v>0</v>
          </cell>
          <cell r="K689">
            <v>0</v>
          </cell>
          <cell r="L689" t="str">
            <v>ED.WA.362000</v>
          </cell>
          <cell r="M689" t="str">
            <v>ED</v>
          </cell>
          <cell r="N689" t="str">
            <v>WA</v>
          </cell>
          <cell r="O689" t="str">
            <v>362000</v>
          </cell>
        </row>
        <row r="690">
          <cell r="A690" t="str">
            <v>ED.ID.366000-AFC-DISTRIBUTION PLANT</v>
          </cell>
          <cell r="B690">
            <v>43700</v>
          </cell>
          <cell r="C690">
            <v>43678</v>
          </cell>
          <cell r="D690" t="str">
            <v>182332 REG ASSET - AFUDC (CCNC)</v>
          </cell>
          <cell r="E690">
            <v>44166</v>
          </cell>
          <cell r="F690">
            <v>0</v>
          </cell>
          <cell r="G690">
            <v>0</v>
          </cell>
          <cell r="H690">
            <v>0</v>
          </cell>
          <cell r="I690">
            <v>0</v>
          </cell>
          <cell r="J690">
            <v>0</v>
          </cell>
          <cell r="K690">
            <v>0</v>
          </cell>
          <cell r="L690" t="str">
            <v>ED.ID.366000</v>
          </cell>
          <cell r="M690" t="str">
            <v>ED</v>
          </cell>
          <cell r="N690" t="str">
            <v>ID</v>
          </cell>
          <cell r="O690" t="str">
            <v>366000</v>
          </cell>
        </row>
        <row r="691">
          <cell r="A691" t="str">
            <v>CD.AA.391100-AFC-GENERAL PLANT-COMP</v>
          </cell>
          <cell r="B691">
            <v>44085</v>
          </cell>
          <cell r="C691">
            <v>44075</v>
          </cell>
          <cell r="D691" t="str">
            <v>182332 REG ASSET - AFUDC (CCNC)</v>
          </cell>
          <cell r="E691">
            <v>44166</v>
          </cell>
          <cell r="F691">
            <v>0</v>
          </cell>
          <cell r="G691">
            <v>0</v>
          </cell>
          <cell r="H691">
            <v>0</v>
          </cell>
          <cell r="I691">
            <v>0</v>
          </cell>
          <cell r="J691">
            <v>9.2960000000000001E-2</v>
          </cell>
          <cell r="K691">
            <v>0</v>
          </cell>
          <cell r="L691" t="str">
            <v>CD.AA.391100</v>
          </cell>
          <cell r="M691" t="str">
            <v>CD</v>
          </cell>
          <cell r="N691" t="str">
            <v>AA</v>
          </cell>
          <cell r="O691" t="str">
            <v>391100</v>
          </cell>
        </row>
        <row r="692">
          <cell r="A692" t="str">
            <v>ED.AN.391100-AFC-GENERAL PLANT-COMP</v>
          </cell>
          <cell r="B692">
            <v>43989</v>
          </cell>
          <cell r="C692">
            <v>43983</v>
          </cell>
          <cell r="D692" t="str">
            <v>182332 REG ASSET - AFUDC (CCNC)</v>
          </cell>
          <cell r="E692">
            <v>44166</v>
          </cell>
          <cell r="F692">
            <v>0</v>
          </cell>
          <cell r="G692">
            <v>0</v>
          </cell>
          <cell r="H692">
            <v>0</v>
          </cell>
          <cell r="I692">
            <v>0</v>
          </cell>
          <cell r="J692">
            <v>0</v>
          </cell>
          <cell r="K692">
            <v>0</v>
          </cell>
          <cell r="L692" t="str">
            <v>ED.AN.391100</v>
          </cell>
          <cell r="M692" t="str">
            <v>ED</v>
          </cell>
          <cell r="N692" t="str">
            <v>AN</v>
          </cell>
          <cell r="O692" t="str">
            <v>391100</v>
          </cell>
        </row>
        <row r="693">
          <cell r="A693" t="str">
            <v>CD.AA.397000-AFC-GENERAL PLANT-COMM</v>
          </cell>
          <cell r="B693">
            <v>43965</v>
          </cell>
          <cell r="C693">
            <v>43952</v>
          </cell>
          <cell r="D693" t="str">
            <v>182332 REG ASSET - AFUDC (CCNC)</v>
          </cell>
          <cell r="E693">
            <v>44166</v>
          </cell>
          <cell r="F693">
            <v>0</v>
          </cell>
          <cell r="G693">
            <v>0</v>
          </cell>
          <cell r="H693">
            <v>0</v>
          </cell>
          <cell r="I693">
            <v>0</v>
          </cell>
          <cell r="J693">
            <v>9.2960000000000001E-2</v>
          </cell>
          <cell r="K693">
            <v>0</v>
          </cell>
          <cell r="L693" t="str">
            <v>CD.AA.397000</v>
          </cell>
          <cell r="M693" t="str">
            <v>CD</v>
          </cell>
          <cell r="N693" t="str">
            <v>AA</v>
          </cell>
          <cell r="O693" t="str">
            <v>397000</v>
          </cell>
        </row>
        <row r="694">
          <cell r="A694" t="str">
            <v>ED.CG.331260-AFC-STRUCTURES AND IMP</v>
          </cell>
          <cell r="B694">
            <v>44133</v>
          </cell>
          <cell r="C694">
            <v>44105</v>
          </cell>
          <cell r="D694" t="str">
            <v>182332 REG ASSET - AFUDC (CCNC)</v>
          </cell>
          <cell r="E694">
            <v>44166</v>
          </cell>
          <cell r="F694">
            <v>0</v>
          </cell>
          <cell r="G694">
            <v>1125.74</v>
          </cell>
          <cell r="H694">
            <v>2.36</v>
          </cell>
          <cell r="I694">
            <v>1123.3800000000001</v>
          </cell>
          <cell r="J694">
            <v>0</v>
          </cell>
          <cell r="K694">
            <v>0</v>
          </cell>
          <cell r="L694" t="str">
            <v>ED.CG.331260</v>
          </cell>
          <cell r="M694" t="str">
            <v>ED</v>
          </cell>
          <cell r="N694" t="str">
            <v>CG</v>
          </cell>
          <cell r="O694" t="str">
            <v>331260</v>
          </cell>
        </row>
        <row r="695">
          <cell r="A695" t="str">
            <v>ED.NR.331260-AFC-HYDRO PROD PLANT-S</v>
          </cell>
          <cell r="B695">
            <v>44133</v>
          </cell>
          <cell r="C695">
            <v>44105</v>
          </cell>
          <cell r="D695" t="str">
            <v>182332 REG ASSET - AFUDC (CCNC)</v>
          </cell>
          <cell r="E695">
            <v>44166</v>
          </cell>
          <cell r="F695">
            <v>0</v>
          </cell>
          <cell r="G695">
            <v>77.92</v>
          </cell>
          <cell r="H695">
            <v>0.25</v>
          </cell>
          <cell r="I695">
            <v>77.67</v>
          </cell>
          <cell r="J695">
            <v>0</v>
          </cell>
          <cell r="K695">
            <v>0</v>
          </cell>
          <cell r="L695" t="str">
            <v>ED.NR.331260</v>
          </cell>
          <cell r="M695" t="str">
            <v>ED</v>
          </cell>
          <cell r="N695" t="str">
            <v>NR</v>
          </cell>
          <cell r="O695" t="str">
            <v>331260</v>
          </cell>
        </row>
        <row r="696">
          <cell r="A696" t="str">
            <v>ED.ID.364000-AFC-DISTRIBUTION PLANT</v>
          </cell>
          <cell r="B696">
            <v>43780</v>
          </cell>
          <cell r="C696">
            <v>43770</v>
          </cell>
          <cell r="D696" t="str">
            <v>182332 REG ASSET - AFUDC (CCNC)</v>
          </cell>
          <cell r="E696">
            <v>44166</v>
          </cell>
          <cell r="F696">
            <v>0</v>
          </cell>
          <cell r="G696">
            <v>0</v>
          </cell>
          <cell r="H696">
            <v>0</v>
          </cell>
          <cell r="I696">
            <v>0</v>
          </cell>
          <cell r="J696">
            <v>0</v>
          </cell>
          <cell r="K696">
            <v>0</v>
          </cell>
          <cell r="L696" t="str">
            <v>ED.ID.364000</v>
          </cell>
          <cell r="M696" t="str">
            <v>ED</v>
          </cell>
          <cell r="N696" t="str">
            <v>ID</v>
          </cell>
          <cell r="O696" t="str">
            <v>364000</v>
          </cell>
        </row>
        <row r="697">
          <cell r="A697" t="str">
            <v>ED.ID.367000-AFC-DISTRIBUTION PLANT</v>
          </cell>
          <cell r="B697">
            <v>43790</v>
          </cell>
          <cell r="C697">
            <v>43770</v>
          </cell>
          <cell r="D697" t="str">
            <v>182332 REG ASSET - AFUDC (CCNC)</v>
          </cell>
          <cell r="E697">
            <v>44166</v>
          </cell>
          <cell r="F697">
            <v>0</v>
          </cell>
          <cell r="G697">
            <v>495.3</v>
          </cell>
          <cell r="H697">
            <v>19.98</v>
          </cell>
          <cell r="I697">
            <v>475.32</v>
          </cell>
          <cell r="J697">
            <v>0</v>
          </cell>
          <cell r="K697">
            <v>0</v>
          </cell>
          <cell r="L697" t="str">
            <v>ED.ID.367000</v>
          </cell>
          <cell r="M697" t="str">
            <v>ED</v>
          </cell>
          <cell r="N697" t="str">
            <v>ID</v>
          </cell>
          <cell r="O697" t="str">
            <v>367000</v>
          </cell>
        </row>
        <row r="698">
          <cell r="A698" t="str">
            <v>ED.AN.352000-AFC-TRANSMISSION PLANT</v>
          </cell>
          <cell r="B698">
            <v>44018</v>
          </cell>
          <cell r="C698">
            <v>44013</v>
          </cell>
          <cell r="D698" t="str">
            <v>182332 REG ASSET - AFUDC (CCNC)</v>
          </cell>
          <cell r="E698">
            <v>44166</v>
          </cell>
          <cell r="F698">
            <v>0</v>
          </cell>
          <cell r="G698">
            <v>60561.74</v>
          </cell>
          <cell r="H698">
            <v>355.59</v>
          </cell>
          <cell r="I698">
            <v>60206.15</v>
          </cell>
          <cell r="J698">
            <v>0</v>
          </cell>
          <cell r="K698">
            <v>0</v>
          </cell>
          <cell r="L698" t="str">
            <v>ED.AN.352000</v>
          </cell>
          <cell r="M698" t="str">
            <v>ED</v>
          </cell>
          <cell r="N698" t="str">
            <v>AN</v>
          </cell>
          <cell r="O698" t="str">
            <v>352000</v>
          </cell>
        </row>
        <row r="699">
          <cell r="A699" t="str">
            <v>ED.ID.368000-AFC-DISTRIBUTION PLANT</v>
          </cell>
          <cell r="B699">
            <v>43790</v>
          </cell>
          <cell r="C699">
            <v>43770</v>
          </cell>
          <cell r="D699" t="str">
            <v>182332 REG ASSET - AFUDC (CCNC)</v>
          </cell>
          <cell r="E699">
            <v>44166</v>
          </cell>
          <cell r="F699">
            <v>0</v>
          </cell>
          <cell r="G699">
            <v>825.44</v>
          </cell>
          <cell r="H699">
            <v>20.75</v>
          </cell>
          <cell r="I699">
            <v>804.69</v>
          </cell>
          <cell r="J699">
            <v>0</v>
          </cell>
          <cell r="K699">
            <v>0</v>
          </cell>
          <cell r="L699" t="str">
            <v>ED.ID.368000</v>
          </cell>
          <cell r="M699" t="str">
            <v>ED</v>
          </cell>
          <cell r="N699" t="str">
            <v>ID</v>
          </cell>
          <cell r="O699" t="str">
            <v>368000</v>
          </cell>
        </row>
        <row r="700">
          <cell r="A700" t="str">
            <v>ED.NR.335150-AFC-HYD PRD-EQ FISHERY</v>
          </cell>
          <cell r="B700">
            <v>43767</v>
          </cell>
          <cell r="C700">
            <v>43739</v>
          </cell>
          <cell r="D700" t="str">
            <v>182332 REG ASSET - AFUDC (CCNC)</v>
          </cell>
          <cell r="E700">
            <v>44166</v>
          </cell>
          <cell r="F700">
            <v>0</v>
          </cell>
          <cell r="G700">
            <v>0</v>
          </cell>
          <cell r="H700">
            <v>0</v>
          </cell>
          <cell r="I700">
            <v>0</v>
          </cell>
          <cell r="J700">
            <v>0</v>
          </cell>
          <cell r="K700">
            <v>0</v>
          </cell>
          <cell r="L700" t="str">
            <v>ED.NR.335150</v>
          </cell>
          <cell r="M700" t="str">
            <v>ED</v>
          </cell>
          <cell r="N700" t="str">
            <v>NR</v>
          </cell>
          <cell r="O700" t="str">
            <v>335150</v>
          </cell>
        </row>
        <row r="701">
          <cell r="A701" t="str">
            <v>CD.AA.397000-AFC-GENERAL PLANT-COMM</v>
          </cell>
          <cell r="B701">
            <v>44112</v>
          </cell>
          <cell r="C701">
            <v>44105</v>
          </cell>
          <cell r="D701" t="str">
            <v>182332 REG ASSET - AFUDC (CCNC)</v>
          </cell>
          <cell r="E701">
            <v>44166</v>
          </cell>
          <cell r="F701">
            <v>0</v>
          </cell>
          <cell r="G701">
            <v>266.48</v>
          </cell>
          <cell r="H701">
            <v>6.98</v>
          </cell>
          <cell r="I701">
            <v>259.5</v>
          </cell>
          <cell r="J701">
            <v>9.2960000000000001E-2</v>
          </cell>
          <cell r="K701">
            <v>24.771980800000001</v>
          </cell>
          <cell r="L701" t="str">
            <v>CD.AA.397000</v>
          </cell>
          <cell r="M701" t="str">
            <v>CD</v>
          </cell>
          <cell r="N701" t="str">
            <v>AA</v>
          </cell>
          <cell r="O701" t="str">
            <v>397000</v>
          </cell>
        </row>
        <row r="702">
          <cell r="A702" t="str">
            <v>ED.KF.315000-AFC-STEAM PROD PLANT-A</v>
          </cell>
          <cell r="B702">
            <v>43989</v>
          </cell>
          <cell r="C702">
            <v>43983</v>
          </cell>
          <cell r="D702" t="str">
            <v>182332 REG ASSET - AFUDC (CCNC)</v>
          </cell>
          <cell r="E702">
            <v>44166</v>
          </cell>
          <cell r="F702">
            <v>0</v>
          </cell>
          <cell r="G702">
            <v>13521.75</v>
          </cell>
          <cell r="H702">
            <v>228.21</v>
          </cell>
          <cell r="I702">
            <v>13293.54</v>
          </cell>
          <cell r="J702">
            <v>0</v>
          </cell>
          <cell r="K702">
            <v>0</v>
          </cell>
          <cell r="L702" t="str">
            <v>ED.KF.315000</v>
          </cell>
          <cell r="M702" t="str">
            <v>ED</v>
          </cell>
          <cell r="N702" t="str">
            <v>KF</v>
          </cell>
          <cell r="O702" t="str">
            <v>315000</v>
          </cell>
        </row>
        <row r="703">
          <cell r="A703" t="str">
            <v>CD.AN.397000-AFC-GENERAL PLANT-COMM</v>
          </cell>
          <cell r="B703">
            <v>43784</v>
          </cell>
          <cell r="C703">
            <v>43770</v>
          </cell>
          <cell r="D703" t="str">
            <v>182332 REG ASSET - AFUDC (CCNC)</v>
          </cell>
          <cell r="E703">
            <v>44166</v>
          </cell>
          <cell r="F703">
            <v>0</v>
          </cell>
          <cell r="G703">
            <v>0</v>
          </cell>
          <cell r="H703">
            <v>0</v>
          </cell>
          <cell r="I703">
            <v>0</v>
          </cell>
          <cell r="J703">
            <v>0</v>
          </cell>
          <cell r="K703">
            <v>0</v>
          </cell>
          <cell r="L703" t="str">
            <v>CD.AN.397000</v>
          </cell>
          <cell r="M703" t="str">
            <v>CD</v>
          </cell>
          <cell r="N703" t="str">
            <v>AN</v>
          </cell>
          <cell r="O703" t="str">
            <v>397000</v>
          </cell>
        </row>
        <row r="704">
          <cell r="A704" t="str">
            <v>CD.AA.391100-AFC-GENERAL PLANT-COMP</v>
          </cell>
          <cell r="B704">
            <v>44033</v>
          </cell>
          <cell r="C704">
            <v>44013</v>
          </cell>
          <cell r="D704" t="str">
            <v>182332 REG ASSET - AFUDC (CCNC)</v>
          </cell>
          <cell r="E704">
            <v>44166</v>
          </cell>
          <cell r="F704">
            <v>0</v>
          </cell>
          <cell r="G704">
            <v>52020.31</v>
          </cell>
          <cell r="H704">
            <v>4705.8599999999997</v>
          </cell>
          <cell r="I704">
            <v>47314.45</v>
          </cell>
          <cell r="J704">
            <v>9.2960000000000001E-2</v>
          </cell>
          <cell r="K704">
            <v>4835.8080175999994</v>
          </cell>
          <cell r="L704" t="str">
            <v>CD.AA.391100</v>
          </cell>
          <cell r="M704" t="str">
            <v>CD</v>
          </cell>
          <cell r="N704" t="str">
            <v>AA</v>
          </cell>
          <cell r="O704" t="str">
            <v>391100</v>
          </cell>
        </row>
        <row r="705">
          <cell r="A705" t="str">
            <v>CD.AA.390100-AFC-GENERAL PLANT-STRU</v>
          </cell>
          <cell r="B705">
            <v>43790</v>
          </cell>
          <cell r="C705">
            <v>43770</v>
          </cell>
          <cell r="D705" t="str">
            <v>182332 REG ASSET - AFUDC (CCNC)</v>
          </cell>
          <cell r="E705">
            <v>44166</v>
          </cell>
          <cell r="F705">
            <v>0</v>
          </cell>
          <cell r="G705">
            <v>0</v>
          </cell>
          <cell r="H705">
            <v>0</v>
          </cell>
          <cell r="I705">
            <v>0</v>
          </cell>
          <cell r="J705">
            <v>9.2960000000000001E-2</v>
          </cell>
          <cell r="K705">
            <v>0</v>
          </cell>
          <cell r="L705" t="str">
            <v>CD.AA.390100</v>
          </cell>
          <cell r="M705" t="str">
            <v>CD</v>
          </cell>
          <cell r="N705" t="str">
            <v>AA</v>
          </cell>
          <cell r="O705" t="str">
            <v>390100</v>
          </cell>
        </row>
        <row r="706">
          <cell r="A706" t="str">
            <v>ED.ID.373500-AFC-DIST-STREET LIGHTS</v>
          </cell>
          <cell r="B706">
            <v>43951</v>
          </cell>
          <cell r="C706">
            <v>43922</v>
          </cell>
          <cell r="D706" t="str">
            <v>182332 REG ASSET - AFUDC (CCNC)</v>
          </cell>
          <cell r="E706">
            <v>44166</v>
          </cell>
          <cell r="F706">
            <v>0</v>
          </cell>
          <cell r="G706">
            <v>6.95</v>
          </cell>
          <cell r="H706">
            <v>0.08</v>
          </cell>
          <cell r="I706">
            <v>6.87</v>
          </cell>
          <cell r="J706">
            <v>0</v>
          </cell>
          <cell r="K706">
            <v>0</v>
          </cell>
          <cell r="L706" t="str">
            <v>ED.ID.373500</v>
          </cell>
          <cell r="M706" t="str">
            <v>ED</v>
          </cell>
          <cell r="N706" t="str">
            <v>ID</v>
          </cell>
          <cell r="O706" t="str">
            <v>373500</v>
          </cell>
        </row>
        <row r="707">
          <cell r="A707" t="str">
            <v>CD.AA.303100-AFC-INTANGIBLE PLANT-M</v>
          </cell>
          <cell r="B707">
            <v>44116</v>
          </cell>
          <cell r="C707">
            <v>44105</v>
          </cell>
          <cell r="D707" t="str">
            <v>182332 REG ASSET - AFUDC (CCNC)</v>
          </cell>
          <cell r="E707">
            <v>44166</v>
          </cell>
          <cell r="F707">
            <v>0</v>
          </cell>
          <cell r="G707">
            <v>34.44</v>
          </cell>
          <cell r="H707">
            <v>1.53</v>
          </cell>
          <cell r="I707">
            <v>32.909999999999997</v>
          </cell>
          <cell r="J707">
            <v>9.2960000000000001E-2</v>
          </cell>
          <cell r="K707">
            <v>3.2015423999999997</v>
          </cell>
          <cell r="L707" t="str">
            <v>CD.AA.303100</v>
          </cell>
          <cell r="M707" t="str">
            <v>CD</v>
          </cell>
          <cell r="N707" t="str">
            <v>AA</v>
          </cell>
          <cell r="O707" t="str">
            <v>303100</v>
          </cell>
        </row>
        <row r="708">
          <cell r="A708" t="str">
            <v>GD.OR.385000-AFC-DISTRIBUTION-MEAS/</v>
          </cell>
          <cell r="B708">
            <v>44110</v>
          </cell>
          <cell r="C708">
            <v>44105</v>
          </cell>
          <cell r="D708" t="str">
            <v>182332 REG ASSET - AFUDC (CCNC)</v>
          </cell>
          <cell r="E708">
            <v>44166</v>
          </cell>
          <cell r="F708">
            <v>0</v>
          </cell>
          <cell r="G708">
            <v>80.28</v>
          </cell>
          <cell r="H708">
            <v>0.53</v>
          </cell>
          <cell r="I708">
            <v>79.75</v>
          </cell>
          <cell r="J708">
            <v>1</v>
          </cell>
          <cell r="K708">
            <v>80.28</v>
          </cell>
          <cell r="L708" t="str">
            <v>GD.OR.385000</v>
          </cell>
          <cell r="M708" t="str">
            <v>GD</v>
          </cell>
          <cell r="N708" t="str">
            <v>OR</v>
          </cell>
          <cell r="O708" t="str">
            <v>385000</v>
          </cell>
        </row>
        <row r="709">
          <cell r="A709" t="str">
            <v>ED.ID.397000-AFC-GENERAL PLANT-COMM</v>
          </cell>
          <cell r="B709">
            <v>43783</v>
          </cell>
          <cell r="C709">
            <v>43770</v>
          </cell>
          <cell r="D709" t="str">
            <v>182332 REG ASSET - AFUDC (CCNC)</v>
          </cell>
          <cell r="E709">
            <v>44166</v>
          </cell>
          <cell r="F709">
            <v>0</v>
          </cell>
          <cell r="G709">
            <v>1739.03</v>
          </cell>
          <cell r="H709">
            <v>128.5</v>
          </cell>
          <cell r="I709">
            <v>1610.53</v>
          </cell>
          <cell r="J709">
            <v>0</v>
          </cell>
          <cell r="K709">
            <v>0</v>
          </cell>
          <cell r="L709" t="str">
            <v>ED.ID.397000</v>
          </cell>
          <cell r="M709" t="str">
            <v>ED</v>
          </cell>
          <cell r="N709" t="str">
            <v>ID</v>
          </cell>
          <cell r="O709" t="str">
            <v>397000</v>
          </cell>
        </row>
        <row r="710">
          <cell r="A710" t="str">
            <v>ED.ID.369100-AFC-DISTRIBUTION PLANT</v>
          </cell>
          <cell r="B710">
            <v>44070</v>
          </cell>
          <cell r="C710">
            <v>44044</v>
          </cell>
          <cell r="D710" t="str">
            <v>182332 REG ASSET - AFUDC (CCNC)</v>
          </cell>
          <cell r="E710">
            <v>44166</v>
          </cell>
          <cell r="F710">
            <v>0</v>
          </cell>
          <cell r="G710">
            <v>4.87</v>
          </cell>
          <cell r="H710">
            <v>0.05</v>
          </cell>
          <cell r="I710">
            <v>4.82</v>
          </cell>
          <cell r="J710">
            <v>0</v>
          </cell>
          <cell r="K710">
            <v>0</v>
          </cell>
          <cell r="L710" t="str">
            <v>ED.ID.369100</v>
          </cell>
          <cell r="M710" t="str">
            <v>ED</v>
          </cell>
          <cell r="N710" t="str">
            <v>ID</v>
          </cell>
          <cell r="O710" t="str">
            <v>369100</v>
          </cell>
        </row>
        <row r="711">
          <cell r="A711" t="str">
            <v>ED.WA.365000-AFC-DISTRIBUTION PLANT</v>
          </cell>
          <cell r="B711">
            <v>44117</v>
          </cell>
          <cell r="C711">
            <v>44105</v>
          </cell>
          <cell r="D711" t="str">
            <v>182332 REG ASSET - AFUDC (CCNC)</v>
          </cell>
          <cell r="E711">
            <v>44166</v>
          </cell>
          <cell r="F711">
            <v>0</v>
          </cell>
          <cell r="G711">
            <v>230.24</v>
          </cell>
          <cell r="H711">
            <v>2.33</v>
          </cell>
          <cell r="I711">
            <v>227.91</v>
          </cell>
          <cell r="J711">
            <v>0</v>
          </cell>
          <cell r="K711">
            <v>0</v>
          </cell>
          <cell r="L711" t="str">
            <v>ED.WA.365000</v>
          </cell>
          <cell r="M711" t="str">
            <v>ED</v>
          </cell>
          <cell r="N711" t="str">
            <v>WA</v>
          </cell>
          <cell r="O711" t="str">
            <v>365000</v>
          </cell>
        </row>
        <row r="712">
          <cell r="A712" t="str">
            <v>ED.ID.366000-AFC-DISTRIBUTION PLANT</v>
          </cell>
          <cell r="B712">
            <v>44110</v>
          </cell>
          <cell r="C712">
            <v>44105</v>
          </cell>
          <cell r="D712" t="str">
            <v>182332 REG ASSET - AFUDC (CCNC)</v>
          </cell>
          <cell r="E712">
            <v>44166</v>
          </cell>
          <cell r="F712">
            <v>0</v>
          </cell>
          <cell r="G712">
            <v>545.66999999999996</v>
          </cell>
          <cell r="H712">
            <v>5.93</v>
          </cell>
          <cell r="I712">
            <v>539.74</v>
          </cell>
          <cell r="J712">
            <v>0</v>
          </cell>
          <cell r="K712">
            <v>0</v>
          </cell>
          <cell r="L712" t="str">
            <v>ED.ID.366000</v>
          </cell>
          <cell r="M712" t="str">
            <v>ED</v>
          </cell>
          <cell r="N712" t="str">
            <v>ID</v>
          </cell>
          <cell r="O712" t="str">
            <v>366000</v>
          </cell>
        </row>
        <row r="713">
          <cell r="A713" t="str">
            <v>ED.PF.332100-AFC-HYDRO PROD PLANT-S</v>
          </cell>
          <cell r="B713">
            <v>44126</v>
          </cell>
          <cell r="C713">
            <v>44105</v>
          </cell>
          <cell r="D713" t="str">
            <v>182332 REG ASSET - AFUDC (CCNC)</v>
          </cell>
          <cell r="E713">
            <v>44166</v>
          </cell>
          <cell r="F713">
            <v>0</v>
          </cell>
          <cell r="G713">
            <v>19208.96</v>
          </cell>
          <cell r="H713">
            <v>93</v>
          </cell>
          <cell r="I713">
            <v>19115.96</v>
          </cell>
          <cell r="J713">
            <v>0</v>
          </cell>
          <cell r="K713">
            <v>0</v>
          </cell>
          <cell r="L713" t="str">
            <v>ED.PF.332100</v>
          </cell>
          <cell r="M713" t="str">
            <v>ED</v>
          </cell>
          <cell r="N713" t="str">
            <v>PF</v>
          </cell>
          <cell r="O713" t="str">
            <v>332100</v>
          </cell>
        </row>
        <row r="714">
          <cell r="A714" t="str">
            <v>ED.RT.341000-AFC-OTHER PROD PLANT-S</v>
          </cell>
          <cell r="B714">
            <v>43795</v>
          </cell>
          <cell r="C714">
            <v>43770</v>
          </cell>
          <cell r="D714" t="str">
            <v>182332 REG ASSET - AFUDC (CCNC)</v>
          </cell>
          <cell r="E714">
            <v>44166</v>
          </cell>
          <cell r="F714">
            <v>0</v>
          </cell>
          <cell r="G714">
            <v>0</v>
          </cell>
          <cell r="H714">
            <v>0</v>
          </cell>
          <cell r="I714">
            <v>0</v>
          </cell>
          <cell r="J714">
            <v>0</v>
          </cell>
          <cell r="K714">
            <v>0</v>
          </cell>
          <cell r="L714" t="str">
            <v>ED.RT.341000</v>
          </cell>
          <cell r="M714" t="str">
            <v>ED</v>
          </cell>
          <cell r="N714" t="str">
            <v>RT</v>
          </cell>
          <cell r="O714" t="str">
            <v>341000</v>
          </cell>
        </row>
        <row r="715">
          <cell r="A715" t="str">
            <v>ED.WA.362000-AFC-DISTRIBUTION PLANT</v>
          </cell>
          <cell r="B715">
            <v>44148</v>
          </cell>
          <cell r="C715">
            <v>44136</v>
          </cell>
          <cell r="D715" t="str">
            <v>182332 REG ASSET - AFUDC (CCNC)</v>
          </cell>
          <cell r="E715">
            <v>44166</v>
          </cell>
          <cell r="F715">
            <v>0</v>
          </cell>
          <cell r="G715">
            <v>923.03</v>
          </cell>
          <cell r="H715">
            <v>10.55</v>
          </cell>
          <cell r="I715">
            <v>912.48</v>
          </cell>
          <cell r="J715">
            <v>0</v>
          </cell>
          <cell r="K715">
            <v>0</v>
          </cell>
          <cell r="L715" t="str">
            <v>ED.WA.362000</v>
          </cell>
          <cell r="M715" t="str">
            <v>ED</v>
          </cell>
          <cell r="N715" t="str">
            <v>WA</v>
          </cell>
          <cell r="O715" t="str">
            <v>362000</v>
          </cell>
        </row>
        <row r="716">
          <cell r="A716" t="str">
            <v>CD.AA.391100-AFC-GENERAL PLANT-COMP</v>
          </cell>
          <cell r="B716">
            <v>43817</v>
          </cell>
          <cell r="C716">
            <v>43800</v>
          </cell>
          <cell r="D716" t="str">
            <v>182332 REG ASSET - AFUDC (CCNC)</v>
          </cell>
          <cell r="E716">
            <v>44166</v>
          </cell>
          <cell r="F716">
            <v>0</v>
          </cell>
          <cell r="G716">
            <v>4870.41</v>
          </cell>
          <cell r="H716">
            <v>1139.3699999999999</v>
          </cell>
          <cell r="I716">
            <v>3731.04</v>
          </cell>
          <cell r="J716">
            <v>9.2960000000000001E-2</v>
          </cell>
          <cell r="K716">
            <v>452.75331360000001</v>
          </cell>
          <cell r="L716" t="str">
            <v>CD.AA.391100</v>
          </cell>
          <cell r="M716" t="str">
            <v>CD</v>
          </cell>
          <cell r="N716" t="str">
            <v>AA</v>
          </cell>
          <cell r="O716" t="str">
            <v>391100</v>
          </cell>
        </row>
        <row r="717">
          <cell r="A717" t="str">
            <v>CD.AA.303100-AFC-INTANGIBLE PLANT-M</v>
          </cell>
          <cell r="B717">
            <v>43893</v>
          </cell>
          <cell r="C717">
            <v>43891</v>
          </cell>
          <cell r="D717" t="str">
            <v>182332 REG ASSET - AFUDC (CCNC)</v>
          </cell>
          <cell r="E717">
            <v>44166</v>
          </cell>
          <cell r="F717">
            <v>0</v>
          </cell>
          <cell r="G717">
            <v>0</v>
          </cell>
          <cell r="H717">
            <v>0</v>
          </cell>
          <cell r="I717">
            <v>0</v>
          </cell>
          <cell r="J717">
            <v>9.2960000000000001E-2</v>
          </cell>
          <cell r="K717">
            <v>0</v>
          </cell>
          <cell r="L717" t="str">
            <v>CD.AA.303100</v>
          </cell>
          <cell r="M717" t="str">
            <v>CD</v>
          </cell>
          <cell r="N717" t="str">
            <v>AA</v>
          </cell>
          <cell r="O717" t="str">
            <v>303100</v>
          </cell>
        </row>
        <row r="718">
          <cell r="A718" t="str">
            <v>CD.AA.391100-AFC-GENERAL PLANT-COMP</v>
          </cell>
          <cell r="B718">
            <v>43838</v>
          </cell>
          <cell r="C718">
            <v>43831</v>
          </cell>
          <cell r="D718" t="str">
            <v>182332 REG ASSET - AFUDC (CCNC)</v>
          </cell>
          <cell r="E718">
            <v>44166</v>
          </cell>
          <cell r="F718">
            <v>0</v>
          </cell>
          <cell r="G718">
            <v>0</v>
          </cell>
          <cell r="H718">
            <v>0</v>
          </cell>
          <cell r="I718">
            <v>0</v>
          </cell>
          <cell r="J718">
            <v>9.2960000000000001E-2</v>
          </cell>
          <cell r="K718">
            <v>0</v>
          </cell>
          <cell r="L718" t="str">
            <v>CD.AA.391100</v>
          </cell>
          <cell r="M718" t="str">
            <v>CD</v>
          </cell>
          <cell r="N718" t="str">
            <v>AA</v>
          </cell>
          <cell r="O718" t="str">
            <v>391100</v>
          </cell>
        </row>
        <row r="719">
          <cell r="A719" t="str">
            <v>ED.CG.331000-AFC-HYDRO PROD PLANT-S</v>
          </cell>
          <cell r="B719">
            <v>43847</v>
          </cell>
          <cell r="C719">
            <v>43831</v>
          </cell>
          <cell r="D719" t="str">
            <v>182332 REG ASSET - AFUDC (CCNC)</v>
          </cell>
          <cell r="E719">
            <v>44166</v>
          </cell>
          <cell r="F719">
            <v>0</v>
          </cell>
          <cell r="G719">
            <v>1988.79</v>
          </cell>
          <cell r="H719">
            <v>11.23</v>
          </cell>
          <cell r="I719">
            <v>1977.56</v>
          </cell>
          <cell r="J719">
            <v>0</v>
          </cell>
          <cell r="K719">
            <v>0</v>
          </cell>
          <cell r="L719" t="str">
            <v>ED.CG.331000</v>
          </cell>
          <cell r="M719" t="str">
            <v>ED</v>
          </cell>
          <cell r="N719" t="str">
            <v>CG</v>
          </cell>
          <cell r="O719" t="str">
            <v>331000</v>
          </cell>
        </row>
        <row r="720">
          <cell r="A720" t="str">
            <v>ED.ID.367000-AFC-DISTRIBUTION PLANT</v>
          </cell>
          <cell r="B720">
            <v>43852</v>
          </cell>
          <cell r="C720">
            <v>43831</v>
          </cell>
          <cell r="D720" t="str">
            <v>182332 REG ASSET - AFUDC (CCNC)</v>
          </cell>
          <cell r="E720">
            <v>44166</v>
          </cell>
          <cell r="F720">
            <v>0</v>
          </cell>
          <cell r="G720">
            <v>2856.3</v>
          </cell>
          <cell r="H720">
            <v>50.03</v>
          </cell>
          <cell r="I720">
            <v>2806.27</v>
          </cell>
          <cell r="J720">
            <v>0</v>
          </cell>
          <cell r="K720">
            <v>0</v>
          </cell>
          <cell r="L720" t="str">
            <v>ED.ID.367000</v>
          </cell>
          <cell r="M720" t="str">
            <v>ED</v>
          </cell>
          <cell r="N720" t="str">
            <v>ID</v>
          </cell>
          <cell r="O720" t="str">
            <v>367000</v>
          </cell>
        </row>
        <row r="721">
          <cell r="A721" t="str">
            <v>ED.AN.353000-AFC-TRANSMISSION PLANT</v>
          </cell>
          <cell r="B721">
            <v>43922</v>
          </cell>
          <cell r="C721">
            <v>43922</v>
          </cell>
          <cell r="D721" t="str">
            <v>182332 REG ASSET - AFUDC (CCNC)</v>
          </cell>
          <cell r="E721">
            <v>44166</v>
          </cell>
          <cell r="F721">
            <v>0</v>
          </cell>
          <cell r="G721">
            <v>0</v>
          </cell>
          <cell r="H721">
            <v>0</v>
          </cell>
          <cell r="I721">
            <v>0</v>
          </cell>
          <cell r="J721">
            <v>0</v>
          </cell>
          <cell r="K721">
            <v>0</v>
          </cell>
          <cell r="L721" t="str">
            <v>ED.AN.353000</v>
          </cell>
          <cell r="M721" t="str">
            <v>ED</v>
          </cell>
          <cell r="N721" t="str">
            <v>AN</v>
          </cell>
          <cell r="O721" t="str">
            <v>353000</v>
          </cell>
        </row>
        <row r="722">
          <cell r="A722" t="str">
            <v>ED.ID.364000-AFC-DISTRIBUTION PLANT</v>
          </cell>
          <cell r="B722">
            <v>43845</v>
          </cell>
          <cell r="C722">
            <v>43831</v>
          </cell>
          <cell r="D722" t="str">
            <v>182332 REG ASSET - AFUDC (CCNC)</v>
          </cell>
          <cell r="E722">
            <v>44166</v>
          </cell>
          <cell r="F722">
            <v>0</v>
          </cell>
          <cell r="G722">
            <v>0</v>
          </cell>
          <cell r="H722">
            <v>0</v>
          </cell>
          <cell r="I722">
            <v>0</v>
          </cell>
          <cell r="J722">
            <v>0</v>
          </cell>
          <cell r="K722">
            <v>0</v>
          </cell>
          <cell r="L722" t="str">
            <v>ED.ID.364000</v>
          </cell>
          <cell r="M722" t="str">
            <v>ED</v>
          </cell>
          <cell r="N722" t="str">
            <v>ID</v>
          </cell>
          <cell r="O722" t="str">
            <v>364000</v>
          </cell>
        </row>
        <row r="723">
          <cell r="A723" t="str">
            <v>CD.ID.390100-AFC-GENERAL PLANT STRU</v>
          </cell>
          <cell r="B723">
            <v>43805</v>
          </cell>
          <cell r="C723">
            <v>43800</v>
          </cell>
          <cell r="D723" t="str">
            <v>182332 REG ASSET - AFUDC (CCNC)</v>
          </cell>
          <cell r="E723">
            <v>44166</v>
          </cell>
          <cell r="F723">
            <v>0</v>
          </cell>
          <cell r="G723">
            <v>0</v>
          </cell>
          <cell r="H723">
            <v>0</v>
          </cell>
          <cell r="I723">
            <v>0</v>
          </cell>
          <cell r="J723">
            <v>0</v>
          </cell>
          <cell r="K723">
            <v>0</v>
          </cell>
          <cell r="L723" t="str">
            <v>CD.ID.390100</v>
          </cell>
          <cell r="M723" t="str">
            <v>CD</v>
          </cell>
          <cell r="N723" t="str">
            <v>ID</v>
          </cell>
          <cell r="O723" t="str">
            <v>390100</v>
          </cell>
        </row>
        <row r="724">
          <cell r="A724" t="str">
            <v>GD.OR.380000-AFC-GAS DISTRIBUTION P</v>
          </cell>
          <cell r="B724">
            <v>44182</v>
          </cell>
          <cell r="C724">
            <v>44166</v>
          </cell>
          <cell r="D724" t="str">
            <v>182332 REG ASSET - AFUDC (CCNC)</v>
          </cell>
          <cell r="E724">
            <v>44166</v>
          </cell>
          <cell r="F724">
            <v>0</v>
          </cell>
          <cell r="G724">
            <v>3.34</v>
          </cell>
          <cell r="H724">
            <v>0.03</v>
          </cell>
          <cell r="I724">
            <v>3.31</v>
          </cell>
          <cell r="J724">
            <v>1</v>
          </cell>
          <cell r="K724">
            <v>3.34</v>
          </cell>
          <cell r="L724" t="str">
            <v>GD.OR.380000</v>
          </cell>
          <cell r="M724" t="str">
            <v>GD</v>
          </cell>
          <cell r="N724" t="str">
            <v>OR</v>
          </cell>
          <cell r="O724" t="str">
            <v>380000</v>
          </cell>
        </row>
        <row r="725">
          <cell r="A725" t="str">
            <v>CD.AA.303100-AFC-INTANGIBLE PLANT-M</v>
          </cell>
          <cell r="B725">
            <v>44181</v>
          </cell>
          <cell r="C725">
            <v>44166</v>
          </cell>
          <cell r="D725" t="str">
            <v>182332 REG ASSET - AFUDC (CCNC)</v>
          </cell>
          <cell r="E725">
            <v>44166</v>
          </cell>
          <cell r="F725">
            <v>0</v>
          </cell>
          <cell r="G725">
            <v>1844.18</v>
          </cell>
          <cell r="H725">
            <v>81.86</v>
          </cell>
          <cell r="I725">
            <v>1762.32</v>
          </cell>
          <cell r="J725">
            <v>9.2960000000000001E-2</v>
          </cell>
          <cell r="K725">
            <v>171.4349728</v>
          </cell>
          <cell r="L725" t="str">
            <v>CD.AA.303100</v>
          </cell>
          <cell r="M725" t="str">
            <v>CD</v>
          </cell>
          <cell r="N725" t="str">
            <v>AA</v>
          </cell>
          <cell r="O725" t="str">
            <v>303100</v>
          </cell>
        </row>
        <row r="726">
          <cell r="A726" t="str">
            <v>CD.AA.397000-AFC-GENERAL PLANT-COMM</v>
          </cell>
          <cell r="B726">
            <v>44194</v>
          </cell>
          <cell r="C726">
            <v>44166</v>
          </cell>
          <cell r="D726" t="str">
            <v>182332 REG ASSET - AFUDC (CCNC)</v>
          </cell>
          <cell r="E726">
            <v>44166</v>
          </cell>
          <cell r="F726">
            <v>0</v>
          </cell>
          <cell r="G726">
            <v>2481.14</v>
          </cell>
          <cell r="H726">
            <v>64.959999999999994</v>
          </cell>
          <cell r="I726">
            <v>2416.1799999999998</v>
          </cell>
          <cell r="J726">
            <v>9.2960000000000001E-2</v>
          </cell>
          <cell r="K726">
            <v>230.6467744</v>
          </cell>
          <cell r="L726" t="str">
            <v>CD.AA.397000</v>
          </cell>
          <cell r="M726" t="str">
            <v>CD</v>
          </cell>
          <cell r="N726" t="str">
            <v>AA</v>
          </cell>
          <cell r="O726" t="str">
            <v>397000</v>
          </cell>
        </row>
        <row r="727">
          <cell r="A727" t="str">
            <v>ED.WA.367000-AFC-DISTRIBUTION PLANT</v>
          </cell>
          <cell r="B727">
            <v>44187</v>
          </cell>
          <cell r="C727">
            <v>44166</v>
          </cell>
          <cell r="D727" t="str">
            <v>182332 REG ASSET - AFUDC (CCNC)</v>
          </cell>
          <cell r="E727">
            <v>44166</v>
          </cell>
          <cell r="F727">
            <v>0</v>
          </cell>
          <cell r="G727">
            <v>91.94</v>
          </cell>
          <cell r="H727">
            <v>0.78</v>
          </cell>
          <cell r="I727">
            <v>91.16</v>
          </cell>
          <cell r="J727">
            <v>0</v>
          </cell>
          <cell r="K727">
            <v>0</v>
          </cell>
          <cell r="L727" t="str">
            <v>ED.WA.367000</v>
          </cell>
          <cell r="M727" t="str">
            <v>ED</v>
          </cell>
          <cell r="N727" t="str">
            <v>WA</v>
          </cell>
          <cell r="O727" t="str">
            <v>367000</v>
          </cell>
        </row>
        <row r="728">
          <cell r="A728" t="str">
            <v>GD.OR.380000-AFC-GAS DISTRIBUTION P</v>
          </cell>
          <cell r="B728">
            <v>44136</v>
          </cell>
          <cell r="C728">
            <v>44136</v>
          </cell>
          <cell r="D728" t="str">
            <v>182332 REG ASSET - AFUDC (CCNC)</v>
          </cell>
          <cell r="E728">
            <v>44166</v>
          </cell>
          <cell r="F728">
            <v>0</v>
          </cell>
          <cell r="G728">
            <v>5832.18</v>
          </cell>
          <cell r="H728">
            <v>48.72</v>
          </cell>
          <cell r="I728">
            <v>5783.46</v>
          </cell>
          <cell r="J728">
            <v>1</v>
          </cell>
          <cell r="K728">
            <v>5832.18</v>
          </cell>
          <cell r="L728" t="str">
            <v>GD.OR.380000</v>
          </cell>
          <cell r="M728" t="str">
            <v>GD</v>
          </cell>
          <cell r="N728" t="str">
            <v>OR</v>
          </cell>
          <cell r="O728" t="str">
            <v>380000</v>
          </cell>
        </row>
        <row r="729">
          <cell r="A729" t="str">
            <v>CD.AA.303100-AFC-INTANGIBLE PLANT-M</v>
          </cell>
          <cell r="B729">
            <v>44186</v>
          </cell>
          <cell r="C729">
            <v>44166</v>
          </cell>
          <cell r="D729" t="str">
            <v>182332 REG ASSET - AFUDC (CCNC)</v>
          </cell>
          <cell r="E729">
            <v>44166</v>
          </cell>
          <cell r="F729">
            <v>0</v>
          </cell>
          <cell r="G729">
            <v>14586.87</v>
          </cell>
          <cell r="H729">
            <v>647.5</v>
          </cell>
          <cell r="I729">
            <v>13939.37</v>
          </cell>
          <cell r="J729">
            <v>9.2960000000000001E-2</v>
          </cell>
          <cell r="K729">
            <v>1355.9954352000002</v>
          </cell>
          <cell r="L729" t="str">
            <v>CD.AA.303100</v>
          </cell>
          <cell r="M729" t="str">
            <v>CD</v>
          </cell>
          <cell r="N729" t="str">
            <v>AA</v>
          </cell>
          <cell r="O729" t="str">
            <v>303100</v>
          </cell>
        </row>
        <row r="730">
          <cell r="A730" t="str">
            <v>CD.AA.303100-AFC-INTANGIBLE PLANT-M</v>
          </cell>
          <cell r="B730">
            <v>43748</v>
          </cell>
          <cell r="C730">
            <v>43739</v>
          </cell>
          <cell r="D730" t="str">
            <v>182332 REG ASSET - AFUDC (CCNC)</v>
          </cell>
          <cell r="E730">
            <v>44166</v>
          </cell>
          <cell r="F730">
            <v>0</v>
          </cell>
          <cell r="G730">
            <v>0</v>
          </cell>
          <cell r="H730">
            <v>0</v>
          </cell>
          <cell r="I730">
            <v>0</v>
          </cell>
          <cell r="J730">
            <v>9.2960000000000001E-2</v>
          </cell>
          <cell r="K730">
            <v>0</v>
          </cell>
          <cell r="L730" t="str">
            <v>CD.AA.303100</v>
          </cell>
          <cell r="M730" t="str">
            <v>CD</v>
          </cell>
          <cell r="N730" t="str">
            <v>AA</v>
          </cell>
          <cell r="O730" t="str">
            <v>303100</v>
          </cell>
        </row>
        <row r="731">
          <cell r="A731" t="str">
            <v>ED.LL.334000-AFC-HYD PROD-ACCESSORY</v>
          </cell>
          <cell r="B731">
            <v>44158</v>
          </cell>
          <cell r="C731">
            <v>44136</v>
          </cell>
          <cell r="D731" t="str">
            <v>182332 REG ASSET - AFUDC (CCNC)</v>
          </cell>
          <cell r="E731">
            <v>44166</v>
          </cell>
          <cell r="F731">
            <v>0</v>
          </cell>
          <cell r="G731">
            <v>108.65</v>
          </cell>
          <cell r="H731">
            <v>0.5</v>
          </cell>
          <cell r="I731">
            <v>108.15</v>
          </cell>
          <cell r="J731">
            <v>0</v>
          </cell>
          <cell r="K731">
            <v>0</v>
          </cell>
          <cell r="L731" t="str">
            <v>ED.LL.334000</v>
          </cell>
          <cell r="M731" t="str">
            <v>ED</v>
          </cell>
          <cell r="N731" t="str">
            <v>LL</v>
          </cell>
          <cell r="O731" t="str">
            <v>334000</v>
          </cell>
        </row>
        <row r="732">
          <cell r="A732" t="str">
            <v>CD.AA.397000-AFC-GENERAL PLANT-COMM</v>
          </cell>
          <cell r="B732">
            <v>43817</v>
          </cell>
          <cell r="C732">
            <v>43800</v>
          </cell>
          <cell r="D732" t="str">
            <v>182332 REG ASSET - AFUDC (CCNC)</v>
          </cell>
          <cell r="E732">
            <v>44166</v>
          </cell>
          <cell r="F732">
            <v>0</v>
          </cell>
          <cell r="G732">
            <v>598.71</v>
          </cell>
          <cell r="H732">
            <v>32.99</v>
          </cell>
          <cell r="I732">
            <v>565.72</v>
          </cell>
          <cell r="J732">
            <v>9.2960000000000001E-2</v>
          </cell>
          <cell r="K732">
            <v>55.656081600000007</v>
          </cell>
          <cell r="L732" t="str">
            <v>CD.AA.397000</v>
          </cell>
          <cell r="M732" t="str">
            <v>CD</v>
          </cell>
          <cell r="N732" t="str">
            <v>AA</v>
          </cell>
          <cell r="O732" t="str">
            <v>397000</v>
          </cell>
        </row>
        <row r="733">
          <cell r="A733" t="str">
            <v>ED.NM.334000-AFC-HYDRO PROD PLANT-A</v>
          </cell>
          <cell r="B733">
            <v>44188</v>
          </cell>
          <cell r="C733">
            <v>44166</v>
          </cell>
          <cell r="D733" t="str">
            <v>182332 REG ASSET - AFUDC (CCNC)</v>
          </cell>
          <cell r="E733">
            <v>44166</v>
          </cell>
          <cell r="F733">
            <v>0</v>
          </cell>
          <cell r="G733">
            <v>116.9</v>
          </cell>
          <cell r="H733">
            <v>0.72</v>
          </cell>
          <cell r="I733">
            <v>116.18</v>
          </cell>
          <cell r="J733">
            <v>0</v>
          </cell>
          <cell r="K733">
            <v>0</v>
          </cell>
          <cell r="L733" t="str">
            <v>ED.NM.334000</v>
          </cell>
          <cell r="M733" t="str">
            <v>ED</v>
          </cell>
          <cell r="N733" t="str">
            <v>NM</v>
          </cell>
          <cell r="O733" t="str">
            <v>334000</v>
          </cell>
        </row>
        <row r="734">
          <cell r="A734" t="str">
            <v>ED.WA.367000-AFC-DISTRIBUTION PLANT</v>
          </cell>
          <cell r="B734">
            <v>44173</v>
          </cell>
          <cell r="C734">
            <v>44166</v>
          </cell>
          <cell r="D734" t="str">
            <v>182332 REG ASSET - AFUDC (CCNC)</v>
          </cell>
          <cell r="E734">
            <v>44166</v>
          </cell>
          <cell r="F734">
            <v>0</v>
          </cell>
          <cell r="G734">
            <v>39078.9</v>
          </cell>
          <cell r="H734">
            <v>330.87</v>
          </cell>
          <cell r="I734">
            <v>38748.03</v>
          </cell>
          <cell r="J734">
            <v>0</v>
          </cell>
          <cell r="K734">
            <v>0</v>
          </cell>
          <cell r="L734" t="str">
            <v>ED.WA.367000</v>
          </cell>
          <cell r="M734" t="str">
            <v>ED</v>
          </cell>
          <cell r="N734" t="str">
            <v>WA</v>
          </cell>
          <cell r="O734" t="str">
            <v>367000</v>
          </cell>
        </row>
        <row r="735">
          <cell r="A735" t="str">
            <v>ED.AN.353000-AFC-TRANSMISSION PLANT</v>
          </cell>
          <cell r="B735">
            <v>44173</v>
          </cell>
          <cell r="C735">
            <v>44166</v>
          </cell>
          <cell r="D735" t="str">
            <v>182332 REG ASSET - AFUDC (CCNC)</v>
          </cell>
          <cell r="E735">
            <v>44166</v>
          </cell>
          <cell r="F735">
            <v>0</v>
          </cell>
          <cell r="G735">
            <v>15393.73</v>
          </cell>
          <cell r="H735">
            <v>105.74</v>
          </cell>
          <cell r="I735">
            <v>15287.99</v>
          </cell>
          <cell r="J735">
            <v>0</v>
          </cell>
          <cell r="K735">
            <v>0</v>
          </cell>
          <cell r="L735" t="str">
            <v>ED.AN.353000</v>
          </cell>
          <cell r="M735" t="str">
            <v>ED</v>
          </cell>
          <cell r="N735" t="str">
            <v>AN</v>
          </cell>
          <cell r="O735" t="str">
            <v>353000</v>
          </cell>
        </row>
        <row r="736">
          <cell r="A736" t="str">
            <v>CD.AA.397000-AFC-GENERAL PLANT-COMM</v>
          </cell>
          <cell r="B736">
            <v>44141</v>
          </cell>
          <cell r="C736">
            <v>44136</v>
          </cell>
          <cell r="D736" t="str">
            <v>182332 REG ASSET - AFUDC (CCNC)</v>
          </cell>
          <cell r="E736">
            <v>44166</v>
          </cell>
          <cell r="F736">
            <v>0</v>
          </cell>
          <cell r="G736">
            <v>224.71</v>
          </cell>
          <cell r="H736">
            <v>5.88</v>
          </cell>
          <cell r="I736">
            <v>218.83</v>
          </cell>
          <cell r="J736">
            <v>9.2960000000000001E-2</v>
          </cell>
          <cell r="K736">
            <v>20.889041600000002</v>
          </cell>
          <cell r="L736" t="str">
            <v>CD.AA.397000</v>
          </cell>
          <cell r="M736" t="str">
            <v>CD</v>
          </cell>
          <cell r="N736" t="str">
            <v>AA</v>
          </cell>
          <cell r="O736" t="str">
            <v>397000</v>
          </cell>
        </row>
        <row r="737">
          <cell r="A737" t="str">
            <v>ED.ID.369100-AFC-DISTRIBUTION PLANT</v>
          </cell>
          <cell r="B737">
            <v>44166</v>
          </cell>
          <cell r="C737">
            <v>44166</v>
          </cell>
          <cell r="D737" t="str">
            <v>182332 REG ASSET - AFUDC (CCNC)</v>
          </cell>
          <cell r="E737">
            <v>44166</v>
          </cell>
          <cell r="F737">
            <v>0</v>
          </cell>
          <cell r="G737">
            <v>37.07</v>
          </cell>
          <cell r="H737">
            <v>0.4</v>
          </cell>
          <cell r="I737">
            <v>36.67</v>
          </cell>
          <cell r="J737">
            <v>0</v>
          </cell>
          <cell r="K737">
            <v>0</v>
          </cell>
          <cell r="L737" t="str">
            <v>ED.ID.369100</v>
          </cell>
          <cell r="M737" t="str">
            <v>ED</v>
          </cell>
          <cell r="N737" t="str">
            <v>ID</v>
          </cell>
          <cell r="O737" t="str">
            <v>369100</v>
          </cell>
        </row>
        <row r="738">
          <cell r="A738" t="str">
            <v>ED.AN.356000-AFC-TRANSMISSION PLANT</v>
          </cell>
          <cell r="B738">
            <v>44166</v>
          </cell>
          <cell r="C738">
            <v>44166</v>
          </cell>
          <cell r="D738" t="str">
            <v>182332 REG ASSET - AFUDC (CCNC)</v>
          </cell>
          <cell r="E738">
            <v>44166</v>
          </cell>
          <cell r="F738">
            <v>0</v>
          </cell>
          <cell r="G738">
            <v>-141.74</v>
          </cell>
          <cell r="H738">
            <v>-1.33</v>
          </cell>
          <cell r="I738">
            <v>-140.41</v>
          </cell>
          <cell r="J738">
            <v>0</v>
          </cell>
          <cell r="K738">
            <v>0</v>
          </cell>
          <cell r="L738" t="str">
            <v>ED.AN.356000</v>
          </cell>
          <cell r="M738" t="str">
            <v>ED</v>
          </cell>
          <cell r="N738" t="str">
            <v>AN</v>
          </cell>
          <cell r="O738" t="str">
            <v>356000</v>
          </cell>
        </row>
        <row r="739">
          <cell r="A739" t="str">
            <v>GD.OR.379000-AFC-DISTRIBUTION-MEAS/</v>
          </cell>
          <cell r="B739">
            <v>43769</v>
          </cell>
          <cell r="C739">
            <v>43739</v>
          </cell>
          <cell r="D739" t="str">
            <v>182332 REG ASSET - AFUDC (CCNC)</v>
          </cell>
          <cell r="E739">
            <v>44166</v>
          </cell>
          <cell r="F739">
            <v>0</v>
          </cell>
          <cell r="G739">
            <v>0</v>
          </cell>
          <cell r="H739">
            <v>0</v>
          </cell>
          <cell r="I739">
            <v>0</v>
          </cell>
          <cell r="J739">
            <v>1</v>
          </cell>
          <cell r="K739">
            <v>0</v>
          </cell>
          <cell r="L739" t="str">
            <v>GD.OR.379000</v>
          </cell>
          <cell r="M739" t="str">
            <v>GD</v>
          </cell>
          <cell r="N739" t="str">
            <v>OR</v>
          </cell>
          <cell r="O739" t="str">
            <v>379000</v>
          </cell>
        </row>
        <row r="740">
          <cell r="A740" t="str">
            <v>GD.OR.390100-AFC-GENERAL PLANT-STRU</v>
          </cell>
          <cell r="B740">
            <v>43830</v>
          </cell>
          <cell r="C740">
            <v>43800</v>
          </cell>
          <cell r="D740" t="str">
            <v>182332 REG ASSET - AFUDC (CCNC)</v>
          </cell>
          <cell r="E740">
            <v>44166</v>
          </cell>
          <cell r="F740">
            <v>0</v>
          </cell>
          <cell r="G740">
            <v>74</v>
          </cell>
          <cell r="H740">
            <v>2.06</v>
          </cell>
          <cell r="I740">
            <v>71.94</v>
          </cell>
          <cell r="J740">
            <v>1</v>
          </cell>
          <cell r="K740">
            <v>74</v>
          </cell>
          <cell r="L740" t="str">
            <v>GD.OR.390100</v>
          </cell>
          <cell r="M740" t="str">
            <v>GD</v>
          </cell>
          <cell r="N740" t="str">
            <v>OR</v>
          </cell>
          <cell r="O740" t="str">
            <v>390100</v>
          </cell>
        </row>
        <row r="741">
          <cell r="A741" t="str">
            <v>ED.ID.390100-AFC-GENERAL PLANT-STRU</v>
          </cell>
          <cell r="B741">
            <v>43805</v>
          </cell>
          <cell r="C741">
            <v>43800</v>
          </cell>
          <cell r="D741" t="str">
            <v>182332 REG ASSET - AFUDC (CCNC)</v>
          </cell>
          <cell r="E741">
            <v>44166</v>
          </cell>
          <cell r="F741">
            <v>0</v>
          </cell>
          <cell r="G741">
            <v>0</v>
          </cell>
          <cell r="H741">
            <v>0</v>
          </cell>
          <cell r="I741">
            <v>0</v>
          </cell>
          <cell r="J741">
            <v>0</v>
          </cell>
          <cell r="K741">
            <v>0</v>
          </cell>
          <cell r="L741" t="str">
            <v>ED.ID.390100</v>
          </cell>
          <cell r="M741" t="str">
            <v>ED</v>
          </cell>
          <cell r="N741" t="str">
            <v>ID</v>
          </cell>
          <cell r="O741" t="str">
            <v>390100</v>
          </cell>
        </row>
        <row r="742">
          <cell r="A742" t="str">
            <v>GD.WA.376000-AFC-GAS DISTRIBUTION P</v>
          </cell>
          <cell r="B742">
            <v>43823</v>
          </cell>
          <cell r="C742">
            <v>43800</v>
          </cell>
          <cell r="D742" t="str">
            <v>182332 REG ASSET - AFUDC (CCNC)</v>
          </cell>
          <cell r="E742">
            <v>44166</v>
          </cell>
          <cell r="F742">
            <v>0</v>
          </cell>
          <cell r="G742">
            <v>0</v>
          </cell>
          <cell r="H742">
            <v>0</v>
          </cell>
          <cell r="I742">
            <v>0</v>
          </cell>
          <cell r="J742">
            <v>0</v>
          </cell>
          <cell r="K742">
            <v>0</v>
          </cell>
          <cell r="L742" t="str">
            <v>GD.WA.376000</v>
          </cell>
          <cell r="M742" t="str">
            <v>GD</v>
          </cell>
          <cell r="N742" t="str">
            <v>WA</v>
          </cell>
          <cell r="O742" t="str">
            <v>376000</v>
          </cell>
        </row>
        <row r="743">
          <cell r="A743" t="str">
            <v>ED.WA.362000-AFC-DISTRIBUTION PLANT</v>
          </cell>
          <cell r="B743">
            <v>43769</v>
          </cell>
          <cell r="C743">
            <v>43739</v>
          </cell>
          <cell r="D743" t="str">
            <v>182332 REG ASSET - AFUDC (CCNC)</v>
          </cell>
          <cell r="E743">
            <v>44166</v>
          </cell>
          <cell r="F743">
            <v>0</v>
          </cell>
          <cell r="G743">
            <v>0</v>
          </cell>
          <cell r="H743">
            <v>0</v>
          </cell>
          <cell r="I743">
            <v>0</v>
          </cell>
          <cell r="J743">
            <v>0</v>
          </cell>
          <cell r="K743">
            <v>0</v>
          </cell>
          <cell r="L743" t="str">
            <v>ED.WA.362000</v>
          </cell>
          <cell r="M743" t="str">
            <v>ED</v>
          </cell>
          <cell r="N743" t="str">
            <v>WA</v>
          </cell>
          <cell r="O743" t="str">
            <v>362000</v>
          </cell>
        </row>
        <row r="744">
          <cell r="A744" t="str">
            <v>CD.AN.390100-AFC-GENERAL PLANT-STRU</v>
          </cell>
          <cell r="B744">
            <v>43769</v>
          </cell>
          <cell r="C744">
            <v>43739</v>
          </cell>
          <cell r="D744" t="str">
            <v>182332 REG ASSET - AFUDC (CCNC)</v>
          </cell>
          <cell r="E744">
            <v>44166</v>
          </cell>
          <cell r="F744">
            <v>0</v>
          </cell>
          <cell r="G744">
            <v>0</v>
          </cell>
          <cell r="H744">
            <v>0</v>
          </cell>
          <cell r="I744">
            <v>0</v>
          </cell>
          <cell r="J744">
            <v>0</v>
          </cell>
          <cell r="K744">
            <v>0</v>
          </cell>
          <cell r="L744" t="str">
            <v>CD.AN.390100</v>
          </cell>
          <cell r="M744" t="str">
            <v>CD</v>
          </cell>
          <cell r="N744" t="str">
            <v>AN</v>
          </cell>
          <cell r="O744" t="str">
            <v>390100</v>
          </cell>
        </row>
        <row r="745">
          <cell r="A745" t="str">
            <v>ED.WA.364000-AFC-DISTRIBUTION PLANT</v>
          </cell>
          <cell r="B745">
            <v>43754</v>
          </cell>
          <cell r="C745">
            <v>43739</v>
          </cell>
          <cell r="D745" t="str">
            <v>182332 REG ASSET - AFUDC (CCNC)</v>
          </cell>
          <cell r="E745">
            <v>44166</v>
          </cell>
          <cell r="F745">
            <v>0</v>
          </cell>
          <cell r="G745">
            <v>0</v>
          </cell>
          <cell r="H745">
            <v>0</v>
          </cell>
          <cell r="I745">
            <v>0</v>
          </cell>
          <cell r="J745">
            <v>0</v>
          </cell>
          <cell r="K745">
            <v>0</v>
          </cell>
          <cell r="L745" t="str">
            <v>ED.WA.364000</v>
          </cell>
          <cell r="M745" t="str">
            <v>ED</v>
          </cell>
          <cell r="N745" t="str">
            <v>WA</v>
          </cell>
          <cell r="O745" t="str">
            <v>364000</v>
          </cell>
        </row>
        <row r="746">
          <cell r="A746" t="str">
            <v>ED.WA.367000-AFC-DISTRIBUTION PLANT</v>
          </cell>
          <cell r="B746">
            <v>43763</v>
          </cell>
          <cell r="C746">
            <v>43739</v>
          </cell>
          <cell r="D746" t="str">
            <v>182332 REG ASSET - AFUDC (CCNC)</v>
          </cell>
          <cell r="E746">
            <v>44166</v>
          </cell>
          <cell r="F746">
            <v>0</v>
          </cell>
          <cell r="G746">
            <v>0</v>
          </cell>
          <cell r="H746">
            <v>0</v>
          </cell>
          <cell r="I746">
            <v>0</v>
          </cell>
          <cell r="J746">
            <v>0</v>
          </cell>
          <cell r="K746">
            <v>0</v>
          </cell>
          <cell r="L746" t="str">
            <v>ED.WA.367000</v>
          </cell>
          <cell r="M746" t="str">
            <v>ED</v>
          </cell>
          <cell r="N746" t="str">
            <v>WA</v>
          </cell>
          <cell r="O746" t="str">
            <v>367000</v>
          </cell>
        </row>
        <row r="747">
          <cell r="A747" t="str">
            <v>ED.PF.332100-AFC-HYDRO PROD PLANT-S</v>
          </cell>
          <cell r="B747">
            <v>43601</v>
          </cell>
          <cell r="C747">
            <v>43586</v>
          </cell>
          <cell r="D747" t="str">
            <v>182332 REG ASSET - AFUDC (CCNC)</v>
          </cell>
          <cell r="E747">
            <v>44166</v>
          </cell>
          <cell r="F747">
            <v>0</v>
          </cell>
          <cell r="G747">
            <v>0</v>
          </cell>
          <cell r="H747">
            <v>0</v>
          </cell>
          <cell r="I747">
            <v>0</v>
          </cell>
          <cell r="J747">
            <v>0</v>
          </cell>
          <cell r="K747">
            <v>0</v>
          </cell>
          <cell r="L747" t="str">
            <v>ED.PF.332100</v>
          </cell>
          <cell r="M747" t="str">
            <v>ED</v>
          </cell>
          <cell r="N747" t="str">
            <v>PF</v>
          </cell>
          <cell r="O747" t="str">
            <v>332100</v>
          </cell>
        </row>
        <row r="748">
          <cell r="A748" t="str">
            <v>ED.CG.331000-AFC-HYDRO PROD PLANT-S</v>
          </cell>
          <cell r="B748">
            <v>43719</v>
          </cell>
          <cell r="C748">
            <v>43709</v>
          </cell>
          <cell r="D748" t="str">
            <v>182332 REG ASSET - AFUDC (CCNC)</v>
          </cell>
          <cell r="E748">
            <v>44166</v>
          </cell>
          <cell r="F748">
            <v>0</v>
          </cell>
          <cell r="G748">
            <v>0</v>
          </cell>
          <cell r="H748">
            <v>0</v>
          </cell>
          <cell r="I748">
            <v>0</v>
          </cell>
          <cell r="J748">
            <v>0</v>
          </cell>
          <cell r="K748">
            <v>0</v>
          </cell>
          <cell r="L748" t="str">
            <v>ED.CG.331000</v>
          </cell>
          <cell r="M748" t="str">
            <v>ED</v>
          </cell>
          <cell r="N748" t="str">
            <v>CG</v>
          </cell>
          <cell r="O748" t="str">
            <v>331000</v>
          </cell>
        </row>
        <row r="749">
          <cell r="A749" t="str">
            <v>ED.WA.391121-AFC-GENERAL PLANT-COMP</v>
          </cell>
          <cell r="B749">
            <v>43770</v>
          </cell>
          <cell r="C749">
            <v>43770</v>
          </cell>
          <cell r="D749" t="str">
            <v>182332 REG ASSET - AFUDC (CCNC)</v>
          </cell>
          <cell r="E749">
            <v>44166</v>
          </cell>
          <cell r="F749">
            <v>0</v>
          </cell>
          <cell r="G749">
            <v>0</v>
          </cell>
          <cell r="H749">
            <v>0</v>
          </cell>
          <cell r="I749">
            <v>0</v>
          </cell>
          <cell r="J749">
            <v>0</v>
          </cell>
          <cell r="K749">
            <v>0</v>
          </cell>
          <cell r="L749" t="str">
            <v>ED.WA.391121</v>
          </cell>
          <cell r="M749" t="str">
            <v>ED</v>
          </cell>
          <cell r="N749" t="str">
            <v>WA</v>
          </cell>
          <cell r="O749" t="str">
            <v>391121</v>
          </cell>
        </row>
        <row r="750">
          <cell r="A750" t="str">
            <v>ED.ID.369100-AFC-DISTRIBUTION PLANT</v>
          </cell>
          <cell r="B750">
            <v>43780</v>
          </cell>
          <cell r="C750">
            <v>43770</v>
          </cell>
          <cell r="D750" t="str">
            <v>182332 REG ASSET - AFUDC (CCNC)</v>
          </cell>
          <cell r="E750">
            <v>44166</v>
          </cell>
          <cell r="F750">
            <v>0</v>
          </cell>
          <cell r="G750">
            <v>0</v>
          </cell>
          <cell r="H750">
            <v>0</v>
          </cell>
          <cell r="I750">
            <v>0</v>
          </cell>
          <cell r="J750">
            <v>0</v>
          </cell>
          <cell r="K750">
            <v>0</v>
          </cell>
          <cell r="L750" t="str">
            <v>ED.ID.369100</v>
          </cell>
          <cell r="M750" t="str">
            <v>ED</v>
          </cell>
          <cell r="N750" t="str">
            <v>ID</v>
          </cell>
          <cell r="O750" t="str">
            <v>369100</v>
          </cell>
        </row>
        <row r="751">
          <cell r="A751" t="str">
            <v>ED.AN.356000-AFC-TRANSMISSION PLANT</v>
          </cell>
          <cell r="B751">
            <v>43749</v>
          </cell>
          <cell r="C751">
            <v>43739</v>
          </cell>
          <cell r="D751" t="str">
            <v>182332 REG ASSET - AFUDC (CCNC)</v>
          </cell>
          <cell r="E751">
            <v>44166</v>
          </cell>
          <cell r="F751">
            <v>0</v>
          </cell>
          <cell r="G751">
            <v>0</v>
          </cell>
          <cell r="H751">
            <v>0</v>
          </cell>
          <cell r="I751">
            <v>0</v>
          </cell>
          <cell r="J751">
            <v>0</v>
          </cell>
          <cell r="K751">
            <v>0</v>
          </cell>
          <cell r="L751" t="str">
            <v>ED.AN.356000</v>
          </cell>
          <cell r="M751" t="str">
            <v>ED</v>
          </cell>
          <cell r="N751" t="str">
            <v>AN</v>
          </cell>
          <cell r="O751" t="str">
            <v>356000</v>
          </cell>
        </row>
        <row r="752">
          <cell r="A752" t="str">
            <v>ED.AN.352000-AFC-TRANSMISSION PLANT</v>
          </cell>
          <cell r="B752">
            <v>43794</v>
          </cell>
          <cell r="C752">
            <v>43770</v>
          </cell>
          <cell r="D752" t="str">
            <v>182332 REG ASSET - AFUDC (CCNC)</v>
          </cell>
          <cell r="E752">
            <v>44166</v>
          </cell>
          <cell r="F752">
            <v>0</v>
          </cell>
          <cell r="G752">
            <v>0</v>
          </cell>
          <cell r="H752">
            <v>0</v>
          </cell>
          <cell r="I752">
            <v>0</v>
          </cell>
          <cell r="J752">
            <v>0</v>
          </cell>
          <cell r="K752">
            <v>0</v>
          </cell>
          <cell r="L752" t="str">
            <v>ED.AN.352000</v>
          </cell>
          <cell r="M752" t="str">
            <v>ED</v>
          </cell>
          <cell r="N752" t="str">
            <v>AN</v>
          </cell>
          <cell r="O752" t="str">
            <v>352000</v>
          </cell>
        </row>
        <row r="753">
          <cell r="A753" t="str">
            <v>ED.ID.364000-AFC-DISTRIBUTION PLANT</v>
          </cell>
          <cell r="B753">
            <v>43773</v>
          </cell>
          <cell r="C753">
            <v>43770</v>
          </cell>
          <cell r="D753" t="str">
            <v>182332 REG ASSET - AFUDC (CCNC)</v>
          </cell>
          <cell r="E753">
            <v>44166</v>
          </cell>
          <cell r="F753">
            <v>0</v>
          </cell>
          <cell r="G753">
            <v>0</v>
          </cell>
          <cell r="H753">
            <v>0</v>
          </cell>
          <cell r="I753">
            <v>0</v>
          </cell>
          <cell r="J753">
            <v>0</v>
          </cell>
          <cell r="K753">
            <v>0</v>
          </cell>
          <cell r="L753" t="str">
            <v>ED.ID.364000</v>
          </cell>
          <cell r="M753" t="str">
            <v>ED</v>
          </cell>
          <cell r="N753" t="str">
            <v>ID</v>
          </cell>
          <cell r="O753" t="str">
            <v>364000</v>
          </cell>
        </row>
        <row r="754">
          <cell r="A754" t="str">
            <v>GD.WA.376000-AFC-GAS DISTRIBUTION P</v>
          </cell>
          <cell r="B754">
            <v>43789</v>
          </cell>
          <cell r="C754">
            <v>43800</v>
          </cell>
          <cell r="D754" t="str">
            <v>182332 REG ASSET - AFUDC (CCNC)</v>
          </cell>
          <cell r="E754">
            <v>44166</v>
          </cell>
          <cell r="F754">
            <v>0</v>
          </cell>
          <cell r="G754">
            <v>496.52</v>
          </cell>
          <cell r="H754">
            <v>10.66</v>
          </cell>
          <cell r="I754">
            <v>485.86</v>
          </cell>
          <cell r="J754">
            <v>0</v>
          </cell>
          <cell r="K754">
            <v>0</v>
          </cell>
          <cell r="L754" t="str">
            <v>GD.WA.376000</v>
          </cell>
          <cell r="M754" t="str">
            <v>GD</v>
          </cell>
          <cell r="N754" t="str">
            <v>WA</v>
          </cell>
          <cell r="O754" t="str">
            <v>376000</v>
          </cell>
        </row>
        <row r="755">
          <cell r="A755" t="str">
            <v>ED.AN.391100-AFC-GENERAL PLANT-COMP</v>
          </cell>
          <cell r="B755">
            <v>43741</v>
          </cell>
          <cell r="C755">
            <v>43739</v>
          </cell>
          <cell r="D755" t="str">
            <v>182332 REG ASSET - AFUDC (CCNC)</v>
          </cell>
          <cell r="E755">
            <v>44166</v>
          </cell>
          <cell r="F755">
            <v>0</v>
          </cell>
          <cell r="G755">
            <v>0</v>
          </cell>
          <cell r="H755">
            <v>0</v>
          </cell>
          <cell r="I755">
            <v>0</v>
          </cell>
          <cell r="J755">
            <v>0</v>
          </cell>
          <cell r="K755">
            <v>0</v>
          </cell>
          <cell r="L755" t="str">
            <v>ED.AN.391100</v>
          </cell>
          <cell r="M755" t="str">
            <v>ED</v>
          </cell>
          <cell r="N755" t="str">
            <v>AN</v>
          </cell>
          <cell r="O755" t="str">
            <v>391100</v>
          </cell>
        </row>
        <row r="756">
          <cell r="A756" t="str">
            <v>ED.WA.366000-AFC-DISTRIBUTION PLANT</v>
          </cell>
          <cell r="B756">
            <v>43964</v>
          </cell>
          <cell r="C756">
            <v>43952</v>
          </cell>
          <cell r="D756" t="str">
            <v>182332 REG ASSET - AFUDC (CCNC)</v>
          </cell>
          <cell r="E756">
            <v>44166</v>
          </cell>
          <cell r="F756">
            <v>0</v>
          </cell>
          <cell r="G756">
            <v>650.9</v>
          </cell>
          <cell r="H756">
            <v>2.2000000000000002</v>
          </cell>
          <cell r="I756">
            <v>648.70000000000005</v>
          </cell>
          <cell r="J756">
            <v>0</v>
          </cell>
          <cell r="K756">
            <v>0</v>
          </cell>
          <cell r="L756" t="str">
            <v>ED.WA.366000</v>
          </cell>
          <cell r="M756" t="str">
            <v>ED</v>
          </cell>
          <cell r="N756" t="str">
            <v>WA</v>
          </cell>
          <cell r="O756" t="str">
            <v>366000</v>
          </cell>
        </row>
        <row r="757">
          <cell r="A757" t="str">
            <v>CD.AA.391100-AFC-GENERAL PLANT-COMP</v>
          </cell>
          <cell r="B757">
            <v>43760</v>
          </cell>
          <cell r="C757">
            <v>43739</v>
          </cell>
          <cell r="D757" t="str">
            <v>182332 REG ASSET - AFUDC (CCNC)</v>
          </cell>
          <cell r="E757">
            <v>44166</v>
          </cell>
          <cell r="F757">
            <v>0</v>
          </cell>
          <cell r="G757">
            <v>0</v>
          </cell>
          <cell r="H757">
            <v>0</v>
          </cell>
          <cell r="I757">
            <v>0</v>
          </cell>
          <cell r="J757">
            <v>9.2960000000000001E-2</v>
          </cell>
          <cell r="K757">
            <v>0</v>
          </cell>
          <cell r="L757" t="str">
            <v>CD.AA.391100</v>
          </cell>
          <cell r="M757" t="str">
            <v>CD</v>
          </cell>
          <cell r="N757" t="str">
            <v>AA</v>
          </cell>
          <cell r="O757" t="str">
            <v>391100</v>
          </cell>
        </row>
        <row r="758">
          <cell r="A758" t="str">
            <v>ED.NR.332000-AFC-HYDRO PROD PLANT-R</v>
          </cell>
          <cell r="B758">
            <v>43705</v>
          </cell>
          <cell r="C758">
            <v>43678</v>
          </cell>
          <cell r="D758" t="str">
            <v>182332 REG ASSET - AFUDC (CCNC)</v>
          </cell>
          <cell r="E758">
            <v>44166</v>
          </cell>
          <cell r="F758">
            <v>0</v>
          </cell>
          <cell r="G758">
            <v>0</v>
          </cell>
          <cell r="H758">
            <v>0</v>
          </cell>
          <cell r="I758">
            <v>0</v>
          </cell>
          <cell r="J758">
            <v>0</v>
          </cell>
          <cell r="K758">
            <v>0</v>
          </cell>
          <cell r="L758" t="str">
            <v>ED.NR.332000</v>
          </cell>
          <cell r="M758" t="str">
            <v>ED</v>
          </cell>
          <cell r="N758" t="str">
            <v>NR</v>
          </cell>
          <cell r="O758" t="str">
            <v>332000</v>
          </cell>
        </row>
        <row r="759">
          <cell r="A759" t="str">
            <v>ED.WA.397000-AFC-GENERAL PLANT-COMM</v>
          </cell>
          <cell r="B759">
            <v>43739</v>
          </cell>
          <cell r="C759">
            <v>43739</v>
          </cell>
          <cell r="D759" t="str">
            <v>182332 REG ASSET - AFUDC (CCNC)</v>
          </cell>
          <cell r="E759">
            <v>44166</v>
          </cell>
          <cell r="F759">
            <v>0</v>
          </cell>
          <cell r="G759">
            <v>0</v>
          </cell>
          <cell r="H759">
            <v>0</v>
          </cell>
          <cell r="I759">
            <v>0</v>
          </cell>
          <cell r="J759">
            <v>0</v>
          </cell>
          <cell r="K759">
            <v>0</v>
          </cell>
          <cell r="L759" t="str">
            <v>ED.WA.397000</v>
          </cell>
          <cell r="M759" t="str">
            <v>ED</v>
          </cell>
          <cell r="N759" t="str">
            <v>WA</v>
          </cell>
          <cell r="O759" t="str">
            <v>397000</v>
          </cell>
        </row>
        <row r="760">
          <cell r="A760" t="str">
            <v>ED.AN.356000-AFC-TRANSMISSION PLANT</v>
          </cell>
          <cell r="B760">
            <v>43544</v>
          </cell>
          <cell r="C760">
            <v>43586</v>
          </cell>
          <cell r="D760" t="str">
            <v>182332 REG ASSET - AFUDC (CCNC)</v>
          </cell>
          <cell r="E760">
            <v>44166</v>
          </cell>
          <cell r="F760">
            <v>0</v>
          </cell>
          <cell r="G760">
            <v>0</v>
          </cell>
          <cell r="H760">
            <v>0</v>
          </cell>
          <cell r="I760">
            <v>0</v>
          </cell>
          <cell r="J760">
            <v>0</v>
          </cell>
          <cell r="K760">
            <v>0</v>
          </cell>
          <cell r="L760" t="str">
            <v>ED.AN.356000</v>
          </cell>
          <cell r="M760" t="str">
            <v>ED</v>
          </cell>
          <cell r="N760" t="str">
            <v>AN</v>
          </cell>
          <cell r="O760" t="str">
            <v>356000</v>
          </cell>
        </row>
        <row r="761">
          <cell r="A761" t="str">
            <v>ED.NR.332150-AFC-HYDRO PROD-RES DAM</v>
          </cell>
          <cell r="B761">
            <v>43763</v>
          </cell>
          <cell r="C761">
            <v>43739</v>
          </cell>
          <cell r="D761" t="str">
            <v>182332 REG ASSET - AFUDC (CCNC)</v>
          </cell>
          <cell r="E761">
            <v>44166</v>
          </cell>
          <cell r="F761">
            <v>0</v>
          </cell>
          <cell r="G761">
            <v>0</v>
          </cell>
          <cell r="H761">
            <v>0</v>
          </cell>
          <cell r="I761">
            <v>0</v>
          </cell>
          <cell r="J761">
            <v>0</v>
          </cell>
          <cell r="K761">
            <v>0</v>
          </cell>
          <cell r="L761" t="str">
            <v>ED.NR.332150</v>
          </cell>
          <cell r="M761" t="str">
            <v>ED</v>
          </cell>
          <cell r="N761" t="str">
            <v>NR</v>
          </cell>
          <cell r="O761" t="str">
            <v>332150</v>
          </cell>
        </row>
        <row r="762">
          <cell r="A762" t="str">
            <v>ED.WA.373500-AFC-DIST-STREET LIGHTS</v>
          </cell>
          <cell r="B762">
            <v>43614</v>
          </cell>
          <cell r="C762">
            <v>43586</v>
          </cell>
          <cell r="D762" t="str">
            <v>182332 REG ASSET - AFUDC (CCNC)</v>
          </cell>
          <cell r="E762">
            <v>44166</v>
          </cell>
          <cell r="F762">
            <v>0</v>
          </cell>
          <cell r="G762">
            <v>0</v>
          </cell>
          <cell r="H762">
            <v>0</v>
          </cell>
          <cell r="I762">
            <v>0</v>
          </cell>
          <cell r="J762">
            <v>0</v>
          </cell>
          <cell r="K762">
            <v>0</v>
          </cell>
          <cell r="L762" t="str">
            <v>ED.WA.373500</v>
          </cell>
          <cell r="M762" t="str">
            <v>ED</v>
          </cell>
          <cell r="N762" t="str">
            <v>WA</v>
          </cell>
          <cell r="O762" t="str">
            <v>373500</v>
          </cell>
        </row>
        <row r="763">
          <cell r="A763" t="str">
            <v>ED.WA.366000-AFC-DISTRIBUTION PLANT</v>
          </cell>
          <cell r="B763">
            <v>43531</v>
          </cell>
          <cell r="C763">
            <v>43586</v>
          </cell>
          <cell r="D763" t="str">
            <v>182332 REG ASSET - AFUDC (CCNC)</v>
          </cell>
          <cell r="E763">
            <v>44166</v>
          </cell>
          <cell r="F763">
            <v>0</v>
          </cell>
          <cell r="G763">
            <v>0</v>
          </cell>
          <cell r="H763">
            <v>0</v>
          </cell>
          <cell r="I763">
            <v>0</v>
          </cell>
          <cell r="J763">
            <v>0</v>
          </cell>
          <cell r="K763">
            <v>0</v>
          </cell>
          <cell r="L763" t="str">
            <v>ED.WA.366000</v>
          </cell>
          <cell r="M763" t="str">
            <v>ED</v>
          </cell>
          <cell r="N763" t="str">
            <v>WA</v>
          </cell>
          <cell r="O763" t="str">
            <v>366000</v>
          </cell>
        </row>
        <row r="764">
          <cell r="A764" t="str">
            <v>ED.WA.367000-AFC-DISTRIBUTION PLANT</v>
          </cell>
          <cell r="B764">
            <v>43531</v>
          </cell>
          <cell r="C764">
            <v>43586</v>
          </cell>
          <cell r="D764" t="str">
            <v>182332 REG ASSET - AFUDC (CCNC)</v>
          </cell>
          <cell r="E764">
            <v>44166</v>
          </cell>
          <cell r="F764">
            <v>0</v>
          </cell>
          <cell r="G764">
            <v>0</v>
          </cell>
          <cell r="H764">
            <v>0</v>
          </cell>
          <cell r="I764">
            <v>0</v>
          </cell>
          <cell r="J764">
            <v>0</v>
          </cell>
          <cell r="K764">
            <v>0</v>
          </cell>
          <cell r="L764" t="str">
            <v>ED.WA.367000</v>
          </cell>
          <cell r="M764" t="str">
            <v>ED</v>
          </cell>
          <cell r="N764" t="str">
            <v>WA</v>
          </cell>
          <cell r="O764" t="str">
            <v>367000</v>
          </cell>
        </row>
        <row r="765">
          <cell r="A765" t="str">
            <v>GD.OR.394000-AFC-GENERAL PLANT-TOOL</v>
          </cell>
          <cell r="B765">
            <v>43830</v>
          </cell>
          <cell r="C765">
            <v>43800</v>
          </cell>
          <cell r="D765" t="str">
            <v>182332 REG ASSET - AFUDC (CCNC)</v>
          </cell>
          <cell r="E765">
            <v>44166</v>
          </cell>
          <cell r="F765">
            <v>0</v>
          </cell>
          <cell r="G765">
            <v>15.99</v>
          </cell>
          <cell r="H765">
            <v>0.87</v>
          </cell>
          <cell r="I765">
            <v>15.12</v>
          </cell>
          <cell r="J765">
            <v>1</v>
          </cell>
          <cell r="K765">
            <v>15.99</v>
          </cell>
          <cell r="L765" t="str">
            <v>GD.OR.394000</v>
          </cell>
          <cell r="M765" t="str">
            <v>GD</v>
          </cell>
          <cell r="N765" t="str">
            <v>OR</v>
          </cell>
          <cell r="O765" t="str">
            <v>394000</v>
          </cell>
        </row>
        <row r="766">
          <cell r="A766" t="str">
            <v>CD.WA.303121-AFC-AMI SOFTWARE</v>
          </cell>
          <cell r="B766">
            <v>43522</v>
          </cell>
          <cell r="C766">
            <v>43586</v>
          </cell>
          <cell r="D766" t="str">
            <v>182332 REG ASSET - AFUDC (CCNC)</v>
          </cell>
          <cell r="E766">
            <v>44166</v>
          </cell>
          <cell r="F766">
            <v>0</v>
          </cell>
          <cell r="G766">
            <v>0</v>
          </cell>
          <cell r="H766">
            <v>0</v>
          </cell>
          <cell r="I766">
            <v>0</v>
          </cell>
          <cell r="J766">
            <v>0</v>
          </cell>
          <cell r="K766">
            <v>0</v>
          </cell>
          <cell r="L766" t="str">
            <v>CD.WA.303121</v>
          </cell>
          <cell r="M766" t="str">
            <v>CD</v>
          </cell>
          <cell r="N766" t="str">
            <v>WA</v>
          </cell>
          <cell r="O766" t="str">
            <v>303121</v>
          </cell>
        </row>
        <row r="767">
          <cell r="A767" t="str">
            <v>ED.WA.364000-AFC-DISTRIBUTION PLANT</v>
          </cell>
          <cell r="B767">
            <v>43802</v>
          </cell>
          <cell r="C767">
            <v>43800</v>
          </cell>
          <cell r="D767" t="str">
            <v>182332 REG ASSET - AFUDC (CCNC)</v>
          </cell>
          <cell r="E767">
            <v>44166</v>
          </cell>
          <cell r="F767">
            <v>0</v>
          </cell>
          <cell r="G767">
            <v>0</v>
          </cell>
          <cell r="H767">
            <v>0</v>
          </cell>
          <cell r="I767">
            <v>0</v>
          </cell>
          <cell r="J767">
            <v>0</v>
          </cell>
          <cell r="K767">
            <v>0</v>
          </cell>
          <cell r="L767" t="str">
            <v>ED.WA.364000</v>
          </cell>
          <cell r="M767" t="str">
            <v>ED</v>
          </cell>
          <cell r="N767" t="str">
            <v>WA</v>
          </cell>
          <cell r="O767" t="str">
            <v>364000</v>
          </cell>
        </row>
        <row r="768">
          <cell r="A768" t="str">
            <v>GD.OR.376000-AFC-GAS DISTRIBUTION P</v>
          </cell>
          <cell r="B768">
            <v>43614</v>
          </cell>
          <cell r="C768">
            <v>43586</v>
          </cell>
          <cell r="D768" t="str">
            <v>182332 REG ASSET - AFUDC (CCNC)</v>
          </cell>
          <cell r="E768">
            <v>44166</v>
          </cell>
          <cell r="F768">
            <v>0</v>
          </cell>
          <cell r="G768">
            <v>0</v>
          </cell>
          <cell r="H768">
            <v>0</v>
          </cell>
          <cell r="I768">
            <v>0</v>
          </cell>
          <cell r="J768">
            <v>1</v>
          </cell>
          <cell r="K768">
            <v>0</v>
          </cell>
          <cell r="L768" t="str">
            <v>GD.OR.376000</v>
          </cell>
          <cell r="M768" t="str">
            <v>GD</v>
          </cell>
          <cell r="N768" t="str">
            <v>OR</v>
          </cell>
          <cell r="O768" t="str">
            <v>376000</v>
          </cell>
        </row>
        <row r="769">
          <cell r="A769" t="str">
            <v>ED.NR.334000-AFC-HYDRO PROD PLANT-A</v>
          </cell>
          <cell r="B769">
            <v>43537</v>
          </cell>
          <cell r="C769">
            <v>43586</v>
          </cell>
          <cell r="D769" t="str">
            <v>182332 REG ASSET - AFUDC (CCNC)</v>
          </cell>
          <cell r="E769">
            <v>44166</v>
          </cell>
          <cell r="F769">
            <v>0</v>
          </cell>
          <cell r="G769">
            <v>0</v>
          </cell>
          <cell r="H769">
            <v>0</v>
          </cell>
          <cell r="I769">
            <v>0</v>
          </cell>
          <cell r="J769">
            <v>0</v>
          </cell>
          <cell r="K769">
            <v>0</v>
          </cell>
          <cell r="L769" t="str">
            <v>ED.NR.334000</v>
          </cell>
          <cell r="M769" t="str">
            <v>ED</v>
          </cell>
          <cell r="N769" t="str">
            <v>NR</v>
          </cell>
          <cell r="O769" t="str">
            <v>334000</v>
          </cell>
        </row>
        <row r="770">
          <cell r="A770" t="str">
            <v>ED.ID.365000-AFC-DISTRIBUTION PLANT</v>
          </cell>
          <cell r="B770">
            <v>43642</v>
          </cell>
          <cell r="C770">
            <v>43617</v>
          </cell>
          <cell r="D770" t="str">
            <v>182332 REG ASSET - AFUDC (CCNC)</v>
          </cell>
          <cell r="E770">
            <v>44166</v>
          </cell>
          <cell r="F770">
            <v>0</v>
          </cell>
          <cell r="G770">
            <v>0</v>
          </cell>
          <cell r="H770">
            <v>0</v>
          </cell>
          <cell r="I770">
            <v>0</v>
          </cell>
          <cell r="J770">
            <v>0</v>
          </cell>
          <cell r="K770">
            <v>0</v>
          </cell>
          <cell r="L770" t="str">
            <v>ED.ID.365000</v>
          </cell>
          <cell r="M770" t="str">
            <v>ED</v>
          </cell>
          <cell r="N770" t="str">
            <v>ID</v>
          </cell>
          <cell r="O770" t="str">
            <v>365000</v>
          </cell>
        </row>
        <row r="771">
          <cell r="A771" t="str">
            <v>ED.ID.364000-AFC-DISTRIBUTION PLANT</v>
          </cell>
          <cell r="B771">
            <v>43642</v>
          </cell>
          <cell r="C771">
            <v>43617</v>
          </cell>
          <cell r="D771" t="str">
            <v>182332 REG ASSET - AFUDC (CCNC)</v>
          </cell>
          <cell r="E771">
            <v>44166</v>
          </cell>
          <cell r="F771">
            <v>0</v>
          </cell>
          <cell r="G771">
            <v>0</v>
          </cell>
          <cell r="H771">
            <v>0</v>
          </cell>
          <cell r="I771">
            <v>0</v>
          </cell>
          <cell r="J771">
            <v>0</v>
          </cell>
          <cell r="K771">
            <v>0</v>
          </cell>
          <cell r="L771" t="str">
            <v>ED.ID.364000</v>
          </cell>
          <cell r="M771" t="str">
            <v>ED</v>
          </cell>
          <cell r="N771" t="str">
            <v>ID</v>
          </cell>
          <cell r="O771" t="str">
            <v>364000</v>
          </cell>
        </row>
        <row r="772">
          <cell r="A772" t="str">
            <v>ED.ID.366000-AFC-DISTRIBUTION PLANT</v>
          </cell>
          <cell r="B772">
            <v>43642</v>
          </cell>
          <cell r="C772">
            <v>43617</v>
          </cell>
          <cell r="D772" t="str">
            <v>182332 REG ASSET - AFUDC (CCNC)</v>
          </cell>
          <cell r="E772">
            <v>44166</v>
          </cell>
          <cell r="F772">
            <v>0</v>
          </cell>
          <cell r="G772">
            <v>0</v>
          </cell>
          <cell r="H772">
            <v>0</v>
          </cell>
          <cell r="I772">
            <v>0</v>
          </cell>
          <cell r="J772">
            <v>0</v>
          </cell>
          <cell r="K772">
            <v>0</v>
          </cell>
          <cell r="L772" t="str">
            <v>ED.ID.366000</v>
          </cell>
          <cell r="M772" t="str">
            <v>ED</v>
          </cell>
          <cell r="N772" t="str">
            <v>ID</v>
          </cell>
          <cell r="O772" t="str">
            <v>366000</v>
          </cell>
        </row>
        <row r="773">
          <cell r="A773" t="str">
            <v>ED.CS.344000-AFC-OTHER PROD PLANT-G</v>
          </cell>
          <cell r="B773">
            <v>43607</v>
          </cell>
          <cell r="C773">
            <v>43617</v>
          </cell>
          <cell r="D773" t="str">
            <v>182332 REG ASSET - AFUDC (CCNC)</v>
          </cell>
          <cell r="E773">
            <v>44166</v>
          </cell>
          <cell r="F773">
            <v>0</v>
          </cell>
          <cell r="G773">
            <v>0</v>
          </cell>
          <cell r="H773">
            <v>0</v>
          </cell>
          <cell r="I773">
            <v>0</v>
          </cell>
          <cell r="J773">
            <v>0</v>
          </cell>
          <cell r="K773">
            <v>0</v>
          </cell>
          <cell r="L773" t="str">
            <v>ED.CS.344000</v>
          </cell>
          <cell r="M773" t="str">
            <v>ED</v>
          </cell>
          <cell r="N773" t="str">
            <v>CS</v>
          </cell>
          <cell r="O773" t="str">
            <v>344000</v>
          </cell>
        </row>
        <row r="774">
          <cell r="A774" t="str">
            <v>ED.ID.369300-AFC-DISTRIBUTION PLANT</v>
          </cell>
          <cell r="B774">
            <v>43559</v>
          </cell>
          <cell r="C774">
            <v>43586</v>
          </cell>
          <cell r="D774" t="str">
            <v>182332 REG ASSET - AFUDC (CCNC)</v>
          </cell>
          <cell r="E774">
            <v>44166</v>
          </cell>
          <cell r="F774">
            <v>0</v>
          </cell>
          <cell r="G774">
            <v>0</v>
          </cell>
          <cell r="H774">
            <v>0</v>
          </cell>
          <cell r="I774">
            <v>0</v>
          </cell>
          <cell r="J774">
            <v>0</v>
          </cell>
          <cell r="K774">
            <v>0</v>
          </cell>
          <cell r="L774" t="str">
            <v>ED.ID.369300</v>
          </cell>
          <cell r="M774" t="str">
            <v>ED</v>
          </cell>
          <cell r="N774" t="str">
            <v>ID</v>
          </cell>
          <cell r="O774" t="str">
            <v>369300</v>
          </cell>
        </row>
        <row r="775">
          <cell r="A775" t="str">
            <v>CD.AA.303100-AFC-INTANGIBLE PLANT-M</v>
          </cell>
          <cell r="B775">
            <v>44180</v>
          </cell>
          <cell r="C775">
            <v>44166</v>
          </cell>
          <cell r="D775" t="str">
            <v>182332 REG ASSET - AFUDC (CCNC)</v>
          </cell>
          <cell r="E775">
            <v>44166</v>
          </cell>
          <cell r="F775">
            <v>0</v>
          </cell>
          <cell r="G775">
            <v>16270.79</v>
          </cell>
          <cell r="H775">
            <v>722.25</v>
          </cell>
          <cell r="I775">
            <v>15548.54</v>
          </cell>
          <cell r="J775">
            <v>9.2960000000000001E-2</v>
          </cell>
          <cell r="K775">
            <v>1512.5326384</v>
          </cell>
          <cell r="L775" t="str">
            <v>CD.AA.303100</v>
          </cell>
          <cell r="M775" t="str">
            <v>CD</v>
          </cell>
          <cell r="N775" t="str">
            <v>AA</v>
          </cell>
          <cell r="O775" t="str">
            <v>303100</v>
          </cell>
        </row>
        <row r="776">
          <cell r="A776" t="str">
            <v>ED.AN.353000-AFC-TRANSMISSION PLANT</v>
          </cell>
          <cell r="B776">
            <v>43616</v>
          </cell>
          <cell r="C776">
            <v>43586</v>
          </cell>
          <cell r="D776" t="str">
            <v>182332 REG ASSET - AFUDC (CCNC)</v>
          </cell>
          <cell r="E776">
            <v>44166</v>
          </cell>
          <cell r="F776">
            <v>0</v>
          </cell>
          <cell r="G776">
            <v>-206.61</v>
          </cell>
          <cell r="H776">
            <v>-2.23</v>
          </cell>
          <cell r="I776">
            <v>-204.38</v>
          </cell>
          <cell r="J776">
            <v>0</v>
          </cell>
          <cell r="K776">
            <v>0</v>
          </cell>
          <cell r="L776" t="str">
            <v>ED.AN.353000</v>
          </cell>
          <cell r="M776" t="str">
            <v>ED</v>
          </cell>
          <cell r="N776" t="str">
            <v>AN</v>
          </cell>
          <cell r="O776" t="str">
            <v>353000</v>
          </cell>
        </row>
        <row r="777">
          <cell r="A777" t="str">
            <v>CD.AA.391100-AFC-GENERAL PLANT-COMP</v>
          </cell>
          <cell r="B777">
            <v>44182</v>
          </cell>
          <cell r="C777">
            <v>44166</v>
          </cell>
          <cell r="D777" t="str">
            <v>182332 REG ASSET - AFUDC (CCNC)</v>
          </cell>
          <cell r="E777">
            <v>44166</v>
          </cell>
          <cell r="F777">
            <v>0</v>
          </cell>
          <cell r="G777">
            <v>0</v>
          </cell>
          <cell r="H777">
            <v>0</v>
          </cell>
          <cell r="I777">
            <v>0</v>
          </cell>
          <cell r="J777">
            <v>9.2960000000000001E-2</v>
          </cell>
          <cell r="K777">
            <v>0</v>
          </cell>
          <cell r="L777" t="str">
            <v>CD.AA.391100</v>
          </cell>
          <cell r="M777" t="str">
            <v>CD</v>
          </cell>
          <cell r="N777" t="str">
            <v>AA</v>
          </cell>
          <cell r="O777" t="str">
            <v>391100</v>
          </cell>
        </row>
        <row r="778">
          <cell r="A778" t="str">
            <v>CD.AA.303100-AFC-INTANGIBLE PLANT-M</v>
          </cell>
          <cell r="B778">
            <v>43467</v>
          </cell>
          <cell r="C778">
            <v>43586</v>
          </cell>
          <cell r="D778" t="str">
            <v>182332 REG ASSET - AFUDC (CCNC)</v>
          </cell>
          <cell r="E778">
            <v>44166</v>
          </cell>
          <cell r="F778">
            <v>0</v>
          </cell>
          <cell r="G778">
            <v>0</v>
          </cell>
          <cell r="H778">
            <v>0</v>
          </cell>
          <cell r="I778">
            <v>0</v>
          </cell>
          <cell r="J778">
            <v>9.2960000000000001E-2</v>
          </cell>
          <cell r="K778">
            <v>0</v>
          </cell>
          <cell r="L778" t="str">
            <v>CD.AA.303100</v>
          </cell>
          <cell r="M778" t="str">
            <v>CD</v>
          </cell>
          <cell r="N778" t="str">
            <v>AA</v>
          </cell>
          <cell r="O778" t="str">
            <v>303100</v>
          </cell>
        </row>
        <row r="779">
          <cell r="A779" t="str">
            <v>CD.AA.303100-AFC-INTANGIBLE PLANT-M</v>
          </cell>
          <cell r="B779">
            <v>43830</v>
          </cell>
          <cell r="C779">
            <v>43800</v>
          </cell>
          <cell r="D779" t="str">
            <v>182332 REG ASSET - AFUDC (CCNC)</v>
          </cell>
          <cell r="E779">
            <v>44166</v>
          </cell>
          <cell r="F779">
            <v>0</v>
          </cell>
          <cell r="G779">
            <v>0</v>
          </cell>
          <cell r="H779">
            <v>0</v>
          </cell>
          <cell r="I779">
            <v>0</v>
          </cell>
          <cell r="J779">
            <v>9.2960000000000001E-2</v>
          </cell>
          <cell r="K779">
            <v>0</v>
          </cell>
          <cell r="L779" t="str">
            <v>CD.AA.303100</v>
          </cell>
          <cell r="M779" t="str">
            <v>CD</v>
          </cell>
          <cell r="N779" t="str">
            <v>AA</v>
          </cell>
          <cell r="O779" t="str">
            <v>303100</v>
          </cell>
        </row>
        <row r="780">
          <cell r="A780" t="str">
            <v>GD.WA.378000-AFC-DISTRIBUTION-MEAS/</v>
          </cell>
          <cell r="B780">
            <v>43511</v>
          </cell>
          <cell r="C780">
            <v>43586</v>
          </cell>
          <cell r="D780" t="str">
            <v>182332 REG ASSET - AFUDC (CCNC)</v>
          </cell>
          <cell r="E780">
            <v>44166</v>
          </cell>
          <cell r="F780">
            <v>0</v>
          </cell>
          <cell r="G780">
            <v>0</v>
          </cell>
          <cell r="H780">
            <v>0</v>
          </cell>
          <cell r="I780">
            <v>0</v>
          </cell>
          <cell r="J780">
            <v>0</v>
          </cell>
          <cell r="K780">
            <v>0</v>
          </cell>
          <cell r="L780" t="str">
            <v>GD.WA.378000</v>
          </cell>
          <cell r="M780" t="str">
            <v>GD</v>
          </cell>
          <cell r="N780" t="str">
            <v>WA</v>
          </cell>
          <cell r="O780" t="str">
            <v>378000</v>
          </cell>
        </row>
        <row r="781">
          <cell r="A781" t="str">
            <v>ED.ID.365000-AFC-DISTRIBUTION PLANT</v>
          </cell>
          <cell r="B781">
            <v>43643</v>
          </cell>
          <cell r="C781">
            <v>43617</v>
          </cell>
          <cell r="D781" t="str">
            <v>182332 REG ASSET - AFUDC (CCNC)</v>
          </cell>
          <cell r="E781">
            <v>44166</v>
          </cell>
          <cell r="F781">
            <v>0</v>
          </cell>
          <cell r="G781">
            <v>0</v>
          </cell>
          <cell r="H781">
            <v>0</v>
          </cell>
          <cell r="I781">
            <v>0</v>
          </cell>
          <cell r="J781">
            <v>0</v>
          </cell>
          <cell r="K781">
            <v>0</v>
          </cell>
          <cell r="L781" t="str">
            <v>ED.ID.365000</v>
          </cell>
          <cell r="M781" t="str">
            <v>ED</v>
          </cell>
          <cell r="N781" t="str">
            <v>ID</v>
          </cell>
          <cell r="O781" t="str">
            <v>365000</v>
          </cell>
        </row>
        <row r="782">
          <cell r="A782" t="str">
            <v>CD.AN.391100-AFC-GENERAL PLANT-COMP</v>
          </cell>
          <cell r="B782">
            <v>43560</v>
          </cell>
          <cell r="C782">
            <v>43586</v>
          </cell>
          <cell r="D782" t="str">
            <v>182332 REG ASSET - AFUDC (CCNC)</v>
          </cell>
          <cell r="E782">
            <v>44166</v>
          </cell>
          <cell r="F782">
            <v>0</v>
          </cell>
          <cell r="G782">
            <v>0</v>
          </cell>
          <cell r="H782">
            <v>0</v>
          </cell>
          <cell r="I782">
            <v>0</v>
          </cell>
          <cell r="J782">
            <v>0</v>
          </cell>
          <cell r="K782">
            <v>0</v>
          </cell>
          <cell r="L782" t="str">
            <v>CD.AN.391100</v>
          </cell>
          <cell r="M782" t="str">
            <v>CD</v>
          </cell>
          <cell r="N782" t="str">
            <v>AN</v>
          </cell>
          <cell r="O782" t="str">
            <v>391100</v>
          </cell>
        </row>
        <row r="783">
          <cell r="A783" t="str">
            <v>ED.WA.367000-AFC-DISTRIBUTION PLANT</v>
          </cell>
          <cell r="B783">
            <v>43805</v>
          </cell>
          <cell r="C783">
            <v>43800</v>
          </cell>
          <cell r="D783" t="str">
            <v>182332 REG ASSET - AFUDC (CCNC)</v>
          </cell>
          <cell r="E783">
            <v>44166</v>
          </cell>
          <cell r="F783">
            <v>0</v>
          </cell>
          <cell r="G783">
            <v>281.77</v>
          </cell>
          <cell r="H783">
            <v>3.29</v>
          </cell>
          <cell r="I783">
            <v>278.48</v>
          </cell>
          <cell r="J783">
            <v>0</v>
          </cell>
          <cell r="K783">
            <v>0</v>
          </cell>
          <cell r="L783" t="str">
            <v>ED.WA.367000</v>
          </cell>
          <cell r="M783" t="str">
            <v>ED</v>
          </cell>
          <cell r="N783" t="str">
            <v>WA</v>
          </cell>
          <cell r="O783" t="str">
            <v>367000</v>
          </cell>
        </row>
        <row r="784">
          <cell r="A784" t="str">
            <v>ED.KF.312000-AFC-STEAM PROD PLANT-B</v>
          </cell>
          <cell r="B784">
            <v>43602</v>
          </cell>
          <cell r="C784">
            <v>43586</v>
          </cell>
          <cell r="D784" t="str">
            <v>182332 REG ASSET - AFUDC (CCNC)</v>
          </cell>
          <cell r="E784">
            <v>44166</v>
          </cell>
          <cell r="F784">
            <v>0</v>
          </cell>
          <cell r="G784">
            <v>-2.4500000000000002</v>
          </cell>
          <cell r="H784">
            <v>-0.1</v>
          </cell>
          <cell r="I784">
            <v>-2.35</v>
          </cell>
          <cell r="J784">
            <v>0</v>
          </cell>
          <cell r="K784">
            <v>0</v>
          </cell>
          <cell r="L784" t="str">
            <v>ED.KF.312000</v>
          </cell>
          <cell r="M784" t="str">
            <v>ED</v>
          </cell>
          <cell r="N784" t="str">
            <v>KF</v>
          </cell>
          <cell r="O784" t="str">
            <v>312000</v>
          </cell>
        </row>
        <row r="785">
          <cell r="A785" t="str">
            <v>ED.AN.394000-AFC-GENERAL PLANT-TOOL</v>
          </cell>
          <cell r="B785">
            <v>43613</v>
          </cell>
          <cell r="C785">
            <v>43586</v>
          </cell>
          <cell r="D785" t="str">
            <v>182332 REG ASSET - AFUDC (CCNC)</v>
          </cell>
          <cell r="E785">
            <v>44166</v>
          </cell>
          <cell r="F785">
            <v>0</v>
          </cell>
          <cell r="G785">
            <v>0</v>
          </cell>
          <cell r="H785">
            <v>0</v>
          </cell>
          <cell r="I785">
            <v>0</v>
          </cell>
          <cell r="J785">
            <v>0</v>
          </cell>
          <cell r="K785">
            <v>0</v>
          </cell>
          <cell r="L785" t="str">
            <v>ED.AN.394000</v>
          </cell>
          <cell r="M785" t="str">
            <v>ED</v>
          </cell>
          <cell r="N785" t="str">
            <v>AN</v>
          </cell>
          <cell r="O785" t="str">
            <v>394000</v>
          </cell>
        </row>
        <row r="786">
          <cell r="A786" t="str">
            <v>ED.NE.344000-AFC-OTHER PROD PLANT-G</v>
          </cell>
          <cell r="B786">
            <v>43601</v>
          </cell>
          <cell r="C786">
            <v>43586</v>
          </cell>
          <cell r="D786" t="str">
            <v>182332 REG ASSET - AFUDC (CCNC)</v>
          </cell>
          <cell r="E786">
            <v>44166</v>
          </cell>
          <cell r="F786">
            <v>0</v>
          </cell>
          <cell r="G786">
            <v>0</v>
          </cell>
          <cell r="H786">
            <v>0</v>
          </cell>
          <cell r="I786">
            <v>0</v>
          </cell>
          <cell r="J786">
            <v>0</v>
          </cell>
          <cell r="K786">
            <v>0</v>
          </cell>
          <cell r="L786" t="str">
            <v>ED.NE.344000</v>
          </cell>
          <cell r="M786" t="str">
            <v>ED</v>
          </cell>
          <cell r="N786" t="str">
            <v>NE</v>
          </cell>
          <cell r="O786" t="str">
            <v>344000</v>
          </cell>
        </row>
        <row r="787">
          <cell r="A787" t="str">
            <v>ED.ID.369300-AFC-DISTRIBUTION PLANT</v>
          </cell>
          <cell r="B787">
            <v>43845</v>
          </cell>
          <cell r="C787">
            <v>43831</v>
          </cell>
          <cell r="D787" t="str">
            <v>182332 REG ASSET - AFUDC (CCNC)</v>
          </cell>
          <cell r="E787">
            <v>44166</v>
          </cell>
          <cell r="F787">
            <v>0</v>
          </cell>
          <cell r="G787">
            <v>0</v>
          </cell>
          <cell r="H787">
            <v>0</v>
          </cell>
          <cell r="I787">
            <v>0</v>
          </cell>
          <cell r="J787">
            <v>0</v>
          </cell>
          <cell r="K787">
            <v>0</v>
          </cell>
          <cell r="L787" t="str">
            <v>ED.ID.369300</v>
          </cell>
          <cell r="M787" t="str">
            <v>ED</v>
          </cell>
          <cell r="N787" t="str">
            <v>ID</v>
          </cell>
          <cell r="O787" t="str">
            <v>369300</v>
          </cell>
        </row>
        <row r="788">
          <cell r="A788" t="str">
            <v>ED.WA.367000-AFC-DISTRIBUTION PLANT</v>
          </cell>
          <cell r="B788">
            <v>43668</v>
          </cell>
          <cell r="C788">
            <v>43647</v>
          </cell>
          <cell r="D788" t="str">
            <v>182332 REG ASSET - AFUDC (CCNC)</v>
          </cell>
          <cell r="E788">
            <v>44166</v>
          </cell>
          <cell r="F788">
            <v>0</v>
          </cell>
          <cell r="G788">
            <v>0</v>
          </cell>
          <cell r="H788">
            <v>0</v>
          </cell>
          <cell r="I788">
            <v>0</v>
          </cell>
          <cell r="J788">
            <v>0</v>
          </cell>
          <cell r="K788">
            <v>0</v>
          </cell>
          <cell r="L788" t="str">
            <v>ED.WA.367000</v>
          </cell>
          <cell r="M788" t="str">
            <v>ED</v>
          </cell>
          <cell r="N788" t="str">
            <v>WA</v>
          </cell>
          <cell r="O788" t="str">
            <v>367000</v>
          </cell>
        </row>
        <row r="789">
          <cell r="A789" t="str">
            <v>ED.WA.364000-AFC-DISTRIBUTION PLANT</v>
          </cell>
          <cell r="B789">
            <v>43668</v>
          </cell>
          <cell r="C789">
            <v>43647</v>
          </cell>
          <cell r="D789" t="str">
            <v>182332 REG ASSET - AFUDC (CCNC)</v>
          </cell>
          <cell r="E789">
            <v>44166</v>
          </cell>
          <cell r="F789">
            <v>0</v>
          </cell>
          <cell r="G789">
            <v>0</v>
          </cell>
          <cell r="H789">
            <v>0</v>
          </cell>
          <cell r="I789">
            <v>0</v>
          </cell>
          <cell r="J789">
            <v>0</v>
          </cell>
          <cell r="K789">
            <v>0</v>
          </cell>
          <cell r="L789" t="str">
            <v>ED.WA.364000</v>
          </cell>
          <cell r="M789" t="str">
            <v>ED</v>
          </cell>
          <cell r="N789" t="str">
            <v>WA</v>
          </cell>
          <cell r="O789" t="str">
            <v>364000</v>
          </cell>
        </row>
        <row r="790">
          <cell r="A790" t="str">
            <v>ED.AN.355000-AFC-TRANSMISSION PLANT</v>
          </cell>
          <cell r="B790">
            <v>43724</v>
          </cell>
          <cell r="C790">
            <v>43709</v>
          </cell>
          <cell r="D790" t="str">
            <v>182332 REG ASSET - AFUDC (CCNC)</v>
          </cell>
          <cell r="E790">
            <v>44166</v>
          </cell>
          <cell r="F790">
            <v>0</v>
          </cell>
          <cell r="G790">
            <v>0</v>
          </cell>
          <cell r="H790">
            <v>0</v>
          </cell>
          <cell r="I790">
            <v>0</v>
          </cell>
          <cell r="J790">
            <v>0</v>
          </cell>
          <cell r="K790">
            <v>0</v>
          </cell>
          <cell r="L790" t="str">
            <v>ED.AN.355000</v>
          </cell>
          <cell r="M790" t="str">
            <v>ED</v>
          </cell>
          <cell r="N790" t="str">
            <v>AN</v>
          </cell>
          <cell r="O790" t="str">
            <v>355000</v>
          </cell>
        </row>
        <row r="791">
          <cell r="A791" t="str">
            <v>ED.WA.397000-AFC-GENERAL PLANT-COMM</v>
          </cell>
          <cell r="B791">
            <v>43861</v>
          </cell>
          <cell r="C791">
            <v>43831</v>
          </cell>
          <cell r="D791" t="str">
            <v>182332 REG ASSET - AFUDC (CCNC)</v>
          </cell>
          <cell r="E791">
            <v>44166</v>
          </cell>
          <cell r="F791">
            <v>0</v>
          </cell>
          <cell r="G791">
            <v>0</v>
          </cell>
          <cell r="H791">
            <v>0</v>
          </cell>
          <cell r="I791">
            <v>0</v>
          </cell>
          <cell r="J791">
            <v>0</v>
          </cell>
          <cell r="K791">
            <v>0</v>
          </cell>
          <cell r="L791" t="str">
            <v>ED.WA.397000</v>
          </cell>
          <cell r="M791" t="str">
            <v>ED</v>
          </cell>
          <cell r="N791" t="str">
            <v>WA</v>
          </cell>
          <cell r="O791" t="str">
            <v>397000</v>
          </cell>
        </row>
        <row r="792">
          <cell r="A792" t="str">
            <v>ED.AN.391100-AFC-GENERAL PLANT-COMP</v>
          </cell>
          <cell r="B792">
            <v>43982</v>
          </cell>
          <cell r="C792">
            <v>43952</v>
          </cell>
          <cell r="D792" t="str">
            <v>182332 REG ASSET - AFUDC (CCNC)</v>
          </cell>
          <cell r="E792">
            <v>44166</v>
          </cell>
          <cell r="F792">
            <v>0</v>
          </cell>
          <cell r="G792">
            <v>380.48</v>
          </cell>
          <cell r="H792">
            <v>3.44</v>
          </cell>
          <cell r="I792">
            <v>377.04</v>
          </cell>
          <cell r="J792">
            <v>0</v>
          </cell>
          <cell r="K792">
            <v>0</v>
          </cell>
          <cell r="L792" t="str">
            <v>ED.AN.391100</v>
          </cell>
          <cell r="M792" t="str">
            <v>ED</v>
          </cell>
          <cell r="N792" t="str">
            <v>AN</v>
          </cell>
          <cell r="O792" t="str">
            <v>391100</v>
          </cell>
        </row>
        <row r="793">
          <cell r="A793" t="str">
            <v>CD.AA.391100-AFC-GENERAL PLANT-COMP</v>
          </cell>
          <cell r="B793">
            <v>43812</v>
          </cell>
          <cell r="C793">
            <v>43800</v>
          </cell>
          <cell r="D793" t="str">
            <v>182332 REG ASSET - AFUDC (CCNC)</v>
          </cell>
          <cell r="E793">
            <v>44166</v>
          </cell>
          <cell r="F793">
            <v>0</v>
          </cell>
          <cell r="G793">
            <v>0</v>
          </cell>
          <cell r="H793">
            <v>0</v>
          </cell>
          <cell r="I793">
            <v>0</v>
          </cell>
          <cell r="J793">
            <v>9.2960000000000001E-2</v>
          </cell>
          <cell r="K793">
            <v>0</v>
          </cell>
          <cell r="L793" t="str">
            <v>CD.AA.391100</v>
          </cell>
          <cell r="M793" t="str">
            <v>CD</v>
          </cell>
          <cell r="N793" t="str">
            <v>AA</v>
          </cell>
          <cell r="O793" t="str">
            <v>391100</v>
          </cell>
        </row>
        <row r="794">
          <cell r="A794" t="str">
            <v>ED.WA.362000-AFC-DISTRIBUTION PLANT</v>
          </cell>
          <cell r="B794">
            <v>43616</v>
          </cell>
          <cell r="C794">
            <v>43586</v>
          </cell>
          <cell r="D794" t="str">
            <v>182332 REG ASSET - AFUDC (CCNC)</v>
          </cell>
          <cell r="E794">
            <v>44166</v>
          </cell>
          <cell r="F794">
            <v>0</v>
          </cell>
          <cell r="G794">
            <v>0</v>
          </cell>
          <cell r="H794">
            <v>0</v>
          </cell>
          <cell r="I794">
            <v>0</v>
          </cell>
          <cell r="J794">
            <v>0</v>
          </cell>
          <cell r="K794">
            <v>0</v>
          </cell>
          <cell r="L794" t="str">
            <v>ED.WA.362000</v>
          </cell>
          <cell r="M794" t="str">
            <v>ED</v>
          </cell>
          <cell r="N794" t="str">
            <v>WA</v>
          </cell>
          <cell r="O794" t="str">
            <v>362000</v>
          </cell>
        </row>
        <row r="795">
          <cell r="A795" t="str">
            <v>ED.AN.353000-AFC-TRANSMISSION PLANT</v>
          </cell>
          <cell r="B795">
            <v>44139</v>
          </cell>
          <cell r="C795">
            <v>44136</v>
          </cell>
          <cell r="D795" t="str">
            <v>182332 REG ASSET - AFUDC (CCNC)</v>
          </cell>
          <cell r="E795">
            <v>44166</v>
          </cell>
          <cell r="F795">
            <v>0</v>
          </cell>
          <cell r="G795">
            <v>5984.93</v>
          </cell>
          <cell r="H795">
            <v>41.11</v>
          </cell>
          <cell r="I795">
            <v>5943.82</v>
          </cell>
          <cell r="J795">
            <v>0</v>
          </cell>
          <cell r="K795">
            <v>0</v>
          </cell>
          <cell r="L795" t="str">
            <v>ED.AN.353000</v>
          </cell>
          <cell r="M795" t="str">
            <v>ED</v>
          </cell>
          <cell r="N795" t="str">
            <v>AN</v>
          </cell>
          <cell r="O795" t="str">
            <v>353000</v>
          </cell>
        </row>
        <row r="796">
          <cell r="A796" t="str">
            <v>CD.AA.397000-AFC-GENERAL PLANT-COMM</v>
          </cell>
          <cell r="B796">
            <v>44181</v>
          </cell>
          <cell r="C796">
            <v>44166</v>
          </cell>
          <cell r="D796" t="str">
            <v>182332 REG ASSET - AFUDC (CCNC)</v>
          </cell>
          <cell r="E796">
            <v>44166</v>
          </cell>
          <cell r="F796">
            <v>0</v>
          </cell>
          <cell r="G796">
            <v>343.84</v>
          </cell>
          <cell r="H796">
            <v>9</v>
          </cell>
          <cell r="I796">
            <v>334.84</v>
          </cell>
          <cell r="J796">
            <v>9.2960000000000001E-2</v>
          </cell>
          <cell r="K796">
            <v>31.963366399999998</v>
          </cell>
          <cell r="L796" t="str">
            <v>CD.AA.397000</v>
          </cell>
          <cell r="M796" t="str">
            <v>CD</v>
          </cell>
          <cell r="N796" t="str">
            <v>AA</v>
          </cell>
          <cell r="O796" t="str">
            <v>397000</v>
          </cell>
        </row>
        <row r="797">
          <cell r="A797" t="str">
            <v>ED.WA.367000-AFC-DISTRIBUTION PLANT</v>
          </cell>
          <cell r="B797">
            <v>44175</v>
          </cell>
          <cell r="C797">
            <v>44166</v>
          </cell>
          <cell r="D797" t="str">
            <v>182332 REG ASSET - AFUDC (CCNC)</v>
          </cell>
          <cell r="E797">
            <v>44166</v>
          </cell>
          <cell r="F797">
            <v>0</v>
          </cell>
          <cell r="G797">
            <v>1485.41</v>
          </cell>
          <cell r="H797">
            <v>12.58</v>
          </cell>
          <cell r="I797">
            <v>1472.83</v>
          </cell>
          <cell r="J797">
            <v>0</v>
          </cell>
          <cell r="K797">
            <v>0</v>
          </cell>
          <cell r="L797" t="str">
            <v>ED.WA.367000</v>
          </cell>
          <cell r="M797" t="str">
            <v>ED</v>
          </cell>
          <cell r="N797" t="str">
            <v>WA</v>
          </cell>
          <cell r="O797" t="str">
            <v>367000</v>
          </cell>
        </row>
        <row r="798">
          <cell r="A798" t="str">
            <v>ED.WA.366000-AFC-DISTRIBUTION PLANT</v>
          </cell>
          <cell r="B798">
            <v>44175</v>
          </cell>
          <cell r="C798">
            <v>44166</v>
          </cell>
          <cell r="D798" t="str">
            <v>182332 REG ASSET - AFUDC (CCNC)</v>
          </cell>
          <cell r="E798">
            <v>44166</v>
          </cell>
          <cell r="F798">
            <v>0</v>
          </cell>
          <cell r="G798">
            <v>395.44</v>
          </cell>
          <cell r="H798">
            <v>1.34</v>
          </cell>
          <cell r="I798">
            <v>394.1</v>
          </cell>
          <cell r="J798">
            <v>0</v>
          </cell>
          <cell r="K798">
            <v>0</v>
          </cell>
          <cell r="L798" t="str">
            <v>ED.WA.366000</v>
          </cell>
          <cell r="M798" t="str">
            <v>ED</v>
          </cell>
          <cell r="N798" t="str">
            <v>WA</v>
          </cell>
          <cell r="O798" t="str">
            <v>366000</v>
          </cell>
        </row>
        <row r="799">
          <cell r="A799" t="str">
            <v>ED.ID.365000-AFC-DISTRIBUTION PLANT</v>
          </cell>
          <cell r="B799">
            <v>44166</v>
          </cell>
          <cell r="C799">
            <v>44166</v>
          </cell>
          <cell r="D799" t="str">
            <v>182332 REG ASSET - AFUDC (CCNC)</v>
          </cell>
          <cell r="E799">
            <v>44166</v>
          </cell>
          <cell r="F799">
            <v>0</v>
          </cell>
          <cell r="G799">
            <v>867.61</v>
          </cell>
          <cell r="H799">
            <v>10.52</v>
          </cell>
          <cell r="I799">
            <v>857.09</v>
          </cell>
          <cell r="J799">
            <v>0</v>
          </cell>
          <cell r="K799">
            <v>0</v>
          </cell>
          <cell r="L799" t="str">
            <v>ED.ID.365000</v>
          </cell>
          <cell r="M799" t="str">
            <v>ED</v>
          </cell>
          <cell r="N799" t="str">
            <v>ID</v>
          </cell>
          <cell r="O799" t="str">
            <v>365000</v>
          </cell>
        </row>
        <row r="800">
          <cell r="A800" t="str">
            <v>ED.AN.397000-AFC-GENERAL PLANT-COMM</v>
          </cell>
          <cell r="B800">
            <v>43675</v>
          </cell>
          <cell r="C800">
            <v>43647</v>
          </cell>
          <cell r="D800" t="str">
            <v>182332 REG ASSET - AFUDC (CCNC)</v>
          </cell>
          <cell r="E800">
            <v>44166</v>
          </cell>
          <cell r="F800">
            <v>0</v>
          </cell>
          <cell r="G800">
            <v>-40.950000000000003</v>
          </cell>
          <cell r="H800">
            <v>-1.1499999999999999</v>
          </cell>
          <cell r="I800">
            <v>-39.799999999999997</v>
          </cell>
          <cell r="J800">
            <v>0</v>
          </cell>
          <cell r="K800">
            <v>0</v>
          </cell>
          <cell r="L800" t="str">
            <v>ED.AN.397000</v>
          </cell>
          <cell r="M800" t="str">
            <v>ED</v>
          </cell>
          <cell r="N800" t="str">
            <v>AN</v>
          </cell>
          <cell r="O800" t="str">
            <v>397000</v>
          </cell>
        </row>
        <row r="801">
          <cell r="A801" t="str">
            <v>ED.AN.353000-AFC-TRANSMISSION PLANT</v>
          </cell>
          <cell r="B801">
            <v>43655</v>
          </cell>
          <cell r="C801">
            <v>43647</v>
          </cell>
          <cell r="D801" t="str">
            <v>182332 REG ASSET - AFUDC (CCNC)</v>
          </cell>
          <cell r="E801">
            <v>44166</v>
          </cell>
          <cell r="F801">
            <v>0</v>
          </cell>
          <cell r="G801">
            <v>0</v>
          </cell>
          <cell r="H801">
            <v>0</v>
          </cell>
          <cell r="I801">
            <v>0</v>
          </cell>
          <cell r="J801">
            <v>0</v>
          </cell>
          <cell r="K801">
            <v>0</v>
          </cell>
          <cell r="L801" t="str">
            <v>ED.AN.353000</v>
          </cell>
          <cell r="M801" t="str">
            <v>ED</v>
          </cell>
          <cell r="N801" t="str">
            <v>AN</v>
          </cell>
          <cell r="O801" t="str">
            <v>353000</v>
          </cell>
        </row>
        <row r="802">
          <cell r="A802" t="str">
            <v>ED.KF.312000-AFC-STEAM PROD PLANT-B</v>
          </cell>
          <cell r="B802">
            <v>44188</v>
          </cell>
          <cell r="C802">
            <v>44166</v>
          </cell>
          <cell r="D802" t="str">
            <v>182332 REG ASSET - AFUDC (CCNC)</v>
          </cell>
          <cell r="E802">
            <v>44166</v>
          </cell>
          <cell r="F802">
            <v>0</v>
          </cell>
          <cell r="G802">
            <v>1755.48</v>
          </cell>
          <cell r="H802">
            <v>15.55</v>
          </cell>
          <cell r="I802">
            <v>1739.93</v>
          </cell>
          <cell r="J802">
            <v>0</v>
          </cell>
          <cell r="K802">
            <v>0</v>
          </cell>
          <cell r="L802" t="str">
            <v>ED.KF.312000</v>
          </cell>
          <cell r="M802" t="str">
            <v>ED</v>
          </cell>
          <cell r="N802" t="str">
            <v>KF</v>
          </cell>
          <cell r="O802" t="str">
            <v>312000</v>
          </cell>
        </row>
        <row r="803">
          <cell r="A803" t="str">
            <v>CD.AA.303100-AFC-INTANGIBLE PLANT-M</v>
          </cell>
          <cell r="B803">
            <v>43846</v>
          </cell>
          <cell r="C803">
            <v>43831</v>
          </cell>
          <cell r="D803" t="str">
            <v>182332 REG ASSET - AFUDC (CCNC)</v>
          </cell>
          <cell r="E803">
            <v>44166</v>
          </cell>
          <cell r="F803">
            <v>0</v>
          </cell>
          <cell r="G803">
            <v>0</v>
          </cell>
          <cell r="H803">
            <v>0</v>
          </cell>
          <cell r="I803">
            <v>0</v>
          </cell>
          <cell r="J803">
            <v>9.2960000000000001E-2</v>
          </cell>
          <cell r="K803">
            <v>0</v>
          </cell>
          <cell r="L803" t="str">
            <v>CD.AA.303100</v>
          </cell>
          <cell r="M803" t="str">
            <v>CD</v>
          </cell>
          <cell r="N803" t="str">
            <v>AA</v>
          </cell>
          <cell r="O803" t="str">
            <v>303100</v>
          </cell>
        </row>
        <row r="804">
          <cell r="A804" t="str">
            <v>ED.ID.369300-AFC-DISTRIBUTION PLANT</v>
          </cell>
          <cell r="B804">
            <v>43686</v>
          </cell>
          <cell r="C804">
            <v>43678</v>
          </cell>
          <cell r="D804" t="str">
            <v>182332 REG ASSET - AFUDC (CCNC)</v>
          </cell>
          <cell r="E804">
            <v>44166</v>
          </cell>
          <cell r="F804">
            <v>0</v>
          </cell>
          <cell r="G804">
            <v>0</v>
          </cell>
          <cell r="H804">
            <v>0</v>
          </cell>
          <cell r="I804">
            <v>0</v>
          </cell>
          <cell r="J804">
            <v>0</v>
          </cell>
          <cell r="K804">
            <v>0</v>
          </cell>
          <cell r="L804" t="str">
            <v>ED.ID.369300</v>
          </cell>
          <cell r="M804" t="str">
            <v>ED</v>
          </cell>
          <cell r="N804" t="str">
            <v>ID</v>
          </cell>
          <cell r="O804" t="str">
            <v>369300</v>
          </cell>
        </row>
        <row r="805">
          <cell r="A805" t="str">
            <v>GD.OR.380000-AFC-GAS DISTRIBUTION P</v>
          </cell>
          <cell r="B805">
            <v>43685</v>
          </cell>
          <cell r="C805">
            <v>43678</v>
          </cell>
          <cell r="D805" t="str">
            <v>182332 REG ASSET - AFUDC (CCNC)</v>
          </cell>
          <cell r="E805">
            <v>44166</v>
          </cell>
          <cell r="F805">
            <v>0</v>
          </cell>
          <cell r="G805">
            <v>0</v>
          </cell>
          <cell r="H805">
            <v>0</v>
          </cell>
          <cell r="I805">
            <v>0</v>
          </cell>
          <cell r="J805">
            <v>1</v>
          </cell>
          <cell r="K805">
            <v>0</v>
          </cell>
          <cell r="L805" t="str">
            <v>GD.OR.380000</v>
          </cell>
          <cell r="M805" t="str">
            <v>GD</v>
          </cell>
          <cell r="N805" t="str">
            <v>OR</v>
          </cell>
          <cell r="O805" t="str">
            <v>380000</v>
          </cell>
        </row>
        <row r="806">
          <cell r="A806" t="str">
            <v>CD.AA.391100-AFC-GENERAL PLANT-COMP</v>
          </cell>
          <cell r="B806">
            <v>43935</v>
          </cell>
          <cell r="C806">
            <v>43922</v>
          </cell>
          <cell r="D806" t="str">
            <v>182332 REG ASSET - AFUDC (CCNC)</v>
          </cell>
          <cell r="E806">
            <v>44166</v>
          </cell>
          <cell r="F806">
            <v>0</v>
          </cell>
          <cell r="G806">
            <v>0</v>
          </cell>
          <cell r="H806">
            <v>0</v>
          </cell>
          <cell r="I806">
            <v>0</v>
          </cell>
          <cell r="J806">
            <v>9.2960000000000001E-2</v>
          </cell>
          <cell r="K806">
            <v>0</v>
          </cell>
          <cell r="L806" t="str">
            <v>CD.AA.391100</v>
          </cell>
          <cell r="M806" t="str">
            <v>CD</v>
          </cell>
          <cell r="N806" t="str">
            <v>AA</v>
          </cell>
          <cell r="O806" t="str">
            <v>391100</v>
          </cell>
        </row>
        <row r="807">
          <cell r="A807" t="str">
            <v>ED.ID.364000-AFC-DISTRIBUTION PLANT</v>
          </cell>
          <cell r="B807">
            <v>44146</v>
          </cell>
          <cell r="C807">
            <v>44136</v>
          </cell>
          <cell r="D807" t="str">
            <v>182332 REG ASSET - AFUDC (CCNC)</v>
          </cell>
          <cell r="E807">
            <v>44166</v>
          </cell>
          <cell r="F807">
            <v>0</v>
          </cell>
          <cell r="G807">
            <v>167.99</v>
          </cell>
          <cell r="H807">
            <v>1.89</v>
          </cell>
          <cell r="I807">
            <v>166.1</v>
          </cell>
          <cell r="J807">
            <v>0</v>
          </cell>
          <cell r="K807">
            <v>0</v>
          </cell>
          <cell r="L807" t="str">
            <v>ED.ID.364000</v>
          </cell>
          <cell r="M807" t="str">
            <v>ED</v>
          </cell>
          <cell r="N807" t="str">
            <v>ID</v>
          </cell>
          <cell r="O807" t="str">
            <v>364000</v>
          </cell>
        </row>
        <row r="808">
          <cell r="A808" t="str">
            <v>ED.AN.353000-AFC-TRANSMISSION PLANT</v>
          </cell>
          <cell r="B808">
            <v>43794</v>
          </cell>
          <cell r="C808">
            <v>43770</v>
          </cell>
          <cell r="D808" t="str">
            <v>182332 REG ASSET - AFUDC (CCNC)</v>
          </cell>
          <cell r="E808">
            <v>44166</v>
          </cell>
          <cell r="F808">
            <v>0</v>
          </cell>
          <cell r="G808">
            <v>0</v>
          </cell>
          <cell r="H808">
            <v>0</v>
          </cell>
          <cell r="I808">
            <v>0</v>
          </cell>
          <cell r="J808">
            <v>0</v>
          </cell>
          <cell r="K808">
            <v>0</v>
          </cell>
          <cell r="L808" t="str">
            <v>ED.AN.353000</v>
          </cell>
          <cell r="M808" t="str">
            <v>ED</v>
          </cell>
          <cell r="N808" t="str">
            <v>AN</v>
          </cell>
          <cell r="O808" t="str">
            <v>353000</v>
          </cell>
        </row>
        <row r="809">
          <cell r="A809" t="str">
            <v>ED.AN.356000-AFC-TRANSMISSION PLANT</v>
          </cell>
          <cell r="B809">
            <v>43928</v>
          </cell>
          <cell r="C809">
            <v>43922</v>
          </cell>
          <cell r="D809" t="str">
            <v>182332 REG ASSET - AFUDC (CCNC)</v>
          </cell>
          <cell r="E809">
            <v>44166</v>
          </cell>
          <cell r="F809">
            <v>0</v>
          </cell>
          <cell r="G809">
            <v>112072.96000000001</v>
          </cell>
          <cell r="H809">
            <v>1053.07</v>
          </cell>
          <cell r="I809">
            <v>111019.89</v>
          </cell>
          <cell r="J809">
            <v>0</v>
          </cell>
          <cell r="K809">
            <v>0</v>
          </cell>
          <cell r="L809" t="str">
            <v>ED.AN.356000</v>
          </cell>
          <cell r="M809" t="str">
            <v>ED</v>
          </cell>
          <cell r="N809" t="str">
            <v>AN</v>
          </cell>
          <cell r="O809" t="str">
            <v>356000</v>
          </cell>
        </row>
        <row r="810">
          <cell r="A810" t="str">
            <v>ED.CG.331200-AFC-HYDRO PROD PLANT-S</v>
          </cell>
          <cell r="B810">
            <v>44187</v>
          </cell>
          <cell r="C810">
            <v>44166</v>
          </cell>
          <cell r="D810" t="str">
            <v>182332 REG ASSET - AFUDC (CCNC)</v>
          </cell>
          <cell r="E810">
            <v>44166</v>
          </cell>
          <cell r="F810">
            <v>0</v>
          </cell>
          <cell r="G810">
            <v>2642.91</v>
          </cell>
          <cell r="H810">
            <v>15.46</v>
          </cell>
          <cell r="I810">
            <v>2627.45</v>
          </cell>
          <cell r="J810">
            <v>0</v>
          </cell>
          <cell r="K810">
            <v>0</v>
          </cell>
          <cell r="L810" t="str">
            <v>ED.CG.331200</v>
          </cell>
          <cell r="M810" t="str">
            <v>ED</v>
          </cell>
          <cell r="N810" t="str">
            <v>CG</v>
          </cell>
          <cell r="O810" t="str">
            <v>331200</v>
          </cell>
        </row>
        <row r="811">
          <cell r="A811" t="str">
            <v>ED.WA.370121-AFC-AMI METERS</v>
          </cell>
          <cell r="B811">
            <v>43718</v>
          </cell>
          <cell r="C811">
            <v>43709</v>
          </cell>
          <cell r="D811" t="str">
            <v>182332 REG ASSET - AFUDC (CCNC)</v>
          </cell>
          <cell r="E811">
            <v>44166</v>
          </cell>
          <cell r="F811">
            <v>0</v>
          </cell>
          <cell r="G811">
            <v>253.44</v>
          </cell>
          <cell r="H811">
            <v>19.88</v>
          </cell>
          <cell r="I811">
            <v>233.56</v>
          </cell>
          <cell r="J811">
            <v>0</v>
          </cell>
          <cell r="K811">
            <v>0</v>
          </cell>
          <cell r="L811" t="str">
            <v>ED.WA.370121</v>
          </cell>
          <cell r="M811" t="str">
            <v>ED</v>
          </cell>
          <cell r="N811" t="str">
            <v>WA</v>
          </cell>
          <cell r="O811" t="str">
            <v>370121</v>
          </cell>
        </row>
        <row r="812">
          <cell r="A812" t="str">
            <v>CD.AA.303100-AFC-INTANGIBLE PLANT-M</v>
          </cell>
          <cell r="B812">
            <v>43742</v>
          </cell>
          <cell r="C812">
            <v>43739</v>
          </cell>
          <cell r="D812" t="str">
            <v>182332 REG ASSET - AFUDC (CCNC)</v>
          </cell>
          <cell r="E812">
            <v>44166</v>
          </cell>
          <cell r="F812">
            <v>0</v>
          </cell>
          <cell r="G812">
            <v>0</v>
          </cell>
          <cell r="H812">
            <v>0</v>
          </cell>
          <cell r="I812">
            <v>0</v>
          </cell>
          <cell r="J812">
            <v>9.2960000000000001E-2</v>
          </cell>
          <cell r="K812">
            <v>0</v>
          </cell>
          <cell r="L812" t="str">
            <v>CD.AA.303100</v>
          </cell>
          <cell r="M812" t="str">
            <v>CD</v>
          </cell>
          <cell r="N812" t="str">
            <v>AA</v>
          </cell>
          <cell r="O812" t="str">
            <v>303100</v>
          </cell>
        </row>
        <row r="813">
          <cell r="A813" t="str">
            <v>CD.AA.397000-AFC-GENERAL PLANT-COMM</v>
          </cell>
          <cell r="B813">
            <v>43742</v>
          </cell>
          <cell r="C813">
            <v>43739</v>
          </cell>
          <cell r="D813" t="str">
            <v>182332 REG ASSET - AFUDC (CCNC)</v>
          </cell>
          <cell r="E813">
            <v>44166</v>
          </cell>
          <cell r="F813">
            <v>0</v>
          </cell>
          <cell r="G813">
            <v>0</v>
          </cell>
          <cell r="H813">
            <v>0</v>
          </cell>
          <cell r="I813">
            <v>0</v>
          </cell>
          <cell r="J813">
            <v>9.2960000000000001E-2</v>
          </cell>
          <cell r="K813">
            <v>0</v>
          </cell>
          <cell r="L813" t="str">
            <v>CD.AA.397000</v>
          </cell>
          <cell r="M813" t="str">
            <v>CD</v>
          </cell>
          <cell r="N813" t="str">
            <v>AA</v>
          </cell>
          <cell r="O813" t="str">
            <v>397000</v>
          </cell>
        </row>
        <row r="814">
          <cell r="A814" t="str">
            <v>GD.ID.376000-AFC-GAS DISTRIBUTION P</v>
          </cell>
          <cell r="B814">
            <v>43749</v>
          </cell>
          <cell r="C814">
            <v>43739</v>
          </cell>
          <cell r="D814" t="str">
            <v>182332 REG ASSET - AFUDC (CCNC)</v>
          </cell>
          <cell r="E814">
            <v>44166</v>
          </cell>
          <cell r="F814">
            <v>0</v>
          </cell>
          <cell r="G814">
            <v>2019.86</v>
          </cell>
          <cell r="H814">
            <v>64.33</v>
          </cell>
          <cell r="I814">
            <v>1955.53</v>
          </cell>
          <cell r="J814">
            <v>0</v>
          </cell>
          <cell r="K814">
            <v>0</v>
          </cell>
          <cell r="L814" t="str">
            <v>GD.ID.376000</v>
          </cell>
          <cell r="M814" t="str">
            <v>GD</v>
          </cell>
          <cell r="N814" t="str">
            <v>ID</v>
          </cell>
          <cell r="O814" t="str">
            <v>376000</v>
          </cell>
        </row>
        <row r="815">
          <cell r="A815" t="str">
            <v>GD.WA.379000-AFC-DISTRIBUTION-MEAS/</v>
          </cell>
          <cell r="B815">
            <v>43769</v>
          </cell>
          <cell r="C815">
            <v>43739</v>
          </cell>
          <cell r="D815" t="str">
            <v>182332 REG ASSET - AFUDC (CCNC)</v>
          </cell>
          <cell r="E815">
            <v>44166</v>
          </cell>
          <cell r="F815">
            <v>0</v>
          </cell>
          <cell r="G815">
            <v>16.54</v>
          </cell>
          <cell r="H815">
            <v>1.94</v>
          </cell>
          <cell r="I815">
            <v>14.6</v>
          </cell>
          <cell r="J815">
            <v>0</v>
          </cell>
          <cell r="K815">
            <v>0</v>
          </cell>
          <cell r="L815" t="str">
            <v>GD.WA.379000</v>
          </cell>
          <cell r="M815" t="str">
            <v>GD</v>
          </cell>
          <cell r="N815" t="str">
            <v>WA</v>
          </cell>
          <cell r="O815" t="str">
            <v>379000</v>
          </cell>
        </row>
        <row r="816">
          <cell r="A816" t="str">
            <v>ED.NM.334000-AFC-HYDRO PROD PLANT-A</v>
          </cell>
          <cell r="B816">
            <v>44083</v>
          </cell>
          <cell r="C816">
            <v>44075</v>
          </cell>
          <cell r="D816" t="str">
            <v>182332 REG ASSET - AFUDC (CCNC)</v>
          </cell>
          <cell r="E816">
            <v>44166</v>
          </cell>
          <cell r="F816">
            <v>0</v>
          </cell>
          <cell r="G816">
            <v>4671.8500000000004</v>
          </cell>
          <cell r="H816">
            <v>28.61</v>
          </cell>
          <cell r="I816">
            <v>4643.24</v>
          </cell>
          <cell r="J816">
            <v>0</v>
          </cell>
          <cell r="K816">
            <v>0</v>
          </cell>
          <cell r="L816" t="str">
            <v>ED.NM.334000</v>
          </cell>
          <cell r="M816" t="str">
            <v>ED</v>
          </cell>
          <cell r="N816" t="str">
            <v>NM</v>
          </cell>
          <cell r="O816" t="str">
            <v>334000</v>
          </cell>
        </row>
        <row r="817">
          <cell r="A817" t="str">
            <v>ED.AN.356000-AFC-TRANSMISSION PLANT</v>
          </cell>
          <cell r="B817">
            <v>44144</v>
          </cell>
          <cell r="C817">
            <v>44136</v>
          </cell>
          <cell r="D817" t="str">
            <v>182332 REG ASSET - AFUDC (CCNC)</v>
          </cell>
          <cell r="E817">
            <v>44166</v>
          </cell>
          <cell r="F817">
            <v>0</v>
          </cell>
          <cell r="G817">
            <v>2766.86</v>
          </cell>
          <cell r="H817">
            <v>26</v>
          </cell>
          <cell r="I817">
            <v>2740.86</v>
          </cell>
          <cell r="J817">
            <v>0</v>
          </cell>
          <cell r="K817">
            <v>0</v>
          </cell>
          <cell r="L817" t="str">
            <v>ED.AN.356000</v>
          </cell>
          <cell r="M817" t="str">
            <v>ED</v>
          </cell>
          <cell r="N817" t="str">
            <v>AN</v>
          </cell>
          <cell r="O817" t="str">
            <v>356000</v>
          </cell>
        </row>
        <row r="818">
          <cell r="A818" t="str">
            <v>ED.WA.366000-AFC-DISTRIBUTION PLANT</v>
          </cell>
          <cell r="B818">
            <v>43763</v>
          </cell>
          <cell r="C818">
            <v>43739</v>
          </cell>
          <cell r="D818" t="str">
            <v>182332 REG ASSET - AFUDC (CCNC)</v>
          </cell>
          <cell r="E818">
            <v>44166</v>
          </cell>
          <cell r="F818">
            <v>0</v>
          </cell>
          <cell r="G818">
            <v>0</v>
          </cell>
          <cell r="H818">
            <v>0</v>
          </cell>
          <cell r="I818">
            <v>0</v>
          </cell>
          <cell r="J818">
            <v>0</v>
          </cell>
          <cell r="K818">
            <v>0</v>
          </cell>
          <cell r="L818" t="str">
            <v>ED.WA.366000</v>
          </cell>
          <cell r="M818" t="str">
            <v>ED</v>
          </cell>
          <cell r="N818" t="str">
            <v>WA</v>
          </cell>
          <cell r="O818" t="str">
            <v>366000</v>
          </cell>
        </row>
        <row r="819">
          <cell r="A819" t="str">
            <v>ED.AN.391100-AFC-GENERAL PLANT-COMP</v>
          </cell>
          <cell r="B819">
            <v>43921</v>
          </cell>
          <cell r="C819">
            <v>43891</v>
          </cell>
          <cell r="D819" t="str">
            <v>182332 REG ASSET - AFUDC (CCNC)</v>
          </cell>
          <cell r="E819">
            <v>44166</v>
          </cell>
          <cell r="F819">
            <v>0</v>
          </cell>
          <cell r="G819">
            <v>0</v>
          </cell>
          <cell r="H819">
            <v>0</v>
          </cell>
          <cell r="I819">
            <v>0</v>
          </cell>
          <cell r="J819">
            <v>0</v>
          </cell>
          <cell r="K819">
            <v>0</v>
          </cell>
          <cell r="L819" t="str">
            <v>ED.AN.391100</v>
          </cell>
          <cell r="M819" t="str">
            <v>ED</v>
          </cell>
          <cell r="N819" t="str">
            <v>AN</v>
          </cell>
          <cell r="O819" t="str">
            <v>391100</v>
          </cell>
        </row>
        <row r="820">
          <cell r="A820" t="str">
            <v>CD.AA.397000-AFC-GENERAL PLANT-COMM</v>
          </cell>
          <cell r="B820">
            <v>44134</v>
          </cell>
          <cell r="C820">
            <v>44105</v>
          </cell>
          <cell r="D820" t="str">
            <v>182332 REG ASSET - AFUDC (CCNC)</v>
          </cell>
          <cell r="E820">
            <v>44166</v>
          </cell>
          <cell r="F820">
            <v>0</v>
          </cell>
          <cell r="G820">
            <v>718.66</v>
          </cell>
          <cell r="H820">
            <v>18.809999999999999</v>
          </cell>
          <cell r="I820">
            <v>699.85</v>
          </cell>
          <cell r="J820">
            <v>9.2960000000000001E-2</v>
          </cell>
          <cell r="K820">
            <v>66.806633599999998</v>
          </cell>
          <cell r="L820" t="str">
            <v>CD.AA.397000</v>
          </cell>
          <cell r="M820" t="str">
            <v>CD</v>
          </cell>
          <cell r="N820" t="str">
            <v>AA</v>
          </cell>
          <cell r="O820" t="str">
            <v>397000</v>
          </cell>
        </row>
        <row r="821">
          <cell r="A821" t="str">
            <v>ED.WA.362000-AFC-DISTRIBUTION PLANT</v>
          </cell>
          <cell r="B821">
            <v>44159</v>
          </cell>
          <cell r="C821">
            <v>44136</v>
          </cell>
          <cell r="D821" t="str">
            <v>182332 REG ASSET - AFUDC (CCNC)</v>
          </cell>
          <cell r="E821">
            <v>44166</v>
          </cell>
          <cell r="F821">
            <v>0</v>
          </cell>
          <cell r="G821">
            <v>79.680000000000007</v>
          </cell>
          <cell r="H821">
            <v>0.91</v>
          </cell>
          <cell r="I821">
            <v>78.77</v>
          </cell>
          <cell r="J821">
            <v>0</v>
          </cell>
          <cell r="K821">
            <v>0</v>
          </cell>
          <cell r="L821" t="str">
            <v>ED.WA.362000</v>
          </cell>
          <cell r="M821" t="str">
            <v>ED</v>
          </cell>
          <cell r="N821" t="str">
            <v>WA</v>
          </cell>
          <cell r="O821" t="str">
            <v>362000</v>
          </cell>
        </row>
        <row r="822">
          <cell r="A822" t="str">
            <v>ED.AN.303100-AFC-INTANGIBLE PLANT-M</v>
          </cell>
          <cell r="B822">
            <v>44032</v>
          </cell>
          <cell r="C822">
            <v>44013</v>
          </cell>
          <cell r="D822" t="str">
            <v>182332 REG ASSET - AFUDC (CCNC)</v>
          </cell>
          <cell r="E822">
            <v>44166</v>
          </cell>
          <cell r="F822">
            <v>0</v>
          </cell>
          <cell r="G822">
            <v>39.29</v>
          </cell>
          <cell r="H822">
            <v>1.43</v>
          </cell>
          <cell r="I822">
            <v>37.86</v>
          </cell>
          <cell r="J822">
            <v>0</v>
          </cell>
          <cell r="K822">
            <v>0</v>
          </cell>
          <cell r="L822" t="str">
            <v>ED.AN.303100</v>
          </cell>
          <cell r="M822" t="str">
            <v>ED</v>
          </cell>
          <cell r="N822" t="str">
            <v>AN</v>
          </cell>
          <cell r="O822" t="str">
            <v>303100</v>
          </cell>
        </row>
        <row r="823">
          <cell r="A823" t="str">
            <v>ED.WA.362000-AFC-DISTRIBUTION PLANT</v>
          </cell>
          <cell r="B823">
            <v>44139</v>
          </cell>
          <cell r="C823">
            <v>44136</v>
          </cell>
          <cell r="D823" t="str">
            <v>182332 REG ASSET - AFUDC (CCNC)</v>
          </cell>
          <cell r="E823">
            <v>44166</v>
          </cell>
          <cell r="F823">
            <v>0</v>
          </cell>
          <cell r="G823">
            <v>8423.7099999999991</v>
          </cell>
          <cell r="H823">
            <v>96.3</v>
          </cell>
          <cell r="I823">
            <v>8327.41</v>
          </cell>
          <cell r="J823">
            <v>0</v>
          </cell>
          <cell r="K823">
            <v>0</v>
          </cell>
          <cell r="L823" t="str">
            <v>ED.WA.362000</v>
          </cell>
          <cell r="M823" t="str">
            <v>ED</v>
          </cell>
          <cell r="N823" t="str">
            <v>WA</v>
          </cell>
          <cell r="O823" t="str">
            <v>362000</v>
          </cell>
        </row>
        <row r="824">
          <cell r="A824" t="str">
            <v>ED.AN.353000-AFC-TRANSMISSION PLANT</v>
          </cell>
          <cell r="B824">
            <v>44018</v>
          </cell>
          <cell r="C824">
            <v>44013</v>
          </cell>
          <cell r="D824" t="str">
            <v>182332 REG ASSET - AFUDC (CCNC)</v>
          </cell>
          <cell r="E824">
            <v>44166</v>
          </cell>
          <cell r="F824">
            <v>0</v>
          </cell>
          <cell r="G824">
            <v>75702.2</v>
          </cell>
          <cell r="H824">
            <v>519.98</v>
          </cell>
          <cell r="I824">
            <v>75182.22</v>
          </cell>
          <cell r="J824">
            <v>0</v>
          </cell>
          <cell r="K824">
            <v>0</v>
          </cell>
          <cell r="L824" t="str">
            <v>ED.AN.353000</v>
          </cell>
          <cell r="M824" t="str">
            <v>ED</v>
          </cell>
          <cell r="N824" t="str">
            <v>AN</v>
          </cell>
          <cell r="O824" t="str">
            <v>353000</v>
          </cell>
        </row>
        <row r="825">
          <cell r="A825" t="str">
            <v>ED.CG.334000-AFC-HYDRO PROD PLANT-A</v>
          </cell>
          <cell r="B825">
            <v>44112</v>
          </cell>
          <cell r="C825">
            <v>44105</v>
          </cell>
          <cell r="D825" t="str">
            <v>182332 REG ASSET - AFUDC (CCNC)</v>
          </cell>
          <cell r="E825">
            <v>44166</v>
          </cell>
          <cell r="F825">
            <v>0</v>
          </cell>
          <cell r="G825">
            <v>1393</v>
          </cell>
          <cell r="H825">
            <v>14.48</v>
          </cell>
          <cell r="I825">
            <v>1378.52</v>
          </cell>
          <cell r="J825">
            <v>0</v>
          </cell>
          <cell r="K825">
            <v>0</v>
          </cell>
          <cell r="L825" t="str">
            <v>ED.CG.334000</v>
          </cell>
          <cell r="M825" t="str">
            <v>ED</v>
          </cell>
          <cell r="N825" t="str">
            <v>CG</v>
          </cell>
          <cell r="O825" t="str">
            <v>334000</v>
          </cell>
        </row>
        <row r="826">
          <cell r="A826" t="str">
            <v>ED.AN.356000-AFC-TRANSMISSION PLANT</v>
          </cell>
          <cell r="B826">
            <v>44134</v>
          </cell>
          <cell r="C826">
            <v>44105</v>
          </cell>
          <cell r="D826" t="str">
            <v>182332 REG ASSET - AFUDC (CCNC)</v>
          </cell>
          <cell r="E826">
            <v>44166</v>
          </cell>
          <cell r="F826">
            <v>0</v>
          </cell>
          <cell r="G826">
            <v>18269.12</v>
          </cell>
          <cell r="H826">
            <v>171.66</v>
          </cell>
          <cell r="I826">
            <v>18097.46</v>
          </cell>
          <cell r="J826">
            <v>0</v>
          </cell>
          <cell r="K826">
            <v>0</v>
          </cell>
          <cell r="L826" t="str">
            <v>ED.AN.356000</v>
          </cell>
          <cell r="M826" t="str">
            <v>ED</v>
          </cell>
          <cell r="N826" t="str">
            <v>AN</v>
          </cell>
          <cell r="O826" t="str">
            <v>356000</v>
          </cell>
        </row>
        <row r="827">
          <cell r="A827" t="str">
            <v>ED.ID.362000-AFC-DISTRIBUTION PLANT</v>
          </cell>
          <cell r="B827">
            <v>43420</v>
          </cell>
          <cell r="C827">
            <v>43647</v>
          </cell>
          <cell r="D827" t="str">
            <v>182332 REG ASSET - AFUDC (CCNC)</v>
          </cell>
          <cell r="E827">
            <v>44166</v>
          </cell>
          <cell r="F827">
            <v>0</v>
          </cell>
          <cell r="G827">
            <v>0</v>
          </cell>
          <cell r="H827">
            <v>0</v>
          </cell>
          <cell r="I827">
            <v>0</v>
          </cell>
          <cell r="J827">
            <v>0</v>
          </cell>
          <cell r="K827">
            <v>0</v>
          </cell>
          <cell r="L827" t="str">
            <v>ED.ID.362000</v>
          </cell>
          <cell r="M827" t="str">
            <v>ED</v>
          </cell>
          <cell r="N827" t="str">
            <v>ID</v>
          </cell>
          <cell r="O827" t="str">
            <v>362000</v>
          </cell>
        </row>
        <row r="828">
          <cell r="A828" t="str">
            <v>CD.AA.397000-AFC-GENERAL PLANT-COMM</v>
          </cell>
          <cell r="B828">
            <v>44048</v>
          </cell>
          <cell r="C828">
            <v>44044</v>
          </cell>
          <cell r="D828" t="str">
            <v>182332 REG ASSET - AFUDC (CCNC)</v>
          </cell>
          <cell r="E828">
            <v>44166</v>
          </cell>
          <cell r="F828">
            <v>0</v>
          </cell>
          <cell r="G828">
            <v>872.87</v>
          </cell>
          <cell r="H828">
            <v>22.85</v>
          </cell>
          <cell r="I828">
            <v>850.02</v>
          </cell>
          <cell r="J828">
            <v>9.2960000000000001E-2</v>
          </cell>
          <cell r="K828">
            <v>81.141995199999997</v>
          </cell>
          <cell r="L828" t="str">
            <v>CD.AA.397000</v>
          </cell>
          <cell r="M828" t="str">
            <v>CD</v>
          </cell>
          <cell r="N828" t="str">
            <v>AA</v>
          </cell>
          <cell r="O828" t="str">
            <v>397000</v>
          </cell>
        </row>
        <row r="829">
          <cell r="A829" t="str">
            <v>ED.ID.365000-AFC-DISTRIBUTION PLANT</v>
          </cell>
          <cell r="B829">
            <v>43780</v>
          </cell>
          <cell r="C829">
            <v>43770</v>
          </cell>
          <cell r="D829" t="str">
            <v>182332 REG ASSET - AFUDC (CCNC)</v>
          </cell>
          <cell r="E829">
            <v>44166</v>
          </cell>
          <cell r="F829">
            <v>0</v>
          </cell>
          <cell r="G829">
            <v>0</v>
          </cell>
          <cell r="H829">
            <v>0</v>
          </cell>
          <cell r="I829">
            <v>0</v>
          </cell>
          <cell r="J829">
            <v>0</v>
          </cell>
          <cell r="K829">
            <v>0</v>
          </cell>
          <cell r="L829" t="str">
            <v>ED.ID.365000</v>
          </cell>
          <cell r="M829" t="str">
            <v>ED</v>
          </cell>
          <cell r="N829" t="str">
            <v>ID</v>
          </cell>
          <cell r="O829" t="str">
            <v>365000</v>
          </cell>
        </row>
        <row r="830">
          <cell r="A830" t="str">
            <v>ED.AN.353000-AFC-TRANSMISSION PLANT</v>
          </cell>
          <cell r="B830">
            <v>44120</v>
          </cell>
          <cell r="C830">
            <v>44105</v>
          </cell>
          <cell r="D830" t="str">
            <v>182332 REG ASSET - AFUDC (CCNC)</v>
          </cell>
          <cell r="E830">
            <v>44166</v>
          </cell>
          <cell r="F830">
            <v>0</v>
          </cell>
          <cell r="G830">
            <v>452.19</v>
          </cell>
          <cell r="H830">
            <v>3.11</v>
          </cell>
          <cell r="I830">
            <v>449.08</v>
          </cell>
          <cell r="J830">
            <v>0</v>
          </cell>
          <cell r="K830">
            <v>0</v>
          </cell>
          <cell r="L830" t="str">
            <v>ED.AN.353000</v>
          </cell>
          <cell r="M830" t="str">
            <v>ED</v>
          </cell>
          <cell r="N830" t="str">
            <v>AN</v>
          </cell>
          <cell r="O830" t="str">
            <v>353000</v>
          </cell>
        </row>
        <row r="831">
          <cell r="A831" t="str">
            <v>CD.AA.391100-AFC-GENERAL PLANT-COMP</v>
          </cell>
          <cell r="B831">
            <v>44106</v>
          </cell>
          <cell r="C831">
            <v>44105</v>
          </cell>
          <cell r="D831" t="str">
            <v>182332 REG ASSET - AFUDC (CCNC)</v>
          </cell>
          <cell r="E831">
            <v>44166</v>
          </cell>
          <cell r="F831">
            <v>0</v>
          </cell>
          <cell r="G831">
            <v>9531.98</v>
          </cell>
          <cell r="H831">
            <v>862.28</v>
          </cell>
          <cell r="I831">
            <v>8669.7000000000007</v>
          </cell>
          <cell r="J831">
            <v>9.2960000000000001E-2</v>
          </cell>
          <cell r="K831">
            <v>886.09286079999993</v>
          </cell>
          <cell r="L831" t="str">
            <v>CD.AA.391100</v>
          </cell>
          <cell r="M831" t="str">
            <v>CD</v>
          </cell>
          <cell r="N831" t="str">
            <v>AA</v>
          </cell>
          <cell r="O831" t="str">
            <v>391100</v>
          </cell>
        </row>
        <row r="832">
          <cell r="A832" t="str">
            <v>CD.AA.397000-AFC-GENERAL PLANT-COMM</v>
          </cell>
          <cell r="B832">
            <v>44106</v>
          </cell>
          <cell r="C832">
            <v>44105</v>
          </cell>
          <cell r="D832" t="str">
            <v>182332 REG ASSET - AFUDC (CCNC)</v>
          </cell>
          <cell r="E832">
            <v>44166</v>
          </cell>
          <cell r="F832">
            <v>0</v>
          </cell>
          <cell r="G832">
            <v>17674.009999999998</v>
          </cell>
          <cell r="H832">
            <v>462.71</v>
          </cell>
          <cell r="I832">
            <v>17211.3</v>
          </cell>
          <cell r="J832">
            <v>9.2960000000000001E-2</v>
          </cell>
          <cell r="K832">
            <v>1642.9759695999999</v>
          </cell>
          <cell r="L832" t="str">
            <v>CD.AA.397000</v>
          </cell>
          <cell r="M832" t="str">
            <v>CD</v>
          </cell>
          <cell r="N832" t="str">
            <v>AA</v>
          </cell>
          <cell r="O832" t="str">
            <v>397000</v>
          </cell>
        </row>
        <row r="833">
          <cell r="A833" t="str">
            <v>CD.AA.303100-AFC-INTANGIBLE PLANT-M</v>
          </cell>
          <cell r="B833">
            <v>43823</v>
          </cell>
          <cell r="C833">
            <v>43800</v>
          </cell>
          <cell r="D833" t="str">
            <v>182332 REG ASSET - AFUDC (CCNC)</v>
          </cell>
          <cell r="E833">
            <v>44166</v>
          </cell>
          <cell r="F833">
            <v>0</v>
          </cell>
          <cell r="G833">
            <v>0</v>
          </cell>
          <cell r="H833">
            <v>0</v>
          </cell>
          <cell r="I833">
            <v>0</v>
          </cell>
          <cell r="J833">
            <v>9.2960000000000001E-2</v>
          </cell>
          <cell r="K833">
            <v>0</v>
          </cell>
          <cell r="L833" t="str">
            <v>CD.AA.303100</v>
          </cell>
          <cell r="M833" t="str">
            <v>CD</v>
          </cell>
          <cell r="N833" t="str">
            <v>AA</v>
          </cell>
          <cell r="O833" t="str">
            <v>303100</v>
          </cell>
        </row>
        <row r="834">
          <cell r="A834" t="str">
            <v>ED.ID.364000-AFC-DISTRIBUTION PLANT</v>
          </cell>
          <cell r="B834">
            <v>44109</v>
          </cell>
          <cell r="C834">
            <v>44105</v>
          </cell>
          <cell r="D834" t="str">
            <v>182332 REG ASSET - AFUDC (CCNC)</v>
          </cell>
          <cell r="E834">
            <v>44166</v>
          </cell>
          <cell r="F834">
            <v>0</v>
          </cell>
          <cell r="G834">
            <v>43.45</v>
          </cell>
          <cell r="H834">
            <v>0.49</v>
          </cell>
          <cell r="I834">
            <v>42.96</v>
          </cell>
          <cell r="J834">
            <v>0</v>
          </cell>
          <cell r="K834">
            <v>0</v>
          </cell>
          <cell r="L834" t="str">
            <v>ED.ID.364000</v>
          </cell>
          <cell r="M834" t="str">
            <v>ED</v>
          </cell>
          <cell r="N834" t="str">
            <v>ID</v>
          </cell>
          <cell r="O834" t="str">
            <v>364000</v>
          </cell>
        </row>
        <row r="835">
          <cell r="A835" t="str">
            <v>ED.ID.361000-AFC-DISTRIBUTION PLANT</v>
          </cell>
          <cell r="B835">
            <v>44105</v>
          </cell>
          <cell r="C835">
            <v>44105</v>
          </cell>
          <cell r="D835" t="str">
            <v>182332 REG ASSET - AFUDC (CCNC)</v>
          </cell>
          <cell r="E835">
            <v>44166</v>
          </cell>
          <cell r="F835">
            <v>0</v>
          </cell>
          <cell r="G835">
            <v>187.42</v>
          </cell>
          <cell r="H835">
            <v>1.41</v>
          </cell>
          <cell r="I835">
            <v>186.01</v>
          </cell>
          <cell r="J835">
            <v>0</v>
          </cell>
          <cell r="K835">
            <v>0</v>
          </cell>
          <cell r="L835" t="str">
            <v>ED.ID.361000</v>
          </cell>
          <cell r="M835" t="str">
            <v>ED</v>
          </cell>
          <cell r="N835" t="str">
            <v>ID</v>
          </cell>
          <cell r="O835" t="str">
            <v>361000</v>
          </cell>
        </row>
        <row r="836">
          <cell r="A836" t="str">
            <v>ED.ID.361000-AFC-DISTRIBUTION PLANT</v>
          </cell>
          <cell r="B836">
            <v>44000</v>
          </cell>
          <cell r="C836">
            <v>43983</v>
          </cell>
          <cell r="D836" t="str">
            <v>182332 REG ASSET - AFUDC (CCNC)</v>
          </cell>
          <cell r="E836">
            <v>44166</v>
          </cell>
          <cell r="F836">
            <v>0</v>
          </cell>
          <cell r="G836">
            <v>2629.62</v>
          </cell>
          <cell r="H836">
            <v>19.739999999999998</v>
          </cell>
          <cell r="I836">
            <v>2609.88</v>
          </cell>
          <cell r="J836">
            <v>0</v>
          </cell>
          <cell r="K836">
            <v>0</v>
          </cell>
          <cell r="L836" t="str">
            <v>ED.ID.361000</v>
          </cell>
          <cell r="M836" t="str">
            <v>ED</v>
          </cell>
          <cell r="N836" t="str">
            <v>ID</v>
          </cell>
          <cell r="O836" t="str">
            <v>361000</v>
          </cell>
        </row>
        <row r="837">
          <cell r="A837" t="str">
            <v>GD.WA.375000-AFC-DISTRIBUTION PLANT</v>
          </cell>
          <cell r="B837">
            <v>44075</v>
          </cell>
          <cell r="C837">
            <v>44075</v>
          </cell>
          <cell r="D837" t="str">
            <v>182332 REG ASSET - AFUDC (CCNC)</v>
          </cell>
          <cell r="E837">
            <v>44166</v>
          </cell>
          <cell r="F837">
            <v>0</v>
          </cell>
          <cell r="G837">
            <v>66.44</v>
          </cell>
          <cell r="H837">
            <v>0.48</v>
          </cell>
          <cell r="I837">
            <v>65.959999999999994</v>
          </cell>
          <cell r="J837">
            <v>0</v>
          </cell>
          <cell r="K837">
            <v>0</v>
          </cell>
          <cell r="L837" t="str">
            <v>GD.WA.375000</v>
          </cell>
          <cell r="M837" t="str">
            <v>GD</v>
          </cell>
          <cell r="N837" t="str">
            <v>WA</v>
          </cell>
          <cell r="O837" t="str">
            <v>375000</v>
          </cell>
        </row>
        <row r="838">
          <cell r="A838" t="str">
            <v>ED.WA.367000-AFC-DISTRIBUTION PLANT</v>
          </cell>
          <cell r="B838">
            <v>44083</v>
          </cell>
          <cell r="C838">
            <v>44075</v>
          </cell>
          <cell r="D838" t="str">
            <v>182332 REG ASSET - AFUDC (CCNC)</v>
          </cell>
          <cell r="E838">
            <v>44166</v>
          </cell>
          <cell r="F838">
            <v>0</v>
          </cell>
          <cell r="G838">
            <v>1164.0899999999999</v>
          </cell>
          <cell r="H838">
            <v>9.86</v>
          </cell>
          <cell r="I838">
            <v>1154.23</v>
          </cell>
          <cell r="J838">
            <v>0</v>
          </cell>
          <cell r="K838">
            <v>0</v>
          </cell>
          <cell r="L838" t="str">
            <v>ED.WA.367000</v>
          </cell>
          <cell r="M838" t="str">
            <v>ED</v>
          </cell>
          <cell r="N838" t="str">
            <v>WA</v>
          </cell>
          <cell r="O838" t="str">
            <v>367000</v>
          </cell>
        </row>
        <row r="839">
          <cell r="A839" t="str">
            <v>ED.LL.334000-AFC-HYD PROD-ACCESSORY</v>
          </cell>
          <cell r="B839">
            <v>43875</v>
          </cell>
          <cell r="C839">
            <v>43862</v>
          </cell>
          <cell r="D839" t="str">
            <v>182332 REG ASSET - AFUDC (CCNC)</v>
          </cell>
          <cell r="E839">
            <v>44166</v>
          </cell>
          <cell r="F839">
            <v>0</v>
          </cell>
          <cell r="G839">
            <v>0</v>
          </cell>
          <cell r="H839">
            <v>0</v>
          </cell>
          <cell r="I839">
            <v>0</v>
          </cell>
          <cell r="J839">
            <v>0</v>
          </cell>
          <cell r="K839">
            <v>0</v>
          </cell>
          <cell r="L839" t="str">
            <v>ED.LL.334000</v>
          </cell>
          <cell r="M839" t="str">
            <v>ED</v>
          </cell>
          <cell r="N839" t="str">
            <v>LL</v>
          </cell>
          <cell r="O839" t="str">
            <v>334000</v>
          </cell>
        </row>
        <row r="840">
          <cell r="A840" t="str">
            <v>GD.OR.376000-AFC-GAS DISTRIBUTION P</v>
          </cell>
          <cell r="B840">
            <v>43823</v>
          </cell>
          <cell r="C840">
            <v>43800</v>
          </cell>
          <cell r="D840" t="str">
            <v>182332 REG ASSET - AFUDC (CCNC)</v>
          </cell>
          <cell r="E840">
            <v>44166</v>
          </cell>
          <cell r="F840">
            <v>0</v>
          </cell>
          <cell r="G840">
            <v>0</v>
          </cell>
          <cell r="H840">
            <v>0</v>
          </cell>
          <cell r="I840">
            <v>0</v>
          </cell>
          <cell r="J840">
            <v>1</v>
          </cell>
          <cell r="K840">
            <v>0</v>
          </cell>
          <cell r="L840" t="str">
            <v>GD.OR.376000</v>
          </cell>
          <cell r="M840" t="str">
            <v>GD</v>
          </cell>
          <cell r="N840" t="str">
            <v>OR</v>
          </cell>
          <cell r="O840" t="str">
            <v>376000</v>
          </cell>
        </row>
        <row r="841">
          <cell r="A841" t="str">
            <v>ED.KF.311000-AFC-STEAM PROD PLANT-S</v>
          </cell>
          <cell r="B841">
            <v>43887</v>
          </cell>
          <cell r="C841">
            <v>43862</v>
          </cell>
          <cell r="D841" t="str">
            <v>182332 REG ASSET - AFUDC (CCNC)</v>
          </cell>
          <cell r="E841">
            <v>44166</v>
          </cell>
          <cell r="F841">
            <v>0</v>
          </cell>
          <cell r="G841">
            <v>0</v>
          </cell>
          <cell r="H841">
            <v>0</v>
          </cell>
          <cell r="I841">
            <v>0</v>
          </cell>
          <cell r="J841">
            <v>0</v>
          </cell>
          <cell r="K841">
            <v>0</v>
          </cell>
          <cell r="L841" t="str">
            <v>ED.KF.311000</v>
          </cell>
          <cell r="M841" t="str">
            <v>ED</v>
          </cell>
          <cell r="N841" t="str">
            <v>KF</v>
          </cell>
          <cell r="O841" t="str">
            <v>311000</v>
          </cell>
        </row>
        <row r="842">
          <cell r="A842" t="str">
            <v>ED.ID.366000-AFC-DISTRIBUTION PLANT</v>
          </cell>
          <cell r="B842">
            <v>43614</v>
          </cell>
          <cell r="C842">
            <v>43586</v>
          </cell>
          <cell r="D842" t="str">
            <v>182332 REG ASSET - AFUDC (CCNC)</v>
          </cell>
          <cell r="E842">
            <v>44166</v>
          </cell>
          <cell r="F842">
            <v>0</v>
          </cell>
          <cell r="G842">
            <v>-3.45</v>
          </cell>
          <cell r="H842">
            <v>-0.08</v>
          </cell>
          <cell r="I842">
            <v>-3.37</v>
          </cell>
          <cell r="J842">
            <v>0</v>
          </cell>
          <cell r="K842">
            <v>0</v>
          </cell>
          <cell r="L842" t="str">
            <v>ED.ID.366000</v>
          </cell>
          <cell r="M842" t="str">
            <v>ED</v>
          </cell>
          <cell r="N842" t="str">
            <v>ID</v>
          </cell>
          <cell r="O842" t="str">
            <v>366000</v>
          </cell>
        </row>
        <row r="843">
          <cell r="A843" t="str">
            <v>ED.WA.365000-AFC-DISTRIBUTION PLANT</v>
          </cell>
          <cell r="B843">
            <v>43805</v>
          </cell>
          <cell r="C843">
            <v>43800</v>
          </cell>
          <cell r="D843" t="str">
            <v>182332 REG ASSET - AFUDC (CCNC)</v>
          </cell>
          <cell r="E843">
            <v>44166</v>
          </cell>
          <cell r="F843">
            <v>0</v>
          </cell>
          <cell r="G843">
            <v>11969.43</v>
          </cell>
          <cell r="H843">
            <v>278.43</v>
          </cell>
          <cell r="I843">
            <v>11691</v>
          </cell>
          <cell r="J843">
            <v>0</v>
          </cell>
          <cell r="K843">
            <v>0</v>
          </cell>
          <cell r="L843" t="str">
            <v>ED.WA.365000</v>
          </cell>
          <cell r="M843" t="str">
            <v>ED</v>
          </cell>
          <cell r="N843" t="str">
            <v>WA</v>
          </cell>
          <cell r="O843" t="str">
            <v>365000</v>
          </cell>
        </row>
        <row r="844">
          <cell r="A844" t="str">
            <v>ED.WA.369100-AFC-DISTRIBUTION PLANT</v>
          </cell>
          <cell r="B844">
            <v>43805</v>
          </cell>
          <cell r="C844">
            <v>43800</v>
          </cell>
          <cell r="D844" t="str">
            <v>182332 REG ASSET - AFUDC (CCNC)</v>
          </cell>
          <cell r="E844">
            <v>44166</v>
          </cell>
          <cell r="F844">
            <v>0</v>
          </cell>
          <cell r="G844">
            <v>105.68</v>
          </cell>
          <cell r="H844">
            <v>3.17</v>
          </cell>
          <cell r="I844">
            <v>102.51</v>
          </cell>
          <cell r="J844">
            <v>0</v>
          </cell>
          <cell r="K844">
            <v>0</v>
          </cell>
          <cell r="L844" t="str">
            <v>ED.WA.369100</v>
          </cell>
          <cell r="M844" t="str">
            <v>ED</v>
          </cell>
          <cell r="N844" t="str">
            <v>WA</v>
          </cell>
          <cell r="O844" t="str">
            <v>369100</v>
          </cell>
        </row>
        <row r="845">
          <cell r="A845" t="str">
            <v>CD.AA.397000-AFC-GENERAL PLANT-COMM</v>
          </cell>
          <cell r="B845">
            <v>43830</v>
          </cell>
          <cell r="C845">
            <v>43800</v>
          </cell>
          <cell r="D845" t="str">
            <v>182332 REG ASSET - AFUDC (CCNC)</v>
          </cell>
          <cell r="E845">
            <v>44166</v>
          </cell>
          <cell r="F845">
            <v>0</v>
          </cell>
          <cell r="G845">
            <v>9157.9500000000007</v>
          </cell>
          <cell r="H845">
            <v>504.65</v>
          </cell>
          <cell r="I845">
            <v>8653.2999999999993</v>
          </cell>
          <cell r="J845">
            <v>9.2960000000000001E-2</v>
          </cell>
          <cell r="K845">
            <v>851.32303200000013</v>
          </cell>
          <cell r="L845" t="str">
            <v>CD.AA.397000</v>
          </cell>
          <cell r="M845" t="str">
            <v>CD</v>
          </cell>
          <cell r="N845" t="str">
            <v>AA</v>
          </cell>
          <cell r="O845" t="str">
            <v>397000</v>
          </cell>
        </row>
        <row r="846">
          <cell r="A846" t="str">
            <v>ED.ID.365000-AFC-DISTRIBUTION PLANT</v>
          </cell>
          <cell r="B846">
            <v>44110</v>
          </cell>
          <cell r="C846">
            <v>44105</v>
          </cell>
          <cell r="D846" t="str">
            <v>182332 REG ASSET - AFUDC (CCNC)</v>
          </cell>
          <cell r="E846">
            <v>44166</v>
          </cell>
          <cell r="F846">
            <v>0</v>
          </cell>
          <cell r="G846">
            <v>140.97999999999999</v>
          </cell>
          <cell r="H846">
            <v>1.71</v>
          </cell>
          <cell r="I846">
            <v>139.27000000000001</v>
          </cell>
          <cell r="J846">
            <v>0</v>
          </cell>
          <cell r="K846">
            <v>0</v>
          </cell>
          <cell r="L846" t="str">
            <v>ED.ID.365000</v>
          </cell>
          <cell r="M846" t="str">
            <v>ED</v>
          </cell>
          <cell r="N846" t="str">
            <v>ID</v>
          </cell>
          <cell r="O846" t="str">
            <v>365000</v>
          </cell>
        </row>
        <row r="847">
          <cell r="A847" t="str">
            <v>ED.ID.369100-AFC-DISTRIBUTION PLANT</v>
          </cell>
          <cell r="B847">
            <v>43801</v>
          </cell>
          <cell r="C847">
            <v>43800</v>
          </cell>
          <cell r="D847" t="str">
            <v>182332 REG ASSET - AFUDC (CCNC)</v>
          </cell>
          <cell r="E847">
            <v>44166</v>
          </cell>
          <cell r="F847">
            <v>0</v>
          </cell>
          <cell r="G847">
            <v>5.04</v>
          </cell>
          <cell r="H847">
            <v>0.14000000000000001</v>
          </cell>
          <cell r="I847">
            <v>4.9000000000000004</v>
          </cell>
          <cell r="J847">
            <v>0</v>
          </cell>
          <cell r="K847">
            <v>0</v>
          </cell>
          <cell r="L847" t="str">
            <v>ED.ID.369100</v>
          </cell>
          <cell r="M847" t="str">
            <v>ED</v>
          </cell>
          <cell r="N847" t="str">
            <v>ID</v>
          </cell>
          <cell r="O847" t="str">
            <v>369100</v>
          </cell>
        </row>
        <row r="848">
          <cell r="A848" t="str">
            <v>CD.AA.303100-AFC-INTANGIBLE PLANT-M</v>
          </cell>
          <cell r="B848">
            <v>43808</v>
          </cell>
          <cell r="C848">
            <v>43800</v>
          </cell>
          <cell r="D848" t="str">
            <v>182332 REG ASSET - AFUDC (CCNC)</v>
          </cell>
          <cell r="E848">
            <v>44166</v>
          </cell>
          <cell r="F848">
            <v>0</v>
          </cell>
          <cell r="G848">
            <v>0</v>
          </cell>
          <cell r="H848">
            <v>0</v>
          </cell>
          <cell r="I848">
            <v>0</v>
          </cell>
          <cell r="J848">
            <v>9.2960000000000001E-2</v>
          </cell>
          <cell r="K848">
            <v>0</v>
          </cell>
          <cell r="L848" t="str">
            <v>CD.AA.303100</v>
          </cell>
          <cell r="M848" t="str">
            <v>CD</v>
          </cell>
          <cell r="N848" t="str">
            <v>AA</v>
          </cell>
          <cell r="O848" t="str">
            <v>303100</v>
          </cell>
        </row>
        <row r="849">
          <cell r="A849" t="str">
            <v>CD.AA.390100-AFC-GENERAL PLANT-STRU</v>
          </cell>
          <cell r="B849">
            <v>43980</v>
          </cell>
          <cell r="C849">
            <v>43952</v>
          </cell>
          <cell r="D849" t="str">
            <v>182332 REG ASSET - AFUDC (CCNC)</v>
          </cell>
          <cell r="E849">
            <v>44166</v>
          </cell>
          <cell r="F849">
            <v>0</v>
          </cell>
          <cell r="G849">
            <v>1081.22</v>
          </cell>
          <cell r="H849">
            <v>9.3000000000000007</v>
          </cell>
          <cell r="I849">
            <v>1071.92</v>
          </cell>
          <cell r="J849">
            <v>9.2960000000000001E-2</v>
          </cell>
          <cell r="K849">
            <v>100.5102112</v>
          </cell>
          <cell r="L849" t="str">
            <v>CD.AA.390100</v>
          </cell>
          <cell r="M849" t="str">
            <v>CD</v>
          </cell>
          <cell r="N849" t="str">
            <v>AA</v>
          </cell>
          <cell r="O849" t="str">
            <v>390100</v>
          </cell>
        </row>
        <row r="850">
          <cell r="A850" t="str">
            <v>ED.WA.366000-AFC-DISTRIBUTION PLANT</v>
          </cell>
          <cell r="B850">
            <v>43951</v>
          </cell>
          <cell r="C850">
            <v>43922</v>
          </cell>
          <cell r="D850" t="str">
            <v>182332 REG ASSET - AFUDC (CCNC)</v>
          </cell>
          <cell r="E850">
            <v>44166</v>
          </cell>
          <cell r="F850">
            <v>0</v>
          </cell>
          <cell r="G850">
            <v>1442.9</v>
          </cell>
          <cell r="H850">
            <v>4.87</v>
          </cell>
          <cell r="I850">
            <v>1438.03</v>
          </cell>
          <cell r="J850">
            <v>0</v>
          </cell>
          <cell r="K850">
            <v>0</v>
          </cell>
          <cell r="L850" t="str">
            <v>ED.WA.366000</v>
          </cell>
          <cell r="M850" t="str">
            <v>ED</v>
          </cell>
          <cell r="N850" t="str">
            <v>WA</v>
          </cell>
          <cell r="O850" t="str">
            <v>366000</v>
          </cell>
        </row>
        <row r="851">
          <cell r="A851" t="str">
            <v>CD.AA.303100-AFC-INTANGIBLE PLANT-M</v>
          </cell>
          <cell r="B851">
            <v>44042</v>
          </cell>
          <cell r="C851">
            <v>44013</v>
          </cell>
          <cell r="D851" t="str">
            <v>182332 REG ASSET - AFUDC (CCNC)</v>
          </cell>
          <cell r="E851">
            <v>44166</v>
          </cell>
          <cell r="F851">
            <v>0</v>
          </cell>
          <cell r="G851">
            <v>132352.91</v>
          </cell>
          <cell r="H851">
            <v>5875.03</v>
          </cell>
          <cell r="I851">
            <v>126477.88</v>
          </cell>
          <cell r="J851">
            <v>9.2960000000000001E-2</v>
          </cell>
          <cell r="K851">
            <v>12303.5265136</v>
          </cell>
          <cell r="L851" t="str">
            <v>CD.AA.303100</v>
          </cell>
          <cell r="M851" t="str">
            <v>CD</v>
          </cell>
          <cell r="N851" t="str">
            <v>AA</v>
          </cell>
          <cell r="O851" t="str">
            <v>303100</v>
          </cell>
        </row>
        <row r="852">
          <cell r="A852" t="str">
            <v>ED.ID.365000-AFC-DISTRIBUTION PLANT</v>
          </cell>
          <cell r="B852">
            <v>44033</v>
          </cell>
          <cell r="C852">
            <v>44013</v>
          </cell>
          <cell r="D852" t="str">
            <v>182332 REG ASSET - AFUDC (CCNC)</v>
          </cell>
          <cell r="E852">
            <v>44166</v>
          </cell>
          <cell r="F852">
            <v>0</v>
          </cell>
          <cell r="G852">
            <v>689.69</v>
          </cell>
          <cell r="H852">
            <v>8.36</v>
          </cell>
          <cell r="I852">
            <v>681.33</v>
          </cell>
          <cell r="J852">
            <v>0</v>
          </cell>
          <cell r="K852">
            <v>0</v>
          </cell>
          <cell r="L852" t="str">
            <v>ED.ID.365000</v>
          </cell>
          <cell r="M852" t="str">
            <v>ED</v>
          </cell>
          <cell r="N852" t="str">
            <v>ID</v>
          </cell>
          <cell r="O852" t="str">
            <v>365000</v>
          </cell>
        </row>
        <row r="853">
          <cell r="A853" t="str">
            <v>CD.AA.391100-AFC-GENERAL PLANT-COMP</v>
          </cell>
          <cell r="B853">
            <v>43993</v>
          </cell>
          <cell r="C853">
            <v>43983</v>
          </cell>
          <cell r="D853" t="str">
            <v>182332 REG ASSET - AFUDC (CCNC)</v>
          </cell>
          <cell r="E853">
            <v>44166</v>
          </cell>
          <cell r="F853">
            <v>0</v>
          </cell>
          <cell r="G853">
            <v>46.46</v>
          </cell>
          <cell r="H853">
            <v>4.2</v>
          </cell>
          <cell r="I853">
            <v>42.26</v>
          </cell>
          <cell r="J853">
            <v>9.2960000000000001E-2</v>
          </cell>
          <cell r="K853">
            <v>4.3189216000000004</v>
          </cell>
          <cell r="L853" t="str">
            <v>CD.AA.391100</v>
          </cell>
          <cell r="M853" t="str">
            <v>CD</v>
          </cell>
          <cell r="N853" t="str">
            <v>AA</v>
          </cell>
          <cell r="O853" t="str">
            <v>391100</v>
          </cell>
        </row>
        <row r="854">
          <cell r="A854" t="str">
            <v>CD.AA.303100-AFC-INTANGIBLE PLANT-M</v>
          </cell>
          <cell r="B854">
            <v>43993</v>
          </cell>
          <cell r="C854">
            <v>43983</v>
          </cell>
          <cell r="D854" t="str">
            <v>182332 REG ASSET - AFUDC (CCNC)</v>
          </cell>
          <cell r="E854">
            <v>44166</v>
          </cell>
          <cell r="F854">
            <v>0</v>
          </cell>
          <cell r="G854">
            <v>1403.71</v>
          </cell>
          <cell r="H854">
            <v>62.31</v>
          </cell>
          <cell r="I854">
            <v>1341.4</v>
          </cell>
          <cell r="J854">
            <v>9.2960000000000001E-2</v>
          </cell>
          <cell r="K854">
            <v>130.48888160000001</v>
          </cell>
          <cell r="L854" t="str">
            <v>CD.AA.303100</v>
          </cell>
          <cell r="M854" t="str">
            <v>CD</v>
          </cell>
          <cell r="N854" t="str">
            <v>AA</v>
          </cell>
          <cell r="O854" t="str">
            <v>303100</v>
          </cell>
        </row>
        <row r="855">
          <cell r="A855" t="str">
            <v>ED.WA.397000-AFC-GENERAL PLANT-COMM</v>
          </cell>
          <cell r="B855">
            <v>43922</v>
          </cell>
          <cell r="C855">
            <v>43922</v>
          </cell>
          <cell r="D855" t="str">
            <v>182332 REG ASSET - AFUDC (CCNC)</v>
          </cell>
          <cell r="E855">
            <v>44166</v>
          </cell>
          <cell r="F855">
            <v>0</v>
          </cell>
          <cell r="G855">
            <v>0</v>
          </cell>
          <cell r="H855">
            <v>0</v>
          </cell>
          <cell r="I855">
            <v>0</v>
          </cell>
          <cell r="J855">
            <v>0</v>
          </cell>
          <cell r="K855">
            <v>0</v>
          </cell>
          <cell r="L855" t="str">
            <v>ED.WA.397000</v>
          </cell>
          <cell r="M855" t="str">
            <v>ED</v>
          </cell>
          <cell r="N855" t="str">
            <v>WA</v>
          </cell>
          <cell r="O855" t="str">
            <v>397000</v>
          </cell>
        </row>
        <row r="856">
          <cell r="A856" t="str">
            <v>CD.AA.397000-AFC-GENERAL PLANT-COMM</v>
          </cell>
          <cell r="B856">
            <v>43858</v>
          </cell>
          <cell r="C856">
            <v>43831</v>
          </cell>
          <cell r="D856" t="str">
            <v>182332 REG ASSET - AFUDC (CCNC)</v>
          </cell>
          <cell r="E856">
            <v>44166</v>
          </cell>
          <cell r="F856">
            <v>0</v>
          </cell>
          <cell r="G856">
            <v>0</v>
          </cell>
          <cell r="H856">
            <v>0</v>
          </cell>
          <cell r="I856">
            <v>0</v>
          </cell>
          <cell r="J856">
            <v>9.2960000000000001E-2</v>
          </cell>
          <cell r="K856">
            <v>0</v>
          </cell>
          <cell r="L856" t="str">
            <v>CD.AA.397000</v>
          </cell>
          <cell r="M856" t="str">
            <v>CD</v>
          </cell>
          <cell r="N856" t="str">
            <v>AA</v>
          </cell>
          <cell r="O856" t="str">
            <v>397000</v>
          </cell>
        </row>
        <row r="857">
          <cell r="A857" t="str">
            <v>GD.WA.385000-AFC-DISTRIBUTION-MEAS/</v>
          </cell>
          <cell r="B857">
            <v>43951</v>
          </cell>
          <cell r="C857">
            <v>43922</v>
          </cell>
          <cell r="D857" t="str">
            <v>182332 REG ASSET - AFUDC (CCNC)</v>
          </cell>
          <cell r="E857">
            <v>44166</v>
          </cell>
          <cell r="F857">
            <v>0</v>
          </cell>
          <cell r="G857">
            <v>15.39</v>
          </cell>
          <cell r="H857">
            <v>0.11</v>
          </cell>
          <cell r="I857">
            <v>15.28</v>
          </cell>
          <cell r="J857">
            <v>0</v>
          </cell>
          <cell r="K857">
            <v>0</v>
          </cell>
          <cell r="L857" t="str">
            <v>GD.WA.385000</v>
          </cell>
          <cell r="M857" t="str">
            <v>GD</v>
          </cell>
          <cell r="N857" t="str">
            <v>WA</v>
          </cell>
          <cell r="O857" t="str">
            <v>385000</v>
          </cell>
        </row>
        <row r="858">
          <cell r="A858" t="str">
            <v>ED.WA.369100-AFC-DISTRIBUTION PLANT</v>
          </cell>
          <cell r="B858">
            <v>44008</v>
          </cell>
          <cell r="C858">
            <v>43983</v>
          </cell>
          <cell r="D858" t="str">
            <v>182332 REG ASSET - AFUDC (CCNC)</v>
          </cell>
          <cell r="E858">
            <v>44166</v>
          </cell>
          <cell r="F858">
            <v>0</v>
          </cell>
          <cell r="G858">
            <v>82.58</v>
          </cell>
          <cell r="H858">
            <v>0.98</v>
          </cell>
          <cell r="I858">
            <v>81.599999999999994</v>
          </cell>
          <cell r="J858">
            <v>0</v>
          </cell>
          <cell r="K858">
            <v>0</v>
          </cell>
          <cell r="L858" t="str">
            <v>ED.WA.369100</v>
          </cell>
          <cell r="M858" t="str">
            <v>ED</v>
          </cell>
          <cell r="N858" t="str">
            <v>WA</v>
          </cell>
          <cell r="O858" t="str">
            <v>369100</v>
          </cell>
        </row>
        <row r="859">
          <cell r="A859" t="str">
            <v>ED.NR.335150-AFC-HYD PRD-EQ FISHERY</v>
          </cell>
          <cell r="B859">
            <v>44133</v>
          </cell>
          <cell r="C859">
            <v>44105</v>
          </cell>
          <cell r="D859" t="str">
            <v>182332 REG ASSET - AFUDC (CCNC)</v>
          </cell>
          <cell r="E859">
            <v>44166</v>
          </cell>
          <cell r="F859">
            <v>0</v>
          </cell>
          <cell r="G859">
            <v>52.7</v>
          </cell>
          <cell r="H859">
            <v>0.65</v>
          </cell>
          <cell r="I859">
            <v>52.05</v>
          </cell>
          <cell r="J859">
            <v>0</v>
          </cell>
          <cell r="K859">
            <v>0</v>
          </cell>
          <cell r="L859" t="str">
            <v>ED.NR.335150</v>
          </cell>
          <cell r="M859" t="str">
            <v>ED</v>
          </cell>
          <cell r="N859" t="str">
            <v>NR</v>
          </cell>
          <cell r="O859" t="str">
            <v>335150</v>
          </cell>
        </row>
        <row r="860">
          <cell r="A860" t="str">
            <v>ED.ID.362000-AFC-DISTRIBUTION PLANT</v>
          </cell>
          <cell r="B860">
            <v>43908</v>
          </cell>
          <cell r="C860">
            <v>43891</v>
          </cell>
          <cell r="D860" t="str">
            <v>182332 REG ASSET - AFUDC (CCNC)</v>
          </cell>
          <cell r="E860">
            <v>44166</v>
          </cell>
          <cell r="F860">
            <v>0</v>
          </cell>
          <cell r="G860">
            <v>0</v>
          </cell>
          <cell r="H860">
            <v>0</v>
          </cell>
          <cell r="I860">
            <v>0</v>
          </cell>
          <cell r="J860">
            <v>0</v>
          </cell>
          <cell r="K860">
            <v>0</v>
          </cell>
          <cell r="L860" t="str">
            <v>ED.ID.362000</v>
          </cell>
          <cell r="M860" t="str">
            <v>ED</v>
          </cell>
          <cell r="N860" t="str">
            <v>ID</v>
          </cell>
          <cell r="O860" t="str">
            <v>362000</v>
          </cell>
        </row>
        <row r="861">
          <cell r="A861" t="str">
            <v>ED.NR.331000-AFC-HYDRO PROD PLANT-S</v>
          </cell>
          <cell r="B861">
            <v>43951</v>
          </cell>
          <cell r="C861">
            <v>43922</v>
          </cell>
          <cell r="D861" t="str">
            <v>182332 REG ASSET - AFUDC (CCNC)</v>
          </cell>
          <cell r="E861">
            <v>44166</v>
          </cell>
          <cell r="F861">
            <v>0</v>
          </cell>
          <cell r="G861">
            <v>0</v>
          </cell>
          <cell r="H861">
            <v>0</v>
          </cell>
          <cell r="I861">
            <v>0</v>
          </cell>
          <cell r="J861">
            <v>0</v>
          </cell>
          <cell r="K861">
            <v>0</v>
          </cell>
          <cell r="L861" t="str">
            <v>ED.NR.331000</v>
          </cell>
          <cell r="M861" t="str">
            <v>ED</v>
          </cell>
          <cell r="N861" t="str">
            <v>NR</v>
          </cell>
          <cell r="O861" t="str">
            <v>331000</v>
          </cell>
        </row>
        <row r="862">
          <cell r="A862" t="str">
            <v>ED.AN.303100-AFC-INTANGIBLE PLANT-M</v>
          </cell>
          <cell r="B862">
            <v>43921</v>
          </cell>
          <cell r="C862">
            <v>43891</v>
          </cell>
          <cell r="D862" t="str">
            <v>182332 REG ASSET - AFUDC (CCNC)</v>
          </cell>
          <cell r="E862">
            <v>44166</v>
          </cell>
          <cell r="F862">
            <v>0</v>
          </cell>
          <cell r="G862">
            <v>0</v>
          </cell>
          <cell r="H862">
            <v>0</v>
          </cell>
          <cell r="I862">
            <v>0</v>
          </cell>
          <cell r="J862">
            <v>0</v>
          </cell>
          <cell r="K862">
            <v>0</v>
          </cell>
          <cell r="L862" t="str">
            <v>ED.AN.303100</v>
          </cell>
          <cell r="M862" t="str">
            <v>ED</v>
          </cell>
          <cell r="N862" t="str">
            <v>AN</v>
          </cell>
          <cell r="O862" t="str">
            <v>303100</v>
          </cell>
        </row>
        <row r="863">
          <cell r="A863" t="str">
            <v>CD.ID.390100-AFC-GENERAL PLANT STRU</v>
          </cell>
          <cell r="B863">
            <v>43980</v>
          </cell>
          <cell r="C863">
            <v>43983</v>
          </cell>
          <cell r="D863" t="str">
            <v>182332 REG ASSET - AFUDC (CCNC)</v>
          </cell>
          <cell r="E863">
            <v>44166</v>
          </cell>
          <cell r="F863">
            <v>0</v>
          </cell>
          <cell r="G863">
            <v>678.86</v>
          </cell>
          <cell r="H863">
            <v>7.48</v>
          </cell>
          <cell r="I863">
            <v>671.38</v>
          </cell>
          <cell r="J863">
            <v>0</v>
          </cell>
          <cell r="K863">
            <v>0</v>
          </cell>
          <cell r="L863" t="str">
            <v>CD.ID.390100</v>
          </cell>
          <cell r="M863" t="str">
            <v>CD</v>
          </cell>
          <cell r="N863" t="str">
            <v>ID</v>
          </cell>
          <cell r="O863" t="str">
            <v>390100</v>
          </cell>
        </row>
        <row r="864">
          <cell r="A864" t="str">
            <v>GD.WA.376000-AFC-GAS DISTRIBUTION P</v>
          </cell>
          <cell r="B864">
            <v>44062</v>
          </cell>
          <cell r="C864">
            <v>44044</v>
          </cell>
          <cell r="D864" t="str">
            <v>182332 REG ASSET - AFUDC (CCNC)</v>
          </cell>
          <cell r="E864">
            <v>44166</v>
          </cell>
          <cell r="F864">
            <v>0</v>
          </cell>
          <cell r="G864">
            <v>596.65</v>
          </cell>
          <cell r="H864">
            <v>5.79</v>
          </cell>
          <cell r="I864">
            <v>590.86</v>
          </cell>
          <cell r="J864">
            <v>0</v>
          </cell>
          <cell r="K864">
            <v>0</v>
          </cell>
          <cell r="L864" t="str">
            <v>GD.WA.376000</v>
          </cell>
          <cell r="M864" t="str">
            <v>GD</v>
          </cell>
          <cell r="N864" t="str">
            <v>WA</v>
          </cell>
          <cell r="O864" t="str">
            <v>376000</v>
          </cell>
        </row>
        <row r="865">
          <cell r="A865" t="str">
            <v>GD.AA.391100-AFC-GENERAL PLANT-COMP</v>
          </cell>
          <cell r="B865">
            <v>43914</v>
          </cell>
          <cell r="C865">
            <v>43891</v>
          </cell>
          <cell r="D865" t="str">
            <v>182332 REG ASSET - AFUDC (CCNC)</v>
          </cell>
          <cell r="E865">
            <v>44166</v>
          </cell>
          <cell r="F865">
            <v>0</v>
          </cell>
          <cell r="G865">
            <v>0</v>
          </cell>
          <cell r="H865">
            <v>0</v>
          </cell>
          <cell r="I865">
            <v>0</v>
          </cell>
          <cell r="J865">
            <v>0.30968000000000001</v>
          </cell>
          <cell r="K865">
            <v>0</v>
          </cell>
          <cell r="L865" t="str">
            <v>GD.AA.391100</v>
          </cell>
          <cell r="M865" t="str">
            <v>GD</v>
          </cell>
          <cell r="N865" t="str">
            <v>AA</v>
          </cell>
          <cell r="O865" t="str">
            <v>391100</v>
          </cell>
        </row>
        <row r="866">
          <cell r="A866" t="str">
            <v>ED.ID.397000-AFC-GENERAL PLANT-COMM</v>
          </cell>
          <cell r="B866">
            <v>44000</v>
          </cell>
          <cell r="C866">
            <v>43983</v>
          </cell>
          <cell r="D866" t="str">
            <v>182332 REG ASSET - AFUDC (CCNC)</v>
          </cell>
          <cell r="E866">
            <v>44166</v>
          </cell>
          <cell r="F866">
            <v>0</v>
          </cell>
          <cell r="G866">
            <v>2538.17</v>
          </cell>
          <cell r="H866">
            <v>75.599999999999994</v>
          </cell>
          <cell r="I866">
            <v>2462.5700000000002</v>
          </cell>
          <cell r="J866">
            <v>0</v>
          </cell>
          <cell r="K866">
            <v>0</v>
          </cell>
          <cell r="L866" t="str">
            <v>ED.ID.397000</v>
          </cell>
          <cell r="M866" t="str">
            <v>ED</v>
          </cell>
          <cell r="N866" t="str">
            <v>ID</v>
          </cell>
          <cell r="O866" t="str">
            <v>397000</v>
          </cell>
        </row>
        <row r="867">
          <cell r="A867" t="str">
            <v>ED.ID.364000-AFC-DISTRIBUTION PLANT</v>
          </cell>
          <cell r="B867">
            <v>43801</v>
          </cell>
          <cell r="C867">
            <v>43800</v>
          </cell>
          <cell r="D867" t="str">
            <v>182332 REG ASSET - AFUDC (CCNC)</v>
          </cell>
          <cell r="E867">
            <v>44166</v>
          </cell>
          <cell r="F867">
            <v>0</v>
          </cell>
          <cell r="G867">
            <v>3022.65</v>
          </cell>
          <cell r="H867">
            <v>94.38</v>
          </cell>
          <cell r="I867">
            <v>2928.27</v>
          </cell>
          <cell r="J867">
            <v>0</v>
          </cell>
          <cell r="K867">
            <v>0</v>
          </cell>
          <cell r="L867" t="str">
            <v>ED.ID.364000</v>
          </cell>
          <cell r="M867" t="str">
            <v>ED</v>
          </cell>
          <cell r="N867" t="str">
            <v>ID</v>
          </cell>
          <cell r="O867" t="str">
            <v>364000</v>
          </cell>
        </row>
        <row r="868">
          <cell r="A868" t="str">
            <v>ED.ID.367000-AFC-DISTRIBUTION PLANT</v>
          </cell>
          <cell r="B868">
            <v>43983</v>
          </cell>
          <cell r="C868">
            <v>43983</v>
          </cell>
          <cell r="D868" t="str">
            <v>182332 REG ASSET - AFUDC (CCNC)</v>
          </cell>
          <cell r="E868">
            <v>44166</v>
          </cell>
          <cell r="F868">
            <v>0</v>
          </cell>
          <cell r="G868">
            <v>826.19</v>
          </cell>
          <cell r="H868">
            <v>14.47</v>
          </cell>
          <cell r="I868">
            <v>811.72</v>
          </cell>
          <cell r="J868">
            <v>0</v>
          </cell>
          <cell r="K868">
            <v>0</v>
          </cell>
          <cell r="L868" t="str">
            <v>ED.ID.367000</v>
          </cell>
          <cell r="M868" t="str">
            <v>ED</v>
          </cell>
          <cell r="N868" t="str">
            <v>ID</v>
          </cell>
          <cell r="O868" t="str">
            <v>367000</v>
          </cell>
        </row>
        <row r="869">
          <cell r="A869" t="str">
            <v>GD.WA.380000-AFC-GAS DISTRIBUTION P</v>
          </cell>
          <cell r="B869">
            <v>44043</v>
          </cell>
          <cell r="C869">
            <v>44013</v>
          </cell>
          <cell r="D869" t="str">
            <v>182332 REG ASSET - AFUDC (CCNC)</v>
          </cell>
          <cell r="E869">
            <v>44166</v>
          </cell>
          <cell r="F869">
            <v>0</v>
          </cell>
          <cell r="G869">
            <v>759.46</v>
          </cell>
          <cell r="H869">
            <v>10.29</v>
          </cell>
          <cell r="I869">
            <v>749.17</v>
          </cell>
          <cell r="J869">
            <v>0</v>
          </cell>
          <cell r="K869">
            <v>0</v>
          </cell>
          <cell r="L869" t="str">
            <v>GD.WA.380000</v>
          </cell>
          <cell r="M869" t="str">
            <v>GD</v>
          </cell>
          <cell r="N869" t="str">
            <v>WA</v>
          </cell>
          <cell r="O869" t="str">
            <v>380000</v>
          </cell>
        </row>
        <row r="870">
          <cell r="A870" t="str">
            <v>ED.AN.352000-AFC-TRANSMISSION PLANT</v>
          </cell>
          <cell r="B870">
            <v>43718</v>
          </cell>
          <cell r="C870">
            <v>43862</v>
          </cell>
          <cell r="D870" t="str">
            <v>182332 REG ASSET - AFUDC (CCNC)</v>
          </cell>
          <cell r="E870">
            <v>44166</v>
          </cell>
          <cell r="F870">
            <v>0</v>
          </cell>
          <cell r="G870">
            <v>0</v>
          </cell>
          <cell r="H870">
            <v>0</v>
          </cell>
          <cell r="I870">
            <v>0</v>
          </cell>
          <cell r="J870">
            <v>0</v>
          </cell>
          <cell r="K870">
            <v>0</v>
          </cell>
          <cell r="L870" t="str">
            <v>ED.AN.352000</v>
          </cell>
          <cell r="M870" t="str">
            <v>ED</v>
          </cell>
          <cell r="N870" t="str">
            <v>AN</v>
          </cell>
          <cell r="O870" t="str">
            <v>352000</v>
          </cell>
        </row>
        <row r="871">
          <cell r="A871" t="str">
            <v>ED.WA.364000-AFC-DISTRIBUTION PLANT</v>
          </cell>
          <cell r="B871">
            <v>43885</v>
          </cell>
          <cell r="C871">
            <v>43862</v>
          </cell>
          <cell r="D871" t="str">
            <v>182332 REG ASSET - AFUDC (CCNC)</v>
          </cell>
          <cell r="E871">
            <v>44166</v>
          </cell>
          <cell r="F871">
            <v>0</v>
          </cell>
          <cell r="G871">
            <v>58.7</v>
          </cell>
          <cell r="H871">
            <v>0.54</v>
          </cell>
          <cell r="I871">
            <v>58.16</v>
          </cell>
          <cell r="J871">
            <v>0</v>
          </cell>
          <cell r="K871">
            <v>0</v>
          </cell>
          <cell r="L871" t="str">
            <v>ED.WA.364000</v>
          </cell>
          <cell r="M871" t="str">
            <v>ED</v>
          </cell>
          <cell r="N871" t="str">
            <v>WA</v>
          </cell>
          <cell r="O871" t="str">
            <v>364000</v>
          </cell>
        </row>
        <row r="872">
          <cell r="A872" t="str">
            <v>ED.WA.362000-AFC-DISTRIBUTION PLANT</v>
          </cell>
          <cell r="B872">
            <v>43795</v>
          </cell>
          <cell r="C872">
            <v>43770</v>
          </cell>
          <cell r="D872" t="str">
            <v>182332 REG ASSET - AFUDC (CCNC)</v>
          </cell>
          <cell r="E872">
            <v>44166</v>
          </cell>
          <cell r="F872">
            <v>0</v>
          </cell>
          <cell r="G872">
            <v>0</v>
          </cell>
          <cell r="H872">
            <v>0</v>
          </cell>
          <cell r="I872">
            <v>0</v>
          </cell>
          <cell r="J872">
            <v>0</v>
          </cell>
          <cell r="K872">
            <v>0</v>
          </cell>
          <cell r="L872" t="str">
            <v>ED.WA.362000</v>
          </cell>
          <cell r="M872" t="str">
            <v>ED</v>
          </cell>
          <cell r="N872" t="str">
            <v>WA</v>
          </cell>
          <cell r="O872" t="str">
            <v>362000</v>
          </cell>
        </row>
        <row r="873">
          <cell r="A873" t="str">
            <v>ED.WA.390100-AFC-GENERAL PLANT-STRU</v>
          </cell>
          <cell r="B873">
            <v>44034</v>
          </cell>
          <cell r="C873">
            <v>44013</v>
          </cell>
          <cell r="D873" t="str">
            <v>182332 REG ASSET - AFUDC (CCNC)</v>
          </cell>
          <cell r="E873">
            <v>44166</v>
          </cell>
          <cell r="F873">
            <v>0</v>
          </cell>
          <cell r="G873">
            <v>79.06</v>
          </cell>
          <cell r="H873">
            <v>0.72</v>
          </cell>
          <cell r="I873">
            <v>78.34</v>
          </cell>
          <cell r="J873">
            <v>0</v>
          </cell>
          <cell r="K873">
            <v>0</v>
          </cell>
          <cell r="L873" t="str">
            <v>ED.WA.390100</v>
          </cell>
          <cell r="M873" t="str">
            <v>ED</v>
          </cell>
          <cell r="N873" t="str">
            <v>WA</v>
          </cell>
          <cell r="O873" t="str">
            <v>390100</v>
          </cell>
        </row>
        <row r="874">
          <cell r="A874" t="str">
            <v>ED.AN.303100-AFC-INTANGIBLE PLANT-M</v>
          </cell>
          <cell r="B874">
            <v>44007</v>
          </cell>
          <cell r="C874">
            <v>43983</v>
          </cell>
          <cell r="D874" t="str">
            <v>182332 REG ASSET - AFUDC (CCNC)</v>
          </cell>
          <cell r="E874">
            <v>44166</v>
          </cell>
          <cell r="F874">
            <v>0</v>
          </cell>
          <cell r="G874">
            <v>1023.1</v>
          </cell>
          <cell r="H874">
            <v>37.19</v>
          </cell>
          <cell r="I874">
            <v>985.91</v>
          </cell>
          <cell r="J874">
            <v>0</v>
          </cell>
          <cell r="K874">
            <v>0</v>
          </cell>
          <cell r="L874" t="str">
            <v>ED.AN.303100</v>
          </cell>
          <cell r="M874" t="str">
            <v>ED</v>
          </cell>
          <cell r="N874" t="str">
            <v>AN</v>
          </cell>
          <cell r="O874" t="str">
            <v>303100</v>
          </cell>
        </row>
        <row r="875">
          <cell r="A875" t="str">
            <v>ED.CG.335000-AFC-HYDRO PROD PLANT-M</v>
          </cell>
          <cell r="B875">
            <v>43803</v>
          </cell>
          <cell r="C875">
            <v>43800</v>
          </cell>
          <cell r="D875" t="str">
            <v>182332 REG ASSET - AFUDC (CCNC)</v>
          </cell>
          <cell r="E875">
            <v>44166</v>
          </cell>
          <cell r="F875">
            <v>0</v>
          </cell>
          <cell r="G875">
            <v>0</v>
          </cell>
          <cell r="H875">
            <v>0</v>
          </cell>
          <cell r="I875">
            <v>0</v>
          </cell>
          <cell r="J875">
            <v>0</v>
          </cell>
          <cell r="K875">
            <v>0</v>
          </cell>
          <cell r="L875" t="str">
            <v>ED.CG.335000</v>
          </cell>
          <cell r="M875" t="str">
            <v>ED</v>
          </cell>
          <cell r="N875" t="str">
            <v>CG</v>
          </cell>
          <cell r="O875" t="str">
            <v>335000</v>
          </cell>
        </row>
        <row r="876">
          <cell r="A876" t="str">
            <v>ED.ID.365000-AFC-DISTRIBUTION PLANT</v>
          </cell>
          <cell r="B876">
            <v>43773</v>
          </cell>
          <cell r="C876">
            <v>43770</v>
          </cell>
          <cell r="D876" t="str">
            <v>182332 REG ASSET - AFUDC (CCNC)</v>
          </cell>
          <cell r="E876">
            <v>44166</v>
          </cell>
          <cell r="F876">
            <v>0</v>
          </cell>
          <cell r="G876">
            <v>0</v>
          </cell>
          <cell r="H876">
            <v>0</v>
          </cell>
          <cell r="I876">
            <v>0</v>
          </cell>
          <cell r="J876">
            <v>0</v>
          </cell>
          <cell r="K876">
            <v>0</v>
          </cell>
          <cell r="L876" t="str">
            <v>ED.ID.365000</v>
          </cell>
          <cell r="M876" t="str">
            <v>ED</v>
          </cell>
          <cell r="N876" t="str">
            <v>ID</v>
          </cell>
          <cell r="O876" t="str">
            <v>365000</v>
          </cell>
        </row>
        <row r="877">
          <cell r="A877" t="str">
            <v>ED.UF.334000-AFC-HYDRO PROD PLANT-A</v>
          </cell>
          <cell r="B877">
            <v>44025</v>
          </cell>
          <cell r="C877">
            <v>44013</v>
          </cell>
          <cell r="D877" t="str">
            <v>182332 REG ASSET - AFUDC (CCNC)</v>
          </cell>
          <cell r="E877">
            <v>44166</v>
          </cell>
          <cell r="F877">
            <v>0</v>
          </cell>
          <cell r="G877">
            <v>0</v>
          </cell>
          <cell r="H877">
            <v>0</v>
          </cell>
          <cell r="I877">
            <v>0</v>
          </cell>
          <cell r="J877">
            <v>0</v>
          </cell>
          <cell r="K877">
            <v>0</v>
          </cell>
          <cell r="L877" t="str">
            <v>ED.UF.334000</v>
          </cell>
          <cell r="M877" t="str">
            <v>ED</v>
          </cell>
          <cell r="N877" t="str">
            <v>UF</v>
          </cell>
          <cell r="O877" t="str">
            <v>334000</v>
          </cell>
        </row>
        <row r="878">
          <cell r="A878" t="str">
            <v>ED.ID.365000-AFC-DISTRIBUTION PLANT</v>
          </cell>
          <cell r="B878">
            <v>43907</v>
          </cell>
          <cell r="C878">
            <v>43891</v>
          </cell>
          <cell r="D878" t="str">
            <v>182332 REG ASSET - AFUDC (CCNC)</v>
          </cell>
          <cell r="E878">
            <v>44166</v>
          </cell>
          <cell r="F878">
            <v>0</v>
          </cell>
          <cell r="G878">
            <v>731.35</v>
          </cell>
          <cell r="H878">
            <v>8.86</v>
          </cell>
          <cell r="I878">
            <v>722.49</v>
          </cell>
          <cell r="J878">
            <v>0</v>
          </cell>
          <cell r="K878">
            <v>0</v>
          </cell>
          <cell r="L878" t="str">
            <v>ED.ID.365000</v>
          </cell>
          <cell r="M878" t="str">
            <v>ED</v>
          </cell>
          <cell r="N878" t="str">
            <v>ID</v>
          </cell>
          <cell r="O878" t="str">
            <v>365000</v>
          </cell>
        </row>
        <row r="879">
          <cell r="A879" t="str">
            <v>ED.KF.314000-AFC-STEAM PROD PLANT-T</v>
          </cell>
          <cell r="B879">
            <v>43986</v>
          </cell>
          <cell r="C879">
            <v>43983</v>
          </cell>
          <cell r="D879" t="str">
            <v>182332 REG ASSET - AFUDC (CCNC)</v>
          </cell>
          <cell r="E879">
            <v>44166</v>
          </cell>
          <cell r="F879">
            <v>0</v>
          </cell>
          <cell r="G879">
            <v>1213.9100000000001</v>
          </cell>
          <cell r="H879">
            <v>7.98</v>
          </cell>
          <cell r="I879">
            <v>1205.93</v>
          </cell>
          <cell r="J879">
            <v>0</v>
          </cell>
          <cell r="K879">
            <v>0</v>
          </cell>
          <cell r="L879" t="str">
            <v>ED.KF.314000</v>
          </cell>
          <cell r="M879" t="str">
            <v>ED</v>
          </cell>
          <cell r="N879" t="str">
            <v>KF</v>
          </cell>
          <cell r="O879" t="str">
            <v>314000</v>
          </cell>
        </row>
        <row r="880">
          <cell r="A880" t="str">
            <v>ED.AN.353000-AFC-TRANSMISSION PLANT</v>
          </cell>
          <cell r="B880">
            <v>44012</v>
          </cell>
          <cell r="C880">
            <v>43983</v>
          </cell>
          <cell r="D880" t="str">
            <v>182332 REG ASSET - AFUDC (CCNC)</v>
          </cell>
          <cell r="E880">
            <v>44166</v>
          </cell>
          <cell r="F880">
            <v>0</v>
          </cell>
          <cell r="G880">
            <v>41726.28</v>
          </cell>
          <cell r="H880">
            <v>286.61</v>
          </cell>
          <cell r="I880">
            <v>41439.67</v>
          </cell>
          <cell r="J880">
            <v>0</v>
          </cell>
          <cell r="K880">
            <v>0</v>
          </cell>
          <cell r="L880" t="str">
            <v>ED.AN.353000</v>
          </cell>
          <cell r="M880" t="str">
            <v>ED</v>
          </cell>
          <cell r="N880" t="str">
            <v>AN</v>
          </cell>
          <cell r="O880" t="str">
            <v>353000</v>
          </cell>
        </row>
        <row r="881">
          <cell r="A881" t="str">
            <v>ED.AN.397000-AFC-GENERAL PLANT-COMM</v>
          </cell>
          <cell r="B881">
            <v>43980</v>
          </cell>
          <cell r="C881">
            <v>43952</v>
          </cell>
          <cell r="D881" t="str">
            <v>182332 REG ASSET - AFUDC (CCNC)</v>
          </cell>
          <cell r="E881">
            <v>44166</v>
          </cell>
          <cell r="F881">
            <v>0</v>
          </cell>
          <cell r="G881">
            <v>510.84</v>
          </cell>
          <cell r="H881">
            <v>9.16</v>
          </cell>
          <cell r="I881">
            <v>501.68</v>
          </cell>
          <cell r="J881">
            <v>0</v>
          </cell>
          <cell r="K881">
            <v>0</v>
          </cell>
          <cell r="L881" t="str">
            <v>ED.AN.397000</v>
          </cell>
          <cell r="M881" t="str">
            <v>ED</v>
          </cell>
          <cell r="N881" t="str">
            <v>AN</v>
          </cell>
          <cell r="O881" t="str">
            <v>397000</v>
          </cell>
        </row>
        <row r="882">
          <cell r="A882" t="str">
            <v>CD.AA.303100-AFC-INTANGIBLE PLANT-M</v>
          </cell>
          <cell r="B882">
            <v>44005</v>
          </cell>
          <cell r="C882">
            <v>43983</v>
          </cell>
          <cell r="D882" t="str">
            <v>182332 REG ASSET - AFUDC (CCNC)</v>
          </cell>
          <cell r="E882">
            <v>44166</v>
          </cell>
          <cell r="F882">
            <v>0</v>
          </cell>
          <cell r="G882">
            <v>15933.75</v>
          </cell>
          <cell r="H882">
            <v>707.29</v>
          </cell>
          <cell r="I882">
            <v>15226.46</v>
          </cell>
          <cell r="J882">
            <v>9.2960000000000001E-2</v>
          </cell>
          <cell r="K882">
            <v>1481.2013999999999</v>
          </cell>
          <cell r="L882" t="str">
            <v>CD.AA.303100</v>
          </cell>
          <cell r="M882" t="str">
            <v>CD</v>
          </cell>
          <cell r="N882" t="str">
            <v>AA</v>
          </cell>
          <cell r="O882" t="str">
            <v>303100</v>
          </cell>
        </row>
        <row r="883">
          <cell r="A883" t="str">
            <v>ED.ID.364000-AFC-DISTRIBUTION PLANT</v>
          </cell>
          <cell r="B883">
            <v>43983</v>
          </cell>
          <cell r="C883">
            <v>43983</v>
          </cell>
          <cell r="D883" t="str">
            <v>182332 REG ASSET - AFUDC (CCNC)</v>
          </cell>
          <cell r="E883">
            <v>44166</v>
          </cell>
          <cell r="F883">
            <v>0</v>
          </cell>
          <cell r="G883">
            <v>165.24</v>
          </cell>
          <cell r="H883">
            <v>1.86</v>
          </cell>
          <cell r="I883">
            <v>163.38</v>
          </cell>
          <cell r="J883">
            <v>0</v>
          </cell>
          <cell r="K883">
            <v>0</v>
          </cell>
          <cell r="L883" t="str">
            <v>ED.ID.364000</v>
          </cell>
          <cell r="M883" t="str">
            <v>ED</v>
          </cell>
          <cell r="N883" t="str">
            <v>ID</v>
          </cell>
          <cell r="O883" t="str">
            <v>364000</v>
          </cell>
        </row>
        <row r="884">
          <cell r="A884" t="str">
            <v>CD.AA.391100-AFC-GENERAL PLANT-COMP</v>
          </cell>
          <cell r="B884">
            <v>44028</v>
          </cell>
          <cell r="C884">
            <v>44013</v>
          </cell>
          <cell r="D884" t="str">
            <v>182332 REG ASSET - AFUDC (CCNC)</v>
          </cell>
          <cell r="E884">
            <v>44166</v>
          </cell>
          <cell r="F884">
            <v>0</v>
          </cell>
          <cell r="G884">
            <v>6103.59</v>
          </cell>
          <cell r="H884">
            <v>552.14</v>
          </cell>
          <cell r="I884">
            <v>5551.45</v>
          </cell>
          <cell r="J884">
            <v>9.2960000000000001E-2</v>
          </cell>
          <cell r="K884">
            <v>567.38972639999997</v>
          </cell>
          <cell r="L884" t="str">
            <v>CD.AA.391100</v>
          </cell>
          <cell r="M884" t="str">
            <v>CD</v>
          </cell>
          <cell r="N884" t="str">
            <v>AA</v>
          </cell>
          <cell r="O884" t="str">
            <v>391100</v>
          </cell>
        </row>
        <row r="885">
          <cell r="A885" t="str">
            <v>CD.AA.397000-AFC-GENERAL PLANT-COMM</v>
          </cell>
          <cell r="B885">
            <v>43819</v>
          </cell>
          <cell r="C885">
            <v>43800</v>
          </cell>
          <cell r="D885" t="str">
            <v>182332 REG ASSET - AFUDC (CCNC)</v>
          </cell>
          <cell r="E885">
            <v>44166</v>
          </cell>
          <cell r="F885">
            <v>0</v>
          </cell>
          <cell r="G885">
            <v>0</v>
          </cell>
          <cell r="H885">
            <v>0</v>
          </cell>
          <cell r="I885">
            <v>0</v>
          </cell>
          <cell r="J885">
            <v>9.2960000000000001E-2</v>
          </cell>
          <cell r="K885">
            <v>0</v>
          </cell>
          <cell r="L885" t="str">
            <v>CD.AA.397000</v>
          </cell>
          <cell r="M885" t="str">
            <v>CD</v>
          </cell>
          <cell r="N885" t="str">
            <v>AA</v>
          </cell>
          <cell r="O885" t="str">
            <v>397000</v>
          </cell>
        </row>
        <row r="886">
          <cell r="A886" t="str">
            <v>ED.CG.334000-AFC-HYDRO PROD PLANT-A</v>
          </cell>
          <cell r="B886">
            <v>43896</v>
          </cell>
          <cell r="C886">
            <v>43891</v>
          </cell>
          <cell r="D886" t="str">
            <v>182332 REG ASSET - AFUDC (CCNC)</v>
          </cell>
          <cell r="E886">
            <v>44166</v>
          </cell>
          <cell r="F886">
            <v>0</v>
          </cell>
          <cell r="G886">
            <v>0</v>
          </cell>
          <cell r="H886">
            <v>0</v>
          </cell>
          <cell r="I886">
            <v>0</v>
          </cell>
          <cell r="J886">
            <v>0</v>
          </cell>
          <cell r="K886">
            <v>0</v>
          </cell>
          <cell r="L886" t="str">
            <v>ED.CG.334000</v>
          </cell>
          <cell r="M886" t="str">
            <v>ED</v>
          </cell>
          <cell r="N886" t="str">
            <v>CG</v>
          </cell>
          <cell r="O886" t="str">
            <v>334000</v>
          </cell>
        </row>
        <row r="887">
          <cell r="A887" t="str">
            <v>CD.AA.303100-AFC-INTANGIBLE PLANT-M</v>
          </cell>
          <cell r="B887">
            <v>43839</v>
          </cell>
          <cell r="C887">
            <v>43831</v>
          </cell>
          <cell r="D887" t="str">
            <v>182332 REG ASSET - AFUDC (CCNC)</v>
          </cell>
          <cell r="E887">
            <v>44166</v>
          </cell>
          <cell r="F887">
            <v>0</v>
          </cell>
          <cell r="G887">
            <v>0</v>
          </cell>
          <cell r="H887">
            <v>0</v>
          </cell>
          <cell r="I887">
            <v>0</v>
          </cell>
          <cell r="J887">
            <v>9.2960000000000001E-2</v>
          </cell>
          <cell r="K887">
            <v>0</v>
          </cell>
          <cell r="L887" t="str">
            <v>CD.AA.303100</v>
          </cell>
          <cell r="M887" t="str">
            <v>CD</v>
          </cell>
          <cell r="N887" t="str">
            <v>AA</v>
          </cell>
          <cell r="O887" t="str">
            <v>303100</v>
          </cell>
        </row>
        <row r="888">
          <cell r="A888" t="str">
            <v>GD.ID.379000-AFC-DISTRIBUTION-MEAS/</v>
          </cell>
          <cell r="B888">
            <v>43951</v>
          </cell>
          <cell r="C888">
            <v>43922</v>
          </cell>
          <cell r="D888" t="str">
            <v>182332 REG ASSET - AFUDC (CCNC)</v>
          </cell>
          <cell r="E888">
            <v>44166</v>
          </cell>
          <cell r="F888">
            <v>0</v>
          </cell>
          <cell r="G888">
            <v>0</v>
          </cell>
          <cell r="H888">
            <v>0</v>
          </cell>
          <cell r="I888">
            <v>0</v>
          </cell>
          <cell r="J888">
            <v>0</v>
          </cell>
          <cell r="K888">
            <v>0</v>
          </cell>
          <cell r="L888" t="str">
            <v>GD.ID.379000</v>
          </cell>
          <cell r="M888" t="str">
            <v>GD</v>
          </cell>
          <cell r="N888" t="str">
            <v>ID</v>
          </cell>
          <cell r="O888" t="str">
            <v>379000</v>
          </cell>
        </row>
        <row r="889">
          <cell r="A889" t="str">
            <v>ED.AN.353000-AFC-TRANSMISSION PLANT</v>
          </cell>
          <cell r="B889">
            <v>43718</v>
          </cell>
          <cell r="C889">
            <v>43922</v>
          </cell>
          <cell r="D889" t="str">
            <v>182332 REG ASSET - AFUDC (CCNC)</v>
          </cell>
          <cell r="E889">
            <v>44166</v>
          </cell>
          <cell r="F889">
            <v>0</v>
          </cell>
          <cell r="G889">
            <v>0</v>
          </cell>
          <cell r="H889">
            <v>0</v>
          </cell>
          <cell r="I889">
            <v>0</v>
          </cell>
          <cell r="J889">
            <v>0</v>
          </cell>
          <cell r="K889">
            <v>0</v>
          </cell>
          <cell r="L889" t="str">
            <v>ED.AN.353000</v>
          </cell>
          <cell r="M889" t="str">
            <v>ED</v>
          </cell>
          <cell r="N889" t="str">
            <v>AN</v>
          </cell>
          <cell r="O889" t="str">
            <v>353000</v>
          </cell>
        </row>
        <row r="890">
          <cell r="A890" t="str">
            <v>GD.ID.385000-AFC-DISTRIBUTION-MEAS/</v>
          </cell>
          <cell r="B890">
            <v>43951</v>
          </cell>
          <cell r="C890">
            <v>43922</v>
          </cell>
          <cell r="D890" t="str">
            <v>182332 REG ASSET - AFUDC (CCNC)</v>
          </cell>
          <cell r="E890">
            <v>44166</v>
          </cell>
          <cell r="F890">
            <v>0</v>
          </cell>
          <cell r="G890">
            <v>0</v>
          </cell>
          <cell r="H890">
            <v>0</v>
          </cell>
          <cell r="I890">
            <v>0</v>
          </cell>
          <cell r="J890">
            <v>0</v>
          </cell>
          <cell r="K890">
            <v>0</v>
          </cell>
          <cell r="L890" t="str">
            <v>GD.ID.385000</v>
          </cell>
          <cell r="M890" t="str">
            <v>GD</v>
          </cell>
          <cell r="N890" t="str">
            <v>ID</v>
          </cell>
          <cell r="O890" t="str">
            <v>385000</v>
          </cell>
        </row>
        <row r="891">
          <cell r="A891" t="str">
            <v>CD.AA.391000-AFC-GENERAL PLANT-OFFI</v>
          </cell>
          <cell r="B891">
            <v>43817</v>
          </cell>
          <cell r="C891">
            <v>43800</v>
          </cell>
          <cell r="D891" t="str">
            <v>182332 REG ASSET - AFUDC (CCNC)</v>
          </cell>
          <cell r="E891">
            <v>44166</v>
          </cell>
          <cell r="F891">
            <v>0</v>
          </cell>
          <cell r="G891">
            <v>0</v>
          </cell>
          <cell r="H891">
            <v>0</v>
          </cell>
          <cell r="I891">
            <v>0</v>
          </cell>
          <cell r="J891">
            <v>9.2960000000000001E-2</v>
          </cell>
          <cell r="K891">
            <v>0</v>
          </cell>
          <cell r="L891" t="str">
            <v>CD.AA.391000</v>
          </cell>
          <cell r="M891" t="str">
            <v>CD</v>
          </cell>
          <cell r="N891" t="str">
            <v>AA</v>
          </cell>
          <cell r="O891" t="str">
            <v>391000</v>
          </cell>
        </row>
        <row r="892">
          <cell r="A892" t="str">
            <v>CD.AN.303100-AFC-MISC INTAN PLNT-MF</v>
          </cell>
          <cell r="B892">
            <v>43795</v>
          </cell>
          <cell r="C892">
            <v>44075</v>
          </cell>
          <cell r="D892" t="str">
            <v>182332 REG ASSET - AFUDC (CCNC)</v>
          </cell>
          <cell r="E892">
            <v>44166</v>
          </cell>
          <cell r="F892">
            <v>0</v>
          </cell>
          <cell r="G892">
            <v>0</v>
          </cell>
          <cell r="H892">
            <v>0</v>
          </cell>
          <cell r="I892">
            <v>0</v>
          </cell>
          <cell r="J892">
            <v>0</v>
          </cell>
          <cell r="K892">
            <v>0</v>
          </cell>
          <cell r="L892" t="str">
            <v>CD.AN.303100</v>
          </cell>
          <cell r="M892" t="str">
            <v>CD</v>
          </cell>
          <cell r="N892" t="str">
            <v>AN</v>
          </cell>
          <cell r="O892" t="str">
            <v>303100</v>
          </cell>
        </row>
        <row r="893">
          <cell r="A893" t="str">
            <v>ED.ID.365000-AFC-DISTRIBUTION PLANT</v>
          </cell>
          <cell r="B893">
            <v>43614</v>
          </cell>
          <cell r="C893">
            <v>43586</v>
          </cell>
          <cell r="D893" t="str">
            <v>182332 REG ASSET - AFUDC (CCNC)</v>
          </cell>
          <cell r="E893">
            <v>44166</v>
          </cell>
          <cell r="F893">
            <v>0</v>
          </cell>
          <cell r="G893">
            <v>-3.45</v>
          </cell>
          <cell r="H893">
            <v>-0.12</v>
          </cell>
          <cell r="I893">
            <v>-3.33</v>
          </cell>
          <cell r="J893">
            <v>0</v>
          </cell>
          <cell r="K893">
            <v>0</v>
          </cell>
          <cell r="L893" t="str">
            <v>ED.ID.365000</v>
          </cell>
          <cell r="M893" t="str">
            <v>ED</v>
          </cell>
          <cell r="N893" t="str">
            <v>ID</v>
          </cell>
          <cell r="O893" t="str">
            <v>365000</v>
          </cell>
        </row>
        <row r="894">
          <cell r="A894" t="str">
            <v>ED.ID.369300-AFC-DISTRIBUTION PLANT</v>
          </cell>
          <cell r="B894">
            <v>43801</v>
          </cell>
          <cell r="C894">
            <v>43800</v>
          </cell>
          <cell r="D894" t="str">
            <v>182332 REG ASSET - AFUDC (CCNC)</v>
          </cell>
          <cell r="E894">
            <v>44166</v>
          </cell>
          <cell r="F894">
            <v>0</v>
          </cell>
          <cell r="G894">
            <v>48.55</v>
          </cell>
          <cell r="H894">
            <v>1.22</v>
          </cell>
          <cell r="I894">
            <v>47.33</v>
          </cell>
          <cell r="J894">
            <v>0</v>
          </cell>
          <cell r="K894">
            <v>0</v>
          </cell>
          <cell r="L894" t="str">
            <v>ED.ID.369300</v>
          </cell>
          <cell r="M894" t="str">
            <v>ED</v>
          </cell>
          <cell r="N894" t="str">
            <v>ID</v>
          </cell>
          <cell r="O894" t="str">
            <v>369300</v>
          </cell>
        </row>
        <row r="895">
          <cell r="A895" t="str">
            <v>GD.WA.376000-AFC-GAS DISTRIBUTION P</v>
          </cell>
          <cell r="B895">
            <v>43586</v>
          </cell>
          <cell r="C895">
            <v>43586</v>
          </cell>
          <cell r="D895" t="str">
            <v>182332 REG ASSET - AFUDC (CCNC)</v>
          </cell>
          <cell r="E895">
            <v>44166</v>
          </cell>
          <cell r="F895">
            <v>0</v>
          </cell>
          <cell r="G895">
            <v>274.14</v>
          </cell>
          <cell r="H895">
            <v>5.89</v>
          </cell>
          <cell r="I895">
            <v>268.25</v>
          </cell>
          <cell r="J895">
            <v>0</v>
          </cell>
          <cell r="K895">
            <v>0</v>
          </cell>
          <cell r="L895" t="str">
            <v>GD.WA.376000</v>
          </cell>
          <cell r="M895" t="str">
            <v>GD</v>
          </cell>
          <cell r="N895" t="str">
            <v>WA</v>
          </cell>
          <cell r="O895" t="str">
            <v>376000</v>
          </cell>
        </row>
        <row r="896">
          <cell r="A896" t="str">
            <v>ED.WA.361000-AFC-DISTRIBUTION PLANT</v>
          </cell>
          <cell r="B896">
            <v>43819</v>
          </cell>
          <cell r="C896">
            <v>43800</v>
          </cell>
          <cell r="D896" t="str">
            <v>182332 REG ASSET - AFUDC (CCNC)</v>
          </cell>
          <cell r="E896">
            <v>44166</v>
          </cell>
          <cell r="F896">
            <v>0</v>
          </cell>
          <cell r="G896">
            <v>0</v>
          </cell>
          <cell r="H896">
            <v>0</v>
          </cell>
          <cell r="I896">
            <v>0</v>
          </cell>
          <cell r="J896">
            <v>0</v>
          </cell>
          <cell r="K896">
            <v>0</v>
          </cell>
          <cell r="L896" t="str">
            <v>ED.WA.361000</v>
          </cell>
          <cell r="M896" t="str">
            <v>ED</v>
          </cell>
          <cell r="N896" t="str">
            <v>WA</v>
          </cell>
          <cell r="O896" t="str">
            <v>361000</v>
          </cell>
        </row>
        <row r="897">
          <cell r="A897" t="str">
            <v>CD.AA.303100-AFC-INTANGIBLE PLANT-M</v>
          </cell>
          <cell r="B897">
            <v>43510</v>
          </cell>
          <cell r="C897">
            <v>43586</v>
          </cell>
          <cell r="D897" t="str">
            <v>182332 REG ASSET - AFUDC (CCNC)</v>
          </cell>
          <cell r="E897">
            <v>44166</v>
          </cell>
          <cell r="F897">
            <v>0</v>
          </cell>
          <cell r="G897">
            <v>0</v>
          </cell>
          <cell r="H897">
            <v>0</v>
          </cell>
          <cell r="I897">
            <v>0</v>
          </cell>
          <cell r="J897">
            <v>9.2960000000000001E-2</v>
          </cell>
          <cell r="K897">
            <v>0</v>
          </cell>
          <cell r="L897" t="str">
            <v>CD.AA.303100</v>
          </cell>
          <cell r="M897" t="str">
            <v>CD</v>
          </cell>
          <cell r="N897" t="str">
            <v>AA</v>
          </cell>
          <cell r="O897" t="str">
            <v>303100</v>
          </cell>
        </row>
        <row r="898">
          <cell r="A898" t="str">
            <v>CD.AA.391100-AFC-GENERAL PLANT-COMP</v>
          </cell>
          <cell r="B898">
            <v>43868</v>
          </cell>
          <cell r="C898">
            <v>43862</v>
          </cell>
          <cell r="D898" t="str">
            <v>182332 REG ASSET - AFUDC (CCNC)</v>
          </cell>
          <cell r="E898">
            <v>44166</v>
          </cell>
          <cell r="F898">
            <v>0</v>
          </cell>
          <cell r="G898">
            <v>0</v>
          </cell>
          <cell r="H898">
            <v>0</v>
          </cell>
          <cell r="I898">
            <v>0</v>
          </cell>
          <cell r="J898">
            <v>9.2960000000000001E-2</v>
          </cell>
          <cell r="K898">
            <v>0</v>
          </cell>
          <cell r="L898" t="str">
            <v>CD.AA.391100</v>
          </cell>
          <cell r="M898" t="str">
            <v>CD</v>
          </cell>
          <cell r="N898" t="str">
            <v>AA</v>
          </cell>
          <cell r="O898" t="str">
            <v>391100</v>
          </cell>
        </row>
        <row r="899">
          <cell r="A899" t="str">
            <v>ED.WA.369300-AFC-DISTRIBUTION PLANT</v>
          </cell>
          <cell r="B899">
            <v>43964</v>
          </cell>
          <cell r="C899">
            <v>43952</v>
          </cell>
          <cell r="D899" t="str">
            <v>182332 REG ASSET - AFUDC (CCNC)</v>
          </cell>
          <cell r="E899">
            <v>44166</v>
          </cell>
          <cell r="F899">
            <v>0</v>
          </cell>
          <cell r="G899">
            <v>67.53</v>
          </cell>
          <cell r="H899">
            <v>0.24</v>
          </cell>
          <cell r="I899">
            <v>67.290000000000006</v>
          </cell>
          <cell r="J899">
            <v>0</v>
          </cell>
          <cell r="K899">
            <v>0</v>
          </cell>
          <cell r="L899" t="str">
            <v>ED.WA.369300</v>
          </cell>
          <cell r="M899" t="str">
            <v>ED</v>
          </cell>
          <cell r="N899" t="str">
            <v>WA</v>
          </cell>
          <cell r="O899" t="str">
            <v>369300</v>
          </cell>
        </row>
        <row r="900">
          <cell r="A900" t="str">
            <v>CD.AA.303100-AFC-INTANGIBLE PLANT-M</v>
          </cell>
          <cell r="B900">
            <v>44049</v>
          </cell>
          <cell r="C900">
            <v>44044</v>
          </cell>
          <cell r="D900" t="str">
            <v>182332 REG ASSET - AFUDC (CCNC)</v>
          </cell>
          <cell r="E900">
            <v>44166</v>
          </cell>
          <cell r="F900">
            <v>0</v>
          </cell>
          <cell r="G900">
            <v>38.61</v>
          </cell>
          <cell r="H900">
            <v>1.71</v>
          </cell>
          <cell r="I900">
            <v>36.9</v>
          </cell>
          <cell r="J900">
            <v>9.2960000000000001E-2</v>
          </cell>
          <cell r="K900">
            <v>3.5891856</v>
          </cell>
          <cell r="L900" t="str">
            <v>CD.AA.303100</v>
          </cell>
          <cell r="M900" t="str">
            <v>CD</v>
          </cell>
          <cell r="N900" t="str">
            <v>AA</v>
          </cell>
          <cell r="O900" t="str">
            <v>303100</v>
          </cell>
        </row>
        <row r="901">
          <cell r="A901" t="str">
            <v>ED.WA.364000-AFC-DISTRIBUTION PLANT</v>
          </cell>
          <cell r="B901">
            <v>43616</v>
          </cell>
          <cell r="C901">
            <v>43586</v>
          </cell>
          <cell r="D901" t="str">
            <v>182332 REG ASSET - AFUDC (CCNC)</v>
          </cell>
          <cell r="E901">
            <v>44166</v>
          </cell>
          <cell r="F901">
            <v>0</v>
          </cell>
          <cell r="G901">
            <v>0</v>
          </cell>
          <cell r="H901">
            <v>0</v>
          </cell>
          <cell r="I901">
            <v>0</v>
          </cell>
          <cell r="J901">
            <v>0</v>
          </cell>
          <cell r="K901">
            <v>0</v>
          </cell>
          <cell r="L901" t="str">
            <v>ED.WA.364000</v>
          </cell>
          <cell r="M901" t="str">
            <v>ED</v>
          </cell>
          <cell r="N901" t="str">
            <v>WA</v>
          </cell>
          <cell r="O901" t="str">
            <v>364000</v>
          </cell>
        </row>
        <row r="902">
          <cell r="A902" t="str">
            <v>ED.AN.356000-AFC-TRANSMISSION PLANT</v>
          </cell>
          <cell r="B902">
            <v>43878</v>
          </cell>
          <cell r="C902">
            <v>43862</v>
          </cell>
          <cell r="D902" t="str">
            <v>182332 REG ASSET - AFUDC (CCNC)</v>
          </cell>
          <cell r="E902">
            <v>44166</v>
          </cell>
          <cell r="F902">
            <v>0</v>
          </cell>
          <cell r="G902">
            <v>0</v>
          </cell>
          <cell r="H902">
            <v>0</v>
          </cell>
          <cell r="I902">
            <v>0</v>
          </cell>
          <cell r="J902">
            <v>0</v>
          </cell>
          <cell r="K902">
            <v>0</v>
          </cell>
          <cell r="L902" t="str">
            <v>ED.AN.356000</v>
          </cell>
          <cell r="M902" t="str">
            <v>ED</v>
          </cell>
          <cell r="N902" t="str">
            <v>AN</v>
          </cell>
          <cell r="O902" t="str">
            <v>356000</v>
          </cell>
        </row>
        <row r="903">
          <cell r="A903" t="str">
            <v>ED.WA.364000-AFC-DISTRIBUTION PLANT</v>
          </cell>
          <cell r="B903">
            <v>44083</v>
          </cell>
          <cell r="C903">
            <v>44075</v>
          </cell>
          <cell r="D903" t="str">
            <v>182332 REG ASSET - AFUDC (CCNC)</v>
          </cell>
          <cell r="E903">
            <v>44166</v>
          </cell>
          <cell r="F903">
            <v>0</v>
          </cell>
          <cell r="G903">
            <v>5783.65</v>
          </cell>
          <cell r="H903">
            <v>53.19</v>
          </cell>
          <cell r="I903">
            <v>5730.46</v>
          </cell>
          <cell r="J903">
            <v>0</v>
          </cell>
          <cell r="K903">
            <v>0</v>
          </cell>
          <cell r="L903" t="str">
            <v>ED.WA.364000</v>
          </cell>
          <cell r="M903" t="str">
            <v>ED</v>
          </cell>
          <cell r="N903" t="str">
            <v>WA</v>
          </cell>
          <cell r="O903" t="str">
            <v>364000</v>
          </cell>
        </row>
        <row r="904">
          <cell r="A904" t="str">
            <v>GD.OR.390100-AFC-GENERAL PLANT-STRU</v>
          </cell>
          <cell r="B904">
            <v>43647</v>
          </cell>
          <cell r="C904">
            <v>43647</v>
          </cell>
          <cell r="D904" t="str">
            <v>182332 REG ASSET - AFUDC (CCNC)</v>
          </cell>
          <cell r="E904">
            <v>44166</v>
          </cell>
          <cell r="F904">
            <v>0</v>
          </cell>
          <cell r="G904">
            <v>0</v>
          </cell>
          <cell r="H904">
            <v>0</v>
          </cell>
          <cell r="I904">
            <v>0</v>
          </cell>
          <cell r="J904">
            <v>1</v>
          </cell>
          <cell r="K904">
            <v>0</v>
          </cell>
          <cell r="L904" t="str">
            <v>GD.OR.390100</v>
          </cell>
          <cell r="M904" t="str">
            <v>GD</v>
          </cell>
          <cell r="N904" t="str">
            <v>OR</v>
          </cell>
          <cell r="O904" t="str">
            <v>390100</v>
          </cell>
        </row>
        <row r="905">
          <cell r="A905" t="str">
            <v>CD.AA.391100-AFC-GENERAL PLANT-COMP</v>
          </cell>
          <cell r="B905">
            <v>43823</v>
          </cell>
          <cell r="C905">
            <v>43800</v>
          </cell>
          <cell r="D905" t="str">
            <v>182332 REG ASSET - AFUDC (CCNC)</v>
          </cell>
          <cell r="E905">
            <v>44166</v>
          </cell>
          <cell r="F905">
            <v>0</v>
          </cell>
          <cell r="G905">
            <v>0</v>
          </cell>
          <cell r="H905">
            <v>0</v>
          </cell>
          <cell r="I905">
            <v>0</v>
          </cell>
          <cell r="J905">
            <v>9.2960000000000001E-2</v>
          </cell>
          <cell r="K905">
            <v>0</v>
          </cell>
          <cell r="L905" t="str">
            <v>CD.AA.391100</v>
          </cell>
          <cell r="M905" t="str">
            <v>CD</v>
          </cell>
          <cell r="N905" t="str">
            <v>AA</v>
          </cell>
          <cell r="O905" t="str">
            <v>391100</v>
          </cell>
        </row>
        <row r="906">
          <cell r="A906" t="str">
            <v>ED.AN.397000-AFC-GENERAL PLANT-COMM</v>
          </cell>
          <cell r="B906">
            <v>43862</v>
          </cell>
          <cell r="C906">
            <v>43862</v>
          </cell>
          <cell r="D906" t="str">
            <v>182332 REG ASSET - AFUDC (CCNC)</v>
          </cell>
          <cell r="E906">
            <v>44166</v>
          </cell>
          <cell r="F906">
            <v>0</v>
          </cell>
          <cell r="G906">
            <v>0</v>
          </cell>
          <cell r="H906">
            <v>0</v>
          </cell>
          <cell r="I906">
            <v>0</v>
          </cell>
          <cell r="J906">
            <v>0</v>
          </cell>
          <cell r="K906">
            <v>0</v>
          </cell>
          <cell r="L906" t="str">
            <v>ED.AN.397000</v>
          </cell>
          <cell r="M906" t="str">
            <v>ED</v>
          </cell>
          <cell r="N906" t="str">
            <v>AN</v>
          </cell>
          <cell r="O906" t="str">
            <v>397000</v>
          </cell>
        </row>
        <row r="907">
          <cell r="A907" t="str">
            <v>GD.WA.385000-AFC-DISTRIBUTION-MEAS/</v>
          </cell>
          <cell r="B907">
            <v>44112</v>
          </cell>
          <cell r="C907">
            <v>44105</v>
          </cell>
          <cell r="D907" t="str">
            <v>182332 REG ASSET - AFUDC (CCNC)</v>
          </cell>
          <cell r="E907">
            <v>44166</v>
          </cell>
          <cell r="F907">
            <v>0</v>
          </cell>
          <cell r="G907">
            <v>189.94</v>
          </cell>
          <cell r="H907">
            <v>1.3</v>
          </cell>
          <cell r="I907">
            <v>188.64</v>
          </cell>
          <cell r="J907">
            <v>0</v>
          </cell>
          <cell r="K907">
            <v>0</v>
          </cell>
          <cell r="L907" t="str">
            <v>GD.WA.385000</v>
          </cell>
          <cell r="M907" t="str">
            <v>GD</v>
          </cell>
          <cell r="N907" t="str">
            <v>WA</v>
          </cell>
          <cell r="O907" t="str">
            <v>385000</v>
          </cell>
        </row>
        <row r="908">
          <cell r="A908" t="str">
            <v>ED.AN.356000-AFC-TRANSMISSION PLANT</v>
          </cell>
          <cell r="B908">
            <v>43795</v>
          </cell>
          <cell r="C908">
            <v>43770</v>
          </cell>
          <cell r="D908" t="str">
            <v>182332 REG ASSET - AFUDC (CCNC)</v>
          </cell>
          <cell r="E908">
            <v>44166</v>
          </cell>
          <cell r="F908">
            <v>0</v>
          </cell>
          <cell r="G908">
            <v>0</v>
          </cell>
          <cell r="H908">
            <v>0</v>
          </cell>
          <cell r="I908">
            <v>0</v>
          </cell>
          <cell r="J908">
            <v>0</v>
          </cell>
          <cell r="K908">
            <v>0</v>
          </cell>
          <cell r="L908" t="str">
            <v>ED.AN.356000</v>
          </cell>
          <cell r="M908" t="str">
            <v>ED</v>
          </cell>
          <cell r="N908" t="str">
            <v>AN</v>
          </cell>
          <cell r="O908" t="str">
            <v>356000</v>
          </cell>
        </row>
        <row r="909">
          <cell r="A909" t="str">
            <v>ED.AN.391100-AFC-GENERAL PLANT-COMP</v>
          </cell>
          <cell r="B909">
            <v>43517</v>
          </cell>
          <cell r="C909">
            <v>43586</v>
          </cell>
          <cell r="D909" t="str">
            <v>182332 REG ASSET - AFUDC (CCNC)</v>
          </cell>
          <cell r="E909">
            <v>44166</v>
          </cell>
          <cell r="F909">
            <v>0</v>
          </cell>
          <cell r="G909">
            <v>0</v>
          </cell>
          <cell r="H909">
            <v>0</v>
          </cell>
          <cell r="I909">
            <v>0</v>
          </cell>
          <cell r="J909">
            <v>0</v>
          </cell>
          <cell r="K909">
            <v>0</v>
          </cell>
          <cell r="L909" t="str">
            <v>ED.AN.391100</v>
          </cell>
          <cell r="M909" t="str">
            <v>ED</v>
          </cell>
          <cell r="N909" t="str">
            <v>AN</v>
          </cell>
          <cell r="O909" t="str">
            <v>391100</v>
          </cell>
        </row>
        <row r="910">
          <cell r="A910" t="str">
            <v>GD.ID.380000-AFC-GAS DISTRIBUTION P</v>
          </cell>
          <cell r="B910">
            <v>43749</v>
          </cell>
          <cell r="C910">
            <v>43739</v>
          </cell>
          <cell r="D910" t="str">
            <v>182332 REG ASSET - AFUDC (CCNC)</v>
          </cell>
          <cell r="E910">
            <v>44166</v>
          </cell>
          <cell r="F910">
            <v>0</v>
          </cell>
          <cell r="G910">
            <v>57.19</v>
          </cell>
          <cell r="H910">
            <v>0.33</v>
          </cell>
          <cell r="I910">
            <v>56.86</v>
          </cell>
          <cell r="J910">
            <v>0</v>
          </cell>
          <cell r="K910">
            <v>0</v>
          </cell>
          <cell r="L910" t="str">
            <v>GD.ID.380000</v>
          </cell>
          <cell r="M910" t="str">
            <v>GD</v>
          </cell>
          <cell r="N910" t="str">
            <v>ID</v>
          </cell>
          <cell r="O910" t="str">
            <v>380000</v>
          </cell>
        </row>
        <row r="911">
          <cell r="A911" t="str">
            <v>ED.RT.341000-AFC-OTHER PROD PLANT-S</v>
          </cell>
          <cell r="B911">
            <v>43791</v>
          </cell>
          <cell r="C911">
            <v>43770</v>
          </cell>
          <cell r="D911" t="str">
            <v>182332 REG ASSET - AFUDC (CCNC)</v>
          </cell>
          <cell r="E911">
            <v>44166</v>
          </cell>
          <cell r="F911">
            <v>0</v>
          </cell>
          <cell r="G911">
            <v>0</v>
          </cell>
          <cell r="H911">
            <v>0</v>
          </cell>
          <cell r="I911">
            <v>0</v>
          </cell>
          <cell r="J911">
            <v>0</v>
          </cell>
          <cell r="K911">
            <v>0</v>
          </cell>
          <cell r="L911" t="str">
            <v>ED.RT.341000</v>
          </cell>
          <cell r="M911" t="str">
            <v>ED</v>
          </cell>
          <cell r="N911" t="str">
            <v>RT</v>
          </cell>
          <cell r="O911" t="str">
            <v>341000</v>
          </cell>
        </row>
        <row r="912">
          <cell r="A912" t="str">
            <v>ED.ID.365000-AFC-DISTRIBUTION PLANT</v>
          </cell>
          <cell r="B912">
            <v>43783</v>
          </cell>
          <cell r="C912">
            <v>43770</v>
          </cell>
          <cell r="D912" t="str">
            <v>182332 REG ASSET - AFUDC (CCNC)</v>
          </cell>
          <cell r="E912">
            <v>44166</v>
          </cell>
          <cell r="F912">
            <v>0</v>
          </cell>
          <cell r="G912">
            <v>5886.42</v>
          </cell>
          <cell r="H912">
            <v>196.49</v>
          </cell>
          <cell r="I912">
            <v>5689.93</v>
          </cell>
          <cell r="J912">
            <v>0</v>
          </cell>
          <cell r="K912">
            <v>0</v>
          </cell>
          <cell r="L912" t="str">
            <v>ED.ID.365000</v>
          </cell>
          <cell r="M912" t="str">
            <v>ED</v>
          </cell>
          <cell r="N912" t="str">
            <v>ID</v>
          </cell>
          <cell r="O912" t="str">
            <v>365000</v>
          </cell>
        </row>
        <row r="913">
          <cell r="A913" t="str">
            <v>CD.AA.303100-AFC-INTANGIBLE PLANT-M</v>
          </cell>
          <cell r="B913">
            <v>43907</v>
          </cell>
          <cell r="C913">
            <v>43891</v>
          </cell>
          <cell r="D913" t="str">
            <v>182332 REG ASSET - AFUDC (CCNC)</v>
          </cell>
          <cell r="E913">
            <v>44166</v>
          </cell>
          <cell r="F913">
            <v>0</v>
          </cell>
          <cell r="G913">
            <v>0</v>
          </cell>
          <cell r="H913">
            <v>0</v>
          </cell>
          <cell r="I913">
            <v>0</v>
          </cell>
          <cell r="J913">
            <v>9.2960000000000001E-2</v>
          </cell>
          <cell r="K913">
            <v>0</v>
          </cell>
          <cell r="L913" t="str">
            <v>CD.AA.303100</v>
          </cell>
          <cell r="M913" t="str">
            <v>CD</v>
          </cell>
          <cell r="N913" t="str">
            <v>AA</v>
          </cell>
          <cell r="O913" t="str">
            <v>303100</v>
          </cell>
        </row>
        <row r="914">
          <cell r="A914" t="str">
            <v>ED.ID.364000-AFC-DISTRIBUTION PLANT</v>
          </cell>
          <cell r="B914">
            <v>43783</v>
          </cell>
          <cell r="C914">
            <v>43770</v>
          </cell>
          <cell r="D914" t="str">
            <v>182332 REG ASSET - AFUDC (CCNC)</v>
          </cell>
          <cell r="E914">
            <v>44166</v>
          </cell>
          <cell r="F914">
            <v>0</v>
          </cell>
          <cell r="G914">
            <v>2896.12</v>
          </cell>
          <cell r="H914">
            <v>90.43</v>
          </cell>
          <cell r="I914">
            <v>2805.69</v>
          </cell>
          <cell r="J914">
            <v>0</v>
          </cell>
          <cell r="K914">
            <v>0</v>
          </cell>
          <cell r="L914" t="str">
            <v>ED.ID.364000</v>
          </cell>
          <cell r="M914" t="str">
            <v>ED</v>
          </cell>
          <cell r="N914" t="str">
            <v>ID</v>
          </cell>
          <cell r="O914" t="str">
            <v>364000</v>
          </cell>
        </row>
        <row r="915">
          <cell r="A915" t="str">
            <v>CD.AA.397000-AFC-GENERAL PLANT-COMM</v>
          </cell>
          <cell r="B915">
            <v>44117</v>
          </cell>
          <cell r="C915">
            <v>44105</v>
          </cell>
          <cell r="D915" t="str">
            <v>182332 REG ASSET - AFUDC (CCNC)</v>
          </cell>
          <cell r="E915">
            <v>44166</v>
          </cell>
          <cell r="F915">
            <v>0</v>
          </cell>
          <cell r="G915">
            <v>1478.64</v>
          </cell>
          <cell r="H915">
            <v>38.71</v>
          </cell>
          <cell r="I915">
            <v>1439.93</v>
          </cell>
          <cell r="J915">
            <v>9.2960000000000001E-2</v>
          </cell>
          <cell r="K915">
            <v>137.45437440000001</v>
          </cell>
          <cell r="L915" t="str">
            <v>CD.AA.397000</v>
          </cell>
          <cell r="M915" t="str">
            <v>CD</v>
          </cell>
          <cell r="N915" t="str">
            <v>AA</v>
          </cell>
          <cell r="O915" t="str">
            <v>397000</v>
          </cell>
        </row>
        <row r="916">
          <cell r="A916" t="str">
            <v>CD.AA.397000-AFC-GENERAL PLANT-COMM</v>
          </cell>
          <cell r="B916">
            <v>44132</v>
          </cell>
          <cell r="C916">
            <v>44105</v>
          </cell>
          <cell r="D916" t="str">
            <v>182332 REG ASSET - AFUDC (CCNC)</v>
          </cell>
          <cell r="E916">
            <v>44166</v>
          </cell>
          <cell r="F916">
            <v>0</v>
          </cell>
          <cell r="G916">
            <v>7230.12</v>
          </cell>
          <cell r="H916">
            <v>189.29</v>
          </cell>
          <cell r="I916">
            <v>7040.83</v>
          </cell>
          <cell r="J916">
            <v>9.2960000000000001E-2</v>
          </cell>
          <cell r="K916">
            <v>672.11195520000001</v>
          </cell>
          <cell r="L916" t="str">
            <v>CD.AA.397000</v>
          </cell>
          <cell r="M916" t="str">
            <v>CD</v>
          </cell>
          <cell r="N916" t="str">
            <v>AA</v>
          </cell>
          <cell r="O916" t="str">
            <v>397000</v>
          </cell>
        </row>
        <row r="917">
          <cell r="A917" t="str">
            <v>ED.ID.368000-AFC-DISTRIBUTION PLANT</v>
          </cell>
          <cell r="B917">
            <v>44109</v>
          </cell>
          <cell r="C917">
            <v>44105</v>
          </cell>
          <cell r="D917" t="str">
            <v>182332 REG ASSET - AFUDC (CCNC)</v>
          </cell>
          <cell r="E917">
            <v>44166</v>
          </cell>
          <cell r="F917">
            <v>0</v>
          </cell>
          <cell r="G917">
            <v>43.44</v>
          </cell>
          <cell r="H917">
            <v>0.46</v>
          </cell>
          <cell r="I917">
            <v>42.98</v>
          </cell>
          <cell r="J917">
            <v>0</v>
          </cell>
          <cell r="K917">
            <v>0</v>
          </cell>
          <cell r="L917" t="str">
            <v>ED.ID.368000</v>
          </cell>
          <cell r="M917" t="str">
            <v>ED</v>
          </cell>
          <cell r="N917" t="str">
            <v>ID</v>
          </cell>
          <cell r="O917" t="str">
            <v>368000</v>
          </cell>
        </row>
        <row r="918">
          <cell r="A918" t="str">
            <v>ED.ID.369100-AFC-DISTRIBUTION PLANT</v>
          </cell>
          <cell r="B918">
            <v>43845</v>
          </cell>
          <cell r="C918">
            <v>43831</v>
          </cell>
          <cell r="D918" t="str">
            <v>182332 REG ASSET - AFUDC (CCNC)</v>
          </cell>
          <cell r="E918">
            <v>44166</v>
          </cell>
          <cell r="F918">
            <v>0</v>
          </cell>
          <cell r="G918">
            <v>0</v>
          </cell>
          <cell r="H918">
            <v>0</v>
          </cell>
          <cell r="I918">
            <v>0</v>
          </cell>
          <cell r="J918">
            <v>0</v>
          </cell>
          <cell r="K918">
            <v>0</v>
          </cell>
          <cell r="L918" t="str">
            <v>ED.ID.369100</v>
          </cell>
          <cell r="M918" t="str">
            <v>ED</v>
          </cell>
          <cell r="N918" t="str">
            <v>ID</v>
          </cell>
          <cell r="O918" t="str">
            <v>369100</v>
          </cell>
        </row>
        <row r="919">
          <cell r="A919" t="str">
            <v>ED.WA.368000-AFC-DISTRIBUTION PLANT</v>
          </cell>
          <cell r="B919">
            <v>43794</v>
          </cell>
          <cell r="C919">
            <v>43770</v>
          </cell>
          <cell r="D919" t="str">
            <v>182332 REG ASSET - AFUDC (CCNC)</v>
          </cell>
          <cell r="E919">
            <v>44166</v>
          </cell>
          <cell r="F919">
            <v>0</v>
          </cell>
          <cell r="G919">
            <v>7.89</v>
          </cell>
          <cell r="H919">
            <v>0.15</v>
          </cell>
          <cell r="I919">
            <v>7.74</v>
          </cell>
          <cell r="J919">
            <v>0</v>
          </cell>
          <cell r="K919">
            <v>0</v>
          </cell>
          <cell r="L919" t="str">
            <v>ED.WA.368000</v>
          </cell>
          <cell r="M919" t="str">
            <v>ED</v>
          </cell>
          <cell r="N919" t="str">
            <v>WA</v>
          </cell>
          <cell r="O919" t="str">
            <v>368000</v>
          </cell>
        </row>
        <row r="920">
          <cell r="A920" t="str">
            <v>GD.AA.303100-AFC-MISC INTANGIBLE PL</v>
          </cell>
          <cell r="B920">
            <v>43777</v>
          </cell>
          <cell r="C920">
            <v>43770</v>
          </cell>
          <cell r="D920" t="str">
            <v>182332 REG ASSET - AFUDC (CCNC)</v>
          </cell>
          <cell r="E920">
            <v>44166</v>
          </cell>
          <cell r="F920">
            <v>0</v>
          </cell>
          <cell r="G920">
            <v>0</v>
          </cell>
          <cell r="H920">
            <v>0</v>
          </cell>
          <cell r="I920">
            <v>0</v>
          </cell>
          <cell r="J920">
            <v>0.30968000000000001</v>
          </cell>
          <cell r="K920">
            <v>0</v>
          </cell>
          <cell r="L920" t="str">
            <v>GD.AA.303100</v>
          </cell>
          <cell r="M920" t="str">
            <v>GD</v>
          </cell>
          <cell r="N920" t="str">
            <v>AA</v>
          </cell>
          <cell r="O920" t="str">
            <v>303100</v>
          </cell>
        </row>
        <row r="921">
          <cell r="A921" t="str">
            <v>GD.WA.385000-AFC-DISTRIBUTION-MEAS/</v>
          </cell>
          <cell r="B921">
            <v>43949</v>
          </cell>
          <cell r="C921">
            <v>43922</v>
          </cell>
          <cell r="D921" t="str">
            <v>182332 REG ASSET - AFUDC (CCNC)</v>
          </cell>
          <cell r="E921">
            <v>44166</v>
          </cell>
          <cell r="F921">
            <v>0</v>
          </cell>
          <cell r="G921">
            <v>0</v>
          </cell>
          <cell r="H921">
            <v>0</v>
          </cell>
          <cell r="I921">
            <v>0</v>
          </cell>
          <cell r="J921">
            <v>0</v>
          </cell>
          <cell r="K921">
            <v>0</v>
          </cell>
          <cell r="L921" t="str">
            <v>GD.WA.385000</v>
          </cell>
          <cell r="M921" t="str">
            <v>GD</v>
          </cell>
          <cell r="N921" t="str">
            <v>WA</v>
          </cell>
          <cell r="O921" t="str">
            <v>385000</v>
          </cell>
        </row>
        <row r="922">
          <cell r="A922" t="str">
            <v>ED.AN.356000-AFC-TRANSMISSION PLANT</v>
          </cell>
          <cell r="B922">
            <v>43658</v>
          </cell>
          <cell r="C922">
            <v>43647</v>
          </cell>
          <cell r="D922" t="str">
            <v>182332 REG ASSET - AFUDC (CCNC)</v>
          </cell>
          <cell r="E922">
            <v>44166</v>
          </cell>
          <cell r="F922">
            <v>0</v>
          </cell>
          <cell r="G922">
            <v>0</v>
          </cell>
          <cell r="H922">
            <v>0</v>
          </cell>
          <cell r="I922">
            <v>0</v>
          </cell>
          <cell r="J922">
            <v>0</v>
          </cell>
          <cell r="K922">
            <v>0</v>
          </cell>
          <cell r="L922" t="str">
            <v>ED.AN.356000</v>
          </cell>
          <cell r="M922" t="str">
            <v>ED</v>
          </cell>
          <cell r="N922" t="str">
            <v>AN</v>
          </cell>
          <cell r="O922" t="str">
            <v>356000</v>
          </cell>
        </row>
        <row r="923">
          <cell r="A923" t="str">
            <v>ED.AN.355000-AFC-TRANSMISSION PLANT</v>
          </cell>
          <cell r="B923">
            <v>43791</v>
          </cell>
          <cell r="C923">
            <v>43770</v>
          </cell>
          <cell r="D923" t="str">
            <v>182332 REG ASSET - AFUDC (CCNC)</v>
          </cell>
          <cell r="E923">
            <v>44166</v>
          </cell>
          <cell r="F923">
            <v>0</v>
          </cell>
          <cell r="G923">
            <v>0</v>
          </cell>
          <cell r="H923">
            <v>0</v>
          </cell>
          <cell r="I923">
            <v>0</v>
          </cell>
          <cell r="J923">
            <v>0</v>
          </cell>
          <cell r="K923">
            <v>0</v>
          </cell>
          <cell r="L923" t="str">
            <v>ED.AN.355000</v>
          </cell>
          <cell r="M923" t="str">
            <v>ED</v>
          </cell>
          <cell r="N923" t="str">
            <v>AN</v>
          </cell>
          <cell r="O923" t="str">
            <v>355000</v>
          </cell>
        </row>
        <row r="924">
          <cell r="A924" t="str">
            <v>ED.WA.364000-AFC-DISTRIBUTION PLANT</v>
          </cell>
          <cell r="B924">
            <v>43678</v>
          </cell>
          <cell r="C924">
            <v>43678</v>
          </cell>
          <cell r="D924" t="str">
            <v>182332 REG ASSET - AFUDC (CCNC)</v>
          </cell>
          <cell r="E924">
            <v>44166</v>
          </cell>
          <cell r="F924">
            <v>0</v>
          </cell>
          <cell r="G924">
            <v>0</v>
          </cell>
          <cell r="H924">
            <v>0</v>
          </cell>
          <cell r="I924">
            <v>0</v>
          </cell>
          <cell r="J924">
            <v>0</v>
          </cell>
          <cell r="K924">
            <v>0</v>
          </cell>
          <cell r="L924" t="str">
            <v>ED.WA.364000</v>
          </cell>
          <cell r="M924" t="str">
            <v>ED</v>
          </cell>
          <cell r="N924" t="str">
            <v>WA</v>
          </cell>
          <cell r="O924" t="str">
            <v>364000</v>
          </cell>
        </row>
        <row r="925">
          <cell r="A925" t="str">
            <v>GD.WA.380000-AFC-GAS DISTRIBUTION P</v>
          </cell>
          <cell r="B925">
            <v>43509</v>
          </cell>
          <cell r="C925">
            <v>43586</v>
          </cell>
          <cell r="D925" t="str">
            <v>182332 REG ASSET - AFUDC (CCNC)</v>
          </cell>
          <cell r="E925">
            <v>44166</v>
          </cell>
          <cell r="F925">
            <v>0</v>
          </cell>
          <cell r="G925">
            <v>10.130000000000001</v>
          </cell>
          <cell r="H925">
            <v>0.37</v>
          </cell>
          <cell r="I925">
            <v>9.76</v>
          </cell>
          <cell r="J925">
            <v>0</v>
          </cell>
          <cell r="K925">
            <v>0</v>
          </cell>
          <cell r="L925" t="str">
            <v>GD.WA.380000</v>
          </cell>
          <cell r="M925" t="str">
            <v>GD</v>
          </cell>
          <cell r="N925" t="str">
            <v>WA</v>
          </cell>
          <cell r="O925" t="str">
            <v>380000</v>
          </cell>
        </row>
        <row r="926">
          <cell r="A926" t="str">
            <v>ED.ID.364000-AFC-DISTRIBUTION PLANT</v>
          </cell>
          <cell r="B926">
            <v>43852</v>
          </cell>
          <cell r="C926">
            <v>43831</v>
          </cell>
          <cell r="D926" t="str">
            <v>182332 REG ASSET - AFUDC (CCNC)</v>
          </cell>
          <cell r="E926">
            <v>44166</v>
          </cell>
          <cell r="F926">
            <v>0</v>
          </cell>
          <cell r="G926">
            <v>919.64</v>
          </cell>
          <cell r="H926">
            <v>10.37</v>
          </cell>
          <cell r="I926">
            <v>909.27</v>
          </cell>
          <cell r="J926">
            <v>0</v>
          </cell>
          <cell r="K926">
            <v>0</v>
          </cell>
          <cell r="L926" t="str">
            <v>ED.ID.364000</v>
          </cell>
          <cell r="M926" t="str">
            <v>ED</v>
          </cell>
          <cell r="N926" t="str">
            <v>ID</v>
          </cell>
          <cell r="O926" t="str">
            <v>364000</v>
          </cell>
        </row>
        <row r="927">
          <cell r="A927" t="str">
            <v>ED.ID.364000-AFC-DISTRIBUTION PLANT</v>
          </cell>
          <cell r="B927">
            <v>44070</v>
          </cell>
          <cell r="C927">
            <v>44044</v>
          </cell>
          <cell r="D927" t="str">
            <v>182332 REG ASSET - AFUDC (CCNC)</v>
          </cell>
          <cell r="E927">
            <v>44166</v>
          </cell>
          <cell r="F927">
            <v>0</v>
          </cell>
          <cell r="G927">
            <v>4.8899999999999997</v>
          </cell>
          <cell r="H927">
            <v>0.06</v>
          </cell>
          <cell r="I927">
            <v>4.83</v>
          </cell>
          <cell r="J927">
            <v>0</v>
          </cell>
          <cell r="K927">
            <v>0</v>
          </cell>
          <cell r="L927" t="str">
            <v>ED.ID.364000</v>
          </cell>
          <cell r="M927" t="str">
            <v>ED</v>
          </cell>
          <cell r="N927" t="str">
            <v>ID</v>
          </cell>
          <cell r="O927" t="str">
            <v>364000</v>
          </cell>
        </row>
        <row r="928">
          <cell r="A928" t="str">
            <v>ED.AN.303000-AFC-MISC INTANGIBLE PL</v>
          </cell>
          <cell r="B928">
            <v>44124</v>
          </cell>
          <cell r="C928">
            <v>44105</v>
          </cell>
          <cell r="D928" t="str">
            <v>182332 REG ASSET - AFUDC (CCNC)</v>
          </cell>
          <cell r="E928">
            <v>44166</v>
          </cell>
          <cell r="F928">
            <v>0</v>
          </cell>
          <cell r="G928">
            <v>0</v>
          </cell>
          <cell r="H928">
            <v>0</v>
          </cell>
          <cell r="I928">
            <v>0</v>
          </cell>
          <cell r="J928">
            <v>0</v>
          </cell>
          <cell r="K928">
            <v>0</v>
          </cell>
          <cell r="L928" t="str">
            <v>ED.AN.303000</v>
          </cell>
          <cell r="M928" t="str">
            <v>ED</v>
          </cell>
          <cell r="N928" t="str">
            <v>AN</v>
          </cell>
          <cell r="O928" t="str">
            <v>303000</v>
          </cell>
        </row>
        <row r="929">
          <cell r="A929" t="str">
            <v>CD.AA.390100-AFC-GENERAL PLANT-STRU</v>
          </cell>
          <cell r="B929">
            <v>43497</v>
          </cell>
          <cell r="C929">
            <v>43586</v>
          </cell>
          <cell r="D929" t="str">
            <v>182332 REG ASSET - AFUDC (CCNC)</v>
          </cell>
          <cell r="E929">
            <v>44166</v>
          </cell>
          <cell r="F929">
            <v>0</v>
          </cell>
          <cell r="G929">
            <v>609.52</v>
          </cell>
          <cell r="H929">
            <v>14.25</v>
          </cell>
          <cell r="I929">
            <v>595.27</v>
          </cell>
          <cell r="J929">
            <v>9.2960000000000001E-2</v>
          </cell>
          <cell r="K929">
            <v>56.6609792</v>
          </cell>
          <cell r="L929" t="str">
            <v>CD.AA.390100</v>
          </cell>
          <cell r="M929" t="str">
            <v>CD</v>
          </cell>
          <cell r="N929" t="str">
            <v>AA</v>
          </cell>
          <cell r="O929" t="str">
            <v>390100</v>
          </cell>
        </row>
        <row r="930">
          <cell r="A930" t="str">
            <v>CD.AA.303100-AFC-INTANGIBLE PLANT-M</v>
          </cell>
          <cell r="B930">
            <v>43682</v>
          </cell>
          <cell r="C930">
            <v>43678</v>
          </cell>
          <cell r="D930" t="str">
            <v>182332 REG ASSET - AFUDC (CCNC)</v>
          </cell>
          <cell r="E930">
            <v>44166</v>
          </cell>
          <cell r="F930">
            <v>0</v>
          </cell>
          <cell r="G930">
            <v>0</v>
          </cell>
          <cell r="H930">
            <v>0</v>
          </cell>
          <cell r="I930">
            <v>0</v>
          </cell>
          <cell r="J930">
            <v>9.2960000000000001E-2</v>
          </cell>
          <cell r="K930">
            <v>0</v>
          </cell>
          <cell r="L930" t="str">
            <v>CD.AA.303100</v>
          </cell>
          <cell r="M930" t="str">
            <v>CD</v>
          </cell>
          <cell r="N930" t="str">
            <v>AA</v>
          </cell>
          <cell r="O930" t="str">
            <v>303100</v>
          </cell>
        </row>
        <row r="931">
          <cell r="A931" t="str">
            <v>ED.WA.302000-AFC-WASHINGTON STATE F</v>
          </cell>
          <cell r="B931">
            <v>44136</v>
          </cell>
          <cell r="C931">
            <v>44136</v>
          </cell>
          <cell r="D931" t="str">
            <v>182332 REG ASSET - AFUDC (CCNC)</v>
          </cell>
          <cell r="E931">
            <v>44166</v>
          </cell>
          <cell r="F931">
            <v>0</v>
          </cell>
          <cell r="G931">
            <v>204974.34</v>
          </cell>
          <cell r="H931">
            <v>843.94</v>
          </cell>
          <cell r="I931">
            <v>204130.4</v>
          </cell>
          <cell r="J931">
            <v>0</v>
          </cell>
          <cell r="K931">
            <v>0</v>
          </cell>
          <cell r="L931" t="str">
            <v>ED.WA.302000</v>
          </cell>
          <cell r="M931" t="str">
            <v>ED</v>
          </cell>
          <cell r="N931" t="str">
            <v>WA</v>
          </cell>
          <cell r="O931" t="str">
            <v>302000</v>
          </cell>
        </row>
        <row r="932">
          <cell r="A932" t="str">
            <v>ED.AN.397000-AFC-GENERAL PLANT-COMM</v>
          </cell>
          <cell r="B932">
            <v>44109</v>
          </cell>
          <cell r="C932">
            <v>44105</v>
          </cell>
          <cell r="D932" t="str">
            <v>182332 REG ASSET - AFUDC (CCNC)</v>
          </cell>
          <cell r="E932">
            <v>44166</v>
          </cell>
          <cell r="F932">
            <v>0</v>
          </cell>
          <cell r="G932">
            <v>0</v>
          </cell>
          <cell r="H932">
            <v>0</v>
          </cell>
          <cell r="I932">
            <v>0</v>
          </cell>
          <cell r="J932">
            <v>0</v>
          </cell>
          <cell r="K932">
            <v>0</v>
          </cell>
          <cell r="L932" t="str">
            <v>ED.AN.397000</v>
          </cell>
          <cell r="M932" t="str">
            <v>ED</v>
          </cell>
          <cell r="N932" t="str">
            <v>AN</v>
          </cell>
          <cell r="O932" t="str">
            <v>397000</v>
          </cell>
        </row>
        <row r="933">
          <cell r="A933" t="str">
            <v>ED.AN.356000-AFC-TRANSMISSION PLANT</v>
          </cell>
          <cell r="B933">
            <v>44055</v>
          </cell>
          <cell r="C933">
            <v>44044</v>
          </cell>
          <cell r="D933" t="str">
            <v>182332 REG ASSET - AFUDC (CCNC)</v>
          </cell>
          <cell r="E933">
            <v>44166</v>
          </cell>
          <cell r="F933">
            <v>0</v>
          </cell>
          <cell r="G933">
            <v>207.86</v>
          </cell>
          <cell r="H933">
            <v>1.95</v>
          </cell>
          <cell r="I933">
            <v>205.91</v>
          </cell>
          <cell r="J933">
            <v>0</v>
          </cell>
          <cell r="K933">
            <v>0</v>
          </cell>
          <cell r="L933" t="str">
            <v>ED.AN.356000</v>
          </cell>
          <cell r="M933" t="str">
            <v>ED</v>
          </cell>
          <cell r="N933" t="str">
            <v>AN</v>
          </cell>
          <cell r="O933" t="str">
            <v>356000</v>
          </cell>
        </row>
        <row r="934">
          <cell r="A934" t="str">
            <v>CD.AA.391100-AFC-GENERAL PLANT-COMP</v>
          </cell>
          <cell r="B934">
            <v>43931</v>
          </cell>
          <cell r="C934">
            <v>43922</v>
          </cell>
          <cell r="D934" t="str">
            <v>182332 REG ASSET - AFUDC (CCNC)</v>
          </cell>
          <cell r="E934">
            <v>44166</v>
          </cell>
          <cell r="F934">
            <v>0</v>
          </cell>
          <cell r="G934">
            <v>0</v>
          </cell>
          <cell r="H934">
            <v>0</v>
          </cell>
          <cell r="I934">
            <v>0</v>
          </cell>
          <cell r="J934">
            <v>9.2960000000000001E-2</v>
          </cell>
          <cell r="K934">
            <v>0</v>
          </cell>
          <cell r="L934" t="str">
            <v>CD.AA.391100</v>
          </cell>
          <cell r="M934" t="str">
            <v>CD</v>
          </cell>
          <cell r="N934" t="str">
            <v>AA</v>
          </cell>
          <cell r="O934" t="str">
            <v>391100</v>
          </cell>
        </row>
        <row r="935">
          <cell r="A935" t="str">
            <v>ED.ID.361000-AFC-DISTRIBUTION PLANT</v>
          </cell>
          <cell r="B935">
            <v>44148</v>
          </cell>
          <cell r="C935">
            <v>44136</v>
          </cell>
          <cell r="D935" t="str">
            <v>182332 REG ASSET - AFUDC (CCNC)</v>
          </cell>
          <cell r="E935">
            <v>44166</v>
          </cell>
          <cell r="F935">
            <v>0</v>
          </cell>
          <cell r="G935">
            <v>3.18</v>
          </cell>
          <cell r="H935">
            <v>0.02</v>
          </cell>
          <cell r="I935">
            <v>3.16</v>
          </cell>
          <cell r="J935">
            <v>0</v>
          </cell>
          <cell r="K935">
            <v>0</v>
          </cell>
          <cell r="L935" t="str">
            <v>ED.ID.361000</v>
          </cell>
          <cell r="M935" t="str">
            <v>ED</v>
          </cell>
          <cell r="N935" t="str">
            <v>ID</v>
          </cell>
          <cell r="O935" t="str">
            <v>361000</v>
          </cell>
        </row>
        <row r="936">
          <cell r="A936" t="str">
            <v>ED.ID.367000-AFC-DISTRIBUTION PLANT</v>
          </cell>
          <cell r="B936">
            <v>44109</v>
          </cell>
          <cell r="C936">
            <v>44105</v>
          </cell>
          <cell r="D936" t="str">
            <v>182332 REG ASSET - AFUDC (CCNC)</v>
          </cell>
          <cell r="E936">
            <v>44166</v>
          </cell>
          <cell r="F936">
            <v>0</v>
          </cell>
          <cell r="G936">
            <v>1303.02</v>
          </cell>
          <cell r="H936">
            <v>22.82</v>
          </cell>
          <cell r="I936">
            <v>1280.2</v>
          </cell>
          <cell r="J936">
            <v>0</v>
          </cell>
          <cell r="K936">
            <v>0</v>
          </cell>
          <cell r="L936" t="str">
            <v>ED.ID.367000</v>
          </cell>
          <cell r="M936" t="str">
            <v>ED</v>
          </cell>
          <cell r="N936" t="str">
            <v>ID</v>
          </cell>
          <cell r="O936" t="str">
            <v>367000</v>
          </cell>
        </row>
        <row r="937">
          <cell r="A937" t="str">
            <v>ED.NR.332100-AFC-HYDRO PROD PLANT-R</v>
          </cell>
          <cell r="B937">
            <v>44117</v>
          </cell>
          <cell r="C937">
            <v>44105</v>
          </cell>
          <cell r="D937" t="str">
            <v>182332 REG ASSET - AFUDC (CCNC)</v>
          </cell>
          <cell r="E937">
            <v>44166</v>
          </cell>
          <cell r="F937">
            <v>0</v>
          </cell>
          <cell r="G937">
            <v>0</v>
          </cell>
          <cell r="H937">
            <v>0</v>
          </cell>
          <cell r="I937">
            <v>0</v>
          </cell>
          <cell r="J937">
            <v>0</v>
          </cell>
          <cell r="K937">
            <v>0</v>
          </cell>
          <cell r="L937" t="str">
            <v>ED.NR.332100</v>
          </cell>
          <cell r="M937" t="str">
            <v>ED</v>
          </cell>
          <cell r="N937" t="str">
            <v>NR</v>
          </cell>
          <cell r="O937" t="str">
            <v>332100</v>
          </cell>
        </row>
        <row r="938">
          <cell r="A938" t="str">
            <v>ED.AN.353000-AFC-TRANSMISSION PLANT</v>
          </cell>
          <cell r="B938">
            <v>43510</v>
          </cell>
          <cell r="C938">
            <v>43586</v>
          </cell>
          <cell r="D938" t="str">
            <v>182332 REG ASSET - AFUDC (CCNC)</v>
          </cell>
          <cell r="E938">
            <v>44166</v>
          </cell>
          <cell r="F938">
            <v>0</v>
          </cell>
          <cell r="G938">
            <v>0</v>
          </cell>
          <cell r="H938">
            <v>0</v>
          </cell>
          <cell r="I938">
            <v>0</v>
          </cell>
          <cell r="J938">
            <v>0</v>
          </cell>
          <cell r="K938">
            <v>0</v>
          </cell>
          <cell r="L938" t="str">
            <v>ED.AN.353000</v>
          </cell>
          <cell r="M938" t="str">
            <v>ED</v>
          </cell>
          <cell r="N938" t="str">
            <v>AN</v>
          </cell>
          <cell r="O938" t="str">
            <v>353000</v>
          </cell>
        </row>
        <row r="939">
          <cell r="A939" t="str">
            <v>ED.WA.368000-AFC-DISTRIBUTION PLANT</v>
          </cell>
          <cell r="B939">
            <v>44187</v>
          </cell>
          <cell r="C939">
            <v>44166</v>
          </cell>
          <cell r="D939" t="str">
            <v>182332 REG ASSET - AFUDC (CCNC)</v>
          </cell>
          <cell r="E939">
            <v>44166</v>
          </cell>
          <cell r="F939">
            <v>0</v>
          </cell>
          <cell r="G939">
            <v>689.44</v>
          </cell>
          <cell r="H939">
            <v>6.45</v>
          </cell>
          <cell r="I939">
            <v>682.99</v>
          </cell>
          <cell r="J939">
            <v>0</v>
          </cell>
          <cell r="K939">
            <v>0</v>
          </cell>
          <cell r="L939" t="str">
            <v>ED.WA.368000</v>
          </cell>
          <cell r="M939" t="str">
            <v>ED</v>
          </cell>
          <cell r="N939" t="str">
            <v>WA</v>
          </cell>
          <cell r="O939" t="str">
            <v>368000</v>
          </cell>
        </row>
        <row r="940">
          <cell r="A940" t="str">
            <v>ED.CG.334000-AFC-HYDRO PROD PLANT-A</v>
          </cell>
          <cell r="B940">
            <v>44167</v>
          </cell>
          <cell r="C940">
            <v>44166</v>
          </cell>
          <cell r="D940" t="str">
            <v>182332 REG ASSET - AFUDC (CCNC)</v>
          </cell>
          <cell r="E940">
            <v>44166</v>
          </cell>
          <cell r="F940">
            <v>0</v>
          </cell>
          <cell r="G940">
            <v>3720.8</v>
          </cell>
          <cell r="H940">
            <v>38.69</v>
          </cell>
          <cell r="I940">
            <v>3682.11</v>
          </cell>
          <cell r="J940">
            <v>0</v>
          </cell>
          <cell r="K940">
            <v>0</v>
          </cell>
          <cell r="L940" t="str">
            <v>ED.CG.334000</v>
          </cell>
          <cell r="M940" t="str">
            <v>ED</v>
          </cell>
          <cell r="N940" t="str">
            <v>CG</v>
          </cell>
          <cell r="O940" t="str">
            <v>334000</v>
          </cell>
        </row>
        <row r="941">
          <cell r="A941" t="str">
            <v>GD.WA.380000-AFC-GAS DISTRIBUTION P</v>
          </cell>
          <cell r="B941">
            <v>44062</v>
          </cell>
          <cell r="C941">
            <v>44044</v>
          </cell>
          <cell r="D941" t="str">
            <v>182332 REG ASSET - AFUDC (CCNC)</v>
          </cell>
          <cell r="E941">
            <v>44166</v>
          </cell>
          <cell r="F941">
            <v>0</v>
          </cell>
          <cell r="G941">
            <v>17.600000000000001</v>
          </cell>
          <cell r="H941">
            <v>0.24</v>
          </cell>
          <cell r="I941">
            <v>17.36</v>
          </cell>
          <cell r="J941">
            <v>0</v>
          </cell>
          <cell r="K941">
            <v>0</v>
          </cell>
          <cell r="L941" t="str">
            <v>GD.WA.380000</v>
          </cell>
          <cell r="M941" t="str">
            <v>GD</v>
          </cell>
          <cell r="N941" t="str">
            <v>WA</v>
          </cell>
          <cell r="O941" t="str">
            <v>380000</v>
          </cell>
        </row>
        <row r="942">
          <cell r="A942" t="str">
            <v>CD.AA.397000-AFC-GENERAL PLANT-COMM</v>
          </cell>
          <cell r="B942">
            <v>44174</v>
          </cell>
          <cell r="C942">
            <v>44166</v>
          </cell>
          <cell r="D942" t="str">
            <v>182332 REG ASSET - AFUDC (CCNC)</v>
          </cell>
          <cell r="E942">
            <v>44166</v>
          </cell>
          <cell r="F942">
            <v>0</v>
          </cell>
          <cell r="G942">
            <v>22683.29</v>
          </cell>
          <cell r="H942">
            <v>593.85</v>
          </cell>
          <cell r="I942">
            <v>22089.439999999999</v>
          </cell>
          <cell r="J942">
            <v>9.2960000000000001E-2</v>
          </cell>
          <cell r="K942">
            <v>2108.6386384000002</v>
          </cell>
          <cell r="L942" t="str">
            <v>CD.AA.397000</v>
          </cell>
          <cell r="M942" t="str">
            <v>CD</v>
          </cell>
          <cell r="N942" t="str">
            <v>AA</v>
          </cell>
          <cell r="O942" t="str">
            <v>397000</v>
          </cell>
        </row>
        <row r="943">
          <cell r="A943" t="str">
            <v>ED.WA.364000-AFC-DISTRIBUTION PLANT</v>
          </cell>
          <cell r="B943">
            <v>44109</v>
          </cell>
          <cell r="C943">
            <v>44105</v>
          </cell>
          <cell r="D943" t="str">
            <v>182332 REG ASSET - AFUDC (CCNC)</v>
          </cell>
          <cell r="E943">
            <v>44166</v>
          </cell>
          <cell r="F943">
            <v>0</v>
          </cell>
          <cell r="G943">
            <v>2881.87</v>
          </cell>
          <cell r="H943">
            <v>26.51</v>
          </cell>
          <cell r="I943">
            <v>2855.36</v>
          </cell>
          <cell r="J943">
            <v>0</v>
          </cell>
          <cell r="K943">
            <v>0</v>
          </cell>
          <cell r="L943" t="str">
            <v>ED.WA.364000</v>
          </cell>
          <cell r="M943" t="str">
            <v>ED</v>
          </cell>
          <cell r="N943" t="str">
            <v>WA</v>
          </cell>
          <cell r="O943" t="str">
            <v>364000</v>
          </cell>
        </row>
        <row r="944">
          <cell r="A944" t="str">
            <v>ED.ID.365000-AFC-DISTRIBUTION PLANT</v>
          </cell>
          <cell r="B944">
            <v>43790</v>
          </cell>
          <cell r="C944">
            <v>43770</v>
          </cell>
          <cell r="D944" t="str">
            <v>182332 REG ASSET - AFUDC (CCNC)</v>
          </cell>
          <cell r="E944">
            <v>44166</v>
          </cell>
          <cell r="F944">
            <v>0</v>
          </cell>
          <cell r="G944">
            <v>99.19</v>
          </cell>
          <cell r="H944">
            <v>3.31</v>
          </cell>
          <cell r="I944">
            <v>95.88</v>
          </cell>
          <cell r="J944">
            <v>0</v>
          </cell>
          <cell r="K944">
            <v>0</v>
          </cell>
          <cell r="L944" t="str">
            <v>ED.ID.365000</v>
          </cell>
          <cell r="M944" t="str">
            <v>ED</v>
          </cell>
          <cell r="N944" t="str">
            <v>ID</v>
          </cell>
          <cell r="O944" t="str">
            <v>365000</v>
          </cell>
        </row>
        <row r="945">
          <cell r="A945" t="str">
            <v>CD.AA.390100-AFC-GENERAL PLANT-STRU</v>
          </cell>
          <cell r="B945">
            <v>44194</v>
          </cell>
          <cell r="C945">
            <v>44166</v>
          </cell>
          <cell r="D945" t="str">
            <v>182332 REG ASSET - AFUDC (CCNC)</v>
          </cell>
          <cell r="E945">
            <v>44166</v>
          </cell>
          <cell r="F945">
            <v>0</v>
          </cell>
          <cell r="G945">
            <v>277.61</v>
          </cell>
          <cell r="H945">
            <v>2.39</v>
          </cell>
          <cell r="I945">
            <v>275.22000000000003</v>
          </cell>
          <cell r="J945">
            <v>9.2960000000000001E-2</v>
          </cell>
          <cell r="K945">
            <v>25.8066256</v>
          </cell>
          <cell r="L945" t="str">
            <v>CD.AA.390100</v>
          </cell>
          <cell r="M945" t="str">
            <v>CD</v>
          </cell>
          <cell r="N945" t="str">
            <v>AA</v>
          </cell>
          <cell r="O945" t="str">
            <v>390100</v>
          </cell>
        </row>
        <row r="946">
          <cell r="A946" t="str">
            <v>CD.AN.390100-AFC-GENERAL PLANT-STRU</v>
          </cell>
          <cell r="B946">
            <v>44194</v>
          </cell>
          <cell r="C946">
            <v>44166</v>
          </cell>
          <cell r="D946" t="str">
            <v>182332 REG ASSET - AFUDC (CCNC)</v>
          </cell>
          <cell r="E946">
            <v>44166</v>
          </cell>
          <cell r="F946">
            <v>0</v>
          </cell>
          <cell r="G946">
            <v>4162.8999999999996</v>
          </cell>
          <cell r="H946">
            <v>11.89</v>
          </cell>
          <cell r="I946">
            <v>4151.01</v>
          </cell>
          <cell r="J946">
            <v>0</v>
          </cell>
          <cell r="K946">
            <v>0</v>
          </cell>
          <cell r="L946" t="str">
            <v>CD.AN.390100</v>
          </cell>
          <cell r="M946" t="str">
            <v>CD</v>
          </cell>
          <cell r="N946" t="str">
            <v>AN</v>
          </cell>
          <cell r="O946" t="str">
            <v>390100</v>
          </cell>
        </row>
        <row r="947">
          <cell r="A947" t="str">
            <v>ED.CG.331200-AFC-HYDRO PROD PLANT-S</v>
          </cell>
          <cell r="B947">
            <v>44012</v>
          </cell>
          <cell r="C947">
            <v>44166</v>
          </cell>
          <cell r="D947" t="str">
            <v>182332 REG ASSET - AFUDC (CCNC)</v>
          </cell>
          <cell r="E947">
            <v>44166</v>
          </cell>
          <cell r="F947">
            <v>0</v>
          </cell>
          <cell r="G947">
            <v>2.5099999999999998</v>
          </cell>
          <cell r="H947">
            <v>0.01</v>
          </cell>
          <cell r="I947">
            <v>2.5</v>
          </cell>
          <cell r="J947">
            <v>0</v>
          </cell>
          <cell r="K947">
            <v>0</v>
          </cell>
          <cell r="L947" t="str">
            <v>ED.CG.331200</v>
          </cell>
          <cell r="M947" t="str">
            <v>ED</v>
          </cell>
          <cell r="N947" t="str">
            <v>CG</v>
          </cell>
          <cell r="O947" t="str">
            <v>331200</v>
          </cell>
        </row>
        <row r="948">
          <cell r="A948" t="str">
            <v>ED.NR.331000-AFC-HYDRO PROD PLANT-S</v>
          </cell>
          <cell r="B948">
            <v>43860</v>
          </cell>
          <cell r="C948">
            <v>44166</v>
          </cell>
          <cell r="D948" t="str">
            <v>182332 REG ASSET - AFUDC (CCNC)</v>
          </cell>
          <cell r="E948">
            <v>44166</v>
          </cell>
          <cell r="F948">
            <v>0</v>
          </cell>
          <cell r="G948">
            <v>-5680.15</v>
          </cell>
          <cell r="H948">
            <v>-20.49</v>
          </cell>
          <cell r="I948">
            <v>-5659.66</v>
          </cell>
          <cell r="J948">
            <v>0</v>
          </cell>
          <cell r="K948">
            <v>0</v>
          </cell>
          <cell r="L948" t="str">
            <v>ED.NR.331000</v>
          </cell>
          <cell r="M948" t="str">
            <v>ED</v>
          </cell>
          <cell r="N948" t="str">
            <v>NR</v>
          </cell>
          <cell r="O948" t="str">
            <v>331000</v>
          </cell>
        </row>
        <row r="949">
          <cell r="A949" t="str">
            <v>GD.OR.376000-AFC-GAS DISTRIBUTION P</v>
          </cell>
          <cell r="B949">
            <v>44112</v>
          </cell>
          <cell r="C949">
            <v>44105</v>
          </cell>
          <cell r="D949" t="str">
            <v>182332 REG ASSET - AFUDC (CCNC)</v>
          </cell>
          <cell r="E949">
            <v>44166</v>
          </cell>
          <cell r="F949">
            <v>0</v>
          </cell>
          <cell r="G949">
            <v>198</v>
          </cell>
          <cell r="H949">
            <v>1.91</v>
          </cell>
          <cell r="I949">
            <v>196.09</v>
          </cell>
          <cell r="J949">
            <v>1</v>
          </cell>
          <cell r="K949">
            <v>198</v>
          </cell>
          <cell r="L949" t="str">
            <v>GD.OR.376000</v>
          </cell>
          <cell r="M949" t="str">
            <v>GD</v>
          </cell>
          <cell r="N949" t="str">
            <v>OR</v>
          </cell>
          <cell r="O949" t="str">
            <v>376000</v>
          </cell>
        </row>
        <row r="950">
          <cell r="A950" t="str">
            <v>CD.AA.391101-AFC-GENERAL PLANT-COMP</v>
          </cell>
          <cell r="B950">
            <v>43544</v>
          </cell>
          <cell r="C950">
            <v>43586</v>
          </cell>
          <cell r="D950" t="str">
            <v>182332 REG ASSET - AFUDC (CCNC)</v>
          </cell>
          <cell r="E950">
            <v>44166</v>
          </cell>
          <cell r="F950">
            <v>0</v>
          </cell>
          <cell r="G950">
            <v>0</v>
          </cell>
          <cell r="H950">
            <v>0</v>
          </cell>
          <cell r="I950">
            <v>0</v>
          </cell>
          <cell r="J950">
            <v>9.2960000000000001E-2</v>
          </cell>
          <cell r="K950">
            <v>0</v>
          </cell>
          <cell r="L950" t="str">
            <v>CD.AA.391101</v>
          </cell>
          <cell r="M950" t="str">
            <v>CD</v>
          </cell>
          <cell r="N950" t="str">
            <v>AA</v>
          </cell>
          <cell r="O950" t="str">
            <v>391101</v>
          </cell>
        </row>
        <row r="951">
          <cell r="A951" t="str">
            <v>GD.ID.380000-AFC-GAS DISTRIBUTION P</v>
          </cell>
          <cell r="B951">
            <v>43614</v>
          </cell>
          <cell r="C951">
            <v>43586</v>
          </cell>
          <cell r="D951" t="str">
            <v>182332 REG ASSET - AFUDC (CCNC)</v>
          </cell>
          <cell r="E951">
            <v>44166</v>
          </cell>
          <cell r="F951">
            <v>0</v>
          </cell>
          <cell r="G951">
            <v>0</v>
          </cell>
          <cell r="H951">
            <v>0</v>
          </cell>
          <cell r="I951">
            <v>0</v>
          </cell>
          <cell r="J951">
            <v>0</v>
          </cell>
          <cell r="K951">
            <v>0</v>
          </cell>
          <cell r="L951" t="str">
            <v>GD.ID.380000</v>
          </cell>
          <cell r="M951" t="str">
            <v>GD</v>
          </cell>
          <cell r="N951" t="str">
            <v>ID</v>
          </cell>
          <cell r="O951" t="str">
            <v>380000</v>
          </cell>
        </row>
        <row r="952">
          <cell r="A952" t="str">
            <v>GD.OR.376000-AFC-GAS DISTRIBUTION P</v>
          </cell>
          <cell r="B952">
            <v>43615</v>
          </cell>
          <cell r="C952">
            <v>43586</v>
          </cell>
          <cell r="D952" t="str">
            <v>182332 REG ASSET - AFUDC (CCNC)</v>
          </cell>
          <cell r="E952">
            <v>44166</v>
          </cell>
          <cell r="F952">
            <v>0</v>
          </cell>
          <cell r="G952">
            <v>11183.26</v>
          </cell>
          <cell r="H952">
            <v>236.44</v>
          </cell>
          <cell r="I952">
            <v>10946.82</v>
          </cell>
          <cell r="J952">
            <v>1</v>
          </cell>
          <cell r="K952">
            <v>11183.26</v>
          </cell>
          <cell r="L952" t="str">
            <v>GD.OR.376000</v>
          </cell>
          <cell r="M952" t="str">
            <v>GD</v>
          </cell>
          <cell r="N952" t="str">
            <v>OR</v>
          </cell>
          <cell r="O952" t="str">
            <v>376000</v>
          </cell>
        </row>
        <row r="953">
          <cell r="A953" t="str">
            <v>CD.AA.397000-AFC-GENERAL PLANT-COMM</v>
          </cell>
          <cell r="B953">
            <v>43560</v>
          </cell>
          <cell r="C953">
            <v>43586</v>
          </cell>
          <cell r="D953" t="str">
            <v>182332 REG ASSET - AFUDC (CCNC)</v>
          </cell>
          <cell r="E953">
            <v>44166</v>
          </cell>
          <cell r="F953">
            <v>0</v>
          </cell>
          <cell r="G953">
            <v>0</v>
          </cell>
          <cell r="H953">
            <v>0</v>
          </cell>
          <cell r="I953">
            <v>0</v>
          </cell>
          <cell r="J953">
            <v>9.2960000000000001E-2</v>
          </cell>
          <cell r="K953">
            <v>0</v>
          </cell>
          <cell r="L953" t="str">
            <v>CD.AA.397000</v>
          </cell>
          <cell r="M953" t="str">
            <v>CD</v>
          </cell>
          <cell r="N953" t="str">
            <v>AA</v>
          </cell>
          <cell r="O953" t="str">
            <v>397000</v>
          </cell>
        </row>
        <row r="954">
          <cell r="A954" t="str">
            <v>CD.AA.303100-AFC-INTANGIBLE PLANT-M</v>
          </cell>
          <cell r="B954">
            <v>43585</v>
          </cell>
          <cell r="C954">
            <v>43586</v>
          </cell>
          <cell r="D954" t="str">
            <v>182332 REG ASSET - AFUDC (CCNC)</v>
          </cell>
          <cell r="E954">
            <v>44166</v>
          </cell>
          <cell r="F954">
            <v>0</v>
          </cell>
          <cell r="G954">
            <v>0</v>
          </cell>
          <cell r="H954">
            <v>0</v>
          </cell>
          <cell r="I954">
            <v>0</v>
          </cell>
          <cell r="J954">
            <v>9.2960000000000001E-2</v>
          </cell>
          <cell r="K954">
            <v>0</v>
          </cell>
          <cell r="L954" t="str">
            <v>CD.AA.303100</v>
          </cell>
          <cell r="M954" t="str">
            <v>CD</v>
          </cell>
          <cell r="N954" t="str">
            <v>AA</v>
          </cell>
          <cell r="O954" t="str">
            <v>303100</v>
          </cell>
        </row>
        <row r="955">
          <cell r="A955" t="str">
            <v>ED.WA.369100-AFC-DISTRIBUTION PLANT</v>
          </cell>
          <cell r="B955">
            <v>44187</v>
          </cell>
          <cell r="C955">
            <v>44166</v>
          </cell>
          <cell r="D955" t="str">
            <v>182332 REG ASSET - AFUDC (CCNC)</v>
          </cell>
          <cell r="E955">
            <v>44166</v>
          </cell>
          <cell r="F955">
            <v>0</v>
          </cell>
          <cell r="G955">
            <v>1.1299999999999999</v>
          </cell>
          <cell r="H955">
            <v>0.01</v>
          </cell>
          <cell r="I955">
            <v>1.1200000000000001</v>
          </cell>
          <cell r="J955">
            <v>0</v>
          </cell>
          <cell r="K955">
            <v>0</v>
          </cell>
          <cell r="L955" t="str">
            <v>ED.WA.369100</v>
          </cell>
          <cell r="M955" t="str">
            <v>ED</v>
          </cell>
          <cell r="N955" t="str">
            <v>WA</v>
          </cell>
          <cell r="O955" t="str">
            <v>369100</v>
          </cell>
        </row>
        <row r="956">
          <cell r="A956" t="str">
            <v>ED.AN.353000-AFC-TRANSMISSION PLANT</v>
          </cell>
          <cell r="B956">
            <v>43795</v>
          </cell>
          <cell r="C956">
            <v>43770</v>
          </cell>
          <cell r="D956" t="str">
            <v>182332 REG ASSET - AFUDC (CCNC)</v>
          </cell>
          <cell r="E956">
            <v>44166</v>
          </cell>
          <cell r="F956">
            <v>0</v>
          </cell>
          <cell r="G956">
            <v>0</v>
          </cell>
          <cell r="H956">
            <v>0</v>
          </cell>
          <cell r="I956">
            <v>0</v>
          </cell>
          <cell r="J956">
            <v>0</v>
          </cell>
          <cell r="K956">
            <v>0</v>
          </cell>
          <cell r="L956" t="str">
            <v>ED.AN.353000</v>
          </cell>
          <cell r="M956" t="str">
            <v>ED</v>
          </cell>
          <cell r="N956" t="str">
            <v>AN</v>
          </cell>
          <cell r="O956" t="str">
            <v>353000</v>
          </cell>
        </row>
        <row r="957">
          <cell r="A957" t="str">
            <v>CD.AA.391100-AFC-GENERAL PLANT-COMP</v>
          </cell>
          <cell r="B957">
            <v>43644</v>
          </cell>
          <cell r="C957">
            <v>43617</v>
          </cell>
          <cell r="D957" t="str">
            <v>182332 REG ASSET - AFUDC (CCNC)</v>
          </cell>
          <cell r="E957">
            <v>44166</v>
          </cell>
          <cell r="F957">
            <v>0</v>
          </cell>
          <cell r="G957">
            <v>0</v>
          </cell>
          <cell r="H957">
            <v>0</v>
          </cell>
          <cell r="I957">
            <v>0</v>
          </cell>
          <cell r="J957">
            <v>9.2960000000000001E-2</v>
          </cell>
          <cell r="K957">
            <v>0</v>
          </cell>
          <cell r="L957" t="str">
            <v>CD.AA.391100</v>
          </cell>
          <cell r="M957" t="str">
            <v>CD</v>
          </cell>
          <cell r="N957" t="str">
            <v>AA</v>
          </cell>
          <cell r="O957" t="str">
            <v>391100</v>
          </cell>
        </row>
        <row r="958">
          <cell r="A958" t="str">
            <v>ED.AN.303100-AFC-INTANGIBLE PLANT-M</v>
          </cell>
          <cell r="B958">
            <v>43644</v>
          </cell>
          <cell r="C958">
            <v>43617</v>
          </cell>
          <cell r="D958" t="str">
            <v>182332 REG ASSET - AFUDC (CCNC)</v>
          </cell>
          <cell r="E958">
            <v>44166</v>
          </cell>
          <cell r="F958">
            <v>0</v>
          </cell>
          <cell r="G958">
            <v>0</v>
          </cell>
          <cell r="H958">
            <v>0</v>
          </cell>
          <cell r="I958">
            <v>0</v>
          </cell>
          <cell r="J958">
            <v>0</v>
          </cell>
          <cell r="K958">
            <v>0</v>
          </cell>
          <cell r="L958" t="str">
            <v>ED.AN.303100</v>
          </cell>
          <cell r="M958" t="str">
            <v>ED</v>
          </cell>
          <cell r="N958" t="str">
            <v>AN</v>
          </cell>
          <cell r="O958" t="str">
            <v>303100</v>
          </cell>
        </row>
        <row r="959">
          <cell r="A959" t="str">
            <v>CD.AN.397000-AFC-GENERAL PLANT-COMM</v>
          </cell>
          <cell r="B959">
            <v>43616</v>
          </cell>
          <cell r="C959">
            <v>43586</v>
          </cell>
          <cell r="D959" t="str">
            <v>182332 REG ASSET - AFUDC (CCNC)</v>
          </cell>
          <cell r="E959">
            <v>44166</v>
          </cell>
          <cell r="F959">
            <v>0</v>
          </cell>
          <cell r="G959">
            <v>408.87</v>
          </cell>
          <cell r="H959">
            <v>33.33</v>
          </cell>
          <cell r="I959">
            <v>375.54</v>
          </cell>
          <cell r="J959">
            <v>0</v>
          </cell>
          <cell r="K959">
            <v>0</v>
          </cell>
          <cell r="L959" t="str">
            <v>CD.AN.397000</v>
          </cell>
          <cell r="M959" t="str">
            <v>CD</v>
          </cell>
          <cell r="N959" t="str">
            <v>AN</v>
          </cell>
          <cell r="O959" t="str">
            <v>397000</v>
          </cell>
        </row>
        <row r="960">
          <cell r="A960" t="str">
            <v>ED.AN.353000-AFC-TRANSMISSION PLANT</v>
          </cell>
          <cell r="B960">
            <v>43819</v>
          </cell>
          <cell r="C960">
            <v>43800</v>
          </cell>
          <cell r="D960" t="str">
            <v>182332 REG ASSET - AFUDC (CCNC)</v>
          </cell>
          <cell r="E960">
            <v>44166</v>
          </cell>
          <cell r="F960">
            <v>0</v>
          </cell>
          <cell r="G960">
            <v>77173.41</v>
          </cell>
          <cell r="H960">
            <v>833.58</v>
          </cell>
          <cell r="I960">
            <v>76339.83</v>
          </cell>
          <cell r="J960">
            <v>0</v>
          </cell>
          <cell r="K960">
            <v>0</v>
          </cell>
          <cell r="L960" t="str">
            <v>ED.AN.353000</v>
          </cell>
          <cell r="M960" t="str">
            <v>ED</v>
          </cell>
          <cell r="N960" t="str">
            <v>AN</v>
          </cell>
          <cell r="O960" t="str">
            <v>353000</v>
          </cell>
        </row>
        <row r="961">
          <cell r="A961" t="str">
            <v>GD.WA.385000-AFC-DISTRIBUTION-MEAS/</v>
          </cell>
          <cell r="B961">
            <v>43769</v>
          </cell>
          <cell r="C961">
            <v>43739</v>
          </cell>
          <cell r="D961" t="str">
            <v>182332 REG ASSET - AFUDC (CCNC)</v>
          </cell>
          <cell r="E961">
            <v>44166</v>
          </cell>
          <cell r="F961">
            <v>0</v>
          </cell>
          <cell r="G961">
            <v>0</v>
          </cell>
          <cell r="H961">
            <v>0</v>
          </cell>
          <cell r="I961">
            <v>0</v>
          </cell>
          <cell r="J961">
            <v>0</v>
          </cell>
          <cell r="K961">
            <v>0</v>
          </cell>
          <cell r="L961" t="str">
            <v>GD.WA.385000</v>
          </cell>
          <cell r="M961" t="str">
            <v>GD</v>
          </cell>
          <cell r="N961" t="str">
            <v>WA</v>
          </cell>
          <cell r="O961" t="str">
            <v>385000</v>
          </cell>
        </row>
        <row r="962">
          <cell r="A962" t="str">
            <v>GD.OR.380000-AFC-GAS DISTRIBUTION P</v>
          </cell>
          <cell r="B962">
            <v>43747</v>
          </cell>
          <cell r="C962">
            <v>43739</v>
          </cell>
          <cell r="D962" t="str">
            <v>182332 REG ASSET - AFUDC (CCNC)</v>
          </cell>
          <cell r="E962">
            <v>44166</v>
          </cell>
          <cell r="F962">
            <v>0</v>
          </cell>
          <cell r="G962">
            <v>141.27000000000001</v>
          </cell>
          <cell r="H962">
            <v>1.95</v>
          </cell>
          <cell r="I962">
            <v>139.32</v>
          </cell>
          <cell r="J962">
            <v>1</v>
          </cell>
          <cell r="K962">
            <v>141.27000000000001</v>
          </cell>
          <cell r="L962" t="str">
            <v>GD.OR.380000</v>
          </cell>
          <cell r="M962" t="str">
            <v>GD</v>
          </cell>
          <cell r="N962" t="str">
            <v>OR</v>
          </cell>
          <cell r="O962" t="str">
            <v>380000</v>
          </cell>
        </row>
        <row r="963">
          <cell r="A963" t="str">
            <v>ED.WA.364000-AFC-DISTRIBUTION PLANT</v>
          </cell>
          <cell r="B963">
            <v>44117</v>
          </cell>
          <cell r="C963">
            <v>44105</v>
          </cell>
          <cell r="D963" t="str">
            <v>182332 REG ASSET - AFUDC (CCNC)</v>
          </cell>
          <cell r="E963">
            <v>44166</v>
          </cell>
          <cell r="F963">
            <v>0</v>
          </cell>
          <cell r="G963">
            <v>1254.8800000000001</v>
          </cell>
          <cell r="H963">
            <v>11.54</v>
          </cell>
          <cell r="I963">
            <v>1243.3399999999999</v>
          </cell>
          <cell r="J963">
            <v>0</v>
          </cell>
          <cell r="K963">
            <v>0</v>
          </cell>
          <cell r="L963" t="str">
            <v>ED.WA.364000</v>
          </cell>
          <cell r="M963" t="str">
            <v>ED</v>
          </cell>
          <cell r="N963" t="str">
            <v>WA</v>
          </cell>
          <cell r="O963" t="str">
            <v>364000</v>
          </cell>
        </row>
        <row r="964">
          <cell r="A964" t="str">
            <v>ED.ID.364000-AFC-DISTRIBUTION PLANT</v>
          </cell>
          <cell r="B964">
            <v>44136</v>
          </cell>
          <cell r="C964">
            <v>44136</v>
          </cell>
          <cell r="D964" t="str">
            <v>182332 REG ASSET - AFUDC (CCNC)</v>
          </cell>
          <cell r="E964">
            <v>44166</v>
          </cell>
          <cell r="F964">
            <v>0</v>
          </cell>
          <cell r="G964">
            <v>135.82</v>
          </cell>
          <cell r="H964">
            <v>1.53</v>
          </cell>
          <cell r="I964">
            <v>134.29</v>
          </cell>
          <cell r="J964">
            <v>0</v>
          </cell>
          <cell r="K964">
            <v>0</v>
          </cell>
          <cell r="L964" t="str">
            <v>ED.ID.364000</v>
          </cell>
          <cell r="M964" t="str">
            <v>ED</v>
          </cell>
          <cell r="N964" t="str">
            <v>ID</v>
          </cell>
          <cell r="O964" t="str">
            <v>364000</v>
          </cell>
        </row>
        <row r="965">
          <cell r="A965" t="str">
            <v>GD.OR.380000-AFC-GAS DISTRIBUTION P</v>
          </cell>
          <cell r="B965">
            <v>44119</v>
          </cell>
          <cell r="C965">
            <v>44105</v>
          </cell>
          <cell r="D965" t="str">
            <v>182332 REG ASSET - AFUDC (CCNC)</v>
          </cell>
          <cell r="E965">
            <v>44166</v>
          </cell>
          <cell r="F965">
            <v>0</v>
          </cell>
          <cell r="G965">
            <v>2744.4</v>
          </cell>
          <cell r="H965">
            <v>22.93</v>
          </cell>
          <cell r="I965">
            <v>2721.47</v>
          </cell>
          <cell r="J965">
            <v>1</v>
          </cell>
          <cell r="K965">
            <v>2744.4</v>
          </cell>
          <cell r="L965" t="str">
            <v>GD.OR.380000</v>
          </cell>
          <cell r="M965" t="str">
            <v>GD</v>
          </cell>
          <cell r="N965" t="str">
            <v>OR</v>
          </cell>
          <cell r="O965" t="str">
            <v>380000</v>
          </cell>
        </row>
        <row r="966">
          <cell r="A966" t="str">
            <v>ED.LL.332000-AFC-HYD PROD-RESERV,DA</v>
          </cell>
          <cell r="B966">
            <v>43817</v>
          </cell>
          <cell r="C966">
            <v>43800</v>
          </cell>
          <cell r="D966" t="str">
            <v>182332 REG ASSET - AFUDC (CCNC)</v>
          </cell>
          <cell r="E966">
            <v>44166</v>
          </cell>
          <cell r="F966">
            <v>0</v>
          </cell>
          <cell r="G966">
            <v>0</v>
          </cell>
          <cell r="H966">
            <v>0</v>
          </cell>
          <cell r="I966">
            <v>0</v>
          </cell>
          <cell r="J966">
            <v>0</v>
          </cell>
          <cell r="K966">
            <v>0</v>
          </cell>
          <cell r="L966" t="str">
            <v>ED.LL.332000</v>
          </cell>
          <cell r="M966" t="str">
            <v>ED</v>
          </cell>
          <cell r="N966" t="str">
            <v>LL</v>
          </cell>
          <cell r="O966" t="str">
            <v>332000</v>
          </cell>
        </row>
        <row r="967">
          <cell r="A967" t="str">
            <v>ED.BP.346000-AFC-OTHER PROD PLANT-M</v>
          </cell>
          <cell r="B967">
            <v>44105</v>
          </cell>
          <cell r="C967">
            <v>44105</v>
          </cell>
          <cell r="D967" t="str">
            <v>182332 REG ASSET - AFUDC (CCNC)</v>
          </cell>
          <cell r="E967">
            <v>44166</v>
          </cell>
          <cell r="F967">
            <v>0</v>
          </cell>
          <cell r="G967">
            <v>993.36</v>
          </cell>
          <cell r="H967">
            <v>8.1999999999999993</v>
          </cell>
          <cell r="I967">
            <v>985.16</v>
          </cell>
          <cell r="J967">
            <v>0</v>
          </cell>
          <cell r="K967">
            <v>0</v>
          </cell>
          <cell r="L967" t="str">
            <v>ED.BP.346000</v>
          </cell>
          <cell r="M967" t="str">
            <v>ED</v>
          </cell>
          <cell r="N967" t="str">
            <v>BP</v>
          </cell>
          <cell r="O967" t="str">
            <v>346000</v>
          </cell>
        </row>
        <row r="968">
          <cell r="A968" t="str">
            <v>ED.WA.365000-AFC-DISTRIBUTION PLANT</v>
          </cell>
          <cell r="B968">
            <v>44175</v>
          </cell>
          <cell r="C968">
            <v>44166</v>
          </cell>
          <cell r="D968" t="str">
            <v>182332 REG ASSET - AFUDC (CCNC)</v>
          </cell>
          <cell r="E968">
            <v>44166</v>
          </cell>
          <cell r="F968">
            <v>0</v>
          </cell>
          <cell r="G968">
            <v>4796.38</v>
          </cell>
          <cell r="H968">
            <v>48.55</v>
          </cell>
          <cell r="I968">
            <v>4747.83</v>
          </cell>
          <cell r="J968">
            <v>0</v>
          </cell>
          <cell r="K968">
            <v>0</v>
          </cell>
          <cell r="L968" t="str">
            <v>ED.WA.365000</v>
          </cell>
          <cell r="M968" t="str">
            <v>ED</v>
          </cell>
          <cell r="N968" t="str">
            <v>WA</v>
          </cell>
          <cell r="O968" t="str">
            <v>365000</v>
          </cell>
        </row>
        <row r="969">
          <cell r="A969" t="str">
            <v>ED.ID.364000-AFC-DISTRIBUTION PLANT</v>
          </cell>
          <cell r="B969">
            <v>44110</v>
          </cell>
          <cell r="C969">
            <v>44105</v>
          </cell>
          <cell r="D969" t="str">
            <v>182332 REG ASSET - AFUDC (CCNC)</v>
          </cell>
          <cell r="E969">
            <v>44166</v>
          </cell>
          <cell r="F969">
            <v>0</v>
          </cell>
          <cell r="G969">
            <v>239.26</v>
          </cell>
          <cell r="H969">
            <v>2.7</v>
          </cell>
          <cell r="I969">
            <v>236.56</v>
          </cell>
          <cell r="J969">
            <v>0</v>
          </cell>
          <cell r="K969">
            <v>0</v>
          </cell>
          <cell r="L969" t="str">
            <v>ED.ID.364000</v>
          </cell>
          <cell r="M969" t="str">
            <v>ED</v>
          </cell>
          <cell r="N969" t="str">
            <v>ID</v>
          </cell>
          <cell r="O969" t="str">
            <v>364000</v>
          </cell>
        </row>
        <row r="970">
          <cell r="A970" t="str">
            <v>ED.AN.303100-AFC-INTANGIBLE PLANT-M</v>
          </cell>
          <cell r="B970">
            <v>43972</v>
          </cell>
          <cell r="C970">
            <v>43952</v>
          </cell>
          <cell r="D970" t="str">
            <v>182332 REG ASSET - AFUDC (CCNC)</v>
          </cell>
          <cell r="E970">
            <v>44166</v>
          </cell>
          <cell r="F970">
            <v>0</v>
          </cell>
          <cell r="G970">
            <v>0</v>
          </cell>
          <cell r="H970">
            <v>0</v>
          </cell>
          <cell r="I970">
            <v>0</v>
          </cell>
          <cell r="J970">
            <v>0</v>
          </cell>
          <cell r="K970">
            <v>0</v>
          </cell>
          <cell r="L970" t="str">
            <v>ED.AN.303100</v>
          </cell>
          <cell r="M970" t="str">
            <v>ED</v>
          </cell>
          <cell r="N970" t="str">
            <v>AN</v>
          </cell>
          <cell r="O970" t="str">
            <v>303100</v>
          </cell>
        </row>
        <row r="971">
          <cell r="A971" t="str">
            <v>ED.AN.355000-AFC-TRANSMISSION PLANT</v>
          </cell>
          <cell r="B971">
            <v>44134</v>
          </cell>
          <cell r="C971">
            <v>44105</v>
          </cell>
          <cell r="D971" t="str">
            <v>182332 REG ASSET - AFUDC (CCNC)</v>
          </cell>
          <cell r="E971">
            <v>44166</v>
          </cell>
          <cell r="F971">
            <v>0</v>
          </cell>
          <cell r="G971">
            <v>84705.99</v>
          </cell>
          <cell r="H971">
            <v>779.91</v>
          </cell>
          <cell r="I971">
            <v>83926.080000000002</v>
          </cell>
          <cell r="J971">
            <v>0</v>
          </cell>
          <cell r="K971">
            <v>0</v>
          </cell>
          <cell r="L971" t="str">
            <v>ED.AN.355000</v>
          </cell>
          <cell r="M971" t="str">
            <v>ED</v>
          </cell>
          <cell r="N971" t="str">
            <v>AN</v>
          </cell>
          <cell r="O971" t="str">
            <v>355000</v>
          </cell>
        </row>
        <row r="972">
          <cell r="A972" t="str">
            <v>ED.WA.364000-AFC-DISTRIBUTION PLANT</v>
          </cell>
          <cell r="B972">
            <v>44175</v>
          </cell>
          <cell r="C972">
            <v>44166</v>
          </cell>
          <cell r="D972" t="str">
            <v>182332 REG ASSET - AFUDC (CCNC)</v>
          </cell>
          <cell r="E972">
            <v>44166</v>
          </cell>
          <cell r="F972">
            <v>0</v>
          </cell>
          <cell r="G972">
            <v>5704.27</v>
          </cell>
          <cell r="H972">
            <v>52.46</v>
          </cell>
          <cell r="I972">
            <v>5651.81</v>
          </cell>
          <cell r="J972">
            <v>0</v>
          </cell>
          <cell r="K972">
            <v>0</v>
          </cell>
          <cell r="L972" t="str">
            <v>ED.WA.364000</v>
          </cell>
          <cell r="M972" t="str">
            <v>ED</v>
          </cell>
          <cell r="N972" t="str">
            <v>WA</v>
          </cell>
          <cell r="O972" t="str">
            <v>364000</v>
          </cell>
        </row>
        <row r="973">
          <cell r="A973" t="str">
            <v>CD.WA.390100-AFC-GENERAL PLANT-STRU</v>
          </cell>
          <cell r="B973">
            <v>43479</v>
          </cell>
          <cell r="C973">
            <v>43586</v>
          </cell>
          <cell r="D973" t="str">
            <v>182332 REG ASSET - AFUDC (CCNC)</v>
          </cell>
          <cell r="E973">
            <v>44166</v>
          </cell>
          <cell r="F973">
            <v>0</v>
          </cell>
          <cell r="G973">
            <v>10402.98</v>
          </cell>
          <cell r="H973">
            <v>322.04000000000002</v>
          </cell>
          <cell r="I973">
            <v>10080.94</v>
          </cell>
          <cell r="J973">
            <v>0</v>
          </cell>
          <cell r="K973">
            <v>0</v>
          </cell>
          <cell r="L973" t="str">
            <v>CD.WA.390100</v>
          </cell>
          <cell r="M973" t="str">
            <v>CD</v>
          </cell>
          <cell r="N973" t="str">
            <v>WA</v>
          </cell>
          <cell r="O973" t="str">
            <v>390100</v>
          </cell>
        </row>
        <row r="974">
          <cell r="A974" t="str">
            <v>ED.WA.364000-AFC-DISTRIBUTION PLANT</v>
          </cell>
          <cell r="B974">
            <v>43951</v>
          </cell>
          <cell r="C974">
            <v>43922</v>
          </cell>
          <cell r="D974" t="str">
            <v>182332 REG ASSET - AFUDC (CCNC)</v>
          </cell>
          <cell r="E974">
            <v>44166</v>
          </cell>
          <cell r="F974">
            <v>0</v>
          </cell>
          <cell r="G974">
            <v>130.30000000000001</v>
          </cell>
          <cell r="H974">
            <v>1.2</v>
          </cell>
          <cell r="I974">
            <v>129.1</v>
          </cell>
          <cell r="J974">
            <v>0</v>
          </cell>
          <cell r="K974">
            <v>0</v>
          </cell>
          <cell r="L974" t="str">
            <v>ED.WA.364000</v>
          </cell>
          <cell r="M974" t="str">
            <v>ED</v>
          </cell>
          <cell r="N974" t="str">
            <v>WA</v>
          </cell>
          <cell r="O974" t="str">
            <v>364000</v>
          </cell>
        </row>
        <row r="975">
          <cell r="A975" t="str">
            <v>ED.WA.369300-AFC-DISTRIBUTION PLANT</v>
          </cell>
          <cell r="B975">
            <v>44187</v>
          </cell>
          <cell r="C975">
            <v>44166</v>
          </cell>
          <cell r="D975" t="str">
            <v>182332 REG ASSET - AFUDC (CCNC)</v>
          </cell>
          <cell r="E975">
            <v>44166</v>
          </cell>
          <cell r="F975">
            <v>0</v>
          </cell>
          <cell r="G975">
            <v>115.15</v>
          </cell>
          <cell r="H975">
            <v>0.4</v>
          </cell>
          <cell r="I975">
            <v>114.75</v>
          </cell>
          <cell r="J975">
            <v>0</v>
          </cell>
          <cell r="K975">
            <v>0</v>
          </cell>
          <cell r="L975" t="str">
            <v>ED.WA.369300</v>
          </cell>
          <cell r="M975" t="str">
            <v>ED</v>
          </cell>
          <cell r="N975" t="str">
            <v>WA</v>
          </cell>
          <cell r="O975" t="str">
            <v>369300</v>
          </cell>
        </row>
        <row r="976">
          <cell r="A976" t="str">
            <v>ED.NR.332150-AFC-HYDRO PROD-RES DAM</v>
          </cell>
          <cell r="B976">
            <v>43767</v>
          </cell>
          <cell r="C976">
            <v>43739</v>
          </cell>
          <cell r="D976" t="str">
            <v>182332 REG ASSET - AFUDC (CCNC)</v>
          </cell>
          <cell r="E976">
            <v>44166</v>
          </cell>
          <cell r="F976">
            <v>0</v>
          </cell>
          <cell r="G976">
            <v>0</v>
          </cell>
          <cell r="H976">
            <v>0</v>
          </cell>
          <cell r="I976">
            <v>0</v>
          </cell>
          <cell r="J976">
            <v>0</v>
          </cell>
          <cell r="K976">
            <v>0</v>
          </cell>
          <cell r="L976" t="str">
            <v>ED.NR.332150</v>
          </cell>
          <cell r="M976" t="str">
            <v>ED</v>
          </cell>
          <cell r="N976" t="str">
            <v>NR</v>
          </cell>
          <cell r="O976" t="str">
            <v>332150</v>
          </cell>
        </row>
        <row r="977">
          <cell r="A977" t="str">
            <v>ED.AN.303100-AFC-INTANGIBLE PLANT-M</v>
          </cell>
          <cell r="B977">
            <v>44159</v>
          </cell>
          <cell r="C977">
            <v>44136</v>
          </cell>
          <cell r="D977" t="str">
            <v>182332 REG ASSET - AFUDC (CCNC)</v>
          </cell>
          <cell r="E977">
            <v>44166</v>
          </cell>
          <cell r="F977">
            <v>0</v>
          </cell>
          <cell r="G977">
            <v>8324.76</v>
          </cell>
          <cell r="H977">
            <v>302.57</v>
          </cell>
          <cell r="I977">
            <v>8022.19</v>
          </cell>
          <cell r="J977">
            <v>0</v>
          </cell>
          <cell r="K977">
            <v>0</v>
          </cell>
          <cell r="L977" t="str">
            <v>ED.AN.303100</v>
          </cell>
          <cell r="M977" t="str">
            <v>ED</v>
          </cell>
          <cell r="N977" t="str">
            <v>AN</v>
          </cell>
          <cell r="O977" t="str">
            <v>303100</v>
          </cell>
        </row>
        <row r="978">
          <cell r="A978" t="str">
            <v>ED.AN.397000-AFC-GENERAL PLANT-COMM</v>
          </cell>
          <cell r="B978">
            <v>43493</v>
          </cell>
          <cell r="C978">
            <v>43586</v>
          </cell>
          <cell r="D978" t="str">
            <v>182332 REG ASSET - AFUDC (CCNC)</v>
          </cell>
          <cell r="E978">
            <v>44166</v>
          </cell>
          <cell r="F978">
            <v>0</v>
          </cell>
          <cell r="G978">
            <v>0</v>
          </cell>
          <cell r="H978">
            <v>0</v>
          </cell>
          <cell r="I978">
            <v>0</v>
          </cell>
          <cell r="J978">
            <v>0</v>
          </cell>
          <cell r="K978">
            <v>0</v>
          </cell>
          <cell r="L978" t="str">
            <v>ED.AN.397000</v>
          </cell>
          <cell r="M978" t="str">
            <v>ED</v>
          </cell>
          <cell r="N978" t="str">
            <v>AN</v>
          </cell>
          <cell r="O978" t="str">
            <v>397000</v>
          </cell>
        </row>
        <row r="979">
          <cell r="A979" t="str">
            <v>CD.AA.303100-AFC-INTANGIBLE PLANT-M</v>
          </cell>
          <cell r="B979">
            <v>43496</v>
          </cell>
          <cell r="C979">
            <v>43586</v>
          </cell>
          <cell r="D979" t="str">
            <v>182332 REG ASSET - AFUDC (CCNC)</v>
          </cell>
          <cell r="E979">
            <v>44166</v>
          </cell>
          <cell r="F979">
            <v>0</v>
          </cell>
          <cell r="G979">
            <v>0</v>
          </cell>
          <cell r="H979">
            <v>0</v>
          </cell>
          <cell r="I979">
            <v>0</v>
          </cell>
          <cell r="J979">
            <v>9.2960000000000001E-2</v>
          </cell>
          <cell r="K979">
            <v>0</v>
          </cell>
          <cell r="L979" t="str">
            <v>CD.AA.303100</v>
          </cell>
          <cell r="M979" t="str">
            <v>CD</v>
          </cell>
          <cell r="N979" t="str">
            <v>AA</v>
          </cell>
          <cell r="O979" t="str">
            <v>303100</v>
          </cell>
        </row>
        <row r="980">
          <cell r="A980" t="str">
            <v>CD.AA.391100-AFC-GENERAL PLANT-COMP</v>
          </cell>
          <cell r="B980">
            <v>43515</v>
          </cell>
          <cell r="C980">
            <v>43586</v>
          </cell>
          <cell r="D980" t="str">
            <v>182332 REG ASSET - AFUDC (CCNC)</v>
          </cell>
          <cell r="E980">
            <v>44166</v>
          </cell>
          <cell r="F980">
            <v>0</v>
          </cell>
          <cell r="G980">
            <v>0</v>
          </cell>
          <cell r="H980">
            <v>0</v>
          </cell>
          <cell r="I980">
            <v>0</v>
          </cell>
          <cell r="J980">
            <v>9.2960000000000001E-2</v>
          </cell>
          <cell r="K980">
            <v>0</v>
          </cell>
          <cell r="L980" t="str">
            <v>CD.AA.391100</v>
          </cell>
          <cell r="M980" t="str">
            <v>CD</v>
          </cell>
          <cell r="N980" t="str">
            <v>AA</v>
          </cell>
          <cell r="O980" t="str">
            <v>391100</v>
          </cell>
        </row>
        <row r="981">
          <cell r="A981" t="str">
            <v>ED.CG.331000-AFC-HYDRO PROD PLANT-S</v>
          </cell>
          <cell r="B981">
            <v>43536</v>
          </cell>
          <cell r="C981">
            <v>43586</v>
          </cell>
          <cell r="D981" t="str">
            <v>182332 REG ASSET - AFUDC (CCNC)</v>
          </cell>
          <cell r="E981">
            <v>44166</v>
          </cell>
          <cell r="F981">
            <v>0</v>
          </cell>
          <cell r="G981">
            <v>0</v>
          </cell>
          <cell r="H981">
            <v>0</v>
          </cell>
          <cell r="I981">
            <v>0</v>
          </cell>
          <cell r="J981">
            <v>0</v>
          </cell>
          <cell r="K981">
            <v>0</v>
          </cell>
          <cell r="L981" t="str">
            <v>ED.CG.331000</v>
          </cell>
          <cell r="M981" t="str">
            <v>ED</v>
          </cell>
          <cell r="N981" t="str">
            <v>CG</v>
          </cell>
          <cell r="O981" t="str">
            <v>331000</v>
          </cell>
        </row>
        <row r="982">
          <cell r="A982" t="str">
            <v>CD.AA.303100-AFC-INTANGIBLE PLANT-M</v>
          </cell>
          <cell r="B982">
            <v>43503</v>
          </cell>
          <cell r="C982">
            <v>43586</v>
          </cell>
          <cell r="D982" t="str">
            <v>182332 REG ASSET - AFUDC (CCNC)</v>
          </cell>
          <cell r="E982">
            <v>44166</v>
          </cell>
          <cell r="F982">
            <v>0</v>
          </cell>
          <cell r="G982">
            <v>0</v>
          </cell>
          <cell r="H982">
            <v>0</v>
          </cell>
          <cell r="I982">
            <v>0</v>
          </cell>
          <cell r="J982">
            <v>9.2960000000000001E-2</v>
          </cell>
          <cell r="K982">
            <v>0</v>
          </cell>
          <cell r="L982" t="str">
            <v>CD.AA.303100</v>
          </cell>
          <cell r="M982" t="str">
            <v>CD</v>
          </cell>
          <cell r="N982" t="str">
            <v>AA</v>
          </cell>
          <cell r="O982" t="str">
            <v>303100</v>
          </cell>
        </row>
        <row r="983">
          <cell r="A983" t="str">
            <v>ED.WA.365000-AFC-DISTRIBUTION PLANT</v>
          </cell>
          <cell r="B983">
            <v>43643</v>
          </cell>
          <cell r="C983">
            <v>43617</v>
          </cell>
          <cell r="D983" t="str">
            <v>182332 REG ASSET - AFUDC (CCNC)</v>
          </cell>
          <cell r="E983">
            <v>44166</v>
          </cell>
          <cell r="F983">
            <v>0</v>
          </cell>
          <cell r="G983">
            <v>0</v>
          </cell>
          <cell r="H983">
            <v>0</v>
          </cell>
          <cell r="I983">
            <v>0</v>
          </cell>
          <cell r="J983">
            <v>0</v>
          </cell>
          <cell r="K983">
            <v>0</v>
          </cell>
          <cell r="L983" t="str">
            <v>ED.WA.365000</v>
          </cell>
          <cell r="M983" t="str">
            <v>ED</v>
          </cell>
          <cell r="N983" t="str">
            <v>WA</v>
          </cell>
          <cell r="O983" t="str">
            <v>365000</v>
          </cell>
        </row>
        <row r="984">
          <cell r="A984" t="str">
            <v>CD.AA.390100-AFC-GENERAL PLANT-STRU</v>
          </cell>
          <cell r="B984">
            <v>43605</v>
          </cell>
          <cell r="C984">
            <v>43586</v>
          </cell>
          <cell r="D984" t="str">
            <v>182332 REG ASSET - AFUDC (CCNC)</v>
          </cell>
          <cell r="E984">
            <v>44166</v>
          </cell>
          <cell r="F984">
            <v>0</v>
          </cell>
          <cell r="G984">
            <v>0</v>
          </cell>
          <cell r="H984">
            <v>0</v>
          </cell>
          <cell r="I984">
            <v>0</v>
          </cell>
          <cell r="J984">
            <v>9.2960000000000001E-2</v>
          </cell>
          <cell r="K984">
            <v>0</v>
          </cell>
          <cell r="L984" t="str">
            <v>CD.AA.390100</v>
          </cell>
          <cell r="M984" t="str">
            <v>CD</v>
          </cell>
          <cell r="N984" t="str">
            <v>AA</v>
          </cell>
          <cell r="O984" t="str">
            <v>390100</v>
          </cell>
        </row>
        <row r="985">
          <cell r="A985" t="str">
            <v>ED.ID.365000-AFC-DISTRIBUTION PLANT</v>
          </cell>
          <cell r="B985">
            <v>44136</v>
          </cell>
          <cell r="C985">
            <v>44136</v>
          </cell>
          <cell r="D985" t="str">
            <v>182332 REG ASSET - AFUDC (CCNC)</v>
          </cell>
          <cell r="E985">
            <v>44166</v>
          </cell>
          <cell r="F985">
            <v>0</v>
          </cell>
          <cell r="G985">
            <v>15.53</v>
          </cell>
          <cell r="H985">
            <v>0.19</v>
          </cell>
          <cell r="I985">
            <v>15.34</v>
          </cell>
          <cell r="J985">
            <v>0</v>
          </cell>
          <cell r="K985">
            <v>0</v>
          </cell>
          <cell r="L985" t="str">
            <v>ED.ID.365000</v>
          </cell>
          <cell r="M985" t="str">
            <v>ED</v>
          </cell>
          <cell r="N985" t="str">
            <v>ID</v>
          </cell>
          <cell r="O985" t="str">
            <v>365000</v>
          </cell>
        </row>
        <row r="986">
          <cell r="A986" t="str">
            <v>CD.WA.391100-AFC-GENERAL PLANT - CO</v>
          </cell>
          <cell r="B986">
            <v>43560</v>
          </cell>
          <cell r="C986">
            <v>43586</v>
          </cell>
          <cell r="D986" t="str">
            <v>182332 REG ASSET - AFUDC (CCNC)</v>
          </cell>
          <cell r="E986">
            <v>44166</v>
          </cell>
          <cell r="F986">
            <v>0</v>
          </cell>
          <cell r="G986">
            <v>0</v>
          </cell>
          <cell r="H986">
            <v>0</v>
          </cell>
          <cell r="I986">
            <v>0</v>
          </cell>
          <cell r="J986">
            <v>0</v>
          </cell>
          <cell r="K986">
            <v>0</v>
          </cell>
          <cell r="L986" t="str">
            <v>CD.WA.391100</v>
          </cell>
          <cell r="M986" t="str">
            <v>CD</v>
          </cell>
          <cell r="N986" t="str">
            <v>WA</v>
          </cell>
          <cell r="O986" t="str">
            <v>391100</v>
          </cell>
        </row>
        <row r="987">
          <cell r="A987" t="str">
            <v>ED.AN.356000-AFC-TRANSMISSION PLANT</v>
          </cell>
          <cell r="B987">
            <v>43406</v>
          </cell>
          <cell r="C987">
            <v>43586</v>
          </cell>
          <cell r="D987" t="str">
            <v>182332 REG ASSET - AFUDC (CCNC)</v>
          </cell>
          <cell r="E987">
            <v>44166</v>
          </cell>
          <cell r="F987">
            <v>0</v>
          </cell>
          <cell r="G987">
            <v>0</v>
          </cell>
          <cell r="H987">
            <v>0</v>
          </cell>
          <cell r="I987">
            <v>0</v>
          </cell>
          <cell r="J987">
            <v>0</v>
          </cell>
          <cell r="K987">
            <v>0</v>
          </cell>
          <cell r="L987" t="str">
            <v>ED.AN.356000</v>
          </cell>
          <cell r="M987" t="str">
            <v>ED</v>
          </cell>
          <cell r="N987" t="str">
            <v>AN</v>
          </cell>
          <cell r="O987" t="str">
            <v>356000</v>
          </cell>
        </row>
        <row r="988">
          <cell r="A988" t="str">
            <v>GD.OR.380000-AFC-GAS DISTRIBUTION P</v>
          </cell>
          <cell r="B988">
            <v>43615</v>
          </cell>
          <cell r="C988">
            <v>43586</v>
          </cell>
          <cell r="D988" t="str">
            <v>182332 REG ASSET - AFUDC (CCNC)</v>
          </cell>
          <cell r="E988">
            <v>44166</v>
          </cell>
          <cell r="F988">
            <v>0</v>
          </cell>
          <cell r="G988">
            <v>12.33</v>
          </cell>
          <cell r="H988">
            <v>0.17</v>
          </cell>
          <cell r="I988">
            <v>12.16</v>
          </cell>
          <cell r="J988">
            <v>1</v>
          </cell>
          <cell r="K988">
            <v>12.33</v>
          </cell>
          <cell r="L988" t="str">
            <v>GD.OR.380000</v>
          </cell>
          <cell r="M988" t="str">
            <v>GD</v>
          </cell>
          <cell r="N988" t="str">
            <v>OR</v>
          </cell>
          <cell r="O988" t="str">
            <v>380000</v>
          </cell>
        </row>
        <row r="989">
          <cell r="A989" t="str">
            <v>CD.AA.391100-AFC-GENERAL PLANT-COMP</v>
          </cell>
          <cell r="B989">
            <v>43493</v>
          </cell>
          <cell r="C989">
            <v>43586</v>
          </cell>
          <cell r="D989" t="str">
            <v>182332 REG ASSET - AFUDC (CCNC)</v>
          </cell>
          <cell r="E989">
            <v>44166</v>
          </cell>
          <cell r="F989">
            <v>0</v>
          </cell>
          <cell r="G989">
            <v>0</v>
          </cell>
          <cell r="H989">
            <v>0</v>
          </cell>
          <cell r="I989">
            <v>0</v>
          </cell>
          <cell r="J989">
            <v>9.2960000000000001E-2</v>
          </cell>
          <cell r="K989">
            <v>0</v>
          </cell>
          <cell r="L989" t="str">
            <v>CD.AA.391100</v>
          </cell>
          <cell r="M989" t="str">
            <v>CD</v>
          </cell>
          <cell r="N989" t="str">
            <v>AA</v>
          </cell>
          <cell r="O989" t="str">
            <v>391100</v>
          </cell>
        </row>
        <row r="990">
          <cell r="A990" t="str">
            <v>ED.AN.353000-AFC-TRANSMISSION PLANT</v>
          </cell>
          <cell r="B990">
            <v>43614</v>
          </cell>
          <cell r="C990">
            <v>43586</v>
          </cell>
          <cell r="D990" t="str">
            <v>182332 REG ASSET - AFUDC (CCNC)</v>
          </cell>
          <cell r="E990">
            <v>44166</v>
          </cell>
          <cell r="F990">
            <v>0</v>
          </cell>
          <cell r="G990">
            <v>0</v>
          </cell>
          <cell r="H990">
            <v>0</v>
          </cell>
          <cell r="I990">
            <v>0</v>
          </cell>
          <cell r="J990">
            <v>0</v>
          </cell>
          <cell r="K990">
            <v>0</v>
          </cell>
          <cell r="L990" t="str">
            <v>ED.AN.353000</v>
          </cell>
          <cell r="M990" t="str">
            <v>ED</v>
          </cell>
          <cell r="N990" t="str">
            <v>AN</v>
          </cell>
          <cell r="O990" t="str">
            <v>353000</v>
          </cell>
        </row>
        <row r="991">
          <cell r="A991" t="str">
            <v>ED.LL.331200-AFC-HYD PROD-STR&amp;IMP-R</v>
          </cell>
          <cell r="B991">
            <v>44187</v>
          </cell>
          <cell r="C991">
            <v>44166</v>
          </cell>
          <cell r="D991" t="str">
            <v>182332 REG ASSET - AFUDC (CCNC)</v>
          </cell>
          <cell r="E991">
            <v>44166</v>
          </cell>
          <cell r="F991">
            <v>0</v>
          </cell>
          <cell r="G991">
            <v>613.79999999999995</v>
          </cell>
          <cell r="H991">
            <v>1.1399999999999999</v>
          </cell>
          <cell r="I991">
            <v>612.66</v>
          </cell>
          <cell r="J991">
            <v>0</v>
          </cell>
          <cell r="K991">
            <v>0</v>
          </cell>
          <cell r="L991" t="str">
            <v>ED.LL.331200</v>
          </cell>
          <cell r="M991" t="str">
            <v>ED</v>
          </cell>
          <cell r="N991" t="str">
            <v>LL</v>
          </cell>
          <cell r="O991" t="str">
            <v>331200</v>
          </cell>
        </row>
        <row r="992">
          <cell r="A992" t="str">
            <v>CD.AA.303100-AFC-INTANGIBLE PLANT-M</v>
          </cell>
          <cell r="B992">
            <v>43502</v>
          </cell>
          <cell r="C992">
            <v>43586</v>
          </cell>
          <cell r="D992" t="str">
            <v>182332 REG ASSET - AFUDC (CCNC)</v>
          </cell>
          <cell r="E992">
            <v>44166</v>
          </cell>
          <cell r="F992">
            <v>0</v>
          </cell>
          <cell r="G992">
            <v>0</v>
          </cell>
          <cell r="H992">
            <v>0</v>
          </cell>
          <cell r="I992">
            <v>0</v>
          </cell>
          <cell r="J992">
            <v>9.2960000000000001E-2</v>
          </cell>
          <cell r="K992">
            <v>0</v>
          </cell>
          <cell r="L992" t="str">
            <v>CD.AA.303100</v>
          </cell>
          <cell r="M992" t="str">
            <v>CD</v>
          </cell>
          <cell r="N992" t="str">
            <v>AA</v>
          </cell>
          <cell r="O992" t="str">
            <v>303100</v>
          </cell>
        </row>
        <row r="993">
          <cell r="A993" t="str">
            <v>ED.AN.397000-AFC-GENERAL PLANT-COMM</v>
          </cell>
          <cell r="B993">
            <v>43616</v>
          </cell>
          <cell r="C993">
            <v>43586</v>
          </cell>
          <cell r="D993" t="str">
            <v>182332 REG ASSET - AFUDC (CCNC)</v>
          </cell>
          <cell r="E993">
            <v>44166</v>
          </cell>
          <cell r="F993">
            <v>0</v>
          </cell>
          <cell r="G993">
            <v>0</v>
          </cell>
          <cell r="H993">
            <v>0</v>
          </cell>
          <cell r="I993">
            <v>0</v>
          </cell>
          <cell r="J993">
            <v>0</v>
          </cell>
          <cell r="K993">
            <v>0</v>
          </cell>
          <cell r="L993" t="str">
            <v>ED.AN.397000</v>
          </cell>
          <cell r="M993" t="str">
            <v>ED</v>
          </cell>
          <cell r="N993" t="str">
            <v>AN</v>
          </cell>
          <cell r="O993" t="str">
            <v>397000</v>
          </cell>
        </row>
        <row r="994">
          <cell r="A994" t="str">
            <v>ED.AN.397000-AFC-GENERAL PLANT-COMM</v>
          </cell>
          <cell r="B994">
            <v>43508</v>
          </cell>
          <cell r="C994">
            <v>43586</v>
          </cell>
          <cell r="D994" t="str">
            <v>182332 REG ASSET - AFUDC (CCNC)</v>
          </cell>
          <cell r="E994">
            <v>44166</v>
          </cell>
          <cell r="F994">
            <v>0</v>
          </cell>
          <cell r="G994">
            <v>0</v>
          </cell>
          <cell r="H994">
            <v>0</v>
          </cell>
          <cell r="I994">
            <v>0</v>
          </cell>
          <cell r="J994">
            <v>0</v>
          </cell>
          <cell r="K994">
            <v>0</v>
          </cell>
          <cell r="L994" t="str">
            <v>ED.AN.397000</v>
          </cell>
          <cell r="M994" t="str">
            <v>ED</v>
          </cell>
          <cell r="N994" t="str">
            <v>AN</v>
          </cell>
          <cell r="O994" t="str">
            <v>397000</v>
          </cell>
        </row>
        <row r="995">
          <cell r="A995" t="str">
            <v>ED.WA.365000-AFC-DISTRIBUTION PLANT</v>
          </cell>
          <cell r="B995">
            <v>43531</v>
          </cell>
          <cell r="C995">
            <v>43586</v>
          </cell>
          <cell r="D995" t="str">
            <v>182332 REG ASSET - AFUDC (CCNC)</v>
          </cell>
          <cell r="E995">
            <v>44166</v>
          </cell>
          <cell r="F995">
            <v>0</v>
          </cell>
          <cell r="G995">
            <v>0</v>
          </cell>
          <cell r="H995">
            <v>0</v>
          </cell>
          <cell r="I995">
            <v>0</v>
          </cell>
          <cell r="J995">
            <v>0</v>
          </cell>
          <cell r="K995">
            <v>0</v>
          </cell>
          <cell r="L995" t="str">
            <v>ED.WA.365000</v>
          </cell>
          <cell r="M995" t="str">
            <v>ED</v>
          </cell>
          <cell r="N995" t="str">
            <v>WA</v>
          </cell>
          <cell r="O995" t="str">
            <v>365000</v>
          </cell>
        </row>
        <row r="996">
          <cell r="A996" t="str">
            <v>ED.AN.303100-AFC-INTANGIBLE PLANT-M</v>
          </cell>
          <cell r="B996">
            <v>43468</v>
          </cell>
          <cell r="C996">
            <v>43586</v>
          </cell>
          <cell r="D996" t="str">
            <v>182332 REG ASSET - AFUDC (CCNC)</v>
          </cell>
          <cell r="E996">
            <v>44166</v>
          </cell>
          <cell r="F996">
            <v>0</v>
          </cell>
          <cell r="G996">
            <v>0</v>
          </cell>
          <cell r="H996">
            <v>0</v>
          </cell>
          <cell r="I996">
            <v>0</v>
          </cell>
          <cell r="J996">
            <v>0</v>
          </cell>
          <cell r="K996">
            <v>0</v>
          </cell>
          <cell r="L996" t="str">
            <v>ED.AN.303100</v>
          </cell>
          <cell r="M996" t="str">
            <v>ED</v>
          </cell>
          <cell r="N996" t="str">
            <v>AN</v>
          </cell>
          <cell r="O996" t="str">
            <v>303100</v>
          </cell>
        </row>
        <row r="997">
          <cell r="A997" t="str">
            <v>CD.AA.391100-AFC-GENERAL PLANT-COMP</v>
          </cell>
          <cell r="B997">
            <v>44180</v>
          </cell>
          <cell r="C997">
            <v>44166</v>
          </cell>
          <cell r="D997" t="str">
            <v>182332 REG ASSET - AFUDC (CCNC)</v>
          </cell>
          <cell r="E997">
            <v>44166</v>
          </cell>
          <cell r="F997">
            <v>0</v>
          </cell>
          <cell r="G997">
            <v>0</v>
          </cell>
          <cell r="H997">
            <v>0</v>
          </cell>
          <cell r="I997">
            <v>0</v>
          </cell>
          <cell r="J997">
            <v>9.2960000000000001E-2</v>
          </cell>
          <cell r="K997">
            <v>0</v>
          </cell>
          <cell r="L997" t="str">
            <v>CD.AA.391100</v>
          </cell>
          <cell r="M997" t="str">
            <v>CD</v>
          </cell>
          <cell r="N997" t="str">
            <v>AA</v>
          </cell>
          <cell r="O997" t="str">
            <v>391100</v>
          </cell>
        </row>
        <row r="998">
          <cell r="A998" t="str">
            <v>CD.AA.303100-AFC-INTANGIBLE PLANT-M</v>
          </cell>
          <cell r="B998">
            <v>44188</v>
          </cell>
          <cell r="C998">
            <v>44166</v>
          </cell>
          <cell r="D998" t="str">
            <v>182332 REG ASSET - AFUDC (CCNC)</v>
          </cell>
          <cell r="E998">
            <v>44166</v>
          </cell>
          <cell r="F998">
            <v>0</v>
          </cell>
          <cell r="G998">
            <v>3674.2</v>
          </cell>
          <cell r="H998">
            <v>163.09</v>
          </cell>
          <cell r="I998">
            <v>3511.11</v>
          </cell>
          <cell r="J998">
            <v>9.2960000000000001E-2</v>
          </cell>
          <cell r="K998">
            <v>341.55363199999999</v>
          </cell>
          <cell r="L998" t="str">
            <v>CD.AA.303100</v>
          </cell>
          <cell r="M998" t="str">
            <v>CD</v>
          </cell>
          <cell r="N998" t="str">
            <v>AA</v>
          </cell>
          <cell r="O998" t="str">
            <v>303100</v>
          </cell>
        </row>
        <row r="999">
          <cell r="A999" t="str">
            <v>ED.LL.331200-AFC-HYD PROD-STR&amp;IMP-R</v>
          </cell>
          <cell r="B999">
            <v>44133</v>
          </cell>
          <cell r="C999">
            <v>44136</v>
          </cell>
          <cell r="D999" t="str">
            <v>182332 REG ASSET - AFUDC (CCNC)</v>
          </cell>
          <cell r="E999">
            <v>44166</v>
          </cell>
          <cell r="F999">
            <v>0</v>
          </cell>
          <cell r="G999">
            <v>1065.55</v>
          </cell>
          <cell r="H999">
            <v>1.97</v>
          </cell>
          <cell r="I999">
            <v>1063.58</v>
          </cell>
          <cell r="J999">
            <v>0</v>
          </cell>
          <cell r="K999">
            <v>0</v>
          </cell>
          <cell r="L999" t="str">
            <v>ED.LL.331200</v>
          </cell>
          <cell r="M999" t="str">
            <v>ED</v>
          </cell>
          <cell r="N999" t="str">
            <v>LL</v>
          </cell>
          <cell r="O999" t="str">
            <v>331200</v>
          </cell>
        </row>
        <row r="1000">
          <cell r="A1000" t="str">
            <v>ED.WA.369100-AFC-DISTRIBUTION PLANT</v>
          </cell>
          <cell r="B1000">
            <v>44173</v>
          </cell>
          <cell r="C1000">
            <v>44166</v>
          </cell>
          <cell r="D1000" t="str">
            <v>182332 REG ASSET - AFUDC (CCNC)</v>
          </cell>
          <cell r="E1000">
            <v>44166</v>
          </cell>
          <cell r="F1000">
            <v>0</v>
          </cell>
          <cell r="G1000">
            <v>5.69</v>
          </cell>
          <cell r="H1000">
            <v>7.0000000000000007E-2</v>
          </cell>
          <cell r="I1000">
            <v>5.62</v>
          </cell>
          <cell r="J1000">
            <v>0</v>
          </cell>
          <cell r="K1000">
            <v>0</v>
          </cell>
          <cell r="L1000" t="str">
            <v>ED.WA.369100</v>
          </cell>
          <cell r="M1000" t="str">
            <v>ED</v>
          </cell>
          <cell r="N1000" t="str">
            <v>WA</v>
          </cell>
          <cell r="O1000" t="str">
            <v>369100</v>
          </cell>
        </row>
        <row r="1001">
          <cell r="A1001" t="str">
            <v>ED.ID.365000-AFC-DISTRIBUTION PLANT</v>
          </cell>
          <cell r="B1001">
            <v>43700</v>
          </cell>
          <cell r="C1001">
            <v>43678</v>
          </cell>
          <cell r="D1001" t="str">
            <v>182332 REG ASSET - AFUDC (CCNC)</v>
          </cell>
          <cell r="E1001">
            <v>44166</v>
          </cell>
          <cell r="F1001">
            <v>0</v>
          </cell>
          <cell r="G1001">
            <v>0</v>
          </cell>
          <cell r="H1001">
            <v>0</v>
          </cell>
          <cell r="I1001">
            <v>0</v>
          </cell>
          <cell r="J1001">
            <v>0</v>
          </cell>
          <cell r="K1001">
            <v>0</v>
          </cell>
          <cell r="L1001" t="str">
            <v>ED.ID.365000</v>
          </cell>
          <cell r="M1001" t="str">
            <v>ED</v>
          </cell>
          <cell r="N1001" t="str">
            <v>ID</v>
          </cell>
          <cell r="O1001" t="str">
            <v>365000</v>
          </cell>
        </row>
        <row r="1002">
          <cell r="A1002" t="str">
            <v>GD.WA.376000-AFC-GAS DISTRIBUTION P</v>
          </cell>
          <cell r="B1002">
            <v>43668</v>
          </cell>
          <cell r="C1002">
            <v>43678</v>
          </cell>
          <cell r="D1002" t="str">
            <v>182332 REG ASSET - AFUDC (CCNC)</v>
          </cell>
          <cell r="E1002">
            <v>44166</v>
          </cell>
          <cell r="F1002">
            <v>0</v>
          </cell>
          <cell r="G1002">
            <v>0</v>
          </cell>
          <cell r="H1002">
            <v>0</v>
          </cell>
          <cell r="I1002">
            <v>0</v>
          </cell>
          <cell r="J1002">
            <v>0</v>
          </cell>
          <cell r="K1002">
            <v>0</v>
          </cell>
          <cell r="L1002" t="str">
            <v>GD.WA.376000</v>
          </cell>
          <cell r="M1002" t="str">
            <v>GD</v>
          </cell>
          <cell r="N1002" t="str">
            <v>WA</v>
          </cell>
          <cell r="O1002" t="str">
            <v>376000</v>
          </cell>
        </row>
        <row r="1003">
          <cell r="A1003" t="str">
            <v>GD.WA.385000-AFC-DISTRIBUTION-MEAS/</v>
          </cell>
          <cell r="B1003">
            <v>43668</v>
          </cell>
          <cell r="C1003">
            <v>43678</v>
          </cell>
          <cell r="D1003" t="str">
            <v>182332 REG ASSET - AFUDC (CCNC)</v>
          </cell>
          <cell r="E1003">
            <v>44166</v>
          </cell>
          <cell r="F1003">
            <v>0</v>
          </cell>
          <cell r="G1003">
            <v>0</v>
          </cell>
          <cell r="H1003">
            <v>0</v>
          </cell>
          <cell r="I1003">
            <v>0</v>
          </cell>
          <cell r="J1003">
            <v>0</v>
          </cell>
          <cell r="K1003">
            <v>0</v>
          </cell>
          <cell r="L1003" t="str">
            <v>GD.WA.385000</v>
          </cell>
          <cell r="M1003" t="str">
            <v>GD</v>
          </cell>
          <cell r="N1003" t="str">
            <v>WA</v>
          </cell>
          <cell r="O1003" t="str">
            <v>385000</v>
          </cell>
        </row>
        <row r="1004">
          <cell r="A1004" t="str">
            <v>ED.AN.356000-AFC-TRANSMISSION PLANT</v>
          </cell>
          <cell r="B1004">
            <v>44146</v>
          </cell>
          <cell r="C1004">
            <v>44136</v>
          </cell>
          <cell r="D1004" t="str">
            <v>182332 REG ASSET - AFUDC (CCNC)</v>
          </cell>
          <cell r="E1004">
            <v>44166</v>
          </cell>
          <cell r="F1004">
            <v>0</v>
          </cell>
          <cell r="G1004">
            <v>27.13</v>
          </cell>
          <cell r="H1004">
            <v>0.25</v>
          </cell>
          <cell r="I1004">
            <v>26.88</v>
          </cell>
          <cell r="J1004">
            <v>0</v>
          </cell>
          <cell r="K1004">
            <v>0</v>
          </cell>
          <cell r="L1004" t="str">
            <v>ED.AN.356000</v>
          </cell>
          <cell r="M1004" t="str">
            <v>ED</v>
          </cell>
          <cell r="N1004" t="str">
            <v>AN</v>
          </cell>
          <cell r="O1004" t="str">
            <v>356000</v>
          </cell>
        </row>
        <row r="1005">
          <cell r="A1005" t="str">
            <v>ED.AN.356000-AFC-TRANSMISSION PLANT</v>
          </cell>
          <cell r="B1005">
            <v>43435</v>
          </cell>
          <cell r="C1005">
            <v>44166</v>
          </cell>
          <cell r="D1005" t="str">
            <v>182332 REG ASSET - AFUDC (CCNC)</v>
          </cell>
          <cell r="E1005">
            <v>44166</v>
          </cell>
          <cell r="F1005">
            <v>0</v>
          </cell>
          <cell r="G1005">
            <v>-2.0299999999999998</v>
          </cell>
          <cell r="H1005">
            <v>-0.06</v>
          </cell>
          <cell r="I1005">
            <v>-1.97</v>
          </cell>
          <cell r="J1005">
            <v>0</v>
          </cell>
          <cell r="K1005">
            <v>0</v>
          </cell>
          <cell r="L1005" t="str">
            <v>ED.AN.356000</v>
          </cell>
          <cell r="M1005" t="str">
            <v>ED</v>
          </cell>
          <cell r="N1005" t="str">
            <v>AN</v>
          </cell>
          <cell r="O1005" t="str">
            <v>356000</v>
          </cell>
        </row>
        <row r="1006">
          <cell r="A1006" t="str">
            <v>ED.WA.365000-AFC-DISTRIBUTION PLANT</v>
          </cell>
          <cell r="B1006">
            <v>44187</v>
          </cell>
          <cell r="C1006">
            <v>44166</v>
          </cell>
          <cell r="D1006" t="str">
            <v>182332 REG ASSET - AFUDC (CCNC)</v>
          </cell>
          <cell r="E1006">
            <v>44166</v>
          </cell>
          <cell r="F1006">
            <v>0</v>
          </cell>
          <cell r="G1006">
            <v>3763.33</v>
          </cell>
          <cell r="H1006">
            <v>38.090000000000003</v>
          </cell>
          <cell r="I1006">
            <v>3725.24</v>
          </cell>
          <cell r="J1006">
            <v>0</v>
          </cell>
          <cell r="K1006">
            <v>0</v>
          </cell>
          <cell r="L1006" t="str">
            <v>ED.WA.365000</v>
          </cell>
          <cell r="M1006" t="str">
            <v>ED</v>
          </cell>
          <cell r="N1006" t="str">
            <v>WA</v>
          </cell>
          <cell r="O1006" t="str">
            <v>365000</v>
          </cell>
        </row>
        <row r="1007">
          <cell r="A1007" t="str">
            <v>ED.AN.355000-AFC-TRANSMISSION PLANT</v>
          </cell>
          <cell r="B1007">
            <v>43683</v>
          </cell>
          <cell r="C1007">
            <v>43678</v>
          </cell>
          <cell r="D1007" t="str">
            <v>182332 REG ASSET - AFUDC (CCNC)</v>
          </cell>
          <cell r="E1007">
            <v>44166</v>
          </cell>
          <cell r="F1007">
            <v>0</v>
          </cell>
          <cell r="G1007">
            <v>-2288.12</v>
          </cell>
          <cell r="H1007">
            <v>-44.86</v>
          </cell>
          <cell r="I1007">
            <v>-2243.2600000000002</v>
          </cell>
          <cell r="J1007">
            <v>0</v>
          </cell>
          <cell r="K1007">
            <v>0</v>
          </cell>
          <cell r="L1007" t="str">
            <v>ED.AN.355000</v>
          </cell>
          <cell r="M1007" t="str">
            <v>ED</v>
          </cell>
          <cell r="N1007" t="str">
            <v>AN</v>
          </cell>
          <cell r="O1007" t="str">
            <v>355000</v>
          </cell>
        </row>
        <row r="1008">
          <cell r="A1008" t="str">
            <v>ED.AN.353000-AFC-TRANSMISSION PLANT</v>
          </cell>
          <cell r="B1008">
            <v>43661</v>
          </cell>
          <cell r="C1008">
            <v>43647</v>
          </cell>
          <cell r="D1008" t="str">
            <v>182332 REG ASSET - AFUDC (CCNC)</v>
          </cell>
          <cell r="E1008">
            <v>44166</v>
          </cell>
          <cell r="F1008">
            <v>0</v>
          </cell>
          <cell r="G1008">
            <v>0</v>
          </cell>
          <cell r="H1008">
            <v>0</v>
          </cell>
          <cell r="I1008">
            <v>0</v>
          </cell>
          <cell r="J1008">
            <v>0</v>
          </cell>
          <cell r="K1008">
            <v>0</v>
          </cell>
          <cell r="L1008" t="str">
            <v>ED.AN.353000</v>
          </cell>
          <cell r="M1008" t="str">
            <v>ED</v>
          </cell>
          <cell r="N1008" t="str">
            <v>AN</v>
          </cell>
          <cell r="O1008" t="str">
            <v>353000</v>
          </cell>
        </row>
        <row r="1009">
          <cell r="A1009" t="str">
            <v>ED.WA.365000-AFC-DISTRIBUTION PLANT</v>
          </cell>
          <cell r="B1009">
            <v>43678</v>
          </cell>
          <cell r="C1009">
            <v>43678</v>
          </cell>
          <cell r="D1009" t="str">
            <v>182332 REG ASSET - AFUDC (CCNC)</v>
          </cell>
          <cell r="E1009">
            <v>44166</v>
          </cell>
          <cell r="F1009">
            <v>0</v>
          </cell>
          <cell r="G1009">
            <v>0</v>
          </cell>
          <cell r="H1009">
            <v>0</v>
          </cell>
          <cell r="I1009">
            <v>0</v>
          </cell>
          <cell r="J1009">
            <v>0</v>
          </cell>
          <cell r="K1009">
            <v>0</v>
          </cell>
          <cell r="L1009" t="str">
            <v>ED.WA.365000</v>
          </cell>
          <cell r="M1009" t="str">
            <v>ED</v>
          </cell>
          <cell r="N1009" t="str">
            <v>WA</v>
          </cell>
          <cell r="O1009" t="str">
            <v>365000</v>
          </cell>
        </row>
        <row r="1010">
          <cell r="A1010" t="str">
            <v>ED.WA.365000-AFC-DISTRIBUTION PLANT</v>
          </cell>
          <cell r="B1010">
            <v>43676</v>
          </cell>
          <cell r="C1010">
            <v>43647</v>
          </cell>
          <cell r="D1010" t="str">
            <v>182332 REG ASSET - AFUDC (CCNC)</v>
          </cell>
          <cell r="E1010">
            <v>44166</v>
          </cell>
          <cell r="F1010">
            <v>0</v>
          </cell>
          <cell r="G1010">
            <v>0</v>
          </cell>
          <cell r="H1010">
            <v>0</v>
          </cell>
          <cell r="I1010">
            <v>0</v>
          </cell>
          <cell r="J1010">
            <v>0</v>
          </cell>
          <cell r="K1010">
            <v>0</v>
          </cell>
          <cell r="L1010" t="str">
            <v>ED.WA.365000</v>
          </cell>
          <cell r="M1010" t="str">
            <v>ED</v>
          </cell>
          <cell r="N1010" t="str">
            <v>WA</v>
          </cell>
          <cell r="O1010" t="str">
            <v>365000</v>
          </cell>
        </row>
        <row r="1011">
          <cell r="A1011" t="str">
            <v>CD.AA.397000-AFC-GENERAL PLANT-COMM</v>
          </cell>
          <cell r="B1011">
            <v>43698</v>
          </cell>
          <cell r="C1011">
            <v>43678</v>
          </cell>
          <cell r="D1011" t="str">
            <v>182332 REG ASSET - AFUDC (CCNC)</v>
          </cell>
          <cell r="E1011">
            <v>44166</v>
          </cell>
          <cell r="F1011">
            <v>0</v>
          </cell>
          <cell r="G1011">
            <v>0</v>
          </cell>
          <cell r="H1011">
            <v>0</v>
          </cell>
          <cell r="I1011">
            <v>0</v>
          </cell>
          <cell r="J1011">
            <v>9.2960000000000001E-2</v>
          </cell>
          <cell r="K1011">
            <v>0</v>
          </cell>
          <cell r="L1011" t="str">
            <v>CD.AA.397000</v>
          </cell>
          <cell r="M1011" t="str">
            <v>CD</v>
          </cell>
          <cell r="N1011" t="str">
            <v>AA</v>
          </cell>
          <cell r="O1011" t="str">
            <v>397000</v>
          </cell>
        </row>
        <row r="1012">
          <cell r="A1012" t="str">
            <v>ED.AN.355000-AFC-TRANSMISSION PLANT</v>
          </cell>
          <cell r="B1012">
            <v>43782</v>
          </cell>
          <cell r="C1012">
            <v>43770</v>
          </cell>
          <cell r="D1012" t="str">
            <v>182332 REG ASSET - AFUDC (CCNC)</v>
          </cell>
          <cell r="E1012">
            <v>44166</v>
          </cell>
          <cell r="F1012">
            <v>0</v>
          </cell>
          <cell r="G1012">
            <v>6384.67</v>
          </cell>
          <cell r="H1012">
            <v>125.17</v>
          </cell>
          <cell r="I1012">
            <v>6259.5</v>
          </cell>
          <cell r="J1012">
            <v>0</v>
          </cell>
          <cell r="K1012">
            <v>0</v>
          </cell>
          <cell r="L1012" t="str">
            <v>ED.AN.355000</v>
          </cell>
          <cell r="M1012" t="str">
            <v>ED</v>
          </cell>
          <cell r="N1012" t="str">
            <v>AN</v>
          </cell>
          <cell r="O1012" t="str">
            <v>355000</v>
          </cell>
        </row>
        <row r="1013">
          <cell r="A1013" t="str">
            <v>ED.ID.369100-AFC-DISTRIBUTION PLANT</v>
          </cell>
          <cell r="B1013">
            <v>43789</v>
          </cell>
          <cell r="C1013">
            <v>43770</v>
          </cell>
          <cell r="D1013" t="str">
            <v>182332 REG ASSET - AFUDC (CCNC)</v>
          </cell>
          <cell r="E1013">
            <v>44166</v>
          </cell>
          <cell r="F1013">
            <v>0</v>
          </cell>
          <cell r="G1013">
            <v>0</v>
          </cell>
          <cell r="H1013">
            <v>0</v>
          </cell>
          <cell r="I1013">
            <v>0</v>
          </cell>
          <cell r="J1013">
            <v>0</v>
          </cell>
          <cell r="K1013">
            <v>0</v>
          </cell>
          <cell r="L1013" t="str">
            <v>ED.ID.369100</v>
          </cell>
          <cell r="M1013" t="str">
            <v>ED</v>
          </cell>
          <cell r="N1013" t="str">
            <v>ID</v>
          </cell>
          <cell r="O1013" t="str">
            <v>369100</v>
          </cell>
        </row>
        <row r="1014">
          <cell r="A1014" t="str">
            <v>ED.WA.364000-AFC-DISTRIBUTION PLANT</v>
          </cell>
          <cell r="B1014">
            <v>43794</v>
          </cell>
          <cell r="C1014">
            <v>43770</v>
          </cell>
          <cell r="D1014" t="str">
            <v>182332 REG ASSET - AFUDC (CCNC)</v>
          </cell>
          <cell r="E1014">
            <v>44166</v>
          </cell>
          <cell r="F1014">
            <v>0</v>
          </cell>
          <cell r="G1014">
            <v>1405.91</v>
          </cell>
          <cell r="H1014">
            <v>30.61</v>
          </cell>
          <cell r="I1014">
            <v>1375.3</v>
          </cell>
          <cell r="J1014">
            <v>0</v>
          </cell>
          <cell r="K1014">
            <v>0</v>
          </cell>
          <cell r="L1014" t="str">
            <v>ED.WA.364000</v>
          </cell>
          <cell r="M1014" t="str">
            <v>ED</v>
          </cell>
          <cell r="N1014" t="str">
            <v>WA</v>
          </cell>
          <cell r="O1014" t="str">
            <v>364000</v>
          </cell>
        </row>
        <row r="1015">
          <cell r="A1015" t="str">
            <v>ED.ID.369300-AFC-DISTRIBUTION PLANT</v>
          </cell>
          <cell r="B1015">
            <v>44166</v>
          </cell>
          <cell r="C1015">
            <v>44166</v>
          </cell>
          <cell r="D1015" t="str">
            <v>182332 REG ASSET - AFUDC (CCNC)</v>
          </cell>
          <cell r="E1015">
            <v>44166</v>
          </cell>
          <cell r="F1015">
            <v>0</v>
          </cell>
          <cell r="G1015">
            <v>37.090000000000003</v>
          </cell>
          <cell r="H1015">
            <v>0.4</v>
          </cell>
          <cell r="I1015">
            <v>36.69</v>
          </cell>
          <cell r="J1015">
            <v>0</v>
          </cell>
          <cell r="K1015">
            <v>0</v>
          </cell>
          <cell r="L1015" t="str">
            <v>ED.ID.369300</v>
          </cell>
          <cell r="M1015" t="str">
            <v>ED</v>
          </cell>
          <cell r="N1015" t="str">
            <v>ID</v>
          </cell>
          <cell r="O1015" t="str">
            <v>369300</v>
          </cell>
        </row>
        <row r="1016">
          <cell r="A1016" t="str">
            <v>ED.AN.356000-AFC-TRANSMISSION PLANT</v>
          </cell>
          <cell r="B1016">
            <v>43747</v>
          </cell>
          <cell r="C1016">
            <v>43739</v>
          </cell>
          <cell r="D1016" t="str">
            <v>182332 REG ASSET - AFUDC (CCNC)</v>
          </cell>
          <cell r="E1016">
            <v>44166</v>
          </cell>
          <cell r="F1016">
            <v>0</v>
          </cell>
          <cell r="G1016">
            <v>0</v>
          </cell>
          <cell r="H1016">
            <v>0</v>
          </cell>
          <cell r="I1016">
            <v>0</v>
          </cell>
          <cell r="J1016">
            <v>0</v>
          </cell>
          <cell r="K1016">
            <v>0</v>
          </cell>
          <cell r="L1016" t="str">
            <v>ED.AN.356000</v>
          </cell>
          <cell r="M1016" t="str">
            <v>ED</v>
          </cell>
          <cell r="N1016" t="str">
            <v>AN</v>
          </cell>
          <cell r="O1016" t="str">
            <v>356000</v>
          </cell>
        </row>
        <row r="1017">
          <cell r="A1017" t="str">
            <v>ED.BP.346000-AFC-OTHER PROD PLANT-M</v>
          </cell>
          <cell r="B1017">
            <v>43791</v>
          </cell>
          <cell r="C1017">
            <v>43770</v>
          </cell>
          <cell r="D1017" t="str">
            <v>182332 REG ASSET - AFUDC (CCNC)</v>
          </cell>
          <cell r="E1017">
            <v>44166</v>
          </cell>
          <cell r="F1017">
            <v>0</v>
          </cell>
          <cell r="G1017">
            <v>0</v>
          </cell>
          <cell r="H1017">
            <v>0</v>
          </cell>
          <cell r="I1017">
            <v>0</v>
          </cell>
          <cell r="J1017">
            <v>0</v>
          </cell>
          <cell r="K1017">
            <v>0</v>
          </cell>
          <cell r="L1017" t="str">
            <v>ED.BP.346000</v>
          </cell>
          <cell r="M1017" t="str">
            <v>ED</v>
          </cell>
          <cell r="N1017" t="str">
            <v>BP</v>
          </cell>
          <cell r="O1017" t="str">
            <v>346000</v>
          </cell>
        </row>
        <row r="1018">
          <cell r="A1018" t="str">
            <v>ED.AN.356000-AFC-TRANSMISSION PLANT</v>
          </cell>
          <cell r="B1018">
            <v>43791</v>
          </cell>
          <cell r="C1018">
            <v>43770</v>
          </cell>
          <cell r="D1018" t="str">
            <v>182332 REG ASSET - AFUDC (CCNC)</v>
          </cell>
          <cell r="E1018">
            <v>44166</v>
          </cell>
          <cell r="F1018">
            <v>0</v>
          </cell>
          <cell r="G1018">
            <v>0</v>
          </cell>
          <cell r="H1018">
            <v>0</v>
          </cell>
          <cell r="I1018">
            <v>0</v>
          </cell>
          <cell r="J1018">
            <v>0</v>
          </cell>
          <cell r="K1018">
            <v>0</v>
          </cell>
          <cell r="L1018" t="str">
            <v>ED.AN.356000</v>
          </cell>
          <cell r="M1018" t="str">
            <v>ED</v>
          </cell>
          <cell r="N1018" t="str">
            <v>AN</v>
          </cell>
          <cell r="O1018" t="str">
            <v>356000</v>
          </cell>
        </row>
        <row r="1019">
          <cell r="A1019" t="str">
            <v>ED.WA.391100-AFC-GENERAL PLANT-COMP</v>
          </cell>
          <cell r="B1019">
            <v>43789</v>
          </cell>
          <cell r="C1019">
            <v>43770</v>
          </cell>
          <cell r="D1019" t="str">
            <v>182332 REG ASSET - AFUDC (CCNC)</v>
          </cell>
          <cell r="E1019">
            <v>44166</v>
          </cell>
          <cell r="F1019">
            <v>0</v>
          </cell>
          <cell r="G1019">
            <v>0</v>
          </cell>
          <cell r="H1019">
            <v>0</v>
          </cell>
          <cell r="I1019">
            <v>0</v>
          </cell>
          <cell r="J1019">
            <v>0</v>
          </cell>
          <cell r="K1019">
            <v>0</v>
          </cell>
          <cell r="L1019" t="str">
            <v>ED.WA.391100</v>
          </cell>
          <cell r="M1019" t="str">
            <v>ED</v>
          </cell>
          <cell r="N1019" t="str">
            <v>WA</v>
          </cell>
          <cell r="O1019" t="str">
            <v>391100</v>
          </cell>
        </row>
        <row r="1020">
          <cell r="A1020" t="str">
            <v>GD.WA.376000-AFC-GAS DISTRIBUTION P</v>
          </cell>
          <cell r="B1020">
            <v>43784</v>
          </cell>
          <cell r="C1020">
            <v>43770</v>
          </cell>
          <cell r="D1020" t="str">
            <v>182332 REG ASSET - AFUDC (CCNC)</v>
          </cell>
          <cell r="E1020">
            <v>44166</v>
          </cell>
          <cell r="F1020">
            <v>0</v>
          </cell>
          <cell r="G1020">
            <v>6505.57</v>
          </cell>
          <cell r="H1020">
            <v>139.66</v>
          </cell>
          <cell r="I1020">
            <v>6365.91</v>
          </cell>
          <cell r="J1020">
            <v>0</v>
          </cell>
          <cell r="K1020">
            <v>0</v>
          </cell>
          <cell r="L1020" t="str">
            <v>GD.WA.376000</v>
          </cell>
          <cell r="M1020" t="str">
            <v>GD</v>
          </cell>
          <cell r="N1020" t="str">
            <v>WA</v>
          </cell>
          <cell r="O1020" t="str">
            <v>376000</v>
          </cell>
        </row>
        <row r="1021">
          <cell r="A1021" t="str">
            <v>ED.AN.303100-AFC-INTANGIBLE PLANT-M</v>
          </cell>
          <cell r="B1021">
            <v>43777</v>
          </cell>
          <cell r="C1021">
            <v>43770</v>
          </cell>
          <cell r="D1021" t="str">
            <v>182332 REG ASSET - AFUDC (CCNC)</v>
          </cell>
          <cell r="E1021">
            <v>44166</v>
          </cell>
          <cell r="F1021">
            <v>0</v>
          </cell>
          <cell r="G1021">
            <v>0</v>
          </cell>
          <cell r="H1021">
            <v>0</v>
          </cell>
          <cell r="I1021">
            <v>0</v>
          </cell>
          <cell r="J1021">
            <v>0</v>
          </cell>
          <cell r="K1021">
            <v>0</v>
          </cell>
          <cell r="L1021" t="str">
            <v>ED.AN.303100</v>
          </cell>
          <cell r="M1021" t="str">
            <v>ED</v>
          </cell>
          <cell r="N1021" t="str">
            <v>AN</v>
          </cell>
          <cell r="O1021" t="str">
            <v>303100</v>
          </cell>
        </row>
        <row r="1022">
          <cell r="A1022" t="str">
            <v>ED.ID.366000-AFC-DISTRIBUTION PLANT</v>
          </cell>
          <cell r="B1022">
            <v>43789</v>
          </cell>
          <cell r="C1022">
            <v>43770</v>
          </cell>
          <cell r="D1022" t="str">
            <v>182332 REG ASSET - AFUDC (CCNC)</v>
          </cell>
          <cell r="E1022">
            <v>44166</v>
          </cell>
          <cell r="F1022">
            <v>0</v>
          </cell>
          <cell r="G1022">
            <v>0</v>
          </cell>
          <cell r="H1022">
            <v>0</v>
          </cell>
          <cell r="I1022">
            <v>0</v>
          </cell>
          <cell r="J1022">
            <v>0</v>
          </cell>
          <cell r="K1022">
            <v>0</v>
          </cell>
          <cell r="L1022" t="str">
            <v>ED.ID.366000</v>
          </cell>
          <cell r="M1022" t="str">
            <v>ED</v>
          </cell>
          <cell r="N1022" t="str">
            <v>ID</v>
          </cell>
          <cell r="O1022" t="str">
            <v>366000</v>
          </cell>
        </row>
        <row r="1023">
          <cell r="A1023" t="str">
            <v>ED.ID.369100-AFC-DISTRIBUTION PLANT</v>
          </cell>
          <cell r="B1023">
            <v>43718</v>
          </cell>
          <cell r="C1023">
            <v>43709</v>
          </cell>
          <cell r="D1023" t="str">
            <v>182332 REG ASSET - AFUDC (CCNC)</v>
          </cell>
          <cell r="E1023">
            <v>44166</v>
          </cell>
          <cell r="F1023">
            <v>0</v>
          </cell>
          <cell r="G1023">
            <v>0</v>
          </cell>
          <cell r="H1023">
            <v>0</v>
          </cell>
          <cell r="I1023">
            <v>0</v>
          </cell>
          <cell r="J1023">
            <v>0</v>
          </cell>
          <cell r="K1023">
            <v>0</v>
          </cell>
          <cell r="L1023" t="str">
            <v>ED.ID.369100</v>
          </cell>
          <cell r="M1023" t="str">
            <v>ED</v>
          </cell>
          <cell r="N1023" t="str">
            <v>ID</v>
          </cell>
          <cell r="O1023" t="str">
            <v>369100</v>
          </cell>
        </row>
        <row r="1024">
          <cell r="A1024" t="str">
            <v>ED.AN.391100-AFC-GENERAL PLANT-COMP</v>
          </cell>
          <cell r="B1024">
            <v>43713</v>
          </cell>
          <cell r="C1024">
            <v>43709</v>
          </cell>
          <cell r="D1024" t="str">
            <v>182332 REG ASSET - AFUDC (CCNC)</v>
          </cell>
          <cell r="E1024">
            <v>44166</v>
          </cell>
          <cell r="F1024">
            <v>0</v>
          </cell>
          <cell r="G1024">
            <v>0</v>
          </cell>
          <cell r="H1024">
            <v>0</v>
          </cell>
          <cell r="I1024">
            <v>0</v>
          </cell>
          <cell r="J1024">
            <v>0</v>
          </cell>
          <cell r="K1024">
            <v>0</v>
          </cell>
          <cell r="L1024" t="str">
            <v>ED.AN.391100</v>
          </cell>
          <cell r="M1024" t="str">
            <v>ED</v>
          </cell>
          <cell r="N1024" t="str">
            <v>AN</v>
          </cell>
          <cell r="O1024" t="str">
            <v>391100</v>
          </cell>
        </row>
        <row r="1025">
          <cell r="A1025" t="str">
            <v>ED.AN.352000-AFC-TRANSMISSION PLANT</v>
          </cell>
          <cell r="B1025">
            <v>44153</v>
          </cell>
          <cell r="C1025">
            <v>44136</v>
          </cell>
          <cell r="D1025" t="str">
            <v>182332 REG ASSET - AFUDC (CCNC)</v>
          </cell>
          <cell r="E1025">
            <v>44166</v>
          </cell>
          <cell r="F1025">
            <v>0</v>
          </cell>
          <cell r="G1025">
            <v>6842.69</v>
          </cell>
          <cell r="H1025">
            <v>40.18</v>
          </cell>
          <cell r="I1025">
            <v>6802.51</v>
          </cell>
          <cell r="J1025">
            <v>0</v>
          </cell>
          <cell r="K1025">
            <v>0</v>
          </cell>
          <cell r="L1025" t="str">
            <v>ED.AN.352000</v>
          </cell>
          <cell r="M1025" t="str">
            <v>ED</v>
          </cell>
          <cell r="N1025" t="str">
            <v>AN</v>
          </cell>
          <cell r="O1025" t="str">
            <v>352000</v>
          </cell>
        </row>
        <row r="1026">
          <cell r="A1026" t="str">
            <v>ED.PF.331000-AFC-HYDRO PROD PLANT-S</v>
          </cell>
          <cell r="B1026">
            <v>44070</v>
          </cell>
          <cell r="C1026">
            <v>44044</v>
          </cell>
          <cell r="D1026" t="str">
            <v>182332 REG ASSET - AFUDC (CCNC)</v>
          </cell>
          <cell r="E1026">
            <v>44166</v>
          </cell>
          <cell r="F1026">
            <v>0</v>
          </cell>
          <cell r="G1026">
            <v>2342.0100000000002</v>
          </cell>
          <cell r="H1026">
            <v>8.83</v>
          </cell>
          <cell r="I1026">
            <v>2333.1799999999998</v>
          </cell>
          <cell r="J1026">
            <v>0</v>
          </cell>
          <cell r="K1026">
            <v>0</v>
          </cell>
          <cell r="L1026" t="str">
            <v>ED.PF.331000</v>
          </cell>
          <cell r="M1026" t="str">
            <v>ED</v>
          </cell>
          <cell r="N1026" t="str">
            <v>PF</v>
          </cell>
          <cell r="O1026" t="str">
            <v>331000</v>
          </cell>
        </row>
        <row r="1027">
          <cell r="A1027" t="str">
            <v>ED.AN.303100-AFC-INTANGIBLE PLANT-M</v>
          </cell>
          <cell r="B1027">
            <v>43731</v>
          </cell>
          <cell r="C1027">
            <v>43709</v>
          </cell>
          <cell r="D1027" t="str">
            <v>182332 REG ASSET - AFUDC (CCNC)</v>
          </cell>
          <cell r="E1027">
            <v>44166</v>
          </cell>
          <cell r="F1027">
            <v>0</v>
          </cell>
          <cell r="G1027">
            <v>0</v>
          </cell>
          <cell r="H1027">
            <v>0</v>
          </cell>
          <cell r="I1027">
            <v>0</v>
          </cell>
          <cell r="J1027">
            <v>0</v>
          </cell>
          <cell r="K1027">
            <v>0</v>
          </cell>
          <cell r="L1027" t="str">
            <v>ED.AN.303100</v>
          </cell>
          <cell r="M1027" t="str">
            <v>ED</v>
          </cell>
          <cell r="N1027" t="str">
            <v>AN</v>
          </cell>
          <cell r="O1027" t="str">
            <v>303100</v>
          </cell>
        </row>
        <row r="1028">
          <cell r="A1028" t="str">
            <v>CD.AA.397000-AFC-GENERAL PLANT-COMM</v>
          </cell>
          <cell r="B1028">
            <v>43734</v>
          </cell>
          <cell r="C1028">
            <v>43709</v>
          </cell>
          <cell r="D1028" t="str">
            <v>182332 REG ASSET - AFUDC (CCNC)</v>
          </cell>
          <cell r="E1028">
            <v>44166</v>
          </cell>
          <cell r="F1028">
            <v>0</v>
          </cell>
          <cell r="G1028">
            <v>0</v>
          </cell>
          <cell r="H1028">
            <v>0</v>
          </cell>
          <cell r="I1028">
            <v>0</v>
          </cell>
          <cell r="J1028">
            <v>9.2960000000000001E-2</v>
          </cell>
          <cell r="K1028">
            <v>0</v>
          </cell>
          <cell r="L1028" t="str">
            <v>CD.AA.397000</v>
          </cell>
          <cell r="M1028" t="str">
            <v>CD</v>
          </cell>
          <cell r="N1028" t="str">
            <v>AA</v>
          </cell>
          <cell r="O1028" t="str">
            <v>397000</v>
          </cell>
        </row>
        <row r="1029">
          <cell r="A1029" t="str">
            <v>ED.WA.364000-AFC-DISTRIBUTION PLANT</v>
          </cell>
          <cell r="B1029">
            <v>43763</v>
          </cell>
          <cell r="C1029">
            <v>43739</v>
          </cell>
          <cell r="D1029" t="str">
            <v>182332 REG ASSET - AFUDC (CCNC)</v>
          </cell>
          <cell r="E1029">
            <v>44166</v>
          </cell>
          <cell r="F1029">
            <v>0</v>
          </cell>
          <cell r="G1029">
            <v>0</v>
          </cell>
          <cell r="H1029">
            <v>0</v>
          </cell>
          <cell r="I1029">
            <v>0</v>
          </cell>
          <cell r="J1029">
            <v>0</v>
          </cell>
          <cell r="K1029">
            <v>0</v>
          </cell>
          <cell r="L1029" t="str">
            <v>ED.WA.364000</v>
          </cell>
          <cell r="M1029" t="str">
            <v>ED</v>
          </cell>
          <cell r="N1029" t="str">
            <v>WA</v>
          </cell>
          <cell r="O1029" t="str">
            <v>364000</v>
          </cell>
        </row>
        <row r="1030">
          <cell r="A1030" t="str">
            <v>ED.WA.365000-AFC-DISTRIBUTION PLANT</v>
          </cell>
          <cell r="B1030">
            <v>43763</v>
          </cell>
          <cell r="C1030">
            <v>43739</v>
          </cell>
          <cell r="D1030" t="str">
            <v>182332 REG ASSET - AFUDC (CCNC)</v>
          </cell>
          <cell r="E1030">
            <v>44166</v>
          </cell>
          <cell r="F1030">
            <v>0</v>
          </cell>
          <cell r="G1030">
            <v>0</v>
          </cell>
          <cell r="H1030">
            <v>0</v>
          </cell>
          <cell r="I1030">
            <v>0</v>
          </cell>
          <cell r="J1030">
            <v>0</v>
          </cell>
          <cell r="K1030">
            <v>0</v>
          </cell>
          <cell r="L1030" t="str">
            <v>ED.WA.365000</v>
          </cell>
          <cell r="M1030" t="str">
            <v>ED</v>
          </cell>
          <cell r="N1030" t="str">
            <v>WA</v>
          </cell>
          <cell r="O1030" t="str">
            <v>365000</v>
          </cell>
        </row>
        <row r="1031">
          <cell r="A1031" t="str">
            <v>ED.ID.367000-AFC-DISTRIBUTION PLANT</v>
          </cell>
          <cell r="B1031">
            <v>43644</v>
          </cell>
          <cell r="C1031">
            <v>43617</v>
          </cell>
          <cell r="D1031" t="str">
            <v>182332 REG ASSET - AFUDC (CCNC)</v>
          </cell>
          <cell r="E1031">
            <v>44166</v>
          </cell>
          <cell r="F1031">
            <v>0</v>
          </cell>
          <cell r="G1031">
            <v>0</v>
          </cell>
          <cell r="H1031">
            <v>0</v>
          </cell>
          <cell r="I1031">
            <v>0</v>
          </cell>
          <cell r="J1031">
            <v>0</v>
          </cell>
          <cell r="K1031">
            <v>0</v>
          </cell>
          <cell r="L1031" t="str">
            <v>ED.ID.367000</v>
          </cell>
          <cell r="M1031" t="str">
            <v>ED</v>
          </cell>
          <cell r="N1031" t="str">
            <v>ID</v>
          </cell>
          <cell r="O1031" t="str">
            <v>367000</v>
          </cell>
        </row>
        <row r="1032">
          <cell r="A1032" t="str">
            <v>ED.ID.368000-AFC-DISTRIBUTION PLANT</v>
          </cell>
          <cell r="B1032">
            <v>44070</v>
          </cell>
          <cell r="C1032">
            <v>44044</v>
          </cell>
          <cell r="D1032" t="str">
            <v>182332 REG ASSET - AFUDC (CCNC)</v>
          </cell>
          <cell r="E1032">
            <v>44166</v>
          </cell>
          <cell r="F1032">
            <v>0</v>
          </cell>
          <cell r="G1032">
            <v>43.93</v>
          </cell>
          <cell r="H1032">
            <v>0.46</v>
          </cell>
          <cell r="I1032">
            <v>43.47</v>
          </cell>
          <cell r="J1032">
            <v>0</v>
          </cell>
          <cell r="K1032">
            <v>0</v>
          </cell>
          <cell r="L1032" t="str">
            <v>ED.ID.368000</v>
          </cell>
          <cell r="M1032" t="str">
            <v>ED</v>
          </cell>
          <cell r="N1032" t="str">
            <v>ID</v>
          </cell>
          <cell r="O1032" t="str">
            <v>368000</v>
          </cell>
        </row>
        <row r="1033">
          <cell r="A1033" t="str">
            <v>CD.AA.397000-AFC-GENERAL PLANT-COMM</v>
          </cell>
          <cell r="B1033">
            <v>43677</v>
          </cell>
          <cell r="C1033">
            <v>43739</v>
          </cell>
          <cell r="D1033" t="str">
            <v>182332 REG ASSET - AFUDC (CCNC)</v>
          </cell>
          <cell r="E1033">
            <v>44166</v>
          </cell>
          <cell r="F1033">
            <v>0</v>
          </cell>
          <cell r="G1033">
            <v>0</v>
          </cell>
          <cell r="H1033">
            <v>0</v>
          </cell>
          <cell r="I1033">
            <v>0</v>
          </cell>
          <cell r="J1033">
            <v>9.2960000000000001E-2</v>
          </cell>
          <cell r="K1033">
            <v>0</v>
          </cell>
          <cell r="L1033" t="str">
            <v>CD.AA.397000</v>
          </cell>
          <cell r="M1033" t="str">
            <v>CD</v>
          </cell>
          <cell r="N1033" t="str">
            <v>AA</v>
          </cell>
          <cell r="O1033" t="str">
            <v>397000</v>
          </cell>
        </row>
        <row r="1034">
          <cell r="A1034" t="str">
            <v>GD.ID.376000-AFC-GAS DISTRIBUTION P</v>
          </cell>
          <cell r="B1034">
            <v>43748</v>
          </cell>
          <cell r="C1034">
            <v>43739</v>
          </cell>
          <cell r="D1034" t="str">
            <v>182332 REG ASSET - AFUDC (CCNC)</v>
          </cell>
          <cell r="E1034">
            <v>44166</v>
          </cell>
          <cell r="F1034">
            <v>0</v>
          </cell>
          <cell r="G1034">
            <v>2106.2800000000002</v>
          </cell>
          <cell r="H1034">
            <v>67.08</v>
          </cell>
          <cell r="I1034">
            <v>2039.2</v>
          </cell>
          <cell r="J1034">
            <v>0</v>
          </cell>
          <cell r="K1034">
            <v>0</v>
          </cell>
          <cell r="L1034" t="str">
            <v>GD.ID.376000</v>
          </cell>
          <cell r="M1034" t="str">
            <v>GD</v>
          </cell>
          <cell r="N1034" t="str">
            <v>ID</v>
          </cell>
          <cell r="O1034" t="str">
            <v>376000</v>
          </cell>
        </row>
        <row r="1035">
          <cell r="A1035" t="str">
            <v>GD.OR.376000-AFC-GAS DISTRIBUTION P</v>
          </cell>
          <cell r="B1035">
            <v>43769</v>
          </cell>
          <cell r="C1035">
            <v>43739</v>
          </cell>
          <cell r="D1035" t="str">
            <v>182332 REG ASSET - AFUDC (CCNC)</v>
          </cell>
          <cell r="E1035">
            <v>44166</v>
          </cell>
          <cell r="F1035">
            <v>0</v>
          </cell>
          <cell r="G1035">
            <v>12430.67</v>
          </cell>
          <cell r="H1035">
            <v>262.81</v>
          </cell>
          <cell r="I1035">
            <v>12167.86</v>
          </cell>
          <cell r="J1035">
            <v>1</v>
          </cell>
          <cell r="K1035">
            <v>12430.67</v>
          </cell>
          <cell r="L1035" t="str">
            <v>GD.OR.376000</v>
          </cell>
          <cell r="M1035" t="str">
            <v>GD</v>
          </cell>
          <cell r="N1035" t="str">
            <v>OR</v>
          </cell>
          <cell r="O1035" t="str">
            <v>376000</v>
          </cell>
        </row>
        <row r="1036">
          <cell r="A1036" t="str">
            <v>ED.ID.368000-AFC-DISTRIBUTION PLANT</v>
          </cell>
          <cell r="B1036">
            <v>43749</v>
          </cell>
          <cell r="C1036">
            <v>43739</v>
          </cell>
          <cell r="D1036" t="str">
            <v>182332 REG ASSET - AFUDC (CCNC)</v>
          </cell>
          <cell r="E1036">
            <v>44166</v>
          </cell>
          <cell r="F1036">
            <v>0</v>
          </cell>
          <cell r="G1036">
            <v>0</v>
          </cell>
          <cell r="H1036">
            <v>0</v>
          </cell>
          <cell r="I1036">
            <v>0</v>
          </cell>
          <cell r="J1036">
            <v>0</v>
          </cell>
          <cell r="K1036">
            <v>0</v>
          </cell>
          <cell r="L1036" t="str">
            <v>ED.ID.368000</v>
          </cell>
          <cell r="M1036" t="str">
            <v>ED</v>
          </cell>
          <cell r="N1036" t="str">
            <v>ID</v>
          </cell>
          <cell r="O1036" t="str">
            <v>368000</v>
          </cell>
        </row>
        <row r="1037">
          <cell r="A1037" t="str">
            <v>ED.AN.356000-AFC-TRANSMISSION PLANT</v>
          </cell>
          <cell r="B1037">
            <v>43616</v>
          </cell>
          <cell r="C1037">
            <v>43586</v>
          </cell>
          <cell r="D1037" t="str">
            <v>182332 REG ASSET - AFUDC (CCNC)</v>
          </cell>
          <cell r="E1037">
            <v>44166</v>
          </cell>
          <cell r="F1037">
            <v>0</v>
          </cell>
          <cell r="G1037">
            <v>0</v>
          </cell>
          <cell r="H1037">
            <v>0</v>
          </cell>
          <cell r="I1037">
            <v>0</v>
          </cell>
          <cell r="J1037">
            <v>0</v>
          </cell>
          <cell r="K1037">
            <v>0</v>
          </cell>
          <cell r="L1037" t="str">
            <v>ED.AN.356000</v>
          </cell>
          <cell r="M1037" t="str">
            <v>ED</v>
          </cell>
          <cell r="N1037" t="str">
            <v>AN</v>
          </cell>
          <cell r="O1037" t="str">
            <v>356000</v>
          </cell>
        </row>
        <row r="1038">
          <cell r="A1038" t="str">
            <v>GD.WA.378000-AFC-DISTRIBUTION-MEAS/</v>
          </cell>
          <cell r="B1038">
            <v>43769</v>
          </cell>
          <cell r="C1038">
            <v>43739</v>
          </cell>
          <cell r="D1038" t="str">
            <v>182332 REG ASSET - AFUDC (CCNC)</v>
          </cell>
          <cell r="E1038">
            <v>44166</v>
          </cell>
          <cell r="F1038">
            <v>0</v>
          </cell>
          <cell r="G1038">
            <v>0</v>
          </cell>
          <cell r="H1038">
            <v>0</v>
          </cell>
          <cell r="I1038">
            <v>0</v>
          </cell>
          <cell r="J1038">
            <v>0</v>
          </cell>
          <cell r="K1038">
            <v>0</v>
          </cell>
          <cell r="L1038" t="str">
            <v>GD.WA.378000</v>
          </cell>
          <cell r="M1038" t="str">
            <v>GD</v>
          </cell>
          <cell r="N1038" t="str">
            <v>WA</v>
          </cell>
          <cell r="O1038" t="str">
            <v>378000</v>
          </cell>
        </row>
        <row r="1039">
          <cell r="A1039" t="str">
            <v>ED.WA.397000-AFC-GENERAL PLANT-COMM</v>
          </cell>
          <cell r="B1039">
            <v>43749</v>
          </cell>
          <cell r="C1039">
            <v>43739</v>
          </cell>
          <cell r="D1039" t="str">
            <v>182332 REG ASSET - AFUDC (CCNC)</v>
          </cell>
          <cell r="E1039">
            <v>44166</v>
          </cell>
          <cell r="F1039">
            <v>0</v>
          </cell>
          <cell r="G1039">
            <v>0</v>
          </cell>
          <cell r="H1039">
            <v>0</v>
          </cell>
          <cell r="I1039">
            <v>0</v>
          </cell>
          <cell r="J1039">
            <v>0</v>
          </cell>
          <cell r="K1039">
            <v>0</v>
          </cell>
          <cell r="L1039" t="str">
            <v>ED.WA.397000</v>
          </cell>
          <cell r="M1039" t="str">
            <v>ED</v>
          </cell>
          <cell r="N1039" t="str">
            <v>WA</v>
          </cell>
          <cell r="O1039" t="str">
            <v>397000</v>
          </cell>
        </row>
        <row r="1040">
          <cell r="A1040" t="str">
            <v>ED.WA.367000-AFC-DISTRIBUTION PLANT</v>
          </cell>
          <cell r="B1040">
            <v>43747</v>
          </cell>
          <cell r="C1040">
            <v>43739</v>
          </cell>
          <cell r="D1040" t="str">
            <v>182332 REG ASSET - AFUDC (CCNC)</v>
          </cell>
          <cell r="E1040">
            <v>44166</v>
          </cell>
          <cell r="F1040">
            <v>0</v>
          </cell>
          <cell r="G1040">
            <v>3861.74</v>
          </cell>
          <cell r="H1040">
            <v>45.06</v>
          </cell>
          <cell r="I1040">
            <v>3816.68</v>
          </cell>
          <cell r="J1040">
            <v>0</v>
          </cell>
          <cell r="K1040">
            <v>0</v>
          </cell>
          <cell r="L1040" t="str">
            <v>ED.WA.367000</v>
          </cell>
          <cell r="M1040" t="str">
            <v>ED</v>
          </cell>
          <cell r="N1040" t="str">
            <v>WA</v>
          </cell>
          <cell r="O1040" t="str">
            <v>367000</v>
          </cell>
        </row>
        <row r="1041">
          <cell r="A1041" t="str">
            <v>ED.WA.361000-AFC-DISTRIBUTION PLANT</v>
          </cell>
          <cell r="B1041">
            <v>43769</v>
          </cell>
          <cell r="C1041">
            <v>43739</v>
          </cell>
          <cell r="D1041" t="str">
            <v>182332 REG ASSET - AFUDC (CCNC)</v>
          </cell>
          <cell r="E1041">
            <v>44166</v>
          </cell>
          <cell r="F1041">
            <v>0</v>
          </cell>
          <cell r="G1041">
            <v>0</v>
          </cell>
          <cell r="H1041">
            <v>0</v>
          </cell>
          <cell r="I1041">
            <v>0</v>
          </cell>
          <cell r="J1041">
            <v>0</v>
          </cell>
          <cell r="K1041">
            <v>0</v>
          </cell>
          <cell r="L1041" t="str">
            <v>ED.WA.361000</v>
          </cell>
          <cell r="M1041" t="str">
            <v>ED</v>
          </cell>
          <cell r="N1041" t="str">
            <v>WA</v>
          </cell>
          <cell r="O1041" t="str">
            <v>361000</v>
          </cell>
        </row>
        <row r="1042">
          <cell r="A1042" t="str">
            <v>ED.CG.332100-AFC-HYDRO PROD PLANT-R</v>
          </cell>
          <cell r="B1042">
            <v>43769</v>
          </cell>
          <cell r="C1042">
            <v>43739</v>
          </cell>
          <cell r="D1042" t="str">
            <v>182332 REG ASSET - AFUDC (CCNC)</v>
          </cell>
          <cell r="E1042">
            <v>44166</v>
          </cell>
          <cell r="F1042">
            <v>0</v>
          </cell>
          <cell r="G1042">
            <v>0</v>
          </cell>
          <cell r="H1042">
            <v>0</v>
          </cell>
          <cell r="I1042">
            <v>0</v>
          </cell>
          <cell r="J1042">
            <v>0</v>
          </cell>
          <cell r="K1042">
            <v>0</v>
          </cell>
          <cell r="L1042" t="str">
            <v>ED.CG.332100</v>
          </cell>
          <cell r="M1042" t="str">
            <v>ED</v>
          </cell>
          <cell r="N1042" t="str">
            <v>CG</v>
          </cell>
          <cell r="O1042" t="str">
            <v>332100</v>
          </cell>
        </row>
        <row r="1043">
          <cell r="A1043" t="str">
            <v>GD.WA.381000-AFC-GAS DISTRIBUTION P</v>
          </cell>
          <cell r="B1043">
            <v>43747</v>
          </cell>
          <cell r="C1043">
            <v>43739</v>
          </cell>
          <cell r="D1043" t="str">
            <v>182332 REG ASSET - AFUDC (CCNC)</v>
          </cell>
          <cell r="E1043">
            <v>44166</v>
          </cell>
          <cell r="F1043">
            <v>0</v>
          </cell>
          <cell r="G1043">
            <v>0</v>
          </cell>
          <cell r="H1043">
            <v>0</v>
          </cell>
          <cell r="I1043">
            <v>0</v>
          </cell>
          <cell r="J1043">
            <v>0</v>
          </cell>
          <cell r="K1043">
            <v>0</v>
          </cell>
          <cell r="L1043" t="str">
            <v>GD.WA.381000</v>
          </cell>
          <cell r="M1043" t="str">
            <v>GD</v>
          </cell>
          <cell r="N1043" t="str">
            <v>WA</v>
          </cell>
          <cell r="O1043" t="str">
            <v>381000</v>
          </cell>
        </row>
        <row r="1044">
          <cell r="A1044" t="str">
            <v>GD.WA.375000-AFC-DISTRIBUTION PLANT</v>
          </cell>
          <cell r="B1044">
            <v>43747</v>
          </cell>
          <cell r="C1044">
            <v>43739</v>
          </cell>
          <cell r="D1044" t="str">
            <v>182332 REG ASSET - AFUDC (CCNC)</v>
          </cell>
          <cell r="E1044">
            <v>44166</v>
          </cell>
          <cell r="F1044">
            <v>0</v>
          </cell>
          <cell r="G1044">
            <v>0</v>
          </cell>
          <cell r="H1044">
            <v>0</v>
          </cell>
          <cell r="I1044">
            <v>0</v>
          </cell>
          <cell r="J1044">
            <v>0</v>
          </cell>
          <cell r="K1044">
            <v>0</v>
          </cell>
          <cell r="L1044" t="str">
            <v>GD.WA.375000</v>
          </cell>
          <cell r="M1044" t="str">
            <v>GD</v>
          </cell>
          <cell r="N1044" t="str">
            <v>WA</v>
          </cell>
          <cell r="O1044" t="str">
            <v>375000</v>
          </cell>
        </row>
        <row r="1045">
          <cell r="A1045" t="str">
            <v>ED.NR.331200-AFC-HYDRO PROD PLANT-S</v>
          </cell>
          <cell r="B1045">
            <v>43769</v>
          </cell>
          <cell r="C1045">
            <v>43739</v>
          </cell>
          <cell r="D1045" t="str">
            <v>182332 REG ASSET - AFUDC (CCNC)</v>
          </cell>
          <cell r="E1045">
            <v>44166</v>
          </cell>
          <cell r="F1045">
            <v>0</v>
          </cell>
          <cell r="G1045">
            <v>268.82</v>
          </cell>
          <cell r="H1045">
            <v>7.36</v>
          </cell>
          <cell r="I1045">
            <v>261.45999999999998</v>
          </cell>
          <cell r="J1045">
            <v>0</v>
          </cell>
          <cell r="K1045">
            <v>0</v>
          </cell>
          <cell r="L1045" t="str">
            <v>ED.NR.331200</v>
          </cell>
          <cell r="M1045" t="str">
            <v>ED</v>
          </cell>
          <cell r="N1045" t="str">
            <v>NR</v>
          </cell>
          <cell r="O1045" t="str">
            <v>331200</v>
          </cell>
        </row>
        <row r="1046">
          <cell r="A1046" t="str">
            <v>GD.WA.376000-AFC-GAS DISTRIBUTION P</v>
          </cell>
          <cell r="B1046">
            <v>43742</v>
          </cell>
          <cell r="C1046">
            <v>43739</v>
          </cell>
          <cell r="D1046" t="str">
            <v>182332 REG ASSET - AFUDC (CCNC)</v>
          </cell>
          <cell r="E1046">
            <v>44166</v>
          </cell>
          <cell r="F1046">
            <v>0</v>
          </cell>
          <cell r="G1046">
            <v>1613.63</v>
          </cell>
          <cell r="H1046">
            <v>34.64</v>
          </cell>
          <cell r="I1046">
            <v>1578.99</v>
          </cell>
          <cell r="J1046">
            <v>0</v>
          </cell>
          <cell r="K1046">
            <v>0</v>
          </cell>
          <cell r="L1046" t="str">
            <v>GD.WA.376000</v>
          </cell>
          <cell r="M1046" t="str">
            <v>GD</v>
          </cell>
          <cell r="N1046" t="str">
            <v>WA</v>
          </cell>
          <cell r="O1046" t="str">
            <v>376000</v>
          </cell>
        </row>
        <row r="1047">
          <cell r="A1047" t="str">
            <v>ED.WA.367000-AFC-DISTRIBUTION PLANT</v>
          </cell>
          <cell r="B1047">
            <v>43642</v>
          </cell>
          <cell r="C1047">
            <v>43617</v>
          </cell>
          <cell r="D1047" t="str">
            <v>182332 REG ASSET - AFUDC (CCNC)</v>
          </cell>
          <cell r="E1047">
            <v>44166</v>
          </cell>
          <cell r="F1047">
            <v>0</v>
          </cell>
          <cell r="G1047">
            <v>0</v>
          </cell>
          <cell r="H1047">
            <v>0</v>
          </cell>
          <cell r="I1047">
            <v>0</v>
          </cell>
          <cell r="J1047">
            <v>0</v>
          </cell>
          <cell r="K1047">
            <v>0</v>
          </cell>
          <cell r="L1047" t="str">
            <v>ED.WA.367000</v>
          </cell>
          <cell r="M1047" t="str">
            <v>ED</v>
          </cell>
          <cell r="N1047" t="str">
            <v>WA</v>
          </cell>
          <cell r="O1047" t="str">
            <v>367000</v>
          </cell>
        </row>
        <row r="1048">
          <cell r="A1048" t="str">
            <v>ED.ID.362000-AFC-DISTRIBUTION PLANT</v>
          </cell>
          <cell r="B1048">
            <v>43643</v>
          </cell>
          <cell r="C1048">
            <v>43617</v>
          </cell>
          <cell r="D1048" t="str">
            <v>182332 REG ASSET - AFUDC (CCNC)</v>
          </cell>
          <cell r="E1048">
            <v>44166</v>
          </cell>
          <cell r="F1048">
            <v>0</v>
          </cell>
          <cell r="G1048">
            <v>0</v>
          </cell>
          <cell r="H1048">
            <v>0</v>
          </cell>
          <cell r="I1048">
            <v>0</v>
          </cell>
          <cell r="J1048">
            <v>0</v>
          </cell>
          <cell r="K1048">
            <v>0</v>
          </cell>
          <cell r="L1048" t="str">
            <v>ED.ID.362000</v>
          </cell>
          <cell r="M1048" t="str">
            <v>ED</v>
          </cell>
          <cell r="N1048" t="str">
            <v>ID</v>
          </cell>
          <cell r="O1048" t="str">
            <v>362000</v>
          </cell>
        </row>
        <row r="1049">
          <cell r="A1049" t="str">
            <v>CD.AA.303100-AFC-INTANGIBLE PLANT-M</v>
          </cell>
          <cell r="B1049">
            <v>43620</v>
          </cell>
          <cell r="C1049">
            <v>43617</v>
          </cell>
          <cell r="D1049" t="str">
            <v>182332 REG ASSET - AFUDC (CCNC)</v>
          </cell>
          <cell r="E1049">
            <v>44166</v>
          </cell>
          <cell r="F1049">
            <v>0</v>
          </cell>
          <cell r="G1049">
            <v>0</v>
          </cell>
          <cell r="H1049">
            <v>0</v>
          </cell>
          <cell r="I1049">
            <v>0</v>
          </cell>
          <cell r="J1049">
            <v>9.2960000000000001E-2</v>
          </cell>
          <cell r="K1049">
            <v>0</v>
          </cell>
          <cell r="L1049" t="str">
            <v>CD.AA.303100</v>
          </cell>
          <cell r="M1049" t="str">
            <v>CD</v>
          </cell>
          <cell r="N1049" t="str">
            <v>AA</v>
          </cell>
          <cell r="O1049" t="str">
            <v>303100</v>
          </cell>
        </row>
        <row r="1050">
          <cell r="A1050" t="str">
            <v>ED.ID.365000-AFC-DISTRIBUTION PLANT</v>
          </cell>
          <cell r="B1050">
            <v>44070</v>
          </cell>
          <cell r="C1050">
            <v>44044</v>
          </cell>
          <cell r="D1050" t="str">
            <v>182332 REG ASSET - AFUDC (CCNC)</v>
          </cell>
          <cell r="E1050">
            <v>44166</v>
          </cell>
          <cell r="F1050">
            <v>0</v>
          </cell>
          <cell r="G1050">
            <v>4.8899999999999997</v>
          </cell>
          <cell r="H1050">
            <v>0.06</v>
          </cell>
          <cell r="I1050">
            <v>4.83</v>
          </cell>
          <cell r="J1050">
            <v>0</v>
          </cell>
          <cell r="K1050">
            <v>0</v>
          </cell>
          <cell r="L1050" t="str">
            <v>ED.ID.365000</v>
          </cell>
          <cell r="M1050" t="str">
            <v>ED</v>
          </cell>
          <cell r="N1050" t="str">
            <v>ID</v>
          </cell>
          <cell r="O1050" t="str">
            <v>365000</v>
          </cell>
        </row>
        <row r="1051">
          <cell r="A1051" t="str">
            <v>ED.WA.365000-AFC-DISTRIBUTION PLANT</v>
          </cell>
          <cell r="B1051">
            <v>43616</v>
          </cell>
          <cell r="C1051">
            <v>43586</v>
          </cell>
          <cell r="D1051" t="str">
            <v>182332 REG ASSET - AFUDC (CCNC)</v>
          </cell>
          <cell r="E1051">
            <v>44166</v>
          </cell>
          <cell r="F1051">
            <v>0</v>
          </cell>
          <cell r="G1051">
            <v>0</v>
          </cell>
          <cell r="H1051">
            <v>0</v>
          </cell>
          <cell r="I1051">
            <v>0</v>
          </cell>
          <cell r="J1051">
            <v>0</v>
          </cell>
          <cell r="K1051">
            <v>0</v>
          </cell>
          <cell r="L1051" t="str">
            <v>ED.WA.365000</v>
          </cell>
          <cell r="M1051" t="str">
            <v>ED</v>
          </cell>
          <cell r="N1051" t="str">
            <v>WA</v>
          </cell>
          <cell r="O1051" t="str">
            <v>365000</v>
          </cell>
        </row>
        <row r="1052">
          <cell r="A1052" t="str">
            <v>ED.WA.362000-AFC-DISTRIBUTION PLANT</v>
          </cell>
          <cell r="B1052">
            <v>43718</v>
          </cell>
          <cell r="C1052">
            <v>43709</v>
          </cell>
          <cell r="D1052" t="str">
            <v>182332 REG ASSET - AFUDC (CCNC)</v>
          </cell>
          <cell r="E1052">
            <v>44166</v>
          </cell>
          <cell r="F1052">
            <v>0</v>
          </cell>
          <cell r="G1052">
            <v>0</v>
          </cell>
          <cell r="H1052">
            <v>0</v>
          </cell>
          <cell r="I1052">
            <v>0</v>
          </cell>
          <cell r="J1052">
            <v>0</v>
          </cell>
          <cell r="K1052">
            <v>0</v>
          </cell>
          <cell r="L1052" t="str">
            <v>ED.WA.362000</v>
          </cell>
          <cell r="M1052" t="str">
            <v>ED</v>
          </cell>
          <cell r="N1052" t="str">
            <v>WA</v>
          </cell>
          <cell r="O1052" t="str">
            <v>362000</v>
          </cell>
        </row>
        <row r="1053">
          <cell r="A1053" t="str">
            <v>ED.KF.312000-AFC-STEAM PROD PLANT-B</v>
          </cell>
          <cell r="B1053">
            <v>43642</v>
          </cell>
          <cell r="C1053">
            <v>43617</v>
          </cell>
          <cell r="D1053" t="str">
            <v>182332 REG ASSET - AFUDC (CCNC)</v>
          </cell>
          <cell r="E1053">
            <v>44166</v>
          </cell>
          <cell r="F1053">
            <v>0</v>
          </cell>
          <cell r="G1053">
            <v>14332.31</v>
          </cell>
          <cell r="H1053">
            <v>595.41999999999996</v>
          </cell>
          <cell r="I1053">
            <v>13736.89</v>
          </cell>
          <cell r="J1053">
            <v>0</v>
          </cell>
          <cell r="K1053">
            <v>0</v>
          </cell>
          <cell r="L1053" t="str">
            <v>ED.KF.312000</v>
          </cell>
          <cell r="M1053" t="str">
            <v>ED</v>
          </cell>
          <cell r="N1053" t="str">
            <v>KF</v>
          </cell>
          <cell r="O1053" t="str">
            <v>312000</v>
          </cell>
        </row>
        <row r="1054">
          <cell r="A1054" t="str">
            <v>ED.UF.332000-AFC-HYDRO PROD PLANT-R</v>
          </cell>
          <cell r="B1054">
            <v>43819</v>
          </cell>
          <cell r="C1054">
            <v>43800</v>
          </cell>
          <cell r="D1054" t="str">
            <v>182332 REG ASSET - AFUDC (CCNC)</v>
          </cell>
          <cell r="E1054">
            <v>44166</v>
          </cell>
          <cell r="F1054">
            <v>0</v>
          </cell>
          <cell r="G1054">
            <v>0</v>
          </cell>
          <cell r="H1054">
            <v>0</v>
          </cell>
          <cell r="I1054">
            <v>0</v>
          </cell>
          <cell r="J1054">
            <v>0</v>
          </cell>
          <cell r="K1054">
            <v>0</v>
          </cell>
          <cell r="L1054" t="str">
            <v>ED.UF.332000</v>
          </cell>
          <cell r="M1054" t="str">
            <v>ED</v>
          </cell>
          <cell r="N1054" t="str">
            <v>UF</v>
          </cell>
          <cell r="O1054" t="str">
            <v>332000</v>
          </cell>
        </row>
        <row r="1055">
          <cell r="A1055" t="str">
            <v>GD.WA.376000-AFC-GAS DISTRIBUTION P</v>
          </cell>
          <cell r="B1055">
            <v>43614</v>
          </cell>
          <cell r="C1055">
            <v>43586</v>
          </cell>
          <cell r="D1055" t="str">
            <v>182332 REG ASSET - AFUDC (CCNC)</v>
          </cell>
          <cell r="E1055">
            <v>44166</v>
          </cell>
          <cell r="F1055">
            <v>0</v>
          </cell>
          <cell r="G1055">
            <v>74.95</v>
          </cell>
          <cell r="H1055">
            <v>1.61</v>
          </cell>
          <cell r="I1055">
            <v>73.34</v>
          </cell>
          <cell r="J1055">
            <v>0</v>
          </cell>
          <cell r="K1055">
            <v>0</v>
          </cell>
          <cell r="L1055" t="str">
            <v>GD.WA.376000</v>
          </cell>
          <cell r="M1055" t="str">
            <v>GD</v>
          </cell>
          <cell r="N1055" t="str">
            <v>WA</v>
          </cell>
          <cell r="O1055" t="str">
            <v>376000</v>
          </cell>
        </row>
        <row r="1056">
          <cell r="A1056" t="str">
            <v>CD.AA.303100-AFC-INTANGIBLE PLANT-M</v>
          </cell>
          <cell r="B1056">
            <v>43805</v>
          </cell>
          <cell r="C1056">
            <v>43800</v>
          </cell>
          <cell r="D1056" t="str">
            <v>182332 REG ASSET - AFUDC (CCNC)</v>
          </cell>
          <cell r="E1056">
            <v>44166</v>
          </cell>
          <cell r="F1056">
            <v>0</v>
          </cell>
          <cell r="G1056">
            <v>0</v>
          </cell>
          <cell r="H1056">
            <v>0</v>
          </cell>
          <cell r="I1056">
            <v>0</v>
          </cell>
          <cell r="J1056">
            <v>9.2960000000000001E-2</v>
          </cell>
          <cell r="K1056">
            <v>0</v>
          </cell>
          <cell r="L1056" t="str">
            <v>CD.AA.303100</v>
          </cell>
          <cell r="M1056" t="str">
            <v>CD</v>
          </cell>
          <cell r="N1056" t="str">
            <v>AA</v>
          </cell>
          <cell r="O1056" t="str">
            <v>303100</v>
          </cell>
        </row>
        <row r="1057">
          <cell r="A1057" t="str">
            <v>ED.AN.303100-AFC-INTANGIBLE PLANT-M</v>
          </cell>
          <cell r="B1057">
            <v>44168</v>
          </cell>
          <cell r="C1057">
            <v>44166</v>
          </cell>
          <cell r="D1057" t="str">
            <v>182332 REG ASSET - AFUDC (CCNC)</v>
          </cell>
          <cell r="E1057">
            <v>44166</v>
          </cell>
          <cell r="F1057">
            <v>0</v>
          </cell>
          <cell r="G1057">
            <v>40122.68</v>
          </cell>
          <cell r="H1057">
            <v>1458.31</v>
          </cell>
          <cell r="I1057">
            <v>38664.370000000003</v>
          </cell>
          <cell r="J1057">
            <v>0</v>
          </cell>
          <cell r="K1057">
            <v>0</v>
          </cell>
          <cell r="L1057" t="str">
            <v>ED.AN.303100</v>
          </cell>
          <cell r="M1057" t="str">
            <v>ED</v>
          </cell>
          <cell r="N1057" t="str">
            <v>AN</v>
          </cell>
          <cell r="O1057" t="str">
            <v>303100</v>
          </cell>
        </row>
        <row r="1058">
          <cell r="A1058" t="str">
            <v>ED.UF.331000-AFC-HYDRO PROD PLANT-S</v>
          </cell>
          <cell r="B1058">
            <v>44179</v>
          </cell>
          <cell r="C1058">
            <v>44166</v>
          </cell>
          <cell r="D1058" t="str">
            <v>182332 REG ASSET - AFUDC (CCNC)</v>
          </cell>
          <cell r="E1058">
            <v>44166</v>
          </cell>
          <cell r="F1058">
            <v>0</v>
          </cell>
          <cell r="G1058">
            <v>10.46</v>
          </cell>
          <cell r="H1058">
            <v>0.04</v>
          </cell>
          <cell r="I1058">
            <v>10.42</v>
          </cell>
          <cell r="J1058">
            <v>0</v>
          </cell>
          <cell r="K1058">
            <v>0</v>
          </cell>
          <cell r="L1058" t="str">
            <v>ED.UF.331000</v>
          </cell>
          <cell r="M1058" t="str">
            <v>ED</v>
          </cell>
          <cell r="N1058" t="str">
            <v>UF</v>
          </cell>
          <cell r="O1058" t="str">
            <v>331000</v>
          </cell>
        </row>
        <row r="1059">
          <cell r="A1059" t="str">
            <v>CD.AA.303100-AFC-INTANGIBLE PLANT-M</v>
          </cell>
          <cell r="B1059">
            <v>43818</v>
          </cell>
          <cell r="C1059">
            <v>43800</v>
          </cell>
          <cell r="D1059" t="str">
            <v>182332 REG ASSET - AFUDC (CCNC)</v>
          </cell>
          <cell r="E1059">
            <v>44166</v>
          </cell>
          <cell r="F1059">
            <v>0</v>
          </cell>
          <cell r="G1059">
            <v>0</v>
          </cell>
          <cell r="H1059">
            <v>0</v>
          </cell>
          <cell r="I1059">
            <v>0</v>
          </cell>
          <cell r="J1059">
            <v>9.2960000000000001E-2</v>
          </cell>
          <cell r="K1059">
            <v>0</v>
          </cell>
          <cell r="L1059" t="str">
            <v>CD.AA.303100</v>
          </cell>
          <cell r="M1059" t="str">
            <v>CD</v>
          </cell>
          <cell r="N1059" t="str">
            <v>AA</v>
          </cell>
          <cell r="O1059" t="str">
            <v>303100</v>
          </cell>
        </row>
        <row r="1060">
          <cell r="A1060" t="str">
            <v>ED.AN.356000-AFC-TRANSMISSION PLANT</v>
          </cell>
          <cell r="B1060">
            <v>43614</v>
          </cell>
          <cell r="C1060">
            <v>43586</v>
          </cell>
          <cell r="D1060" t="str">
            <v>182332 REG ASSET - AFUDC (CCNC)</v>
          </cell>
          <cell r="E1060">
            <v>44166</v>
          </cell>
          <cell r="F1060">
            <v>0</v>
          </cell>
          <cell r="G1060">
            <v>0</v>
          </cell>
          <cell r="H1060">
            <v>0</v>
          </cell>
          <cell r="I1060">
            <v>0</v>
          </cell>
          <cell r="J1060">
            <v>0</v>
          </cell>
          <cell r="K1060">
            <v>0</v>
          </cell>
          <cell r="L1060" t="str">
            <v>ED.AN.356000</v>
          </cell>
          <cell r="M1060" t="str">
            <v>ED</v>
          </cell>
          <cell r="N1060" t="str">
            <v>AN</v>
          </cell>
          <cell r="O1060" t="str">
            <v>356000</v>
          </cell>
        </row>
        <row r="1061">
          <cell r="A1061" t="str">
            <v>ED.ID.365000-AFC-DISTRIBUTION PLANT</v>
          </cell>
          <cell r="B1061">
            <v>43475</v>
          </cell>
          <cell r="C1061">
            <v>43586</v>
          </cell>
          <cell r="D1061" t="str">
            <v>182332 REG ASSET - AFUDC (CCNC)</v>
          </cell>
          <cell r="E1061">
            <v>44166</v>
          </cell>
          <cell r="F1061">
            <v>0</v>
          </cell>
          <cell r="G1061">
            <v>0</v>
          </cell>
          <cell r="H1061">
            <v>0</v>
          </cell>
          <cell r="I1061">
            <v>0</v>
          </cell>
          <cell r="J1061">
            <v>0</v>
          </cell>
          <cell r="K1061">
            <v>0</v>
          </cell>
          <cell r="L1061" t="str">
            <v>ED.ID.365000</v>
          </cell>
          <cell r="M1061" t="str">
            <v>ED</v>
          </cell>
          <cell r="N1061" t="str">
            <v>ID</v>
          </cell>
          <cell r="O1061" t="str">
            <v>365000</v>
          </cell>
        </row>
        <row r="1062">
          <cell r="A1062" t="str">
            <v>GD.WA.390100-AFC-GENERAL PLANT-STRU</v>
          </cell>
          <cell r="B1062">
            <v>44194</v>
          </cell>
          <cell r="C1062">
            <v>44166</v>
          </cell>
          <cell r="D1062" t="str">
            <v>182332 REG ASSET - AFUDC (CCNC)</v>
          </cell>
          <cell r="E1062">
            <v>44166</v>
          </cell>
          <cell r="F1062">
            <v>0</v>
          </cell>
          <cell r="G1062">
            <v>425.11</v>
          </cell>
          <cell r="H1062">
            <v>7.21</v>
          </cell>
          <cell r="I1062">
            <v>417.9</v>
          </cell>
          <cell r="J1062">
            <v>0</v>
          </cell>
          <cell r="K1062">
            <v>0</v>
          </cell>
          <cell r="L1062" t="str">
            <v>GD.WA.390100</v>
          </cell>
          <cell r="M1062" t="str">
            <v>GD</v>
          </cell>
          <cell r="N1062" t="str">
            <v>WA</v>
          </cell>
          <cell r="O1062" t="str">
            <v>390100</v>
          </cell>
        </row>
        <row r="1063">
          <cell r="A1063" t="str">
            <v>ED.ID.366000-AFC-DISTRIBUTION PLANT</v>
          </cell>
          <cell r="B1063">
            <v>43475</v>
          </cell>
          <cell r="C1063">
            <v>43586</v>
          </cell>
          <cell r="D1063" t="str">
            <v>182332 REG ASSET - AFUDC (CCNC)</v>
          </cell>
          <cell r="E1063">
            <v>44166</v>
          </cell>
          <cell r="F1063">
            <v>0</v>
          </cell>
          <cell r="G1063">
            <v>0</v>
          </cell>
          <cell r="H1063">
            <v>0</v>
          </cell>
          <cell r="I1063">
            <v>0</v>
          </cell>
          <cell r="J1063">
            <v>0</v>
          </cell>
          <cell r="K1063">
            <v>0</v>
          </cell>
          <cell r="L1063" t="str">
            <v>ED.ID.366000</v>
          </cell>
          <cell r="M1063" t="str">
            <v>ED</v>
          </cell>
          <cell r="N1063" t="str">
            <v>ID</v>
          </cell>
          <cell r="O1063" t="str">
            <v>366000</v>
          </cell>
        </row>
        <row r="1064">
          <cell r="A1064" t="str">
            <v>CD.AA.303100-AFC-INTANGIBLE PLANT-M</v>
          </cell>
          <cell r="B1064">
            <v>43829</v>
          </cell>
          <cell r="C1064">
            <v>43800</v>
          </cell>
          <cell r="D1064" t="str">
            <v>182332 REG ASSET - AFUDC (CCNC)</v>
          </cell>
          <cell r="E1064">
            <v>44166</v>
          </cell>
          <cell r="F1064">
            <v>0</v>
          </cell>
          <cell r="G1064">
            <v>0</v>
          </cell>
          <cell r="H1064">
            <v>0</v>
          </cell>
          <cell r="I1064">
            <v>0</v>
          </cell>
          <cell r="J1064">
            <v>9.2960000000000001E-2</v>
          </cell>
          <cell r="K1064">
            <v>0</v>
          </cell>
          <cell r="L1064" t="str">
            <v>CD.AA.303100</v>
          </cell>
          <cell r="M1064" t="str">
            <v>CD</v>
          </cell>
          <cell r="N1064" t="str">
            <v>AA</v>
          </cell>
          <cell r="O1064" t="str">
            <v>303100</v>
          </cell>
        </row>
        <row r="1065">
          <cell r="A1065" t="str">
            <v>ED.AN.355000-AFC-TRANSMISSION PLANT</v>
          </cell>
          <cell r="B1065">
            <v>44146</v>
          </cell>
          <cell r="C1065">
            <v>44136</v>
          </cell>
          <cell r="D1065" t="str">
            <v>182332 REG ASSET - AFUDC (CCNC)</v>
          </cell>
          <cell r="E1065">
            <v>44166</v>
          </cell>
          <cell r="F1065">
            <v>0</v>
          </cell>
          <cell r="G1065">
            <v>63.27</v>
          </cell>
          <cell r="H1065">
            <v>0.57999999999999996</v>
          </cell>
          <cell r="I1065">
            <v>62.69</v>
          </cell>
          <cell r="J1065">
            <v>0</v>
          </cell>
          <cell r="K1065">
            <v>0</v>
          </cell>
          <cell r="L1065" t="str">
            <v>ED.AN.355000</v>
          </cell>
          <cell r="M1065" t="str">
            <v>ED</v>
          </cell>
          <cell r="N1065" t="str">
            <v>AN</v>
          </cell>
          <cell r="O1065" t="str">
            <v>355000</v>
          </cell>
        </row>
        <row r="1066">
          <cell r="A1066" t="str">
            <v>CD.AA.391100-AFC-GENERAL PLANT-COMP</v>
          </cell>
          <cell r="B1066">
            <v>44186</v>
          </cell>
          <cell r="C1066">
            <v>44166</v>
          </cell>
          <cell r="D1066" t="str">
            <v>182332 REG ASSET - AFUDC (CCNC)</v>
          </cell>
          <cell r="E1066">
            <v>44166</v>
          </cell>
          <cell r="F1066">
            <v>0</v>
          </cell>
          <cell r="G1066">
            <v>5792.4</v>
          </cell>
          <cell r="H1066">
            <v>523.99</v>
          </cell>
          <cell r="I1066">
            <v>5268.41</v>
          </cell>
          <cell r="J1066">
            <v>9.2960000000000001E-2</v>
          </cell>
          <cell r="K1066">
            <v>538.46150399999999</v>
          </cell>
          <cell r="L1066" t="str">
            <v>CD.AA.391100</v>
          </cell>
          <cell r="M1066" t="str">
            <v>CD</v>
          </cell>
          <cell r="N1066" t="str">
            <v>AA</v>
          </cell>
          <cell r="O1066" t="str">
            <v>391100</v>
          </cell>
        </row>
        <row r="1067">
          <cell r="A1067" t="str">
            <v>CD.WA.391121-AFC-GENERAL PLANT-COMP</v>
          </cell>
          <cell r="B1067">
            <v>43804</v>
          </cell>
          <cell r="C1067">
            <v>43800</v>
          </cell>
          <cell r="D1067" t="str">
            <v>182332 REG ASSET - AFUDC (CCNC)</v>
          </cell>
          <cell r="E1067">
            <v>44166</v>
          </cell>
          <cell r="F1067">
            <v>0</v>
          </cell>
          <cell r="G1067">
            <v>0</v>
          </cell>
          <cell r="H1067">
            <v>0</v>
          </cell>
          <cell r="I1067">
            <v>0</v>
          </cell>
          <cell r="J1067">
            <v>0</v>
          </cell>
          <cell r="K1067">
            <v>0</v>
          </cell>
          <cell r="L1067" t="str">
            <v>CD.WA.391121</v>
          </cell>
          <cell r="M1067" t="str">
            <v>CD</v>
          </cell>
          <cell r="N1067" t="str">
            <v>WA</v>
          </cell>
          <cell r="O1067" t="str">
            <v>391121</v>
          </cell>
        </row>
        <row r="1068">
          <cell r="A1068" t="str">
            <v>ED.ID.366000-AFC-DISTRIBUTION PLANT</v>
          </cell>
          <cell r="B1068">
            <v>43830</v>
          </cell>
          <cell r="C1068">
            <v>43800</v>
          </cell>
          <cell r="D1068" t="str">
            <v>182332 REG ASSET - AFUDC (CCNC)</v>
          </cell>
          <cell r="E1068">
            <v>44166</v>
          </cell>
          <cell r="F1068">
            <v>0</v>
          </cell>
          <cell r="G1068">
            <v>11.51</v>
          </cell>
          <cell r="H1068">
            <v>0.28000000000000003</v>
          </cell>
          <cell r="I1068">
            <v>11.23</v>
          </cell>
          <cell r="J1068">
            <v>0</v>
          </cell>
          <cell r="K1068">
            <v>0</v>
          </cell>
          <cell r="L1068" t="str">
            <v>ED.ID.366000</v>
          </cell>
          <cell r="M1068" t="str">
            <v>ED</v>
          </cell>
          <cell r="N1068" t="str">
            <v>ID</v>
          </cell>
          <cell r="O1068" t="str">
            <v>366000</v>
          </cell>
        </row>
        <row r="1069">
          <cell r="A1069" t="str">
            <v>CD.AA.303100-AFC-INTANGIBLE PLANT-M</v>
          </cell>
          <cell r="B1069">
            <v>43606</v>
          </cell>
          <cell r="C1069">
            <v>43586</v>
          </cell>
          <cell r="D1069" t="str">
            <v>182332 REG ASSET - AFUDC (CCNC)</v>
          </cell>
          <cell r="E1069">
            <v>44166</v>
          </cell>
          <cell r="F1069">
            <v>0</v>
          </cell>
          <cell r="G1069">
            <v>0</v>
          </cell>
          <cell r="H1069">
            <v>0</v>
          </cell>
          <cell r="I1069">
            <v>0</v>
          </cell>
          <cell r="J1069">
            <v>9.2960000000000001E-2</v>
          </cell>
          <cell r="K1069">
            <v>0</v>
          </cell>
          <cell r="L1069" t="str">
            <v>CD.AA.303100</v>
          </cell>
          <cell r="M1069" t="str">
            <v>CD</v>
          </cell>
          <cell r="N1069" t="str">
            <v>AA</v>
          </cell>
          <cell r="O1069" t="str">
            <v>303100</v>
          </cell>
        </row>
        <row r="1070">
          <cell r="A1070" t="str">
            <v>CD.AA.397000-AFC-GENERAL PLANT-COMM</v>
          </cell>
          <cell r="B1070">
            <v>43931</v>
          </cell>
          <cell r="C1070">
            <v>43922</v>
          </cell>
          <cell r="D1070" t="str">
            <v>182332 REG ASSET - AFUDC (CCNC)</v>
          </cell>
          <cell r="E1070">
            <v>44166</v>
          </cell>
          <cell r="F1070">
            <v>0</v>
          </cell>
          <cell r="G1070">
            <v>19087.259999999998</v>
          </cell>
          <cell r="H1070">
            <v>499.71</v>
          </cell>
          <cell r="I1070">
            <v>18587.55</v>
          </cell>
          <cell r="J1070">
            <v>9.2960000000000001E-2</v>
          </cell>
          <cell r="K1070">
            <v>1774.3516895999999</v>
          </cell>
          <cell r="L1070" t="str">
            <v>CD.AA.397000</v>
          </cell>
          <cell r="M1070" t="str">
            <v>CD</v>
          </cell>
          <cell r="N1070" t="str">
            <v>AA</v>
          </cell>
          <cell r="O1070" t="str">
            <v>397000</v>
          </cell>
        </row>
        <row r="1071">
          <cell r="A1071" t="str">
            <v>CD.AA.303100-AFC-INTANGIBLE PLANT-M</v>
          </cell>
          <cell r="B1071">
            <v>43931</v>
          </cell>
          <cell r="C1071">
            <v>43922</v>
          </cell>
          <cell r="D1071" t="str">
            <v>182332 REG ASSET - AFUDC (CCNC)</v>
          </cell>
          <cell r="E1071">
            <v>44166</v>
          </cell>
          <cell r="F1071">
            <v>0</v>
          </cell>
          <cell r="G1071">
            <v>0</v>
          </cell>
          <cell r="H1071">
            <v>0</v>
          </cell>
          <cell r="I1071">
            <v>0</v>
          </cell>
          <cell r="J1071">
            <v>9.2960000000000001E-2</v>
          </cell>
          <cell r="K1071">
            <v>0</v>
          </cell>
          <cell r="L1071" t="str">
            <v>CD.AA.303100</v>
          </cell>
          <cell r="M1071" t="str">
            <v>CD</v>
          </cell>
          <cell r="N1071" t="str">
            <v>AA</v>
          </cell>
          <cell r="O1071" t="str">
            <v>303100</v>
          </cell>
        </row>
        <row r="1072">
          <cell r="A1072" t="str">
            <v>ED.ID.397600-AFC-DISTRIBUTION COMMS</v>
          </cell>
          <cell r="B1072">
            <v>44187</v>
          </cell>
          <cell r="C1072">
            <v>44166</v>
          </cell>
          <cell r="D1072" t="str">
            <v>182332 REG ASSET - AFUDC (CCNC)</v>
          </cell>
          <cell r="E1072">
            <v>44166</v>
          </cell>
          <cell r="F1072">
            <v>0</v>
          </cell>
          <cell r="G1072">
            <v>3664.61</v>
          </cell>
          <cell r="H1072">
            <v>10.18</v>
          </cell>
          <cell r="I1072">
            <v>3654.43</v>
          </cell>
          <cell r="J1072">
            <v>0</v>
          </cell>
          <cell r="K1072">
            <v>0</v>
          </cell>
          <cell r="L1072" t="str">
            <v>ED.ID.397600</v>
          </cell>
          <cell r="M1072" t="str">
            <v>ED</v>
          </cell>
          <cell r="N1072" t="str">
            <v>ID</v>
          </cell>
          <cell r="O1072" t="str">
            <v>397600</v>
          </cell>
        </row>
        <row r="1073">
          <cell r="A1073" t="str">
            <v>ED.WA.367000-AFC-DISTRIBUTION PLANT</v>
          </cell>
          <cell r="B1073">
            <v>43951</v>
          </cell>
          <cell r="C1073">
            <v>43922</v>
          </cell>
          <cell r="D1073" t="str">
            <v>182332 REG ASSET - AFUDC (CCNC)</v>
          </cell>
          <cell r="E1073">
            <v>44166</v>
          </cell>
          <cell r="F1073">
            <v>0</v>
          </cell>
          <cell r="G1073">
            <v>956.56</v>
          </cell>
          <cell r="H1073">
            <v>8.1</v>
          </cell>
          <cell r="I1073">
            <v>948.46</v>
          </cell>
          <cell r="J1073">
            <v>0</v>
          </cell>
          <cell r="K1073">
            <v>0</v>
          </cell>
          <cell r="L1073" t="str">
            <v>ED.WA.367000</v>
          </cell>
          <cell r="M1073" t="str">
            <v>ED</v>
          </cell>
          <cell r="N1073" t="str">
            <v>WA</v>
          </cell>
          <cell r="O1073" t="str">
            <v>367000</v>
          </cell>
        </row>
        <row r="1074">
          <cell r="A1074" t="str">
            <v>ED.WA.368000-AFC-DISTRIBUTION PLANT</v>
          </cell>
          <cell r="B1074">
            <v>43951</v>
          </cell>
          <cell r="C1074">
            <v>43922</v>
          </cell>
          <cell r="D1074" t="str">
            <v>182332 REG ASSET - AFUDC (CCNC)</v>
          </cell>
          <cell r="E1074">
            <v>44166</v>
          </cell>
          <cell r="F1074">
            <v>0</v>
          </cell>
          <cell r="G1074">
            <v>0</v>
          </cell>
          <cell r="H1074">
            <v>0</v>
          </cell>
          <cell r="I1074">
            <v>0</v>
          </cell>
          <cell r="J1074">
            <v>0</v>
          </cell>
          <cell r="K1074">
            <v>0</v>
          </cell>
          <cell r="L1074" t="str">
            <v>ED.WA.368000</v>
          </cell>
          <cell r="M1074" t="str">
            <v>ED</v>
          </cell>
          <cell r="N1074" t="str">
            <v>WA</v>
          </cell>
          <cell r="O1074" t="str">
            <v>368000</v>
          </cell>
        </row>
        <row r="1075">
          <cell r="A1075" t="str">
            <v>ED.AN.355000-AFC-TRANSMISSION PLANT</v>
          </cell>
          <cell r="B1075">
            <v>43928</v>
          </cell>
          <cell r="C1075">
            <v>43922</v>
          </cell>
          <cell r="D1075" t="str">
            <v>182332 REG ASSET - AFUDC (CCNC)</v>
          </cell>
          <cell r="E1075">
            <v>44166</v>
          </cell>
          <cell r="F1075">
            <v>0</v>
          </cell>
          <cell r="G1075">
            <v>112072.97</v>
          </cell>
          <cell r="H1075">
            <v>1031.8900000000001</v>
          </cell>
          <cell r="I1075">
            <v>111041.08</v>
          </cell>
          <cell r="J1075">
            <v>0</v>
          </cell>
          <cell r="K1075">
            <v>0</v>
          </cell>
          <cell r="L1075" t="str">
            <v>ED.AN.355000</v>
          </cell>
          <cell r="M1075" t="str">
            <v>ED</v>
          </cell>
          <cell r="N1075" t="str">
            <v>AN</v>
          </cell>
          <cell r="O1075" t="str">
            <v>355000</v>
          </cell>
        </row>
        <row r="1076">
          <cell r="A1076" t="str">
            <v>ED.AN.352000-AFC-TRANSMISSION PLANT</v>
          </cell>
          <cell r="B1076">
            <v>43922</v>
          </cell>
          <cell r="C1076">
            <v>43922</v>
          </cell>
          <cell r="D1076" t="str">
            <v>182332 REG ASSET - AFUDC (CCNC)</v>
          </cell>
          <cell r="E1076">
            <v>44166</v>
          </cell>
          <cell r="F1076">
            <v>0</v>
          </cell>
          <cell r="G1076">
            <v>0</v>
          </cell>
          <cell r="H1076">
            <v>0</v>
          </cell>
          <cell r="I1076">
            <v>0</v>
          </cell>
          <cell r="J1076">
            <v>0</v>
          </cell>
          <cell r="K1076">
            <v>0</v>
          </cell>
          <cell r="L1076" t="str">
            <v>ED.AN.352000</v>
          </cell>
          <cell r="M1076" t="str">
            <v>ED</v>
          </cell>
          <cell r="N1076" t="str">
            <v>AN</v>
          </cell>
          <cell r="O1076" t="str">
            <v>352000</v>
          </cell>
        </row>
        <row r="1077">
          <cell r="A1077" t="str">
            <v>ED.ID.366000-AFC-DISTRIBUTION PLANT</v>
          </cell>
          <cell r="B1077">
            <v>43852</v>
          </cell>
          <cell r="C1077">
            <v>43831</v>
          </cell>
          <cell r="D1077" t="str">
            <v>182332 REG ASSET - AFUDC (CCNC)</v>
          </cell>
          <cell r="E1077">
            <v>44166</v>
          </cell>
          <cell r="F1077">
            <v>0</v>
          </cell>
          <cell r="G1077">
            <v>302.66000000000003</v>
          </cell>
          <cell r="H1077">
            <v>3.29</v>
          </cell>
          <cell r="I1077">
            <v>299.37</v>
          </cell>
          <cell r="J1077">
            <v>0</v>
          </cell>
          <cell r="K1077">
            <v>0</v>
          </cell>
          <cell r="L1077" t="str">
            <v>ED.ID.366000</v>
          </cell>
          <cell r="M1077" t="str">
            <v>ED</v>
          </cell>
          <cell r="N1077" t="str">
            <v>ID</v>
          </cell>
          <cell r="O1077" t="str">
            <v>366000</v>
          </cell>
        </row>
        <row r="1078">
          <cell r="A1078" t="str">
            <v>ED.AN.356000-AFC-TRANSMISSION PLANT</v>
          </cell>
          <cell r="B1078">
            <v>43525</v>
          </cell>
          <cell r="C1078">
            <v>43586</v>
          </cell>
          <cell r="D1078" t="str">
            <v>182332 REG ASSET - AFUDC (CCNC)</v>
          </cell>
          <cell r="E1078">
            <v>44166</v>
          </cell>
          <cell r="F1078">
            <v>0</v>
          </cell>
          <cell r="G1078">
            <v>0</v>
          </cell>
          <cell r="H1078">
            <v>0</v>
          </cell>
          <cell r="I1078">
            <v>0</v>
          </cell>
          <cell r="J1078">
            <v>0</v>
          </cell>
          <cell r="K1078">
            <v>0</v>
          </cell>
          <cell r="L1078" t="str">
            <v>ED.AN.356000</v>
          </cell>
          <cell r="M1078" t="str">
            <v>ED</v>
          </cell>
          <cell r="N1078" t="str">
            <v>AN</v>
          </cell>
          <cell r="O1078" t="str">
            <v>356000</v>
          </cell>
        </row>
        <row r="1079">
          <cell r="A1079" t="str">
            <v>ED.NR.331200-AFC-HYDRO PROD PLANT-S</v>
          </cell>
          <cell r="B1079">
            <v>43847</v>
          </cell>
          <cell r="C1079">
            <v>43831</v>
          </cell>
          <cell r="D1079" t="str">
            <v>182332 REG ASSET - AFUDC (CCNC)</v>
          </cell>
          <cell r="E1079">
            <v>44166</v>
          </cell>
          <cell r="F1079">
            <v>0</v>
          </cell>
          <cell r="G1079">
            <v>2174.41</v>
          </cell>
          <cell r="H1079">
            <v>26.33</v>
          </cell>
          <cell r="I1079">
            <v>2148.08</v>
          </cell>
          <cell r="J1079">
            <v>0</v>
          </cell>
          <cell r="K1079">
            <v>0</v>
          </cell>
          <cell r="L1079" t="str">
            <v>ED.NR.331200</v>
          </cell>
          <cell r="M1079" t="str">
            <v>ED</v>
          </cell>
          <cell r="N1079" t="str">
            <v>NR</v>
          </cell>
          <cell r="O1079" t="str">
            <v>331200</v>
          </cell>
        </row>
        <row r="1080">
          <cell r="A1080" t="str">
            <v>ED.NR.335150-AFC-HYD PRD-EQ FISHERY</v>
          </cell>
          <cell r="B1080">
            <v>43847</v>
          </cell>
          <cell r="C1080">
            <v>43831</v>
          </cell>
          <cell r="D1080" t="str">
            <v>182332 REG ASSET - AFUDC (CCNC)</v>
          </cell>
          <cell r="E1080">
            <v>44166</v>
          </cell>
          <cell r="F1080">
            <v>0</v>
          </cell>
          <cell r="G1080">
            <v>0</v>
          </cell>
          <cell r="H1080">
            <v>0</v>
          </cell>
          <cell r="I1080">
            <v>0</v>
          </cell>
          <cell r="J1080">
            <v>0</v>
          </cell>
          <cell r="K1080">
            <v>0</v>
          </cell>
          <cell r="L1080" t="str">
            <v>ED.NR.335150</v>
          </cell>
          <cell r="M1080" t="str">
            <v>ED</v>
          </cell>
          <cell r="N1080" t="str">
            <v>NR</v>
          </cell>
          <cell r="O1080" t="str">
            <v>335150</v>
          </cell>
        </row>
        <row r="1081">
          <cell r="A1081" t="str">
            <v>GD.ID.376000-AFC-GAS DISTRIBUTION P</v>
          </cell>
          <cell r="B1081">
            <v>43486</v>
          </cell>
          <cell r="C1081">
            <v>43586</v>
          </cell>
          <cell r="D1081" t="str">
            <v>182332 REG ASSET - AFUDC (CCNC)</v>
          </cell>
          <cell r="E1081">
            <v>44166</v>
          </cell>
          <cell r="F1081">
            <v>0</v>
          </cell>
          <cell r="G1081">
            <v>0</v>
          </cell>
          <cell r="H1081">
            <v>0</v>
          </cell>
          <cell r="I1081">
            <v>0</v>
          </cell>
          <cell r="J1081">
            <v>0</v>
          </cell>
          <cell r="K1081">
            <v>0</v>
          </cell>
          <cell r="L1081" t="str">
            <v>GD.ID.376000</v>
          </cell>
          <cell r="M1081" t="str">
            <v>GD</v>
          </cell>
          <cell r="N1081" t="str">
            <v>ID</v>
          </cell>
          <cell r="O1081" t="str">
            <v>376000</v>
          </cell>
        </row>
        <row r="1082">
          <cell r="A1082" t="str">
            <v>GD.OR.380000-AFC-GAS DISTRIBUTION P</v>
          </cell>
          <cell r="B1082">
            <v>44105</v>
          </cell>
          <cell r="C1082">
            <v>44105</v>
          </cell>
          <cell r="D1082" t="str">
            <v>182332 REG ASSET - AFUDC (CCNC)</v>
          </cell>
          <cell r="E1082">
            <v>44166</v>
          </cell>
          <cell r="F1082">
            <v>0</v>
          </cell>
          <cell r="G1082">
            <v>710.65</v>
          </cell>
          <cell r="H1082">
            <v>5.94</v>
          </cell>
          <cell r="I1082">
            <v>704.71</v>
          </cell>
          <cell r="J1082">
            <v>1</v>
          </cell>
          <cell r="K1082">
            <v>710.65</v>
          </cell>
          <cell r="L1082" t="str">
            <v>GD.OR.380000</v>
          </cell>
          <cell r="M1082" t="str">
            <v>GD</v>
          </cell>
          <cell r="N1082" t="str">
            <v>OR</v>
          </cell>
          <cell r="O1082" t="str">
            <v>380000</v>
          </cell>
        </row>
        <row r="1083">
          <cell r="A1083" t="str">
            <v>CD.AA.391100-AFC-GENERAL PLANT-COMP</v>
          </cell>
          <cell r="B1083">
            <v>43738</v>
          </cell>
          <cell r="C1083">
            <v>43709</v>
          </cell>
          <cell r="D1083" t="str">
            <v>182332 REG ASSET - AFUDC (CCNC)</v>
          </cell>
          <cell r="E1083">
            <v>44166</v>
          </cell>
          <cell r="F1083">
            <v>0</v>
          </cell>
          <cell r="G1083">
            <v>23568.7</v>
          </cell>
          <cell r="H1083">
            <v>5513.6</v>
          </cell>
          <cell r="I1083">
            <v>18055.099999999999</v>
          </cell>
          <cell r="J1083">
            <v>9.2960000000000001E-2</v>
          </cell>
          <cell r="K1083">
            <v>2190.9463519999999</v>
          </cell>
          <cell r="L1083" t="str">
            <v>CD.AA.391100</v>
          </cell>
          <cell r="M1083" t="str">
            <v>CD</v>
          </cell>
          <cell r="N1083" t="str">
            <v>AA</v>
          </cell>
          <cell r="O1083" t="str">
            <v>391100</v>
          </cell>
        </row>
        <row r="1084">
          <cell r="A1084" t="str">
            <v>GD.OR.376000-AFC-GAS DISTRIBUTION P</v>
          </cell>
          <cell r="B1084">
            <v>44119</v>
          </cell>
          <cell r="C1084">
            <v>44105</v>
          </cell>
          <cell r="D1084" t="str">
            <v>182332 REG ASSET - AFUDC (CCNC)</v>
          </cell>
          <cell r="E1084">
            <v>44166</v>
          </cell>
          <cell r="F1084">
            <v>0</v>
          </cell>
          <cell r="G1084">
            <v>9334.02</v>
          </cell>
          <cell r="H1084">
            <v>90.25</v>
          </cell>
          <cell r="I1084">
            <v>9243.77</v>
          </cell>
          <cell r="J1084">
            <v>1</v>
          </cell>
          <cell r="K1084">
            <v>9334.02</v>
          </cell>
          <cell r="L1084" t="str">
            <v>GD.OR.376000</v>
          </cell>
          <cell r="M1084" t="str">
            <v>GD</v>
          </cell>
          <cell r="N1084" t="str">
            <v>OR</v>
          </cell>
          <cell r="O1084" t="str">
            <v>376000</v>
          </cell>
        </row>
        <row r="1085">
          <cell r="A1085" t="str">
            <v>GD.OR.376000-AFC-GAS DISTRIBUTION P</v>
          </cell>
          <cell r="B1085">
            <v>44109</v>
          </cell>
          <cell r="C1085">
            <v>44105</v>
          </cell>
          <cell r="D1085" t="str">
            <v>182332 REG ASSET - AFUDC (CCNC)</v>
          </cell>
          <cell r="E1085">
            <v>44166</v>
          </cell>
          <cell r="F1085">
            <v>0</v>
          </cell>
          <cell r="G1085">
            <v>1059.96</v>
          </cell>
          <cell r="H1085">
            <v>10.25</v>
          </cell>
          <cell r="I1085">
            <v>1049.71</v>
          </cell>
          <cell r="J1085">
            <v>1</v>
          </cell>
          <cell r="K1085">
            <v>1059.96</v>
          </cell>
          <cell r="L1085" t="str">
            <v>GD.OR.376000</v>
          </cell>
          <cell r="M1085" t="str">
            <v>GD</v>
          </cell>
          <cell r="N1085" t="str">
            <v>OR</v>
          </cell>
          <cell r="O1085" t="str">
            <v>376000</v>
          </cell>
        </row>
        <row r="1086">
          <cell r="A1086" t="str">
            <v>ED.AN.356000-AFC-TRANSMISSION PLANT</v>
          </cell>
          <cell r="B1086">
            <v>43913</v>
          </cell>
          <cell r="C1086">
            <v>43891</v>
          </cell>
          <cell r="D1086" t="str">
            <v>182332 REG ASSET - AFUDC (CCNC)</v>
          </cell>
          <cell r="E1086">
            <v>44166</v>
          </cell>
          <cell r="F1086">
            <v>0</v>
          </cell>
          <cell r="G1086">
            <v>0</v>
          </cell>
          <cell r="H1086">
            <v>0</v>
          </cell>
          <cell r="I1086">
            <v>0</v>
          </cell>
          <cell r="J1086">
            <v>0</v>
          </cell>
          <cell r="K1086">
            <v>0</v>
          </cell>
          <cell r="L1086" t="str">
            <v>ED.AN.356000</v>
          </cell>
          <cell r="M1086" t="str">
            <v>ED</v>
          </cell>
          <cell r="N1086" t="str">
            <v>AN</v>
          </cell>
          <cell r="O1086" t="str">
            <v>356000</v>
          </cell>
        </row>
        <row r="1087">
          <cell r="A1087" t="str">
            <v>ED.ID.362000-AFC-DISTRIBUTION PLANT</v>
          </cell>
          <cell r="B1087">
            <v>43902</v>
          </cell>
          <cell r="C1087">
            <v>43891</v>
          </cell>
          <cell r="D1087" t="str">
            <v>182332 REG ASSET - AFUDC (CCNC)</v>
          </cell>
          <cell r="E1087">
            <v>44166</v>
          </cell>
          <cell r="F1087">
            <v>0</v>
          </cell>
          <cell r="G1087">
            <v>0</v>
          </cell>
          <cell r="H1087">
            <v>0</v>
          </cell>
          <cell r="I1087">
            <v>0</v>
          </cell>
          <cell r="J1087">
            <v>0</v>
          </cell>
          <cell r="K1087">
            <v>0</v>
          </cell>
          <cell r="L1087" t="str">
            <v>ED.ID.362000</v>
          </cell>
          <cell r="M1087" t="str">
            <v>ED</v>
          </cell>
          <cell r="N1087" t="str">
            <v>ID</v>
          </cell>
          <cell r="O1087" t="str">
            <v>362000</v>
          </cell>
        </row>
        <row r="1088">
          <cell r="A1088" t="str">
            <v>ED.ID.366000-AFC-DISTRIBUTION PLANT</v>
          </cell>
          <cell r="B1088">
            <v>43921</v>
          </cell>
          <cell r="C1088">
            <v>43891</v>
          </cell>
          <cell r="D1088" t="str">
            <v>182332 REG ASSET - AFUDC (CCNC)</v>
          </cell>
          <cell r="E1088">
            <v>44166</v>
          </cell>
          <cell r="F1088">
            <v>0</v>
          </cell>
          <cell r="G1088">
            <v>112.3</v>
          </cell>
          <cell r="H1088">
            <v>1.22</v>
          </cell>
          <cell r="I1088">
            <v>111.08</v>
          </cell>
          <cell r="J1088">
            <v>0</v>
          </cell>
          <cell r="K1088">
            <v>0</v>
          </cell>
          <cell r="L1088" t="str">
            <v>ED.ID.366000</v>
          </cell>
          <cell r="M1088" t="str">
            <v>ED</v>
          </cell>
          <cell r="N1088" t="str">
            <v>ID</v>
          </cell>
          <cell r="O1088" t="str">
            <v>366000</v>
          </cell>
        </row>
        <row r="1089">
          <cell r="A1089" t="str">
            <v>ED.WA.366000-AFC-DISTRIBUTION PLANT</v>
          </cell>
          <cell r="B1089">
            <v>44105</v>
          </cell>
          <cell r="C1089">
            <v>44105</v>
          </cell>
          <cell r="D1089" t="str">
            <v>182332 REG ASSET - AFUDC (CCNC)</v>
          </cell>
          <cell r="E1089">
            <v>44166</v>
          </cell>
          <cell r="F1089">
            <v>0</v>
          </cell>
          <cell r="G1089">
            <v>71046.94</v>
          </cell>
          <cell r="H1089">
            <v>240.04</v>
          </cell>
          <cell r="I1089">
            <v>70806.899999999994</v>
          </cell>
          <cell r="J1089">
            <v>0</v>
          </cell>
          <cell r="K1089">
            <v>0</v>
          </cell>
          <cell r="L1089" t="str">
            <v>ED.WA.366000</v>
          </cell>
          <cell r="M1089" t="str">
            <v>ED</v>
          </cell>
          <cell r="N1089" t="str">
            <v>WA</v>
          </cell>
          <cell r="O1089" t="str">
            <v>366000</v>
          </cell>
        </row>
        <row r="1090">
          <cell r="A1090" t="str">
            <v>GD.WA.378000-AFC-DISTRIBUTION-MEAS/</v>
          </cell>
          <cell r="B1090">
            <v>44053</v>
          </cell>
          <cell r="C1090">
            <v>44044</v>
          </cell>
          <cell r="D1090" t="str">
            <v>182332 REG ASSET - AFUDC (CCNC)</v>
          </cell>
          <cell r="E1090">
            <v>44166</v>
          </cell>
          <cell r="F1090">
            <v>0</v>
          </cell>
          <cell r="G1090">
            <v>29.6</v>
          </cell>
          <cell r="H1090">
            <v>0.51</v>
          </cell>
          <cell r="I1090">
            <v>29.09</v>
          </cell>
          <cell r="J1090">
            <v>0</v>
          </cell>
          <cell r="K1090">
            <v>0</v>
          </cell>
          <cell r="L1090" t="str">
            <v>GD.WA.378000</v>
          </cell>
          <cell r="M1090" t="str">
            <v>GD</v>
          </cell>
          <cell r="N1090" t="str">
            <v>WA</v>
          </cell>
          <cell r="O1090" t="str">
            <v>378000</v>
          </cell>
        </row>
        <row r="1091">
          <cell r="A1091" t="str">
            <v>CD.AA.303100-AFC-INTANGIBLE PLANT-M</v>
          </cell>
          <cell r="B1091">
            <v>43895</v>
          </cell>
          <cell r="C1091">
            <v>43891</v>
          </cell>
          <cell r="D1091" t="str">
            <v>182332 REG ASSET - AFUDC (CCNC)</v>
          </cell>
          <cell r="E1091">
            <v>44166</v>
          </cell>
          <cell r="F1091">
            <v>0</v>
          </cell>
          <cell r="G1091">
            <v>0</v>
          </cell>
          <cell r="H1091">
            <v>0</v>
          </cell>
          <cell r="I1091">
            <v>0</v>
          </cell>
          <cell r="J1091">
            <v>9.2960000000000001E-2</v>
          </cell>
          <cell r="K1091">
            <v>0</v>
          </cell>
          <cell r="L1091" t="str">
            <v>CD.AA.303100</v>
          </cell>
          <cell r="M1091" t="str">
            <v>CD</v>
          </cell>
          <cell r="N1091" t="str">
            <v>AA</v>
          </cell>
          <cell r="O1091" t="str">
            <v>303100</v>
          </cell>
        </row>
        <row r="1092">
          <cell r="A1092" t="str">
            <v>ED.AN.353000-AFC-TRANSMISSION PLANT</v>
          </cell>
          <cell r="B1092">
            <v>44127</v>
          </cell>
          <cell r="C1092">
            <v>44105</v>
          </cell>
          <cell r="D1092" t="str">
            <v>182332 REG ASSET - AFUDC (CCNC)</v>
          </cell>
          <cell r="E1092">
            <v>44166</v>
          </cell>
          <cell r="F1092">
            <v>0</v>
          </cell>
          <cell r="G1092">
            <v>53894.47</v>
          </cell>
          <cell r="H1092">
            <v>370.19</v>
          </cell>
          <cell r="I1092">
            <v>53524.28</v>
          </cell>
          <cell r="J1092">
            <v>0</v>
          </cell>
          <cell r="K1092">
            <v>0</v>
          </cell>
          <cell r="L1092" t="str">
            <v>ED.AN.353000</v>
          </cell>
          <cell r="M1092" t="str">
            <v>ED</v>
          </cell>
          <cell r="N1092" t="str">
            <v>AN</v>
          </cell>
          <cell r="O1092" t="str">
            <v>353000</v>
          </cell>
        </row>
        <row r="1093">
          <cell r="A1093" t="str">
            <v>CD.AA.391100-AFC-GENERAL PLANT-COMP</v>
          </cell>
          <cell r="B1093">
            <v>43893</v>
          </cell>
          <cell r="C1093">
            <v>43891</v>
          </cell>
          <cell r="D1093" t="str">
            <v>182332 REG ASSET - AFUDC (CCNC)</v>
          </cell>
          <cell r="E1093">
            <v>44166</v>
          </cell>
          <cell r="F1093">
            <v>0</v>
          </cell>
          <cell r="G1093">
            <v>0</v>
          </cell>
          <cell r="H1093">
            <v>0</v>
          </cell>
          <cell r="I1093">
            <v>0</v>
          </cell>
          <cell r="J1093">
            <v>9.2960000000000001E-2</v>
          </cell>
          <cell r="K1093">
            <v>0</v>
          </cell>
          <cell r="L1093" t="str">
            <v>CD.AA.391100</v>
          </cell>
          <cell r="M1093" t="str">
            <v>CD</v>
          </cell>
          <cell r="N1093" t="str">
            <v>AA</v>
          </cell>
          <cell r="O1093" t="str">
            <v>391100</v>
          </cell>
        </row>
        <row r="1094">
          <cell r="A1094" t="str">
            <v>ED.AN.397000 GENERAL PLANT-COMMUNIC</v>
          </cell>
          <cell r="B1094">
            <v>43872</v>
          </cell>
          <cell r="C1094">
            <v>43862</v>
          </cell>
          <cell r="D1094" t="str">
            <v>182332 REG ASSET - AFUDC (CCNC)</v>
          </cell>
          <cell r="E1094">
            <v>44166</v>
          </cell>
          <cell r="F1094">
            <v>0</v>
          </cell>
          <cell r="G1094">
            <v>0</v>
          </cell>
          <cell r="H1094">
            <v>0</v>
          </cell>
          <cell r="I1094">
            <v>0</v>
          </cell>
          <cell r="J1094">
            <v>0</v>
          </cell>
          <cell r="K1094">
            <v>0</v>
          </cell>
          <cell r="L1094" t="str">
            <v>ED.AN.397000</v>
          </cell>
          <cell r="M1094" t="str">
            <v>ED</v>
          </cell>
          <cell r="N1094" t="str">
            <v>AN</v>
          </cell>
          <cell r="O1094" t="str">
            <v>397000</v>
          </cell>
        </row>
        <row r="1095">
          <cell r="A1095" t="str">
            <v>CD.AA.391100-AFC-GENERAL PLANT-COMP</v>
          </cell>
          <cell r="B1095">
            <v>43655</v>
          </cell>
          <cell r="C1095">
            <v>43647</v>
          </cell>
          <cell r="D1095" t="str">
            <v>182332 REG ASSET - AFUDC (CCNC)</v>
          </cell>
          <cell r="E1095">
            <v>44166</v>
          </cell>
          <cell r="F1095">
            <v>0</v>
          </cell>
          <cell r="G1095">
            <v>0</v>
          </cell>
          <cell r="H1095">
            <v>0</v>
          </cell>
          <cell r="I1095">
            <v>0</v>
          </cell>
          <cell r="J1095">
            <v>9.2960000000000001E-2</v>
          </cell>
          <cell r="K1095">
            <v>0</v>
          </cell>
          <cell r="L1095" t="str">
            <v>CD.AA.391100</v>
          </cell>
          <cell r="M1095" t="str">
            <v>CD</v>
          </cell>
          <cell r="N1095" t="str">
            <v>AA</v>
          </cell>
          <cell r="O1095" t="str">
            <v>391100</v>
          </cell>
        </row>
        <row r="1096">
          <cell r="A1096" t="str">
            <v>ED.MS.334000-AFC-HYDRO PROD PLANT-A</v>
          </cell>
          <cell r="B1096">
            <v>44071</v>
          </cell>
          <cell r="C1096">
            <v>44044</v>
          </cell>
          <cell r="D1096" t="str">
            <v>182332 REG ASSET - AFUDC (CCNC)</v>
          </cell>
          <cell r="E1096">
            <v>44166</v>
          </cell>
          <cell r="F1096">
            <v>0</v>
          </cell>
          <cell r="G1096">
            <v>0</v>
          </cell>
          <cell r="H1096">
            <v>0</v>
          </cell>
          <cell r="I1096">
            <v>0</v>
          </cell>
          <cell r="J1096">
            <v>0</v>
          </cell>
          <cell r="K1096">
            <v>0</v>
          </cell>
          <cell r="L1096" t="str">
            <v>ED.MS.334000</v>
          </cell>
          <cell r="M1096" t="str">
            <v>ED</v>
          </cell>
          <cell r="N1096" t="str">
            <v>MS</v>
          </cell>
          <cell r="O1096" t="str">
            <v>334000</v>
          </cell>
        </row>
        <row r="1097">
          <cell r="A1097" t="str">
            <v>CD.AA.391100-AFC-GENERAL PLANT-COMP</v>
          </cell>
          <cell r="B1097">
            <v>43684</v>
          </cell>
          <cell r="C1097">
            <v>43678</v>
          </cell>
          <cell r="D1097" t="str">
            <v>182332 REG ASSET - AFUDC (CCNC)</v>
          </cell>
          <cell r="E1097">
            <v>44166</v>
          </cell>
          <cell r="F1097">
            <v>0</v>
          </cell>
          <cell r="G1097">
            <v>0</v>
          </cell>
          <cell r="H1097">
            <v>0</v>
          </cell>
          <cell r="I1097">
            <v>0</v>
          </cell>
          <cell r="J1097">
            <v>9.2960000000000001E-2</v>
          </cell>
          <cell r="K1097">
            <v>0</v>
          </cell>
          <cell r="L1097" t="str">
            <v>CD.AA.391100</v>
          </cell>
          <cell r="M1097" t="str">
            <v>CD</v>
          </cell>
          <cell r="N1097" t="str">
            <v>AA</v>
          </cell>
          <cell r="O1097" t="str">
            <v>391100</v>
          </cell>
        </row>
        <row r="1098">
          <cell r="A1098" t="str">
            <v>ED.WA.364000-AFC-DISTRIBUTION PLANT</v>
          </cell>
          <cell r="B1098">
            <v>44134</v>
          </cell>
          <cell r="C1098">
            <v>44105</v>
          </cell>
          <cell r="D1098" t="str">
            <v>182332 REG ASSET - AFUDC (CCNC)</v>
          </cell>
          <cell r="E1098">
            <v>44166</v>
          </cell>
          <cell r="F1098">
            <v>0</v>
          </cell>
          <cell r="G1098">
            <v>582.08000000000004</v>
          </cell>
          <cell r="H1098">
            <v>5.35</v>
          </cell>
          <cell r="I1098">
            <v>576.73</v>
          </cell>
          <cell r="J1098">
            <v>0</v>
          </cell>
          <cell r="K1098">
            <v>0</v>
          </cell>
          <cell r="L1098" t="str">
            <v>ED.WA.364000</v>
          </cell>
          <cell r="M1098" t="str">
            <v>ED</v>
          </cell>
          <cell r="N1098" t="str">
            <v>WA</v>
          </cell>
          <cell r="O1098" t="str">
            <v>364000</v>
          </cell>
        </row>
        <row r="1099">
          <cell r="A1099" t="str">
            <v>CD.AA.391100-AFC-GENERAL PLANT-COMP</v>
          </cell>
          <cell r="B1099">
            <v>43668</v>
          </cell>
          <cell r="C1099">
            <v>43647</v>
          </cell>
          <cell r="D1099" t="str">
            <v>182332 REG ASSET - AFUDC (CCNC)</v>
          </cell>
          <cell r="E1099">
            <v>44166</v>
          </cell>
          <cell r="F1099">
            <v>0</v>
          </cell>
          <cell r="G1099">
            <v>0</v>
          </cell>
          <cell r="H1099">
            <v>0</v>
          </cell>
          <cell r="I1099">
            <v>0</v>
          </cell>
          <cell r="J1099">
            <v>9.2960000000000001E-2</v>
          </cell>
          <cell r="K1099">
            <v>0</v>
          </cell>
          <cell r="L1099" t="str">
            <v>CD.AA.391100</v>
          </cell>
          <cell r="M1099" t="str">
            <v>CD</v>
          </cell>
          <cell r="N1099" t="str">
            <v>AA</v>
          </cell>
          <cell r="O1099" t="str">
            <v>391100</v>
          </cell>
        </row>
        <row r="1100">
          <cell r="A1100" t="str">
            <v>GD.AA.303100-AFC-MISC INTANGIBLE PL</v>
          </cell>
          <cell r="B1100">
            <v>43914</v>
          </cell>
          <cell r="C1100">
            <v>43891</v>
          </cell>
          <cell r="D1100" t="str">
            <v>182332 REG ASSET - AFUDC (CCNC)</v>
          </cell>
          <cell r="E1100">
            <v>44166</v>
          </cell>
          <cell r="F1100">
            <v>0</v>
          </cell>
          <cell r="G1100">
            <v>0</v>
          </cell>
          <cell r="H1100">
            <v>0</v>
          </cell>
          <cell r="I1100">
            <v>0</v>
          </cell>
          <cell r="J1100">
            <v>0.30968000000000001</v>
          </cell>
          <cell r="K1100">
            <v>0</v>
          </cell>
          <cell r="L1100" t="str">
            <v>GD.AA.303100</v>
          </cell>
          <cell r="M1100" t="str">
            <v>GD</v>
          </cell>
          <cell r="N1100" t="str">
            <v>AA</v>
          </cell>
          <cell r="O1100" t="str">
            <v>303100</v>
          </cell>
        </row>
        <row r="1101">
          <cell r="A1101" t="str">
            <v>ED.AN.355000-AFC-TRANSMISSION PLANT</v>
          </cell>
          <cell r="B1101">
            <v>43614</v>
          </cell>
          <cell r="C1101">
            <v>43586</v>
          </cell>
          <cell r="D1101" t="str">
            <v>182332 REG ASSET - AFUDC (CCNC)</v>
          </cell>
          <cell r="E1101">
            <v>44166</v>
          </cell>
          <cell r="F1101">
            <v>0</v>
          </cell>
          <cell r="G1101">
            <v>0</v>
          </cell>
          <cell r="H1101">
            <v>0</v>
          </cell>
          <cell r="I1101">
            <v>0</v>
          </cell>
          <cell r="J1101">
            <v>0</v>
          </cell>
          <cell r="K1101">
            <v>0</v>
          </cell>
          <cell r="L1101" t="str">
            <v>ED.AN.355000</v>
          </cell>
          <cell r="M1101" t="str">
            <v>ED</v>
          </cell>
          <cell r="N1101" t="str">
            <v>AN</v>
          </cell>
          <cell r="O1101" t="str">
            <v>355000</v>
          </cell>
        </row>
        <row r="1102">
          <cell r="A1102" t="str">
            <v>ED.ID.369300-AFC-DISTRIBUTION PLANT</v>
          </cell>
          <cell r="B1102">
            <v>44070</v>
          </cell>
          <cell r="C1102">
            <v>44044</v>
          </cell>
          <cell r="D1102" t="str">
            <v>182332 REG ASSET - AFUDC (CCNC)</v>
          </cell>
          <cell r="E1102">
            <v>44166</v>
          </cell>
          <cell r="F1102">
            <v>0</v>
          </cell>
          <cell r="G1102">
            <v>12.2</v>
          </cell>
          <cell r="H1102">
            <v>0.13</v>
          </cell>
          <cell r="I1102">
            <v>12.07</v>
          </cell>
          <cell r="J1102">
            <v>0</v>
          </cell>
          <cell r="K1102">
            <v>0</v>
          </cell>
          <cell r="L1102" t="str">
            <v>ED.ID.369300</v>
          </cell>
          <cell r="M1102" t="str">
            <v>ED</v>
          </cell>
          <cell r="N1102" t="str">
            <v>ID</v>
          </cell>
          <cell r="O1102" t="str">
            <v>369300</v>
          </cell>
        </row>
        <row r="1103">
          <cell r="A1103" t="str">
            <v>ED.AN.391100-AFC-GENERAL PLANT-COMP</v>
          </cell>
          <cell r="B1103">
            <v>43862</v>
          </cell>
          <cell r="C1103">
            <v>43862</v>
          </cell>
          <cell r="D1103" t="str">
            <v>182332 REG ASSET - AFUDC (CCNC)</v>
          </cell>
          <cell r="E1103">
            <v>44166</v>
          </cell>
          <cell r="F1103">
            <v>0</v>
          </cell>
          <cell r="G1103">
            <v>0</v>
          </cell>
          <cell r="H1103">
            <v>0</v>
          </cell>
          <cell r="I1103">
            <v>0</v>
          </cell>
          <cell r="J1103">
            <v>0</v>
          </cell>
          <cell r="K1103">
            <v>0</v>
          </cell>
          <cell r="L1103" t="str">
            <v>ED.AN.391100</v>
          </cell>
          <cell r="M1103" t="str">
            <v>ED</v>
          </cell>
          <cell r="N1103" t="str">
            <v>AN</v>
          </cell>
          <cell r="O1103" t="str">
            <v>391100</v>
          </cell>
        </row>
        <row r="1104">
          <cell r="A1104" t="str">
            <v>CD.AA.391100-AFC-GENERAL PLANT-COMP</v>
          </cell>
          <cell r="B1104">
            <v>43692</v>
          </cell>
          <cell r="C1104">
            <v>43678</v>
          </cell>
          <cell r="D1104" t="str">
            <v>182332 REG ASSET - AFUDC (CCNC)</v>
          </cell>
          <cell r="E1104">
            <v>44166</v>
          </cell>
          <cell r="F1104">
            <v>0</v>
          </cell>
          <cell r="G1104">
            <v>0</v>
          </cell>
          <cell r="H1104">
            <v>0</v>
          </cell>
          <cell r="I1104">
            <v>0</v>
          </cell>
          <cell r="J1104">
            <v>9.2960000000000001E-2</v>
          </cell>
          <cell r="K1104">
            <v>0</v>
          </cell>
          <cell r="L1104" t="str">
            <v>CD.AA.391100</v>
          </cell>
          <cell r="M1104" t="str">
            <v>CD</v>
          </cell>
          <cell r="N1104" t="str">
            <v>AA</v>
          </cell>
          <cell r="O1104" t="str">
            <v>391100</v>
          </cell>
        </row>
        <row r="1105">
          <cell r="A1105" t="str">
            <v>CD.AA.391100-AFC-GENERAL PLANT-COMP</v>
          </cell>
          <cell r="B1105">
            <v>43682</v>
          </cell>
          <cell r="C1105">
            <v>43678</v>
          </cell>
          <cell r="D1105" t="str">
            <v>182332 REG ASSET - AFUDC (CCNC)</v>
          </cell>
          <cell r="E1105">
            <v>44166</v>
          </cell>
          <cell r="F1105">
            <v>0</v>
          </cell>
          <cell r="G1105">
            <v>0</v>
          </cell>
          <cell r="H1105">
            <v>0</v>
          </cell>
          <cell r="I1105">
            <v>0</v>
          </cell>
          <cell r="J1105">
            <v>9.2960000000000001E-2</v>
          </cell>
          <cell r="K1105">
            <v>0</v>
          </cell>
          <cell r="L1105" t="str">
            <v>CD.AA.391100</v>
          </cell>
          <cell r="M1105" t="str">
            <v>CD</v>
          </cell>
          <cell r="N1105" t="str">
            <v>AA</v>
          </cell>
          <cell r="O1105" t="str">
            <v>391100</v>
          </cell>
        </row>
        <row r="1106">
          <cell r="A1106" t="str">
            <v>ED.ID.368000-AFC-DISTRIBUTION PLANT</v>
          </cell>
          <cell r="B1106">
            <v>43845</v>
          </cell>
          <cell r="C1106">
            <v>43831</v>
          </cell>
          <cell r="D1106" t="str">
            <v>182332 REG ASSET - AFUDC (CCNC)</v>
          </cell>
          <cell r="E1106">
            <v>44166</v>
          </cell>
          <cell r="F1106">
            <v>0</v>
          </cell>
          <cell r="G1106">
            <v>0</v>
          </cell>
          <cell r="H1106">
            <v>0</v>
          </cell>
          <cell r="I1106">
            <v>0</v>
          </cell>
          <cell r="J1106">
            <v>0</v>
          </cell>
          <cell r="K1106">
            <v>0</v>
          </cell>
          <cell r="L1106" t="str">
            <v>ED.ID.368000</v>
          </cell>
          <cell r="M1106" t="str">
            <v>ED</v>
          </cell>
          <cell r="N1106" t="str">
            <v>ID</v>
          </cell>
          <cell r="O1106" t="str">
            <v>368000</v>
          </cell>
        </row>
        <row r="1107">
          <cell r="A1107" t="str">
            <v>CD.AA.303100-AFC-INTANGIBLE PLANT-M</v>
          </cell>
          <cell r="B1107">
            <v>43914</v>
          </cell>
          <cell r="C1107">
            <v>43891</v>
          </cell>
          <cell r="D1107" t="str">
            <v>182332 REG ASSET - AFUDC (CCNC)</v>
          </cell>
          <cell r="E1107">
            <v>44166</v>
          </cell>
          <cell r="F1107">
            <v>0</v>
          </cell>
          <cell r="G1107">
            <v>0</v>
          </cell>
          <cell r="H1107">
            <v>0</v>
          </cell>
          <cell r="I1107">
            <v>0</v>
          </cell>
          <cell r="J1107">
            <v>9.2960000000000001E-2</v>
          </cell>
          <cell r="K1107">
            <v>0</v>
          </cell>
          <cell r="L1107" t="str">
            <v>CD.AA.303100</v>
          </cell>
          <cell r="M1107" t="str">
            <v>CD</v>
          </cell>
          <cell r="N1107" t="str">
            <v>AA</v>
          </cell>
          <cell r="O1107" t="str">
            <v>303100</v>
          </cell>
        </row>
        <row r="1108">
          <cell r="A1108" t="str">
            <v>ED.NR.331100-AFC-HYDRO PROD PLANT-S</v>
          </cell>
          <cell r="B1108">
            <v>43966</v>
          </cell>
          <cell r="C1108">
            <v>43952</v>
          </cell>
          <cell r="D1108" t="str">
            <v>182332 REG ASSET - AFUDC (CCNC)</v>
          </cell>
          <cell r="E1108">
            <v>44166</v>
          </cell>
          <cell r="F1108">
            <v>0</v>
          </cell>
          <cell r="G1108">
            <v>443.7</v>
          </cell>
          <cell r="H1108">
            <v>3.59</v>
          </cell>
          <cell r="I1108">
            <v>440.11</v>
          </cell>
          <cell r="J1108">
            <v>0</v>
          </cell>
          <cell r="K1108">
            <v>0</v>
          </cell>
          <cell r="L1108" t="str">
            <v>ED.NR.331100</v>
          </cell>
          <cell r="M1108" t="str">
            <v>ED</v>
          </cell>
          <cell r="N1108" t="str">
            <v>NR</v>
          </cell>
          <cell r="O1108" t="str">
            <v>331100</v>
          </cell>
        </row>
        <row r="1109">
          <cell r="A1109" t="str">
            <v>GD.OR.378000-AFC-DISTRIBUTION-MEAS/</v>
          </cell>
          <cell r="B1109">
            <v>43673</v>
          </cell>
          <cell r="C1109">
            <v>43647</v>
          </cell>
          <cell r="D1109" t="str">
            <v>182332 REG ASSET - AFUDC (CCNC)</v>
          </cell>
          <cell r="E1109">
            <v>44166</v>
          </cell>
          <cell r="F1109">
            <v>0</v>
          </cell>
          <cell r="G1109">
            <v>33.99</v>
          </cell>
          <cell r="H1109">
            <v>1</v>
          </cell>
          <cell r="I1109">
            <v>32.99</v>
          </cell>
          <cell r="J1109">
            <v>1</v>
          </cell>
          <cell r="K1109">
            <v>33.99</v>
          </cell>
          <cell r="L1109" t="str">
            <v>GD.OR.378000</v>
          </cell>
          <cell r="M1109" t="str">
            <v>GD</v>
          </cell>
          <cell r="N1109" t="str">
            <v>OR</v>
          </cell>
          <cell r="O1109" t="str">
            <v>378000</v>
          </cell>
        </row>
        <row r="1110">
          <cell r="A1110" t="str">
            <v>ED.AN.355000-AFC-TRANSMISSION PLANT</v>
          </cell>
          <cell r="B1110">
            <v>44028</v>
          </cell>
          <cell r="C1110">
            <v>44013</v>
          </cell>
          <cell r="D1110" t="str">
            <v>182332 REG ASSET - AFUDC (CCNC)</v>
          </cell>
          <cell r="E1110">
            <v>44166</v>
          </cell>
          <cell r="F1110">
            <v>0</v>
          </cell>
          <cell r="G1110">
            <v>1431.27</v>
          </cell>
          <cell r="H1110">
            <v>13.18</v>
          </cell>
          <cell r="I1110">
            <v>1418.09</v>
          </cell>
          <cell r="J1110">
            <v>0</v>
          </cell>
          <cell r="K1110">
            <v>0</v>
          </cell>
          <cell r="L1110" t="str">
            <v>ED.AN.355000</v>
          </cell>
          <cell r="M1110" t="str">
            <v>ED</v>
          </cell>
          <cell r="N1110" t="str">
            <v>AN</v>
          </cell>
          <cell r="O1110" t="str">
            <v>355000</v>
          </cell>
        </row>
        <row r="1111">
          <cell r="A1111" t="str">
            <v>GD.ID.376000-AFC-GAS DISTRIBUTION P</v>
          </cell>
          <cell r="B1111">
            <v>43951</v>
          </cell>
          <cell r="C1111">
            <v>43922</v>
          </cell>
          <cell r="D1111" t="str">
            <v>182332 REG ASSET - AFUDC (CCNC)</v>
          </cell>
          <cell r="E1111">
            <v>44166</v>
          </cell>
          <cell r="F1111">
            <v>0</v>
          </cell>
          <cell r="G1111">
            <v>1251.55</v>
          </cell>
          <cell r="H1111">
            <v>14.5</v>
          </cell>
          <cell r="I1111">
            <v>1237.05</v>
          </cell>
          <cell r="J1111">
            <v>0</v>
          </cell>
          <cell r="K1111">
            <v>0</v>
          </cell>
          <cell r="L1111" t="str">
            <v>GD.ID.376000</v>
          </cell>
          <cell r="M1111" t="str">
            <v>GD</v>
          </cell>
          <cell r="N1111" t="str">
            <v>ID</v>
          </cell>
          <cell r="O1111" t="str">
            <v>376000</v>
          </cell>
        </row>
        <row r="1112">
          <cell r="A1112" t="str">
            <v>ED.KF.312000-AFC-STEAM PROD PLANT-B</v>
          </cell>
          <cell r="B1112">
            <v>43983</v>
          </cell>
          <cell r="C1112">
            <v>43983</v>
          </cell>
          <cell r="D1112" t="str">
            <v>182332 REG ASSET - AFUDC (CCNC)</v>
          </cell>
          <cell r="E1112">
            <v>44166</v>
          </cell>
          <cell r="F1112">
            <v>0</v>
          </cell>
          <cell r="G1112">
            <v>0</v>
          </cell>
          <cell r="H1112">
            <v>0</v>
          </cell>
          <cell r="I1112">
            <v>0</v>
          </cell>
          <cell r="J1112">
            <v>0</v>
          </cell>
          <cell r="K1112">
            <v>0</v>
          </cell>
          <cell r="L1112" t="str">
            <v>ED.KF.312000</v>
          </cell>
          <cell r="M1112" t="str">
            <v>ED</v>
          </cell>
          <cell r="N1112" t="str">
            <v>KF</v>
          </cell>
          <cell r="O1112" t="str">
            <v>312000</v>
          </cell>
        </row>
        <row r="1113">
          <cell r="A1113" t="str">
            <v>ED.WA.364000-AFC-DISTRIBUTION PLANT</v>
          </cell>
          <cell r="B1113">
            <v>44008</v>
          </cell>
          <cell r="C1113">
            <v>43983</v>
          </cell>
          <cell r="D1113" t="str">
            <v>182332 REG ASSET - AFUDC (CCNC)</v>
          </cell>
          <cell r="E1113">
            <v>44166</v>
          </cell>
          <cell r="F1113">
            <v>0</v>
          </cell>
          <cell r="G1113">
            <v>237.53</v>
          </cell>
          <cell r="H1113">
            <v>2.1800000000000002</v>
          </cell>
          <cell r="I1113">
            <v>235.35</v>
          </cell>
          <cell r="J1113">
            <v>0</v>
          </cell>
          <cell r="K1113">
            <v>0</v>
          </cell>
          <cell r="L1113" t="str">
            <v>ED.WA.364000</v>
          </cell>
          <cell r="M1113" t="str">
            <v>ED</v>
          </cell>
          <cell r="N1113" t="str">
            <v>WA</v>
          </cell>
          <cell r="O1113" t="str">
            <v>364000</v>
          </cell>
        </row>
        <row r="1114">
          <cell r="A1114" t="str">
            <v>ED.WA.368000-AFC-DISTRIBUTION PLANT</v>
          </cell>
          <cell r="B1114">
            <v>44008</v>
          </cell>
          <cell r="C1114">
            <v>43983</v>
          </cell>
          <cell r="D1114" t="str">
            <v>182332 REG ASSET - AFUDC (CCNC)</v>
          </cell>
          <cell r="E1114">
            <v>44166</v>
          </cell>
          <cell r="F1114">
            <v>0</v>
          </cell>
          <cell r="G1114">
            <v>85.22</v>
          </cell>
          <cell r="H1114">
            <v>0.8</v>
          </cell>
          <cell r="I1114">
            <v>84.42</v>
          </cell>
          <cell r="J1114">
            <v>0</v>
          </cell>
          <cell r="K1114">
            <v>0</v>
          </cell>
          <cell r="L1114" t="str">
            <v>ED.WA.368000</v>
          </cell>
          <cell r="M1114" t="str">
            <v>ED</v>
          </cell>
          <cell r="N1114" t="str">
            <v>WA</v>
          </cell>
          <cell r="O1114" t="str">
            <v>368000</v>
          </cell>
        </row>
        <row r="1115">
          <cell r="A1115" t="str">
            <v>ED.AN.353000-AFC-TRANSMISSION PLANT</v>
          </cell>
          <cell r="B1115">
            <v>43991</v>
          </cell>
          <cell r="C1115">
            <v>43983</v>
          </cell>
          <cell r="D1115" t="str">
            <v>182332 REG ASSET - AFUDC (CCNC)</v>
          </cell>
          <cell r="E1115">
            <v>44166</v>
          </cell>
          <cell r="F1115">
            <v>0</v>
          </cell>
          <cell r="G1115">
            <v>0</v>
          </cell>
          <cell r="H1115">
            <v>0</v>
          </cell>
          <cell r="I1115">
            <v>0</v>
          </cell>
          <cell r="J1115">
            <v>0</v>
          </cell>
          <cell r="K1115">
            <v>0</v>
          </cell>
          <cell r="L1115" t="str">
            <v>ED.AN.353000</v>
          </cell>
          <cell r="M1115" t="str">
            <v>ED</v>
          </cell>
          <cell r="N1115" t="str">
            <v>AN</v>
          </cell>
          <cell r="O1115" t="str">
            <v>353000</v>
          </cell>
        </row>
        <row r="1116">
          <cell r="A1116" t="str">
            <v>ED.ID.365000-AFC-DISTRIBUTION PLANT</v>
          </cell>
          <cell r="B1116">
            <v>43983</v>
          </cell>
          <cell r="C1116">
            <v>43983</v>
          </cell>
          <cell r="D1116" t="str">
            <v>182332 REG ASSET - AFUDC (CCNC)</v>
          </cell>
          <cell r="E1116">
            <v>44166</v>
          </cell>
          <cell r="F1116">
            <v>0</v>
          </cell>
          <cell r="G1116">
            <v>165.23</v>
          </cell>
          <cell r="H1116">
            <v>2</v>
          </cell>
          <cell r="I1116">
            <v>163.22999999999999</v>
          </cell>
          <cell r="J1116">
            <v>0</v>
          </cell>
          <cell r="K1116">
            <v>0</v>
          </cell>
          <cell r="L1116" t="str">
            <v>ED.ID.365000</v>
          </cell>
          <cell r="M1116" t="str">
            <v>ED</v>
          </cell>
          <cell r="N1116" t="str">
            <v>ID</v>
          </cell>
          <cell r="O1116" t="str">
            <v>365000</v>
          </cell>
        </row>
        <row r="1117">
          <cell r="A1117" t="str">
            <v>ED.AN.391100-AFC-GENERAL PLANT-COMP</v>
          </cell>
          <cell r="B1117">
            <v>44035</v>
          </cell>
          <cell r="C1117">
            <v>44013</v>
          </cell>
          <cell r="D1117" t="str">
            <v>182332 REG ASSET - AFUDC (CCNC)</v>
          </cell>
          <cell r="E1117">
            <v>44166</v>
          </cell>
          <cell r="F1117">
            <v>0</v>
          </cell>
          <cell r="G1117">
            <v>4004.63</v>
          </cell>
          <cell r="H1117">
            <v>36.17</v>
          </cell>
          <cell r="I1117">
            <v>3968.46</v>
          </cell>
          <cell r="J1117">
            <v>0</v>
          </cell>
          <cell r="K1117">
            <v>0</v>
          </cell>
          <cell r="L1117" t="str">
            <v>ED.AN.391100</v>
          </cell>
          <cell r="M1117" t="str">
            <v>ED</v>
          </cell>
          <cell r="N1117" t="str">
            <v>AN</v>
          </cell>
          <cell r="O1117" t="str">
            <v>391100</v>
          </cell>
        </row>
        <row r="1118">
          <cell r="A1118" t="str">
            <v>CD.AA.303100-AFC-INTANGIBLE PLANT-M</v>
          </cell>
          <cell r="B1118">
            <v>44013</v>
          </cell>
          <cell r="C1118">
            <v>44013</v>
          </cell>
          <cell r="D1118" t="str">
            <v>182332 REG ASSET - AFUDC (CCNC)</v>
          </cell>
          <cell r="E1118">
            <v>44166</v>
          </cell>
          <cell r="F1118">
            <v>0</v>
          </cell>
          <cell r="G1118">
            <v>18536.98</v>
          </cell>
          <cell r="H1118">
            <v>822.84</v>
          </cell>
          <cell r="I1118">
            <v>17714.14</v>
          </cell>
          <cell r="J1118">
            <v>9.2960000000000001E-2</v>
          </cell>
          <cell r="K1118">
            <v>1723.1976608</v>
          </cell>
          <cell r="L1118" t="str">
            <v>CD.AA.303100</v>
          </cell>
          <cell r="M1118" t="str">
            <v>CD</v>
          </cell>
          <cell r="N1118" t="str">
            <v>AA</v>
          </cell>
          <cell r="O1118" t="str">
            <v>303100</v>
          </cell>
        </row>
        <row r="1119">
          <cell r="A1119" t="str">
            <v>CD.AA.303100-AFC-INTANGIBLE PLANT-M</v>
          </cell>
          <cell r="B1119">
            <v>43777</v>
          </cell>
          <cell r="C1119">
            <v>43770</v>
          </cell>
          <cell r="D1119" t="str">
            <v>182332 REG ASSET - AFUDC (CCNC)</v>
          </cell>
          <cell r="E1119">
            <v>44166</v>
          </cell>
          <cell r="F1119">
            <v>0</v>
          </cell>
          <cell r="G1119">
            <v>0</v>
          </cell>
          <cell r="H1119">
            <v>0</v>
          </cell>
          <cell r="I1119">
            <v>0</v>
          </cell>
          <cell r="J1119">
            <v>9.2960000000000001E-2</v>
          </cell>
          <cell r="K1119">
            <v>0</v>
          </cell>
          <cell r="L1119" t="str">
            <v>CD.AA.303100</v>
          </cell>
          <cell r="M1119" t="str">
            <v>CD</v>
          </cell>
          <cell r="N1119" t="str">
            <v>AA</v>
          </cell>
          <cell r="O1119" t="str">
            <v>303100</v>
          </cell>
        </row>
        <row r="1120">
          <cell r="A1120" t="str">
            <v>ED.AN.359000-AFC-TRANSMISSION PLANT</v>
          </cell>
          <cell r="B1120">
            <v>43480</v>
          </cell>
          <cell r="C1120">
            <v>43586</v>
          </cell>
          <cell r="D1120" t="str">
            <v>182332 REG ASSET - AFUDC (CCNC)</v>
          </cell>
          <cell r="E1120">
            <v>44166</v>
          </cell>
          <cell r="F1120">
            <v>0</v>
          </cell>
          <cell r="G1120">
            <v>0</v>
          </cell>
          <cell r="H1120">
            <v>0</v>
          </cell>
          <cell r="I1120">
            <v>0</v>
          </cell>
          <cell r="J1120">
            <v>0</v>
          </cell>
          <cell r="K1120">
            <v>0</v>
          </cell>
          <cell r="L1120" t="str">
            <v>ED.AN.359000</v>
          </cell>
          <cell r="M1120" t="str">
            <v>ED</v>
          </cell>
          <cell r="N1120" t="str">
            <v>AN</v>
          </cell>
          <cell r="O1120" t="str">
            <v>359000</v>
          </cell>
        </row>
        <row r="1121">
          <cell r="A1121" t="str">
            <v>ED.AN.355000-AFC-TRANSMISSION PLANT</v>
          </cell>
          <cell r="B1121">
            <v>44020</v>
          </cell>
          <cell r="C1121">
            <v>44013</v>
          </cell>
          <cell r="D1121" t="str">
            <v>182332 REG ASSET - AFUDC (CCNC)</v>
          </cell>
          <cell r="E1121">
            <v>44166</v>
          </cell>
          <cell r="F1121">
            <v>0</v>
          </cell>
          <cell r="G1121">
            <v>0</v>
          </cell>
          <cell r="H1121">
            <v>0</v>
          </cell>
          <cell r="I1121">
            <v>0</v>
          </cell>
          <cell r="J1121">
            <v>0</v>
          </cell>
          <cell r="K1121">
            <v>0</v>
          </cell>
          <cell r="L1121" t="str">
            <v>ED.AN.355000</v>
          </cell>
          <cell r="M1121" t="str">
            <v>ED</v>
          </cell>
          <cell r="N1121" t="str">
            <v>AN</v>
          </cell>
          <cell r="O1121" t="str">
            <v>355000</v>
          </cell>
        </row>
        <row r="1122">
          <cell r="A1122" t="str">
            <v>ED.NR.332000-AFC-HYDRO PROD PLANT-R</v>
          </cell>
          <cell r="B1122">
            <v>43966</v>
          </cell>
          <cell r="C1122">
            <v>43952</v>
          </cell>
          <cell r="D1122" t="str">
            <v>182332 REG ASSET - AFUDC (CCNC)</v>
          </cell>
          <cell r="E1122">
            <v>44166</v>
          </cell>
          <cell r="F1122">
            <v>0</v>
          </cell>
          <cell r="G1122">
            <v>553.41</v>
          </cell>
          <cell r="H1122">
            <v>3.1</v>
          </cell>
          <cell r="I1122">
            <v>550.30999999999995</v>
          </cell>
          <cell r="J1122">
            <v>0</v>
          </cell>
          <cell r="K1122">
            <v>0</v>
          </cell>
          <cell r="L1122" t="str">
            <v>ED.NR.332000</v>
          </cell>
          <cell r="M1122" t="str">
            <v>ED</v>
          </cell>
          <cell r="N1122" t="str">
            <v>NR</v>
          </cell>
          <cell r="O1122" t="str">
            <v>332000</v>
          </cell>
        </row>
        <row r="1123">
          <cell r="A1123" t="str">
            <v>CD.AA.303100-AFC-INTANGIBLE PLANT-M</v>
          </cell>
          <cell r="B1123">
            <v>43979</v>
          </cell>
          <cell r="C1123">
            <v>43952</v>
          </cell>
          <cell r="D1123" t="str">
            <v>182332 REG ASSET - AFUDC (CCNC)</v>
          </cell>
          <cell r="E1123">
            <v>44166</v>
          </cell>
          <cell r="F1123">
            <v>0</v>
          </cell>
          <cell r="G1123">
            <v>113809.99</v>
          </cell>
          <cell r="H1123">
            <v>5051.93</v>
          </cell>
          <cell r="I1123">
            <v>108758.06</v>
          </cell>
          <cell r="J1123">
            <v>9.2960000000000001E-2</v>
          </cell>
          <cell r="K1123">
            <v>10579.776670400001</v>
          </cell>
          <cell r="L1123" t="str">
            <v>CD.AA.303100</v>
          </cell>
          <cell r="M1123" t="str">
            <v>CD</v>
          </cell>
          <cell r="N1123" t="str">
            <v>AA</v>
          </cell>
          <cell r="O1123" t="str">
            <v>303100</v>
          </cell>
        </row>
        <row r="1124">
          <cell r="A1124" t="str">
            <v>ED.ID.365000-AFC-DISTRIBUTION PLANT</v>
          </cell>
          <cell r="B1124">
            <v>43789</v>
          </cell>
          <cell r="C1124">
            <v>43770</v>
          </cell>
          <cell r="D1124" t="str">
            <v>182332 REG ASSET - AFUDC (CCNC)</v>
          </cell>
          <cell r="E1124">
            <v>44166</v>
          </cell>
          <cell r="F1124">
            <v>0</v>
          </cell>
          <cell r="G1124">
            <v>0</v>
          </cell>
          <cell r="H1124">
            <v>0</v>
          </cell>
          <cell r="I1124">
            <v>0</v>
          </cell>
          <cell r="J1124">
            <v>0</v>
          </cell>
          <cell r="K1124">
            <v>0</v>
          </cell>
          <cell r="L1124" t="str">
            <v>ED.ID.365000</v>
          </cell>
          <cell r="M1124" t="str">
            <v>ED</v>
          </cell>
          <cell r="N1124" t="str">
            <v>ID</v>
          </cell>
          <cell r="O1124" t="str">
            <v>365000</v>
          </cell>
        </row>
        <row r="1125">
          <cell r="A1125" t="str">
            <v>CD.AA.391100-AFC-GENERAL PLANT-COMP</v>
          </cell>
          <cell r="B1125">
            <v>43970</v>
          </cell>
          <cell r="C1125">
            <v>43952</v>
          </cell>
          <cell r="D1125" t="str">
            <v>182332 REG ASSET - AFUDC (CCNC)</v>
          </cell>
          <cell r="E1125">
            <v>44166</v>
          </cell>
          <cell r="F1125">
            <v>0</v>
          </cell>
          <cell r="G1125">
            <v>0</v>
          </cell>
          <cell r="H1125">
            <v>0</v>
          </cell>
          <cell r="I1125">
            <v>0</v>
          </cell>
          <cell r="J1125">
            <v>9.2960000000000001E-2</v>
          </cell>
          <cell r="K1125">
            <v>0</v>
          </cell>
          <cell r="L1125" t="str">
            <v>CD.AA.391100</v>
          </cell>
          <cell r="M1125" t="str">
            <v>CD</v>
          </cell>
          <cell r="N1125" t="str">
            <v>AA</v>
          </cell>
          <cell r="O1125" t="str">
            <v>391100</v>
          </cell>
        </row>
        <row r="1126">
          <cell r="A1126" t="str">
            <v>CD.AA.391100-AFC-GENERAL PLANT-COMP</v>
          </cell>
          <cell r="B1126">
            <v>43959</v>
          </cell>
          <cell r="C1126">
            <v>43952</v>
          </cell>
          <cell r="D1126" t="str">
            <v>182332 REG ASSET - AFUDC (CCNC)</v>
          </cell>
          <cell r="E1126">
            <v>44166</v>
          </cell>
          <cell r="F1126">
            <v>0</v>
          </cell>
          <cell r="G1126">
            <v>0</v>
          </cell>
          <cell r="H1126">
            <v>0</v>
          </cell>
          <cell r="I1126">
            <v>0</v>
          </cell>
          <cell r="J1126">
            <v>9.2960000000000001E-2</v>
          </cell>
          <cell r="K1126">
            <v>0</v>
          </cell>
          <cell r="L1126" t="str">
            <v>CD.AA.391100</v>
          </cell>
          <cell r="M1126" t="str">
            <v>CD</v>
          </cell>
          <cell r="N1126" t="str">
            <v>AA</v>
          </cell>
          <cell r="O1126" t="str">
            <v>391100</v>
          </cell>
        </row>
        <row r="1127">
          <cell r="A1127" t="str">
            <v>ED.NM.335000-AFC-HYDRO PROD PLANT-M</v>
          </cell>
          <cell r="B1127">
            <v>43795</v>
          </cell>
          <cell r="C1127">
            <v>43770</v>
          </cell>
          <cell r="D1127" t="str">
            <v>182332 REG ASSET - AFUDC (CCNC)</v>
          </cell>
          <cell r="E1127">
            <v>44166</v>
          </cell>
          <cell r="F1127">
            <v>0</v>
          </cell>
          <cell r="G1127">
            <v>2533.31</v>
          </cell>
          <cell r="H1127">
            <v>77.89</v>
          </cell>
          <cell r="I1127">
            <v>2455.42</v>
          </cell>
          <cell r="J1127">
            <v>0</v>
          </cell>
          <cell r="K1127">
            <v>0</v>
          </cell>
          <cell r="L1127" t="str">
            <v>ED.NM.335000</v>
          </cell>
          <cell r="M1127" t="str">
            <v>ED</v>
          </cell>
          <cell r="N1127" t="str">
            <v>NM</v>
          </cell>
          <cell r="O1127" t="str">
            <v>335000</v>
          </cell>
        </row>
        <row r="1128">
          <cell r="A1128" t="str">
            <v>ED.ID.366000-AFC-DISTRIBUTION PLANT</v>
          </cell>
          <cell r="B1128">
            <v>43979</v>
          </cell>
          <cell r="C1128">
            <v>43952</v>
          </cell>
          <cell r="D1128" t="str">
            <v>182332 REG ASSET - AFUDC (CCNC)</v>
          </cell>
          <cell r="E1128">
            <v>44166</v>
          </cell>
          <cell r="F1128">
            <v>0</v>
          </cell>
          <cell r="G1128">
            <v>1244.57</v>
          </cell>
          <cell r="H1128">
            <v>13.53</v>
          </cell>
          <cell r="I1128">
            <v>1231.04</v>
          </cell>
          <cell r="J1128">
            <v>0</v>
          </cell>
          <cell r="K1128">
            <v>0</v>
          </cell>
          <cell r="L1128" t="str">
            <v>ED.ID.366000</v>
          </cell>
          <cell r="M1128" t="str">
            <v>ED</v>
          </cell>
          <cell r="N1128" t="str">
            <v>ID</v>
          </cell>
          <cell r="O1128" t="str">
            <v>366000</v>
          </cell>
        </row>
        <row r="1129">
          <cell r="A1129" t="str">
            <v>ED.NE.342000-AFC-OTHER PROD PLANT-F</v>
          </cell>
          <cell r="B1129">
            <v>43791</v>
          </cell>
          <cell r="C1129">
            <v>43770</v>
          </cell>
          <cell r="D1129" t="str">
            <v>182332 REG ASSET - AFUDC (CCNC)</v>
          </cell>
          <cell r="E1129">
            <v>44166</v>
          </cell>
          <cell r="F1129">
            <v>0</v>
          </cell>
          <cell r="G1129">
            <v>0</v>
          </cell>
          <cell r="H1129">
            <v>0</v>
          </cell>
          <cell r="I1129">
            <v>0</v>
          </cell>
          <cell r="J1129">
            <v>0</v>
          </cell>
          <cell r="K1129">
            <v>0</v>
          </cell>
          <cell r="L1129" t="str">
            <v>ED.NE.342000</v>
          </cell>
          <cell r="M1129" t="str">
            <v>ED</v>
          </cell>
          <cell r="N1129" t="str">
            <v>NE</v>
          </cell>
          <cell r="O1129" t="str">
            <v>342000</v>
          </cell>
        </row>
        <row r="1130">
          <cell r="A1130" t="str">
            <v>ED.ID.373300-AFC-DISTRIBUTION-STREE</v>
          </cell>
          <cell r="B1130">
            <v>43951</v>
          </cell>
          <cell r="C1130">
            <v>43922</v>
          </cell>
          <cell r="D1130" t="str">
            <v>182332 REG ASSET - AFUDC (CCNC)</v>
          </cell>
          <cell r="E1130">
            <v>44166</v>
          </cell>
          <cell r="F1130">
            <v>0</v>
          </cell>
          <cell r="G1130">
            <v>4.16</v>
          </cell>
          <cell r="H1130">
            <v>0.01</v>
          </cell>
          <cell r="I1130">
            <v>4.1500000000000004</v>
          </cell>
          <cell r="J1130">
            <v>0</v>
          </cell>
          <cell r="K1130">
            <v>0</v>
          </cell>
          <cell r="L1130" t="str">
            <v>ED.ID.373300</v>
          </cell>
          <cell r="M1130" t="str">
            <v>ED</v>
          </cell>
          <cell r="N1130" t="str">
            <v>ID</v>
          </cell>
          <cell r="O1130" t="str">
            <v>373300</v>
          </cell>
        </row>
        <row r="1131">
          <cell r="A1131" t="str">
            <v>ED.WA.303121-AFC-AMI SOFTWARE</v>
          </cell>
          <cell r="B1131">
            <v>43770</v>
          </cell>
          <cell r="C1131">
            <v>43770</v>
          </cell>
          <cell r="D1131" t="str">
            <v>182332 REG ASSET - AFUDC (CCNC)</v>
          </cell>
          <cell r="E1131">
            <v>44166</v>
          </cell>
          <cell r="F1131">
            <v>0</v>
          </cell>
          <cell r="G1131">
            <v>0</v>
          </cell>
          <cell r="H1131">
            <v>0</v>
          </cell>
          <cell r="I1131">
            <v>0</v>
          </cell>
          <cell r="J1131">
            <v>0</v>
          </cell>
          <cell r="K1131">
            <v>0</v>
          </cell>
          <cell r="L1131" t="str">
            <v>ED.WA.303121</v>
          </cell>
          <cell r="M1131" t="str">
            <v>ED</v>
          </cell>
          <cell r="N1131" t="str">
            <v>WA</v>
          </cell>
          <cell r="O1131" t="str">
            <v>303121</v>
          </cell>
        </row>
        <row r="1132">
          <cell r="A1132" t="str">
            <v>ED.ID.364000-AFC-DISTRIBUTION PLANT</v>
          </cell>
          <cell r="B1132">
            <v>43643</v>
          </cell>
          <cell r="C1132">
            <v>43617</v>
          </cell>
          <cell r="D1132" t="str">
            <v>182332 REG ASSET - AFUDC (CCNC)</v>
          </cell>
          <cell r="E1132">
            <v>44166</v>
          </cell>
          <cell r="F1132">
            <v>0</v>
          </cell>
          <cell r="G1132">
            <v>0</v>
          </cell>
          <cell r="H1132">
            <v>0</v>
          </cell>
          <cell r="I1132">
            <v>0</v>
          </cell>
          <cell r="J1132">
            <v>0</v>
          </cell>
          <cell r="K1132">
            <v>0</v>
          </cell>
          <cell r="L1132" t="str">
            <v>ED.ID.364000</v>
          </cell>
          <cell r="M1132" t="str">
            <v>ED</v>
          </cell>
          <cell r="N1132" t="str">
            <v>ID</v>
          </cell>
          <cell r="O1132" t="str">
            <v>364000</v>
          </cell>
        </row>
        <row r="1133">
          <cell r="A1133" t="str">
            <v>CD.AA.303100-AFC-INTANGIBLE PLANT-M</v>
          </cell>
          <cell r="B1133">
            <v>44102</v>
          </cell>
          <cell r="C1133">
            <v>44075</v>
          </cell>
          <cell r="D1133" t="str">
            <v>182332 REG ASSET - AFUDC (CCNC)</v>
          </cell>
          <cell r="E1133">
            <v>44166</v>
          </cell>
          <cell r="F1133">
            <v>0</v>
          </cell>
          <cell r="G1133">
            <v>374.54</v>
          </cell>
          <cell r="H1133">
            <v>16.63</v>
          </cell>
          <cell r="I1133">
            <v>357.91</v>
          </cell>
          <cell r="J1133">
            <v>9.2960000000000001E-2</v>
          </cell>
          <cell r="K1133">
            <v>34.817238400000001</v>
          </cell>
          <cell r="L1133" t="str">
            <v>CD.AA.303100</v>
          </cell>
          <cell r="M1133" t="str">
            <v>CD</v>
          </cell>
          <cell r="N1133" t="str">
            <v>AA</v>
          </cell>
          <cell r="O1133" t="str">
            <v>303100</v>
          </cell>
        </row>
        <row r="1134">
          <cell r="A1134" t="str">
            <v>CD.AA.303100-AFC-INTANGIBLE PLANT-M</v>
          </cell>
          <cell r="B1134">
            <v>44083</v>
          </cell>
          <cell r="C1134">
            <v>44075</v>
          </cell>
          <cell r="D1134" t="str">
            <v>182332 REG ASSET - AFUDC (CCNC)</v>
          </cell>
          <cell r="E1134">
            <v>44166</v>
          </cell>
          <cell r="F1134">
            <v>0</v>
          </cell>
          <cell r="G1134">
            <v>59.76</v>
          </cell>
          <cell r="H1134">
            <v>2.65</v>
          </cell>
          <cell r="I1134">
            <v>57.11</v>
          </cell>
          <cell r="J1134">
            <v>9.2960000000000001E-2</v>
          </cell>
          <cell r="K1134">
            <v>5.5552896</v>
          </cell>
          <cell r="L1134" t="str">
            <v>CD.AA.303100</v>
          </cell>
          <cell r="M1134" t="str">
            <v>CD</v>
          </cell>
          <cell r="N1134" t="str">
            <v>AA</v>
          </cell>
          <cell r="O1134" t="str">
            <v>303100</v>
          </cell>
        </row>
        <row r="1135">
          <cell r="A1135" t="str">
            <v>ED.WA.368000-AFC-DISTRIBUTION PLANT</v>
          </cell>
          <cell r="B1135">
            <v>43787</v>
          </cell>
          <cell r="C1135">
            <v>43770</v>
          </cell>
          <cell r="D1135" t="str">
            <v>182332 REG ASSET - AFUDC (CCNC)</v>
          </cell>
          <cell r="E1135">
            <v>44166</v>
          </cell>
          <cell r="F1135">
            <v>0</v>
          </cell>
          <cell r="G1135">
            <v>440.95</v>
          </cell>
          <cell r="H1135">
            <v>8.59</v>
          </cell>
          <cell r="I1135">
            <v>432.36</v>
          </cell>
          <cell r="J1135">
            <v>0</v>
          </cell>
          <cell r="K1135">
            <v>0</v>
          </cell>
          <cell r="L1135" t="str">
            <v>ED.WA.368000</v>
          </cell>
          <cell r="M1135" t="str">
            <v>ED</v>
          </cell>
          <cell r="N1135" t="str">
            <v>WA</v>
          </cell>
          <cell r="O1135" t="str">
            <v>368000</v>
          </cell>
        </row>
        <row r="1136">
          <cell r="A1136" t="str">
            <v>ED.CG.331000-AFC-HYDRO PROD PLANT-S</v>
          </cell>
          <cell r="B1136">
            <v>43635</v>
          </cell>
          <cell r="C1136">
            <v>43617</v>
          </cell>
          <cell r="D1136" t="str">
            <v>182332 REG ASSET - AFUDC (CCNC)</v>
          </cell>
          <cell r="E1136">
            <v>44166</v>
          </cell>
          <cell r="F1136">
            <v>0</v>
          </cell>
          <cell r="G1136">
            <v>0</v>
          </cell>
          <cell r="H1136">
            <v>0</v>
          </cell>
          <cell r="I1136">
            <v>0</v>
          </cell>
          <cell r="J1136">
            <v>0</v>
          </cell>
          <cell r="K1136">
            <v>0</v>
          </cell>
          <cell r="L1136" t="str">
            <v>ED.CG.331000</v>
          </cell>
          <cell r="M1136" t="str">
            <v>ED</v>
          </cell>
          <cell r="N1136" t="str">
            <v>CG</v>
          </cell>
          <cell r="O1136" t="str">
            <v>331000</v>
          </cell>
        </row>
        <row r="1137">
          <cell r="A1137" t="str">
            <v>CD.AN.391100-AFC-GENERAL PLANT-COMP</v>
          </cell>
          <cell r="B1137">
            <v>43795</v>
          </cell>
          <cell r="C1137">
            <v>44075</v>
          </cell>
          <cell r="D1137" t="str">
            <v>182332 REG ASSET - AFUDC (CCNC)</v>
          </cell>
          <cell r="E1137">
            <v>44166</v>
          </cell>
          <cell r="F1137">
            <v>0</v>
          </cell>
          <cell r="G1137">
            <v>0</v>
          </cell>
          <cell r="H1137">
            <v>0</v>
          </cell>
          <cell r="I1137">
            <v>0</v>
          </cell>
          <cell r="J1137">
            <v>0</v>
          </cell>
          <cell r="K1137">
            <v>0</v>
          </cell>
          <cell r="L1137" t="str">
            <v>CD.AN.391100</v>
          </cell>
          <cell r="M1137" t="str">
            <v>CD</v>
          </cell>
          <cell r="N1137" t="str">
            <v>AN</v>
          </cell>
          <cell r="O1137" t="str">
            <v>391100</v>
          </cell>
        </row>
        <row r="1138">
          <cell r="A1138" t="str">
            <v>ED.ID.364000-AFC-DISTRIBUTION PLANT</v>
          </cell>
          <cell r="B1138">
            <v>43790</v>
          </cell>
          <cell r="C1138">
            <v>43770</v>
          </cell>
          <cell r="D1138" t="str">
            <v>182332 REG ASSET - AFUDC (CCNC)</v>
          </cell>
          <cell r="E1138">
            <v>44166</v>
          </cell>
          <cell r="F1138">
            <v>0</v>
          </cell>
          <cell r="G1138">
            <v>165.12</v>
          </cell>
          <cell r="H1138">
            <v>5.16</v>
          </cell>
          <cell r="I1138">
            <v>159.96</v>
          </cell>
          <cell r="J1138">
            <v>0</v>
          </cell>
          <cell r="K1138">
            <v>0</v>
          </cell>
          <cell r="L1138" t="str">
            <v>ED.ID.364000</v>
          </cell>
          <cell r="M1138" t="str">
            <v>ED</v>
          </cell>
          <cell r="N1138" t="str">
            <v>ID</v>
          </cell>
          <cell r="O1138" t="str">
            <v>364000</v>
          </cell>
        </row>
        <row r="1139">
          <cell r="A1139" t="str">
            <v>CD.AA.303100-AFC-INTANGIBLE PLANT-M</v>
          </cell>
          <cell r="B1139">
            <v>44077</v>
          </cell>
          <cell r="C1139">
            <v>44075</v>
          </cell>
          <cell r="D1139" t="str">
            <v>182332 REG ASSET - AFUDC (CCNC)</v>
          </cell>
          <cell r="E1139">
            <v>44166</v>
          </cell>
          <cell r="F1139">
            <v>0</v>
          </cell>
          <cell r="G1139">
            <v>2021.6</v>
          </cell>
          <cell r="H1139">
            <v>89.74</v>
          </cell>
          <cell r="I1139">
            <v>1931.86</v>
          </cell>
          <cell r="J1139">
            <v>9.2960000000000001E-2</v>
          </cell>
          <cell r="K1139">
            <v>187.92793599999999</v>
          </cell>
          <cell r="L1139" t="str">
            <v>CD.AA.303100</v>
          </cell>
          <cell r="M1139" t="str">
            <v>CD</v>
          </cell>
          <cell r="N1139" t="str">
            <v>AA</v>
          </cell>
          <cell r="O1139" t="str">
            <v>303100</v>
          </cell>
        </row>
        <row r="1140">
          <cell r="A1140" t="str">
            <v>ED.RT.345000-AFC-OTHER PROD PLANT-A</v>
          </cell>
          <cell r="B1140">
            <v>43564</v>
          </cell>
          <cell r="C1140">
            <v>43556</v>
          </cell>
          <cell r="D1140" t="str">
            <v>182332 REG ASSET - AFUDC (PIS)</v>
          </cell>
          <cell r="E1140">
            <v>44166</v>
          </cell>
          <cell r="F1140">
            <v>0</v>
          </cell>
          <cell r="G1140">
            <v>1382.64</v>
          </cell>
          <cell r="H1140">
            <v>155.84</v>
          </cell>
          <cell r="I1140">
            <v>1226.8</v>
          </cell>
          <cell r="J1140">
            <v>0</v>
          </cell>
          <cell r="K1140">
            <v>0</v>
          </cell>
          <cell r="L1140" t="str">
            <v>ED.RT.345000</v>
          </cell>
          <cell r="M1140" t="str">
            <v>ED</v>
          </cell>
          <cell r="N1140" t="str">
            <v>RT</v>
          </cell>
          <cell r="O1140" t="str">
            <v>345000</v>
          </cell>
        </row>
        <row r="1141">
          <cell r="A1141" t="str">
            <v>ED.RT.341000-AFC-OTHER PROD PLANT-S</v>
          </cell>
          <cell r="B1141">
            <v>43564</v>
          </cell>
          <cell r="C1141">
            <v>43556</v>
          </cell>
          <cell r="D1141" t="str">
            <v>182332 REG ASSET - AFUDC (PIS)</v>
          </cell>
          <cell r="E1141">
            <v>44166</v>
          </cell>
          <cell r="F1141">
            <v>0</v>
          </cell>
          <cell r="G1141">
            <v>25.84</v>
          </cell>
          <cell r="H1141">
            <v>1.04</v>
          </cell>
          <cell r="I1141">
            <v>24.8</v>
          </cell>
          <cell r="J1141">
            <v>0</v>
          </cell>
          <cell r="K1141">
            <v>0</v>
          </cell>
          <cell r="L1141" t="str">
            <v>ED.RT.341000</v>
          </cell>
          <cell r="M1141" t="str">
            <v>ED</v>
          </cell>
          <cell r="N1141" t="str">
            <v>RT</v>
          </cell>
          <cell r="O1141" t="str">
            <v>341000</v>
          </cell>
        </row>
        <row r="1142">
          <cell r="A1142" t="str">
            <v>ED.WA.362000-AFC-DISTRIBUTION PLANT</v>
          </cell>
          <cell r="B1142">
            <v>43913</v>
          </cell>
          <cell r="C1142">
            <v>43913</v>
          </cell>
          <cell r="D1142" t="str">
            <v>182332 REG ASSET - AFUDC (PIS)</v>
          </cell>
          <cell r="E1142">
            <v>44166</v>
          </cell>
          <cell r="F1142">
            <v>0</v>
          </cell>
          <cell r="G1142">
            <v>140.06</v>
          </cell>
          <cell r="H1142">
            <v>1.6</v>
          </cell>
          <cell r="I1142">
            <v>138.46</v>
          </cell>
          <cell r="J1142">
            <v>0</v>
          </cell>
          <cell r="K1142">
            <v>0</v>
          </cell>
          <cell r="L1142" t="str">
            <v>ED.WA.362000</v>
          </cell>
          <cell r="M1142" t="str">
            <v>ED</v>
          </cell>
          <cell r="N1142" t="str">
            <v>WA</v>
          </cell>
          <cell r="O1142" t="str">
            <v>362000</v>
          </cell>
        </row>
        <row r="1143">
          <cell r="A1143" t="str">
            <v>ED.AN.356000-AFC-TRANSMISSION PLANT</v>
          </cell>
          <cell r="B1143">
            <v>44028</v>
          </cell>
          <cell r="C1143">
            <v>44028</v>
          </cell>
          <cell r="D1143" t="str">
            <v>182332 REG ASSET - AFUDC (PIS)</v>
          </cell>
          <cell r="E1143">
            <v>44166</v>
          </cell>
          <cell r="F1143">
            <v>0</v>
          </cell>
          <cell r="G1143">
            <v>164</v>
          </cell>
          <cell r="H1143">
            <v>1.54</v>
          </cell>
          <cell r="I1143">
            <v>162.46</v>
          </cell>
          <cell r="J1143">
            <v>0</v>
          </cell>
          <cell r="K1143">
            <v>0</v>
          </cell>
          <cell r="L1143" t="str">
            <v>ED.AN.356000</v>
          </cell>
          <cell r="M1143" t="str">
            <v>ED</v>
          </cell>
          <cell r="N1143" t="str">
            <v>AN</v>
          </cell>
          <cell r="O1143" t="str">
            <v>356000</v>
          </cell>
        </row>
        <row r="1144">
          <cell r="A1144" t="str">
            <v>ED.WA.373500-AFC-DIST-STREET LIGHTS</v>
          </cell>
          <cell r="B1144">
            <v>43614</v>
          </cell>
          <cell r="C1144">
            <v>43466</v>
          </cell>
          <cell r="D1144" t="str">
            <v>182332 REG ASSET - AFUDC (PIS)</v>
          </cell>
          <cell r="E1144">
            <v>44166</v>
          </cell>
          <cell r="F1144">
            <v>0</v>
          </cell>
          <cell r="G1144">
            <v>59.86</v>
          </cell>
          <cell r="H1144">
            <v>0.21</v>
          </cell>
          <cell r="I1144">
            <v>59.65</v>
          </cell>
          <cell r="J1144">
            <v>0</v>
          </cell>
          <cell r="K1144">
            <v>0</v>
          </cell>
          <cell r="L1144" t="str">
            <v>ED.WA.373500</v>
          </cell>
          <cell r="M1144" t="str">
            <v>ED</v>
          </cell>
          <cell r="N1144" t="str">
            <v>WA</v>
          </cell>
          <cell r="O1144" t="str">
            <v>373500</v>
          </cell>
        </row>
        <row r="1145">
          <cell r="A1145" t="str">
            <v>ED.WA.373300-AFC-DISTRIBUTION-STREE</v>
          </cell>
          <cell r="B1145">
            <v>43800</v>
          </cell>
          <cell r="C1145">
            <v>43466</v>
          </cell>
          <cell r="D1145" t="str">
            <v>182332 REG ASSET - AFUDC (PIS)</v>
          </cell>
          <cell r="E1145">
            <v>44166</v>
          </cell>
          <cell r="F1145">
            <v>0</v>
          </cell>
          <cell r="G1145">
            <v>18.11</v>
          </cell>
          <cell r="H1145">
            <v>7.0000000000000007E-2</v>
          </cell>
          <cell r="I1145">
            <v>18.04</v>
          </cell>
          <cell r="J1145">
            <v>0</v>
          </cell>
          <cell r="K1145">
            <v>0</v>
          </cell>
          <cell r="L1145" t="str">
            <v>ED.WA.373300</v>
          </cell>
          <cell r="M1145" t="str">
            <v>ED</v>
          </cell>
          <cell r="N1145" t="str">
            <v>WA</v>
          </cell>
          <cell r="O1145" t="str">
            <v>373300</v>
          </cell>
        </row>
        <row r="1146">
          <cell r="A1146" t="str">
            <v>CD.AA.303100-AFC-INTANGIBLE PLANT-M</v>
          </cell>
          <cell r="B1146">
            <v>44011</v>
          </cell>
          <cell r="C1146">
            <v>43983</v>
          </cell>
          <cell r="D1146" t="str">
            <v>182332 REG ASSET - AFUDC (PIS)</v>
          </cell>
          <cell r="E1146">
            <v>44166</v>
          </cell>
          <cell r="F1146">
            <v>0</v>
          </cell>
          <cell r="G1146">
            <v>2805.58</v>
          </cell>
          <cell r="H1146">
            <v>124.54</v>
          </cell>
          <cell r="I1146">
            <v>2681.04</v>
          </cell>
          <cell r="J1146">
            <v>9.2960000000000001E-2</v>
          </cell>
          <cell r="K1146">
            <v>260.8067168</v>
          </cell>
          <cell r="L1146" t="str">
            <v>CD.AA.303100</v>
          </cell>
          <cell r="M1146" t="str">
            <v>CD</v>
          </cell>
          <cell r="N1146" t="str">
            <v>AA</v>
          </cell>
          <cell r="O1146" t="str">
            <v>303100</v>
          </cell>
        </row>
        <row r="1147">
          <cell r="A1147" t="str">
            <v>CD.AA.303100-AFC-INTANGIBLE PLANT-M</v>
          </cell>
          <cell r="B1147">
            <v>43816</v>
          </cell>
          <cell r="C1147">
            <v>43800</v>
          </cell>
          <cell r="D1147" t="str">
            <v>182332 REG ASSET - AFUDC (PIS)</v>
          </cell>
          <cell r="E1147">
            <v>44166</v>
          </cell>
          <cell r="F1147">
            <v>0</v>
          </cell>
          <cell r="G1147">
            <v>1053.79</v>
          </cell>
          <cell r="H1147">
            <v>269.58</v>
          </cell>
          <cell r="I1147">
            <v>784.21</v>
          </cell>
          <cell r="J1147">
            <v>9.2960000000000001E-2</v>
          </cell>
          <cell r="K1147">
            <v>97.960318399999991</v>
          </cell>
          <cell r="L1147" t="str">
            <v>CD.AA.303100</v>
          </cell>
          <cell r="M1147" t="str">
            <v>CD</v>
          </cell>
          <cell r="N1147" t="str">
            <v>AA</v>
          </cell>
          <cell r="O1147" t="str">
            <v>303100</v>
          </cell>
        </row>
        <row r="1148">
          <cell r="A1148" t="str">
            <v>CD.AA.303100-AFC-INTANGIBLE PLANT-M</v>
          </cell>
          <cell r="B1148">
            <v>43788</v>
          </cell>
          <cell r="C1148">
            <v>43770</v>
          </cell>
          <cell r="D1148" t="str">
            <v>182332 REG ASSET - AFUDC (PIS)</v>
          </cell>
          <cell r="E1148">
            <v>44166</v>
          </cell>
          <cell r="F1148">
            <v>0</v>
          </cell>
          <cell r="G1148">
            <v>219.44</v>
          </cell>
          <cell r="H1148">
            <v>56.14</v>
          </cell>
          <cell r="I1148">
            <v>163.30000000000001</v>
          </cell>
          <cell r="J1148">
            <v>9.2960000000000001E-2</v>
          </cell>
          <cell r="K1148">
            <v>20.399142399999999</v>
          </cell>
          <cell r="L1148" t="str">
            <v>CD.AA.303100</v>
          </cell>
          <cell r="M1148" t="str">
            <v>CD</v>
          </cell>
          <cell r="N1148" t="str">
            <v>AA</v>
          </cell>
          <cell r="O1148" t="str">
            <v>303100</v>
          </cell>
        </row>
        <row r="1149">
          <cell r="A1149" t="str">
            <v>ED.AN.353000-AFC-TRANSMISSION PLANT</v>
          </cell>
          <cell r="B1149">
            <v>43969</v>
          </cell>
          <cell r="C1149">
            <v>43952</v>
          </cell>
          <cell r="D1149" t="str">
            <v>182332 REG ASSET - AFUDC (PIS)</v>
          </cell>
          <cell r="E1149">
            <v>44166</v>
          </cell>
          <cell r="F1149">
            <v>0</v>
          </cell>
          <cell r="G1149">
            <v>731.12</v>
          </cell>
          <cell r="H1149">
            <v>5.0199999999999996</v>
          </cell>
          <cell r="I1149">
            <v>726.1</v>
          </cell>
          <cell r="J1149">
            <v>0</v>
          </cell>
          <cell r="K1149">
            <v>0</v>
          </cell>
          <cell r="L1149" t="str">
            <v>ED.AN.353000</v>
          </cell>
          <cell r="M1149" t="str">
            <v>ED</v>
          </cell>
          <cell r="N1149" t="str">
            <v>AN</v>
          </cell>
          <cell r="O1149" t="str">
            <v>353000</v>
          </cell>
        </row>
        <row r="1150">
          <cell r="A1150" t="str">
            <v>CD.AA.303100-AFC-INTANGIBLE PLANT-M</v>
          </cell>
          <cell r="B1150">
            <v>43628</v>
          </cell>
          <cell r="C1150">
            <v>43617</v>
          </cell>
          <cell r="D1150" t="str">
            <v>182332 REG ASSET - AFUDC (PIS)</v>
          </cell>
          <cell r="E1150">
            <v>44166</v>
          </cell>
          <cell r="F1150">
            <v>0</v>
          </cell>
          <cell r="G1150">
            <v>5802.22</v>
          </cell>
          <cell r="H1150">
            <v>1484.35</v>
          </cell>
          <cell r="I1150">
            <v>4317.87</v>
          </cell>
          <cell r="J1150">
            <v>9.2960000000000001E-2</v>
          </cell>
          <cell r="K1150">
            <v>539.37437120000004</v>
          </cell>
          <cell r="L1150" t="str">
            <v>CD.AA.303100</v>
          </cell>
          <cell r="M1150" t="str">
            <v>CD</v>
          </cell>
          <cell r="N1150" t="str">
            <v>AA</v>
          </cell>
          <cell r="O1150" t="str">
            <v>303100</v>
          </cell>
        </row>
        <row r="1151">
          <cell r="A1151" t="str">
            <v>GD.ID.375000-AFC-DISTRIBUTION PLANT</v>
          </cell>
          <cell r="B1151">
            <v>43951</v>
          </cell>
          <cell r="C1151">
            <v>43951</v>
          </cell>
          <cell r="D1151" t="str">
            <v>182332 REG ASSET - AFUDC (PIS)</v>
          </cell>
          <cell r="E1151">
            <v>44166</v>
          </cell>
          <cell r="F1151">
            <v>0</v>
          </cell>
          <cell r="G1151">
            <v>15.78</v>
          </cell>
          <cell r="H1151">
            <v>0.08</v>
          </cell>
          <cell r="I1151">
            <v>15.7</v>
          </cell>
          <cell r="J1151">
            <v>0</v>
          </cell>
          <cell r="K1151">
            <v>0</v>
          </cell>
          <cell r="L1151" t="str">
            <v>GD.ID.375000</v>
          </cell>
          <cell r="M1151" t="str">
            <v>GD</v>
          </cell>
          <cell r="N1151" t="str">
            <v>ID</v>
          </cell>
          <cell r="O1151" t="str">
            <v>375000</v>
          </cell>
        </row>
        <row r="1152">
          <cell r="A1152" t="str">
            <v>ED.AN.356000-AFC-TRANSMISSION PLANT</v>
          </cell>
          <cell r="B1152">
            <v>43544</v>
          </cell>
          <cell r="C1152">
            <v>43525</v>
          </cell>
          <cell r="D1152" t="str">
            <v>182332 REG ASSET - AFUDC (PIS)</v>
          </cell>
          <cell r="E1152">
            <v>44166</v>
          </cell>
          <cell r="F1152">
            <v>0</v>
          </cell>
          <cell r="G1152">
            <v>208.8</v>
          </cell>
          <cell r="H1152">
            <v>4.53</v>
          </cell>
          <cell r="I1152">
            <v>204.27</v>
          </cell>
          <cell r="J1152">
            <v>0</v>
          </cell>
          <cell r="K1152">
            <v>0</v>
          </cell>
          <cell r="L1152" t="str">
            <v>ED.AN.356000</v>
          </cell>
          <cell r="M1152" t="str">
            <v>ED</v>
          </cell>
          <cell r="N1152" t="str">
            <v>AN</v>
          </cell>
          <cell r="O1152" t="str">
            <v>356000</v>
          </cell>
        </row>
        <row r="1153">
          <cell r="A1153" t="str">
            <v>ED.WA.362000-AFC-DISTRIBUTION PLANT</v>
          </cell>
          <cell r="B1153">
            <v>43908</v>
          </cell>
          <cell r="C1153">
            <v>43908</v>
          </cell>
          <cell r="D1153" t="str">
            <v>182332 REG ASSET - AFUDC (PIS)</v>
          </cell>
          <cell r="E1153">
            <v>44166</v>
          </cell>
          <cell r="F1153">
            <v>0</v>
          </cell>
          <cell r="G1153">
            <v>54.26</v>
          </cell>
          <cell r="H1153">
            <v>0.62</v>
          </cell>
          <cell r="I1153">
            <v>53.64</v>
          </cell>
          <cell r="J1153">
            <v>0</v>
          </cell>
          <cell r="K1153">
            <v>0</v>
          </cell>
          <cell r="L1153" t="str">
            <v>ED.WA.362000</v>
          </cell>
          <cell r="M1153" t="str">
            <v>ED</v>
          </cell>
          <cell r="N1153" t="str">
            <v>WA</v>
          </cell>
          <cell r="O1153" t="str">
            <v>362000</v>
          </cell>
        </row>
        <row r="1154">
          <cell r="A1154" t="str">
            <v>GD.WA.376000-AFC-GAS DISTRIBUTION P</v>
          </cell>
          <cell r="B1154">
            <v>43823</v>
          </cell>
          <cell r="C1154">
            <v>43466</v>
          </cell>
          <cell r="D1154" t="str">
            <v>182332 REG ASSET - AFUDC (PIS)</v>
          </cell>
          <cell r="E1154">
            <v>44166</v>
          </cell>
          <cell r="F1154">
            <v>0</v>
          </cell>
          <cell r="G1154">
            <v>1981.69</v>
          </cell>
          <cell r="H1154">
            <v>42.54</v>
          </cell>
          <cell r="I1154">
            <v>1939.15</v>
          </cell>
          <cell r="J1154">
            <v>0</v>
          </cell>
          <cell r="K1154">
            <v>0</v>
          </cell>
          <cell r="L1154" t="str">
            <v>GD.WA.376000</v>
          </cell>
          <cell r="M1154" t="str">
            <v>GD</v>
          </cell>
          <cell r="N1154" t="str">
            <v>WA</v>
          </cell>
          <cell r="O1154" t="str">
            <v>376000</v>
          </cell>
        </row>
        <row r="1155">
          <cell r="A1155" t="str">
            <v>ED.AN.397000-AFC-GENERAL PLANT-COMM</v>
          </cell>
          <cell r="B1155">
            <v>43508</v>
          </cell>
          <cell r="C1155">
            <v>43497</v>
          </cell>
          <cell r="D1155" t="str">
            <v>182332 REG ASSET - AFUDC (PIS)</v>
          </cell>
          <cell r="E1155">
            <v>44166</v>
          </cell>
          <cell r="F1155">
            <v>0</v>
          </cell>
          <cell r="G1155">
            <v>43.28</v>
          </cell>
          <cell r="H1155">
            <v>1.21</v>
          </cell>
          <cell r="I1155">
            <v>42.07</v>
          </cell>
          <cell r="J1155">
            <v>0</v>
          </cell>
          <cell r="K1155">
            <v>0</v>
          </cell>
          <cell r="L1155" t="str">
            <v>ED.AN.397000</v>
          </cell>
          <cell r="M1155" t="str">
            <v>ED</v>
          </cell>
          <cell r="N1155" t="str">
            <v>AN</v>
          </cell>
          <cell r="O1155" t="str">
            <v>397000</v>
          </cell>
        </row>
        <row r="1156">
          <cell r="A1156" t="str">
            <v>ED.AN.359000-AFC-TRANSMISSION PLANT</v>
          </cell>
          <cell r="B1156">
            <v>43480</v>
          </cell>
          <cell r="C1156">
            <v>43466</v>
          </cell>
          <cell r="D1156" t="str">
            <v>182332 REG ASSET - AFUDC (PIS)</v>
          </cell>
          <cell r="E1156">
            <v>44166</v>
          </cell>
          <cell r="F1156">
            <v>0</v>
          </cell>
          <cell r="G1156">
            <v>56.4</v>
          </cell>
          <cell r="H1156">
            <v>0.19</v>
          </cell>
          <cell r="I1156">
            <v>56.21</v>
          </cell>
          <cell r="J1156">
            <v>0</v>
          </cell>
          <cell r="K1156">
            <v>0</v>
          </cell>
          <cell r="L1156" t="str">
            <v>ED.AN.359000</v>
          </cell>
          <cell r="M1156" t="str">
            <v>ED</v>
          </cell>
          <cell r="N1156" t="str">
            <v>AN</v>
          </cell>
          <cell r="O1156" t="str">
            <v>359000</v>
          </cell>
        </row>
        <row r="1157">
          <cell r="A1157" t="str">
            <v>ED.AN.350400 TRANSMISSION PLANT-LAN</v>
          </cell>
          <cell r="B1157">
            <v>43675</v>
          </cell>
          <cell r="C1157">
            <v>43647</v>
          </cell>
          <cell r="D1157" t="str">
            <v>182332 REG ASSET - AFUDC (PIS)</v>
          </cell>
          <cell r="E1157">
            <v>44166</v>
          </cell>
          <cell r="F1157">
            <v>0</v>
          </cell>
          <cell r="G1157">
            <v>352.78</v>
          </cell>
          <cell r="H1157">
            <v>6.66</v>
          </cell>
          <cell r="I1157">
            <v>346.12</v>
          </cell>
          <cell r="J1157">
            <v>0</v>
          </cell>
          <cell r="K1157">
            <v>0</v>
          </cell>
          <cell r="L1157" t="str">
            <v>ED.AN.350400</v>
          </cell>
          <cell r="M1157" t="str">
            <v>ED</v>
          </cell>
          <cell r="N1157" t="str">
            <v>AN</v>
          </cell>
          <cell r="O1157" t="str">
            <v>350400</v>
          </cell>
        </row>
        <row r="1158">
          <cell r="A1158" t="str">
            <v>ED.AN.397000-AFC-GENERAL PLANT-COMM</v>
          </cell>
          <cell r="B1158">
            <v>43682</v>
          </cell>
          <cell r="C1158">
            <v>43678</v>
          </cell>
          <cell r="D1158" t="str">
            <v>182332 REG ASSET - AFUDC (PIS)</v>
          </cell>
          <cell r="E1158">
            <v>44166</v>
          </cell>
          <cell r="F1158">
            <v>0</v>
          </cell>
          <cell r="G1158">
            <v>501.78</v>
          </cell>
          <cell r="H1158">
            <v>14.06</v>
          </cell>
          <cell r="I1158">
            <v>487.72</v>
          </cell>
          <cell r="J1158">
            <v>0</v>
          </cell>
          <cell r="K1158">
            <v>0</v>
          </cell>
          <cell r="L1158" t="str">
            <v>ED.AN.397000</v>
          </cell>
          <cell r="M1158" t="str">
            <v>ED</v>
          </cell>
          <cell r="N1158" t="str">
            <v>AN</v>
          </cell>
          <cell r="O1158" t="str">
            <v>397000</v>
          </cell>
        </row>
        <row r="1159">
          <cell r="A1159" t="str">
            <v>ED.AN.355000-AFC-TRANSMISSION PLANT</v>
          </cell>
          <cell r="B1159">
            <v>43571</v>
          </cell>
          <cell r="C1159">
            <v>43556</v>
          </cell>
          <cell r="D1159" t="str">
            <v>182332 REG ASSET - AFUDC (PIS)</v>
          </cell>
          <cell r="E1159">
            <v>44166</v>
          </cell>
          <cell r="F1159">
            <v>0</v>
          </cell>
          <cell r="G1159">
            <v>13762.24</v>
          </cell>
          <cell r="H1159">
            <v>269.8</v>
          </cell>
          <cell r="I1159">
            <v>13492.44</v>
          </cell>
          <cell r="J1159">
            <v>0</v>
          </cell>
          <cell r="K1159">
            <v>0</v>
          </cell>
          <cell r="L1159" t="str">
            <v>ED.AN.355000</v>
          </cell>
          <cell r="M1159" t="str">
            <v>ED</v>
          </cell>
          <cell r="N1159" t="str">
            <v>AN</v>
          </cell>
          <cell r="O1159" t="str">
            <v>355000</v>
          </cell>
        </row>
        <row r="1160">
          <cell r="A1160" t="str">
            <v>ED.AN.356000-AFC-TRANSMISSION PLANT</v>
          </cell>
          <cell r="B1160">
            <v>43614</v>
          </cell>
          <cell r="C1160">
            <v>43586</v>
          </cell>
          <cell r="D1160" t="str">
            <v>182332 REG ASSET - AFUDC (PIS)</v>
          </cell>
          <cell r="E1160">
            <v>44166</v>
          </cell>
          <cell r="F1160">
            <v>0</v>
          </cell>
          <cell r="G1160">
            <v>90.68</v>
          </cell>
          <cell r="H1160">
            <v>1.97</v>
          </cell>
          <cell r="I1160">
            <v>88.71</v>
          </cell>
          <cell r="J1160">
            <v>0</v>
          </cell>
          <cell r="K1160">
            <v>0</v>
          </cell>
          <cell r="L1160" t="str">
            <v>ED.AN.356000</v>
          </cell>
          <cell r="M1160" t="str">
            <v>ED</v>
          </cell>
          <cell r="N1160" t="str">
            <v>AN</v>
          </cell>
          <cell r="O1160" t="str">
            <v>356000</v>
          </cell>
        </row>
        <row r="1161">
          <cell r="A1161" t="str">
            <v>ED.WA.365000-AFC-DISTRIBUTION PLANT</v>
          </cell>
          <cell r="B1161">
            <v>43678</v>
          </cell>
          <cell r="C1161">
            <v>43466</v>
          </cell>
          <cell r="D1161" t="str">
            <v>182332 REG ASSET - AFUDC (PIS)</v>
          </cell>
          <cell r="E1161">
            <v>44166</v>
          </cell>
          <cell r="F1161">
            <v>0</v>
          </cell>
          <cell r="G1161">
            <v>11.41</v>
          </cell>
          <cell r="H1161">
            <v>0.27</v>
          </cell>
          <cell r="I1161">
            <v>11.14</v>
          </cell>
          <cell r="J1161">
            <v>0</v>
          </cell>
          <cell r="K1161">
            <v>0</v>
          </cell>
          <cell r="L1161" t="str">
            <v>ED.WA.365000</v>
          </cell>
          <cell r="M1161" t="str">
            <v>ED</v>
          </cell>
          <cell r="N1161" t="str">
            <v>WA</v>
          </cell>
          <cell r="O1161" t="str">
            <v>365000</v>
          </cell>
        </row>
        <row r="1162">
          <cell r="A1162" t="str">
            <v>ED.WA.365000-AFC-DISTRIBUTION PLANT</v>
          </cell>
          <cell r="B1162">
            <v>43794</v>
          </cell>
          <cell r="C1162">
            <v>43466</v>
          </cell>
          <cell r="D1162" t="str">
            <v>182332 REG ASSET - AFUDC (PIS)</v>
          </cell>
          <cell r="E1162">
            <v>44166</v>
          </cell>
          <cell r="F1162">
            <v>0</v>
          </cell>
          <cell r="G1162">
            <v>938.96</v>
          </cell>
          <cell r="H1162">
            <v>21.84</v>
          </cell>
          <cell r="I1162">
            <v>917.12</v>
          </cell>
          <cell r="J1162">
            <v>0</v>
          </cell>
          <cell r="K1162">
            <v>0</v>
          </cell>
          <cell r="L1162" t="str">
            <v>ED.WA.365000</v>
          </cell>
          <cell r="M1162" t="str">
            <v>ED</v>
          </cell>
          <cell r="N1162" t="str">
            <v>WA</v>
          </cell>
          <cell r="O1162" t="str">
            <v>365000</v>
          </cell>
        </row>
        <row r="1163">
          <cell r="A1163" t="str">
            <v>ED.AN.355000-AFC-TRANSMISSION PLANT</v>
          </cell>
          <cell r="B1163">
            <v>43392</v>
          </cell>
          <cell r="C1163">
            <v>43374</v>
          </cell>
          <cell r="D1163" t="str">
            <v>182332 REG ASSET - AFUDC (PIS)</v>
          </cell>
          <cell r="E1163">
            <v>44166</v>
          </cell>
          <cell r="F1163">
            <v>0</v>
          </cell>
          <cell r="G1163">
            <v>198.9</v>
          </cell>
          <cell r="H1163">
            <v>5.32</v>
          </cell>
          <cell r="I1163">
            <v>193.58</v>
          </cell>
          <cell r="J1163">
            <v>0</v>
          </cell>
          <cell r="K1163">
            <v>0</v>
          </cell>
          <cell r="L1163" t="str">
            <v>ED.AN.355000</v>
          </cell>
          <cell r="M1163" t="str">
            <v>ED</v>
          </cell>
          <cell r="N1163" t="str">
            <v>AN</v>
          </cell>
          <cell r="O1163" t="str">
            <v>355000</v>
          </cell>
        </row>
        <row r="1164">
          <cell r="A1164" t="str">
            <v>CD.WA.391100-AFC-GENERAL PLANT - CO</v>
          </cell>
          <cell r="B1164">
            <v>43476</v>
          </cell>
          <cell r="C1164">
            <v>43476</v>
          </cell>
          <cell r="D1164" t="str">
            <v>182332 REG ASSET - AFUDC (PIS)</v>
          </cell>
          <cell r="E1164">
            <v>44166</v>
          </cell>
          <cell r="F1164">
            <v>0</v>
          </cell>
          <cell r="G1164">
            <v>795.1</v>
          </cell>
          <cell r="H1164">
            <v>229.87</v>
          </cell>
          <cell r="I1164">
            <v>565.23</v>
          </cell>
          <cell r="J1164">
            <v>0</v>
          </cell>
          <cell r="K1164">
            <v>0</v>
          </cell>
          <cell r="L1164" t="str">
            <v>CD.WA.391100</v>
          </cell>
          <cell r="M1164" t="str">
            <v>CD</v>
          </cell>
          <cell r="N1164" t="str">
            <v>WA</v>
          </cell>
          <cell r="O1164" t="str">
            <v>391100</v>
          </cell>
        </row>
        <row r="1165">
          <cell r="A1165" t="str">
            <v>ED.AN.303100-AFC-INTANGIBLE PLANT-M</v>
          </cell>
          <cell r="B1165">
            <v>43644</v>
          </cell>
          <cell r="C1165">
            <v>43617</v>
          </cell>
          <cell r="D1165" t="str">
            <v>182332 REG ASSET - AFUDC (PIS)</v>
          </cell>
          <cell r="E1165">
            <v>44166</v>
          </cell>
          <cell r="F1165">
            <v>0</v>
          </cell>
          <cell r="G1165">
            <v>38.18</v>
          </cell>
          <cell r="H1165">
            <v>11.62</v>
          </cell>
          <cell r="I1165">
            <v>26.56</v>
          </cell>
          <cell r="J1165">
            <v>0</v>
          </cell>
          <cell r="K1165">
            <v>0</v>
          </cell>
          <cell r="L1165" t="str">
            <v>ED.AN.303100</v>
          </cell>
          <cell r="M1165" t="str">
            <v>ED</v>
          </cell>
          <cell r="N1165" t="str">
            <v>AN</v>
          </cell>
          <cell r="O1165" t="str">
            <v>303100</v>
          </cell>
        </row>
        <row r="1166">
          <cell r="A1166" t="str">
            <v>GD.OR.391100-AFC-GENERAL PLANT-COMP</v>
          </cell>
          <cell r="B1166">
            <v>43663</v>
          </cell>
          <cell r="C1166">
            <v>43466</v>
          </cell>
          <cell r="D1166" t="str">
            <v>182332 REG ASSET - AFUDC (PIS)</v>
          </cell>
          <cell r="E1166">
            <v>44166</v>
          </cell>
          <cell r="F1166">
            <v>0</v>
          </cell>
          <cell r="G1166">
            <v>113.33</v>
          </cell>
          <cell r="H1166">
            <v>28.67</v>
          </cell>
          <cell r="I1166">
            <v>84.66</v>
          </cell>
          <cell r="J1166">
            <v>1</v>
          </cell>
          <cell r="K1166">
            <v>113.33</v>
          </cell>
          <cell r="L1166" t="str">
            <v>GD.OR.391100</v>
          </cell>
          <cell r="M1166" t="str">
            <v>GD</v>
          </cell>
          <cell r="N1166" t="str">
            <v>OR</v>
          </cell>
          <cell r="O1166" t="str">
            <v>391100</v>
          </cell>
        </row>
        <row r="1167">
          <cell r="A1167" t="str">
            <v>ED.ID.366000-AFC-DISTRIBUTION PLANT</v>
          </cell>
          <cell r="B1167">
            <v>43801</v>
          </cell>
          <cell r="C1167">
            <v>43466</v>
          </cell>
          <cell r="D1167" t="str">
            <v>182332 REG ASSET - AFUDC (PIS)</v>
          </cell>
          <cell r="E1167">
            <v>44166</v>
          </cell>
          <cell r="F1167">
            <v>0</v>
          </cell>
          <cell r="G1167">
            <v>556.13</v>
          </cell>
          <cell r="H1167">
            <v>13.49</v>
          </cell>
          <cell r="I1167">
            <v>542.64</v>
          </cell>
          <cell r="J1167">
            <v>0</v>
          </cell>
          <cell r="K1167">
            <v>0</v>
          </cell>
          <cell r="L1167" t="str">
            <v>ED.ID.366000</v>
          </cell>
          <cell r="M1167" t="str">
            <v>ED</v>
          </cell>
          <cell r="N1167" t="str">
            <v>ID</v>
          </cell>
          <cell r="O1167" t="str">
            <v>366000</v>
          </cell>
        </row>
        <row r="1168">
          <cell r="A1168" t="str">
            <v>GD.WA.390100-AFC-GENERAL PLANT-STRU</v>
          </cell>
          <cell r="B1168">
            <v>43913</v>
          </cell>
          <cell r="C1168">
            <v>43891</v>
          </cell>
          <cell r="D1168" t="str">
            <v>182332 REG ASSET - AFUDC (PIS)</v>
          </cell>
          <cell r="E1168">
            <v>44166</v>
          </cell>
          <cell r="F1168">
            <v>0</v>
          </cell>
          <cell r="G1168">
            <v>23.76</v>
          </cell>
          <cell r="H1168">
            <v>0.4</v>
          </cell>
          <cell r="I1168">
            <v>23.36</v>
          </cell>
          <cell r="J1168">
            <v>0</v>
          </cell>
          <cell r="K1168">
            <v>0</v>
          </cell>
          <cell r="L1168" t="str">
            <v>GD.WA.390100</v>
          </cell>
          <cell r="M1168" t="str">
            <v>GD</v>
          </cell>
          <cell r="N1168" t="str">
            <v>WA</v>
          </cell>
          <cell r="O1168" t="str">
            <v>390100</v>
          </cell>
        </row>
        <row r="1169">
          <cell r="A1169" t="str">
            <v>ED.AN.356000-AFC-TRANSMISSION PLANT</v>
          </cell>
          <cell r="B1169">
            <v>43913</v>
          </cell>
          <cell r="C1169">
            <v>43891</v>
          </cell>
          <cell r="D1169" t="str">
            <v>182332 REG ASSET - AFUDC (PIS)</v>
          </cell>
          <cell r="E1169">
            <v>44166</v>
          </cell>
          <cell r="F1169">
            <v>0</v>
          </cell>
          <cell r="G1169">
            <v>864.53</v>
          </cell>
          <cell r="H1169">
            <v>8.1199999999999992</v>
          </cell>
          <cell r="I1169">
            <v>856.41</v>
          </cell>
          <cell r="J1169">
            <v>0</v>
          </cell>
          <cell r="K1169">
            <v>0</v>
          </cell>
          <cell r="L1169" t="str">
            <v>ED.AN.356000</v>
          </cell>
          <cell r="M1169" t="str">
            <v>ED</v>
          </cell>
          <cell r="N1169" t="str">
            <v>AN</v>
          </cell>
          <cell r="O1169" t="str">
            <v>356000</v>
          </cell>
        </row>
        <row r="1170">
          <cell r="A1170" t="str">
            <v>ED.ID.362000-AFC-DISTRIBUTION PLANT</v>
          </cell>
          <cell r="B1170">
            <v>43969</v>
          </cell>
          <cell r="C1170">
            <v>43952</v>
          </cell>
          <cell r="D1170" t="str">
            <v>182332 REG ASSET - AFUDC (PIS)</v>
          </cell>
          <cell r="E1170">
            <v>44166</v>
          </cell>
          <cell r="F1170">
            <v>0</v>
          </cell>
          <cell r="G1170">
            <v>389.1</v>
          </cell>
          <cell r="H1170">
            <v>4.0999999999999996</v>
          </cell>
          <cell r="I1170">
            <v>385</v>
          </cell>
          <cell r="J1170">
            <v>0</v>
          </cell>
          <cell r="K1170">
            <v>0</v>
          </cell>
          <cell r="L1170" t="str">
            <v>ED.ID.362000</v>
          </cell>
          <cell r="M1170" t="str">
            <v>ED</v>
          </cell>
          <cell r="N1170" t="str">
            <v>ID</v>
          </cell>
          <cell r="O1170" t="str">
            <v>362000</v>
          </cell>
        </row>
        <row r="1171">
          <cell r="A1171" t="str">
            <v>ED.MS.334000-AFC-HYDRO PROD PLANT-A</v>
          </cell>
          <cell r="B1171">
            <v>44071</v>
          </cell>
          <cell r="C1171">
            <v>44044</v>
          </cell>
          <cell r="D1171" t="str">
            <v>182332 REG ASSET - AFUDC (PIS)</v>
          </cell>
          <cell r="E1171">
            <v>44166</v>
          </cell>
          <cell r="F1171">
            <v>0</v>
          </cell>
          <cell r="G1171">
            <v>3.74</v>
          </cell>
          <cell r="H1171">
            <v>0.05</v>
          </cell>
          <cell r="I1171">
            <v>3.69</v>
          </cell>
          <cell r="J1171">
            <v>0</v>
          </cell>
          <cell r="K1171">
            <v>0</v>
          </cell>
          <cell r="L1171" t="str">
            <v>ED.MS.334000</v>
          </cell>
          <cell r="M1171" t="str">
            <v>ED</v>
          </cell>
          <cell r="N1171" t="str">
            <v>MS</v>
          </cell>
          <cell r="O1171" t="str">
            <v>334000</v>
          </cell>
        </row>
        <row r="1172">
          <cell r="A1172" t="str">
            <v>CD.AA.397000-AFC-GENERAL PLANT-COMM</v>
          </cell>
          <cell r="B1172">
            <v>43965</v>
          </cell>
          <cell r="C1172">
            <v>43952</v>
          </cell>
          <cell r="D1172" t="str">
            <v>182332 REG ASSET - AFUDC (PIS)</v>
          </cell>
          <cell r="E1172">
            <v>44166</v>
          </cell>
          <cell r="F1172">
            <v>0</v>
          </cell>
          <cell r="G1172">
            <v>5105.82</v>
          </cell>
          <cell r="H1172">
            <v>133.66999999999999</v>
          </cell>
          <cell r="I1172">
            <v>4972.1499999999996</v>
          </cell>
          <cell r="J1172">
            <v>9.2960000000000001E-2</v>
          </cell>
          <cell r="K1172">
            <v>474.63702719999998</v>
          </cell>
          <cell r="L1172" t="str">
            <v>CD.AA.397000</v>
          </cell>
          <cell r="M1172" t="str">
            <v>CD</v>
          </cell>
          <cell r="N1172" t="str">
            <v>AA</v>
          </cell>
          <cell r="O1172" t="str">
            <v>397000</v>
          </cell>
        </row>
        <row r="1173">
          <cell r="A1173" t="str">
            <v>CD.AA.303100-AFC-INTANGIBLE PLANT-M</v>
          </cell>
          <cell r="B1173">
            <v>43496</v>
          </cell>
          <cell r="C1173">
            <v>43466</v>
          </cell>
          <cell r="D1173" t="str">
            <v>182332 REG ASSET - AFUDC (PIS)</v>
          </cell>
          <cell r="E1173">
            <v>44166</v>
          </cell>
          <cell r="F1173">
            <v>0</v>
          </cell>
          <cell r="G1173">
            <v>641.79999999999995</v>
          </cell>
          <cell r="H1173">
            <v>164.19</v>
          </cell>
          <cell r="I1173">
            <v>477.61</v>
          </cell>
          <cell r="J1173">
            <v>9.2960000000000001E-2</v>
          </cell>
          <cell r="K1173">
            <v>59.661727999999997</v>
          </cell>
          <cell r="L1173" t="str">
            <v>CD.AA.303100</v>
          </cell>
          <cell r="M1173" t="str">
            <v>CD</v>
          </cell>
          <cell r="N1173" t="str">
            <v>AA</v>
          </cell>
          <cell r="O1173" t="str">
            <v>303100</v>
          </cell>
        </row>
        <row r="1174">
          <cell r="A1174" t="str">
            <v>ED.AN.303100-AFC-INTANGIBLE PLANT-M</v>
          </cell>
          <cell r="B1174">
            <v>43536</v>
          </cell>
          <cell r="C1174">
            <v>43891</v>
          </cell>
          <cell r="D1174" t="str">
            <v>182332 REG ASSET - AFUDC (PIS)</v>
          </cell>
          <cell r="E1174">
            <v>44166</v>
          </cell>
          <cell r="F1174">
            <v>0</v>
          </cell>
          <cell r="G1174">
            <v>-19472.14</v>
          </cell>
          <cell r="H1174">
            <v>-5927.22</v>
          </cell>
          <cell r="I1174">
            <v>-13544.92</v>
          </cell>
          <cell r="J1174">
            <v>0</v>
          </cell>
          <cell r="K1174">
            <v>0</v>
          </cell>
          <cell r="L1174" t="str">
            <v>ED.AN.303100</v>
          </cell>
          <cell r="M1174" t="str">
            <v>ED</v>
          </cell>
          <cell r="N1174" t="str">
            <v>AN</v>
          </cell>
          <cell r="O1174" t="str">
            <v>303100</v>
          </cell>
        </row>
        <row r="1175">
          <cell r="A1175" t="str">
            <v>ED.NR.332100-AFC-HYDRO PROD PLANT-R</v>
          </cell>
          <cell r="B1175">
            <v>44117</v>
          </cell>
          <cell r="C1175">
            <v>44105</v>
          </cell>
          <cell r="D1175" t="str">
            <v>182332 REG ASSET - AFUDC (PIS)</v>
          </cell>
          <cell r="E1175">
            <v>44166</v>
          </cell>
          <cell r="F1175">
            <v>0</v>
          </cell>
          <cell r="G1175">
            <v>2100.85</v>
          </cell>
          <cell r="H1175">
            <v>5.82</v>
          </cell>
          <cell r="I1175">
            <v>2095.0300000000002</v>
          </cell>
          <cell r="J1175">
            <v>0</v>
          </cell>
          <cell r="K1175">
            <v>0</v>
          </cell>
          <cell r="L1175" t="str">
            <v>ED.NR.332100</v>
          </cell>
          <cell r="M1175" t="str">
            <v>ED</v>
          </cell>
          <cell r="N1175" t="str">
            <v>NR</v>
          </cell>
          <cell r="O1175" t="str">
            <v>332100</v>
          </cell>
        </row>
        <row r="1176">
          <cell r="A1176" t="str">
            <v>CD.AN.303100-AFC-MISC INTAN PLNT-MF</v>
          </cell>
          <cell r="B1176">
            <v>43795</v>
          </cell>
          <cell r="C1176">
            <v>44075</v>
          </cell>
          <cell r="D1176" t="str">
            <v>182332 REG ASSET - AFUDC (PIS)</v>
          </cell>
          <cell r="E1176">
            <v>44166</v>
          </cell>
          <cell r="F1176">
            <v>0</v>
          </cell>
          <cell r="G1176">
            <v>1948.09</v>
          </cell>
          <cell r="H1176">
            <v>113.64</v>
          </cell>
          <cell r="I1176">
            <v>1834.45</v>
          </cell>
          <cell r="J1176">
            <v>0</v>
          </cell>
          <cell r="K1176">
            <v>0</v>
          </cell>
          <cell r="L1176" t="str">
            <v>CD.AN.303100</v>
          </cell>
          <cell r="M1176" t="str">
            <v>CD</v>
          </cell>
          <cell r="N1176" t="str">
            <v>AN</v>
          </cell>
          <cell r="O1176" t="str">
            <v>303100</v>
          </cell>
        </row>
        <row r="1177">
          <cell r="A1177" t="str">
            <v>ED.AN.355000-AFC-TRANSMISSION PLANT</v>
          </cell>
          <cell r="B1177">
            <v>44020</v>
          </cell>
          <cell r="C1177">
            <v>44020</v>
          </cell>
          <cell r="D1177" t="str">
            <v>182332 REG ASSET - AFUDC (PIS)</v>
          </cell>
          <cell r="E1177">
            <v>44166</v>
          </cell>
          <cell r="F1177">
            <v>0</v>
          </cell>
          <cell r="G1177">
            <v>34213.75</v>
          </cell>
          <cell r="H1177">
            <v>315.02</v>
          </cell>
          <cell r="I1177">
            <v>33898.730000000003</v>
          </cell>
          <cell r="J1177">
            <v>0</v>
          </cell>
          <cell r="K1177">
            <v>0</v>
          </cell>
          <cell r="L1177" t="str">
            <v>ED.AN.355000</v>
          </cell>
          <cell r="M1177" t="str">
            <v>ED</v>
          </cell>
          <cell r="N1177" t="str">
            <v>AN</v>
          </cell>
          <cell r="O1177" t="str">
            <v>355000</v>
          </cell>
        </row>
        <row r="1178">
          <cell r="A1178" t="str">
            <v>ED.BP.345000-AFC-OTHER PROD PLANT-A</v>
          </cell>
          <cell r="B1178">
            <v>43972</v>
          </cell>
          <cell r="C1178">
            <v>43972</v>
          </cell>
          <cell r="D1178" t="str">
            <v>182332 REG ASSET - AFUDC (PIS)</v>
          </cell>
          <cell r="E1178">
            <v>44166</v>
          </cell>
          <cell r="F1178">
            <v>0</v>
          </cell>
          <cell r="G1178">
            <v>60.57</v>
          </cell>
          <cell r="H1178">
            <v>1.44</v>
          </cell>
          <cell r="I1178">
            <v>59.13</v>
          </cell>
          <cell r="J1178">
            <v>0</v>
          </cell>
          <cell r="K1178">
            <v>0</v>
          </cell>
          <cell r="L1178" t="str">
            <v>ED.BP.345000</v>
          </cell>
          <cell r="M1178" t="str">
            <v>ED</v>
          </cell>
          <cell r="N1178" t="str">
            <v>BP</v>
          </cell>
          <cell r="O1178" t="str">
            <v>345000</v>
          </cell>
        </row>
        <row r="1179">
          <cell r="A1179" t="str">
            <v>ED.ID.362000-AFC-DISTRIBUTION PLANT</v>
          </cell>
          <cell r="B1179">
            <v>43644</v>
          </cell>
          <cell r="C1179">
            <v>43617</v>
          </cell>
          <cell r="D1179" t="str">
            <v>182332 REG ASSET - AFUDC (PIS)</v>
          </cell>
          <cell r="E1179">
            <v>44166</v>
          </cell>
          <cell r="F1179">
            <v>0</v>
          </cell>
          <cell r="G1179">
            <v>14118.53</v>
          </cell>
          <cell r="H1179">
            <v>351.9</v>
          </cell>
          <cell r="I1179">
            <v>13766.63</v>
          </cell>
          <cell r="J1179">
            <v>0</v>
          </cell>
          <cell r="K1179">
            <v>0</v>
          </cell>
          <cell r="L1179" t="str">
            <v>ED.ID.362000</v>
          </cell>
          <cell r="M1179" t="str">
            <v>ED</v>
          </cell>
          <cell r="N1179" t="str">
            <v>ID</v>
          </cell>
          <cell r="O1179" t="str">
            <v>362000</v>
          </cell>
        </row>
        <row r="1180">
          <cell r="A1180" t="str">
            <v>ED.ID.367000-AFC-DISTRIBUTION PLANT</v>
          </cell>
          <cell r="B1180">
            <v>43801</v>
          </cell>
          <cell r="C1180">
            <v>43466</v>
          </cell>
          <cell r="D1180" t="str">
            <v>182332 REG ASSET - AFUDC (PIS)</v>
          </cell>
          <cell r="E1180">
            <v>44166</v>
          </cell>
          <cell r="F1180">
            <v>0</v>
          </cell>
          <cell r="G1180">
            <v>1735.67</v>
          </cell>
          <cell r="H1180">
            <v>70.010000000000005</v>
          </cell>
          <cell r="I1180">
            <v>1665.66</v>
          </cell>
          <cell r="J1180">
            <v>0</v>
          </cell>
          <cell r="K1180">
            <v>0</v>
          </cell>
          <cell r="L1180" t="str">
            <v>ED.ID.367000</v>
          </cell>
          <cell r="M1180" t="str">
            <v>ED</v>
          </cell>
          <cell r="N1180" t="str">
            <v>ID</v>
          </cell>
          <cell r="O1180" t="str">
            <v>367000</v>
          </cell>
        </row>
        <row r="1181">
          <cell r="A1181" t="str">
            <v>ED.MS.334000-AFC-HYDRO PROD PLANT-A</v>
          </cell>
          <cell r="B1181">
            <v>44071</v>
          </cell>
          <cell r="C1181">
            <v>44071</v>
          </cell>
          <cell r="D1181" t="str">
            <v>182332 REG ASSET - AFUDC (PIS)</v>
          </cell>
          <cell r="E1181">
            <v>44166</v>
          </cell>
          <cell r="F1181">
            <v>0</v>
          </cell>
          <cell r="G1181">
            <v>3.82</v>
          </cell>
          <cell r="H1181">
            <v>0.05</v>
          </cell>
          <cell r="I1181">
            <v>3.77</v>
          </cell>
          <cell r="J1181">
            <v>0</v>
          </cell>
          <cell r="K1181">
            <v>0</v>
          </cell>
          <cell r="L1181" t="str">
            <v>ED.MS.334000</v>
          </cell>
          <cell r="M1181" t="str">
            <v>ED</v>
          </cell>
          <cell r="N1181" t="str">
            <v>MS</v>
          </cell>
          <cell r="O1181" t="str">
            <v>334000</v>
          </cell>
        </row>
        <row r="1182">
          <cell r="A1182" t="str">
            <v>CD.AA.397000-AFC-GENERAL PLANT-COMM</v>
          </cell>
          <cell r="B1182">
            <v>43971</v>
          </cell>
          <cell r="C1182">
            <v>43971</v>
          </cell>
          <cell r="D1182" t="str">
            <v>182332 REG ASSET - AFUDC (PIS)</v>
          </cell>
          <cell r="E1182">
            <v>44166</v>
          </cell>
          <cell r="F1182">
            <v>0</v>
          </cell>
          <cell r="G1182">
            <v>409.87</v>
          </cell>
          <cell r="H1182">
            <v>10.73</v>
          </cell>
          <cell r="I1182">
            <v>399.14</v>
          </cell>
          <cell r="J1182">
            <v>9.2960000000000001E-2</v>
          </cell>
          <cell r="K1182">
            <v>38.101515200000001</v>
          </cell>
          <cell r="L1182" t="str">
            <v>CD.AA.397000</v>
          </cell>
          <cell r="M1182" t="str">
            <v>CD</v>
          </cell>
          <cell r="N1182" t="str">
            <v>AA</v>
          </cell>
          <cell r="O1182" t="str">
            <v>397000</v>
          </cell>
        </row>
        <row r="1183">
          <cell r="A1183" t="str">
            <v>CD.AA.303100-AFC-INTANGIBLE PLANT-M</v>
          </cell>
          <cell r="B1183">
            <v>43907</v>
          </cell>
          <cell r="C1183">
            <v>43907</v>
          </cell>
          <cell r="D1183" t="str">
            <v>182332 REG ASSET - AFUDC (PIS)</v>
          </cell>
          <cell r="E1183">
            <v>44166</v>
          </cell>
          <cell r="F1183">
            <v>0</v>
          </cell>
          <cell r="G1183">
            <v>1894.09</v>
          </cell>
          <cell r="H1183">
            <v>84.08</v>
          </cell>
          <cell r="I1183">
            <v>1810.01</v>
          </cell>
          <cell r="J1183">
            <v>9.2960000000000001E-2</v>
          </cell>
          <cell r="K1183">
            <v>176.07460639999999</v>
          </cell>
          <cell r="L1183" t="str">
            <v>CD.AA.303100</v>
          </cell>
          <cell r="M1183" t="str">
            <v>CD</v>
          </cell>
          <cell r="N1183" t="str">
            <v>AA</v>
          </cell>
          <cell r="O1183" t="str">
            <v>303100</v>
          </cell>
        </row>
        <row r="1184">
          <cell r="A1184" t="str">
            <v>CD.AA.303100-AFC-INTANGIBLE PLANT-M</v>
          </cell>
          <cell r="B1184">
            <v>43839</v>
          </cell>
          <cell r="C1184">
            <v>43839</v>
          </cell>
          <cell r="D1184" t="str">
            <v>182332 REG ASSET - AFUDC (PIS)</v>
          </cell>
          <cell r="E1184">
            <v>44166</v>
          </cell>
          <cell r="F1184">
            <v>0</v>
          </cell>
          <cell r="G1184">
            <v>272.42</v>
          </cell>
          <cell r="H1184">
            <v>12.09</v>
          </cell>
          <cell r="I1184">
            <v>260.33</v>
          </cell>
          <cell r="J1184">
            <v>9.2960000000000001E-2</v>
          </cell>
          <cell r="K1184">
            <v>25.324163200000001</v>
          </cell>
          <cell r="L1184" t="str">
            <v>CD.AA.303100</v>
          </cell>
          <cell r="M1184" t="str">
            <v>CD</v>
          </cell>
          <cell r="N1184" t="str">
            <v>AA</v>
          </cell>
          <cell r="O1184" t="str">
            <v>303100</v>
          </cell>
        </row>
        <row r="1185">
          <cell r="A1185" t="str">
            <v>CD.AA.303100-AFC-INTANGIBLE PLANT-M</v>
          </cell>
          <cell r="B1185">
            <v>43873</v>
          </cell>
          <cell r="C1185">
            <v>43873</v>
          </cell>
          <cell r="D1185" t="str">
            <v>182332 REG ASSET - AFUDC (PIS)</v>
          </cell>
          <cell r="E1185">
            <v>44166</v>
          </cell>
          <cell r="F1185">
            <v>0</v>
          </cell>
          <cell r="G1185">
            <v>187.7</v>
          </cell>
          <cell r="H1185">
            <v>8.33</v>
          </cell>
          <cell r="I1185">
            <v>179.37</v>
          </cell>
          <cell r="J1185">
            <v>9.2960000000000001E-2</v>
          </cell>
          <cell r="K1185">
            <v>17.448591999999998</v>
          </cell>
          <cell r="L1185" t="str">
            <v>CD.AA.303100</v>
          </cell>
          <cell r="M1185" t="str">
            <v>CD</v>
          </cell>
          <cell r="N1185" t="str">
            <v>AA</v>
          </cell>
          <cell r="O1185" t="str">
            <v>303100</v>
          </cell>
        </row>
        <row r="1186">
          <cell r="A1186" t="str">
            <v>ED.AN.303100-AFC-INTANGIBLE PLANT-M</v>
          </cell>
          <cell r="B1186">
            <v>43895</v>
          </cell>
          <cell r="C1186">
            <v>43895</v>
          </cell>
          <cell r="D1186" t="str">
            <v>182332 REG ASSET - AFUDC (PIS)</v>
          </cell>
          <cell r="E1186">
            <v>44166</v>
          </cell>
          <cell r="F1186">
            <v>0</v>
          </cell>
          <cell r="G1186">
            <v>30.94</v>
          </cell>
          <cell r="H1186">
            <v>1.1200000000000001</v>
          </cell>
          <cell r="I1186">
            <v>29.82</v>
          </cell>
          <cell r="J1186">
            <v>0</v>
          </cell>
          <cell r="K1186">
            <v>0</v>
          </cell>
          <cell r="L1186" t="str">
            <v>ED.AN.303100</v>
          </cell>
          <cell r="M1186" t="str">
            <v>ED</v>
          </cell>
          <cell r="N1186" t="str">
            <v>AN</v>
          </cell>
          <cell r="O1186" t="str">
            <v>303100</v>
          </cell>
        </row>
        <row r="1187">
          <cell r="A1187" t="str">
            <v>ED.CS.341000-AFC-OTHER PROD PLANT-S</v>
          </cell>
          <cell r="B1187">
            <v>43991</v>
          </cell>
          <cell r="C1187">
            <v>43991</v>
          </cell>
          <cell r="D1187" t="str">
            <v>182332 REG ASSET - AFUDC (PIS)</v>
          </cell>
          <cell r="E1187">
            <v>44166</v>
          </cell>
          <cell r="F1187">
            <v>0</v>
          </cell>
          <cell r="G1187">
            <v>354.59</v>
          </cell>
          <cell r="H1187">
            <v>0.7</v>
          </cell>
          <cell r="I1187">
            <v>353.89</v>
          </cell>
          <cell r="J1187">
            <v>0</v>
          </cell>
          <cell r="K1187">
            <v>0</v>
          </cell>
          <cell r="L1187" t="str">
            <v>ED.CS.341000</v>
          </cell>
          <cell r="M1187" t="str">
            <v>ED</v>
          </cell>
          <cell r="N1187" t="str">
            <v>CS</v>
          </cell>
          <cell r="O1187" t="str">
            <v>341000</v>
          </cell>
        </row>
        <row r="1188">
          <cell r="A1188" t="str">
            <v>ED.NR.331000-AFC-HYDRO PROD PLANT-S</v>
          </cell>
          <cell r="B1188">
            <v>43951</v>
          </cell>
          <cell r="C1188">
            <v>43951</v>
          </cell>
          <cell r="D1188" t="str">
            <v>182332 REG ASSET - AFUDC (PIS)</v>
          </cell>
          <cell r="E1188">
            <v>44166</v>
          </cell>
          <cell r="F1188">
            <v>0</v>
          </cell>
          <cell r="G1188">
            <v>9.99</v>
          </cell>
          <cell r="H1188">
            <v>0.04</v>
          </cell>
          <cell r="I1188">
            <v>9.9499999999999993</v>
          </cell>
          <cell r="J1188">
            <v>0</v>
          </cell>
          <cell r="K1188">
            <v>0</v>
          </cell>
          <cell r="L1188" t="str">
            <v>ED.NR.331000</v>
          </cell>
          <cell r="M1188" t="str">
            <v>ED</v>
          </cell>
          <cell r="N1188" t="str">
            <v>NR</v>
          </cell>
          <cell r="O1188" t="str">
            <v>331000</v>
          </cell>
        </row>
        <row r="1189">
          <cell r="A1189" t="str">
            <v>ED.ID.361000-AFC-DISTRIBUTION PLANT</v>
          </cell>
          <cell r="B1189">
            <v>43644</v>
          </cell>
          <cell r="C1189">
            <v>43617</v>
          </cell>
          <cell r="D1189" t="str">
            <v>182332 REG ASSET - AFUDC (PIS)</v>
          </cell>
          <cell r="E1189">
            <v>44166</v>
          </cell>
          <cell r="F1189">
            <v>0</v>
          </cell>
          <cell r="G1189">
            <v>3991.54</v>
          </cell>
          <cell r="H1189">
            <v>59.62</v>
          </cell>
          <cell r="I1189">
            <v>3931.92</v>
          </cell>
          <cell r="J1189">
            <v>0</v>
          </cell>
          <cell r="K1189">
            <v>0</v>
          </cell>
          <cell r="L1189" t="str">
            <v>ED.ID.361000</v>
          </cell>
          <cell r="M1189" t="str">
            <v>ED</v>
          </cell>
          <cell r="N1189" t="str">
            <v>ID</v>
          </cell>
          <cell r="O1189" t="str">
            <v>361000</v>
          </cell>
        </row>
        <row r="1190">
          <cell r="A1190" t="str">
            <v>ED.NR.335150-AFC-HYD PRD-EQ FISHERY</v>
          </cell>
          <cell r="B1190">
            <v>43847</v>
          </cell>
          <cell r="C1190">
            <v>43847</v>
          </cell>
          <cell r="D1190" t="str">
            <v>182332 REG ASSET - AFUDC (PIS)</v>
          </cell>
          <cell r="E1190">
            <v>44166</v>
          </cell>
          <cell r="F1190">
            <v>0</v>
          </cell>
          <cell r="G1190">
            <v>-5.87</v>
          </cell>
          <cell r="H1190">
            <v>-7.0000000000000007E-2</v>
          </cell>
          <cell r="I1190">
            <v>-5.8</v>
          </cell>
          <cell r="J1190">
            <v>0</v>
          </cell>
          <cell r="K1190">
            <v>0</v>
          </cell>
          <cell r="L1190" t="str">
            <v>ED.NR.335150</v>
          </cell>
          <cell r="M1190" t="str">
            <v>ED</v>
          </cell>
          <cell r="N1190" t="str">
            <v>NR</v>
          </cell>
          <cell r="O1190" t="str">
            <v>335150</v>
          </cell>
        </row>
        <row r="1191">
          <cell r="A1191" t="str">
            <v>ED.AN.359000-AFC-TRANSMISSION PLANT</v>
          </cell>
          <cell r="B1191">
            <v>44028</v>
          </cell>
          <cell r="C1191">
            <v>44013</v>
          </cell>
          <cell r="D1191" t="str">
            <v>182332 REG ASSET - AFUDC (PIS)</v>
          </cell>
          <cell r="E1191">
            <v>44166</v>
          </cell>
          <cell r="F1191">
            <v>0</v>
          </cell>
          <cell r="G1191">
            <v>974.99</v>
          </cell>
          <cell r="H1191">
            <v>2.52</v>
          </cell>
          <cell r="I1191">
            <v>972.47</v>
          </cell>
          <cell r="J1191">
            <v>0</v>
          </cell>
          <cell r="K1191">
            <v>0</v>
          </cell>
          <cell r="L1191" t="str">
            <v>ED.AN.359000</v>
          </cell>
          <cell r="M1191" t="str">
            <v>ED</v>
          </cell>
          <cell r="N1191" t="str">
            <v>AN</v>
          </cell>
          <cell r="O1191" t="str">
            <v>359000</v>
          </cell>
        </row>
        <row r="1192">
          <cell r="A1192" t="str">
            <v>ED.WA.367000-AFC-DISTRIBUTION PLANT</v>
          </cell>
          <cell r="B1192">
            <v>44187</v>
          </cell>
          <cell r="C1192">
            <v>43831</v>
          </cell>
          <cell r="D1192" t="str">
            <v>182332 REG ASSET - AFUDC (PIS)</v>
          </cell>
          <cell r="E1192">
            <v>44166</v>
          </cell>
          <cell r="F1192">
            <v>0</v>
          </cell>
          <cell r="G1192">
            <v>50.98</v>
          </cell>
          <cell r="H1192">
            <v>0.43</v>
          </cell>
          <cell r="I1192">
            <v>50.55</v>
          </cell>
          <cell r="J1192">
            <v>0</v>
          </cell>
          <cell r="K1192">
            <v>0</v>
          </cell>
          <cell r="L1192" t="str">
            <v>ED.WA.367000</v>
          </cell>
          <cell r="M1192" t="str">
            <v>ED</v>
          </cell>
          <cell r="N1192" t="str">
            <v>WA</v>
          </cell>
          <cell r="O1192" t="str">
            <v>367000</v>
          </cell>
        </row>
        <row r="1193">
          <cell r="A1193" t="str">
            <v>ED.AN.356000-AFC-TRANSMISSION PLANT</v>
          </cell>
          <cell r="B1193">
            <v>43789</v>
          </cell>
          <cell r="C1193">
            <v>43770</v>
          </cell>
          <cell r="D1193" t="str">
            <v>182332 REG ASSET - AFUDC (PIS)</v>
          </cell>
          <cell r="E1193">
            <v>44166</v>
          </cell>
          <cell r="F1193">
            <v>0</v>
          </cell>
          <cell r="G1193">
            <v>127.21</v>
          </cell>
          <cell r="H1193">
            <v>2.76</v>
          </cell>
          <cell r="I1193">
            <v>124.45</v>
          </cell>
          <cell r="J1193">
            <v>0</v>
          </cell>
          <cell r="K1193">
            <v>0</v>
          </cell>
          <cell r="L1193" t="str">
            <v>ED.AN.356000</v>
          </cell>
          <cell r="M1193" t="str">
            <v>ED</v>
          </cell>
          <cell r="N1193" t="str">
            <v>AN</v>
          </cell>
          <cell r="O1193" t="str">
            <v>356000</v>
          </cell>
        </row>
        <row r="1194">
          <cell r="A1194" t="str">
            <v>ED.KF.312000-AFC-STEAM PROD PLANT-B</v>
          </cell>
          <cell r="B1194">
            <v>43986</v>
          </cell>
          <cell r="C1194">
            <v>43986</v>
          </cell>
          <cell r="D1194" t="str">
            <v>182332 REG ASSET - AFUDC (PIS)</v>
          </cell>
          <cell r="E1194">
            <v>44166</v>
          </cell>
          <cell r="F1194">
            <v>0</v>
          </cell>
          <cell r="G1194">
            <v>128.91999999999999</v>
          </cell>
          <cell r="H1194">
            <v>1.1399999999999999</v>
          </cell>
          <cell r="I1194">
            <v>127.78</v>
          </cell>
          <cell r="J1194">
            <v>0</v>
          </cell>
          <cell r="K1194">
            <v>0</v>
          </cell>
          <cell r="L1194" t="str">
            <v>ED.KF.312000</v>
          </cell>
          <cell r="M1194" t="str">
            <v>ED</v>
          </cell>
          <cell r="N1194" t="str">
            <v>KF</v>
          </cell>
          <cell r="O1194" t="str">
            <v>312000</v>
          </cell>
        </row>
        <row r="1195">
          <cell r="A1195" t="str">
            <v>ED.AN.356000-AFC-TRANSMISSION PLANT</v>
          </cell>
          <cell r="B1195">
            <v>43913</v>
          </cell>
          <cell r="C1195">
            <v>43913</v>
          </cell>
          <cell r="D1195" t="str">
            <v>182332 REG ASSET - AFUDC (PIS)</v>
          </cell>
          <cell r="E1195">
            <v>44166</v>
          </cell>
          <cell r="F1195">
            <v>0</v>
          </cell>
          <cell r="G1195">
            <v>463.43</v>
          </cell>
          <cell r="H1195">
            <v>4.3499999999999996</v>
          </cell>
          <cell r="I1195">
            <v>459.08</v>
          </cell>
          <cell r="J1195">
            <v>0</v>
          </cell>
          <cell r="K1195">
            <v>0</v>
          </cell>
          <cell r="L1195" t="str">
            <v>ED.AN.356000</v>
          </cell>
          <cell r="M1195" t="str">
            <v>ED</v>
          </cell>
          <cell r="N1195" t="str">
            <v>AN</v>
          </cell>
          <cell r="O1195" t="str">
            <v>356000</v>
          </cell>
        </row>
        <row r="1196">
          <cell r="A1196" t="str">
            <v>GD.WA.385000-AFC-DISTRIBUTION-MEAS/</v>
          </cell>
          <cell r="B1196">
            <v>43949</v>
          </cell>
          <cell r="C1196">
            <v>43831</v>
          </cell>
          <cell r="D1196" t="str">
            <v>182332 REG ASSET - AFUDC (PIS)</v>
          </cell>
          <cell r="E1196">
            <v>44166</v>
          </cell>
          <cell r="F1196">
            <v>0</v>
          </cell>
          <cell r="G1196">
            <v>404.27</v>
          </cell>
          <cell r="H1196">
            <v>2.77</v>
          </cell>
          <cell r="I1196">
            <v>401.5</v>
          </cell>
          <cell r="J1196">
            <v>0</v>
          </cell>
          <cell r="K1196">
            <v>0</v>
          </cell>
          <cell r="L1196" t="str">
            <v>GD.WA.385000</v>
          </cell>
          <cell r="M1196" t="str">
            <v>GD</v>
          </cell>
          <cell r="N1196" t="str">
            <v>WA</v>
          </cell>
          <cell r="O1196" t="str">
            <v>385000</v>
          </cell>
        </row>
        <row r="1197">
          <cell r="A1197" t="str">
            <v>ED.AN.356000-AFC-TRANSMISSION PLANT</v>
          </cell>
          <cell r="B1197">
            <v>43969</v>
          </cell>
          <cell r="C1197">
            <v>43969</v>
          </cell>
          <cell r="D1197" t="str">
            <v>182332 REG ASSET - AFUDC (PIS)</v>
          </cell>
          <cell r="E1197">
            <v>44166</v>
          </cell>
          <cell r="F1197">
            <v>0</v>
          </cell>
          <cell r="G1197">
            <v>283.27999999999997</v>
          </cell>
          <cell r="H1197">
            <v>2.66</v>
          </cell>
          <cell r="I1197">
            <v>280.62</v>
          </cell>
          <cell r="J1197">
            <v>0</v>
          </cell>
          <cell r="K1197">
            <v>0</v>
          </cell>
          <cell r="L1197" t="str">
            <v>ED.AN.356000</v>
          </cell>
          <cell r="M1197" t="str">
            <v>ED</v>
          </cell>
          <cell r="N1197" t="str">
            <v>AN</v>
          </cell>
          <cell r="O1197" t="str">
            <v>356000</v>
          </cell>
        </row>
        <row r="1198">
          <cell r="A1198" t="str">
            <v>CD.AA.303100-AFC-INTANGIBLE PLANT-M</v>
          </cell>
          <cell r="B1198">
            <v>43846</v>
          </cell>
          <cell r="C1198">
            <v>43846</v>
          </cell>
          <cell r="D1198" t="str">
            <v>182332 REG ASSET - AFUDC (PIS)</v>
          </cell>
          <cell r="E1198">
            <v>44166</v>
          </cell>
          <cell r="F1198">
            <v>0</v>
          </cell>
          <cell r="G1198">
            <v>206.79</v>
          </cell>
          <cell r="H1198">
            <v>9.18</v>
          </cell>
          <cell r="I1198">
            <v>197.61</v>
          </cell>
          <cell r="J1198">
            <v>9.2960000000000001E-2</v>
          </cell>
          <cell r="K1198">
            <v>19.223198400000001</v>
          </cell>
          <cell r="L1198" t="str">
            <v>CD.AA.303100</v>
          </cell>
          <cell r="M1198" t="str">
            <v>CD</v>
          </cell>
          <cell r="N1198" t="str">
            <v>AA</v>
          </cell>
          <cell r="O1198" t="str">
            <v>303100</v>
          </cell>
        </row>
        <row r="1199">
          <cell r="A1199" t="str">
            <v>GD.ID.380000-AFC-GAS DISTRIBUTION P</v>
          </cell>
          <cell r="B1199">
            <v>43951</v>
          </cell>
          <cell r="C1199">
            <v>43831</v>
          </cell>
          <cell r="D1199" t="str">
            <v>182332 REG ASSET - AFUDC (PIS)</v>
          </cell>
          <cell r="E1199">
            <v>44166</v>
          </cell>
          <cell r="F1199">
            <v>0</v>
          </cell>
          <cell r="G1199">
            <v>66.02</v>
          </cell>
          <cell r="H1199">
            <v>0.3</v>
          </cell>
          <cell r="I1199">
            <v>65.72</v>
          </cell>
          <cell r="J1199">
            <v>0</v>
          </cell>
          <cell r="K1199">
            <v>0</v>
          </cell>
          <cell r="L1199" t="str">
            <v>GD.ID.380000</v>
          </cell>
          <cell r="M1199" t="str">
            <v>GD</v>
          </cell>
          <cell r="N1199" t="str">
            <v>ID</v>
          </cell>
          <cell r="O1199" t="str">
            <v>380000</v>
          </cell>
        </row>
        <row r="1200">
          <cell r="A1200" t="str">
            <v>CD.AA.303100-AFC-INTANGIBLE PLANT-M</v>
          </cell>
          <cell r="B1200">
            <v>43895</v>
          </cell>
          <cell r="C1200">
            <v>43895</v>
          </cell>
          <cell r="D1200" t="str">
            <v>182332 REG ASSET - AFUDC (PIS)</v>
          </cell>
          <cell r="E1200">
            <v>44166</v>
          </cell>
          <cell r="F1200">
            <v>0</v>
          </cell>
          <cell r="G1200">
            <v>2593.46</v>
          </cell>
          <cell r="H1200">
            <v>115.12</v>
          </cell>
          <cell r="I1200">
            <v>2478.34</v>
          </cell>
          <cell r="J1200">
            <v>9.2960000000000001E-2</v>
          </cell>
          <cell r="K1200">
            <v>241.0880416</v>
          </cell>
          <cell r="L1200" t="str">
            <v>CD.AA.303100</v>
          </cell>
          <cell r="M1200" t="str">
            <v>CD</v>
          </cell>
          <cell r="N1200" t="str">
            <v>AA</v>
          </cell>
          <cell r="O1200" t="str">
            <v>303100</v>
          </cell>
        </row>
        <row r="1201">
          <cell r="A1201" t="str">
            <v>ED.AN.303100-AFC-INTANGIBLE PLANT-M</v>
          </cell>
          <cell r="B1201">
            <v>43921</v>
          </cell>
          <cell r="C1201">
            <v>43921</v>
          </cell>
          <cell r="D1201" t="str">
            <v>182332 REG ASSET - AFUDC (PIS)</v>
          </cell>
          <cell r="E1201">
            <v>44166</v>
          </cell>
          <cell r="F1201">
            <v>0</v>
          </cell>
          <cell r="G1201">
            <v>907.36</v>
          </cell>
          <cell r="H1201">
            <v>32.979999999999997</v>
          </cell>
          <cell r="I1201">
            <v>874.38</v>
          </cell>
          <cell r="J1201">
            <v>0</v>
          </cell>
          <cell r="K1201">
            <v>0</v>
          </cell>
          <cell r="L1201" t="str">
            <v>ED.AN.303100</v>
          </cell>
          <cell r="M1201" t="str">
            <v>ED</v>
          </cell>
          <cell r="N1201" t="str">
            <v>AN</v>
          </cell>
          <cell r="O1201" t="str">
            <v>303100</v>
          </cell>
        </row>
        <row r="1202">
          <cell r="A1202" t="str">
            <v>ED.AN.391100-AFC-GENERAL PLANT-COMP</v>
          </cell>
          <cell r="B1202">
            <v>44168</v>
          </cell>
          <cell r="C1202">
            <v>43831</v>
          </cell>
          <cell r="D1202" t="str">
            <v>182332 REG ASSET - AFUDC (PIS)</v>
          </cell>
          <cell r="E1202">
            <v>44166</v>
          </cell>
          <cell r="F1202">
            <v>0</v>
          </cell>
          <cell r="G1202">
            <v>674.41</v>
          </cell>
          <cell r="H1202">
            <v>6.09</v>
          </cell>
          <cell r="I1202">
            <v>668.32</v>
          </cell>
          <cell r="J1202">
            <v>0</v>
          </cell>
          <cell r="K1202">
            <v>0</v>
          </cell>
          <cell r="L1202" t="str">
            <v>ED.AN.391100</v>
          </cell>
          <cell r="M1202" t="str">
            <v>ED</v>
          </cell>
          <cell r="N1202" t="str">
            <v>AN</v>
          </cell>
          <cell r="O1202" t="str">
            <v>391100</v>
          </cell>
        </row>
        <row r="1203">
          <cell r="A1203" t="str">
            <v>ED.AN.397500-AFC-SUB INTEGRAT COMM</v>
          </cell>
          <cell r="B1203">
            <v>43872</v>
          </cell>
          <cell r="C1203">
            <v>43872</v>
          </cell>
          <cell r="D1203" t="str">
            <v>182332 REG ASSET - AFUDC (PIS)</v>
          </cell>
          <cell r="E1203">
            <v>44166</v>
          </cell>
          <cell r="F1203">
            <v>0</v>
          </cell>
          <cell r="G1203">
            <v>855.34</v>
          </cell>
          <cell r="H1203">
            <v>27.74</v>
          </cell>
          <cell r="I1203">
            <v>827.6</v>
          </cell>
          <cell r="J1203">
            <v>0</v>
          </cell>
          <cell r="K1203">
            <v>0</v>
          </cell>
          <cell r="L1203" t="str">
            <v>ED.AN.397500</v>
          </cell>
          <cell r="M1203" t="str">
            <v>ED</v>
          </cell>
          <cell r="N1203" t="str">
            <v>AN</v>
          </cell>
          <cell r="O1203" t="str">
            <v>397500</v>
          </cell>
        </row>
        <row r="1204">
          <cell r="A1204" t="str">
            <v>ED.ID.362000-AFC-DISTRIBUTION PLANT</v>
          </cell>
          <cell r="B1204">
            <v>43902</v>
          </cell>
          <cell r="C1204">
            <v>43902</v>
          </cell>
          <cell r="D1204" t="str">
            <v>182332 REG ASSET - AFUDC (PIS)</v>
          </cell>
          <cell r="E1204">
            <v>44166</v>
          </cell>
          <cell r="F1204">
            <v>0</v>
          </cell>
          <cell r="G1204">
            <v>6442.6</v>
          </cell>
          <cell r="H1204">
            <v>67.86</v>
          </cell>
          <cell r="I1204">
            <v>6374.74</v>
          </cell>
          <cell r="J1204">
            <v>0</v>
          </cell>
          <cell r="K1204">
            <v>0</v>
          </cell>
          <cell r="L1204" t="str">
            <v>ED.ID.362000</v>
          </cell>
          <cell r="M1204" t="str">
            <v>ED</v>
          </cell>
          <cell r="N1204" t="str">
            <v>ID</v>
          </cell>
          <cell r="O1204" t="str">
            <v>362000</v>
          </cell>
        </row>
        <row r="1205">
          <cell r="A1205" t="str">
            <v>ED.WA.365000-AFC-DISTRIBUTION PLANT</v>
          </cell>
          <cell r="B1205">
            <v>43951</v>
          </cell>
          <cell r="C1205">
            <v>43831</v>
          </cell>
          <cell r="D1205" t="str">
            <v>182332 REG ASSET - AFUDC (PIS)</v>
          </cell>
          <cell r="E1205">
            <v>44166</v>
          </cell>
          <cell r="F1205">
            <v>0</v>
          </cell>
          <cell r="G1205">
            <v>118.86</v>
          </cell>
          <cell r="H1205">
            <v>1.2</v>
          </cell>
          <cell r="I1205">
            <v>117.66</v>
          </cell>
          <cell r="J1205">
            <v>0</v>
          </cell>
          <cell r="K1205">
            <v>0</v>
          </cell>
          <cell r="L1205" t="str">
            <v>ED.WA.365000</v>
          </cell>
          <cell r="M1205" t="str">
            <v>ED</v>
          </cell>
          <cell r="N1205" t="str">
            <v>WA</v>
          </cell>
          <cell r="O1205" t="str">
            <v>365000</v>
          </cell>
        </row>
        <row r="1206">
          <cell r="A1206" t="str">
            <v>ED.NR.331000-AFC-HYDRO PROD PLANT-S</v>
          </cell>
          <cell r="B1206">
            <v>43951</v>
          </cell>
          <cell r="C1206">
            <v>43922</v>
          </cell>
          <cell r="D1206" t="str">
            <v>182332 REG ASSET - AFUDC (PIS)</v>
          </cell>
          <cell r="E1206">
            <v>44166</v>
          </cell>
          <cell r="F1206">
            <v>0</v>
          </cell>
          <cell r="G1206">
            <v>10.34</v>
          </cell>
          <cell r="H1206">
            <v>0.04</v>
          </cell>
          <cell r="I1206">
            <v>10.3</v>
          </cell>
          <cell r="J1206">
            <v>0</v>
          </cell>
          <cell r="K1206">
            <v>0</v>
          </cell>
          <cell r="L1206" t="str">
            <v>ED.NR.331000</v>
          </cell>
          <cell r="M1206" t="str">
            <v>ED</v>
          </cell>
          <cell r="N1206" t="str">
            <v>NR</v>
          </cell>
          <cell r="O1206" t="str">
            <v>331000</v>
          </cell>
        </row>
        <row r="1207">
          <cell r="A1207" t="str">
            <v>ED.CG.331000-AFC-HYDRO PROD PLANT-S</v>
          </cell>
          <cell r="B1207">
            <v>43977</v>
          </cell>
          <cell r="C1207">
            <v>43977</v>
          </cell>
          <cell r="D1207" t="str">
            <v>182332 REG ASSET - AFUDC (PIS)</v>
          </cell>
          <cell r="E1207">
            <v>44166</v>
          </cell>
          <cell r="F1207">
            <v>0</v>
          </cell>
          <cell r="G1207">
            <v>94.24</v>
          </cell>
          <cell r="H1207">
            <v>0.53</v>
          </cell>
          <cell r="I1207">
            <v>93.71</v>
          </cell>
          <cell r="J1207">
            <v>0</v>
          </cell>
          <cell r="K1207">
            <v>0</v>
          </cell>
          <cell r="L1207" t="str">
            <v>ED.CG.331000</v>
          </cell>
          <cell r="M1207" t="str">
            <v>ED</v>
          </cell>
          <cell r="N1207" t="str">
            <v>CG</v>
          </cell>
          <cell r="O1207" t="str">
            <v>331000</v>
          </cell>
        </row>
        <row r="1208">
          <cell r="A1208" t="str">
            <v>ED.WA.365000-AFC-DISTRIBUTION PLANT</v>
          </cell>
          <cell r="B1208">
            <v>44175</v>
          </cell>
          <cell r="C1208">
            <v>43831</v>
          </cell>
          <cell r="D1208" t="str">
            <v>182332 REG ASSET - AFUDC (PIS)</v>
          </cell>
          <cell r="E1208">
            <v>44166</v>
          </cell>
          <cell r="F1208">
            <v>0</v>
          </cell>
          <cell r="G1208">
            <v>90.54</v>
          </cell>
          <cell r="H1208">
            <v>0.92</v>
          </cell>
          <cell r="I1208">
            <v>89.62</v>
          </cell>
          <cell r="J1208">
            <v>0</v>
          </cell>
          <cell r="K1208">
            <v>0</v>
          </cell>
          <cell r="L1208" t="str">
            <v>ED.WA.365000</v>
          </cell>
          <cell r="M1208" t="str">
            <v>ED</v>
          </cell>
          <cell r="N1208" t="str">
            <v>WA</v>
          </cell>
          <cell r="O1208" t="str">
            <v>365000</v>
          </cell>
        </row>
        <row r="1209">
          <cell r="A1209" t="str">
            <v>ED.CG.331000-AFC-HYDRO PROD PLANT-S</v>
          </cell>
          <cell r="B1209">
            <v>43896</v>
          </cell>
          <cell r="C1209">
            <v>43896</v>
          </cell>
          <cell r="D1209" t="str">
            <v>182332 REG ASSET - AFUDC (PIS)</v>
          </cell>
          <cell r="E1209">
            <v>44166</v>
          </cell>
          <cell r="F1209">
            <v>0</v>
          </cell>
          <cell r="G1209">
            <v>63.74</v>
          </cell>
          <cell r="H1209">
            <v>0.36</v>
          </cell>
          <cell r="I1209">
            <v>63.38</v>
          </cell>
          <cell r="J1209">
            <v>0</v>
          </cell>
          <cell r="K1209">
            <v>0</v>
          </cell>
          <cell r="L1209" t="str">
            <v>ED.CG.331000</v>
          </cell>
          <cell r="M1209" t="str">
            <v>ED</v>
          </cell>
          <cell r="N1209" t="str">
            <v>CG</v>
          </cell>
          <cell r="O1209" t="str">
            <v>331000</v>
          </cell>
        </row>
        <row r="1210">
          <cell r="A1210" t="str">
            <v>ED.WA.373400-AFC-DISTRIBUTION-STREE</v>
          </cell>
          <cell r="B1210">
            <v>43922</v>
          </cell>
          <cell r="C1210">
            <v>43831</v>
          </cell>
          <cell r="D1210" t="str">
            <v>182332 REG ASSET - AFUDC (PIS)</v>
          </cell>
          <cell r="E1210">
            <v>44166</v>
          </cell>
          <cell r="F1210">
            <v>0</v>
          </cell>
          <cell r="G1210">
            <v>19.37</v>
          </cell>
          <cell r="H1210">
            <v>0.26</v>
          </cell>
          <cell r="I1210">
            <v>19.11</v>
          </cell>
          <cell r="J1210">
            <v>0</v>
          </cell>
          <cell r="K1210">
            <v>0</v>
          </cell>
          <cell r="L1210" t="str">
            <v>ED.WA.373400</v>
          </cell>
          <cell r="M1210" t="str">
            <v>ED</v>
          </cell>
          <cell r="N1210" t="str">
            <v>WA</v>
          </cell>
          <cell r="O1210" t="str">
            <v>373400</v>
          </cell>
        </row>
        <row r="1211">
          <cell r="A1211" t="str">
            <v>ED.WA.397000-AFC-GENERAL PLANT-COMM</v>
          </cell>
          <cell r="B1211">
            <v>43861</v>
          </cell>
          <cell r="C1211">
            <v>43861</v>
          </cell>
          <cell r="D1211" t="str">
            <v>182332 REG ASSET - AFUDC (PIS)</v>
          </cell>
          <cell r="E1211">
            <v>44166</v>
          </cell>
          <cell r="F1211">
            <v>0</v>
          </cell>
          <cell r="G1211">
            <v>2455.3200000000002</v>
          </cell>
          <cell r="H1211">
            <v>119.6</v>
          </cell>
          <cell r="I1211">
            <v>2335.7199999999998</v>
          </cell>
          <cell r="J1211">
            <v>0</v>
          </cell>
          <cell r="K1211">
            <v>0</v>
          </cell>
          <cell r="L1211" t="str">
            <v>ED.WA.397000</v>
          </cell>
          <cell r="M1211" t="str">
            <v>ED</v>
          </cell>
          <cell r="N1211" t="str">
            <v>WA</v>
          </cell>
          <cell r="O1211" t="str">
            <v>397000</v>
          </cell>
        </row>
        <row r="1212">
          <cell r="A1212" t="str">
            <v>CD.WA.303121-AFC-AMI SOFTWARE</v>
          </cell>
          <cell r="B1212">
            <v>43998</v>
          </cell>
          <cell r="C1212">
            <v>43998</v>
          </cell>
          <cell r="D1212" t="str">
            <v>182332 REG ASSET - AFUDC (PIS)</v>
          </cell>
          <cell r="E1212">
            <v>44166</v>
          </cell>
          <cell r="F1212">
            <v>0</v>
          </cell>
          <cell r="G1212">
            <v>3555.33</v>
          </cell>
          <cell r="H1212">
            <v>309.27</v>
          </cell>
          <cell r="I1212">
            <v>3246.06</v>
          </cell>
          <cell r="J1212">
            <v>0</v>
          </cell>
          <cell r="K1212">
            <v>0</v>
          </cell>
          <cell r="L1212" t="str">
            <v>CD.WA.303121</v>
          </cell>
          <cell r="M1212" t="str">
            <v>CD</v>
          </cell>
          <cell r="N1212" t="str">
            <v>WA</v>
          </cell>
          <cell r="O1212" t="str">
            <v>303121</v>
          </cell>
        </row>
        <row r="1213">
          <cell r="A1213" t="str">
            <v>ED.AN.359000-AFC-TRANSMISSION PLANT</v>
          </cell>
          <cell r="B1213">
            <v>44028</v>
          </cell>
          <cell r="C1213">
            <v>44028</v>
          </cell>
          <cell r="D1213" t="str">
            <v>182332 REG ASSET - AFUDC (PIS)</v>
          </cell>
          <cell r="E1213">
            <v>44166</v>
          </cell>
          <cell r="F1213">
            <v>0</v>
          </cell>
          <cell r="G1213">
            <v>507.54</v>
          </cell>
          <cell r="H1213">
            <v>1.31</v>
          </cell>
          <cell r="I1213">
            <v>506.23</v>
          </cell>
          <cell r="J1213">
            <v>0</v>
          </cell>
          <cell r="K1213">
            <v>0</v>
          </cell>
          <cell r="L1213" t="str">
            <v>ED.AN.359000</v>
          </cell>
          <cell r="M1213" t="str">
            <v>ED</v>
          </cell>
          <cell r="N1213" t="str">
            <v>AN</v>
          </cell>
          <cell r="O1213" t="str">
            <v>359000</v>
          </cell>
        </row>
        <row r="1214">
          <cell r="A1214" t="str">
            <v>ED.AN.355000-AFC-TRANSMISSION PLANT</v>
          </cell>
          <cell r="B1214">
            <v>43969</v>
          </cell>
          <cell r="C1214">
            <v>43952</v>
          </cell>
          <cell r="D1214" t="str">
            <v>182332 REG ASSET - AFUDC (PIS)</v>
          </cell>
          <cell r="E1214">
            <v>44166</v>
          </cell>
          <cell r="F1214">
            <v>0</v>
          </cell>
          <cell r="G1214">
            <v>1937.27</v>
          </cell>
          <cell r="H1214">
            <v>17.84</v>
          </cell>
          <cell r="I1214">
            <v>1919.43</v>
          </cell>
          <cell r="J1214">
            <v>0</v>
          </cell>
          <cell r="K1214">
            <v>0</v>
          </cell>
          <cell r="L1214" t="str">
            <v>ED.AN.355000</v>
          </cell>
          <cell r="M1214" t="str">
            <v>ED</v>
          </cell>
          <cell r="N1214" t="str">
            <v>AN</v>
          </cell>
          <cell r="O1214" t="str">
            <v>355000</v>
          </cell>
        </row>
        <row r="1215">
          <cell r="A1215" t="str">
            <v>ED.AN.355000-AFC-TRANSMISSION PLANT</v>
          </cell>
          <cell r="B1215">
            <v>44091</v>
          </cell>
          <cell r="C1215">
            <v>44075</v>
          </cell>
          <cell r="D1215" t="str">
            <v>182332 REG ASSET - AFUDC (PIS)</v>
          </cell>
          <cell r="E1215">
            <v>44166</v>
          </cell>
          <cell r="F1215">
            <v>0</v>
          </cell>
          <cell r="G1215">
            <v>911.19</v>
          </cell>
          <cell r="H1215">
            <v>8.39</v>
          </cell>
          <cell r="I1215">
            <v>902.8</v>
          </cell>
          <cell r="J1215">
            <v>0</v>
          </cell>
          <cell r="K1215">
            <v>0</v>
          </cell>
          <cell r="L1215" t="str">
            <v>ED.AN.355000</v>
          </cell>
          <cell r="M1215" t="str">
            <v>ED</v>
          </cell>
          <cell r="N1215" t="str">
            <v>AN</v>
          </cell>
          <cell r="O1215" t="str">
            <v>355000</v>
          </cell>
        </row>
        <row r="1216">
          <cell r="A1216" t="str">
            <v>ED.KF.311000-AFC-STEAM PROD PLANT-S</v>
          </cell>
          <cell r="B1216">
            <v>43887</v>
          </cell>
          <cell r="C1216">
            <v>43862</v>
          </cell>
          <cell r="D1216" t="str">
            <v>182332 REG ASSET - AFUDC (PIS)</v>
          </cell>
          <cell r="E1216">
            <v>44166</v>
          </cell>
          <cell r="F1216">
            <v>0</v>
          </cell>
          <cell r="G1216">
            <v>101.02</v>
          </cell>
          <cell r="H1216">
            <v>0.88</v>
          </cell>
          <cell r="I1216">
            <v>100.14</v>
          </cell>
          <cell r="J1216">
            <v>0</v>
          </cell>
          <cell r="K1216">
            <v>0</v>
          </cell>
          <cell r="L1216" t="str">
            <v>ED.KF.311000</v>
          </cell>
          <cell r="M1216" t="str">
            <v>ED</v>
          </cell>
          <cell r="N1216" t="str">
            <v>KF</v>
          </cell>
          <cell r="O1216" t="str">
            <v>311000</v>
          </cell>
        </row>
        <row r="1217">
          <cell r="A1217" t="str">
            <v>CD.AA.303100-AFC-INTANGIBLE PLANT-M</v>
          </cell>
          <cell r="B1217">
            <v>43873</v>
          </cell>
          <cell r="C1217">
            <v>43862</v>
          </cell>
          <cell r="D1217" t="str">
            <v>182332 REG ASSET - AFUDC (PIS)</v>
          </cell>
          <cell r="E1217">
            <v>44166</v>
          </cell>
          <cell r="F1217">
            <v>0</v>
          </cell>
          <cell r="G1217">
            <v>1184.67</v>
          </cell>
          <cell r="H1217">
            <v>52.59</v>
          </cell>
          <cell r="I1217">
            <v>1132.08</v>
          </cell>
          <cell r="J1217">
            <v>9.2960000000000001E-2</v>
          </cell>
          <cell r="K1217">
            <v>110.12692320000001</v>
          </cell>
          <cell r="L1217" t="str">
            <v>CD.AA.303100</v>
          </cell>
          <cell r="M1217" t="str">
            <v>CD</v>
          </cell>
          <cell r="N1217" t="str">
            <v>AA</v>
          </cell>
          <cell r="O1217" t="str">
            <v>303100</v>
          </cell>
        </row>
        <row r="1218">
          <cell r="A1218" t="str">
            <v>ED.WA.362000-AFC-DISTRIBUTION PLANT</v>
          </cell>
          <cell r="B1218">
            <v>43781</v>
          </cell>
          <cell r="C1218">
            <v>43770</v>
          </cell>
          <cell r="D1218" t="str">
            <v>182332 REG ASSET - AFUDC (PIS)</v>
          </cell>
          <cell r="E1218">
            <v>44166</v>
          </cell>
          <cell r="F1218">
            <v>0</v>
          </cell>
          <cell r="G1218">
            <v>25104.44</v>
          </cell>
          <cell r="H1218">
            <v>760.23</v>
          </cell>
          <cell r="I1218">
            <v>24344.21</v>
          </cell>
          <cell r="J1218">
            <v>0</v>
          </cell>
          <cell r="K1218">
            <v>0</v>
          </cell>
          <cell r="L1218" t="str">
            <v>ED.WA.362000</v>
          </cell>
          <cell r="M1218" t="str">
            <v>ED</v>
          </cell>
          <cell r="N1218" t="str">
            <v>WA</v>
          </cell>
          <cell r="O1218" t="str">
            <v>362000</v>
          </cell>
        </row>
        <row r="1219">
          <cell r="A1219" t="str">
            <v>ED.WA.373200-AFC-DISTRIBUTION-STREE</v>
          </cell>
          <cell r="B1219">
            <v>43614</v>
          </cell>
          <cell r="C1219">
            <v>43466</v>
          </cell>
          <cell r="D1219" t="str">
            <v>182332 REG ASSET - AFUDC (PIS)</v>
          </cell>
          <cell r="E1219">
            <v>44166</v>
          </cell>
          <cell r="F1219">
            <v>0</v>
          </cell>
          <cell r="G1219">
            <v>40.92</v>
          </cell>
          <cell r="H1219">
            <v>-2.52</v>
          </cell>
          <cell r="I1219">
            <v>43.44</v>
          </cell>
          <cell r="J1219">
            <v>0</v>
          </cell>
          <cell r="K1219">
            <v>0</v>
          </cell>
          <cell r="L1219" t="str">
            <v>ED.WA.373200</v>
          </cell>
          <cell r="M1219" t="str">
            <v>ED</v>
          </cell>
          <cell r="N1219" t="str">
            <v>WA</v>
          </cell>
          <cell r="O1219" t="str">
            <v>373200</v>
          </cell>
        </row>
        <row r="1220">
          <cell r="A1220" t="str">
            <v>ED.AN.353000-AFC-TRANSMISSION PLANT</v>
          </cell>
          <cell r="B1220">
            <v>43819</v>
          </cell>
          <cell r="C1220">
            <v>43800</v>
          </cell>
          <cell r="D1220" t="str">
            <v>182332 REG ASSET - AFUDC (PIS)</v>
          </cell>
          <cell r="E1220">
            <v>44166</v>
          </cell>
          <cell r="F1220">
            <v>0</v>
          </cell>
          <cell r="G1220">
            <v>1680.59</v>
          </cell>
          <cell r="H1220">
            <v>18.149999999999999</v>
          </cell>
          <cell r="I1220">
            <v>1662.44</v>
          </cell>
          <cell r="J1220">
            <v>0</v>
          </cell>
          <cell r="K1220">
            <v>0</v>
          </cell>
          <cell r="L1220" t="str">
            <v>ED.AN.353000</v>
          </cell>
          <cell r="M1220" t="str">
            <v>ED</v>
          </cell>
          <cell r="N1220" t="str">
            <v>AN</v>
          </cell>
          <cell r="O1220" t="str">
            <v>353000</v>
          </cell>
        </row>
        <row r="1221">
          <cell r="A1221" t="str">
            <v>ED.CS.344000-AFC-OTHER PROD PLANT-G</v>
          </cell>
          <cell r="B1221">
            <v>43607</v>
          </cell>
          <cell r="C1221">
            <v>43617</v>
          </cell>
          <cell r="D1221" t="str">
            <v>182332 REG ASSET - AFUDC (PIS)</v>
          </cell>
          <cell r="E1221">
            <v>44166</v>
          </cell>
          <cell r="F1221">
            <v>0</v>
          </cell>
          <cell r="G1221">
            <v>755.07</v>
          </cell>
          <cell r="H1221">
            <v>28.89</v>
          </cell>
          <cell r="I1221">
            <v>726.18</v>
          </cell>
          <cell r="J1221">
            <v>0</v>
          </cell>
          <cell r="K1221">
            <v>0</v>
          </cell>
          <cell r="L1221" t="str">
            <v>ED.CS.344000</v>
          </cell>
          <cell r="M1221" t="str">
            <v>ED</v>
          </cell>
          <cell r="N1221" t="str">
            <v>CS</v>
          </cell>
          <cell r="O1221" t="str">
            <v>344000</v>
          </cell>
        </row>
        <row r="1222">
          <cell r="A1222" t="str">
            <v>ED.WA.361000-AFC-DISTRIBUTION PLANT</v>
          </cell>
          <cell r="B1222">
            <v>43922</v>
          </cell>
          <cell r="C1222">
            <v>43922</v>
          </cell>
          <cell r="D1222" t="str">
            <v>182332 REG ASSET - AFUDC (PIS)</v>
          </cell>
          <cell r="E1222">
            <v>44166</v>
          </cell>
          <cell r="F1222">
            <v>0</v>
          </cell>
          <cell r="G1222">
            <v>12965.99</v>
          </cell>
          <cell r="H1222">
            <v>130.02000000000001</v>
          </cell>
          <cell r="I1222">
            <v>12835.97</v>
          </cell>
          <cell r="J1222">
            <v>0</v>
          </cell>
          <cell r="K1222">
            <v>0</v>
          </cell>
          <cell r="L1222" t="str">
            <v>ED.WA.361000</v>
          </cell>
          <cell r="M1222" t="str">
            <v>ED</v>
          </cell>
          <cell r="N1222" t="str">
            <v>WA</v>
          </cell>
          <cell r="O1222" t="str">
            <v>361000</v>
          </cell>
        </row>
        <row r="1223">
          <cell r="A1223" t="str">
            <v>ED.WA.369300-AFC-DISTRIBUTION PLANT</v>
          </cell>
          <cell r="B1223">
            <v>43769</v>
          </cell>
          <cell r="C1223">
            <v>43466</v>
          </cell>
          <cell r="D1223" t="str">
            <v>182332 REG ASSET - AFUDC (PIS)</v>
          </cell>
          <cell r="E1223">
            <v>44166</v>
          </cell>
          <cell r="F1223">
            <v>0</v>
          </cell>
          <cell r="G1223">
            <v>4.45</v>
          </cell>
          <cell r="H1223">
            <v>-0.17</v>
          </cell>
          <cell r="I1223">
            <v>4.62</v>
          </cell>
          <cell r="J1223">
            <v>0</v>
          </cell>
          <cell r="K1223">
            <v>0</v>
          </cell>
          <cell r="L1223" t="str">
            <v>ED.WA.369300</v>
          </cell>
          <cell r="M1223" t="str">
            <v>ED</v>
          </cell>
          <cell r="N1223" t="str">
            <v>WA</v>
          </cell>
          <cell r="O1223" t="str">
            <v>369300</v>
          </cell>
        </row>
        <row r="1224">
          <cell r="A1224" t="str">
            <v>ED.WA.373300-AFC-DISTRIBUTION-STREE</v>
          </cell>
          <cell r="B1224">
            <v>43614</v>
          </cell>
          <cell r="C1224">
            <v>43466</v>
          </cell>
          <cell r="D1224" t="str">
            <v>182332 REG ASSET - AFUDC (PIS)</v>
          </cell>
          <cell r="E1224">
            <v>44166</v>
          </cell>
          <cell r="F1224">
            <v>0</v>
          </cell>
          <cell r="G1224">
            <v>764.73</v>
          </cell>
          <cell r="H1224">
            <v>2.83</v>
          </cell>
          <cell r="I1224">
            <v>761.9</v>
          </cell>
          <cell r="J1224">
            <v>0</v>
          </cell>
          <cell r="K1224">
            <v>0</v>
          </cell>
          <cell r="L1224" t="str">
            <v>ED.WA.373300</v>
          </cell>
          <cell r="M1224" t="str">
            <v>ED</v>
          </cell>
          <cell r="N1224" t="str">
            <v>WA</v>
          </cell>
          <cell r="O1224" t="str">
            <v>373300</v>
          </cell>
        </row>
        <row r="1225">
          <cell r="A1225" t="str">
            <v>ED.WA.369300-AFC-DISTRIBUTION PLANT</v>
          </cell>
          <cell r="B1225">
            <v>43763</v>
          </cell>
          <cell r="C1225">
            <v>43466</v>
          </cell>
          <cell r="D1225" t="str">
            <v>182332 REG ASSET - AFUDC (PIS)</v>
          </cell>
          <cell r="E1225">
            <v>44166</v>
          </cell>
          <cell r="F1225">
            <v>0</v>
          </cell>
          <cell r="G1225">
            <v>13.9</v>
          </cell>
          <cell r="H1225">
            <v>-0.53</v>
          </cell>
          <cell r="I1225">
            <v>14.43</v>
          </cell>
          <cell r="J1225">
            <v>0</v>
          </cell>
          <cell r="K1225">
            <v>0</v>
          </cell>
          <cell r="L1225" t="str">
            <v>ED.WA.369300</v>
          </cell>
          <cell r="M1225" t="str">
            <v>ED</v>
          </cell>
          <cell r="N1225" t="str">
            <v>WA</v>
          </cell>
          <cell r="O1225" t="str">
            <v>369300</v>
          </cell>
        </row>
        <row r="1226">
          <cell r="A1226" t="str">
            <v>ED.AN.303100-AFC-INTANGIBLE PLANT-M</v>
          </cell>
          <cell r="B1226">
            <v>43895</v>
          </cell>
          <cell r="C1226">
            <v>43891</v>
          </cell>
          <cell r="D1226" t="str">
            <v>182332 REG ASSET - AFUDC (PIS)</v>
          </cell>
          <cell r="E1226">
            <v>44166</v>
          </cell>
          <cell r="F1226">
            <v>0</v>
          </cell>
          <cell r="G1226">
            <v>71.72</v>
          </cell>
          <cell r="H1226">
            <v>2.61</v>
          </cell>
          <cell r="I1226">
            <v>69.11</v>
          </cell>
          <cell r="J1226">
            <v>0</v>
          </cell>
          <cell r="K1226">
            <v>0</v>
          </cell>
          <cell r="L1226" t="str">
            <v>ED.AN.303100</v>
          </cell>
          <cell r="M1226" t="str">
            <v>ED</v>
          </cell>
          <cell r="N1226" t="str">
            <v>AN</v>
          </cell>
          <cell r="O1226" t="str">
            <v>303100</v>
          </cell>
        </row>
        <row r="1227">
          <cell r="A1227" t="str">
            <v>GD.OR.390100-AFC-GENERAL PLANT-STRU</v>
          </cell>
          <cell r="B1227">
            <v>43882</v>
          </cell>
          <cell r="C1227">
            <v>43862</v>
          </cell>
          <cell r="D1227" t="str">
            <v>182332 REG ASSET - AFUDC (PIS)</v>
          </cell>
          <cell r="E1227">
            <v>44166</v>
          </cell>
          <cell r="F1227">
            <v>0</v>
          </cell>
          <cell r="G1227">
            <v>447.01</v>
          </cell>
          <cell r="H1227">
            <v>5.64</v>
          </cell>
          <cell r="I1227">
            <v>441.37</v>
          </cell>
          <cell r="J1227">
            <v>1</v>
          </cell>
          <cell r="K1227">
            <v>447.01</v>
          </cell>
          <cell r="L1227" t="str">
            <v>GD.OR.390100</v>
          </cell>
          <cell r="M1227" t="str">
            <v>GD</v>
          </cell>
          <cell r="N1227" t="str">
            <v>OR</v>
          </cell>
          <cell r="O1227" t="str">
            <v>390100</v>
          </cell>
        </row>
        <row r="1228">
          <cell r="A1228" t="str">
            <v>CD.WA.303121-AFC-AMI SOFTWARE</v>
          </cell>
          <cell r="B1228">
            <v>43998</v>
          </cell>
          <cell r="C1228">
            <v>43983</v>
          </cell>
          <cell r="D1228" t="str">
            <v>182332 REG ASSET - AFUDC (PIS)</v>
          </cell>
          <cell r="E1228">
            <v>44166</v>
          </cell>
          <cell r="F1228">
            <v>0</v>
          </cell>
          <cell r="G1228">
            <v>13098.93</v>
          </cell>
          <cell r="H1228">
            <v>1139.44</v>
          </cell>
          <cell r="I1228">
            <v>11959.49</v>
          </cell>
          <cell r="J1228">
            <v>0</v>
          </cell>
          <cell r="K1228">
            <v>0</v>
          </cell>
          <cell r="L1228" t="str">
            <v>CD.WA.303121</v>
          </cell>
          <cell r="M1228" t="str">
            <v>CD</v>
          </cell>
          <cell r="N1228" t="str">
            <v>WA</v>
          </cell>
          <cell r="O1228" t="str">
            <v>303121</v>
          </cell>
        </row>
        <row r="1229">
          <cell r="A1229" t="str">
            <v>CD.AA.303100-AFC-INTANGIBLE PLANT-M</v>
          </cell>
          <cell r="B1229">
            <v>43823</v>
          </cell>
          <cell r="C1229">
            <v>43617</v>
          </cell>
          <cell r="D1229" t="str">
            <v>182332 REG ASSET - AFUDC (PIS)</v>
          </cell>
          <cell r="E1229">
            <v>44166</v>
          </cell>
          <cell r="F1229">
            <v>0</v>
          </cell>
          <cell r="G1229">
            <v>1385.92</v>
          </cell>
          <cell r="H1229">
            <v>354.55</v>
          </cell>
          <cell r="I1229">
            <v>1031.3699999999999</v>
          </cell>
          <cell r="J1229">
            <v>9.2960000000000001E-2</v>
          </cell>
          <cell r="K1229">
            <v>128.8351232</v>
          </cell>
          <cell r="L1229" t="str">
            <v>CD.AA.303100</v>
          </cell>
          <cell r="M1229" t="str">
            <v>CD</v>
          </cell>
          <cell r="N1229" t="str">
            <v>AA</v>
          </cell>
          <cell r="O1229" t="str">
            <v>303100</v>
          </cell>
        </row>
        <row r="1230">
          <cell r="A1230" t="str">
            <v>CD.AA.303100-AFC-INTANGIBLE PLANT-M</v>
          </cell>
          <cell r="B1230">
            <v>43811</v>
          </cell>
          <cell r="C1230">
            <v>43800</v>
          </cell>
          <cell r="D1230" t="str">
            <v>182332 REG ASSET - AFUDC (PIS)</v>
          </cell>
          <cell r="E1230">
            <v>44166</v>
          </cell>
          <cell r="F1230">
            <v>0</v>
          </cell>
          <cell r="G1230">
            <v>3574.21</v>
          </cell>
          <cell r="H1230">
            <v>914.37</v>
          </cell>
          <cell r="I1230">
            <v>2659.84</v>
          </cell>
          <cell r="J1230">
            <v>9.2960000000000001E-2</v>
          </cell>
          <cell r="K1230">
            <v>332.25856160000001</v>
          </cell>
          <cell r="L1230" t="str">
            <v>CD.AA.303100</v>
          </cell>
          <cell r="M1230" t="str">
            <v>CD</v>
          </cell>
          <cell r="N1230" t="str">
            <v>AA</v>
          </cell>
          <cell r="O1230" t="str">
            <v>303100</v>
          </cell>
        </row>
        <row r="1231">
          <cell r="A1231" t="str">
            <v>CD.AA.390100-AFC-GENERAL PLANT-STRU</v>
          </cell>
          <cell r="B1231">
            <v>43882</v>
          </cell>
          <cell r="C1231">
            <v>43862</v>
          </cell>
          <cell r="D1231" t="str">
            <v>182332 REG ASSET - AFUDC (PIS)</v>
          </cell>
          <cell r="E1231">
            <v>44166</v>
          </cell>
          <cell r="F1231">
            <v>0</v>
          </cell>
          <cell r="G1231">
            <v>176.66</v>
          </cell>
          <cell r="H1231">
            <v>1.52</v>
          </cell>
          <cell r="I1231">
            <v>175.14</v>
          </cell>
          <cell r="J1231">
            <v>9.2960000000000001E-2</v>
          </cell>
          <cell r="K1231">
            <v>16.422313599999999</v>
          </cell>
          <cell r="L1231" t="str">
            <v>CD.AA.390100</v>
          </cell>
          <cell r="M1231" t="str">
            <v>CD</v>
          </cell>
          <cell r="N1231" t="str">
            <v>AA</v>
          </cell>
          <cell r="O1231" t="str">
            <v>390100</v>
          </cell>
        </row>
        <row r="1232">
          <cell r="A1232" t="str">
            <v>ED.WA.361000-AFC-DISTRIBUTION PLANT</v>
          </cell>
          <cell r="B1232">
            <v>43769</v>
          </cell>
          <cell r="C1232">
            <v>43739</v>
          </cell>
          <cell r="D1232" t="str">
            <v>182332 REG ASSET - AFUDC (PIS)</v>
          </cell>
          <cell r="E1232">
            <v>44166</v>
          </cell>
          <cell r="F1232">
            <v>0</v>
          </cell>
          <cell r="G1232">
            <v>7995.96</v>
          </cell>
          <cell r="H1232">
            <v>239.1</v>
          </cell>
          <cell r="I1232">
            <v>7756.86</v>
          </cell>
          <cell r="J1232">
            <v>0</v>
          </cell>
          <cell r="K1232">
            <v>0</v>
          </cell>
          <cell r="L1232" t="str">
            <v>ED.WA.361000</v>
          </cell>
          <cell r="M1232" t="str">
            <v>ED</v>
          </cell>
          <cell r="N1232" t="str">
            <v>WA</v>
          </cell>
          <cell r="O1232" t="str">
            <v>361000</v>
          </cell>
        </row>
        <row r="1233">
          <cell r="A1233" t="str">
            <v>GD.ID.378000-AFC-DISTRIBUTION-MEAS/</v>
          </cell>
          <cell r="B1233">
            <v>43951</v>
          </cell>
          <cell r="C1233">
            <v>43922</v>
          </cell>
          <cell r="D1233" t="str">
            <v>182332 REG ASSET - AFUDC (PIS)</v>
          </cell>
          <cell r="E1233">
            <v>44166</v>
          </cell>
          <cell r="F1233">
            <v>0</v>
          </cell>
          <cell r="G1233">
            <v>14.81</v>
          </cell>
          <cell r="H1233">
            <v>0.25</v>
          </cell>
          <cell r="I1233">
            <v>14.56</v>
          </cell>
          <cell r="J1233">
            <v>0</v>
          </cell>
          <cell r="K1233">
            <v>0</v>
          </cell>
          <cell r="L1233" t="str">
            <v>GD.ID.378000</v>
          </cell>
          <cell r="M1233" t="str">
            <v>GD</v>
          </cell>
          <cell r="N1233" t="str">
            <v>ID</v>
          </cell>
          <cell r="O1233" t="str">
            <v>378000</v>
          </cell>
        </row>
        <row r="1234">
          <cell r="A1234" t="str">
            <v>ED.CG.335100-AFC-HYDRO PROD PLANT-M</v>
          </cell>
          <cell r="B1234">
            <v>43769</v>
          </cell>
          <cell r="C1234">
            <v>43739</v>
          </cell>
          <cell r="D1234" t="str">
            <v>182332 REG ASSET - AFUDC (PIS)</v>
          </cell>
          <cell r="E1234">
            <v>44166</v>
          </cell>
          <cell r="F1234">
            <v>0</v>
          </cell>
          <cell r="G1234">
            <v>39.64</v>
          </cell>
          <cell r="H1234">
            <v>0.67</v>
          </cell>
          <cell r="I1234">
            <v>38.97</v>
          </cell>
          <cell r="J1234">
            <v>0</v>
          </cell>
          <cell r="K1234">
            <v>0</v>
          </cell>
          <cell r="L1234" t="str">
            <v>ED.CG.335100</v>
          </cell>
          <cell r="M1234" t="str">
            <v>ED</v>
          </cell>
          <cell r="N1234" t="str">
            <v>CG</v>
          </cell>
          <cell r="O1234" t="str">
            <v>335100</v>
          </cell>
        </row>
        <row r="1235">
          <cell r="A1235" t="str">
            <v>ED.AN.394000-AFC-GENERAL PLANT-TOOL</v>
          </cell>
          <cell r="B1235">
            <v>43794</v>
          </cell>
          <cell r="C1235">
            <v>43466</v>
          </cell>
          <cell r="D1235" t="str">
            <v>182332 REG ASSET - AFUDC (PIS)</v>
          </cell>
          <cell r="E1235">
            <v>44166</v>
          </cell>
          <cell r="F1235">
            <v>0</v>
          </cell>
          <cell r="G1235">
            <v>163.24</v>
          </cell>
          <cell r="H1235">
            <v>4.9400000000000004</v>
          </cell>
          <cell r="I1235">
            <v>158.30000000000001</v>
          </cell>
          <cell r="J1235">
            <v>0</v>
          </cell>
          <cell r="K1235">
            <v>0</v>
          </cell>
          <cell r="L1235" t="str">
            <v>ED.AN.394000</v>
          </cell>
          <cell r="M1235" t="str">
            <v>ED</v>
          </cell>
          <cell r="N1235" t="str">
            <v>AN</v>
          </cell>
          <cell r="O1235" t="str">
            <v>394000</v>
          </cell>
        </row>
        <row r="1236">
          <cell r="A1236" t="str">
            <v>ED.WA.362000-AFC-DISTRIBUTION PLANT</v>
          </cell>
          <cell r="B1236">
            <v>43819</v>
          </cell>
          <cell r="C1236">
            <v>43800</v>
          </cell>
          <cell r="D1236" t="str">
            <v>182332 REG ASSET - AFUDC (PIS)</v>
          </cell>
          <cell r="E1236">
            <v>44166</v>
          </cell>
          <cell r="F1236">
            <v>0</v>
          </cell>
          <cell r="G1236">
            <v>4597.75</v>
          </cell>
          <cell r="H1236">
            <v>139.22999999999999</v>
          </cell>
          <cell r="I1236">
            <v>4458.5200000000004</v>
          </cell>
          <cell r="J1236">
            <v>0</v>
          </cell>
          <cell r="K1236">
            <v>0</v>
          </cell>
          <cell r="L1236" t="str">
            <v>ED.WA.362000</v>
          </cell>
          <cell r="M1236" t="str">
            <v>ED</v>
          </cell>
          <cell r="N1236" t="str">
            <v>WA</v>
          </cell>
          <cell r="O1236" t="str">
            <v>362000</v>
          </cell>
        </row>
        <row r="1237">
          <cell r="A1237" t="str">
            <v>ED.CS.344000-AFC-OTHER PROD PLANT-G</v>
          </cell>
          <cell r="B1237">
            <v>43769</v>
          </cell>
          <cell r="C1237">
            <v>43739</v>
          </cell>
          <cell r="D1237" t="str">
            <v>182332 REG ASSET - AFUDC (PIS)</v>
          </cell>
          <cell r="E1237">
            <v>44166</v>
          </cell>
          <cell r="F1237">
            <v>0</v>
          </cell>
          <cell r="G1237">
            <v>15550.13</v>
          </cell>
          <cell r="H1237">
            <v>594.99</v>
          </cell>
          <cell r="I1237">
            <v>14955.14</v>
          </cell>
          <cell r="J1237">
            <v>0</v>
          </cell>
          <cell r="K1237">
            <v>0</v>
          </cell>
          <cell r="L1237" t="str">
            <v>ED.CS.344000</v>
          </cell>
          <cell r="M1237" t="str">
            <v>ED</v>
          </cell>
          <cell r="N1237" t="str">
            <v>CS</v>
          </cell>
          <cell r="O1237" t="str">
            <v>344000</v>
          </cell>
        </row>
        <row r="1238">
          <cell r="A1238" t="str">
            <v>CD.AN.391100-AFC-GENERAL PLANT-COMP</v>
          </cell>
          <cell r="B1238">
            <v>43795</v>
          </cell>
          <cell r="C1238">
            <v>43831</v>
          </cell>
          <cell r="D1238" t="str">
            <v>182332 REG ASSET - AFUDC (PIS)</v>
          </cell>
          <cell r="E1238">
            <v>44166</v>
          </cell>
          <cell r="F1238">
            <v>0</v>
          </cell>
          <cell r="G1238">
            <v>576.9</v>
          </cell>
          <cell r="H1238">
            <v>129.57</v>
          </cell>
          <cell r="I1238">
            <v>447.33</v>
          </cell>
          <cell r="J1238">
            <v>0</v>
          </cell>
          <cell r="K1238">
            <v>0</v>
          </cell>
          <cell r="L1238" t="str">
            <v>CD.AN.391100</v>
          </cell>
          <cell r="M1238" t="str">
            <v>CD</v>
          </cell>
          <cell r="N1238" t="str">
            <v>AN</v>
          </cell>
          <cell r="O1238" t="str">
            <v>391100</v>
          </cell>
        </row>
        <row r="1239">
          <cell r="A1239" t="str">
            <v>ED.WA.362000-AFC-DISTRIBUTION PLANT</v>
          </cell>
          <cell r="B1239">
            <v>43913</v>
          </cell>
          <cell r="C1239">
            <v>43891</v>
          </cell>
          <cell r="D1239" t="str">
            <v>182332 REG ASSET - AFUDC (PIS)</v>
          </cell>
          <cell r="E1239">
            <v>44166</v>
          </cell>
          <cell r="F1239">
            <v>0</v>
          </cell>
          <cell r="G1239">
            <v>1022.95</v>
          </cell>
          <cell r="H1239">
            <v>11.69</v>
          </cell>
          <cell r="I1239">
            <v>1011.26</v>
          </cell>
          <cell r="J1239">
            <v>0</v>
          </cell>
          <cell r="K1239">
            <v>0</v>
          </cell>
          <cell r="L1239" t="str">
            <v>ED.WA.362000</v>
          </cell>
          <cell r="M1239" t="str">
            <v>ED</v>
          </cell>
          <cell r="N1239" t="str">
            <v>WA</v>
          </cell>
          <cell r="O1239" t="str">
            <v>362000</v>
          </cell>
        </row>
        <row r="1240">
          <cell r="A1240" t="str">
            <v>ED.WA.390100-AFC-GENERAL PLANT-STRU</v>
          </cell>
          <cell r="B1240">
            <v>43769</v>
          </cell>
          <cell r="C1240">
            <v>43739</v>
          </cell>
          <cell r="D1240" t="str">
            <v>182332 REG ASSET - AFUDC (PIS)</v>
          </cell>
          <cell r="E1240">
            <v>44166</v>
          </cell>
          <cell r="F1240">
            <v>0</v>
          </cell>
          <cell r="G1240">
            <v>38.99</v>
          </cell>
          <cell r="H1240">
            <v>0.84</v>
          </cell>
          <cell r="I1240">
            <v>38.15</v>
          </cell>
          <cell r="J1240">
            <v>0</v>
          </cell>
          <cell r="K1240">
            <v>0</v>
          </cell>
          <cell r="L1240" t="str">
            <v>ED.WA.390100</v>
          </cell>
          <cell r="M1240" t="str">
            <v>ED</v>
          </cell>
          <cell r="N1240" t="str">
            <v>WA</v>
          </cell>
          <cell r="O1240" t="str">
            <v>390100</v>
          </cell>
        </row>
        <row r="1241">
          <cell r="A1241" t="str">
            <v>CD.AA.397000-AFC-GENERAL PLANT-COMM</v>
          </cell>
          <cell r="B1241">
            <v>43858</v>
          </cell>
          <cell r="C1241">
            <v>43831</v>
          </cell>
          <cell r="D1241" t="str">
            <v>182332 REG ASSET - AFUDC (PIS)</v>
          </cell>
          <cell r="E1241">
            <v>44166</v>
          </cell>
          <cell r="F1241">
            <v>0</v>
          </cell>
          <cell r="G1241">
            <v>287.64</v>
          </cell>
          <cell r="H1241">
            <v>7.53</v>
          </cell>
          <cell r="I1241">
            <v>280.11</v>
          </cell>
          <cell r="J1241">
            <v>9.2960000000000001E-2</v>
          </cell>
          <cell r="K1241">
            <v>26.739014399999999</v>
          </cell>
          <cell r="L1241" t="str">
            <v>CD.AA.397000</v>
          </cell>
          <cell r="M1241" t="str">
            <v>CD</v>
          </cell>
          <cell r="N1241" t="str">
            <v>AA</v>
          </cell>
          <cell r="O1241" t="str">
            <v>397000</v>
          </cell>
        </row>
        <row r="1242">
          <cell r="A1242" t="str">
            <v>ED.CG.333000-AFC-HYDRO PROD PLANT-T</v>
          </cell>
          <cell r="B1242">
            <v>43977</v>
          </cell>
          <cell r="C1242">
            <v>43952</v>
          </cell>
          <cell r="D1242" t="str">
            <v>182332 REG ASSET - AFUDC (PIS)</v>
          </cell>
          <cell r="E1242">
            <v>44166</v>
          </cell>
          <cell r="F1242">
            <v>0</v>
          </cell>
          <cell r="G1242">
            <v>37.69</v>
          </cell>
          <cell r="H1242">
            <v>2.23</v>
          </cell>
          <cell r="I1242">
            <v>35.46</v>
          </cell>
          <cell r="J1242">
            <v>0</v>
          </cell>
          <cell r="K1242">
            <v>0</v>
          </cell>
          <cell r="L1242" t="str">
            <v>ED.CG.333000</v>
          </cell>
          <cell r="M1242" t="str">
            <v>ED</v>
          </cell>
          <cell r="N1242" t="str">
            <v>CG</v>
          </cell>
          <cell r="O1242" t="str">
            <v>333000</v>
          </cell>
        </row>
        <row r="1243">
          <cell r="A1243" t="str">
            <v>ED.AN.397000-AFC-GENERAL PLANT-COMM</v>
          </cell>
          <cell r="B1243">
            <v>43861</v>
          </cell>
          <cell r="C1243">
            <v>43831</v>
          </cell>
          <cell r="D1243" t="str">
            <v>182332 REG ASSET - AFUDC (PIS)</v>
          </cell>
          <cell r="E1243">
            <v>44166</v>
          </cell>
          <cell r="F1243">
            <v>0</v>
          </cell>
          <cell r="G1243">
            <v>0</v>
          </cell>
          <cell r="H1243">
            <v>0</v>
          </cell>
          <cell r="I1243">
            <v>0</v>
          </cell>
          <cell r="J1243">
            <v>0</v>
          </cell>
          <cell r="K1243">
            <v>0</v>
          </cell>
          <cell r="L1243" t="str">
            <v>ED.AN.397000</v>
          </cell>
          <cell r="M1243" t="str">
            <v>ED</v>
          </cell>
          <cell r="N1243" t="str">
            <v>AN</v>
          </cell>
          <cell r="O1243" t="str">
            <v>397000</v>
          </cell>
        </row>
        <row r="1244">
          <cell r="A1244" t="str">
            <v>ED.CG.334000-AFC-HYDRO PROD PLANT-A</v>
          </cell>
          <cell r="B1244">
            <v>43719</v>
          </cell>
          <cell r="C1244">
            <v>43709</v>
          </cell>
          <cell r="D1244" t="str">
            <v>182332 REG ASSET - AFUDC (PIS)</v>
          </cell>
          <cell r="E1244">
            <v>44166</v>
          </cell>
          <cell r="F1244">
            <v>0</v>
          </cell>
          <cell r="G1244">
            <v>3421.8</v>
          </cell>
          <cell r="H1244">
            <v>62.33</v>
          </cell>
          <cell r="I1244">
            <v>3359.47</v>
          </cell>
          <cell r="J1244">
            <v>0</v>
          </cell>
          <cell r="K1244">
            <v>0</v>
          </cell>
          <cell r="L1244" t="str">
            <v>ED.CG.334000</v>
          </cell>
          <cell r="M1244" t="str">
            <v>ED</v>
          </cell>
          <cell r="N1244" t="str">
            <v>CG</v>
          </cell>
          <cell r="O1244" t="str">
            <v>334000</v>
          </cell>
        </row>
        <row r="1245">
          <cell r="A1245" t="str">
            <v>ED.AN.352000-AFC-TRANSMISSION PLANT</v>
          </cell>
          <cell r="B1245">
            <v>43969</v>
          </cell>
          <cell r="C1245">
            <v>43952</v>
          </cell>
          <cell r="D1245" t="str">
            <v>182332 REG ASSET - AFUDC (PIS)</v>
          </cell>
          <cell r="E1245">
            <v>44166</v>
          </cell>
          <cell r="F1245">
            <v>0</v>
          </cell>
          <cell r="G1245">
            <v>211.83</v>
          </cell>
          <cell r="H1245">
            <v>1.24</v>
          </cell>
          <cell r="I1245">
            <v>210.59</v>
          </cell>
          <cell r="J1245">
            <v>0</v>
          </cell>
          <cell r="K1245">
            <v>0</v>
          </cell>
          <cell r="L1245" t="str">
            <v>ED.AN.352000</v>
          </cell>
          <cell r="M1245" t="str">
            <v>ED</v>
          </cell>
          <cell r="N1245" t="str">
            <v>AN</v>
          </cell>
          <cell r="O1245" t="str">
            <v>352000</v>
          </cell>
        </row>
        <row r="1246">
          <cell r="A1246" t="str">
            <v>ED.AN.391100-AFC-GENERAL PLANT-COMP</v>
          </cell>
          <cell r="B1246">
            <v>43862</v>
          </cell>
          <cell r="C1246">
            <v>43831</v>
          </cell>
          <cell r="D1246" t="str">
            <v>182332 REG ASSET - AFUDC (PIS)</v>
          </cell>
          <cell r="E1246">
            <v>44166</v>
          </cell>
          <cell r="F1246">
            <v>0</v>
          </cell>
          <cell r="G1246">
            <v>0</v>
          </cell>
          <cell r="H1246">
            <v>0</v>
          </cell>
          <cell r="I1246">
            <v>0</v>
          </cell>
          <cell r="J1246">
            <v>0</v>
          </cell>
          <cell r="K1246">
            <v>0</v>
          </cell>
          <cell r="L1246" t="str">
            <v>ED.AN.391100</v>
          </cell>
          <cell r="M1246" t="str">
            <v>ED</v>
          </cell>
          <cell r="N1246" t="str">
            <v>AN</v>
          </cell>
          <cell r="O1246" t="str">
            <v>391100</v>
          </cell>
        </row>
        <row r="1247">
          <cell r="A1247" t="str">
            <v>ED.KF.312000-AFC-STEAM PROD PLANT-B</v>
          </cell>
          <cell r="B1247">
            <v>43983</v>
          </cell>
          <cell r="C1247">
            <v>43983</v>
          </cell>
          <cell r="D1247" t="str">
            <v>182332 REG ASSET - AFUDC (PIS)</v>
          </cell>
          <cell r="E1247">
            <v>44166</v>
          </cell>
          <cell r="F1247">
            <v>0</v>
          </cell>
          <cell r="G1247">
            <v>11.39</v>
          </cell>
          <cell r="H1247">
            <v>0.1</v>
          </cell>
          <cell r="I1247">
            <v>11.29</v>
          </cell>
          <cell r="J1247">
            <v>0</v>
          </cell>
          <cell r="K1247">
            <v>0</v>
          </cell>
          <cell r="L1247" t="str">
            <v>ED.KF.312000</v>
          </cell>
          <cell r="M1247" t="str">
            <v>ED</v>
          </cell>
          <cell r="N1247" t="str">
            <v>KF</v>
          </cell>
          <cell r="O1247" t="str">
            <v>312000</v>
          </cell>
        </row>
        <row r="1248">
          <cell r="A1248" t="str">
            <v>ED.AN.356000-AFC-TRANSMISSION PLANT</v>
          </cell>
          <cell r="B1248">
            <v>43854</v>
          </cell>
          <cell r="C1248">
            <v>43831</v>
          </cell>
          <cell r="D1248" t="str">
            <v>182332 REG ASSET - AFUDC (PIS)</v>
          </cell>
          <cell r="E1248">
            <v>44166</v>
          </cell>
          <cell r="F1248">
            <v>0</v>
          </cell>
          <cell r="G1248">
            <v>9836.1299999999992</v>
          </cell>
          <cell r="H1248">
            <v>92.42</v>
          </cell>
          <cell r="I1248">
            <v>9743.7099999999991</v>
          </cell>
          <cell r="J1248">
            <v>0</v>
          </cell>
          <cell r="K1248">
            <v>0</v>
          </cell>
          <cell r="L1248" t="str">
            <v>ED.AN.356000</v>
          </cell>
          <cell r="M1248" t="str">
            <v>ED</v>
          </cell>
          <cell r="N1248" t="str">
            <v>AN</v>
          </cell>
          <cell r="O1248" t="str">
            <v>356000</v>
          </cell>
        </row>
        <row r="1249">
          <cell r="A1249" t="str">
            <v>ED.ID.369100-AFC-DISTRIBUTION PLANT</v>
          </cell>
          <cell r="B1249">
            <v>43780</v>
          </cell>
          <cell r="C1249">
            <v>43466</v>
          </cell>
          <cell r="D1249" t="str">
            <v>182332 REG ASSET - AFUDC (PIS)</v>
          </cell>
          <cell r="E1249">
            <v>44166</v>
          </cell>
          <cell r="F1249">
            <v>0</v>
          </cell>
          <cell r="G1249">
            <v>14.85</v>
          </cell>
          <cell r="H1249">
            <v>0.41</v>
          </cell>
          <cell r="I1249">
            <v>14.44</v>
          </cell>
          <cell r="J1249">
            <v>0</v>
          </cell>
          <cell r="K1249">
            <v>0</v>
          </cell>
          <cell r="L1249" t="str">
            <v>ED.ID.369100</v>
          </cell>
          <cell r="M1249" t="str">
            <v>ED</v>
          </cell>
          <cell r="N1249" t="str">
            <v>ID</v>
          </cell>
          <cell r="O1249" t="str">
            <v>369100</v>
          </cell>
        </row>
        <row r="1250">
          <cell r="A1250" t="str">
            <v>GD.OR.390100-AFC-GENERAL PLANT-STRU</v>
          </cell>
          <cell r="B1250">
            <v>43636</v>
          </cell>
          <cell r="C1250">
            <v>43617</v>
          </cell>
          <cell r="D1250" t="str">
            <v>182332 REG ASSET - AFUDC (PIS)</v>
          </cell>
          <cell r="E1250">
            <v>44166</v>
          </cell>
          <cell r="F1250">
            <v>0</v>
          </cell>
          <cell r="G1250">
            <v>4.87</v>
          </cell>
          <cell r="H1250">
            <v>0.14000000000000001</v>
          </cell>
          <cell r="I1250">
            <v>4.7300000000000004</v>
          </cell>
          <cell r="J1250">
            <v>1</v>
          </cell>
          <cell r="K1250">
            <v>4.87</v>
          </cell>
          <cell r="L1250" t="str">
            <v>GD.OR.390100</v>
          </cell>
          <cell r="M1250" t="str">
            <v>GD</v>
          </cell>
          <cell r="N1250" t="str">
            <v>OR</v>
          </cell>
          <cell r="O1250" t="str">
            <v>390100</v>
          </cell>
        </row>
        <row r="1251">
          <cell r="A1251" t="str">
            <v>CD.AA.303100-AFC-INTANGIBLE PLANT-M</v>
          </cell>
          <cell r="B1251">
            <v>43760</v>
          </cell>
          <cell r="C1251">
            <v>43739</v>
          </cell>
          <cell r="D1251" t="str">
            <v>182332 REG ASSET - AFUDC (PIS)</v>
          </cell>
          <cell r="E1251">
            <v>44166</v>
          </cell>
          <cell r="F1251">
            <v>0</v>
          </cell>
          <cell r="G1251">
            <v>1179.76</v>
          </cell>
          <cell r="H1251">
            <v>301.81</v>
          </cell>
          <cell r="I1251">
            <v>877.95</v>
          </cell>
          <cell r="J1251">
            <v>9.2960000000000001E-2</v>
          </cell>
          <cell r="K1251">
            <v>109.6704896</v>
          </cell>
          <cell r="L1251" t="str">
            <v>CD.AA.303100</v>
          </cell>
          <cell r="M1251" t="str">
            <v>CD</v>
          </cell>
          <cell r="N1251" t="str">
            <v>AA</v>
          </cell>
          <cell r="O1251" t="str">
            <v>303100</v>
          </cell>
        </row>
        <row r="1252">
          <cell r="A1252" t="str">
            <v>ED.WA.367000-AFC-DISTRIBUTION PLANT</v>
          </cell>
          <cell r="B1252">
            <v>43763</v>
          </cell>
          <cell r="C1252">
            <v>43466</v>
          </cell>
          <cell r="D1252" t="str">
            <v>182332 REG ASSET - AFUDC (PIS)</v>
          </cell>
          <cell r="E1252">
            <v>44166</v>
          </cell>
          <cell r="F1252">
            <v>0</v>
          </cell>
          <cell r="G1252">
            <v>3.37</v>
          </cell>
          <cell r="H1252">
            <v>0.04</v>
          </cell>
          <cell r="I1252">
            <v>3.33</v>
          </cell>
          <cell r="J1252">
            <v>0</v>
          </cell>
          <cell r="K1252">
            <v>0</v>
          </cell>
          <cell r="L1252" t="str">
            <v>ED.WA.367000</v>
          </cell>
          <cell r="M1252" t="str">
            <v>ED</v>
          </cell>
          <cell r="N1252" t="str">
            <v>WA</v>
          </cell>
          <cell r="O1252" t="str">
            <v>367000</v>
          </cell>
        </row>
        <row r="1253">
          <cell r="A1253" t="str">
            <v>ED.CG.335150-AFC-HYD PRD-EQ FISHERY</v>
          </cell>
          <cell r="B1253">
            <v>43847</v>
          </cell>
          <cell r="C1253">
            <v>43831</v>
          </cell>
          <cell r="D1253" t="str">
            <v>182332 REG ASSET - AFUDC (PIS)</v>
          </cell>
          <cell r="E1253">
            <v>44166</v>
          </cell>
          <cell r="F1253">
            <v>0</v>
          </cell>
          <cell r="G1253">
            <v>0</v>
          </cell>
          <cell r="H1253">
            <v>0</v>
          </cell>
          <cell r="I1253">
            <v>0</v>
          </cell>
          <cell r="J1253">
            <v>0</v>
          </cell>
          <cell r="K1253">
            <v>0</v>
          </cell>
          <cell r="L1253" t="str">
            <v>ED.CG.335150</v>
          </cell>
          <cell r="M1253" t="str">
            <v>ED</v>
          </cell>
          <cell r="N1253" t="str">
            <v>CG</v>
          </cell>
          <cell r="O1253" t="str">
            <v>335150</v>
          </cell>
        </row>
        <row r="1254">
          <cell r="A1254" t="str">
            <v>ED.LL.332000-AFC-HYD PROD-RESERV,DA</v>
          </cell>
          <cell r="B1254">
            <v>43817</v>
          </cell>
          <cell r="C1254">
            <v>43800</v>
          </cell>
          <cell r="D1254" t="str">
            <v>182332 REG ASSET - AFUDC (PIS)</v>
          </cell>
          <cell r="E1254">
            <v>44166</v>
          </cell>
          <cell r="F1254">
            <v>0</v>
          </cell>
          <cell r="G1254">
            <v>1947.57</v>
          </cell>
          <cell r="H1254">
            <v>41.62</v>
          </cell>
          <cell r="I1254">
            <v>1905.95</v>
          </cell>
          <cell r="J1254">
            <v>0</v>
          </cell>
          <cell r="K1254">
            <v>0</v>
          </cell>
          <cell r="L1254" t="str">
            <v>ED.LL.332000</v>
          </cell>
          <cell r="M1254" t="str">
            <v>ED</v>
          </cell>
          <cell r="N1254" t="str">
            <v>LL</v>
          </cell>
          <cell r="O1254" t="str">
            <v>332000</v>
          </cell>
        </row>
        <row r="1255">
          <cell r="A1255" t="str">
            <v>CD.AA.303100-AFC-INTANGIBLE PLANT-M</v>
          </cell>
          <cell r="B1255">
            <v>43893</v>
          </cell>
          <cell r="C1255">
            <v>43891</v>
          </cell>
          <cell r="D1255" t="str">
            <v>182332 REG ASSET - AFUDC (PIS)</v>
          </cell>
          <cell r="E1255">
            <v>44166</v>
          </cell>
          <cell r="F1255">
            <v>0</v>
          </cell>
          <cell r="G1255">
            <v>3752.23</v>
          </cell>
          <cell r="H1255">
            <v>166.56</v>
          </cell>
          <cell r="I1255">
            <v>3585.67</v>
          </cell>
          <cell r="J1255">
            <v>9.2960000000000001E-2</v>
          </cell>
          <cell r="K1255">
            <v>348.80730080000001</v>
          </cell>
          <cell r="L1255" t="str">
            <v>CD.AA.303100</v>
          </cell>
          <cell r="M1255" t="str">
            <v>CD</v>
          </cell>
          <cell r="N1255" t="str">
            <v>AA</v>
          </cell>
          <cell r="O1255" t="str">
            <v>303100</v>
          </cell>
        </row>
        <row r="1256">
          <cell r="A1256" t="str">
            <v>CD.AA.303100-AFC-INTANGIBLE PLANT-M</v>
          </cell>
          <cell r="B1256">
            <v>43692</v>
          </cell>
          <cell r="C1256">
            <v>43678</v>
          </cell>
          <cell r="D1256" t="str">
            <v>182332 REG ASSET - AFUDC (PIS)</v>
          </cell>
          <cell r="E1256">
            <v>44166</v>
          </cell>
          <cell r="F1256">
            <v>0</v>
          </cell>
          <cell r="G1256">
            <v>475.06</v>
          </cell>
          <cell r="H1256">
            <v>121.53</v>
          </cell>
          <cell r="I1256">
            <v>353.53</v>
          </cell>
          <cell r="J1256">
            <v>9.2960000000000001E-2</v>
          </cell>
          <cell r="K1256">
            <v>44.161577600000001</v>
          </cell>
          <cell r="L1256" t="str">
            <v>CD.AA.303100</v>
          </cell>
          <cell r="M1256" t="str">
            <v>CD</v>
          </cell>
          <cell r="N1256" t="str">
            <v>AA</v>
          </cell>
          <cell r="O1256" t="str">
            <v>303100</v>
          </cell>
        </row>
        <row r="1257">
          <cell r="A1257" t="str">
            <v>CD.AA.303100-AFC-INTANGIBLE PLANT-M</v>
          </cell>
          <cell r="B1257">
            <v>43684</v>
          </cell>
          <cell r="C1257">
            <v>43678</v>
          </cell>
          <cell r="D1257" t="str">
            <v>182332 REG ASSET - AFUDC (PIS)</v>
          </cell>
          <cell r="E1257">
            <v>44166</v>
          </cell>
          <cell r="F1257">
            <v>0</v>
          </cell>
          <cell r="G1257">
            <v>2432.92</v>
          </cell>
          <cell r="H1257">
            <v>622.4</v>
          </cell>
          <cell r="I1257">
            <v>1810.52</v>
          </cell>
          <cell r="J1257">
            <v>9.2960000000000001E-2</v>
          </cell>
          <cell r="K1257">
            <v>226.16424320000002</v>
          </cell>
          <cell r="L1257" t="str">
            <v>CD.AA.303100</v>
          </cell>
          <cell r="M1257" t="str">
            <v>CD</v>
          </cell>
          <cell r="N1257" t="str">
            <v>AA</v>
          </cell>
          <cell r="O1257" t="str">
            <v>303100</v>
          </cell>
        </row>
        <row r="1258">
          <cell r="A1258" t="str">
            <v>CD.AA.397000-AFC-GENERAL PLANT-COMM</v>
          </cell>
          <cell r="B1258">
            <v>43748</v>
          </cell>
          <cell r="C1258">
            <v>43739</v>
          </cell>
          <cell r="D1258" t="str">
            <v>182332 REG ASSET - AFUDC (PIS)</v>
          </cell>
          <cell r="E1258">
            <v>44166</v>
          </cell>
          <cell r="F1258">
            <v>0</v>
          </cell>
          <cell r="G1258">
            <v>3047.04</v>
          </cell>
          <cell r="H1258">
            <v>167.91</v>
          </cell>
          <cell r="I1258">
            <v>2879.13</v>
          </cell>
          <cell r="J1258">
            <v>9.2960000000000001E-2</v>
          </cell>
          <cell r="K1258">
            <v>283.25283839999997</v>
          </cell>
          <cell r="L1258" t="str">
            <v>CD.AA.397000</v>
          </cell>
          <cell r="M1258" t="str">
            <v>CD</v>
          </cell>
          <cell r="N1258" t="str">
            <v>AA</v>
          </cell>
          <cell r="O1258" t="str">
            <v>397000</v>
          </cell>
        </row>
        <row r="1259">
          <cell r="A1259" t="str">
            <v>CD.AA.397000-AFC-GENERAL PLANT-COMM</v>
          </cell>
          <cell r="B1259">
            <v>43871</v>
          </cell>
          <cell r="C1259">
            <v>43862</v>
          </cell>
          <cell r="D1259" t="str">
            <v>182332 REG ASSET - AFUDC (PIS)</v>
          </cell>
          <cell r="E1259">
            <v>44166</v>
          </cell>
          <cell r="F1259">
            <v>0</v>
          </cell>
          <cell r="G1259">
            <v>5953.02</v>
          </cell>
          <cell r="H1259">
            <v>155.85</v>
          </cell>
          <cell r="I1259">
            <v>5797.17</v>
          </cell>
          <cell r="J1259">
            <v>9.2960000000000001E-2</v>
          </cell>
          <cell r="K1259">
            <v>553.39273920000005</v>
          </cell>
          <cell r="L1259" t="str">
            <v>CD.AA.397000</v>
          </cell>
          <cell r="M1259" t="str">
            <v>CD</v>
          </cell>
          <cell r="N1259" t="str">
            <v>AA</v>
          </cell>
          <cell r="O1259" t="str">
            <v>397000</v>
          </cell>
        </row>
        <row r="1260">
          <cell r="A1260" t="str">
            <v>CD.AA.397000-AFC-GENERAL PLANT-COMM</v>
          </cell>
          <cell r="B1260">
            <v>43733</v>
          </cell>
          <cell r="C1260">
            <v>43709</v>
          </cell>
          <cell r="D1260" t="str">
            <v>182332 REG ASSET - AFUDC (PIS)</v>
          </cell>
          <cell r="E1260">
            <v>44166</v>
          </cell>
          <cell r="F1260">
            <v>0</v>
          </cell>
          <cell r="G1260">
            <v>1201.67</v>
          </cell>
          <cell r="H1260">
            <v>66.22</v>
          </cell>
          <cell r="I1260">
            <v>1135.45</v>
          </cell>
          <cell r="J1260">
            <v>9.2960000000000001E-2</v>
          </cell>
          <cell r="K1260">
            <v>111.70724320000001</v>
          </cell>
          <cell r="L1260" t="str">
            <v>CD.AA.397000</v>
          </cell>
          <cell r="M1260" t="str">
            <v>CD</v>
          </cell>
          <cell r="N1260" t="str">
            <v>AA</v>
          </cell>
          <cell r="O1260" t="str">
            <v>397000</v>
          </cell>
        </row>
        <row r="1261">
          <cell r="A1261" t="str">
            <v>ED.ID.362000-AFC-DISTRIBUTION PLANT</v>
          </cell>
          <cell r="B1261">
            <v>43913</v>
          </cell>
          <cell r="C1261">
            <v>43891</v>
          </cell>
          <cell r="D1261" t="str">
            <v>182332 REG ASSET - AFUDC (PIS)</v>
          </cell>
          <cell r="E1261">
            <v>44166</v>
          </cell>
          <cell r="F1261">
            <v>0</v>
          </cell>
          <cell r="G1261">
            <v>623.23</v>
          </cell>
          <cell r="H1261">
            <v>6.56</v>
          </cell>
          <cell r="I1261">
            <v>616.66999999999996</v>
          </cell>
          <cell r="J1261">
            <v>0</v>
          </cell>
          <cell r="K1261">
            <v>0</v>
          </cell>
          <cell r="L1261" t="str">
            <v>ED.ID.362000</v>
          </cell>
          <cell r="M1261" t="str">
            <v>ED</v>
          </cell>
          <cell r="N1261" t="str">
            <v>ID</v>
          </cell>
          <cell r="O1261" t="str">
            <v>362000</v>
          </cell>
        </row>
        <row r="1262">
          <cell r="A1262" t="str">
            <v>ED.WA.367000-AFC-DISTRIBUTION PLANT</v>
          </cell>
          <cell r="B1262">
            <v>43805</v>
          </cell>
          <cell r="C1262">
            <v>43466</v>
          </cell>
          <cell r="D1262" t="str">
            <v>182332 REG ASSET - AFUDC (PIS)</v>
          </cell>
          <cell r="E1262">
            <v>44166</v>
          </cell>
          <cell r="F1262">
            <v>0</v>
          </cell>
          <cell r="G1262">
            <v>204.85</v>
          </cell>
          <cell r="H1262">
            <v>2.39</v>
          </cell>
          <cell r="I1262">
            <v>202.46</v>
          </cell>
          <cell r="J1262">
            <v>0</v>
          </cell>
          <cell r="K1262">
            <v>0</v>
          </cell>
          <cell r="L1262" t="str">
            <v>ED.WA.367000</v>
          </cell>
          <cell r="M1262" t="str">
            <v>ED</v>
          </cell>
          <cell r="N1262" t="str">
            <v>WA</v>
          </cell>
          <cell r="O1262" t="str">
            <v>367000</v>
          </cell>
        </row>
        <row r="1263">
          <cell r="A1263" t="str">
            <v>ED.AN.353000-AFC-TRANSMISSION PLANT</v>
          </cell>
          <cell r="B1263">
            <v>43769</v>
          </cell>
          <cell r="C1263">
            <v>43739</v>
          </cell>
          <cell r="D1263" t="str">
            <v>182332 REG ASSET - AFUDC (PIS)</v>
          </cell>
          <cell r="E1263">
            <v>44166</v>
          </cell>
          <cell r="F1263">
            <v>0</v>
          </cell>
          <cell r="G1263">
            <v>55284.1</v>
          </cell>
          <cell r="H1263">
            <v>597.15</v>
          </cell>
          <cell r="I1263">
            <v>54686.95</v>
          </cell>
          <cell r="J1263">
            <v>0</v>
          </cell>
          <cell r="K1263">
            <v>0</v>
          </cell>
          <cell r="L1263" t="str">
            <v>ED.AN.353000</v>
          </cell>
          <cell r="M1263" t="str">
            <v>ED</v>
          </cell>
          <cell r="N1263" t="str">
            <v>AN</v>
          </cell>
          <cell r="O1263" t="str">
            <v>353000</v>
          </cell>
        </row>
        <row r="1264">
          <cell r="A1264" t="str">
            <v>ED.ID.365000-AFC-DISTRIBUTION PLANT</v>
          </cell>
          <cell r="B1264">
            <v>43718</v>
          </cell>
          <cell r="C1264">
            <v>43466</v>
          </cell>
          <cell r="D1264" t="str">
            <v>182332 REG ASSET - AFUDC (PIS)</v>
          </cell>
          <cell r="E1264">
            <v>44166</v>
          </cell>
          <cell r="F1264">
            <v>0</v>
          </cell>
          <cell r="G1264">
            <v>2238.4</v>
          </cell>
          <cell r="H1264">
            <v>74.72</v>
          </cell>
          <cell r="I1264">
            <v>2163.6799999999998</v>
          </cell>
          <cell r="J1264">
            <v>0</v>
          </cell>
          <cell r="K1264">
            <v>0</v>
          </cell>
          <cell r="L1264" t="str">
            <v>ED.ID.365000</v>
          </cell>
          <cell r="M1264" t="str">
            <v>ED</v>
          </cell>
          <cell r="N1264" t="str">
            <v>ID</v>
          </cell>
          <cell r="O1264" t="str">
            <v>365000</v>
          </cell>
        </row>
        <row r="1265">
          <cell r="A1265" t="str">
            <v>ED.AN.353000-AFC-TRANSMISSION PLANT</v>
          </cell>
          <cell r="B1265">
            <v>43655</v>
          </cell>
          <cell r="C1265">
            <v>43647</v>
          </cell>
          <cell r="D1265" t="str">
            <v>182332 REG ASSET - AFUDC (PIS)</v>
          </cell>
          <cell r="E1265">
            <v>44166</v>
          </cell>
          <cell r="F1265">
            <v>0</v>
          </cell>
          <cell r="G1265">
            <v>5639.79</v>
          </cell>
          <cell r="H1265">
            <v>60.92</v>
          </cell>
          <cell r="I1265">
            <v>5578.87</v>
          </cell>
          <cell r="J1265">
            <v>0</v>
          </cell>
          <cell r="K1265">
            <v>0</v>
          </cell>
          <cell r="L1265" t="str">
            <v>ED.AN.353000</v>
          </cell>
          <cell r="M1265" t="str">
            <v>ED</v>
          </cell>
          <cell r="N1265" t="str">
            <v>AN</v>
          </cell>
          <cell r="O1265" t="str">
            <v>353000</v>
          </cell>
        </row>
        <row r="1266">
          <cell r="A1266" t="str">
            <v>CD.WA.397121-AFC-AMI GEN PLT-COMMUN</v>
          </cell>
          <cell r="B1266">
            <v>43867</v>
          </cell>
          <cell r="C1266">
            <v>43862</v>
          </cell>
          <cell r="D1266" t="str">
            <v>182332 REG ASSET - AFUDC (PIS)</v>
          </cell>
          <cell r="E1266">
            <v>44166</v>
          </cell>
          <cell r="F1266">
            <v>0</v>
          </cell>
          <cell r="G1266">
            <v>347.45</v>
          </cell>
          <cell r="H1266">
            <v>16.18</v>
          </cell>
          <cell r="I1266">
            <v>331.27</v>
          </cell>
          <cell r="J1266">
            <v>0</v>
          </cell>
          <cell r="K1266">
            <v>0</v>
          </cell>
          <cell r="L1266" t="str">
            <v>CD.WA.397121</v>
          </cell>
          <cell r="M1266" t="str">
            <v>CD</v>
          </cell>
          <cell r="N1266" t="str">
            <v>WA</v>
          </cell>
          <cell r="O1266" t="str">
            <v>397121</v>
          </cell>
        </row>
        <row r="1267">
          <cell r="A1267" t="str">
            <v>ED.WA.362000-AFC-DISTRIBUTION PLANT</v>
          </cell>
          <cell r="B1267">
            <v>43769</v>
          </cell>
          <cell r="C1267">
            <v>43739</v>
          </cell>
          <cell r="D1267" t="str">
            <v>182332 REG ASSET - AFUDC (PIS)</v>
          </cell>
          <cell r="E1267">
            <v>44166</v>
          </cell>
          <cell r="F1267">
            <v>0</v>
          </cell>
          <cell r="G1267">
            <v>71208.69</v>
          </cell>
          <cell r="H1267">
            <v>2156.38</v>
          </cell>
          <cell r="I1267">
            <v>69052.31</v>
          </cell>
          <cell r="J1267">
            <v>0</v>
          </cell>
          <cell r="K1267">
            <v>0</v>
          </cell>
          <cell r="L1267" t="str">
            <v>ED.WA.362000</v>
          </cell>
          <cell r="M1267" t="str">
            <v>ED</v>
          </cell>
          <cell r="N1267" t="str">
            <v>WA</v>
          </cell>
          <cell r="O1267" t="str">
            <v>362000</v>
          </cell>
        </row>
        <row r="1268">
          <cell r="A1268" t="str">
            <v>ED.WA.397500-AFC-SUB INTEG COMM EQ</v>
          </cell>
          <cell r="B1268">
            <v>43795</v>
          </cell>
          <cell r="C1268">
            <v>43770</v>
          </cell>
          <cell r="D1268" t="str">
            <v>182332 REG ASSET - AFUDC (PIS)</v>
          </cell>
          <cell r="E1268">
            <v>44166</v>
          </cell>
          <cell r="F1268">
            <v>0</v>
          </cell>
          <cell r="G1268">
            <v>188.34</v>
          </cell>
          <cell r="H1268">
            <v>3.95</v>
          </cell>
          <cell r="I1268">
            <v>184.39</v>
          </cell>
          <cell r="J1268">
            <v>0</v>
          </cell>
          <cell r="K1268">
            <v>0</v>
          </cell>
          <cell r="L1268" t="str">
            <v>ED.WA.397500</v>
          </cell>
          <cell r="M1268" t="str">
            <v>ED</v>
          </cell>
          <cell r="N1268" t="str">
            <v>WA</v>
          </cell>
          <cell r="O1268" t="str">
            <v>397500</v>
          </cell>
        </row>
        <row r="1269">
          <cell r="A1269" t="str">
            <v>ED.WA.397000-AFC-GENERAL PLANT-COMM</v>
          </cell>
          <cell r="B1269">
            <v>43861</v>
          </cell>
          <cell r="C1269">
            <v>43831</v>
          </cell>
          <cell r="D1269" t="str">
            <v>182332 REG ASSET - AFUDC (PIS)</v>
          </cell>
          <cell r="E1269">
            <v>44166</v>
          </cell>
          <cell r="F1269">
            <v>0</v>
          </cell>
          <cell r="G1269">
            <v>63417.33</v>
          </cell>
          <cell r="H1269">
            <v>3089.03</v>
          </cell>
          <cell r="I1269">
            <v>60328.3</v>
          </cell>
          <cell r="J1269">
            <v>0</v>
          </cell>
          <cell r="K1269">
            <v>0</v>
          </cell>
          <cell r="L1269" t="str">
            <v>ED.WA.397000</v>
          </cell>
          <cell r="M1269" t="str">
            <v>ED</v>
          </cell>
          <cell r="N1269" t="str">
            <v>WA</v>
          </cell>
          <cell r="O1269" t="str">
            <v>397000</v>
          </cell>
        </row>
        <row r="1270">
          <cell r="A1270" t="str">
            <v>CD.AA.303100-AFC-INTANGIBLE PLANT-M</v>
          </cell>
          <cell r="B1270">
            <v>43823</v>
          </cell>
          <cell r="C1270">
            <v>43800</v>
          </cell>
          <cell r="D1270" t="str">
            <v>182332 REG ASSET - AFUDC (PIS)</v>
          </cell>
          <cell r="E1270">
            <v>44166</v>
          </cell>
          <cell r="F1270">
            <v>0</v>
          </cell>
          <cell r="G1270">
            <v>13663.61</v>
          </cell>
          <cell r="H1270">
            <v>3495.48</v>
          </cell>
          <cell r="I1270">
            <v>10168.129999999999</v>
          </cell>
          <cell r="J1270">
            <v>9.2960000000000001E-2</v>
          </cell>
          <cell r="K1270">
            <v>1270.1691856</v>
          </cell>
          <cell r="L1270" t="str">
            <v>CD.AA.303100</v>
          </cell>
          <cell r="M1270" t="str">
            <v>CD</v>
          </cell>
          <cell r="N1270" t="str">
            <v>AA</v>
          </cell>
          <cell r="O1270" t="str">
            <v>303100</v>
          </cell>
        </row>
        <row r="1271">
          <cell r="A1271" t="str">
            <v>ED.NM.334000-AFC-HYDRO PROD PLANT-A</v>
          </cell>
          <cell r="B1271">
            <v>43993</v>
          </cell>
          <cell r="C1271">
            <v>43983</v>
          </cell>
          <cell r="D1271" t="str">
            <v>182332 REG ASSET - AFUDC (PIS)</v>
          </cell>
          <cell r="E1271">
            <v>44166</v>
          </cell>
          <cell r="F1271">
            <v>0</v>
          </cell>
          <cell r="G1271">
            <v>612.66999999999996</v>
          </cell>
          <cell r="H1271">
            <v>3.75</v>
          </cell>
          <cell r="I1271">
            <v>608.91999999999996</v>
          </cell>
          <cell r="J1271">
            <v>0</v>
          </cell>
          <cell r="K1271">
            <v>0</v>
          </cell>
          <cell r="L1271" t="str">
            <v>ED.NM.334000</v>
          </cell>
          <cell r="M1271" t="str">
            <v>ED</v>
          </cell>
          <cell r="N1271" t="str">
            <v>NM</v>
          </cell>
          <cell r="O1271" t="str">
            <v>334000</v>
          </cell>
        </row>
        <row r="1272">
          <cell r="A1272" t="str">
            <v>ED.AN.355000-AFC-TRANSMISSION PLANT</v>
          </cell>
          <cell r="B1272">
            <v>43749</v>
          </cell>
          <cell r="C1272">
            <v>43739</v>
          </cell>
          <cell r="D1272" t="str">
            <v>182332 REG ASSET - AFUDC (PIS)</v>
          </cell>
          <cell r="E1272">
            <v>44166</v>
          </cell>
          <cell r="F1272">
            <v>0</v>
          </cell>
          <cell r="G1272">
            <v>12425.78</v>
          </cell>
          <cell r="H1272">
            <v>243.6</v>
          </cell>
          <cell r="I1272">
            <v>12182.18</v>
          </cell>
          <cell r="J1272">
            <v>0</v>
          </cell>
          <cell r="K1272">
            <v>0</v>
          </cell>
          <cell r="L1272" t="str">
            <v>ED.AN.355000</v>
          </cell>
          <cell r="M1272" t="str">
            <v>ED</v>
          </cell>
          <cell r="N1272" t="str">
            <v>AN</v>
          </cell>
          <cell r="O1272" t="str">
            <v>355000</v>
          </cell>
        </row>
        <row r="1273">
          <cell r="A1273" t="str">
            <v>ED.AN.356000-AFC-TRANSMISSION PLANT</v>
          </cell>
          <cell r="B1273">
            <v>43791</v>
          </cell>
          <cell r="C1273">
            <v>43770</v>
          </cell>
          <cell r="D1273" t="str">
            <v>182332 REG ASSET - AFUDC (PIS)</v>
          </cell>
          <cell r="E1273">
            <v>44166</v>
          </cell>
          <cell r="F1273">
            <v>0</v>
          </cell>
          <cell r="G1273">
            <v>291.38</v>
          </cell>
          <cell r="H1273">
            <v>6.33</v>
          </cell>
          <cell r="I1273">
            <v>285.05</v>
          </cell>
          <cell r="J1273">
            <v>0</v>
          </cell>
          <cell r="K1273">
            <v>0</v>
          </cell>
          <cell r="L1273" t="str">
            <v>ED.AN.356000</v>
          </cell>
          <cell r="M1273" t="str">
            <v>ED</v>
          </cell>
          <cell r="N1273" t="str">
            <v>AN</v>
          </cell>
          <cell r="O1273" t="str">
            <v>356000</v>
          </cell>
        </row>
        <row r="1274">
          <cell r="A1274" t="str">
            <v>CD.AA.303100-AFC-INTANGIBLE PLANT-M</v>
          </cell>
          <cell r="B1274">
            <v>43683</v>
          </cell>
          <cell r="C1274">
            <v>43678</v>
          </cell>
          <cell r="D1274" t="str">
            <v>182332 REG ASSET - AFUDC (PIS)</v>
          </cell>
          <cell r="E1274">
            <v>44166</v>
          </cell>
          <cell r="F1274">
            <v>0</v>
          </cell>
          <cell r="G1274">
            <v>13261.66</v>
          </cell>
          <cell r="H1274">
            <v>3392.65</v>
          </cell>
          <cell r="I1274">
            <v>9869.01</v>
          </cell>
          <cell r="J1274">
            <v>9.2960000000000001E-2</v>
          </cell>
          <cell r="K1274">
            <v>1232.8039136</v>
          </cell>
          <cell r="L1274" t="str">
            <v>CD.AA.303100</v>
          </cell>
          <cell r="M1274" t="str">
            <v>CD</v>
          </cell>
          <cell r="N1274" t="str">
            <v>AA</v>
          </cell>
          <cell r="O1274" t="str">
            <v>303100</v>
          </cell>
        </row>
        <row r="1275">
          <cell r="A1275" t="str">
            <v>ED.ID.367000-AFC-DISTRIBUTION PLANT</v>
          </cell>
          <cell r="B1275">
            <v>43773</v>
          </cell>
          <cell r="C1275">
            <v>43466</v>
          </cell>
          <cell r="D1275" t="str">
            <v>182332 REG ASSET - AFUDC (PIS)</v>
          </cell>
          <cell r="E1275">
            <v>44166</v>
          </cell>
          <cell r="F1275">
            <v>0</v>
          </cell>
          <cell r="G1275">
            <v>1024.24</v>
          </cell>
          <cell r="H1275">
            <v>41.31</v>
          </cell>
          <cell r="I1275">
            <v>982.93</v>
          </cell>
          <cell r="J1275">
            <v>0</v>
          </cell>
          <cell r="K1275">
            <v>0</v>
          </cell>
          <cell r="L1275" t="str">
            <v>ED.ID.367000</v>
          </cell>
          <cell r="M1275" t="str">
            <v>ED</v>
          </cell>
          <cell r="N1275" t="str">
            <v>ID</v>
          </cell>
          <cell r="O1275" t="str">
            <v>367000</v>
          </cell>
        </row>
        <row r="1276">
          <cell r="A1276" t="str">
            <v>ED.AN.355000-AFC-TRANSMISSION PLANT</v>
          </cell>
          <cell r="B1276">
            <v>43616</v>
          </cell>
          <cell r="C1276">
            <v>43586</v>
          </cell>
          <cell r="D1276" t="str">
            <v>182332 REG ASSET - AFUDC (PIS)</v>
          </cell>
          <cell r="E1276">
            <v>44166</v>
          </cell>
          <cell r="F1276">
            <v>0</v>
          </cell>
          <cell r="G1276">
            <v>67.010000000000005</v>
          </cell>
          <cell r="H1276">
            <v>1.31</v>
          </cell>
          <cell r="I1276">
            <v>65.7</v>
          </cell>
          <cell r="J1276">
            <v>0</v>
          </cell>
          <cell r="K1276">
            <v>0</v>
          </cell>
          <cell r="L1276" t="str">
            <v>ED.AN.355000</v>
          </cell>
          <cell r="M1276" t="str">
            <v>ED</v>
          </cell>
          <cell r="N1276" t="str">
            <v>AN</v>
          </cell>
          <cell r="O1276" t="str">
            <v>355000</v>
          </cell>
        </row>
        <row r="1277">
          <cell r="A1277" t="str">
            <v>CD.AA.391100-AFC-GENERAL PLANT-COMP</v>
          </cell>
          <cell r="B1277">
            <v>43935</v>
          </cell>
          <cell r="C1277">
            <v>43831</v>
          </cell>
          <cell r="D1277" t="str">
            <v>182332 REG ASSET - AFUDC (PIS)</v>
          </cell>
          <cell r="E1277">
            <v>44166</v>
          </cell>
          <cell r="F1277">
            <v>0</v>
          </cell>
          <cell r="G1277">
            <v>129.58000000000001</v>
          </cell>
          <cell r="H1277">
            <v>11.72</v>
          </cell>
          <cell r="I1277">
            <v>117.86</v>
          </cell>
          <cell r="J1277">
            <v>9.2960000000000001E-2</v>
          </cell>
          <cell r="K1277">
            <v>12.045756800000001</v>
          </cell>
          <cell r="L1277" t="str">
            <v>CD.AA.391100</v>
          </cell>
          <cell r="M1277" t="str">
            <v>CD</v>
          </cell>
          <cell r="N1277" t="str">
            <v>AA</v>
          </cell>
          <cell r="O1277" t="str">
            <v>391100</v>
          </cell>
        </row>
        <row r="1278">
          <cell r="A1278" t="str">
            <v>ED.AN.397500-AFC-SUB INTEGRAT COMM</v>
          </cell>
          <cell r="B1278">
            <v>43795</v>
          </cell>
          <cell r="C1278">
            <v>43770</v>
          </cell>
          <cell r="D1278" t="str">
            <v>182332 REG ASSET - AFUDC (PIS)</v>
          </cell>
          <cell r="E1278">
            <v>44166</v>
          </cell>
          <cell r="F1278">
            <v>0</v>
          </cell>
          <cell r="G1278">
            <v>20.73</v>
          </cell>
          <cell r="H1278">
            <v>1.92</v>
          </cell>
          <cell r="I1278">
            <v>18.809999999999999</v>
          </cell>
          <cell r="J1278">
            <v>0</v>
          </cell>
          <cell r="K1278">
            <v>0</v>
          </cell>
          <cell r="L1278" t="str">
            <v>ED.AN.397500</v>
          </cell>
          <cell r="M1278" t="str">
            <v>ED</v>
          </cell>
          <cell r="N1278" t="str">
            <v>AN</v>
          </cell>
          <cell r="O1278" t="str">
            <v>397500</v>
          </cell>
        </row>
        <row r="1279">
          <cell r="A1279" t="str">
            <v>CD.AA.397000-AFC-GENERAL PLANT-COMM</v>
          </cell>
          <cell r="B1279">
            <v>43790</v>
          </cell>
          <cell r="C1279">
            <v>43770</v>
          </cell>
          <cell r="D1279" t="str">
            <v>182332 REG ASSET - AFUDC (PIS)</v>
          </cell>
          <cell r="E1279">
            <v>44166</v>
          </cell>
          <cell r="F1279">
            <v>0</v>
          </cell>
          <cell r="G1279">
            <v>51.96</v>
          </cell>
          <cell r="H1279">
            <v>2.86</v>
          </cell>
          <cell r="I1279">
            <v>49.1</v>
          </cell>
          <cell r="J1279">
            <v>9.2960000000000001E-2</v>
          </cell>
          <cell r="K1279">
            <v>4.8302016000000005</v>
          </cell>
          <cell r="L1279" t="str">
            <v>CD.AA.397000</v>
          </cell>
          <cell r="M1279" t="str">
            <v>CD</v>
          </cell>
          <cell r="N1279" t="str">
            <v>AA</v>
          </cell>
          <cell r="O1279" t="str">
            <v>397000</v>
          </cell>
        </row>
        <row r="1280">
          <cell r="A1280" t="str">
            <v>ED.WA.303121-AFC-AMI SOFTWARE</v>
          </cell>
          <cell r="B1280">
            <v>43770</v>
          </cell>
          <cell r="C1280">
            <v>43770</v>
          </cell>
          <cell r="D1280" t="str">
            <v>182332 REG ASSET - AFUDC (PIS)</v>
          </cell>
          <cell r="E1280">
            <v>44166</v>
          </cell>
          <cell r="F1280">
            <v>0</v>
          </cell>
          <cell r="G1280">
            <v>2812.29</v>
          </cell>
          <cell r="H1280">
            <v>646.29999999999995</v>
          </cell>
          <cell r="I1280">
            <v>2165.9899999999998</v>
          </cell>
          <cell r="J1280">
            <v>0</v>
          </cell>
          <cell r="K1280">
            <v>0</v>
          </cell>
          <cell r="L1280" t="str">
            <v>ED.WA.303121</v>
          </cell>
          <cell r="M1280" t="str">
            <v>ED</v>
          </cell>
          <cell r="N1280" t="str">
            <v>WA</v>
          </cell>
          <cell r="O1280" t="str">
            <v>303121</v>
          </cell>
        </row>
        <row r="1281">
          <cell r="A1281" t="str">
            <v>ED.ID.364000-AFC-DISTRIBUTION PLANT</v>
          </cell>
          <cell r="B1281">
            <v>43983</v>
          </cell>
          <cell r="C1281">
            <v>43831</v>
          </cell>
          <cell r="D1281" t="str">
            <v>182332 REG ASSET - AFUDC (PIS)</v>
          </cell>
          <cell r="E1281">
            <v>44166</v>
          </cell>
          <cell r="F1281">
            <v>0</v>
          </cell>
          <cell r="G1281">
            <v>16.2</v>
          </cell>
          <cell r="H1281">
            <v>0.18</v>
          </cell>
          <cell r="I1281">
            <v>16.02</v>
          </cell>
          <cell r="J1281">
            <v>0</v>
          </cell>
          <cell r="K1281">
            <v>0</v>
          </cell>
          <cell r="L1281" t="str">
            <v>ED.ID.364000</v>
          </cell>
          <cell r="M1281" t="str">
            <v>ED</v>
          </cell>
          <cell r="N1281" t="str">
            <v>ID</v>
          </cell>
          <cell r="O1281" t="str">
            <v>364000</v>
          </cell>
        </row>
        <row r="1282">
          <cell r="A1282" t="str">
            <v>GD.OR.376000-AFC-GAS DISTRIBUTION P</v>
          </cell>
          <cell r="B1282">
            <v>43823</v>
          </cell>
          <cell r="C1282">
            <v>43466</v>
          </cell>
          <cell r="D1282" t="str">
            <v>182332 REG ASSET - AFUDC (PIS)</v>
          </cell>
          <cell r="E1282">
            <v>44166</v>
          </cell>
          <cell r="F1282">
            <v>0</v>
          </cell>
          <cell r="G1282">
            <v>914.15</v>
          </cell>
          <cell r="H1282">
            <v>19.329999999999998</v>
          </cell>
          <cell r="I1282">
            <v>894.82</v>
          </cell>
          <cell r="J1282">
            <v>1</v>
          </cell>
          <cell r="K1282">
            <v>914.15</v>
          </cell>
          <cell r="L1282" t="str">
            <v>GD.OR.376000</v>
          </cell>
          <cell r="M1282" t="str">
            <v>GD</v>
          </cell>
          <cell r="N1282" t="str">
            <v>OR</v>
          </cell>
          <cell r="O1282" t="str">
            <v>376000</v>
          </cell>
        </row>
        <row r="1283">
          <cell r="A1283" t="str">
            <v>GD.OR.397000-AFC-GENERAL PLANT-COMM</v>
          </cell>
          <cell r="B1283">
            <v>43769</v>
          </cell>
          <cell r="C1283">
            <v>43739</v>
          </cell>
          <cell r="D1283" t="str">
            <v>182332 REG ASSET - AFUDC (PIS)</v>
          </cell>
          <cell r="E1283">
            <v>44166</v>
          </cell>
          <cell r="F1283">
            <v>0</v>
          </cell>
          <cell r="G1283">
            <v>1.47</v>
          </cell>
          <cell r="H1283">
            <v>0.03</v>
          </cell>
          <cell r="I1283">
            <v>1.44</v>
          </cell>
          <cell r="J1283">
            <v>1</v>
          </cell>
          <cell r="K1283">
            <v>1.47</v>
          </cell>
          <cell r="L1283" t="str">
            <v>GD.OR.397000</v>
          </cell>
          <cell r="M1283" t="str">
            <v>GD</v>
          </cell>
          <cell r="N1283" t="str">
            <v>OR</v>
          </cell>
          <cell r="O1283" t="str">
            <v>397000</v>
          </cell>
        </row>
        <row r="1284">
          <cell r="A1284" t="str">
            <v>ED.WA.362000-AFC-DISTRIBUTION PLANT</v>
          </cell>
          <cell r="B1284">
            <v>43794</v>
          </cell>
          <cell r="C1284">
            <v>43770</v>
          </cell>
          <cell r="D1284" t="str">
            <v>182332 REG ASSET - AFUDC (PIS)</v>
          </cell>
          <cell r="E1284">
            <v>44166</v>
          </cell>
          <cell r="F1284">
            <v>0</v>
          </cell>
          <cell r="G1284">
            <v>722.25</v>
          </cell>
          <cell r="H1284">
            <v>21.87</v>
          </cell>
          <cell r="I1284">
            <v>700.38</v>
          </cell>
          <cell r="J1284">
            <v>0</v>
          </cell>
          <cell r="K1284">
            <v>0</v>
          </cell>
          <cell r="L1284" t="str">
            <v>ED.WA.362000</v>
          </cell>
          <cell r="M1284" t="str">
            <v>ED</v>
          </cell>
          <cell r="N1284" t="str">
            <v>WA</v>
          </cell>
          <cell r="O1284" t="str">
            <v>362000</v>
          </cell>
        </row>
        <row r="1285">
          <cell r="A1285" t="str">
            <v>ED.AN.397000-AFC-GENERAL PLANT-COMM</v>
          </cell>
          <cell r="B1285">
            <v>43508</v>
          </cell>
          <cell r="C1285">
            <v>43508</v>
          </cell>
          <cell r="D1285" t="str">
            <v>182332 REG ASSET - AFUDC (PIS)</v>
          </cell>
          <cell r="E1285">
            <v>44166</v>
          </cell>
          <cell r="F1285">
            <v>0</v>
          </cell>
          <cell r="G1285">
            <v>38.58</v>
          </cell>
          <cell r="H1285">
            <v>1.08</v>
          </cell>
          <cell r="I1285">
            <v>37.5</v>
          </cell>
          <cell r="J1285">
            <v>0</v>
          </cell>
          <cell r="K1285">
            <v>0</v>
          </cell>
          <cell r="L1285" t="str">
            <v>ED.AN.397000</v>
          </cell>
          <cell r="M1285" t="str">
            <v>ED</v>
          </cell>
          <cell r="N1285" t="str">
            <v>AN</v>
          </cell>
          <cell r="O1285" t="str">
            <v>397000</v>
          </cell>
        </row>
        <row r="1286">
          <cell r="A1286" t="str">
            <v>ED.NR.335150-AFC-HYD PRD-EQ FISHERY</v>
          </cell>
          <cell r="B1286">
            <v>43769</v>
          </cell>
          <cell r="C1286">
            <v>43739</v>
          </cell>
          <cell r="D1286" t="str">
            <v>182332 REG ASSET - AFUDC (PIS)</v>
          </cell>
          <cell r="E1286">
            <v>44166</v>
          </cell>
          <cell r="F1286">
            <v>0</v>
          </cell>
          <cell r="G1286">
            <v>351.64</v>
          </cell>
          <cell r="H1286">
            <v>10.08</v>
          </cell>
          <cell r="I1286">
            <v>341.56</v>
          </cell>
          <cell r="J1286">
            <v>0</v>
          </cell>
          <cell r="K1286">
            <v>0</v>
          </cell>
          <cell r="L1286" t="str">
            <v>ED.NR.335150</v>
          </cell>
          <cell r="M1286" t="str">
            <v>ED</v>
          </cell>
          <cell r="N1286" t="str">
            <v>NR</v>
          </cell>
          <cell r="O1286" t="str">
            <v>335150</v>
          </cell>
        </row>
        <row r="1287">
          <cell r="A1287" t="str">
            <v>ED.AN.356000-AFC-TRANSMISSION PLANT</v>
          </cell>
          <cell r="B1287">
            <v>43406</v>
          </cell>
          <cell r="C1287">
            <v>43406</v>
          </cell>
          <cell r="D1287" t="str">
            <v>182332 REG ASSET - AFUDC (PIS)</v>
          </cell>
          <cell r="E1287">
            <v>44166</v>
          </cell>
          <cell r="F1287">
            <v>0</v>
          </cell>
          <cell r="G1287">
            <v>6812.2</v>
          </cell>
          <cell r="H1287">
            <v>214.63</v>
          </cell>
          <cell r="I1287">
            <v>6597.57</v>
          </cell>
          <cell r="J1287">
            <v>0</v>
          </cell>
          <cell r="K1287">
            <v>0</v>
          </cell>
          <cell r="L1287" t="str">
            <v>ED.AN.356000</v>
          </cell>
          <cell r="M1287" t="str">
            <v>ED</v>
          </cell>
          <cell r="N1287" t="str">
            <v>AN</v>
          </cell>
          <cell r="O1287" t="str">
            <v>356000</v>
          </cell>
        </row>
        <row r="1288">
          <cell r="A1288" t="str">
            <v>ED.LL.332100-AFC-HYDRO PROD PLANT-R</v>
          </cell>
          <cell r="B1288">
            <v>43637</v>
          </cell>
          <cell r="C1288">
            <v>43637</v>
          </cell>
          <cell r="D1288" t="str">
            <v>182332 REG ASSET - AFUDC (PIS)</v>
          </cell>
          <cell r="E1288">
            <v>44166</v>
          </cell>
          <cell r="F1288">
            <v>0</v>
          </cell>
          <cell r="G1288">
            <v>151.28</v>
          </cell>
          <cell r="H1288">
            <v>5.64</v>
          </cell>
          <cell r="I1288">
            <v>145.63999999999999</v>
          </cell>
          <cell r="J1288">
            <v>0</v>
          </cell>
          <cell r="K1288">
            <v>0</v>
          </cell>
          <cell r="L1288" t="str">
            <v>ED.LL.332100</v>
          </cell>
          <cell r="M1288" t="str">
            <v>ED</v>
          </cell>
          <cell r="N1288" t="str">
            <v>LL</v>
          </cell>
          <cell r="O1288" t="str">
            <v>332100</v>
          </cell>
        </row>
        <row r="1289">
          <cell r="A1289" t="str">
            <v>CD.AA.303100-AFC-INTANGIBLE PLANT-M</v>
          </cell>
          <cell r="B1289">
            <v>43677</v>
          </cell>
          <cell r="C1289">
            <v>43647</v>
          </cell>
          <cell r="D1289" t="str">
            <v>182332 REG ASSET - AFUDC (PIS)</v>
          </cell>
          <cell r="E1289">
            <v>44166</v>
          </cell>
          <cell r="F1289">
            <v>0</v>
          </cell>
          <cell r="G1289">
            <v>16.440000000000001</v>
          </cell>
          <cell r="H1289">
            <v>4.21</v>
          </cell>
          <cell r="I1289">
            <v>12.23</v>
          </cell>
          <cell r="J1289">
            <v>9.2960000000000001E-2</v>
          </cell>
          <cell r="K1289">
            <v>1.5282624000000002</v>
          </cell>
          <cell r="L1289" t="str">
            <v>CD.AA.303100</v>
          </cell>
          <cell r="M1289" t="str">
            <v>CD</v>
          </cell>
          <cell r="N1289" t="str">
            <v>AA</v>
          </cell>
          <cell r="O1289" t="str">
            <v>303100</v>
          </cell>
        </row>
        <row r="1290">
          <cell r="A1290" t="str">
            <v>ED.AN.353000-AFC-TRANSMISSION PLANT</v>
          </cell>
          <cell r="B1290">
            <v>43718</v>
          </cell>
          <cell r="C1290">
            <v>43739</v>
          </cell>
          <cell r="D1290" t="str">
            <v>182332 REG ASSET - AFUDC (PIS)</v>
          </cell>
          <cell r="E1290">
            <v>44166</v>
          </cell>
          <cell r="F1290">
            <v>0</v>
          </cell>
          <cell r="G1290">
            <v>38011.39</v>
          </cell>
          <cell r="H1290">
            <v>410.58</v>
          </cell>
          <cell r="I1290">
            <v>37600.81</v>
          </cell>
          <cell r="J1290">
            <v>0</v>
          </cell>
          <cell r="K1290">
            <v>0</v>
          </cell>
          <cell r="L1290" t="str">
            <v>ED.AN.353000</v>
          </cell>
          <cell r="M1290" t="str">
            <v>ED</v>
          </cell>
          <cell r="N1290" t="str">
            <v>AN</v>
          </cell>
          <cell r="O1290" t="str">
            <v>353000</v>
          </cell>
        </row>
        <row r="1291">
          <cell r="A1291" t="str">
            <v>CD.AA.303100-AFC-INTANGIBLE PLANT-M</v>
          </cell>
          <cell r="B1291">
            <v>43655</v>
          </cell>
          <cell r="C1291">
            <v>43647</v>
          </cell>
          <cell r="D1291" t="str">
            <v>182332 REG ASSET - AFUDC (PIS)</v>
          </cell>
          <cell r="E1291">
            <v>44166</v>
          </cell>
          <cell r="F1291">
            <v>0</v>
          </cell>
          <cell r="G1291">
            <v>15383.46</v>
          </cell>
          <cell r="H1291">
            <v>3935.46</v>
          </cell>
          <cell r="I1291">
            <v>11448</v>
          </cell>
          <cell r="J1291">
            <v>9.2960000000000001E-2</v>
          </cell>
          <cell r="K1291">
            <v>1430.0464416</v>
          </cell>
          <cell r="L1291" t="str">
            <v>CD.AA.303100</v>
          </cell>
          <cell r="M1291" t="str">
            <v>CD</v>
          </cell>
          <cell r="N1291" t="str">
            <v>AA</v>
          </cell>
          <cell r="O1291" t="str">
            <v>303100</v>
          </cell>
        </row>
        <row r="1292">
          <cell r="A1292" t="str">
            <v>ED.RT.341000-AFC-OTHER PROD PLANT-S</v>
          </cell>
          <cell r="B1292">
            <v>43795</v>
          </cell>
          <cell r="C1292">
            <v>43770</v>
          </cell>
          <cell r="D1292" t="str">
            <v>182332 REG ASSET - AFUDC (PIS)</v>
          </cell>
          <cell r="E1292">
            <v>44166</v>
          </cell>
          <cell r="F1292">
            <v>0</v>
          </cell>
          <cell r="G1292">
            <v>219.38</v>
          </cell>
          <cell r="H1292">
            <v>8.86</v>
          </cell>
          <cell r="I1292">
            <v>210.52</v>
          </cell>
          <cell r="J1292">
            <v>0</v>
          </cell>
          <cell r="K1292">
            <v>0</v>
          </cell>
          <cell r="L1292" t="str">
            <v>ED.RT.341000</v>
          </cell>
          <cell r="M1292" t="str">
            <v>ED</v>
          </cell>
          <cell r="N1292" t="str">
            <v>RT</v>
          </cell>
          <cell r="O1292" t="str">
            <v>341000</v>
          </cell>
        </row>
        <row r="1293">
          <cell r="A1293" t="str">
            <v>GD.WA.385000-AFC-DISTRIBUTION-MEAS/</v>
          </cell>
          <cell r="B1293">
            <v>43769</v>
          </cell>
          <cell r="C1293">
            <v>43770</v>
          </cell>
          <cell r="D1293" t="str">
            <v>182332 REG ASSET - AFUDC (PIS)</v>
          </cell>
          <cell r="E1293">
            <v>44166</v>
          </cell>
          <cell r="F1293">
            <v>0</v>
          </cell>
          <cell r="G1293">
            <v>112.57</v>
          </cell>
          <cell r="H1293">
            <v>1.88</v>
          </cell>
          <cell r="I1293">
            <v>110.69</v>
          </cell>
          <cell r="J1293">
            <v>0</v>
          </cell>
          <cell r="K1293">
            <v>0</v>
          </cell>
          <cell r="L1293" t="str">
            <v>GD.WA.385000</v>
          </cell>
          <cell r="M1293" t="str">
            <v>GD</v>
          </cell>
          <cell r="N1293" t="str">
            <v>WA</v>
          </cell>
          <cell r="O1293" t="str">
            <v>385000</v>
          </cell>
        </row>
        <row r="1294">
          <cell r="A1294" t="str">
            <v>ED.RT.341000-AFC-OTHER PROD PLANT-S</v>
          </cell>
          <cell r="B1294">
            <v>43791</v>
          </cell>
          <cell r="C1294">
            <v>43770</v>
          </cell>
          <cell r="D1294" t="str">
            <v>182332 REG ASSET - AFUDC (PIS)</v>
          </cell>
          <cell r="E1294">
            <v>44166</v>
          </cell>
          <cell r="F1294">
            <v>0</v>
          </cell>
          <cell r="G1294">
            <v>136.91</v>
          </cell>
          <cell r="H1294">
            <v>5.53</v>
          </cell>
          <cell r="I1294">
            <v>131.38</v>
          </cell>
          <cell r="J1294">
            <v>0</v>
          </cell>
          <cell r="K1294">
            <v>0</v>
          </cell>
          <cell r="L1294" t="str">
            <v>ED.RT.341000</v>
          </cell>
          <cell r="M1294" t="str">
            <v>ED</v>
          </cell>
          <cell r="N1294" t="str">
            <v>RT</v>
          </cell>
          <cell r="O1294" t="str">
            <v>341000</v>
          </cell>
        </row>
        <row r="1295">
          <cell r="A1295" t="str">
            <v>CD.AA.303100-AFC-INTANGIBLE PLANT-M</v>
          </cell>
          <cell r="B1295">
            <v>43628</v>
          </cell>
          <cell r="C1295">
            <v>43628</v>
          </cell>
          <cell r="D1295" t="str">
            <v>182332 REG ASSET - AFUDC (PIS)</v>
          </cell>
          <cell r="E1295">
            <v>44166</v>
          </cell>
          <cell r="F1295">
            <v>0</v>
          </cell>
          <cell r="G1295">
            <v>5080.41</v>
          </cell>
          <cell r="H1295">
            <v>1299.69</v>
          </cell>
          <cell r="I1295">
            <v>3780.72</v>
          </cell>
          <cell r="J1295">
            <v>9.2960000000000001E-2</v>
          </cell>
          <cell r="K1295">
            <v>472.27491359999999</v>
          </cell>
          <cell r="L1295" t="str">
            <v>CD.AA.303100</v>
          </cell>
          <cell r="M1295" t="str">
            <v>CD</v>
          </cell>
          <cell r="N1295" t="str">
            <v>AA</v>
          </cell>
          <cell r="O1295" t="str">
            <v>303100</v>
          </cell>
        </row>
        <row r="1296">
          <cell r="A1296" t="str">
            <v>CD.AA.303100-AFC-INTANGIBLE PLANT-M</v>
          </cell>
          <cell r="B1296">
            <v>43644</v>
          </cell>
          <cell r="C1296">
            <v>43644</v>
          </cell>
          <cell r="D1296" t="str">
            <v>182332 REG ASSET - AFUDC (PIS)</v>
          </cell>
          <cell r="E1296">
            <v>44166</v>
          </cell>
          <cell r="F1296">
            <v>0</v>
          </cell>
          <cell r="G1296">
            <v>13065.96</v>
          </cell>
          <cell r="H1296">
            <v>3342.59</v>
          </cell>
          <cell r="I1296">
            <v>9723.3700000000008</v>
          </cell>
          <cell r="J1296">
            <v>9.2960000000000001E-2</v>
          </cell>
          <cell r="K1296">
            <v>1214.6116416</v>
          </cell>
          <cell r="L1296" t="str">
            <v>CD.AA.303100</v>
          </cell>
          <cell r="M1296" t="str">
            <v>CD</v>
          </cell>
          <cell r="N1296" t="str">
            <v>AA</v>
          </cell>
          <cell r="O1296" t="str">
            <v>303100</v>
          </cell>
        </row>
        <row r="1297">
          <cell r="A1297" t="str">
            <v>ED.WA.397500-AFC-SUB INTEG COMM EQ</v>
          </cell>
          <cell r="B1297">
            <v>43707</v>
          </cell>
          <cell r="C1297">
            <v>43678</v>
          </cell>
          <cell r="D1297" t="str">
            <v>182332 REG ASSET - AFUDC (PIS)</v>
          </cell>
          <cell r="E1297">
            <v>44166</v>
          </cell>
          <cell r="F1297">
            <v>0</v>
          </cell>
          <cell r="G1297">
            <v>245.67</v>
          </cell>
          <cell r="H1297">
            <v>5.15</v>
          </cell>
          <cell r="I1297">
            <v>240.52</v>
          </cell>
          <cell r="J1297">
            <v>0</v>
          </cell>
          <cell r="K1297">
            <v>0</v>
          </cell>
          <cell r="L1297" t="str">
            <v>ED.WA.397500</v>
          </cell>
          <cell r="M1297" t="str">
            <v>ED</v>
          </cell>
          <cell r="N1297" t="str">
            <v>WA</v>
          </cell>
          <cell r="O1297" t="str">
            <v>397500</v>
          </cell>
        </row>
        <row r="1298">
          <cell r="A1298" t="str">
            <v>GD.ID.385000-AFC-DISTRIBUTION-MEAS/</v>
          </cell>
          <cell r="B1298">
            <v>43951</v>
          </cell>
          <cell r="C1298">
            <v>43831</v>
          </cell>
          <cell r="D1298" t="str">
            <v>182332 REG ASSET - AFUDC (PIS)</v>
          </cell>
          <cell r="E1298">
            <v>44166</v>
          </cell>
          <cell r="F1298">
            <v>0</v>
          </cell>
          <cell r="G1298">
            <v>640.72</v>
          </cell>
          <cell r="H1298">
            <v>6.99</v>
          </cell>
          <cell r="I1298">
            <v>633.73</v>
          </cell>
          <cell r="J1298">
            <v>0</v>
          </cell>
          <cell r="K1298">
            <v>0</v>
          </cell>
          <cell r="L1298" t="str">
            <v>GD.ID.385000</v>
          </cell>
          <cell r="M1298" t="str">
            <v>GD</v>
          </cell>
          <cell r="N1298" t="str">
            <v>ID</v>
          </cell>
          <cell r="O1298" t="str">
            <v>385000</v>
          </cell>
        </row>
        <row r="1299">
          <cell r="A1299" t="str">
            <v>ED.WA.366000-AFC-DISTRIBUTION PLANT</v>
          </cell>
          <cell r="B1299">
            <v>43614</v>
          </cell>
          <cell r="C1299">
            <v>43466</v>
          </cell>
          <cell r="D1299" t="str">
            <v>182332 REG ASSET - AFUDC (PIS)</v>
          </cell>
          <cell r="E1299">
            <v>44166</v>
          </cell>
          <cell r="F1299">
            <v>0</v>
          </cell>
          <cell r="G1299">
            <v>184.44</v>
          </cell>
          <cell r="H1299">
            <v>-3.76</v>
          </cell>
          <cell r="I1299">
            <v>188.2</v>
          </cell>
          <cell r="J1299">
            <v>0</v>
          </cell>
          <cell r="K1299">
            <v>0</v>
          </cell>
          <cell r="L1299" t="str">
            <v>ED.WA.366000</v>
          </cell>
          <cell r="M1299" t="str">
            <v>ED</v>
          </cell>
          <cell r="N1299" t="str">
            <v>WA</v>
          </cell>
          <cell r="O1299" t="str">
            <v>366000</v>
          </cell>
        </row>
        <row r="1300">
          <cell r="A1300" t="str">
            <v>GD.ID.378000-AFC-DISTRIBUTION-MEAS/</v>
          </cell>
          <cell r="B1300">
            <v>43614</v>
          </cell>
          <cell r="C1300">
            <v>43614</v>
          </cell>
          <cell r="D1300" t="str">
            <v>182332 REG ASSET - AFUDC (PIS)</v>
          </cell>
          <cell r="E1300">
            <v>44166</v>
          </cell>
          <cell r="F1300">
            <v>0</v>
          </cell>
          <cell r="G1300">
            <v>97.9</v>
          </cell>
          <cell r="H1300">
            <v>4.45</v>
          </cell>
          <cell r="I1300">
            <v>93.45</v>
          </cell>
          <cell r="J1300">
            <v>0</v>
          </cell>
          <cell r="K1300">
            <v>0</v>
          </cell>
          <cell r="L1300" t="str">
            <v>GD.ID.378000</v>
          </cell>
          <cell r="M1300" t="str">
            <v>GD</v>
          </cell>
          <cell r="N1300" t="str">
            <v>ID</v>
          </cell>
          <cell r="O1300" t="str">
            <v>378000</v>
          </cell>
        </row>
        <row r="1301">
          <cell r="A1301" t="str">
            <v>CD.AN.391100-AFC-GENERAL PLANT-COMP</v>
          </cell>
          <cell r="B1301">
            <v>43560</v>
          </cell>
          <cell r="C1301">
            <v>43466</v>
          </cell>
          <cell r="D1301" t="str">
            <v>182332 REG ASSET - AFUDC (PIS)</v>
          </cell>
          <cell r="E1301">
            <v>44166</v>
          </cell>
          <cell r="F1301">
            <v>0</v>
          </cell>
          <cell r="G1301">
            <v>1767.64</v>
          </cell>
          <cell r="H1301">
            <v>396.99</v>
          </cell>
          <cell r="I1301">
            <v>1370.65</v>
          </cell>
          <cell r="J1301">
            <v>0</v>
          </cell>
          <cell r="K1301">
            <v>0</v>
          </cell>
          <cell r="L1301" t="str">
            <v>CD.AN.391100</v>
          </cell>
          <cell r="M1301" t="str">
            <v>CD</v>
          </cell>
          <cell r="N1301" t="str">
            <v>AN</v>
          </cell>
          <cell r="O1301" t="str">
            <v>391100</v>
          </cell>
        </row>
        <row r="1302">
          <cell r="A1302" t="str">
            <v>ED.WA.362000-AFC-DISTRIBUTION PLANT</v>
          </cell>
          <cell r="B1302">
            <v>43718</v>
          </cell>
          <cell r="C1302">
            <v>43709</v>
          </cell>
          <cell r="D1302" t="str">
            <v>182332 REG ASSET - AFUDC (PIS)</v>
          </cell>
          <cell r="E1302">
            <v>44166</v>
          </cell>
          <cell r="F1302">
            <v>0</v>
          </cell>
          <cell r="G1302">
            <v>1390.12</v>
          </cell>
          <cell r="H1302">
            <v>42.1</v>
          </cell>
          <cell r="I1302">
            <v>1348.02</v>
          </cell>
          <cell r="J1302">
            <v>0</v>
          </cell>
          <cell r="K1302">
            <v>0</v>
          </cell>
          <cell r="L1302" t="str">
            <v>ED.WA.362000</v>
          </cell>
          <cell r="M1302" t="str">
            <v>ED</v>
          </cell>
          <cell r="N1302" t="str">
            <v>WA</v>
          </cell>
          <cell r="O1302" t="str">
            <v>362000</v>
          </cell>
        </row>
        <row r="1303">
          <cell r="A1303" t="str">
            <v>GD.WA.378000-AFC-DISTRIBUTION-MEAS/</v>
          </cell>
          <cell r="B1303">
            <v>43468</v>
          </cell>
          <cell r="C1303">
            <v>43466</v>
          </cell>
          <cell r="D1303" t="str">
            <v>182332 REG ASSET - AFUDC (PIS)</v>
          </cell>
          <cell r="E1303">
            <v>44166</v>
          </cell>
          <cell r="F1303">
            <v>0</v>
          </cell>
          <cell r="G1303">
            <v>17.079999999999998</v>
          </cell>
          <cell r="H1303">
            <v>0.84</v>
          </cell>
          <cell r="I1303">
            <v>16.239999999999998</v>
          </cell>
          <cell r="J1303">
            <v>0</v>
          </cell>
          <cell r="K1303">
            <v>0</v>
          </cell>
          <cell r="L1303" t="str">
            <v>GD.WA.378000</v>
          </cell>
          <cell r="M1303" t="str">
            <v>GD</v>
          </cell>
          <cell r="N1303" t="str">
            <v>WA</v>
          </cell>
          <cell r="O1303" t="str">
            <v>378000</v>
          </cell>
        </row>
        <row r="1304">
          <cell r="A1304" t="str">
            <v>ED.ID.366000-AFC-DISTRIBUTION PLANT</v>
          </cell>
          <cell r="B1304">
            <v>43718</v>
          </cell>
          <cell r="C1304">
            <v>43466</v>
          </cell>
          <cell r="D1304" t="str">
            <v>182332 REG ASSET - AFUDC (PIS)</v>
          </cell>
          <cell r="E1304">
            <v>44166</v>
          </cell>
          <cell r="F1304">
            <v>0</v>
          </cell>
          <cell r="G1304">
            <v>11.54</v>
          </cell>
          <cell r="H1304">
            <v>0.28000000000000003</v>
          </cell>
          <cell r="I1304">
            <v>11.26</v>
          </cell>
          <cell r="J1304">
            <v>0</v>
          </cell>
          <cell r="K1304">
            <v>0</v>
          </cell>
          <cell r="L1304" t="str">
            <v>ED.ID.366000</v>
          </cell>
          <cell r="M1304" t="str">
            <v>ED</v>
          </cell>
          <cell r="N1304" t="str">
            <v>ID</v>
          </cell>
          <cell r="O1304" t="str">
            <v>366000</v>
          </cell>
        </row>
        <row r="1305">
          <cell r="A1305" t="str">
            <v>ED.PF.334000-AFC-HYDRO PROD PLANT-A</v>
          </cell>
          <cell r="B1305">
            <v>43573</v>
          </cell>
          <cell r="C1305">
            <v>43556</v>
          </cell>
          <cell r="D1305" t="str">
            <v>182332 REG ASSET - AFUDC (PIS)</v>
          </cell>
          <cell r="E1305">
            <v>44166</v>
          </cell>
          <cell r="F1305">
            <v>0</v>
          </cell>
          <cell r="G1305">
            <v>32.96</v>
          </cell>
          <cell r="H1305">
            <v>7.0000000000000007E-2</v>
          </cell>
          <cell r="I1305">
            <v>32.89</v>
          </cell>
          <cell r="J1305">
            <v>0</v>
          </cell>
          <cell r="K1305">
            <v>0</v>
          </cell>
          <cell r="L1305" t="str">
            <v>ED.PF.334000</v>
          </cell>
          <cell r="M1305" t="str">
            <v>ED</v>
          </cell>
          <cell r="N1305" t="str">
            <v>PF</v>
          </cell>
          <cell r="O1305" t="str">
            <v>334000</v>
          </cell>
        </row>
        <row r="1306">
          <cell r="A1306" t="str">
            <v>ED.KF.312000-AFC-STEAM PROD PLANT-B</v>
          </cell>
          <cell r="B1306">
            <v>43613</v>
          </cell>
          <cell r="C1306">
            <v>43586</v>
          </cell>
          <cell r="D1306" t="str">
            <v>182332 REG ASSET - AFUDC (PIS)</v>
          </cell>
          <cell r="E1306">
            <v>44166</v>
          </cell>
          <cell r="F1306">
            <v>0</v>
          </cell>
          <cell r="G1306">
            <v>158.41</v>
          </cell>
          <cell r="H1306">
            <v>6.58</v>
          </cell>
          <cell r="I1306">
            <v>151.83000000000001</v>
          </cell>
          <cell r="J1306">
            <v>0</v>
          </cell>
          <cell r="K1306">
            <v>0</v>
          </cell>
          <cell r="L1306" t="str">
            <v>ED.KF.312000</v>
          </cell>
          <cell r="M1306" t="str">
            <v>ED</v>
          </cell>
          <cell r="N1306" t="str">
            <v>KF</v>
          </cell>
          <cell r="O1306" t="str">
            <v>312000</v>
          </cell>
        </row>
        <row r="1307">
          <cell r="A1307" t="str">
            <v>ED.WA.364000-AFC-DISTRIBUTION PLANT</v>
          </cell>
          <cell r="B1307">
            <v>43754</v>
          </cell>
          <cell r="C1307">
            <v>43466</v>
          </cell>
          <cell r="D1307" t="str">
            <v>182332 REG ASSET - AFUDC (PIS)</v>
          </cell>
          <cell r="E1307">
            <v>44166</v>
          </cell>
          <cell r="F1307">
            <v>0</v>
          </cell>
          <cell r="G1307">
            <v>1718.79</v>
          </cell>
          <cell r="H1307">
            <v>37.42</v>
          </cell>
          <cell r="I1307">
            <v>1681.37</v>
          </cell>
          <cell r="J1307">
            <v>0</v>
          </cell>
          <cell r="K1307">
            <v>0</v>
          </cell>
          <cell r="L1307" t="str">
            <v>ED.WA.364000</v>
          </cell>
          <cell r="M1307" t="str">
            <v>ED</v>
          </cell>
          <cell r="N1307" t="str">
            <v>WA</v>
          </cell>
          <cell r="O1307" t="str">
            <v>364000</v>
          </cell>
        </row>
        <row r="1308">
          <cell r="A1308" t="str">
            <v>ED.AN.303100-AFC-INTANGIBLE PLANT-M</v>
          </cell>
          <cell r="B1308">
            <v>43846</v>
          </cell>
          <cell r="C1308">
            <v>43831</v>
          </cell>
          <cell r="D1308" t="str">
            <v>182332 REG ASSET - AFUDC (PIS)</v>
          </cell>
          <cell r="E1308">
            <v>44166</v>
          </cell>
          <cell r="F1308">
            <v>0</v>
          </cell>
          <cell r="G1308">
            <v>1358.64</v>
          </cell>
          <cell r="H1308">
            <v>49.38</v>
          </cell>
          <cell r="I1308">
            <v>1309.26</v>
          </cell>
          <cell r="J1308">
            <v>0</v>
          </cell>
          <cell r="K1308">
            <v>0</v>
          </cell>
          <cell r="L1308" t="str">
            <v>ED.AN.303100</v>
          </cell>
          <cell r="M1308" t="str">
            <v>ED</v>
          </cell>
          <cell r="N1308" t="str">
            <v>AN</v>
          </cell>
          <cell r="O1308" t="str">
            <v>303100</v>
          </cell>
        </row>
        <row r="1309">
          <cell r="A1309" t="str">
            <v>ED.CG.332000-AFC-HYDRO PROD PLANT-R</v>
          </cell>
          <cell r="B1309">
            <v>44061</v>
          </cell>
          <cell r="C1309">
            <v>44044</v>
          </cell>
          <cell r="D1309" t="str">
            <v>182332 REG ASSET - AFUDC (PIS)</v>
          </cell>
          <cell r="E1309">
            <v>44166</v>
          </cell>
          <cell r="F1309">
            <v>0</v>
          </cell>
          <cell r="G1309">
            <v>169.94</v>
          </cell>
          <cell r="H1309">
            <v>1.21</v>
          </cell>
          <cell r="I1309">
            <v>168.73</v>
          </cell>
          <cell r="J1309">
            <v>0</v>
          </cell>
          <cell r="K1309">
            <v>0</v>
          </cell>
          <cell r="L1309" t="str">
            <v>ED.CG.332000</v>
          </cell>
          <cell r="M1309" t="str">
            <v>ED</v>
          </cell>
          <cell r="N1309" t="str">
            <v>CG</v>
          </cell>
          <cell r="O1309" t="str">
            <v>332000</v>
          </cell>
        </row>
        <row r="1310">
          <cell r="A1310" t="str">
            <v>ED.AN.355000-AFC-TRANSMISSION PLANT</v>
          </cell>
          <cell r="B1310">
            <v>43747</v>
          </cell>
          <cell r="C1310">
            <v>43739</v>
          </cell>
          <cell r="D1310" t="str">
            <v>182332 REG ASSET - AFUDC (PIS)</v>
          </cell>
          <cell r="E1310">
            <v>44166</v>
          </cell>
          <cell r="F1310">
            <v>0</v>
          </cell>
          <cell r="G1310">
            <v>544.63</v>
          </cell>
          <cell r="H1310">
            <v>10.68</v>
          </cell>
          <cell r="I1310">
            <v>533.95000000000005</v>
          </cell>
          <cell r="J1310">
            <v>0</v>
          </cell>
          <cell r="K1310">
            <v>0</v>
          </cell>
          <cell r="L1310" t="str">
            <v>ED.AN.355000</v>
          </cell>
          <cell r="M1310" t="str">
            <v>ED</v>
          </cell>
          <cell r="N1310" t="str">
            <v>AN</v>
          </cell>
          <cell r="O1310" t="str">
            <v>355000</v>
          </cell>
        </row>
        <row r="1311">
          <cell r="A1311" t="str">
            <v>CD.AA.303100-AFC-INTANGIBLE PLANT-M</v>
          </cell>
          <cell r="B1311">
            <v>43691</v>
          </cell>
          <cell r="C1311">
            <v>43678</v>
          </cell>
          <cell r="D1311" t="str">
            <v>182332 REG ASSET - AFUDC (PIS)</v>
          </cell>
          <cell r="E1311">
            <v>44166</v>
          </cell>
          <cell r="F1311">
            <v>0</v>
          </cell>
          <cell r="G1311">
            <v>259.14999999999998</v>
          </cell>
          <cell r="H1311">
            <v>66.3</v>
          </cell>
          <cell r="I1311">
            <v>192.85</v>
          </cell>
          <cell r="J1311">
            <v>9.2960000000000001E-2</v>
          </cell>
          <cell r="K1311">
            <v>24.090584</v>
          </cell>
          <cell r="L1311" t="str">
            <v>CD.AA.303100</v>
          </cell>
          <cell r="M1311" t="str">
            <v>CD</v>
          </cell>
          <cell r="N1311" t="str">
            <v>AA</v>
          </cell>
          <cell r="O1311" t="str">
            <v>303100</v>
          </cell>
        </row>
        <row r="1312">
          <cell r="A1312" t="str">
            <v>CD.WA.390100-AFC-GENERAL PLANT-STRU</v>
          </cell>
          <cell r="B1312">
            <v>43637</v>
          </cell>
          <cell r="C1312">
            <v>43617</v>
          </cell>
          <cell r="D1312" t="str">
            <v>182332 REG ASSET - AFUDC (PIS)</v>
          </cell>
          <cell r="E1312">
            <v>44166</v>
          </cell>
          <cell r="F1312">
            <v>0</v>
          </cell>
          <cell r="G1312">
            <v>439.83</v>
          </cell>
          <cell r="H1312">
            <v>13.62</v>
          </cell>
          <cell r="I1312">
            <v>426.21</v>
          </cell>
          <cell r="J1312">
            <v>0</v>
          </cell>
          <cell r="K1312">
            <v>0</v>
          </cell>
          <cell r="L1312" t="str">
            <v>CD.WA.390100</v>
          </cell>
          <cell r="M1312" t="str">
            <v>CD</v>
          </cell>
          <cell r="N1312" t="str">
            <v>WA</v>
          </cell>
          <cell r="O1312" t="str">
            <v>390100</v>
          </cell>
        </row>
        <row r="1313">
          <cell r="A1313" t="str">
            <v>ED.LL.331000-AFC-HYD PROD PLT-STRUC</v>
          </cell>
          <cell r="B1313">
            <v>43815</v>
          </cell>
          <cell r="C1313">
            <v>43800</v>
          </cell>
          <cell r="D1313" t="str">
            <v>182332 REG ASSET - AFUDC (PIS)</v>
          </cell>
          <cell r="E1313">
            <v>44166</v>
          </cell>
          <cell r="F1313">
            <v>0</v>
          </cell>
          <cell r="G1313">
            <v>4726</v>
          </cell>
          <cell r="H1313">
            <v>95.31</v>
          </cell>
          <cell r="I1313">
            <v>4630.6899999999996</v>
          </cell>
          <cell r="J1313">
            <v>0</v>
          </cell>
          <cell r="K1313">
            <v>0</v>
          </cell>
          <cell r="L1313" t="str">
            <v>ED.LL.331000</v>
          </cell>
          <cell r="M1313" t="str">
            <v>ED</v>
          </cell>
          <cell r="N1313" t="str">
            <v>LL</v>
          </cell>
          <cell r="O1313" t="str">
            <v>331000</v>
          </cell>
        </row>
        <row r="1314">
          <cell r="A1314" t="str">
            <v>ED.KF.312000-AFC-STEAM PROD PLANT-B</v>
          </cell>
          <cell r="B1314">
            <v>43986</v>
          </cell>
          <cell r="C1314">
            <v>43983</v>
          </cell>
          <cell r="D1314" t="str">
            <v>182332 REG ASSET - AFUDC (PIS)</v>
          </cell>
          <cell r="E1314">
            <v>44166</v>
          </cell>
          <cell r="F1314">
            <v>0</v>
          </cell>
          <cell r="G1314">
            <v>126.87</v>
          </cell>
          <cell r="H1314">
            <v>1.1200000000000001</v>
          </cell>
          <cell r="I1314">
            <v>125.75</v>
          </cell>
          <cell r="J1314">
            <v>0</v>
          </cell>
          <cell r="K1314">
            <v>0</v>
          </cell>
          <cell r="L1314" t="str">
            <v>ED.KF.312000</v>
          </cell>
          <cell r="M1314" t="str">
            <v>ED</v>
          </cell>
          <cell r="N1314" t="str">
            <v>KF</v>
          </cell>
          <cell r="O1314" t="str">
            <v>312000</v>
          </cell>
        </row>
        <row r="1315">
          <cell r="A1315" t="str">
            <v>GD.OR.378000-AFC-DISTRIBUTION-MEAS/</v>
          </cell>
          <cell r="B1315">
            <v>43685</v>
          </cell>
          <cell r="C1315">
            <v>43678</v>
          </cell>
          <cell r="D1315" t="str">
            <v>182332 REG ASSET - AFUDC (PIS)</v>
          </cell>
          <cell r="E1315">
            <v>44166</v>
          </cell>
          <cell r="F1315">
            <v>0</v>
          </cell>
          <cell r="G1315">
            <v>276.24</v>
          </cell>
          <cell r="H1315">
            <v>8.14</v>
          </cell>
          <cell r="I1315">
            <v>268.10000000000002</v>
          </cell>
          <cell r="J1315">
            <v>1</v>
          </cell>
          <cell r="K1315">
            <v>276.24</v>
          </cell>
          <cell r="L1315" t="str">
            <v>GD.OR.378000</v>
          </cell>
          <cell r="M1315" t="str">
            <v>GD</v>
          </cell>
          <cell r="N1315" t="str">
            <v>OR</v>
          </cell>
          <cell r="O1315" t="str">
            <v>378000</v>
          </cell>
        </row>
        <row r="1316">
          <cell r="A1316" t="str">
            <v>ED.WA.365000-AFC-DISTRIBUTION PLANT</v>
          </cell>
          <cell r="B1316">
            <v>43805</v>
          </cell>
          <cell r="C1316">
            <v>43466</v>
          </cell>
          <cell r="D1316" t="str">
            <v>182332 REG ASSET - AFUDC (PIS)</v>
          </cell>
          <cell r="E1316">
            <v>44166</v>
          </cell>
          <cell r="F1316">
            <v>0</v>
          </cell>
          <cell r="G1316">
            <v>827.29</v>
          </cell>
          <cell r="H1316">
            <v>19.239999999999998</v>
          </cell>
          <cell r="I1316">
            <v>808.05</v>
          </cell>
          <cell r="J1316">
            <v>0</v>
          </cell>
          <cell r="K1316">
            <v>0</v>
          </cell>
          <cell r="L1316" t="str">
            <v>ED.WA.365000</v>
          </cell>
          <cell r="M1316" t="str">
            <v>ED</v>
          </cell>
          <cell r="N1316" t="str">
            <v>WA</v>
          </cell>
          <cell r="O1316" t="str">
            <v>365000</v>
          </cell>
        </row>
        <row r="1317">
          <cell r="A1317" t="str">
            <v>ED.WA.373300-AFC-DISTRIBUTION-STREE</v>
          </cell>
          <cell r="B1317">
            <v>43763</v>
          </cell>
          <cell r="C1317">
            <v>43466</v>
          </cell>
          <cell r="D1317" t="str">
            <v>182332 REG ASSET - AFUDC (PIS)</v>
          </cell>
          <cell r="E1317">
            <v>44166</v>
          </cell>
          <cell r="F1317">
            <v>0</v>
          </cell>
          <cell r="G1317">
            <v>8.5399999999999991</v>
          </cell>
          <cell r="H1317">
            <v>0.03</v>
          </cell>
          <cell r="I1317">
            <v>8.51</v>
          </cell>
          <cell r="J1317">
            <v>0</v>
          </cell>
          <cell r="K1317">
            <v>0</v>
          </cell>
          <cell r="L1317" t="str">
            <v>ED.WA.373300</v>
          </cell>
          <cell r="M1317" t="str">
            <v>ED</v>
          </cell>
          <cell r="N1317" t="str">
            <v>WA</v>
          </cell>
          <cell r="O1317" t="str">
            <v>373300</v>
          </cell>
        </row>
        <row r="1318">
          <cell r="A1318" t="str">
            <v>ED.BP.345000-AFC-OTHER PROD PLANT-A</v>
          </cell>
          <cell r="B1318">
            <v>43601</v>
          </cell>
          <cell r="C1318">
            <v>43586</v>
          </cell>
          <cell r="D1318" t="str">
            <v>182332 REG ASSET - AFUDC (PIS)</v>
          </cell>
          <cell r="E1318">
            <v>44166</v>
          </cell>
          <cell r="F1318">
            <v>0</v>
          </cell>
          <cell r="G1318">
            <v>31.09</v>
          </cell>
          <cell r="H1318">
            <v>1.89</v>
          </cell>
          <cell r="I1318">
            <v>29.2</v>
          </cell>
          <cell r="J1318">
            <v>0</v>
          </cell>
          <cell r="K1318">
            <v>0</v>
          </cell>
          <cell r="L1318" t="str">
            <v>ED.BP.345000</v>
          </cell>
          <cell r="M1318" t="str">
            <v>ED</v>
          </cell>
          <cell r="N1318" t="str">
            <v>BP</v>
          </cell>
          <cell r="O1318" t="str">
            <v>345000</v>
          </cell>
        </row>
        <row r="1319">
          <cell r="A1319" t="str">
            <v>ED.WA.364000-AFC-DISTRIBUTION PLANT</v>
          </cell>
          <cell r="B1319">
            <v>43805</v>
          </cell>
          <cell r="C1319">
            <v>43466</v>
          </cell>
          <cell r="D1319" t="str">
            <v>182332 REG ASSET - AFUDC (PIS)</v>
          </cell>
          <cell r="E1319">
            <v>44166</v>
          </cell>
          <cell r="F1319">
            <v>0</v>
          </cell>
          <cell r="G1319">
            <v>56.58</v>
          </cell>
          <cell r="H1319">
            <v>1.23</v>
          </cell>
          <cell r="I1319">
            <v>55.35</v>
          </cell>
          <cell r="J1319">
            <v>0</v>
          </cell>
          <cell r="K1319">
            <v>0</v>
          </cell>
          <cell r="L1319" t="str">
            <v>ED.WA.364000</v>
          </cell>
          <cell r="M1319" t="str">
            <v>ED</v>
          </cell>
          <cell r="N1319" t="str">
            <v>WA</v>
          </cell>
          <cell r="O1319" t="str">
            <v>364000</v>
          </cell>
        </row>
        <row r="1320">
          <cell r="A1320" t="str">
            <v>ED.WA.362000-AFC-DISTRIBUTION PLANT</v>
          </cell>
          <cell r="B1320">
            <v>43922</v>
          </cell>
          <cell r="C1320">
            <v>43922</v>
          </cell>
          <cell r="D1320" t="str">
            <v>182332 REG ASSET - AFUDC (PIS)</v>
          </cell>
          <cell r="E1320">
            <v>44166</v>
          </cell>
          <cell r="F1320">
            <v>0</v>
          </cell>
          <cell r="G1320">
            <v>50187.9</v>
          </cell>
          <cell r="H1320">
            <v>573.72</v>
          </cell>
          <cell r="I1320">
            <v>49614.18</v>
          </cell>
          <cell r="J1320">
            <v>0</v>
          </cell>
          <cell r="K1320">
            <v>0</v>
          </cell>
          <cell r="L1320" t="str">
            <v>ED.WA.362000</v>
          </cell>
          <cell r="M1320" t="str">
            <v>ED</v>
          </cell>
          <cell r="N1320" t="str">
            <v>WA</v>
          </cell>
          <cell r="O1320" t="str">
            <v>362000</v>
          </cell>
        </row>
        <row r="1321">
          <cell r="A1321" t="str">
            <v>CD.AA.303100-AFC-INTANGIBLE PLANT-M</v>
          </cell>
          <cell r="B1321">
            <v>43642</v>
          </cell>
          <cell r="C1321">
            <v>43617</v>
          </cell>
          <cell r="D1321" t="str">
            <v>182332 REG ASSET - AFUDC (PIS)</v>
          </cell>
          <cell r="E1321">
            <v>44166</v>
          </cell>
          <cell r="F1321">
            <v>0</v>
          </cell>
          <cell r="G1321">
            <v>9491.7900000000009</v>
          </cell>
          <cell r="H1321">
            <v>2428.23</v>
          </cell>
          <cell r="I1321">
            <v>7063.56</v>
          </cell>
          <cell r="J1321">
            <v>9.2960000000000001E-2</v>
          </cell>
          <cell r="K1321">
            <v>882.35679840000012</v>
          </cell>
          <cell r="L1321" t="str">
            <v>CD.AA.303100</v>
          </cell>
          <cell r="M1321" t="str">
            <v>CD</v>
          </cell>
          <cell r="N1321" t="str">
            <v>AA</v>
          </cell>
          <cell r="O1321" t="str">
            <v>303100</v>
          </cell>
        </row>
        <row r="1322">
          <cell r="A1322" t="str">
            <v>CD.AA.303100-AFC-INTANGIBLE PLANT-M</v>
          </cell>
          <cell r="B1322">
            <v>43776</v>
          </cell>
          <cell r="C1322">
            <v>43770</v>
          </cell>
          <cell r="D1322" t="str">
            <v>182332 REG ASSET - AFUDC (PIS)</v>
          </cell>
          <cell r="E1322">
            <v>44166</v>
          </cell>
          <cell r="F1322">
            <v>0</v>
          </cell>
          <cell r="G1322">
            <v>22894.400000000001</v>
          </cell>
          <cell r="H1322">
            <v>5856.94</v>
          </cell>
          <cell r="I1322">
            <v>17037.46</v>
          </cell>
          <cell r="J1322">
            <v>9.2960000000000001E-2</v>
          </cell>
          <cell r="K1322">
            <v>2128.2634240000002</v>
          </cell>
          <cell r="L1322" t="str">
            <v>CD.AA.303100</v>
          </cell>
          <cell r="M1322" t="str">
            <v>CD</v>
          </cell>
          <cell r="N1322" t="str">
            <v>AA</v>
          </cell>
          <cell r="O1322" t="str">
            <v>303100</v>
          </cell>
        </row>
        <row r="1323">
          <cell r="A1323" t="str">
            <v>ED.ID.397000-AFC-GENERAL PLANT-COMM</v>
          </cell>
          <cell r="B1323">
            <v>43467</v>
          </cell>
          <cell r="C1323">
            <v>43466</v>
          </cell>
          <cell r="D1323" t="str">
            <v>182332 REG ASSET - AFUDC (PIS)</v>
          </cell>
          <cell r="E1323">
            <v>44166</v>
          </cell>
          <cell r="F1323">
            <v>0</v>
          </cell>
          <cell r="G1323">
            <v>144.53</v>
          </cell>
          <cell r="H1323">
            <v>10.68</v>
          </cell>
          <cell r="I1323">
            <v>133.85</v>
          </cell>
          <cell r="J1323">
            <v>0</v>
          </cell>
          <cell r="K1323">
            <v>0</v>
          </cell>
          <cell r="L1323" t="str">
            <v>ED.ID.397000</v>
          </cell>
          <cell r="M1323" t="str">
            <v>ED</v>
          </cell>
          <cell r="N1323" t="str">
            <v>ID</v>
          </cell>
          <cell r="O1323" t="str">
            <v>397000</v>
          </cell>
        </row>
        <row r="1324">
          <cell r="A1324" t="str">
            <v>ED.ID.364000-AFC-DISTRIBUTION PLANT</v>
          </cell>
          <cell r="B1324">
            <v>43780</v>
          </cell>
          <cell r="C1324">
            <v>43466</v>
          </cell>
          <cell r="D1324" t="str">
            <v>182332 REG ASSET - AFUDC (PIS)</v>
          </cell>
          <cell r="E1324">
            <v>44166</v>
          </cell>
          <cell r="F1324">
            <v>0</v>
          </cell>
          <cell r="G1324">
            <v>61.98</v>
          </cell>
          <cell r="H1324">
            <v>1.94</v>
          </cell>
          <cell r="I1324">
            <v>60.04</v>
          </cell>
          <cell r="J1324">
            <v>0</v>
          </cell>
          <cell r="K1324">
            <v>0</v>
          </cell>
          <cell r="L1324" t="str">
            <v>ED.ID.364000</v>
          </cell>
          <cell r="M1324" t="str">
            <v>ED</v>
          </cell>
          <cell r="N1324" t="str">
            <v>ID</v>
          </cell>
          <cell r="O1324" t="str">
            <v>364000</v>
          </cell>
        </row>
        <row r="1325">
          <cell r="A1325" t="str">
            <v>ED.AN.397000-AFC-GENERAL PLANT-COMM</v>
          </cell>
          <cell r="B1325">
            <v>43507</v>
          </cell>
          <cell r="C1325">
            <v>43497</v>
          </cell>
          <cell r="D1325" t="str">
            <v>182332 REG ASSET - AFUDC (PIS)</v>
          </cell>
          <cell r="E1325">
            <v>44166</v>
          </cell>
          <cell r="F1325">
            <v>0</v>
          </cell>
          <cell r="G1325">
            <v>120.67</v>
          </cell>
          <cell r="H1325">
            <v>3.38</v>
          </cell>
          <cell r="I1325">
            <v>117.29</v>
          </cell>
          <cell r="J1325">
            <v>0</v>
          </cell>
          <cell r="K1325">
            <v>0</v>
          </cell>
          <cell r="L1325" t="str">
            <v>ED.AN.397000</v>
          </cell>
          <cell r="M1325" t="str">
            <v>ED</v>
          </cell>
          <cell r="N1325" t="str">
            <v>AN</v>
          </cell>
          <cell r="O1325" t="str">
            <v>397000</v>
          </cell>
        </row>
        <row r="1326">
          <cell r="A1326" t="str">
            <v>ED.AN.397000-AFC-GENERAL PLANT-COMM</v>
          </cell>
          <cell r="B1326">
            <v>43494</v>
          </cell>
          <cell r="C1326">
            <v>43466</v>
          </cell>
          <cell r="D1326" t="str">
            <v>182332 REG ASSET - AFUDC (PIS)</v>
          </cell>
          <cell r="E1326">
            <v>44166</v>
          </cell>
          <cell r="F1326">
            <v>0</v>
          </cell>
          <cell r="G1326">
            <v>16.95</v>
          </cell>
          <cell r="H1326">
            <v>0.47</v>
          </cell>
          <cell r="I1326">
            <v>16.48</v>
          </cell>
          <cell r="J1326">
            <v>0</v>
          </cell>
          <cell r="K1326">
            <v>0</v>
          </cell>
          <cell r="L1326" t="str">
            <v>ED.AN.397000</v>
          </cell>
          <cell r="M1326" t="str">
            <v>ED</v>
          </cell>
          <cell r="N1326" t="str">
            <v>AN</v>
          </cell>
          <cell r="O1326" t="str">
            <v>397000</v>
          </cell>
        </row>
        <row r="1327">
          <cell r="A1327" t="str">
            <v>ED.KF.311000-AFC-STEAM PROD PLANT-S</v>
          </cell>
          <cell r="B1327">
            <v>43756</v>
          </cell>
          <cell r="C1327">
            <v>43739</v>
          </cell>
          <cell r="D1327" t="str">
            <v>182332 REG ASSET - AFUDC (PIS)</v>
          </cell>
          <cell r="E1327">
            <v>44166</v>
          </cell>
          <cell r="F1327">
            <v>0</v>
          </cell>
          <cell r="G1327">
            <v>32.24</v>
          </cell>
          <cell r="H1327">
            <v>1.07</v>
          </cell>
          <cell r="I1327">
            <v>31.17</v>
          </cell>
          <cell r="J1327">
            <v>0</v>
          </cell>
          <cell r="K1327">
            <v>0</v>
          </cell>
          <cell r="L1327" t="str">
            <v>ED.KF.311000</v>
          </cell>
          <cell r="M1327" t="str">
            <v>ED</v>
          </cell>
          <cell r="N1327" t="str">
            <v>KF</v>
          </cell>
          <cell r="O1327" t="str">
            <v>311000</v>
          </cell>
        </row>
        <row r="1328">
          <cell r="A1328" t="str">
            <v>CD.AA.397000-AFC-GENERAL PLANT-COMM</v>
          </cell>
          <cell r="B1328">
            <v>43467</v>
          </cell>
          <cell r="C1328">
            <v>43466</v>
          </cell>
          <cell r="D1328" t="str">
            <v>182332 REG ASSET - AFUDC (PIS)</v>
          </cell>
          <cell r="E1328">
            <v>44166</v>
          </cell>
          <cell r="F1328">
            <v>0</v>
          </cell>
          <cell r="G1328">
            <v>325.89</v>
          </cell>
          <cell r="H1328">
            <v>17.96</v>
          </cell>
          <cell r="I1328">
            <v>307.93</v>
          </cell>
          <cell r="J1328">
            <v>9.2960000000000001E-2</v>
          </cell>
          <cell r="K1328">
            <v>30.294734399999999</v>
          </cell>
          <cell r="L1328" t="str">
            <v>CD.AA.397000</v>
          </cell>
          <cell r="M1328" t="str">
            <v>CD</v>
          </cell>
          <cell r="N1328" t="str">
            <v>AA</v>
          </cell>
          <cell r="O1328" t="str">
            <v>397000</v>
          </cell>
        </row>
        <row r="1329">
          <cell r="A1329" t="str">
            <v>ED.ID.369300-AFC-DISTRIBUTION PLANT</v>
          </cell>
          <cell r="B1329">
            <v>43780</v>
          </cell>
          <cell r="C1329">
            <v>43466</v>
          </cell>
          <cell r="D1329" t="str">
            <v>182332 REG ASSET - AFUDC (PIS)</v>
          </cell>
          <cell r="E1329">
            <v>44166</v>
          </cell>
          <cell r="F1329">
            <v>0</v>
          </cell>
          <cell r="G1329">
            <v>12.69</v>
          </cell>
          <cell r="H1329">
            <v>0.32</v>
          </cell>
          <cell r="I1329">
            <v>12.37</v>
          </cell>
          <cell r="J1329">
            <v>0</v>
          </cell>
          <cell r="K1329">
            <v>0</v>
          </cell>
          <cell r="L1329" t="str">
            <v>ED.ID.369300</v>
          </cell>
          <cell r="M1329" t="str">
            <v>ED</v>
          </cell>
          <cell r="N1329" t="str">
            <v>ID</v>
          </cell>
          <cell r="O1329" t="str">
            <v>369300</v>
          </cell>
        </row>
        <row r="1330">
          <cell r="A1330" t="str">
            <v>ED.AN.355000-AFC-TRANSMISSION PLANT</v>
          </cell>
          <cell r="B1330">
            <v>43571</v>
          </cell>
          <cell r="C1330">
            <v>43571</v>
          </cell>
          <cell r="D1330" t="str">
            <v>182332 REG ASSET - AFUDC (PIS)</v>
          </cell>
          <cell r="E1330">
            <v>44166</v>
          </cell>
          <cell r="F1330">
            <v>0</v>
          </cell>
          <cell r="G1330">
            <v>-748.22</v>
          </cell>
          <cell r="H1330">
            <v>-14.67</v>
          </cell>
          <cell r="I1330">
            <v>-733.55</v>
          </cell>
          <cell r="J1330">
            <v>0</v>
          </cell>
          <cell r="K1330">
            <v>0</v>
          </cell>
          <cell r="L1330" t="str">
            <v>ED.AN.355000</v>
          </cell>
          <cell r="M1330" t="str">
            <v>ED</v>
          </cell>
          <cell r="N1330" t="str">
            <v>AN</v>
          </cell>
          <cell r="O1330" t="str">
            <v>355000</v>
          </cell>
        </row>
        <row r="1331">
          <cell r="A1331" t="str">
            <v>ED.WA.367000-AFC-DISTRIBUTION PLANT</v>
          </cell>
          <cell r="B1331">
            <v>43678</v>
          </cell>
          <cell r="C1331">
            <v>43466</v>
          </cell>
          <cell r="D1331" t="str">
            <v>182332 REG ASSET - AFUDC (PIS)</v>
          </cell>
          <cell r="E1331">
            <v>44166</v>
          </cell>
          <cell r="F1331">
            <v>0</v>
          </cell>
          <cell r="G1331">
            <v>271.33999999999997</v>
          </cell>
          <cell r="H1331">
            <v>3.17</v>
          </cell>
          <cell r="I1331">
            <v>268.17</v>
          </cell>
          <cell r="J1331">
            <v>0</v>
          </cell>
          <cell r="K1331">
            <v>0</v>
          </cell>
          <cell r="L1331" t="str">
            <v>ED.WA.367000</v>
          </cell>
          <cell r="M1331" t="str">
            <v>ED</v>
          </cell>
          <cell r="N1331" t="str">
            <v>WA</v>
          </cell>
          <cell r="O1331" t="str">
            <v>367000</v>
          </cell>
        </row>
        <row r="1332">
          <cell r="A1332" t="str">
            <v>CD.AA.394000-AFC-GENERAL PLANT-TOOL</v>
          </cell>
          <cell r="B1332">
            <v>44106</v>
          </cell>
          <cell r="C1332">
            <v>43831</v>
          </cell>
          <cell r="D1332" t="str">
            <v>182332 REG ASSET - AFUDC (PIS)</v>
          </cell>
          <cell r="E1332">
            <v>44166</v>
          </cell>
          <cell r="F1332">
            <v>0</v>
          </cell>
          <cell r="G1332">
            <v>715.9</v>
          </cell>
          <cell r="H1332">
            <v>20.85</v>
          </cell>
          <cell r="I1332">
            <v>695.05</v>
          </cell>
          <cell r="J1332">
            <v>9.2960000000000001E-2</v>
          </cell>
          <cell r="K1332">
            <v>66.550063999999992</v>
          </cell>
          <cell r="L1332" t="str">
            <v>CD.AA.394000</v>
          </cell>
          <cell r="M1332" t="str">
            <v>CD</v>
          </cell>
          <cell r="N1332" t="str">
            <v>AA</v>
          </cell>
          <cell r="O1332" t="str">
            <v>394000</v>
          </cell>
        </row>
        <row r="1333">
          <cell r="A1333" t="str">
            <v>ED.WA.365000-AFC-DISTRIBUTION PLANT</v>
          </cell>
          <cell r="B1333">
            <v>43676</v>
          </cell>
          <cell r="C1333">
            <v>43466</v>
          </cell>
          <cell r="D1333" t="str">
            <v>182332 REG ASSET - AFUDC (PIS)</v>
          </cell>
          <cell r="E1333">
            <v>44166</v>
          </cell>
          <cell r="F1333">
            <v>0</v>
          </cell>
          <cell r="G1333">
            <v>406.35</v>
          </cell>
          <cell r="H1333">
            <v>9.4499999999999993</v>
          </cell>
          <cell r="I1333">
            <v>396.9</v>
          </cell>
          <cell r="J1333">
            <v>0</v>
          </cell>
          <cell r="K1333">
            <v>0</v>
          </cell>
          <cell r="L1333" t="str">
            <v>ED.WA.365000</v>
          </cell>
          <cell r="M1333" t="str">
            <v>ED</v>
          </cell>
          <cell r="N1333" t="str">
            <v>WA</v>
          </cell>
          <cell r="O1333" t="str">
            <v>365000</v>
          </cell>
        </row>
        <row r="1334">
          <cell r="A1334" t="str">
            <v>ED.WA.364000-AFC-DISTRIBUTION PLANT</v>
          </cell>
          <cell r="B1334">
            <v>43800</v>
          </cell>
          <cell r="C1334">
            <v>43466</v>
          </cell>
          <cell r="D1334" t="str">
            <v>182332 REG ASSET - AFUDC (PIS)</v>
          </cell>
          <cell r="E1334">
            <v>44166</v>
          </cell>
          <cell r="F1334">
            <v>0</v>
          </cell>
          <cell r="G1334">
            <v>371.03</v>
          </cell>
          <cell r="H1334">
            <v>8.08</v>
          </cell>
          <cell r="I1334">
            <v>362.95</v>
          </cell>
          <cell r="J1334">
            <v>0</v>
          </cell>
          <cell r="K1334">
            <v>0</v>
          </cell>
          <cell r="L1334" t="str">
            <v>ED.WA.364000</v>
          </cell>
          <cell r="M1334" t="str">
            <v>ED</v>
          </cell>
          <cell r="N1334" t="str">
            <v>WA</v>
          </cell>
          <cell r="O1334" t="str">
            <v>364000</v>
          </cell>
        </row>
        <row r="1335">
          <cell r="A1335" t="str">
            <v>ED.ID.397000-AFC-GENERAL PLANT-COMM</v>
          </cell>
          <cell r="B1335">
            <v>43467</v>
          </cell>
          <cell r="C1335">
            <v>43467</v>
          </cell>
          <cell r="D1335" t="str">
            <v>182332 REG ASSET - AFUDC (PIS)</v>
          </cell>
          <cell r="E1335">
            <v>44166</v>
          </cell>
          <cell r="F1335">
            <v>0</v>
          </cell>
          <cell r="G1335">
            <v>128.81</v>
          </cell>
          <cell r="H1335">
            <v>9.52</v>
          </cell>
          <cell r="I1335">
            <v>119.29</v>
          </cell>
          <cell r="J1335">
            <v>0</v>
          </cell>
          <cell r="K1335">
            <v>0</v>
          </cell>
          <cell r="L1335" t="str">
            <v>ED.ID.397000</v>
          </cell>
          <cell r="M1335" t="str">
            <v>ED</v>
          </cell>
          <cell r="N1335" t="str">
            <v>ID</v>
          </cell>
          <cell r="O1335" t="str">
            <v>397000</v>
          </cell>
        </row>
        <row r="1336">
          <cell r="A1336" t="str">
            <v>CD.AA.303100-AFC-INTANGIBLE PLANT-M</v>
          </cell>
          <cell r="B1336">
            <v>43754</v>
          </cell>
          <cell r="C1336">
            <v>43739</v>
          </cell>
          <cell r="D1336" t="str">
            <v>182332 REG ASSET - AFUDC (PIS)</v>
          </cell>
          <cell r="E1336">
            <v>44166</v>
          </cell>
          <cell r="F1336">
            <v>0</v>
          </cell>
          <cell r="G1336">
            <v>1611.83</v>
          </cell>
          <cell r="H1336">
            <v>412.34</v>
          </cell>
          <cell r="I1336">
            <v>1199.49</v>
          </cell>
          <cell r="J1336">
            <v>9.2960000000000001E-2</v>
          </cell>
          <cell r="K1336">
            <v>149.8357168</v>
          </cell>
          <cell r="L1336" t="str">
            <v>CD.AA.303100</v>
          </cell>
          <cell r="M1336" t="str">
            <v>CD</v>
          </cell>
          <cell r="N1336" t="str">
            <v>AA</v>
          </cell>
          <cell r="O1336" t="str">
            <v>303100</v>
          </cell>
        </row>
        <row r="1337">
          <cell r="A1337" t="str">
            <v>ED.KF.312000-AFC-STEAM PROD PLANT-B</v>
          </cell>
          <cell r="B1337">
            <v>43613</v>
          </cell>
          <cell r="C1337">
            <v>43613</v>
          </cell>
          <cell r="D1337" t="str">
            <v>182332 REG ASSET - AFUDC (PIS)</v>
          </cell>
          <cell r="E1337">
            <v>44166</v>
          </cell>
          <cell r="F1337">
            <v>0</v>
          </cell>
          <cell r="G1337">
            <v>140.19999999999999</v>
          </cell>
          <cell r="H1337">
            <v>5.82</v>
          </cell>
          <cell r="I1337">
            <v>134.38</v>
          </cell>
          <cell r="J1337">
            <v>0</v>
          </cell>
          <cell r="K1337">
            <v>0</v>
          </cell>
          <cell r="L1337" t="str">
            <v>ED.KF.312000</v>
          </cell>
          <cell r="M1337" t="str">
            <v>ED</v>
          </cell>
          <cell r="N1337" t="str">
            <v>KF</v>
          </cell>
          <cell r="O1337" t="str">
            <v>312000</v>
          </cell>
        </row>
        <row r="1338">
          <cell r="A1338" t="str">
            <v>ED.WA.303100-AFC-MISC INTANGIBLE PL</v>
          </cell>
          <cell r="B1338">
            <v>43601</v>
          </cell>
          <cell r="C1338">
            <v>43601</v>
          </cell>
          <cell r="D1338" t="str">
            <v>182332 REG ASSET - AFUDC (PIS)</v>
          </cell>
          <cell r="E1338">
            <v>44166</v>
          </cell>
          <cell r="F1338">
            <v>0</v>
          </cell>
          <cell r="G1338">
            <v>2249.0700000000002</v>
          </cell>
          <cell r="H1338">
            <v>570.53</v>
          </cell>
          <cell r="I1338">
            <v>1678.54</v>
          </cell>
          <cell r="J1338">
            <v>0</v>
          </cell>
          <cell r="K1338">
            <v>0</v>
          </cell>
          <cell r="L1338" t="str">
            <v>ED.WA.303100</v>
          </cell>
          <cell r="M1338" t="str">
            <v>ED</v>
          </cell>
          <cell r="N1338" t="str">
            <v>WA</v>
          </cell>
          <cell r="O1338" t="str">
            <v>303100</v>
          </cell>
        </row>
        <row r="1339">
          <cell r="A1339" t="str">
            <v>CD.WA.303121-AFC-AMI SOFTWARE</v>
          </cell>
          <cell r="B1339">
            <v>43522</v>
          </cell>
          <cell r="C1339">
            <v>43522</v>
          </cell>
          <cell r="D1339" t="str">
            <v>182332 REG ASSET - AFUDC (PIS)</v>
          </cell>
          <cell r="E1339">
            <v>44166</v>
          </cell>
          <cell r="F1339">
            <v>0</v>
          </cell>
          <cell r="G1339">
            <v>3067.54</v>
          </cell>
          <cell r="H1339">
            <v>-10985.26</v>
          </cell>
          <cell r="I1339">
            <v>14052.8</v>
          </cell>
          <cell r="J1339">
            <v>0</v>
          </cell>
          <cell r="K1339">
            <v>0</v>
          </cell>
          <cell r="L1339" t="str">
            <v>CD.WA.303121</v>
          </cell>
          <cell r="M1339" t="str">
            <v>CD</v>
          </cell>
          <cell r="N1339" t="str">
            <v>WA</v>
          </cell>
          <cell r="O1339" t="str">
            <v>303121</v>
          </cell>
        </row>
        <row r="1340">
          <cell r="A1340" t="str">
            <v>GD.WA.375000-AFC-DISTRIBUTION PLANT</v>
          </cell>
          <cell r="B1340">
            <v>43747</v>
          </cell>
          <cell r="C1340">
            <v>43739</v>
          </cell>
          <cell r="D1340" t="str">
            <v>182332 REG ASSET - AFUDC (PIS)</v>
          </cell>
          <cell r="E1340">
            <v>44166</v>
          </cell>
          <cell r="F1340">
            <v>0</v>
          </cell>
          <cell r="G1340">
            <v>419.35</v>
          </cell>
          <cell r="H1340">
            <v>6.45</v>
          </cell>
          <cell r="I1340">
            <v>412.9</v>
          </cell>
          <cell r="J1340">
            <v>0</v>
          </cell>
          <cell r="K1340">
            <v>0</v>
          </cell>
          <cell r="L1340" t="str">
            <v>GD.WA.375000</v>
          </cell>
          <cell r="M1340" t="str">
            <v>GD</v>
          </cell>
          <cell r="N1340" t="str">
            <v>WA</v>
          </cell>
          <cell r="O1340" t="str">
            <v>375000</v>
          </cell>
        </row>
        <row r="1341">
          <cell r="A1341" t="str">
            <v>CD.AA.397000-AFC-GENERAL PLANT-COMM</v>
          </cell>
          <cell r="B1341">
            <v>43742</v>
          </cell>
          <cell r="C1341">
            <v>43739</v>
          </cell>
          <cell r="D1341" t="str">
            <v>182332 REG ASSET - AFUDC (PIS)</v>
          </cell>
          <cell r="E1341">
            <v>44166</v>
          </cell>
          <cell r="F1341">
            <v>0</v>
          </cell>
          <cell r="G1341">
            <v>572</v>
          </cell>
          <cell r="H1341">
            <v>31.52</v>
          </cell>
          <cell r="I1341">
            <v>540.48</v>
          </cell>
          <cell r="J1341">
            <v>9.2960000000000001E-2</v>
          </cell>
          <cell r="K1341">
            <v>53.173119999999997</v>
          </cell>
          <cell r="L1341" t="str">
            <v>CD.AA.397000</v>
          </cell>
          <cell r="M1341" t="str">
            <v>CD</v>
          </cell>
          <cell r="N1341" t="str">
            <v>AA</v>
          </cell>
          <cell r="O1341" t="str">
            <v>397000</v>
          </cell>
        </row>
        <row r="1342">
          <cell r="A1342" t="str">
            <v>CD.AA.303100-AFC-INTANGIBLE PLANT-M</v>
          </cell>
          <cell r="B1342">
            <v>43497</v>
          </cell>
          <cell r="C1342">
            <v>43497</v>
          </cell>
          <cell r="D1342" t="str">
            <v>182332 REG ASSET - AFUDC (PIS)</v>
          </cell>
          <cell r="E1342">
            <v>44166</v>
          </cell>
          <cell r="F1342">
            <v>0</v>
          </cell>
          <cell r="G1342">
            <v>12.91</v>
          </cell>
          <cell r="H1342">
            <v>3.3</v>
          </cell>
          <cell r="I1342">
            <v>9.61</v>
          </cell>
          <cell r="J1342">
            <v>9.2960000000000001E-2</v>
          </cell>
          <cell r="K1342">
            <v>1.2001136000000001</v>
          </cell>
          <cell r="L1342" t="str">
            <v>CD.AA.303100</v>
          </cell>
          <cell r="M1342" t="str">
            <v>CD</v>
          </cell>
          <cell r="N1342" t="str">
            <v>AA</v>
          </cell>
          <cell r="O1342" t="str">
            <v>303100</v>
          </cell>
        </row>
        <row r="1343">
          <cell r="A1343" t="str">
            <v>ED.NE.344000-AFC-OTHER PROD PLANT-G</v>
          </cell>
          <cell r="B1343">
            <v>43601</v>
          </cell>
          <cell r="C1343">
            <v>43601</v>
          </cell>
          <cell r="D1343" t="str">
            <v>182332 REG ASSET - AFUDC (PIS)</v>
          </cell>
          <cell r="E1343">
            <v>44166</v>
          </cell>
          <cell r="F1343">
            <v>0</v>
          </cell>
          <cell r="G1343">
            <v>51.67</v>
          </cell>
          <cell r="H1343">
            <v>2.06</v>
          </cell>
          <cell r="I1343">
            <v>49.61</v>
          </cell>
          <cell r="J1343">
            <v>0</v>
          </cell>
          <cell r="K1343">
            <v>0</v>
          </cell>
          <cell r="L1343" t="str">
            <v>ED.NE.344000</v>
          </cell>
          <cell r="M1343" t="str">
            <v>ED</v>
          </cell>
          <cell r="N1343" t="str">
            <v>NE</v>
          </cell>
          <cell r="O1343" t="str">
            <v>344000</v>
          </cell>
        </row>
        <row r="1344">
          <cell r="A1344" t="str">
            <v>ED.AN.394000-AFC-GENERAL PLANT-TOOL</v>
          </cell>
          <cell r="B1344">
            <v>43613</v>
          </cell>
          <cell r="C1344">
            <v>43466</v>
          </cell>
          <cell r="D1344" t="str">
            <v>182332 REG ASSET - AFUDC (PIS)</v>
          </cell>
          <cell r="E1344">
            <v>44166</v>
          </cell>
          <cell r="F1344">
            <v>0</v>
          </cell>
          <cell r="G1344">
            <v>66.680000000000007</v>
          </cell>
          <cell r="H1344">
            <v>2.02</v>
          </cell>
          <cell r="I1344">
            <v>64.66</v>
          </cell>
          <cell r="J1344">
            <v>0</v>
          </cell>
          <cell r="K1344">
            <v>0</v>
          </cell>
          <cell r="L1344" t="str">
            <v>ED.AN.394000</v>
          </cell>
          <cell r="M1344" t="str">
            <v>ED</v>
          </cell>
          <cell r="N1344" t="str">
            <v>AN</v>
          </cell>
          <cell r="O1344" t="str">
            <v>394000</v>
          </cell>
        </row>
        <row r="1345">
          <cell r="A1345" t="str">
            <v>ED.ID.362000-AFC-DISTRIBUTION PLANT</v>
          </cell>
          <cell r="B1345">
            <v>43420</v>
          </cell>
          <cell r="C1345">
            <v>43647</v>
          </cell>
          <cell r="D1345" t="str">
            <v>182332 REG ASSET - AFUDC (PIS)</v>
          </cell>
          <cell r="E1345">
            <v>44166</v>
          </cell>
          <cell r="F1345">
            <v>0</v>
          </cell>
          <cell r="G1345">
            <v>310.57</v>
          </cell>
          <cell r="H1345">
            <v>10.8</v>
          </cell>
          <cell r="I1345">
            <v>299.77</v>
          </cell>
          <cell r="J1345">
            <v>0</v>
          </cell>
          <cell r="K1345">
            <v>0</v>
          </cell>
          <cell r="L1345" t="str">
            <v>ED.ID.362000</v>
          </cell>
          <cell r="M1345" t="str">
            <v>ED</v>
          </cell>
          <cell r="N1345" t="str">
            <v>ID</v>
          </cell>
          <cell r="O1345" t="str">
            <v>362000</v>
          </cell>
        </row>
        <row r="1346">
          <cell r="A1346" t="str">
            <v>ED.AN.353000-AFC-TRANSMISSION PLANT</v>
          </cell>
          <cell r="B1346">
            <v>43668</v>
          </cell>
          <cell r="C1346">
            <v>43647</v>
          </cell>
          <cell r="D1346" t="str">
            <v>182332 REG ASSET - AFUDC (PIS)</v>
          </cell>
          <cell r="E1346">
            <v>44166</v>
          </cell>
          <cell r="F1346">
            <v>0</v>
          </cell>
          <cell r="G1346">
            <v>3958.32</v>
          </cell>
          <cell r="H1346">
            <v>42.76</v>
          </cell>
          <cell r="I1346">
            <v>3915.56</v>
          </cell>
          <cell r="J1346">
            <v>0</v>
          </cell>
          <cell r="K1346">
            <v>0</v>
          </cell>
          <cell r="L1346" t="str">
            <v>ED.AN.353000</v>
          </cell>
          <cell r="M1346" t="str">
            <v>ED</v>
          </cell>
          <cell r="N1346" t="str">
            <v>AN</v>
          </cell>
          <cell r="O1346" t="str">
            <v>353000</v>
          </cell>
        </row>
        <row r="1347">
          <cell r="A1347" t="str">
            <v>GD.AA.394000-AFC-GENERAL PLANT-TOOL</v>
          </cell>
          <cell r="B1347">
            <v>43497</v>
          </cell>
          <cell r="C1347">
            <v>43466</v>
          </cell>
          <cell r="D1347" t="str">
            <v>182332 REG ASSET - AFUDC (PIS)</v>
          </cell>
          <cell r="E1347">
            <v>44166</v>
          </cell>
          <cell r="F1347">
            <v>0</v>
          </cell>
          <cell r="G1347">
            <v>1352.58</v>
          </cell>
          <cell r="H1347">
            <v>115.94</v>
          </cell>
          <cell r="I1347">
            <v>1236.6400000000001</v>
          </cell>
          <cell r="J1347">
            <v>0.30968000000000001</v>
          </cell>
          <cell r="K1347">
            <v>418.8669744</v>
          </cell>
          <cell r="L1347" t="str">
            <v>GD.AA.394000</v>
          </cell>
          <cell r="M1347" t="str">
            <v>GD</v>
          </cell>
          <cell r="N1347" t="str">
            <v>AA</v>
          </cell>
          <cell r="O1347" t="str">
            <v>394000</v>
          </cell>
        </row>
        <row r="1348">
          <cell r="A1348" t="str">
            <v>ED.ID.365000-AFC-DISTRIBUTION PLANT</v>
          </cell>
          <cell r="B1348">
            <v>43789</v>
          </cell>
          <cell r="C1348">
            <v>43466</v>
          </cell>
          <cell r="D1348" t="str">
            <v>182332 REG ASSET - AFUDC (PIS)</v>
          </cell>
          <cell r="E1348">
            <v>44166</v>
          </cell>
          <cell r="F1348">
            <v>0</v>
          </cell>
          <cell r="G1348">
            <v>123.84</v>
          </cell>
          <cell r="H1348">
            <v>4.13</v>
          </cell>
          <cell r="I1348">
            <v>119.71</v>
          </cell>
          <cell r="J1348">
            <v>0</v>
          </cell>
          <cell r="K1348">
            <v>0</v>
          </cell>
          <cell r="L1348" t="str">
            <v>ED.ID.365000</v>
          </cell>
          <cell r="M1348" t="str">
            <v>ED</v>
          </cell>
          <cell r="N1348" t="str">
            <v>ID</v>
          </cell>
          <cell r="O1348" t="str">
            <v>365000</v>
          </cell>
        </row>
        <row r="1349">
          <cell r="A1349" t="str">
            <v>ED.ID.364000-AFC-DISTRIBUTION PLANT</v>
          </cell>
          <cell r="B1349">
            <v>43800</v>
          </cell>
          <cell r="C1349">
            <v>43466</v>
          </cell>
          <cell r="D1349" t="str">
            <v>182332 REG ASSET - AFUDC (PIS)</v>
          </cell>
          <cell r="E1349">
            <v>44166</v>
          </cell>
          <cell r="F1349">
            <v>0</v>
          </cell>
          <cell r="G1349">
            <v>639.33000000000004</v>
          </cell>
          <cell r="H1349">
            <v>19.96</v>
          </cell>
          <cell r="I1349">
            <v>619.37</v>
          </cell>
          <cell r="J1349">
            <v>0</v>
          </cell>
          <cell r="K1349">
            <v>0</v>
          </cell>
          <cell r="L1349" t="str">
            <v>ED.ID.364000</v>
          </cell>
          <cell r="M1349" t="str">
            <v>ED</v>
          </cell>
          <cell r="N1349" t="str">
            <v>ID</v>
          </cell>
          <cell r="O1349" t="str">
            <v>364000</v>
          </cell>
        </row>
        <row r="1350">
          <cell r="A1350" t="str">
            <v>GD.WA.390100-AFC-GENERAL PLANT-STRU</v>
          </cell>
          <cell r="B1350">
            <v>43636</v>
          </cell>
          <cell r="C1350">
            <v>43636</v>
          </cell>
          <cell r="D1350" t="str">
            <v>182332 REG ASSET - AFUDC (PIS)</v>
          </cell>
          <cell r="E1350">
            <v>44166</v>
          </cell>
          <cell r="F1350">
            <v>0</v>
          </cell>
          <cell r="G1350">
            <v>37.880000000000003</v>
          </cell>
          <cell r="H1350">
            <v>1.72</v>
          </cell>
          <cell r="I1350">
            <v>36.159999999999997</v>
          </cell>
          <cell r="J1350">
            <v>0</v>
          </cell>
          <cell r="K1350">
            <v>0</v>
          </cell>
          <cell r="L1350" t="str">
            <v>GD.WA.390100</v>
          </cell>
          <cell r="M1350" t="str">
            <v>GD</v>
          </cell>
          <cell r="N1350" t="str">
            <v>WA</v>
          </cell>
          <cell r="O1350" t="str">
            <v>390100</v>
          </cell>
        </row>
        <row r="1351">
          <cell r="A1351" t="str">
            <v>CD.AA.303100-AFC-INTANGIBLE PLANT-M</v>
          </cell>
          <cell r="B1351">
            <v>43800</v>
          </cell>
          <cell r="C1351">
            <v>43800</v>
          </cell>
          <cell r="D1351" t="str">
            <v>182332 REG ASSET - AFUDC (PIS)</v>
          </cell>
          <cell r="E1351">
            <v>44166</v>
          </cell>
          <cell r="F1351">
            <v>0</v>
          </cell>
          <cell r="G1351">
            <v>7.37</v>
          </cell>
          <cell r="H1351">
            <v>1.89</v>
          </cell>
          <cell r="I1351">
            <v>5.48</v>
          </cell>
          <cell r="J1351">
            <v>9.2960000000000001E-2</v>
          </cell>
          <cell r="K1351">
            <v>0.68511520000000004</v>
          </cell>
          <cell r="L1351" t="str">
            <v>CD.AA.303100</v>
          </cell>
          <cell r="M1351" t="str">
            <v>CD</v>
          </cell>
          <cell r="N1351" t="str">
            <v>AA</v>
          </cell>
          <cell r="O1351" t="str">
            <v>303100</v>
          </cell>
        </row>
        <row r="1352">
          <cell r="A1352" t="str">
            <v>CD.AA.389400 GENERAL PLANT-LAND EAS</v>
          </cell>
          <cell r="B1352">
            <v>43683</v>
          </cell>
          <cell r="C1352">
            <v>43683</v>
          </cell>
          <cell r="D1352" t="str">
            <v>182332 REG ASSET - AFUDC (PIS)</v>
          </cell>
          <cell r="E1352">
            <v>44166</v>
          </cell>
          <cell r="F1352">
            <v>0</v>
          </cell>
          <cell r="G1352">
            <v>-589.33000000000004</v>
          </cell>
          <cell r="H1352">
            <v>-0.93</v>
          </cell>
          <cell r="I1352">
            <v>-588.4</v>
          </cell>
          <cell r="J1352">
            <v>9.2960000000000001E-2</v>
          </cell>
          <cell r="K1352">
            <v>-54.784116800000007</v>
          </cell>
          <cell r="L1352" t="str">
            <v>CD.AA.389400</v>
          </cell>
          <cell r="M1352" t="str">
            <v>CD</v>
          </cell>
          <cell r="N1352" t="str">
            <v>AA</v>
          </cell>
          <cell r="O1352" t="str">
            <v>389400</v>
          </cell>
        </row>
        <row r="1353">
          <cell r="A1353" t="str">
            <v>ED.AN.355000-AFC-TRANSMISSION PLANT</v>
          </cell>
          <cell r="B1353">
            <v>43480</v>
          </cell>
          <cell r="C1353">
            <v>43480</v>
          </cell>
          <cell r="D1353" t="str">
            <v>182332 REG ASSET - AFUDC (PIS)</v>
          </cell>
          <cell r="E1353">
            <v>44166</v>
          </cell>
          <cell r="F1353">
            <v>0</v>
          </cell>
          <cell r="G1353">
            <v>317.87</v>
          </cell>
          <cell r="H1353">
            <v>6.23</v>
          </cell>
          <cell r="I1353">
            <v>311.64</v>
          </cell>
          <cell r="J1353">
            <v>0</v>
          </cell>
          <cell r="K1353">
            <v>0</v>
          </cell>
          <cell r="L1353" t="str">
            <v>ED.AN.355000</v>
          </cell>
          <cell r="M1353" t="str">
            <v>ED</v>
          </cell>
          <cell r="N1353" t="str">
            <v>AN</v>
          </cell>
          <cell r="O1353" t="str">
            <v>355000</v>
          </cell>
        </row>
        <row r="1354">
          <cell r="A1354" t="str">
            <v>CD.AA.303100-AFC-INTANGIBLE PLANT-M</v>
          </cell>
          <cell r="B1354">
            <v>43613</v>
          </cell>
          <cell r="C1354">
            <v>43586</v>
          </cell>
          <cell r="D1354" t="str">
            <v>182332 REG ASSET - AFUDC (PIS)</v>
          </cell>
          <cell r="E1354">
            <v>44166</v>
          </cell>
          <cell r="F1354">
            <v>0</v>
          </cell>
          <cell r="G1354">
            <v>5511.04</v>
          </cell>
          <cell r="H1354">
            <v>1409.86</v>
          </cell>
          <cell r="I1354">
            <v>4101.18</v>
          </cell>
          <cell r="J1354">
            <v>9.2960000000000001E-2</v>
          </cell>
          <cell r="K1354">
            <v>512.3062784</v>
          </cell>
          <cell r="L1354" t="str">
            <v>CD.AA.303100</v>
          </cell>
          <cell r="M1354" t="str">
            <v>CD</v>
          </cell>
          <cell r="N1354" t="str">
            <v>AA</v>
          </cell>
          <cell r="O1354" t="str">
            <v>303100</v>
          </cell>
        </row>
        <row r="1355">
          <cell r="A1355" t="str">
            <v>GD.OR.376000-AFC-GAS DISTRIBUTION P</v>
          </cell>
          <cell r="B1355">
            <v>43747</v>
          </cell>
          <cell r="C1355">
            <v>43466</v>
          </cell>
          <cell r="D1355" t="str">
            <v>182332 REG ASSET - AFUDC (PIS)</v>
          </cell>
          <cell r="E1355">
            <v>44166</v>
          </cell>
          <cell r="F1355">
            <v>0</v>
          </cell>
          <cell r="G1355">
            <v>566.05999999999995</v>
          </cell>
          <cell r="H1355">
            <v>11.97</v>
          </cell>
          <cell r="I1355">
            <v>554.09</v>
          </cell>
          <cell r="J1355">
            <v>1</v>
          </cell>
          <cell r="K1355">
            <v>566.05999999999995</v>
          </cell>
          <cell r="L1355" t="str">
            <v>GD.OR.376000</v>
          </cell>
          <cell r="M1355" t="str">
            <v>GD</v>
          </cell>
          <cell r="N1355" t="str">
            <v>OR</v>
          </cell>
          <cell r="O1355" t="str">
            <v>376000</v>
          </cell>
        </row>
        <row r="1356">
          <cell r="A1356" t="str">
            <v>CD.AA.303100-AFC-INTANGIBLE PLANT-M</v>
          </cell>
          <cell r="B1356">
            <v>43643</v>
          </cell>
          <cell r="C1356">
            <v>43643</v>
          </cell>
          <cell r="D1356" t="str">
            <v>182332 REG ASSET - AFUDC (PIS)</v>
          </cell>
          <cell r="E1356">
            <v>44166</v>
          </cell>
          <cell r="F1356">
            <v>0</v>
          </cell>
          <cell r="G1356">
            <v>116.68</v>
          </cell>
          <cell r="H1356">
            <v>29.85</v>
          </cell>
          <cell r="I1356">
            <v>86.83</v>
          </cell>
          <cell r="J1356">
            <v>9.2960000000000001E-2</v>
          </cell>
          <cell r="K1356">
            <v>10.846572800000001</v>
          </cell>
          <cell r="L1356" t="str">
            <v>CD.AA.303100</v>
          </cell>
          <cell r="M1356" t="str">
            <v>CD</v>
          </cell>
          <cell r="N1356" t="str">
            <v>AA</v>
          </cell>
          <cell r="O1356" t="str">
            <v>303100</v>
          </cell>
        </row>
        <row r="1357">
          <cell r="A1357" t="str">
            <v>ED.PF.334000-AFC-HYDRO PROD PLANT-A</v>
          </cell>
          <cell r="B1357">
            <v>43573</v>
          </cell>
          <cell r="C1357">
            <v>43573</v>
          </cell>
          <cell r="D1357" t="str">
            <v>182332 REG ASSET - AFUDC (PIS)</v>
          </cell>
          <cell r="E1357">
            <v>44166</v>
          </cell>
          <cell r="F1357">
            <v>0</v>
          </cell>
          <cell r="G1357">
            <v>29.37</v>
          </cell>
          <cell r="H1357">
            <v>0.06</v>
          </cell>
          <cell r="I1357">
            <v>29.31</v>
          </cell>
          <cell r="J1357">
            <v>0</v>
          </cell>
          <cell r="K1357">
            <v>0</v>
          </cell>
          <cell r="L1357" t="str">
            <v>ED.PF.334000</v>
          </cell>
          <cell r="M1357" t="str">
            <v>ED</v>
          </cell>
          <cell r="N1357" t="str">
            <v>PF</v>
          </cell>
          <cell r="O1357" t="str">
            <v>334000</v>
          </cell>
        </row>
        <row r="1358">
          <cell r="A1358" t="str">
            <v>GD.WA.375000-AFC-DISTRIBUTION PLANT</v>
          </cell>
          <cell r="B1358">
            <v>43668</v>
          </cell>
          <cell r="C1358">
            <v>43678</v>
          </cell>
          <cell r="D1358" t="str">
            <v>182332 REG ASSET - AFUDC (PIS)</v>
          </cell>
          <cell r="E1358">
            <v>44166</v>
          </cell>
          <cell r="F1358">
            <v>0</v>
          </cell>
          <cell r="G1358">
            <v>126.81</v>
          </cell>
          <cell r="H1358">
            <v>1.95</v>
          </cell>
          <cell r="I1358">
            <v>124.86</v>
          </cell>
          <cell r="J1358">
            <v>0</v>
          </cell>
          <cell r="K1358">
            <v>0</v>
          </cell>
          <cell r="L1358" t="str">
            <v>GD.WA.375000</v>
          </cell>
          <cell r="M1358" t="str">
            <v>GD</v>
          </cell>
          <cell r="N1358" t="str">
            <v>WA</v>
          </cell>
          <cell r="O1358" t="str">
            <v>375000</v>
          </cell>
        </row>
        <row r="1359">
          <cell r="A1359" t="str">
            <v>ED.ID.362000-AFC-DISTRIBUTION PLANT</v>
          </cell>
          <cell r="B1359">
            <v>43908</v>
          </cell>
          <cell r="C1359">
            <v>43891</v>
          </cell>
          <cell r="D1359" t="str">
            <v>182332 REG ASSET - AFUDC (PIS)</v>
          </cell>
          <cell r="E1359">
            <v>44166</v>
          </cell>
          <cell r="F1359">
            <v>0</v>
          </cell>
          <cell r="G1359">
            <v>1190.8399999999999</v>
          </cell>
          <cell r="H1359">
            <v>12.54</v>
          </cell>
          <cell r="I1359">
            <v>1178.3</v>
          </cell>
          <cell r="J1359">
            <v>0</v>
          </cell>
          <cell r="K1359">
            <v>0</v>
          </cell>
          <cell r="L1359" t="str">
            <v>ED.ID.362000</v>
          </cell>
          <cell r="M1359" t="str">
            <v>ED</v>
          </cell>
          <cell r="N1359" t="str">
            <v>ID</v>
          </cell>
          <cell r="O1359" t="str">
            <v>362000</v>
          </cell>
        </row>
        <row r="1360">
          <cell r="A1360" t="str">
            <v>CD.AA.390100-AFC-GENERAL PLANT-STRU</v>
          </cell>
          <cell r="B1360">
            <v>43601</v>
          </cell>
          <cell r="C1360">
            <v>43586</v>
          </cell>
          <cell r="D1360" t="str">
            <v>182332 REG ASSET - AFUDC (PIS)</v>
          </cell>
          <cell r="E1360">
            <v>44166</v>
          </cell>
          <cell r="F1360">
            <v>0</v>
          </cell>
          <cell r="G1360">
            <v>315.43</v>
          </cell>
          <cell r="H1360">
            <v>7.37</v>
          </cell>
          <cell r="I1360">
            <v>308.06</v>
          </cell>
          <cell r="J1360">
            <v>9.2960000000000001E-2</v>
          </cell>
          <cell r="K1360">
            <v>29.3223728</v>
          </cell>
          <cell r="L1360" t="str">
            <v>CD.AA.390100</v>
          </cell>
          <cell r="M1360" t="str">
            <v>CD</v>
          </cell>
          <cell r="N1360" t="str">
            <v>AA</v>
          </cell>
          <cell r="O1360" t="str">
            <v>390100</v>
          </cell>
        </row>
        <row r="1361">
          <cell r="A1361" t="str">
            <v>ED.AN.303100-AFC-INTANGIBLE PLANT-M</v>
          </cell>
          <cell r="B1361">
            <v>43517</v>
          </cell>
          <cell r="C1361">
            <v>43517</v>
          </cell>
          <cell r="D1361" t="str">
            <v>182332 REG ASSET - AFUDC (PIS)</v>
          </cell>
          <cell r="E1361">
            <v>44166</v>
          </cell>
          <cell r="F1361">
            <v>0</v>
          </cell>
          <cell r="G1361">
            <v>1786.27</v>
          </cell>
          <cell r="H1361">
            <v>543.73</v>
          </cell>
          <cell r="I1361">
            <v>1242.54</v>
          </cell>
          <cell r="J1361">
            <v>0</v>
          </cell>
          <cell r="K1361">
            <v>0</v>
          </cell>
          <cell r="L1361" t="str">
            <v>ED.AN.303100</v>
          </cell>
          <cell r="M1361" t="str">
            <v>ED</v>
          </cell>
          <cell r="N1361" t="str">
            <v>AN</v>
          </cell>
          <cell r="O1361" t="str">
            <v>303100</v>
          </cell>
        </row>
        <row r="1362">
          <cell r="A1362" t="str">
            <v>ED.AN.397000-AFC-GENERAL PLANT-COMM</v>
          </cell>
          <cell r="B1362">
            <v>43713</v>
          </cell>
          <cell r="C1362">
            <v>43709</v>
          </cell>
          <cell r="D1362" t="str">
            <v>182332 REG ASSET - AFUDC (PIS)</v>
          </cell>
          <cell r="E1362">
            <v>44166</v>
          </cell>
          <cell r="F1362">
            <v>0</v>
          </cell>
          <cell r="G1362">
            <v>1555.29</v>
          </cell>
          <cell r="H1362">
            <v>43.58</v>
          </cell>
          <cell r="I1362">
            <v>1511.71</v>
          </cell>
          <cell r="J1362">
            <v>0</v>
          </cell>
          <cell r="K1362">
            <v>0</v>
          </cell>
          <cell r="L1362" t="str">
            <v>ED.AN.397000</v>
          </cell>
          <cell r="M1362" t="str">
            <v>ED</v>
          </cell>
          <cell r="N1362" t="str">
            <v>AN</v>
          </cell>
          <cell r="O1362" t="str">
            <v>397000</v>
          </cell>
        </row>
        <row r="1363">
          <cell r="A1363" t="str">
            <v>ED.PF.335150-AFC-HYD PRD-EQ FISHERY</v>
          </cell>
          <cell r="B1363">
            <v>43982</v>
          </cell>
          <cell r="C1363">
            <v>43952</v>
          </cell>
          <cell r="D1363" t="str">
            <v>182332 REG ASSET - AFUDC (PIS)</v>
          </cell>
          <cell r="E1363">
            <v>44166</v>
          </cell>
          <cell r="F1363">
            <v>0</v>
          </cell>
          <cell r="G1363">
            <v>40.44</v>
          </cell>
          <cell r="H1363">
            <v>0.16</v>
          </cell>
          <cell r="I1363">
            <v>40.28</v>
          </cell>
          <cell r="J1363">
            <v>0</v>
          </cell>
          <cell r="K1363">
            <v>0</v>
          </cell>
          <cell r="L1363" t="str">
            <v>ED.PF.335150</v>
          </cell>
          <cell r="M1363" t="str">
            <v>ED</v>
          </cell>
          <cell r="N1363" t="str">
            <v>PF</v>
          </cell>
          <cell r="O1363" t="str">
            <v>335150</v>
          </cell>
        </row>
        <row r="1364">
          <cell r="A1364" t="str">
            <v>ED.AN.397000-AFC-GENERAL PLANT-COMM</v>
          </cell>
          <cell r="B1364">
            <v>43493</v>
          </cell>
          <cell r="C1364">
            <v>43466</v>
          </cell>
          <cell r="D1364" t="str">
            <v>182332 REG ASSET - AFUDC (PIS)</v>
          </cell>
          <cell r="E1364">
            <v>44166</v>
          </cell>
          <cell r="F1364">
            <v>0</v>
          </cell>
          <cell r="G1364">
            <v>342.43</v>
          </cell>
          <cell r="H1364">
            <v>9.6</v>
          </cell>
          <cell r="I1364">
            <v>332.83</v>
          </cell>
          <cell r="J1364">
            <v>0</v>
          </cell>
          <cell r="K1364">
            <v>0</v>
          </cell>
          <cell r="L1364" t="str">
            <v>ED.AN.397000</v>
          </cell>
          <cell r="M1364" t="str">
            <v>ED</v>
          </cell>
          <cell r="N1364" t="str">
            <v>AN</v>
          </cell>
          <cell r="O1364" t="str">
            <v>397000</v>
          </cell>
        </row>
        <row r="1365">
          <cell r="A1365" t="str">
            <v>ED.ID.369200-AFC-DIST-URD SVC-SPO N</v>
          </cell>
          <cell r="B1365">
            <v>43800</v>
          </cell>
          <cell r="C1365">
            <v>43466</v>
          </cell>
          <cell r="D1365" t="str">
            <v>182332 REG ASSET - AFUDC (PIS)</v>
          </cell>
          <cell r="E1365">
            <v>44166</v>
          </cell>
          <cell r="F1365">
            <v>0</v>
          </cell>
          <cell r="G1365">
            <v>24.67</v>
          </cell>
          <cell r="H1365">
            <v>0.62</v>
          </cell>
          <cell r="I1365">
            <v>24.05</v>
          </cell>
          <cell r="J1365">
            <v>0</v>
          </cell>
          <cell r="K1365">
            <v>0</v>
          </cell>
          <cell r="L1365" t="str">
            <v>ED.ID.369200</v>
          </cell>
          <cell r="M1365" t="str">
            <v>ED</v>
          </cell>
          <cell r="N1365" t="str">
            <v>ID</v>
          </cell>
          <cell r="O1365" t="str">
            <v>369200</v>
          </cell>
        </row>
        <row r="1366">
          <cell r="A1366" t="str">
            <v>ED.BP.341000-AFC-OTHER PROD PLANT-S</v>
          </cell>
          <cell r="B1366">
            <v>43791</v>
          </cell>
          <cell r="C1366">
            <v>43770</v>
          </cell>
          <cell r="D1366" t="str">
            <v>182332 REG ASSET - AFUDC (PIS)</v>
          </cell>
          <cell r="E1366">
            <v>44166</v>
          </cell>
          <cell r="F1366">
            <v>0</v>
          </cell>
          <cell r="G1366">
            <v>158.59</v>
          </cell>
          <cell r="H1366">
            <v>4.43</v>
          </cell>
          <cell r="I1366">
            <v>154.16</v>
          </cell>
          <cell r="J1366">
            <v>0</v>
          </cell>
          <cell r="K1366">
            <v>0</v>
          </cell>
          <cell r="L1366" t="str">
            <v>ED.BP.341000</v>
          </cell>
          <cell r="M1366" t="str">
            <v>ED</v>
          </cell>
          <cell r="N1366" t="str">
            <v>BP</v>
          </cell>
          <cell r="O1366" t="str">
            <v>341000</v>
          </cell>
        </row>
        <row r="1367">
          <cell r="A1367" t="str">
            <v>ED.LL.332100-AFC-HYDRO PROD PLANT-R</v>
          </cell>
          <cell r="B1367">
            <v>43637</v>
          </cell>
          <cell r="C1367">
            <v>43617</v>
          </cell>
          <cell r="D1367" t="str">
            <v>182332 REG ASSET - AFUDC (PIS)</v>
          </cell>
          <cell r="E1367">
            <v>44166</v>
          </cell>
          <cell r="F1367">
            <v>0</v>
          </cell>
          <cell r="G1367">
            <v>172.87</v>
          </cell>
          <cell r="H1367">
            <v>6.44</v>
          </cell>
          <cell r="I1367">
            <v>166.43</v>
          </cell>
          <cell r="J1367">
            <v>0</v>
          </cell>
          <cell r="K1367">
            <v>0</v>
          </cell>
          <cell r="L1367" t="str">
            <v>ED.LL.332100</v>
          </cell>
          <cell r="M1367" t="str">
            <v>ED</v>
          </cell>
          <cell r="N1367" t="str">
            <v>LL</v>
          </cell>
          <cell r="O1367" t="str">
            <v>332100</v>
          </cell>
        </row>
        <row r="1368">
          <cell r="A1368" t="str">
            <v>CD.AA.390100-AFC-GENERAL PLANT-STRU</v>
          </cell>
          <cell r="B1368">
            <v>43605</v>
          </cell>
          <cell r="C1368">
            <v>43586</v>
          </cell>
          <cell r="D1368" t="str">
            <v>182332 REG ASSET - AFUDC (PIS)</v>
          </cell>
          <cell r="E1368">
            <v>44166</v>
          </cell>
          <cell r="F1368">
            <v>0</v>
          </cell>
          <cell r="G1368">
            <v>194.6</v>
          </cell>
          <cell r="H1368">
            <v>4.55</v>
          </cell>
          <cell r="I1368">
            <v>190.05</v>
          </cell>
          <cell r="J1368">
            <v>9.2960000000000001E-2</v>
          </cell>
          <cell r="K1368">
            <v>18.090015999999999</v>
          </cell>
          <cell r="L1368" t="str">
            <v>CD.AA.390100</v>
          </cell>
          <cell r="M1368" t="str">
            <v>CD</v>
          </cell>
          <cell r="N1368" t="str">
            <v>AA</v>
          </cell>
          <cell r="O1368" t="str">
            <v>390100</v>
          </cell>
        </row>
        <row r="1369">
          <cell r="A1369" t="str">
            <v>CD.AA.389400 GENERAL PLANT-LAND EAS</v>
          </cell>
          <cell r="B1369">
            <v>43683</v>
          </cell>
          <cell r="C1369">
            <v>43709</v>
          </cell>
          <cell r="D1369" t="str">
            <v>182332 REG ASSET - AFUDC (PIS)</v>
          </cell>
          <cell r="E1369">
            <v>44166</v>
          </cell>
          <cell r="F1369">
            <v>0</v>
          </cell>
          <cell r="G1369">
            <v>-780.11</v>
          </cell>
          <cell r="H1369">
            <v>-1.24</v>
          </cell>
          <cell r="I1369">
            <v>-778.87</v>
          </cell>
          <cell r="J1369">
            <v>9.2960000000000001E-2</v>
          </cell>
          <cell r="K1369">
            <v>-72.519025600000006</v>
          </cell>
          <cell r="L1369" t="str">
            <v>CD.AA.389400</v>
          </cell>
          <cell r="M1369" t="str">
            <v>CD</v>
          </cell>
          <cell r="N1369" t="str">
            <v>AA</v>
          </cell>
          <cell r="O1369" t="str">
            <v>389400</v>
          </cell>
        </row>
        <row r="1370">
          <cell r="A1370" t="str">
            <v>GD.WA.374400 GAS DIST PLANT-LAND EA</v>
          </cell>
          <cell r="B1370">
            <v>43468</v>
          </cell>
          <cell r="C1370">
            <v>43466</v>
          </cell>
          <cell r="D1370" t="str">
            <v>182332 REG ASSET - AFUDC (PIS)</v>
          </cell>
          <cell r="E1370">
            <v>44166</v>
          </cell>
          <cell r="F1370">
            <v>0</v>
          </cell>
          <cell r="G1370">
            <v>2.14</v>
          </cell>
          <cell r="H1370">
            <v>0.05</v>
          </cell>
          <cell r="I1370">
            <v>2.09</v>
          </cell>
          <cell r="J1370">
            <v>0</v>
          </cell>
          <cell r="K1370">
            <v>0</v>
          </cell>
          <cell r="L1370" t="str">
            <v>GD.WA.374400</v>
          </cell>
          <cell r="M1370" t="str">
            <v>GD</v>
          </cell>
          <cell r="N1370" t="str">
            <v>WA</v>
          </cell>
          <cell r="O1370" t="str">
            <v>374400</v>
          </cell>
        </row>
        <row r="1371">
          <cell r="A1371" t="str">
            <v>ED.AN.303100-AFC-INTANGIBLE PLANT-M</v>
          </cell>
          <cell r="B1371">
            <v>43938</v>
          </cell>
          <cell r="C1371">
            <v>43938</v>
          </cell>
          <cell r="D1371" t="str">
            <v>182332 REG ASSET - AFUDC (PIS)</v>
          </cell>
          <cell r="E1371">
            <v>44166</v>
          </cell>
          <cell r="F1371">
            <v>0</v>
          </cell>
          <cell r="G1371">
            <v>12.26</v>
          </cell>
          <cell r="H1371">
            <v>0.45</v>
          </cell>
          <cell r="I1371">
            <v>11.81</v>
          </cell>
          <cell r="J1371">
            <v>0</v>
          </cell>
          <cell r="K1371">
            <v>0</v>
          </cell>
          <cell r="L1371" t="str">
            <v>ED.AN.303100</v>
          </cell>
          <cell r="M1371" t="str">
            <v>ED</v>
          </cell>
          <cell r="N1371" t="str">
            <v>AN</v>
          </cell>
          <cell r="O1371" t="str">
            <v>303100</v>
          </cell>
        </row>
        <row r="1372">
          <cell r="A1372" t="str">
            <v>ED.AN.353000-AFC-TRANSMISSION PLANT</v>
          </cell>
          <cell r="B1372">
            <v>43874</v>
          </cell>
          <cell r="C1372">
            <v>43874</v>
          </cell>
          <cell r="D1372" t="str">
            <v>182332 REG ASSET - AFUDC (PIS)</v>
          </cell>
          <cell r="E1372">
            <v>44166</v>
          </cell>
          <cell r="F1372">
            <v>0</v>
          </cell>
          <cell r="G1372">
            <v>108.15</v>
          </cell>
          <cell r="H1372">
            <v>0.74</v>
          </cell>
          <cell r="I1372">
            <v>107.41</v>
          </cell>
          <cell r="J1372">
            <v>0</v>
          </cell>
          <cell r="K1372">
            <v>0</v>
          </cell>
          <cell r="L1372" t="str">
            <v>ED.AN.353000</v>
          </cell>
          <cell r="M1372" t="str">
            <v>ED</v>
          </cell>
          <cell r="N1372" t="str">
            <v>AN</v>
          </cell>
          <cell r="O1372" t="str">
            <v>353000</v>
          </cell>
        </row>
        <row r="1373">
          <cell r="A1373" t="str">
            <v>CD.AA.397000-AFC-GENERAL PLANT-COMM</v>
          </cell>
          <cell r="B1373">
            <v>43677</v>
          </cell>
          <cell r="C1373">
            <v>43709</v>
          </cell>
          <cell r="D1373" t="str">
            <v>182332 REG ASSET - AFUDC (PIS)</v>
          </cell>
          <cell r="E1373">
            <v>44166</v>
          </cell>
          <cell r="F1373">
            <v>0</v>
          </cell>
          <cell r="G1373">
            <v>-1835.83</v>
          </cell>
          <cell r="H1373">
            <v>-101.16</v>
          </cell>
          <cell r="I1373">
            <v>-1734.67</v>
          </cell>
          <cell r="J1373">
            <v>9.2960000000000001E-2</v>
          </cell>
          <cell r="K1373">
            <v>-170.65875679999999</v>
          </cell>
          <cell r="L1373" t="str">
            <v>CD.AA.397000</v>
          </cell>
          <cell r="M1373" t="str">
            <v>CD</v>
          </cell>
          <cell r="N1373" t="str">
            <v>AA</v>
          </cell>
          <cell r="O1373" t="str">
            <v>397000</v>
          </cell>
        </row>
        <row r="1374">
          <cell r="A1374" t="str">
            <v>ED.WA.397000-AFC-GENERAL PLANT-COMM</v>
          </cell>
          <cell r="B1374">
            <v>43749</v>
          </cell>
          <cell r="C1374">
            <v>43739</v>
          </cell>
          <cell r="D1374" t="str">
            <v>182332 REG ASSET - AFUDC (PIS)</v>
          </cell>
          <cell r="E1374">
            <v>44166</v>
          </cell>
          <cell r="F1374">
            <v>0</v>
          </cell>
          <cell r="G1374">
            <v>482.28</v>
          </cell>
          <cell r="H1374">
            <v>186.26</v>
          </cell>
          <cell r="I1374">
            <v>296.02</v>
          </cell>
          <cell r="J1374">
            <v>0</v>
          </cell>
          <cell r="K1374">
            <v>0</v>
          </cell>
          <cell r="L1374" t="str">
            <v>ED.WA.397000</v>
          </cell>
          <cell r="M1374" t="str">
            <v>ED</v>
          </cell>
          <cell r="N1374" t="str">
            <v>WA</v>
          </cell>
          <cell r="O1374" t="str">
            <v>397000</v>
          </cell>
        </row>
        <row r="1375">
          <cell r="A1375" t="str">
            <v>ED.AN.397500 SUB INTEGRATION COMM.</v>
          </cell>
          <cell r="B1375">
            <v>43872</v>
          </cell>
          <cell r="C1375">
            <v>43872</v>
          </cell>
          <cell r="D1375" t="str">
            <v>182332 REG ASSET - AFUDC (PIS)</v>
          </cell>
          <cell r="E1375">
            <v>44166</v>
          </cell>
          <cell r="F1375">
            <v>0</v>
          </cell>
          <cell r="G1375">
            <v>45.17</v>
          </cell>
          <cell r="H1375">
            <v>1.17</v>
          </cell>
          <cell r="I1375">
            <v>44</v>
          </cell>
          <cell r="J1375">
            <v>0</v>
          </cell>
          <cell r="K1375">
            <v>0</v>
          </cell>
          <cell r="L1375" t="str">
            <v>ED.AN.397500</v>
          </cell>
          <cell r="M1375" t="str">
            <v>ED</v>
          </cell>
          <cell r="N1375" t="str">
            <v>AN</v>
          </cell>
          <cell r="O1375" t="str">
            <v>397500</v>
          </cell>
        </row>
        <row r="1376">
          <cell r="A1376" t="str">
            <v>ED.AN.356000-AFC-TRANSMISSION PLANT</v>
          </cell>
          <cell r="B1376">
            <v>43509</v>
          </cell>
          <cell r="C1376">
            <v>43497</v>
          </cell>
          <cell r="D1376" t="str">
            <v>182332 REG ASSET - AFUDC (PIS)</v>
          </cell>
          <cell r="E1376">
            <v>44166</v>
          </cell>
          <cell r="F1376">
            <v>0</v>
          </cell>
          <cell r="G1376">
            <v>11766.04</v>
          </cell>
          <cell r="H1376">
            <v>255.53</v>
          </cell>
          <cell r="I1376">
            <v>11510.51</v>
          </cell>
          <cell r="J1376">
            <v>0</v>
          </cell>
          <cell r="K1376">
            <v>0</v>
          </cell>
          <cell r="L1376" t="str">
            <v>ED.AN.356000</v>
          </cell>
          <cell r="M1376" t="str">
            <v>ED</v>
          </cell>
          <cell r="N1376" t="str">
            <v>AN</v>
          </cell>
          <cell r="O1376" t="str">
            <v>356000</v>
          </cell>
        </row>
        <row r="1377">
          <cell r="A1377" t="str">
            <v>CD.AA.303100-AFC-INTANGIBLE PLANT-M</v>
          </cell>
          <cell r="B1377">
            <v>43742</v>
          </cell>
          <cell r="C1377">
            <v>43739</v>
          </cell>
          <cell r="D1377" t="str">
            <v>182332 REG ASSET - AFUDC (PIS)</v>
          </cell>
          <cell r="E1377">
            <v>44166</v>
          </cell>
          <cell r="F1377">
            <v>0</v>
          </cell>
          <cell r="G1377">
            <v>19363.5</v>
          </cell>
          <cell r="H1377">
            <v>4953.6499999999996</v>
          </cell>
          <cell r="I1377">
            <v>14409.85</v>
          </cell>
          <cell r="J1377">
            <v>9.2960000000000001E-2</v>
          </cell>
          <cell r="K1377">
            <v>1800.0309600000001</v>
          </cell>
          <cell r="L1377" t="str">
            <v>CD.AA.303100</v>
          </cell>
          <cell r="M1377" t="str">
            <v>CD</v>
          </cell>
          <cell r="N1377" t="str">
            <v>AA</v>
          </cell>
          <cell r="O1377" t="str">
            <v>303100</v>
          </cell>
        </row>
        <row r="1378">
          <cell r="A1378" t="str">
            <v>CD.AA.397000-AFC-GENERAL PLANT-COMM</v>
          </cell>
          <cell r="B1378">
            <v>43586</v>
          </cell>
          <cell r="C1378">
            <v>43586</v>
          </cell>
          <cell r="D1378" t="str">
            <v>182332 REG ASSET - AFUDC (PIS)</v>
          </cell>
          <cell r="E1378">
            <v>44166</v>
          </cell>
          <cell r="F1378">
            <v>0</v>
          </cell>
          <cell r="G1378">
            <v>4600.5600000000004</v>
          </cell>
          <cell r="H1378">
            <v>253.51</v>
          </cell>
          <cell r="I1378">
            <v>4347.05</v>
          </cell>
          <cell r="J1378">
            <v>9.2960000000000001E-2</v>
          </cell>
          <cell r="K1378">
            <v>427.66805760000005</v>
          </cell>
          <cell r="L1378" t="str">
            <v>CD.AA.397000</v>
          </cell>
          <cell r="M1378" t="str">
            <v>CD</v>
          </cell>
          <cell r="N1378" t="str">
            <v>AA</v>
          </cell>
          <cell r="O1378" t="str">
            <v>397000</v>
          </cell>
        </row>
        <row r="1379">
          <cell r="A1379" t="str">
            <v>ED.ID.362000-AFC-DISTRIBUTION PLANT</v>
          </cell>
          <cell r="B1379">
            <v>43908</v>
          </cell>
          <cell r="C1379">
            <v>43908</v>
          </cell>
          <cell r="D1379" t="str">
            <v>182332 REG ASSET - AFUDC (PIS)</v>
          </cell>
          <cell r="E1379">
            <v>44166</v>
          </cell>
          <cell r="F1379">
            <v>0</v>
          </cell>
          <cell r="G1379">
            <v>159.94</v>
          </cell>
          <cell r="H1379">
            <v>1.68</v>
          </cell>
          <cell r="I1379">
            <v>158.26</v>
          </cell>
          <cell r="J1379">
            <v>0</v>
          </cell>
          <cell r="K1379">
            <v>0</v>
          </cell>
          <cell r="L1379" t="str">
            <v>ED.ID.362000</v>
          </cell>
          <cell r="M1379" t="str">
            <v>ED</v>
          </cell>
          <cell r="N1379" t="str">
            <v>ID</v>
          </cell>
          <cell r="O1379" t="str">
            <v>362000</v>
          </cell>
        </row>
        <row r="1380">
          <cell r="A1380" t="str">
            <v>ED.CG.333000-AFC-HYDRO PROD PLANT-T</v>
          </cell>
          <cell r="B1380">
            <v>43977</v>
          </cell>
          <cell r="C1380">
            <v>43977</v>
          </cell>
          <cell r="D1380" t="str">
            <v>182332 REG ASSET - AFUDC (PIS)</v>
          </cell>
          <cell r="E1380">
            <v>44166</v>
          </cell>
          <cell r="F1380">
            <v>0</v>
          </cell>
          <cell r="G1380">
            <v>33.909999999999997</v>
          </cell>
          <cell r="H1380">
            <v>2.0099999999999998</v>
          </cell>
          <cell r="I1380">
            <v>31.9</v>
          </cell>
          <cell r="J1380">
            <v>0</v>
          </cell>
          <cell r="K1380">
            <v>0</v>
          </cell>
          <cell r="L1380" t="str">
            <v>ED.CG.333000</v>
          </cell>
          <cell r="M1380" t="str">
            <v>ED</v>
          </cell>
          <cell r="N1380" t="str">
            <v>CG</v>
          </cell>
          <cell r="O1380" t="str">
            <v>333000</v>
          </cell>
        </row>
        <row r="1381">
          <cell r="A1381" t="str">
            <v>ED.AN.397000 GENERAL PLANT-COMMUNIC</v>
          </cell>
          <cell r="B1381">
            <v>43872</v>
          </cell>
          <cell r="C1381">
            <v>43862</v>
          </cell>
          <cell r="D1381" t="str">
            <v>182332 REG ASSET - AFUDC (PIS)</v>
          </cell>
          <cell r="E1381">
            <v>44166</v>
          </cell>
          <cell r="F1381">
            <v>0</v>
          </cell>
          <cell r="G1381">
            <v>157.27000000000001</v>
          </cell>
          <cell r="H1381">
            <v>5.2</v>
          </cell>
          <cell r="I1381">
            <v>152.07</v>
          </cell>
          <cell r="J1381">
            <v>0</v>
          </cell>
          <cell r="K1381">
            <v>0</v>
          </cell>
          <cell r="L1381" t="str">
            <v>ED.AN.397000</v>
          </cell>
          <cell r="M1381" t="str">
            <v>ED</v>
          </cell>
          <cell r="N1381" t="str">
            <v>AN</v>
          </cell>
          <cell r="O1381" t="str">
            <v>397000</v>
          </cell>
        </row>
        <row r="1382">
          <cell r="A1382" t="str">
            <v>ED.AN.355000-AFC-TRANSMISSION PLANT</v>
          </cell>
          <cell r="B1382">
            <v>44091</v>
          </cell>
          <cell r="C1382">
            <v>44091</v>
          </cell>
          <cell r="D1382" t="str">
            <v>182332 REG ASSET - AFUDC (PIS)</v>
          </cell>
          <cell r="E1382">
            <v>44166</v>
          </cell>
          <cell r="F1382">
            <v>0</v>
          </cell>
          <cell r="G1382">
            <v>918.06</v>
          </cell>
          <cell r="H1382">
            <v>8.4499999999999993</v>
          </cell>
          <cell r="I1382">
            <v>909.61</v>
          </cell>
          <cell r="J1382">
            <v>0</v>
          </cell>
          <cell r="K1382">
            <v>0</v>
          </cell>
          <cell r="L1382" t="str">
            <v>ED.AN.355000</v>
          </cell>
          <cell r="M1382" t="str">
            <v>ED</v>
          </cell>
          <cell r="N1382" t="str">
            <v>AN</v>
          </cell>
          <cell r="O1382" t="str">
            <v>355000</v>
          </cell>
        </row>
        <row r="1383">
          <cell r="A1383" t="str">
            <v>ED.AN.355000-AFC-TRANSMISSION PLANT</v>
          </cell>
          <cell r="B1383">
            <v>43913</v>
          </cell>
          <cell r="C1383">
            <v>43913</v>
          </cell>
          <cell r="D1383" t="str">
            <v>182332 REG ASSET - AFUDC (PIS)</v>
          </cell>
          <cell r="E1383">
            <v>44166</v>
          </cell>
          <cell r="F1383">
            <v>0</v>
          </cell>
          <cell r="G1383">
            <v>288.13</v>
          </cell>
          <cell r="H1383">
            <v>2.65</v>
          </cell>
          <cell r="I1383">
            <v>285.48</v>
          </cell>
          <cell r="J1383">
            <v>0</v>
          </cell>
          <cell r="K1383">
            <v>0</v>
          </cell>
          <cell r="L1383" t="str">
            <v>ED.AN.355000</v>
          </cell>
          <cell r="M1383" t="str">
            <v>ED</v>
          </cell>
          <cell r="N1383" t="str">
            <v>AN</v>
          </cell>
          <cell r="O1383" t="str">
            <v>355000</v>
          </cell>
        </row>
        <row r="1384">
          <cell r="A1384" t="str">
            <v>ED.AN.356000-AFC-TRANSMISSION PLANT</v>
          </cell>
          <cell r="B1384">
            <v>43878</v>
          </cell>
          <cell r="C1384">
            <v>43878</v>
          </cell>
          <cell r="D1384" t="str">
            <v>182332 REG ASSET - AFUDC (PIS)</v>
          </cell>
          <cell r="E1384">
            <v>44166</v>
          </cell>
          <cell r="F1384">
            <v>0</v>
          </cell>
          <cell r="G1384">
            <v>62.35</v>
          </cell>
          <cell r="H1384">
            <v>0.59</v>
          </cell>
          <cell r="I1384">
            <v>61.76</v>
          </cell>
          <cell r="J1384">
            <v>0</v>
          </cell>
          <cell r="K1384">
            <v>0</v>
          </cell>
          <cell r="L1384" t="str">
            <v>ED.AN.356000</v>
          </cell>
          <cell r="M1384" t="str">
            <v>ED</v>
          </cell>
          <cell r="N1384" t="str">
            <v>AN</v>
          </cell>
          <cell r="O1384" t="str">
            <v>356000</v>
          </cell>
        </row>
        <row r="1385">
          <cell r="A1385" t="str">
            <v>ED.AN.355000-AFC-TRANSMISSION PLANT</v>
          </cell>
          <cell r="B1385">
            <v>43878</v>
          </cell>
          <cell r="C1385">
            <v>43878</v>
          </cell>
          <cell r="D1385" t="str">
            <v>182332 REG ASSET - AFUDC (PIS)</v>
          </cell>
          <cell r="E1385">
            <v>44166</v>
          </cell>
          <cell r="F1385">
            <v>0</v>
          </cell>
          <cell r="G1385">
            <v>253.68</v>
          </cell>
          <cell r="H1385">
            <v>2.34</v>
          </cell>
          <cell r="I1385">
            <v>251.34</v>
          </cell>
          <cell r="J1385">
            <v>0</v>
          </cell>
          <cell r="K1385">
            <v>0</v>
          </cell>
          <cell r="L1385" t="str">
            <v>ED.AN.355000</v>
          </cell>
          <cell r="M1385" t="str">
            <v>ED</v>
          </cell>
          <cell r="N1385" t="str">
            <v>AN</v>
          </cell>
          <cell r="O1385" t="str">
            <v>355000</v>
          </cell>
        </row>
        <row r="1386">
          <cell r="A1386" t="str">
            <v>ED.AN.356000-AFC-TRANSMISSION PLANT</v>
          </cell>
          <cell r="B1386">
            <v>43854</v>
          </cell>
          <cell r="C1386">
            <v>43854</v>
          </cell>
          <cell r="D1386" t="str">
            <v>182332 REG ASSET - AFUDC (PIS)</v>
          </cell>
          <cell r="E1386">
            <v>44166</v>
          </cell>
          <cell r="F1386">
            <v>0</v>
          </cell>
          <cell r="G1386">
            <v>1378.5</v>
          </cell>
          <cell r="H1386">
            <v>12.95</v>
          </cell>
          <cell r="I1386">
            <v>1365.55</v>
          </cell>
          <cell r="J1386">
            <v>0</v>
          </cell>
          <cell r="K1386">
            <v>0</v>
          </cell>
          <cell r="L1386" t="str">
            <v>ED.AN.356000</v>
          </cell>
          <cell r="M1386" t="str">
            <v>ED</v>
          </cell>
          <cell r="N1386" t="str">
            <v>AN</v>
          </cell>
          <cell r="O1386" t="str">
            <v>356000</v>
          </cell>
        </row>
        <row r="1387">
          <cell r="A1387" t="str">
            <v>ED.AN.397000-AFC-GENERAL PLANT-COMM</v>
          </cell>
          <cell r="B1387">
            <v>43573</v>
          </cell>
          <cell r="C1387">
            <v>43556</v>
          </cell>
          <cell r="D1387" t="str">
            <v>182332 REG ASSET - AFUDC (PIS)</v>
          </cell>
          <cell r="E1387">
            <v>44166</v>
          </cell>
          <cell r="F1387">
            <v>0</v>
          </cell>
          <cell r="G1387">
            <v>16.27</v>
          </cell>
          <cell r="H1387">
            <v>0.46</v>
          </cell>
          <cell r="I1387">
            <v>15.81</v>
          </cell>
          <cell r="J1387">
            <v>0</v>
          </cell>
          <cell r="K1387">
            <v>0</v>
          </cell>
          <cell r="L1387" t="str">
            <v>ED.AN.397000</v>
          </cell>
          <cell r="M1387" t="str">
            <v>ED</v>
          </cell>
          <cell r="N1387" t="str">
            <v>AN</v>
          </cell>
          <cell r="O1387" t="str">
            <v>397000</v>
          </cell>
        </row>
        <row r="1388">
          <cell r="A1388" t="str">
            <v>ED.BP.345000-AFC-OTHER PROD PLANT-A</v>
          </cell>
          <cell r="B1388">
            <v>43972</v>
          </cell>
          <cell r="C1388">
            <v>43952</v>
          </cell>
          <cell r="D1388" t="str">
            <v>182332 REG ASSET - AFUDC (PIS)</v>
          </cell>
          <cell r="E1388">
            <v>44166</v>
          </cell>
          <cell r="F1388">
            <v>0</v>
          </cell>
          <cell r="G1388">
            <v>144.78</v>
          </cell>
          <cell r="H1388">
            <v>3.45</v>
          </cell>
          <cell r="I1388">
            <v>141.33000000000001</v>
          </cell>
          <cell r="J1388">
            <v>0</v>
          </cell>
          <cell r="K1388">
            <v>0</v>
          </cell>
          <cell r="L1388" t="str">
            <v>ED.BP.345000</v>
          </cell>
          <cell r="M1388" t="str">
            <v>ED</v>
          </cell>
          <cell r="N1388" t="str">
            <v>BP</v>
          </cell>
          <cell r="O1388" t="str">
            <v>345000</v>
          </cell>
        </row>
        <row r="1389">
          <cell r="A1389" t="str">
            <v>ED.AN.355000-AFC-TRANSMISSION PLANT</v>
          </cell>
          <cell r="B1389">
            <v>43665</v>
          </cell>
          <cell r="C1389">
            <v>43647</v>
          </cell>
          <cell r="D1389" t="str">
            <v>182332 REG ASSET - AFUDC (PIS)</v>
          </cell>
          <cell r="E1389">
            <v>44166</v>
          </cell>
          <cell r="F1389">
            <v>0</v>
          </cell>
          <cell r="G1389">
            <v>0</v>
          </cell>
          <cell r="H1389">
            <v>0</v>
          </cell>
          <cell r="I1389">
            <v>0</v>
          </cell>
          <cell r="J1389">
            <v>0</v>
          </cell>
          <cell r="K1389">
            <v>0</v>
          </cell>
          <cell r="L1389" t="str">
            <v>ED.AN.355000</v>
          </cell>
          <cell r="M1389" t="str">
            <v>ED</v>
          </cell>
          <cell r="N1389" t="str">
            <v>AN</v>
          </cell>
          <cell r="O1389" t="str">
            <v>355000</v>
          </cell>
        </row>
        <row r="1390">
          <cell r="A1390" t="str">
            <v>ED.AN.355000-AFC-TRANSMISSION PLANT</v>
          </cell>
          <cell r="B1390">
            <v>43724</v>
          </cell>
          <cell r="C1390">
            <v>43709</v>
          </cell>
          <cell r="D1390" t="str">
            <v>182332 REG ASSET - AFUDC (PIS)</v>
          </cell>
          <cell r="E1390">
            <v>44166</v>
          </cell>
          <cell r="F1390">
            <v>0</v>
          </cell>
          <cell r="G1390">
            <v>37.590000000000003</v>
          </cell>
          <cell r="H1390">
            <v>0.74</v>
          </cell>
          <cell r="I1390">
            <v>36.85</v>
          </cell>
          <cell r="J1390">
            <v>0</v>
          </cell>
          <cell r="K1390">
            <v>0</v>
          </cell>
          <cell r="L1390" t="str">
            <v>ED.AN.355000</v>
          </cell>
          <cell r="M1390" t="str">
            <v>ED</v>
          </cell>
          <cell r="N1390" t="str">
            <v>AN</v>
          </cell>
          <cell r="O1390" t="str">
            <v>355000</v>
          </cell>
        </row>
        <row r="1391">
          <cell r="A1391" t="str">
            <v>ED.KF.311000-AFC-STEAM PROD PLANT-S</v>
          </cell>
          <cell r="B1391">
            <v>43602</v>
          </cell>
          <cell r="C1391">
            <v>43586</v>
          </cell>
          <cell r="D1391" t="str">
            <v>182332 REG ASSET - AFUDC (PIS)</v>
          </cell>
          <cell r="E1391">
            <v>44166</v>
          </cell>
          <cell r="F1391">
            <v>0</v>
          </cell>
          <cell r="G1391">
            <v>8.6199999999999992</v>
          </cell>
          <cell r="H1391">
            <v>0.28000000000000003</v>
          </cell>
          <cell r="I1391">
            <v>8.34</v>
          </cell>
          <cell r="J1391">
            <v>0</v>
          </cell>
          <cell r="K1391">
            <v>0</v>
          </cell>
          <cell r="L1391" t="str">
            <v>ED.KF.311000</v>
          </cell>
          <cell r="M1391" t="str">
            <v>ED</v>
          </cell>
          <cell r="N1391" t="str">
            <v>KF</v>
          </cell>
          <cell r="O1391" t="str">
            <v>311000</v>
          </cell>
        </row>
        <row r="1392">
          <cell r="A1392" t="str">
            <v>CD.AA.303100-AFC-INTANGIBLE PLANT-M</v>
          </cell>
          <cell r="B1392">
            <v>43668</v>
          </cell>
          <cell r="C1392">
            <v>43647</v>
          </cell>
          <cell r="D1392" t="str">
            <v>182332 REG ASSET - AFUDC (PIS)</v>
          </cell>
          <cell r="E1392">
            <v>44166</v>
          </cell>
          <cell r="F1392">
            <v>0</v>
          </cell>
          <cell r="G1392">
            <v>17216.78</v>
          </cell>
          <cell r="H1392">
            <v>4404.47</v>
          </cell>
          <cell r="I1392">
            <v>12812.31</v>
          </cell>
          <cell r="J1392">
            <v>9.2960000000000001E-2</v>
          </cell>
          <cell r="K1392">
            <v>1600.4718687999998</v>
          </cell>
          <cell r="L1392" t="str">
            <v>CD.AA.303100</v>
          </cell>
          <cell r="M1392" t="str">
            <v>CD</v>
          </cell>
          <cell r="N1392" t="str">
            <v>AA</v>
          </cell>
          <cell r="O1392" t="str">
            <v>303100</v>
          </cell>
        </row>
        <row r="1393">
          <cell r="A1393" t="str">
            <v>ED.UF.334000-AFC-HYDRO PROD PLANT-A</v>
          </cell>
          <cell r="B1393">
            <v>44025</v>
          </cell>
          <cell r="C1393">
            <v>44013</v>
          </cell>
          <cell r="D1393" t="str">
            <v>182332 REG ASSET - AFUDC (PIS)</v>
          </cell>
          <cell r="E1393">
            <v>44166</v>
          </cell>
          <cell r="F1393">
            <v>0</v>
          </cell>
          <cell r="G1393">
            <v>765.2</v>
          </cell>
          <cell r="H1393">
            <v>6.92</v>
          </cell>
          <cell r="I1393">
            <v>758.28</v>
          </cell>
          <cell r="J1393">
            <v>0</v>
          </cell>
          <cell r="K1393">
            <v>0</v>
          </cell>
          <cell r="L1393" t="str">
            <v>ED.UF.334000</v>
          </cell>
          <cell r="M1393" t="str">
            <v>ED</v>
          </cell>
          <cell r="N1393" t="str">
            <v>UF</v>
          </cell>
          <cell r="O1393" t="str">
            <v>334000</v>
          </cell>
        </row>
        <row r="1394">
          <cell r="A1394" t="str">
            <v>ED.ID.373500-AFC-DIST-STREET LIGHTS</v>
          </cell>
          <cell r="B1394">
            <v>43800</v>
          </cell>
          <cell r="C1394">
            <v>43466</v>
          </cell>
          <cell r="D1394" t="str">
            <v>182332 REG ASSET - AFUDC (PIS)</v>
          </cell>
          <cell r="E1394">
            <v>44166</v>
          </cell>
          <cell r="F1394">
            <v>0</v>
          </cell>
          <cell r="G1394">
            <v>0.41</v>
          </cell>
          <cell r="H1394">
            <v>0</v>
          </cell>
          <cell r="I1394">
            <v>0.41</v>
          </cell>
          <cell r="J1394">
            <v>0</v>
          </cell>
          <cell r="K1394">
            <v>0</v>
          </cell>
          <cell r="L1394" t="str">
            <v>ED.ID.373500</v>
          </cell>
          <cell r="M1394" t="str">
            <v>ED</v>
          </cell>
          <cell r="N1394" t="str">
            <v>ID</v>
          </cell>
          <cell r="O1394" t="str">
            <v>373500</v>
          </cell>
        </row>
        <row r="1395">
          <cell r="A1395" t="str">
            <v>ED.WA.365000-AFC-DISTRIBUTION PLANT</v>
          </cell>
          <cell r="B1395">
            <v>43754</v>
          </cell>
          <cell r="C1395">
            <v>43466</v>
          </cell>
          <cell r="D1395" t="str">
            <v>182332 REG ASSET - AFUDC (PIS)</v>
          </cell>
          <cell r="E1395">
            <v>44166</v>
          </cell>
          <cell r="F1395">
            <v>0</v>
          </cell>
          <cell r="G1395">
            <v>1067.99</v>
          </cell>
          <cell r="H1395">
            <v>24.84</v>
          </cell>
          <cell r="I1395">
            <v>1043.1500000000001</v>
          </cell>
          <cell r="J1395">
            <v>0</v>
          </cell>
          <cell r="K1395">
            <v>0</v>
          </cell>
          <cell r="L1395" t="str">
            <v>ED.WA.365000</v>
          </cell>
          <cell r="M1395" t="str">
            <v>ED</v>
          </cell>
          <cell r="N1395" t="str">
            <v>WA</v>
          </cell>
          <cell r="O1395" t="str">
            <v>365000</v>
          </cell>
        </row>
        <row r="1396">
          <cell r="A1396" t="str">
            <v>ED.WA.368000-AFC-DISTRIBUTION PLANT</v>
          </cell>
          <cell r="B1396">
            <v>43805</v>
          </cell>
          <cell r="C1396">
            <v>43466</v>
          </cell>
          <cell r="D1396" t="str">
            <v>182332 REG ASSET - AFUDC (PIS)</v>
          </cell>
          <cell r="E1396">
            <v>44166</v>
          </cell>
          <cell r="F1396">
            <v>0</v>
          </cell>
          <cell r="G1396">
            <v>181.91</v>
          </cell>
          <cell r="H1396">
            <v>3.54</v>
          </cell>
          <cell r="I1396">
            <v>178.37</v>
          </cell>
          <cell r="J1396">
            <v>0</v>
          </cell>
          <cell r="K1396">
            <v>0</v>
          </cell>
          <cell r="L1396" t="str">
            <v>ED.WA.368000</v>
          </cell>
          <cell r="M1396" t="str">
            <v>ED</v>
          </cell>
          <cell r="N1396" t="str">
            <v>WA</v>
          </cell>
          <cell r="O1396" t="str">
            <v>368000</v>
          </cell>
        </row>
        <row r="1397">
          <cell r="A1397" t="str">
            <v>ED.ID.369300-AFC-DISTRIBUTION PLANT</v>
          </cell>
          <cell r="B1397">
            <v>43614</v>
          </cell>
          <cell r="C1397">
            <v>43466</v>
          </cell>
          <cell r="D1397" t="str">
            <v>182332 REG ASSET - AFUDC (PIS)</v>
          </cell>
          <cell r="E1397">
            <v>44166</v>
          </cell>
          <cell r="F1397">
            <v>0</v>
          </cell>
          <cell r="G1397">
            <v>14.63</v>
          </cell>
          <cell r="H1397">
            <v>0.37</v>
          </cell>
          <cell r="I1397">
            <v>14.26</v>
          </cell>
          <cell r="J1397">
            <v>0</v>
          </cell>
          <cell r="K1397">
            <v>0</v>
          </cell>
          <cell r="L1397" t="str">
            <v>ED.ID.369300</v>
          </cell>
          <cell r="M1397" t="str">
            <v>ED</v>
          </cell>
          <cell r="N1397" t="str">
            <v>ID</v>
          </cell>
          <cell r="O1397" t="str">
            <v>369300</v>
          </cell>
        </row>
        <row r="1398">
          <cell r="A1398" t="str">
            <v>ED.CG.335000-AFC-HYDRO PROD PLANT-M</v>
          </cell>
          <cell r="B1398">
            <v>43586</v>
          </cell>
          <cell r="C1398">
            <v>43586</v>
          </cell>
          <cell r="D1398" t="str">
            <v>182332 REG ASSET - AFUDC (PIS)</v>
          </cell>
          <cell r="E1398">
            <v>44166</v>
          </cell>
          <cell r="F1398">
            <v>0</v>
          </cell>
          <cell r="G1398">
            <v>3078.79</v>
          </cell>
          <cell r="H1398">
            <v>65.790000000000006</v>
          </cell>
          <cell r="I1398">
            <v>3013</v>
          </cell>
          <cell r="J1398">
            <v>0</v>
          </cell>
          <cell r="K1398">
            <v>0</v>
          </cell>
          <cell r="L1398" t="str">
            <v>ED.CG.335000</v>
          </cell>
          <cell r="M1398" t="str">
            <v>ED</v>
          </cell>
          <cell r="N1398" t="str">
            <v>CG</v>
          </cell>
          <cell r="O1398" t="str">
            <v>335000</v>
          </cell>
        </row>
        <row r="1399">
          <cell r="A1399" t="str">
            <v>ED.LL.331000-AFC-HYD PROD PLT-STRUC</v>
          </cell>
          <cell r="B1399">
            <v>43956</v>
          </cell>
          <cell r="C1399">
            <v>43952</v>
          </cell>
          <cell r="D1399" t="str">
            <v>182332 REG ASSET - AFUDC (PIS)</v>
          </cell>
          <cell r="E1399">
            <v>44166</v>
          </cell>
          <cell r="F1399">
            <v>0</v>
          </cell>
          <cell r="G1399">
            <v>113.16</v>
          </cell>
          <cell r="H1399">
            <v>0.6</v>
          </cell>
          <cell r="I1399">
            <v>112.56</v>
          </cell>
          <cell r="J1399">
            <v>0</v>
          </cell>
          <cell r="K1399">
            <v>0</v>
          </cell>
          <cell r="L1399" t="str">
            <v>ED.LL.331000</v>
          </cell>
          <cell r="M1399" t="str">
            <v>ED</v>
          </cell>
          <cell r="N1399" t="str">
            <v>LL</v>
          </cell>
          <cell r="O1399" t="str">
            <v>331000</v>
          </cell>
        </row>
        <row r="1400">
          <cell r="A1400" t="str">
            <v>GD.AA.303100-AFC-MISC INTANGIBLE PL</v>
          </cell>
          <cell r="B1400">
            <v>43914</v>
          </cell>
          <cell r="C1400">
            <v>43891</v>
          </cell>
          <cell r="D1400" t="str">
            <v>182332 REG ASSET - AFUDC (PIS)</v>
          </cell>
          <cell r="E1400">
            <v>44166</v>
          </cell>
          <cell r="F1400">
            <v>0</v>
          </cell>
          <cell r="G1400">
            <v>3160.73</v>
          </cell>
          <cell r="H1400">
            <v>356.36</v>
          </cell>
          <cell r="I1400">
            <v>2804.37</v>
          </cell>
          <cell r="J1400">
            <v>0.30968000000000001</v>
          </cell>
          <cell r="K1400">
            <v>978.81486640000003</v>
          </cell>
          <cell r="L1400" t="str">
            <v>GD.AA.303100</v>
          </cell>
          <cell r="M1400" t="str">
            <v>GD</v>
          </cell>
          <cell r="N1400" t="str">
            <v>AA</v>
          </cell>
          <cell r="O1400" t="str">
            <v>303100</v>
          </cell>
        </row>
        <row r="1401">
          <cell r="A1401" t="str">
            <v>ED.WA.397500-AFC-SUB INTEG COMM EQ</v>
          </cell>
          <cell r="B1401">
            <v>43922</v>
          </cell>
          <cell r="C1401">
            <v>43922</v>
          </cell>
          <cell r="D1401" t="str">
            <v>182332 REG ASSET - AFUDC (PIS)</v>
          </cell>
          <cell r="E1401">
            <v>44166</v>
          </cell>
          <cell r="F1401">
            <v>0</v>
          </cell>
          <cell r="G1401">
            <v>3115.76</v>
          </cell>
          <cell r="H1401">
            <v>46</v>
          </cell>
          <cell r="I1401">
            <v>3069.76</v>
          </cell>
          <cell r="J1401">
            <v>0</v>
          </cell>
          <cell r="K1401">
            <v>0</v>
          </cell>
          <cell r="L1401" t="str">
            <v>ED.WA.397500</v>
          </cell>
          <cell r="M1401" t="str">
            <v>ED</v>
          </cell>
          <cell r="N1401" t="str">
            <v>WA</v>
          </cell>
          <cell r="O1401" t="str">
            <v>397500</v>
          </cell>
        </row>
        <row r="1402">
          <cell r="A1402" t="str">
            <v>CD.ID.390100-AFC-GENERAL PLANT STRU</v>
          </cell>
          <cell r="B1402">
            <v>43882</v>
          </cell>
          <cell r="C1402">
            <v>43862</v>
          </cell>
          <cell r="D1402" t="str">
            <v>182332 REG ASSET - AFUDC (PIS)</v>
          </cell>
          <cell r="E1402">
            <v>44166</v>
          </cell>
          <cell r="F1402">
            <v>0</v>
          </cell>
          <cell r="G1402">
            <v>2553.35</v>
          </cell>
          <cell r="H1402">
            <v>28.14</v>
          </cell>
          <cell r="I1402">
            <v>2525.21</v>
          </cell>
          <cell r="J1402">
            <v>0</v>
          </cell>
          <cell r="K1402">
            <v>0</v>
          </cell>
          <cell r="L1402" t="str">
            <v>CD.ID.390100</v>
          </cell>
          <cell r="M1402" t="str">
            <v>CD</v>
          </cell>
          <cell r="N1402" t="str">
            <v>ID</v>
          </cell>
          <cell r="O1402" t="str">
            <v>390100</v>
          </cell>
        </row>
        <row r="1403">
          <cell r="A1403" t="str">
            <v>CD.AA.303100-AFC-INTANGIBLE PLANT-M</v>
          </cell>
          <cell r="B1403">
            <v>43620</v>
          </cell>
          <cell r="C1403">
            <v>43620</v>
          </cell>
          <cell r="D1403" t="str">
            <v>182332 REG ASSET - AFUDC (PIS)</v>
          </cell>
          <cell r="E1403">
            <v>44166</v>
          </cell>
          <cell r="F1403">
            <v>0</v>
          </cell>
          <cell r="G1403">
            <v>295.58</v>
          </cell>
          <cell r="H1403">
            <v>75.62</v>
          </cell>
          <cell r="I1403">
            <v>219.96</v>
          </cell>
          <cell r="J1403">
            <v>9.2960000000000001E-2</v>
          </cell>
          <cell r="K1403">
            <v>27.477116799999997</v>
          </cell>
          <cell r="L1403" t="str">
            <v>CD.AA.303100</v>
          </cell>
          <cell r="M1403" t="str">
            <v>CD</v>
          </cell>
          <cell r="N1403" t="str">
            <v>AA</v>
          </cell>
          <cell r="O1403" t="str">
            <v>303100</v>
          </cell>
        </row>
        <row r="1404">
          <cell r="A1404" t="str">
            <v>ED.WA.365000-AFC-DISTRIBUTION PLANT</v>
          </cell>
          <cell r="B1404">
            <v>43922</v>
          </cell>
          <cell r="C1404">
            <v>43831</v>
          </cell>
          <cell r="D1404" t="str">
            <v>182332 REG ASSET - AFUDC (PIS)</v>
          </cell>
          <cell r="E1404">
            <v>44166</v>
          </cell>
          <cell r="F1404">
            <v>0</v>
          </cell>
          <cell r="G1404">
            <v>0.63</v>
          </cell>
          <cell r="H1404">
            <v>0.01</v>
          </cell>
          <cell r="I1404">
            <v>0.62</v>
          </cell>
          <cell r="J1404">
            <v>0</v>
          </cell>
          <cell r="K1404">
            <v>0</v>
          </cell>
          <cell r="L1404" t="str">
            <v>ED.WA.365000</v>
          </cell>
          <cell r="M1404" t="str">
            <v>ED</v>
          </cell>
          <cell r="N1404" t="str">
            <v>WA</v>
          </cell>
          <cell r="O1404" t="str">
            <v>365000</v>
          </cell>
        </row>
        <row r="1405">
          <cell r="A1405" t="str">
            <v>ED.AN.356000-AFC-TRANSMISSION PLANT</v>
          </cell>
          <cell r="B1405">
            <v>43616</v>
          </cell>
          <cell r="C1405">
            <v>43586</v>
          </cell>
          <cell r="D1405" t="str">
            <v>182332 REG ASSET - AFUDC (PIS)</v>
          </cell>
          <cell r="E1405">
            <v>44166</v>
          </cell>
          <cell r="F1405">
            <v>0</v>
          </cell>
          <cell r="G1405">
            <v>5.91</v>
          </cell>
          <cell r="H1405">
            <v>0.13</v>
          </cell>
          <cell r="I1405">
            <v>5.78</v>
          </cell>
          <cell r="J1405">
            <v>0</v>
          </cell>
          <cell r="K1405">
            <v>0</v>
          </cell>
          <cell r="L1405" t="str">
            <v>ED.AN.356000</v>
          </cell>
          <cell r="M1405" t="str">
            <v>ED</v>
          </cell>
          <cell r="N1405" t="str">
            <v>AN</v>
          </cell>
          <cell r="O1405" t="str">
            <v>356000</v>
          </cell>
        </row>
        <row r="1406">
          <cell r="A1406" t="str">
            <v>CD.AA.303100-AFC-INTANGIBLE PLANT-M</v>
          </cell>
          <cell r="B1406">
            <v>43914</v>
          </cell>
          <cell r="C1406">
            <v>43891</v>
          </cell>
          <cell r="D1406" t="str">
            <v>182332 REG ASSET - AFUDC (PIS)</v>
          </cell>
          <cell r="E1406">
            <v>44166</v>
          </cell>
          <cell r="F1406">
            <v>0</v>
          </cell>
          <cell r="G1406">
            <v>261.89999999999998</v>
          </cell>
          <cell r="H1406">
            <v>11.63</v>
          </cell>
          <cell r="I1406">
            <v>250.27</v>
          </cell>
          <cell r="J1406">
            <v>9.2960000000000001E-2</v>
          </cell>
          <cell r="K1406">
            <v>24.346223999999999</v>
          </cell>
          <cell r="L1406" t="str">
            <v>CD.AA.303100</v>
          </cell>
          <cell r="M1406" t="str">
            <v>CD</v>
          </cell>
          <cell r="N1406" t="str">
            <v>AA</v>
          </cell>
          <cell r="O1406" t="str">
            <v>303100</v>
          </cell>
        </row>
        <row r="1407">
          <cell r="A1407" t="str">
            <v>CD.AA.303100-AFC-INTANGIBLE PLANT-M</v>
          </cell>
          <cell r="B1407">
            <v>43894</v>
          </cell>
          <cell r="C1407">
            <v>43891</v>
          </cell>
          <cell r="D1407" t="str">
            <v>182332 REG ASSET - AFUDC (PIS)</v>
          </cell>
          <cell r="E1407">
            <v>44166</v>
          </cell>
          <cell r="F1407">
            <v>0</v>
          </cell>
          <cell r="G1407">
            <v>603.63</v>
          </cell>
          <cell r="H1407">
            <v>26.79</v>
          </cell>
          <cell r="I1407">
            <v>576.84</v>
          </cell>
          <cell r="J1407">
            <v>9.2960000000000001E-2</v>
          </cell>
          <cell r="K1407">
            <v>56.113444800000003</v>
          </cell>
          <cell r="L1407" t="str">
            <v>CD.AA.303100</v>
          </cell>
          <cell r="M1407" t="str">
            <v>CD</v>
          </cell>
          <cell r="N1407" t="str">
            <v>AA</v>
          </cell>
          <cell r="O1407" t="str">
            <v>303100</v>
          </cell>
        </row>
        <row r="1408">
          <cell r="A1408" t="str">
            <v>CD.WA.390100-AFC-GENERAL PLANT-STRU</v>
          </cell>
          <cell r="B1408">
            <v>43769</v>
          </cell>
          <cell r="C1408">
            <v>43739</v>
          </cell>
          <cell r="D1408" t="str">
            <v>182332 REG ASSET - AFUDC (PIS)</v>
          </cell>
          <cell r="E1408">
            <v>44166</v>
          </cell>
          <cell r="F1408">
            <v>0</v>
          </cell>
          <cell r="G1408">
            <v>85.15</v>
          </cell>
          <cell r="H1408">
            <v>2.64</v>
          </cell>
          <cell r="I1408">
            <v>82.51</v>
          </cell>
          <cell r="J1408">
            <v>0</v>
          </cell>
          <cell r="K1408">
            <v>0</v>
          </cell>
          <cell r="L1408" t="str">
            <v>CD.WA.390100</v>
          </cell>
          <cell r="M1408" t="str">
            <v>CD</v>
          </cell>
          <cell r="N1408" t="str">
            <v>WA</v>
          </cell>
          <cell r="O1408" t="str">
            <v>390100</v>
          </cell>
        </row>
        <row r="1409">
          <cell r="A1409" t="str">
            <v>ED.ID.362000-AFC-DISTRIBUTION PLANT</v>
          </cell>
          <cell r="B1409">
            <v>43910</v>
          </cell>
          <cell r="C1409">
            <v>43891</v>
          </cell>
          <cell r="D1409" t="str">
            <v>182332 REG ASSET - AFUDC (PIS)</v>
          </cell>
          <cell r="E1409">
            <v>44166</v>
          </cell>
          <cell r="F1409">
            <v>0</v>
          </cell>
          <cell r="G1409">
            <v>421.3</v>
          </cell>
          <cell r="H1409">
            <v>4.4400000000000004</v>
          </cell>
          <cell r="I1409">
            <v>416.86</v>
          </cell>
          <cell r="J1409">
            <v>0</v>
          </cell>
          <cell r="K1409">
            <v>0</v>
          </cell>
          <cell r="L1409" t="str">
            <v>ED.ID.362000</v>
          </cell>
          <cell r="M1409" t="str">
            <v>ED</v>
          </cell>
          <cell r="N1409" t="str">
            <v>ID</v>
          </cell>
          <cell r="O1409" t="str">
            <v>362000</v>
          </cell>
        </row>
        <row r="1410">
          <cell r="A1410" t="str">
            <v>CD.AN.394000-AFC-GENERAL PLANT-TOOL</v>
          </cell>
          <cell r="B1410">
            <v>43665</v>
          </cell>
          <cell r="C1410">
            <v>43466</v>
          </cell>
          <cell r="D1410" t="str">
            <v>182332 REG ASSET - AFUDC (PIS)</v>
          </cell>
          <cell r="E1410">
            <v>44166</v>
          </cell>
          <cell r="F1410">
            <v>0</v>
          </cell>
          <cell r="G1410">
            <v>-144.08000000000001</v>
          </cell>
          <cell r="H1410">
            <v>-7.5</v>
          </cell>
          <cell r="I1410">
            <v>-136.58000000000001</v>
          </cell>
          <cell r="J1410">
            <v>0</v>
          </cell>
          <cell r="K1410">
            <v>0</v>
          </cell>
          <cell r="L1410" t="str">
            <v>CD.AN.394000</v>
          </cell>
          <cell r="M1410" t="str">
            <v>CD</v>
          </cell>
          <cell r="N1410" t="str">
            <v>AN</v>
          </cell>
          <cell r="O1410" t="str">
            <v>394000</v>
          </cell>
        </row>
        <row r="1411">
          <cell r="A1411" t="str">
            <v>ED.AN.356000-AFC-TRANSMISSION PLANT</v>
          </cell>
          <cell r="B1411">
            <v>43509</v>
          </cell>
          <cell r="C1411">
            <v>43509</v>
          </cell>
          <cell r="D1411" t="str">
            <v>182332 REG ASSET - AFUDC (PIS)</v>
          </cell>
          <cell r="E1411">
            <v>44166</v>
          </cell>
          <cell r="F1411">
            <v>0</v>
          </cell>
          <cell r="G1411">
            <v>10486.65</v>
          </cell>
          <cell r="H1411">
            <v>227.74</v>
          </cell>
          <cell r="I1411">
            <v>10258.91</v>
          </cell>
          <cell r="J1411">
            <v>0</v>
          </cell>
          <cell r="K1411">
            <v>0</v>
          </cell>
          <cell r="L1411" t="str">
            <v>ED.AN.356000</v>
          </cell>
          <cell r="M1411" t="str">
            <v>ED</v>
          </cell>
          <cell r="N1411" t="str">
            <v>AN</v>
          </cell>
          <cell r="O1411" t="str">
            <v>356000</v>
          </cell>
        </row>
        <row r="1412">
          <cell r="A1412" t="str">
            <v>ED.UF.332000-AFC-HYDRO PROD PLANT-R</v>
          </cell>
          <cell r="B1412">
            <v>43819</v>
          </cell>
          <cell r="C1412">
            <v>43800</v>
          </cell>
          <cell r="D1412" t="str">
            <v>182332 REG ASSET - AFUDC (PIS)</v>
          </cell>
          <cell r="E1412">
            <v>44166</v>
          </cell>
          <cell r="F1412">
            <v>0</v>
          </cell>
          <cell r="G1412">
            <v>118.04</v>
          </cell>
          <cell r="H1412">
            <v>6.48</v>
          </cell>
          <cell r="I1412">
            <v>111.56</v>
          </cell>
          <cell r="J1412">
            <v>0</v>
          </cell>
          <cell r="K1412">
            <v>0</v>
          </cell>
          <cell r="L1412" t="str">
            <v>ED.UF.332000</v>
          </cell>
          <cell r="M1412" t="str">
            <v>ED</v>
          </cell>
          <cell r="N1412" t="str">
            <v>UF</v>
          </cell>
          <cell r="O1412" t="str">
            <v>332000</v>
          </cell>
        </row>
        <row r="1413">
          <cell r="A1413" t="str">
            <v>CD.WA.394000-AFC-GENERAL PLANT-TOOL</v>
          </cell>
          <cell r="B1413">
            <v>43769</v>
          </cell>
          <cell r="C1413">
            <v>43466</v>
          </cell>
          <cell r="D1413" t="str">
            <v>182332 REG ASSET - AFUDC (PIS)</v>
          </cell>
          <cell r="E1413">
            <v>44166</v>
          </cell>
          <cell r="F1413">
            <v>0</v>
          </cell>
          <cell r="G1413">
            <v>2.1</v>
          </cell>
          <cell r="H1413">
            <v>7.0000000000000007E-2</v>
          </cell>
          <cell r="I1413">
            <v>2.0299999999999998</v>
          </cell>
          <cell r="J1413">
            <v>0</v>
          </cell>
          <cell r="K1413">
            <v>0</v>
          </cell>
          <cell r="L1413" t="str">
            <v>CD.WA.394000</v>
          </cell>
          <cell r="M1413" t="str">
            <v>CD</v>
          </cell>
          <cell r="N1413" t="str">
            <v>WA</v>
          </cell>
          <cell r="O1413" t="str">
            <v>394000</v>
          </cell>
        </row>
        <row r="1414">
          <cell r="A1414" t="str">
            <v>ED.LF.331000-AFC-HYDRO PROD PLANT-S</v>
          </cell>
          <cell r="B1414">
            <v>43740</v>
          </cell>
          <cell r="C1414">
            <v>43739</v>
          </cell>
          <cell r="D1414" t="str">
            <v>182332 REG ASSET - AFUDC (PIS)</v>
          </cell>
          <cell r="E1414">
            <v>44166</v>
          </cell>
          <cell r="F1414">
            <v>0</v>
          </cell>
          <cell r="G1414">
            <v>1701.45</v>
          </cell>
          <cell r="H1414">
            <v>17.23</v>
          </cell>
          <cell r="I1414">
            <v>1684.22</v>
          </cell>
          <cell r="J1414">
            <v>0</v>
          </cell>
          <cell r="K1414">
            <v>0</v>
          </cell>
          <cell r="L1414" t="str">
            <v>ED.LF.331000</v>
          </cell>
          <cell r="M1414" t="str">
            <v>ED</v>
          </cell>
          <cell r="N1414" t="str">
            <v>LF</v>
          </cell>
          <cell r="O1414" t="str">
            <v>331000</v>
          </cell>
        </row>
        <row r="1415">
          <cell r="A1415" t="str">
            <v>ED.AN.356000-AFC-TRANSMISSION PLANT</v>
          </cell>
          <cell r="B1415">
            <v>43536</v>
          </cell>
          <cell r="C1415">
            <v>43536</v>
          </cell>
          <cell r="D1415" t="str">
            <v>182332 REG ASSET - AFUDC (PIS)</v>
          </cell>
          <cell r="E1415">
            <v>44166</v>
          </cell>
          <cell r="F1415">
            <v>0</v>
          </cell>
          <cell r="G1415">
            <v>671.83</v>
          </cell>
          <cell r="H1415">
            <v>14.59</v>
          </cell>
          <cell r="I1415">
            <v>657.24</v>
          </cell>
          <cell r="J1415">
            <v>0</v>
          </cell>
          <cell r="K1415">
            <v>0</v>
          </cell>
          <cell r="L1415" t="str">
            <v>ED.AN.356000</v>
          </cell>
          <cell r="M1415" t="str">
            <v>ED</v>
          </cell>
          <cell r="N1415" t="str">
            <v>AN</v>
          </cell>
          <cell r="O1415" t="str">
            <v>356000</v>
          </cell>
        </row>
        <row r="1416">
          <cell r="A1416" t="str">
            <v>ED.ID.390100-AFC-GENERAL PLANT-STRU</v>
          </cell>
          <cell r="B1416">
            <v>43805</v>
          </cell>
          <cell r="C1416">
            <v>43800</v>
          </cell>
          <cell r="D1416" t="str">
            <v>182332 REG ASSET - AFUDC (PIS)</v>
          </cell>
          <cell r="E1416">
            <v>44166</v>
          </cell>
          <cell r="F1416">
            <v>0</v>
          </cell>
          <cell r="G1416">
            <v>385.03</v>
          </cell>
          <cell r="H1416">
            <v>7.7</v>
          </cell>
          <cell r="I1416">
            <v>377.33</v>
          </cell>
          <cell r="J1416">
            <v>0</v>
          </cell>
          <cell r="K1416">
            <v>0</v>
          </cell>
          <cell r="L1416" t="str">
            <v>ED.ID.390100</v>
          </cell>
          <cell r="M1416" t="str">
            <v>ED</v>
          </cell>
          <cell r="N1416" t="str">
            <v>ID</v>
          </cell>
          <cell r="O1416" t="str">
            <v>390100</v>
          </cell>
        </row>
        <row r="1417">
          <cell r="A1417" t="str">
            <v>CD.AA.303100-AFC-INTANGIBLE PLANT-M</v>
          </cell>
          <cell r="B1417">
            <v>43606</v>
          </cell>
          <cell r="C1417">
            <v>43606</v>
          </cell>
          <cell r="D1417" t="str">
            <v>182332 REG ASSET - AFUDC (PIS)</v>
          </cell>
          <cell r="E1417">
            <v>44166</v>
          </cell>
          <cell r="F1417">
            <v>0</v>
          </cell>
          <cell r="G1417">
            <v>2021.66</v>
          </cell>
          <cell r="H1417">
            <v>517.19000000000005</v>
          </cell>
          <cell r="I1417">
            <v>1504.47</v>
          </cell>
          <cell r="J1417">
            <v>9.2960000000000001E-2</v>
          </cell>
          <cell r="K1417">
            <v>187.9335136</v>
          </cell>
          <cell r="L1417" t="str">
            <v>CD.AA.303100</v>
          </cell>
          <cell r="M1417" t="str">
            <v>CD</v>
          </cell>
          <cell r="N1417" t="str">
            <v>AA</v>
          </cell>
          <cell r="O1417" t="str">
            <v>303100</v>
          </cell>
        </row>
        <row r="1418">
          <cell r="A1418" t="str">
            <v>CD.AA.397000-AFC-GENERAL PLANT-COMM</v>
          </cell>
          <cell r="B1418">
            <v>43930</v>
          </cell>
          <cell r="C1418">
            <v>43922</v>
          </cell>
          <cell r="D1418" t="str">
            <v>182332 REG ASSET - AFUDC (PIS)</v>
          </cell>
          <cell r="E1418">
            <v>44166</v>
          </cell>
          <cell r="F1418">
            <v>0</v>
          </cell>
          <cell r="G1418">
            <v>11.27</v>
          </cell>
          <cell r="H1418">
            <v>0.3</v>
          </cell>
          <cell r="I1418">
            <v>10.97</v>
          </cell>
          <cell r="J1418">
            <v>9.2960000000000001E-2</v>
          </cell>
          <cell r="K1418">
            <v>1.0476592</v>
          </cell>
          <cell r="L1418" t="str">
            <v>CD.AA.397000</v>
          </cell>
          <cell r="M1418" t="str">
            <v>CD</v>
          </cell>
          <cell r="N1418" t="str">
            <v>AA</v>
          </cell>
          <cell r="O1418" t="str">
            <v>397000</v>
          </cell>
        </row>
        <row r="1419">
          <cell r="A1419" t="str">
            <v>CD.AA.303100-AFC-INTANGIBLE PLANT-M</v>
          </cell>
          <cell r="B1419">
            <v>43817</v>
          </cell>
          <cell r="C1419">
            <v>43800</v>
          </cell>
          <cell r="D1419" t="str">
            <v>182332 REG ASSET - AFUDC (PIS)</v>
          </cell>
          <cell r="E1419">
            <v>44166</v>
          </cell>
          <cell r="F1419">
            <v>0</v>
          </cell>
          <cell r="G1419">
            <v>21807.79</v>
          </cell>
          <cell r="H1419">
            <v>5578.96</v>
          </cell>
          <cell r="I1419">
            <v>16228.83</v>
          </cell>
          <cell r="J1419">
            <v>9.2960000000000001E-2</v>
          </cell>
          <cell r="K1419">
            <v>2027.2521584000001</v>
          </cell>
          <cell r="L1419" t="str">
            <v>CD.AA.303100</v>
          </cell>
          <cell r="M1419" t="str">
            <v>CD</v>
          </cell>
          <cell r="N1419" t="str">
            <v>AA</v>
          </cell>
          <cell r="O1419" t="str">
            <v>303100</v>
          </cell>
        </row>
        <row r="1420">
          <cell r="A1420" t="str">
            <v>ED.AN.356000-AFC-TRANSMISSION PLANT</v>
          </cell>
          <cell r="B1420">
            <v>43571</v>
          </cell>
          <cell r="C1420">
            <v>43571</v>
          </cell>
          <cell r="D1420" t="str">
            <v>182332 REG ASSET - AFUDC (PIS)</v>
          </cell>
          <cell r="E1420">
            <v>44166</v>
          </cell>
          <cell r="F1420">
            <v>0</v>
          </cell>
          <cell r="G1420">
            <v>-49.45</v>
          </cell>
          <cell r="H1420">
            <v>-1.07</v>
          </cell>
          <cell r="I1420">
            <v>-48.38</v>
          </cell>
          <cell r="J1420">
            <v>0</v>
          </cell>
          <cell r="K1420">
            <v>0</v>
          </cell>
          <cell r="L1420" t="str">
            <v>ED.AN.356000</v>
          </cell>
          <cell r="M1420" t="str">
            <v>ED</v>
          </cell>
          <cell r="N1420" t="str">
            <v>AN</v>
          </cell>
          <cell r="O1420" t="str">
            <v>356000</v>
          </cell>
        </row>
        <row r="1421">
          <cell r="A1421" t="str">
            <v>GD.WA.385000-AFC-DISTRIBUTION-MEAS/</v>
          </cell>
          <cell r="B1421">
            <v>43769</v>
          </cell>
          <cell r="C1421">
            <v>43739</v>
          </cell>
          <cell r="D1421" t="str">
            <v>182332 REG ASSET - AFUDC (PIS)</v>
          </cell>
          <cell r="E1421">
            <v>44166</v>
          </cell>
          <cell r="F1421">
            <v>0</v>
          </cell>
          <cell r="G1421">
            <v>177.02</v>
          </cell>
          <cell r="H1421">
            <v>2.95</v>
          </cell>
          <cell r="I1421">
            <v>174.07</v>
          </cell>
          <cell r="J1421">
            <v>0</v>
          </cell>
          <cell r="K1421">
            <v>0</v>
          </cell>
          <cell r="L1421" t="str">
            <v>GD.WA.385000</v>
          </cell>
          <cell r="M1421" t="str">
            <v>GD</v>
          </cell>
          <cell r="N1421" t="str">
            <v>WA</v>
          </cell>
          <cell r="O1421" t="str">
            <v>385000</v>
          </cell>
        </row>
        <row r="1422">
          <cell r="A1422" t="str">
            <v>ED.AN.356000-AFC-TRANSMISSION PLANT</v>
          </cell>
          <cell r="B1422">
            <v>43406</v>
          </cell>
          <cell r="C1422">
            <v>43405</v>
          </cell>
          <cell r="D1422" t="str">
            <v>182332 REG ASSET - AFUDC (PIS)</v>
          </cell>
          <cell r="E1422">
            <v>44166</v>
          </cell>
          <cell r="F1422">
            <v>0</v>
          </cell>
          <cell r="G1422">
            <v>7643.3</v>
          </cell>
          <cell r="H1422">
            <v>240.82</v>
          </cell>
          <cell r="I1422">
            <v>7402.48</v>
          </cell>
          <cell r="J1422">
            <v>0</v>
          </cell>
          <cell r="K1422">
            <v>0</v>
          </cell>
          <cell r="L1422" t="str">
            <v>ED.AN.356000</v>
          </cell>
          <cell r="M1422" t="str">
            <v>ED</v>
          </cell>
          <cell r="N1422" t="str">
            <v>AN</v>
          </cell>
          <cell r="O1422" t="str">
            <v>356000</v>
          </cell>
        </row>
        <row r="1423">
          <cell r="A1423" t="str">
            <v>CD.AN.397000-AFC-GENERAL PLANT-COMM</v>
          </cell>
          <cell r="B1423">
            <v>43784</v>
          </cell>
          <cell r="C1423">
            <v>43770</v>
          </cell>
          <cell r="D1423" t="str">
            <v>182332 REG ASSET - AFUDC (PIS)</v>
          </cell>
          <cell r="E1423">
            <v>44166</v>
          </cell>
          <cell r="F1423">
            <v>0</v>
          </cell>
          <cell r="G1423">
            <v>506.64</v>
          </cell>
          <cell r="H1423">
            <v>41.29</v>
          </cell>
          <cell r="I1423">
            <v>465.35</v>
          </cell>
          <cell r="J1423">
            <v>0</v>
          </cell>
          <cell r="K1423">
            <v>0</v>
          </cell>
          <cell r="L1423" t="str">
            <v>CD.AN.397000</v>
          </cell>
          <cell r="M1423" t="str">
            <v>CD</v>
          </cell>
          <cell r="N1423" t="str">
            <v>AN</v>
          </cell>
          <cell r="O1423" t="str">
            <v>397000</v>
          </cell>
        </row>
        <row r="1424">
          <cell r="A1424" t="str">
            <v>ED.AN.355000-AFC-TRANSMISSION PLANT</v>
          </cell>
          <cell r="B1424">
            <v>43406</v>
          </cell>
          <cell r="C1424">
            <v>43405</v>
          </cell>
          <cell r="D1424" t="str">
            <v>182332 REG ASSET - AFUDC (PIS)</v>
          </cell>
          <cell r="E1424">
            <v>44166</v>
          </cell>
          <cell r="F1424">
            <v>0</v>
          </cell>
          <cell r="G1424">
            <v>18563.28</v>
          </cell>
          <cell r="H1424">
            <v>496.26</v>
          </cell>
          <cell r="I1424">
            <v>18067.02</v>
          </cell>
          <cell r="J1424">
            <v>0</v>
          </cell>
          <cell r="K1424">
            <v>0</v>
          </cell>
          <cell r="L1424" t="str">
            <v>ED.AN.355000</v>
          </cell>
          <cell r="M1424" t="str">
            <v>ED</v>
          </cell>
          <cell r="N1424" t="str">
            <v>AN</v>
          </cell>
          <cell r="O1424" t="str">
            <v>355000</v>
          </cell>
        </row>
        <row r="1425">
          <cell r="A1425" t="str">
            <v>ED.WA.371040-AFC-DIST-EV DC FAST CH</v>
          </cell>
          <cell r="B1425">
            <v>43676</v>
          </cell>
          <cell r="C1425">
            <v>43647</v>
          </cell>
          <cell r="D1425" t="str">
            <v>182332 REG ASSET - AFUDC (PIS)</v>
          </cell>
          <cell r="E1425">
            <v>44166</v>
          </cell>
          <cell r="F1425">
            <v>0</v>
          </cell>
          <cell r="G1425">
            <v>242.94</v>
          </cell>
          <cell r="H1425">
            <v>31.83</v>
          </cell>
          <cell r="I1425">
            <v>211.11</v>
          </cell>
          <cell r="J1425">
            <v>0</v>
          </cell>
          <cell r="K1425">
            <v>0</v>
          </cell>
          <cell r="L1425" t="str">
            <v>ED.WA.371040</v>
          </cell>
          <cell r="M1425" t="str">
            <v>ED</v>
          </cell>
          <cell r="N1425" t="str">
            <v>WA</v>
          </cell>
          <cell r="O1425" t="str">
            <v>371040</v>
          </cell>
        </row>
        <row r="1426">
          <cell r="A1426" t="str">
            <v>ED.AN.353000-AFC-TRANSMISSION PLANT</v>
          </cell>
          <cell r="B1426">
            <v>43616</v>
          </cell>
          <cell r="C1426">
            <v>43586</v>
          </cell>
          <cell r="D1426" t="str">
            <v>182332 REG ASSET - AFUDC (PIS)</v>
          </cell>
          <cell r="E1426">
            <v>44166</v>
          </cell>
          <cell r="F1426">
            <v>0</v>
          </cell>
          <cell r="G1426">
            <v>104.2</v>
          </cell>
          <cell r="H1426">
            <v>1.1299999999999999</v>
          </cell>
          <cell r="I1426">
            <v>103.07</v>
          </cell>
          <cell r="J1426">
            <v>0</v>
          </cell>
          <cell r="K1426">
            <v>0</v>
          </cell>
          <cell r="L1426" t="str">
            <v>ED.AN.353000</v>
          </cell>
          <cell r="M1426" t="str">
            <v>ED</v>
          </cell>
          <cell r="N1426" t="str">
            <v>AN</v>
          </cell>
          <cell r="O1426" t="str">
            <v>353000</v>
          </cell>
        </row>
        <row r="1427">
          <cell r="A1427" t="str">
            <v>GD.WA.374400 GAS DIST PLANT-LAND EA</v>
          </cell>
          <cell r="B1427">
            <v>43468</v>
          </cell>
          <cell r="C1427">
            <v>43468</v>
          </cell>
          <cell r="D1427" t="str">
            <v>182332 REG ASSET - AFUDC (PIS)</v>
          </cell>
          <cell r="E1427">
            <v>44166</v>
          </cell>
          <cell r="F1427">
            <v>0</v>
          </cell>
          <cell r="G1427">
            <v>1.9</v>
          </cell>
          <cell r="H1427">
            <v>0.04</v>
          </cell>
          <cell r="I1427">
            <v>1.86</v>
          </cell>
          <cell r="J1427">
            <v>0</v>
          </cell>
          <cell r="K1427">
            <v>0</v>
          </cell>
          <cell r="L1427" t="str">
            <v>GD.WA.374400</v>
          </cell>
          <cell r="M1427" t="str">
            <v>GD</v>
          </cell>
          <cell r="N1427" t="str">
            <v>WA</v>
          </cell>
          <cell r="O1427" t="str">
            <v>374400</v>
          </cell>
        </row>
        <row r="1428">
          <cell r="A1428" t="str">
            <v>CD.AA.397000-AFC-GENERAL PLANT-COMM</v>
          </cell>
          <cell r="B1428">
            <v>43819</v>
          </cell>
          <cell r="C1428">
            <v>43800</v>
          </cell>
          <cell r="D1428" t="str">
            <v>182332 REG ASSET - AFUDC (PIS)</v>
          </cell>
          <cell r="E1428">
            <v>44166</v>
          </cell>
          <cell r="F1428">
            <v>0</v>
          </cell>
          <cell r="G1428">
            <v>11545.9</v>
          </cell>
          <cell r="H1428">
            <v>636.23</v>
          </cell>
          <cell r="I1428">
            <v>10909.67</v>
          </cell>
          <cell r="J1428">
            <v>9.2960000000000001E-2</v>
          </cell>
          <cell r="K1428">
            <v>1073.3068639999999</v>
          </cell>
          <cell r="L1428" t="str">
            <v>CD.AA.397000</v>
          </cell>
          <cell r="M1428" t="str">
            <v>CD</v>
          </cell>
          <cell r="N1428" t="str">
            <v>AA</v>
          </cell>
          <cell r="O1428" t="str">
            <v>397000</v>
          </cell>
        </row>
        <row r="1429">
          <cell r="A1429" t="str">
            <v>ED.RT.345000-AFC-OTHER PROD PLANT-A</v>
          </cell>
          <cell r="B1429">
            <v>43614</v>
          </cell>
          <cell r="C1429">
            <v>43586</v>
          </cell>
          <cell r="D1429" t="str">
            <v>182332 REG ASSET - AFUDC (PIS)</v>
          </cell>
          <cell r="E1429">
            <v>44166</v>
          </cell>
          <cell r="F1429">
            <v>0</v>
          </cell>
          <cell r="G1429">
            <v>140.30000000000001</v>
          </cell>
          <cell r="H1429">
            <v>15.81</v>
          </cell>
          <cell r="I1429">
            <v>124.49</v>
          </cell>
          <cell r="J1429">
            <v>0</v>
          </cell>
          <cell r="K1429">
            <v>0</v>
          </cell>
          <cell r="L1429" t="str">
            <v>ED.RT.345000</v>
          </cell>
          <cell r="M1429" t="str">
            <v>ED</v>
          </cell>
          <cell r="N1429" t="str">
            <v>RT</v>
          </cell>
          <cell r="O1429" t="str">
            <v>345000</v>
          </cell>
        </row>
        <row r="1430">
          <cell r="A1430" t="str">
            <v>ED.KF.311000-AFC-STEAM PROD PLANT-S</v>
          </cell>
          <cell r="B1430">
            <v>43602</v>
          </cell>
          <cell r="C1430">
            <v>43602</v>
          </cell>
          <cell r="D1430" t="str">
            <v>182332 REG ASSET - AFUDC (PIS)</v>
          </cell>
          <cell r="E1430">
            <v>44166</v>
          </cell>
          <cell r="F1430">
            <v>0</v>
          </cell>
          <cell r="G1430">
            <v>7.65</v>
          </cell>
          <cell r="H1430">
            <v>0.25</v>
          </cell>
          <cell r="I1430">
            <v>7.4</v>
          </cell>
          <cell r="J1430">
            <v>0</v>
          </cell>
          <cell r="K1430">
            <v>0</v>
          </cell>
          <cell r="L1430" t="str">
            <v>ED.KF.311000</v>
          </cell>
          <cell r="M1430" t="str">
            <v>ED</v>
          </cell>
          <cell r="N1430" t="str">
            <v>KF</v>
          </cell>
          <cell r="O1430" t="str">
            <v>311000</v>
          </cell>
        </row>
        <row r="1431">
          <cell r="A1431" t="str">
            <v>ED.WA.366000-AFC-DISTRIBUTION PLANT</v>
          </cell>
          <cell r="B1431">
            <v>43616</v>
          </cell>
          <cell r="C1431">
            <v>43466</v>
          </cell>
          <cell r="D1431" t="str">
            <v>182332 REG ASSET - AFUDC (PIS)</v>
          </cell>
          <cell r="E1431">
            <v>44166</v>
          </cell>
          <cell r="F1431">
            <v>0</v>
          </cell>
          <cell r="G1431">
            <v>15.01</v>
          </cell>
          <cell r="H1431">
            <v>-0.31</v>
          </cell>
          <cell r="I1431">
            <v>15.32</v>
          </cell>
          <cell r="J1431">
            <v>0</v>
          </cell>
          <cell r="K1431">
            <v>0</v>
          </cell>
          <cell r="L1431" t="str">
            <v>ED.WA.366000</v>
          </cell>
          <cell r="M1431" t="str">
            <v>ED</v>
          </cell>
          <cell r="N1431" t="str">
            <v>WA</v>
          </cell>
          <cell r="O1431" t="str">
            <v>366000</v>
          </cell>
        </row>
        <row r="1432">
          <cell r="A1432" t="str">
            <v>CD.AA.303100-AFC-INTANGIBLE PLANT-M</v>
          </cell>
          <cell r="B1432">
            <v>43808</v>
          </cell>
          <cell r="C1432">
            <v>43800</v>
          </cell>
          <cell r="D1432" t="str">
            <v>182332 REG ASSET - AFUDC (PIS)</v>
          </cell>
          <cell r="E1432">
            <v>44166</v>
          </cell>
          <cell r="F1432">
            <v>0</v>
          </cell>
          <cell r="G1432">
            <v>21753.1</v>
          </cell>
          <cell r="H1432">
            <v>5564.97</v>
          </cell>
          <cell r="I1432">
            <v>16188.13</v>
          </cell>
          <cell r="J1432">
            <v>9.2960000000000001E-2</v>
          </cell>
          <cell r="K1432">
            <v>2022.1681759999999</v>
          </cell>
          <cell r="L1432" t="str">
            <v>CD.AA.303100</v>
          </cell>
          <cell r="M1432" t="str">
            <v>CD</v>
          </cell>
          <cell r="N1432" t="str">
            <v>AA</v>
          </cell>
          <cell r="O1432" t="str">
            <v>303100</v>
          </cell>
        </row>
        <row r="1433">
          <cell r="A1433" t="str">
            <v>CD.AA.391100-AFC-GENERAL PLANT-COMP</v>
          </cell>
          <cell r="B1433">
            <v>43104</v>
          </cell>
          <cell r="C1433">
            <v>43101</v>
          </cell>
          <cell r="D1433" t="str">
            <v>182332 REG ASSET - AFUDC (PIS)</v>
          </cell>
          <cell r="E1433">
            <v>44166</v>
          </cell>
          <cell r="F1433">
            <v>0</v>
          </cell>
          <cell r="G1433">
            <v>-253.79</v>
          </cell>
          <cell r="H1433">
            <v>-93.58</v>
          </cell>
          <cell r="I1433">
            <v>-160.21</v>
          </cell>
          <cell r="J1433">
            <v>9.2960000000000001E-2</v>
          </cell>
          <cell r="K1433">
            <v>-23.5923184</v>
          </cell>
          <cell r="L1433" t="str">
            <v>CD.AA.391100</v>
          </cell>
          <cell r="M1433" t="str">
            <v>CD</v>
          </cell>
          <cell r="N1433" t="str">
            <v>AA</v>
          </cell>
          <cell r="O1433" t="str">
            <v>391100</v>
          </cell>
        </row>
        <row r="1434">
          <cell r="A1434" t="str">
            <v>GD.WA.374400 GAS DIST PLANT-LAND EA</v>
          </cell>
          <cell r="B1434">
            <v>43747</v>
          </cell>
          <cell r="C1434">
            <v>43739</v>
          </cell>
          <cell r="D1434" t="str">
            <v>182332 REG ASSET - AFUDC (PIS)</v>
          </cell>
          <cell r="E1434">
            <v>44166</v>
          </cell>
          <cell r="F1434">
            <v>0</v>
          </cell>
          <cell r="G1434">
            <v>155.66</v>
          </cell>
          <cell r="H1434">
            <v>3.56</v>
          </cell>
          <cell r="I1434">
            <v>152.1</v>
          </cell>
          <cell r="J1434">
            <v>0</v>
          </cell>
          <cell r="K1434">
            <v>0</v>
          </cell>
          <cell r="L1434" t="str">
            <v>GD.WA.374400</v>
          </cell>
          <cell r="M1434" t="str">
            <v>GD</v>
          </cell>
          <cell r="N1434" t="str">
            <v>WA</v>
          </cell>
          <cell r="O1434" t="str">
            <v>374400</v>
          </cell>
        </row>
        <row r="1435">
          <cell r="A1435" t="str">
            <v>ED.NR.335150-AFC-HYD PRD-EQ FISHERY</v>
          </cell>
          <cell r="B1435">
            <v>43847</v>
          </cell>
          <cell r="C1435">
            <v>43831</v>
          </cell>
          <cell r="D1435" t="str">
            <v>182332 REG ASSET - AFUDC (PIS)</v>
          </cell>
          <cell r="E1435">
            <v>44166</v>
          </cell>
          <cell r="F1435">
            <v>0</v>
          </cell>
          <cell r="G1435">
            <v>0</v>
          </cell>
          <cell r="H1435">
            <v>0</v>
          </cell>
          <cell r="I1435">
            <v>0</v>
          </cell>
          <cell r="J1435">
            <v>0</v>
          </cell>
          <cell r="K1435">
            <v>0</v>
          </cell>
          <cell r="L1435" t="str">
            <v>ED.NR.335150</v>
          </cell>
          <cell r="M1435" t="str">
            <v>ED</v>
          </cell>
          <cell r="N1435" t="str">
            <v>NR</v>
          </cell>
          <cell r="O1435" t="str">
            <v>335150</v>
          </cell>
        </row>
        <row r="1436">
          <cell r="A1436" t="str">
            <v>CD.AA.303100-AFC-INTANGIBLE PLANT-M</v>
          </cell>
          <cell r="B1436">
            <v>43642</v>
          </cell>
          <cell r="C1436">
            <v>43642</v>
          </cell>
          <cell r="D1436" t="str">
            <v>182332 REG ASSET - AFUDC (PIS)</v>
          </cell>
          <cell r="E1436">
            <v>44166</v>
          </cell>
          <cell r="F1436">
            <v>0</v>
          </cell>
          <cell r="G1436">
            <v>2758.38</v>
          </cell>
          <cell r="H1436">
            <v>705.66</v>
          </cell>
          <cell r="I1436">
            <v>2052.7199999999998</v>
          </cell>
          <cell r="J1436">
            <v>9.2960000000000001E-2</v>
          </cell>
          <cell r="K1436">
            <v>256.41900480000004</v>
          </cell>
          <cell r="L1436" t="str">
            <v>CD.AA.303100</v>
          </cell>
          <cell r="M1436" t="str">
            <v>CD</v>
          </cell>
          <cell r="N1436" t="str">
            <v>AA</v>
          </cell>
          <cell r="O1436" t="str">
            <v>303100</v>
          </cell>
        </row>
        <row r="1437">
          <cell r="A1437" t="str">
            <v>ED.AN.397500-AFC-SUB INTEGRAT COMM</v>
          </cell>
          <cell r="B1437">
            <v>43510</v>
          </cell>
          <cell r="C1437">
            <v>43497</v>
          </cell>
          <cell r="D1437" t="str">
            <v>182332 REG ASSET - AFUDC (PIS)</v>
          </cell>
          <cell r="E1437">
            <v>44166</v>
          </cell>
          <cell r="F1437">
            <v>0</v>
          </cell>
          <cell r="G1437">
            <v>278.20999999999998</v>
          </cell>
          <cell r="H1437">
            <v>25.72</v>
          </cell>
          <cell r="I1437">
            <v>252.49</v>
          </cell>
          <cell r="J1437">
            <v>0</v>
          </cell>
          <cell r="K1437">
            <v>0</v>
          </cell>
          <cell r="L1437" t="str">
            <v>ED.AN.397500</v>
          </cell>
          <cell r="M1437" t="str">
            <v>ED</v>
          </cell>
          <cell r="N1437" t="str">
            <v>AN</v>
          </cell>
          <cell r="O1437" t="str">
            <v>397500</v>
          </cell>
        </row>
        <row r="1438">
          <cell r="A1438" t="str">
            <v>CD.AA.391100-AFC-GENERAL PLANT-COMP</v>
          </cell>
          <cell r="B1438">
            <v>43524</v>
          </cell>
          <cell r="C1438">
            <v>43466</v>
          </cell>
          <cell r="D1438" t="str">
            <v>182332 REG ASSET - AFUDC (PIS)</v>
          </cell>
          <cell r="E1438">
            <v>44166</v>
          </cell>
          <cell r="F1438">
            <v>0</v>
          </cell>
          <cell r="G1438">
            <v>92530.81</v>
          </cell>
          <cell r="H1438">
            <v>21646.41</v>
          </cell>
          <cell r="I1438">
            <v>70884.399999999994</v>
          </cell>
          <cell r="J1438">
            <v>9.2960000000000001E-2</v>
          </cell>
          <cell r="K1438">
            <v>8601.6640975999999</v>
          </cell>
          <cell r="L1438" t="str">
            <v>CD.AA.391100</v>
          </cell>
          <cell r="M1438" t="str">
            <v>CD</v>
          </cell>
          <cell r="N1438" t="str">
            <v>AA</v>
          </cell>
          <cell r="O1438" t="str">
            <v>391100</v>
          </cell>
        </row>
        <row r="1439">
          <cell r="A1439" t="str">
            <v>GD.OR.380000-AFC-GAS DISTRIBUTION P</v>
          </cell>
          <cell r="B1439">
            <v>43685</v>
          </cell>
          <cell r="C1439">
            <v>43466</v>
          </cell>
          <cell r="D1439" t="str">
            <v>182332 REG ASSET - AFUDC (PIS)</v>
          </cell>
          <cell r="E1439">
            <v>44166</v>
          </cell>
          <cell r="F1439">
            <v>0</v>
          </cell>
          <cell r="G1439">
            <v>79.44</v>
          </cell>
          <cell r="H1439">
            <v>1.0900000000000001</v>
          </cell>
          <cell r="I1439">
            <v>78.349999999999994</v>
          </cell>
          <cell r="J1439">
            <v>1</v>
          </cell>
          <cell r="K1439">
            <v>79.44</v>
          </cell>
          <cell r="L1439" t="str">
            <v>GD.OR.380000</v>
          </cell>
          <cell r="M1439" t="str">
            <v>GD</v>
          </cell>
          <cell r="N1439" t="str">
            <v>OR</v>
          </cell>
          <cell r="O1439" t="str">
            <v>380000</v>
          </cell>
        </row>
        <row r="1440">
          <cell r="A1440" t="str">
            <v>ED.AN.353000-AFC-TRANSMISSION PLANT</v>
          </cell>
          <cell r="B1440">
            <v>43794</v>
          </cell>
          <cell r="C1440">
            <v>43770</v>
          </cell>
          <cell r="D1440" t="str">
            <v>182332 REG ASSET - AFUDC (PIS)</v>
          </cell>
          <cell r="E1440">
            <v>44166</v>
          </cell>
          <cell r="F1440">
            <v>0</v>
          </cell>
          <cell r="G1440">
            <v>3705.43</v>
          </cell>
          <cell r="H1440">
            <v>40.020000000000003</v>
          </cell>
          <cell r="I1440">
            <v>3665.41</v>
          </cell>
          <cell r="J1440">
            <v>0</v>
          </cell>
          <cell r="K1440">
            <v>0</v>
          </cell>
          <cell r="L1440" t="str">
            <v>ED.AN.353000</v>
          </cell>
          <cell r="M1440" t="str">
            <v>ED</v>
          </cell>
          <cell r="N1440" t="str">
            <v>AN</v>
          </cell>
          <cell r="O1440" t="str">
            <v>353000</v>
          </cell>
        </row>
        <row r="1441">
          <cell r="A1441" t="str">
            <v>ED.WA.367000-AFC-DISTRIBUTION PLANT</v>
          </cell>
          <cell r="B1441">
            <v>43614</v>
          </cell>
          <cell r="C1441">
            <v>43466</v>
          </cell>
          <cell r="D1441" t="str">
            <v>182332 REG ASSET - AFUDC (PIS)</v>
          </cell>
          <cell r="E1441">
            <v>44166</v>
          </cell>
          <cell r="F1441">
            <v>0</v>
          </cell>
          <cell r="G1441">
            <v>309.24</v>
          </cell>
          <cell r="H1441">
            <v>3.61</v>
          </cell>
          <cell r="I1441">
            <v>305.63</v>
          </cell>
          <cell r="J1441">
            <v>0</v>
          </cell>
          <cell r="K1441">
            <v>0</v>
          </cell>
          <cell r="L1441" t="str">
            <v>ED.WA.367000</v>
          </cell>
          <cell r="M1441" t="str">
            <v>ED</v>
          </cell>
          <cell r="N1441" t="str">
            <v>WA</v>
          </cell>
          <cell r="O1441" t="str">
            <v>367000</v>
          </cell>
        </row>
        <row r="1442">
          <cell r="A1442" t="str">
            <v>ED.ID.367000-AFC-DISTRIBUTION PLANT</v>
          </cell>
          <cell r="B1442">
            <v>43800</v>
          </cell>
          <cell r="C1442">
            <v>43466</v>
          </cell>
          <cell r="D1442" t="str">
            <v>182332 REG ASSET - AFUDC (PIS)</v>
          </cell>
          <cell r="E1442">
            <v>44166</v>
          </cell>
          <cell r="F1442">
            <v>0</v>
          </cell>
          <cell r="G1442">
            <v>338.15</v>
          </cell>
          <cell r="H1442">
            <v>13.64</v>
          </cell>
          <cell r="I1442">
            <v>324.51</v>
          </cell>
          <cell r="J1442">
            <v>0</v>
          </cell>
          <cell r="K1442">
            <v>0</v>
          </cell>
          <cell r="L1442" t="str">
            <v>ED.ID.367000</v>
          </cell>
          <cell r="M1442" t="str">
            <v>ED</v>
          </cell>
          <cell r="N1442" t="str">
            <v>ID</v>
          </cell>
          <cell r="O1442" t="str">
            <v>367000</v>
          </cell>
        </row>
        <row r="1443">
          <cell r="A1443" t="str">
            <v>ED.AN.356000-AFC-TRANSMISSION PLANT</v>
          </cell>
          <cell r="B1443">
            <v>43643</v>
          </cell>
          <cell r="C1443">
            <v>43643</v>
          </cell>
          <cell r="D1443" t="str">
            <v>182332 REG ASSET - AFUDC (PIS)</v>
          </cell>
          <cell r="E1443">
            <v>44166</v>
          </cell>
          <cell r="F1443">
            <v>0</v>
          </cell>
          <cell r="G1443">
            <v>317.97000000000003</v>
          </cell>
          <cell r="H1443">
            <v>6.91</v>
          </cell>
          <cell r="I1443">
            <v>311.06</v>
          </cell>
          <cell r="J1443">
            <v>0</v>
          </cell>
          <cell r="K1443">
            <v>0</v>
          </cell>
          <cell r="L1443" t="str">
            <v>ED.AN.356000</v>
          </cell>
          <cell r="M1443" t="str">
            <v>ED</v>
          </cell>
          <cell r="N1443" t="str">
            <v>AN</v>
          </cell>
          <cell r="O1443" t="str">
            <v>356000</v>
          </cell>
        </row>
        <row r="1444">
          <cell r="A1444" t="str">
            <v>ED.AN.356000-AFC-TRANSMISSION PLANT</v>
          </cell>
          <cell r="B1444">
            <v>43795</v>
          </cell>
          <cell r="C1444">
            <v>43770</v>
          </cell>
          <cell r="D1444" t="str">
            <v>182332 REG ASSET - AFUDC (PIS)</v>
          </cell>
          <cell r="E1444">
            <v>44166</v>
          </cell>
          <cell r="F1444">
            <v>0</v>
          </cell>
          <cell r="G1444">
            <v>2050.87</v>
          </cell>
          <cell r="H1444">
            <v>44.54</v>
          </cell>
          <cell r="I1444">
            <v>2006.33</v>
          </cell>
          <cell r="J1444">
            <v>0</v>
          </cell>
          <cell r="K1444">
            <v>0</v>
          </cell>
          <cell r="L1444" t="str">
            <v>ED.AN.356000</v>
          </cell>
          <cell r="M1444" t="str">
            <v>ED</v>
          </cell>
          <cell r="N1444" t="str">
            <v>AN</v>
          </cell>
          <cell r="O1444" t="str">
            <v>356000</v>
          </cell>
        </row>
        <row r="1445">
          <cell r="A1445" t="str">
            <v>ED.ID.368000-AFC-DISTRIBUTION PLANT</v>
          </cell>
          <cell r="B1445">
            <v>43801</v>
          </cell>
          <cell r="C1445">
            <v>43466</v>
          </cell>
          <cell r="D1445" t="str">
            <v>182332 REG ASSET - AFUDC (PIS)</v>
          </cell>
          <cell r="E1445">
            <v>44166</v>
          </cell>
          <cell r="F1445">
            <v>0</v>
          </cell>
          <cell r="G1445">
            <v>601.08000000000004</v>
          </cell>
          <cell r="H1445">
            <v>15.11</v>
          </cell>
          <cell r="I1445">
            <v>585.97</v>
          </cell>
          <cell r="J1445">
            <v>0</v>
          </cell>
          <cell r="K1445">
            <v>0</v>
          </cell>
          <cell r="L1445" t="str">
            <v>ED.ID.368000</v>
          </cell>
          <cell r="M1445" t="str">
            <v>ED</v>
          </cell>
          <cell r="N1445" t="str">
            <v>ID</v>
          </cell>
          <cell r="O1445" t="str">
            <v>368000</v>
          </cell>
        </row>
        <row r="1446">
          <cell r="A1446" t="str">
            <v>CD.AA.303100-AFC-INTANGIBLE PLANT-M</v>
          </cell>
          <cell r="B1446">
            <v>43510</v>
          </cell>
          <cell r="C1446">
            <v>43510</v>
          </cell>
          <cell r="D1446" t="str">
            <v>182332 REG ASSET - AFUDC (PIS)</v>
          </cell>
          <cell r="E1446">
            <v>44166</v>
          </cell>
          <cell r="F1446">
            <v>0</v>
          </cell>
          <cell r="G1446">
            <v>266.02999999999997</v>
          </cell>
          <cell r="H1446">
            <v>68.06</v>
          </cell>
          <cell r="I1446">
            <v>197.97</v>
          </cell>
          <cell r="J1446">
            <v>9.2960000000000001E-2</v>
          </cell>
          <cell r="K1446">
            <v>24.730148799999998</v>
          </cell>
          <cell r="L1446" t="str">
            <v>CD.AA.303100</v>
          </cell>
          <cell r="M1446" t="str">
            <v>CD</v>
          </cell>
          <cell r="N1446" t="str">
            <v>AA</v>
          </cell>
          <cell r="O1446" t="str">
            <v>303100</v>
          </cell>
        </row>
        <row r="1447">
          <cell r="A1447" t="str">
            <v>CD.WA.391121-AFC-GENERAL PLANT-COMP</v>
          </cell>
          <cell r="B1447">
            <v>43804</v>
          </cell>
          <cell r="C1447">
            <v>43466</v>
          </cell>
          <cell r="D1447" t="str">
            <v>182332 REG ASSET - AFUDC (PIS)</v>
          </cell>
          <cell r="E1447">
            <v>44166</v>
          </cell>
          <cell r="F1447">
            <v>0</v>
          </cell>
          <cell r="G1447">
            <v>8956.7900000000009</v>
          </cell>
          <cell r="H1447">
            <v>1866</v>
          </cell>
          <cell r="I1447">
            <v>7090.79</v>
          </cell>
          <cell r="J1447">
            <v>0</v>
          </cell>
          <cell r="K1447">
            <v>0</v>
          </cell>
          <cell r="L1447" t="str">
            <v>CD.WA.391121</v>
          </cell>
          <cell r="M1447" t="str">
            <v>CD</v>
          </cell>
          <cell r="N1447" t="str">
            <v>WA</v>
          </cell>
          <cell r="O1447" t="str">
            <v>391121</v>
          </cell>
        </row>
        <row r="1448">
          <cell r="A1448" t="str">
            <v>CD.AA.303100-AFC-INTANGIBLE PLANT-M</v>
          </cell>
          <cell r="B1448">
            <v>43649</v>
          </cell>
          <cell r="C1448">
            <v>43647</v>
          </cell>
          <cell r="D1448" t="str">
            <v>182332 REG ASSET - AFUDC (PIS)</v>
          </cell>
          <cell r="E1448">
            <v>44166</v>
          </cell>
          <cell r="F1448">
            <v>0</v>
          </cell>
          <cell r="G1448">
            <v>624.15</v>
          </cell>
          <cell r="H1448">
            <v>159.66999999999999</v>
          </cell>
          <cell r="I1448">
            <v>464.48</v>
          </cell>
          <cell r="J1448">
            <v>9.2960000000000001E-2</v>
          </cell>
          <cell r="K1448">
            <v>58.020983999999999</v>
          </cell>
          <cell r="L1448" t="str">
            <v>CD.AA.303100</v>
          </cell>
          <cell r="M1448" t="str">
            <v>CD</v>
          </cell>
          <cell r="N1448" t="str">
            <v>AA</v>
          </cell>
          <cell r="O1448" t="str">
            <v>303100</v>
          </cell>
        </row>
        <row r="1449">
          <cell r="A1449" t="str">
            <v>CD.AA.303100-AFC-INTANGIBLE PLANT-M</v>
          </cell>
          <cell r="B1449">
            <v>43467</v>
          </cell>
          <cell r="C1449">
            <v>43467</v>
          </cell>
          <cell r="D1449" t="str">
            <v>182332 REG ASSET - AFUDC (PIS)</v>
          </cell>
          <cell r="E1449">
            <v>44166</v>
          </cell>
          <cell r="F1449">
            <v>0</v>
          </cell>
          <cell r="G1449">
            <v>58.09</v>
          </cell>
          <cell r="H1449">
            <v>14.86</v>
          </cell>
          <cell r="I1449">
            <v>43.23</v>
          </cell>
          <cell r="J1449">
            <v>9.2960000000000001E-2</v>
          </cell>
          <cell r="K1449">
            <v>5.4000464000000008</v>
          </cell>
          <cell r="L1449" t="str">
            <v>CD.AA.303100</v>
          </cell>
          <cell r="M1449" t="str">
            <v>CD</v>
          </cell>
          <cell r="N1449" t="str">
            <v>AA</v>
          </cell>
          <cell r="O1449" t="str">
            <v>303100</v>
          </cell>
        </row>
        <row r="1450">
          <cell r="A1450" t="str">
            <v>ED.CG.332100-AFC-HYDRO PROD PLANT-R</v>
          </cell>
          <cell r="B1450">
            <v>43601</v>
          </cell>
          <cell r="C1450">
            <v>43586</v>
          </cell>
          <cell r="D1450" t="str">
            <v>182332 REG ASSET - AFUDC (PIS)</v>
          </cell>
          <cell r="E1450">
            <v>44166</v>
          </cell>
          <cell r="F1450">
            <v>0</v>
          </cell>
          <cell r="G1450">
            <v>121.69</v>
          </cell>
          <cell r="H1450">
            <v>3.21</v>
          </cell>
          <cell r="I1450">
            <v>118.48</v>
          </cell>
          <cell r="J1450">
            <v>0</v>
          </cell>
          <cell r="K1450">
            <v>0</v>
          </cell>
          <cell r="L1450" t="str">
            <v>ED.CG.332100</v>
          </cell>
          <cell r="M1450" t="str">
            <v>ED</v>
          </cell>
          <cell r="N1450" t="str">
            <v>CG</v>
          </cell>
          <cell r="O1450" t="str">
            <v>332100</v>
          </cell>
        </row>
        <row r="1451">
          <cell r="A1451" t="str">
            <v>ED.WA.361000-AFC-DISTRIBUTION PLANT</v>
          </cell>
          <cell r="B1451">
            <v>43854</v>
          </cell>
          <cell r="C1451">
            <v>43831</v>
          </cell>
          <cell r="D1451" t="str">
            <v>182332 REG ASSET - AFUDC (PIS)</v>
          </cell>
          <cell r="E1451">
            <v>44166</v>
          </cell>
          <cell r="F1451">
            <v>0</v>
          </cell>
          <cell r="G1451">
            <v>14133.25</v>
          </cell>
          <cell r="H1451">
            <v>141.72999999999999</v>
          </cell>
          <cell r="I1451">
            <v>13991.52</v>
          </cell>
          <cell r="J1451">
            <v>0</v>
          </cell>
          <cell r="K1451">
            <v>0</v>
          </cell>
          <cell r="L1451" t="str">
            <v>ED.WA.361000</v>
          </cell>
          <cell r="M1451" t="str">
            <v>ED</v>
          </cell>
          <cell r="N1451" t="str">
            <v>WA</v>
          </cell>
          <cell r="O1451" t="str">
            <v>361000</v>
          </cell>
        </row>
        <row r="1452">
          <cell r="A1452" t="str">
            <v>ED.PF.332100-AFC-HYDRO PROD PLANT-S</v>
          </cell>
          <cell r="B1452">
            <v>43601</v>
          </cell>
          <cell r="C1452">
            <v>43586</v>
          </cell>
          <cell r="D1452" t="str">
            <v>182332 REG ASSET - AFUDC (PIS)</v>
          </cell>
          <cell r="E1452">
            <v>44166</v>
          </cell>
          <cell r="F1452">
            <v>0</v>
          </cell>
          <cell r="G1452">
            <v>916.07</v>
          </cell>
          <cell r="H1452">
            <v>6.91</v>
          </cell>
          <cell r="I1452">
            <v>909.16</v>
          </cell>
          <cell r="J1452">
            <v>0</v>
          </cell>
          <cell r="K1452">
            <v>0</v>
          </cell>
          <cell r="L1452" t="str">
            <v>ED.PF.332100</v>
          </cell>
          <cell r="M1452" t="str">
            <v>ED</v>
          </cell>
          <cell r="N1452" t="str">
            <v>PF</v>
          </cell>
          <cell r="O1452" t="str">
            <v>332100</v>
          </cell>
        </row>
        <row r="1453">
          <cell r="A1453" t="str">
            <v>GD.WA.376000-AFC-GAS DISTRIBUTION P</v>
          </cell>
          <cell r="B1453">
            <v>43800</v>
          </cell>
          <cell r="C1453">
            <v>43466</v>
          </cell>
          <cell r="D1453" t="str">
            <v>182332 REG ASSET - AFUDC (PIS)</v>
          </cell>
          <cell r="E1453">
            <v>44166</v>
          </cell>
          <cell r="F1453">
            <v>0</v>
          </cell>
          <cell r="G1453">
            <v>672.96</v>
          </cell>
          <cell r="H1453">
            <v>14.45</v>
          </cell>
          <cell r="I1453">
            <v>658.51</v>
          </cell>
          <cell r="J1453">
            <v>0</v>
          </cell>
          <cell r="K1453">
            <v>0</v>
          </cell>
          <cell r="L1453" t="str">
            <v>GD.WA.376000</v>
          </cell>
          <cell r="M1453" t="str">
            <v>GD</v>
          </cell>
          <cell r="N1453" t="str">
            <v>WA</v>
          </cell>
          <cell r="O1453" t="str">
            <v>376000</v>
          </cell>
        </row>
        <row r="1454">
          <cell r="A1454" t="str">
            <v>ED.AN.397000-AFC-GENERAL PLANT-COMM</v>
          </cell>
          <cell r="B1454">
            <v>43682</v>
          </cell>
          <cell r="C1454">
            <v>43682</v>
          </cell>
          <cell r="D1454" t="str">
            <v>182332 REG ASSET - AFUDC (PIS)</v>
          </cell>
          <cell r="E1454">
            <v>44166</v>
          </cell>
          <cell r="F1454">
            <v>0</v>
          </cell>
          <cell r="G1454">
            <v>431.51</v>
          </cell>
          <cell r="H1454">
            <v>12.09</v>
          </cell>
          <cell r="I1454">
            <v>419.42</v>
          </cell>
          <cell r="J1454">
            <v>0</v>
          </cell>
          <cell r="K1454">
            <v>0</v>
          </cell>
          <cell r="L1454" t="str">
            <v>ED.AN.397000</v>
          </cell>
          <cell r="M1454" t="str">
            <v>ED</v>
          </cell>
          <cell r="N1454" t="str">
            <v>AN</v>
          </cell>
          <cell r="O1454" t="str">
            <v>397000</v>
          </cell>
        </row>
        <row r="1455">
          <cell r="A1455" t="str">
            <v>CD.AA.390100-AFC-GENERAL PLANT-STRU</v>
          </cell>
          <cell r="B1455">
            <v>43769</v>
          </cell>
          <cell r="C1455">
            <v>43739</v>
          </cell>
          <cell r="D1455" t="str">
            <v>182332 REG ASSET - AFUDC (PIS)</v>
          </cell>
          <cell r="E1455">
            <v>44166</v>
          </cell>
          <cell r="F1455">
            <v>0</v>
          </cell>
          <cell r="G1455">
            <v>19.64</v>
          </cell>
          <cell r="H1455">
            <v>0.46</v>
          </cell>
          <cell r="I1455">
            <v>19.18</v>
          </cell>
          <cell r="J1455">
            <v>9.2960000000000001E-2</v>
          </cell>
          <cell r="K1455">
            <v>1.8257344</v>
          </cell>
          <cell r="L1455" t="str">
            <v>CD.AA.390100</v>
          </cell>
          <cell r="M1455" t="str">
            <v>CD</v>
          </cell>
          <cell r="N1455" t="str">
            <v>AA</v>
          </cell>
          <cell r="O1455" t="str">
            <v>390100</v>
          </cell>
        </row>
        <row r="1456">
          <cell r="A1456" t="str">
            <v>ED.AN.356000-AFC-TRANSMISSION PLANT</v>
          </cell>
          <cell r="B1456">
            <v>43658</v>
          </cell>
          <cell r="C1456">
            <v>43647</v>
          </cell>
          <cell r="D1456" t="str">
            <v>182332 REG ASSET - AFUDC (PIS)</v>
          </cell>
          <cell r="E1456">
            <v>44166</v>
          </cell>
          <cell r="F1456">
            <v>0</v>
          </cell>
          <cell r="G1456">
            <v>117036.61</v>
          </cell>
          <cell r="H1456">
            <v>2541.7199999999998</v>
          </cell>
          <cell r="I1456">
            <v>114494.89</v>
          </cell>
          <cell r="J1456">
            <v>0</v>
          </cell>
          <cell r="K1456">
            <v>0</v>
          </cell>
          <cell r="L1456" t="str">
            <v>ED.AN.356000</v>
          </cell>
          <cell r="M1456" t="str">
            <v>ED</v>
          </cell>
          <cell r="N1456" t="str">
            <v>AN</v>
          </cell>
          <cell r="O1456" t="str">
            <v>356000</v>
          </cell>
        </row>
        <row r="1457">
          <cell r="A1457" t="str">
            <v>GD.WA.378000-AFC-DISTRIBUTION-MEAS/</v>
          </cell>
          <cell r="B1457">
            <v>43641</v>
          </cell>
          <cell r="C1457">
            <v>43617</v>
          </cell>
          <cell r="D1457" t="str">
            <v>182332 REG ASSET - AFUDC (PIS)</v>
          </cell>
          <cell r="E1457">
            <v>44166</v>
          </cell>
          <cell r="F1457">
            <v>0</v>
          </cell>
          <cell r="G1457">
            <v>47.6</v>
          </cell>
          <cell r="H1457">
            <v>2.34</v>
          </cell>
          <cell r="I1457">
            <v>45.26</v>
          </cell>
          <cell r="J1457">
            <v>0</v>
          </cell>
          <cell r="K1457">
            <v>0</v>
          </cell>
          <cell r="L1457" t="str">
            <v>GD.WA.378000</v>
          </cell>
          <cell r="M1457" t="str">
            <v>GD</v>
          </cell>
          <cell r="N1457" t="str">
            <v>WA</v>
          </cell>
          <cell r="O1457" t="str">
            <v>378000</v>
          </cell>
        </row>
        <row r="1458">
          <cell r="A1458" t="str">
            <v>CD.AA.390100-AFC-GENERAL PLANT-STRU</v>
          </cell>
          <cell r="B1458">
            <v>43636</v>
          </cell>
          <cell r="C1458">
            <v>43617</v>
          </cell>
          <cell r="D1458" t="str">
            <v>182332 REG ASSET - AFUDC (PIS)</v>
          </cell>
          <cell r="E1458">
            <v>44166</v>
          </cell>
          <cell r="F1458">
            <v>0</v>
          </cell>
          <cell r="G1458">
            <v>344.91</v>
          </cell>
          <cell r="H1458">
            <v>8.06</v>
          </cell>
          <cell r="I1458">
            <v>336.85</v>
          </cell>
          <cell r="J1458">
            <v>9.2960000000000001E-2</v>
          </cell>
          <cell r="K1458">
            <v>32.062833600000005</v>
          </cell>
          <cell r="L1458" t="str">
            <v>CD.AA.390100</v>
          </cell>
          <cell r="M1458" t="str">
            <v>CD</v>
          </cell>
          <cell r="N1458" t="str">
            <v>AA</v>
          </cell>
          <cell r="O1458" t="str">
            <v>390100</v>
          </cell>
        </row>
        <row r="1459">
          <cell r="A1459" t="str">
            <v>ED.NR.334000-AFC-HYDRO PROD PLANT-A</v>
          </cell>
          <cell r="B1459">
            <v>43800</v>
          </cell>
          <cell r="C1459">
            <v>43800</v>
          </cell>
          <cell r="D1459" t="str">
            <v>182332 REG ASSET - AFUDC (PIS)</v>
          </cell>
          <cell r="E1459">
            <v>44166</v>
          </cell>
          <cell r="F1459">
            <v>0</v>
          </cell>
          <cell r="G1459">
            <v>362.88</v>
          </cell>
          <cell r="H1459">
            <v>14.74</v>
          </cell>
          <cell r="I1459">
            <v>348.14</v>
          </cell>
          <cell r="J1459">
            <v>0</v>
          </cell>
          <cell r="K1459">
            <v>0</v>
          </cell>
          <cell r="L1459" t="str">
            <v>ED.NR.334000</v>
          </cell>
          <cell r="M1459" t="str">
            <v>ED</v>
          </cell>
          <cell r="N1459" t="str">
            <v>NR</v>
          </cell>
          <cell r="O1459" t="str">
            <v>334000</v>
          </cell>
        </row>
        <row r="1460">
          <cell r="A1460" t="str">
            <v>ED.AN.356000-AFC-TRANSMISSION PLANT</v>
          </cell>
          <cell r="B1460">
            <v>43782</v>
          </cell>
          <cell r="C1460">
            <v>43770</v>
          </cell>
          <cell r="D1460" t="str">
            <v>182332 REG ASSET - AFUDC (PIS)</v>
          </cell>
          <cell r="E1460">
            <v>44166</v>
          </cell>
          <cell r="F1460">
            <v>0</v>
          </cell>
          <cell r="G1460">
            <v>27220.080000000002</v>
          </cell>
          <cell r="H1460">
            <v>591.15</v>
          </cell>
          <cell r="I1460">
            <v>26628.93</v>
          </cell>
          <cell r="J1460">
            <v>0</v>
          </cell>
          <cell r="K1460">
            <v>0</v>
          </cell>
          <cell r="L1460" t="str">
            <v>ED.AN.356000</v>
          </cell>
          <cell r="M1460" t="str">
            <v>ED</v>
          </cell>
          <cell r="N1460" t="str">
            <v>AN</v>
          </cell>
          <cell r="O1460" t="str">
            <v>356000</v>
          </cell>
        </row>
        <row r="1461">
          <cell r="A1461" t="str">
            <v>CD.AA.397000-AFC-GENERAL PLANT-COMM</v>
          </cell>
          <cell r="B1461">
            <v>43734</v>
          </cell>
          <cell r="C1461">
            <v>43709</v>
          </cell>
          <cell r="D1461" t="str">
            <v>182332 REG ASSET - AFUDC (PIS)</v>
          </cell>
          <cell r="E1461">
            <v>44166</v>
          </cell>
          <cell r="F1461">
            <v>0</v>
          </cell>
          <cell r="G1461">
            <v>3511.34</v>
          </cell>
          <cell r="H1461">
            <v>193.49</v>
          </cell>
          <cell r="I1461">
            <v>3317.85</v>
          </cell>
          <cell r="J1461">
            <v>9.2960000000000001E-2</v>
          </cell>
          <cell r="K1461">
            <v>326.4141664</v>
          </cell>
          <cell r="L1461" t="str">
            <v>CD.AA.397000</v>
          </cell>
          <cell r="M1461" t="str">
            <v>CD</v>
          </cell>
          <cell r="N1461" t="str">
            <v>AA</v>
          </cell>
          <cell r="O1461" t="str">
            <v>397000</v>
          </cell>
        </row>
        <row r="1462">
          <cell r="A1462" t="str">
            <v>ED.AN.397000-AFC-GENERAL PLANT-COMM</v>
          </cell>
          <cell r="B1462">
            <v>43573</v>
          </cell>
          <cell r="C1462">
            <v>43573</v>
          </cell>
          <cell r="D1462" t="str">
            <v>182332 REG ASSET - AFUDC (PIS)</v>
          </cell>
          <cell r="E1462">
            <v>44166</v>
          </cell>
          <cell r="F1462">
            <v>0</v>
          </cell>
          <cell r="G1462">
            <v>14.5</v>
          </cell>
          <cell r="H1462">
            <v>0.41</v>
          </cell>
          <cell r="I1462">
            <v>14.09</v>
          </cell>
          <cell r="J1462">
            <v>0</v>
          </cell>
          <cell r="K1462">
            <v>0</v>
          </cell>
          <cell r="L1462" t="str">
            <v>ED.AN.397000</v>
          </cell>
          <cell r="M1462" t="str">
            <v>ED</v>
          </cell>
          <cell r="N1462" t="str">
            <v>AN</v>
          </cell>
          <cell r="O1462" t="str">
            <v>397000</v>
          </cell>
        </row>
        <row r="1463">
          <cell r="A1463" t="str">
            <v>CD.AA.303100-AFC-INTANGIBLE PLANT-M</v>
          </cell>
          <cell r="B1463">
            <v>43669</v>
          </cell>
          <cell r="C1463">
            <v>43647</v>
          </cell>
          <cell r="D1463" t="str">
            <v>182332 REG ASSET - AFUDC (PIS)</v>
          </cell>
          <cell r="E1463">
            <v>44166</v>
          </cell>
          <cell r="F1463">
            <v>0</v>
          </cell>
          <cell r="G1463">
            <v>226.25</v>
          </cell>
          <cell r="H1463">
            <v>57.88</v>
          </cell>
          <cell r="I1463">
            <v>168.37</v>
          </cell>
          <cell r="J1463">
            <v>9.2960000000000001E-2</v>
          </cell>
          <cell r="K1463">
            <v>21.0322</v>
          </cell>
          <cell r="L1463" t="str">
            <v>CD.AA.303100</v>
          </cell>
          <cell r="M1463" t="str">
            <v>CD</v>
          </cell>
          <cell r="N1463" t="str">
            <v>AA</v>
          </cell>
          <cell r="O1463" t="str">
            <v>303100</v>
          </cell>
        </row>
        <row r="1464">
          <cell r="A1464" t="str">
            <v>GD.WA.378000-AFC-DISTRIBUTION-MEAS/</v>
          </cell>
          <cell r="B1464">
            <v>43532</v>
          </cell>
          <cell r="C1464">
            <v>43532</v>
          </cell>
          <cell r="D1464" t="str">
            <v>182332 REG ASSET - AFUDC (PIS)</v>
          </cell>
          <cell r="E1464">
            <v>44166</v>
          </cell>
          <cell r="F1464">
            <v>0</v>
          </cell>
          <cell r="G1464">
            <v>6.63</v>
          </cell>
          <cell r="H1464">
            <v>0.33</v>
          </cell>
          <cell r="I1464">
            <v>6.3</v>
          </cell>
          <cell r="J1464">
            <v>0</v>
          </cell>
          <cell r="K1464">
            <v>0</v>
          </cell>
          <cell r="L1464" t="str">
            <v>GD.WA.378000</v>
          </cell>
          <cell r="M1464" t="str">
            <v>GD</v>
          </cell>
          <cell r="N1464" t="str">
            <v>WA</v>
          </cell>
          <cell r="O1464" t="str">
            <v>378000</v>
          </cell>
        </row>
        <row r="1465">
          <cell r="A1465" t="str">
            <v>CD.AA.303100-AFC-INTANGIBLE PLANT-M</v>
          </cell>
          <cell r="B1465">
            <v>43549</v>
          </cell>
          <cell r="C1465">
            <v>43549</v>
          </cell>
          <cell r="D1465" t="str">
            <v>182332 REG ASSET - AFUDC (PIS)</v>
          </cell>
          <cell r="E1465">
            <v>44166</v>
          </cell>
          <cell r="F1465">
            <v>0</v>
          </cell>
          <cell r="G1465">
            <v>550.70000000000005</v>
          </cell>
          <cell r="H1465">
            <v>140.88</v>
          </cell>
          <cell r="I1465">
            <v>409.82</v>
          </cell>
          <cell r="J1465">
            <v>9.2960000000000001E-2</v>
          </cell>
          <cell r="K1465">
            <v>51.193072000000008</v>
          </cell>
          <cell r="L1465" t="str">
            <v>CD.AA.303100</v>
          </cell>
          <cell r="M1465" t="str">
            <v>CD</v>
          </cell>
          <cell r="N1465" t="str">
            <v>AA</v>
          </cell>
          <cell r="O1465" t="str">
            <v>303100</v>
          </cell>
        </row>
        <row r="1466">
          <cell r="A1466" t="str">
            <v>ED.AN.397500-AFC-SUB INTEGRAT COMM</v>
          </cell>
          <cell r="B1466">
            <v>43616</v>
          </cell>
          <cell r="C1466">
            <v>43586</v>
          </cell>
          <cell r="D1466" t="str">
            <v>182332 REG ASSET - AFUDC (PIS)</v>
          </cell>
          <cell r="E1466">
            <v>44166</v>
          </cell>
          <cell r="F1466">
            <v>0</v>
          </cell>
          <cell r="G1466">
            <v>5455.44</v>
          </cell>
          <cell r="H1466">
            <v>504.33</v>
          </cell>
          <cell r="I1466">
            <v>4951.1099999999997</v>
          </cell>
          <cell r="J1466">
            <v>0</v>
          </cell>
          <cell r="K1466">
            <v>0</v>
          </cell>
          <cell r="L1466" t="str">
            <v>ED.AN.397500</v>
          </cell>
          <cell r="M1466" t="str">
            <v>ED</v>
          </cell>
          <cell r="N1466" t="str">
            <v>AN</v>
          </cell>
          <cell r="O1466" t="str">
            <v>397500</v>
          </cell>
        </row>
        <row r="1467">
          <cell r="A1467" t="str">
            <v>CD.AA.303100-AFC-INTANGIBLE PLANT-M</v>
          </cell>
          <cell r="B1467">
            <v>43574</v>
          </cell>
          <cell r="C1467">
            <v>43556</v>
          </cell>
          <cell r="D1467" t="str">
            <v>182332 REG ASSET - AFUDC (PIS)</v>
          </cell>
          <cell r="E1467">
            <v>44166</v>
          </cell>
          <cell r="F1467">
            <v>0</v>
          </cell>
          <cell r="G1467">
            <v>501.56</v>
          </cell>
          <cell r="H1467">
            <v>128.31</v>
          </cell>
          <cell r="I1467">
            <v>373.25</v>
          </cell>
          <cell r="J1467">
            <v>9.2960000000000001E-2</v>
          </cell>
          <cell r="K1467">
            <v>46.6250176</v>
          </cell>
          <cell r="L1467" t="str">
            <v>CD.AA.303100</v>
          </cell>
          <cell r="M1467" t="str">
            <v>CD</v>
          </cell>
          <cell r="N1467" t="str">
            <v>AA</v>
          </cell>
          <cell r="O1467" t="str">
            <v>303100</v>
          </cell>
        </row>
        <row r="1468">
          <cell r="A1468" t="str">
            <v>GD.WA.378000-AFC-DISTRIBUTION-MEAS/</v>
          </cell>
          <cell r="B1468">
            <v>43532</v>
          </cell>
          <cell r="C1468">
            <v>43525</v>
          </cell>
          <cell r="D1468" t="str">
            <v>182332 REG ASSET - AFUDC (PIS)</v>
          </cell>
          <cell r="E1468">
            <v>44166</v>
          </cell>
          <cell r="F1468">
            <v>0</v>
          </cell>
          <cell r="G1468">
            <v>7.44</v>
          </cell>
          <cell r="H1468">
            <v>0.37</v>
          </cell>
          <cell r="I1468">
            <v>7.07</v>
          </cell>
          <cell r="J1468">
            <v>0</v>
          </cell>
          <cell r="K1468">
            <v>0</v>
          </cell>
          <cell r="L1468" t="str">
            <v>GD.WA.378000</v>
          </cell>
          <cell r="M1468" t="str">
            <v>GD</v>
          </cell>
          <cell r="N1468" t="str">
            <v>WA</v>
          </cell>
          <cell r="O1468" t="str">
            <v>378000</v>
          </cell>
        </row>
        <row r="1469">
          <cell r="A1469" t="str">
            <v>CD.AA.303100-AFC-INTANGIBLE PLANT-M</v>
          </cell>
          <cell r="B1469">
            <v>43839</v>
          </cell>
          <cell r="C1469">
            <v>43831</v>
          </cell>
          <cell r="D1469" t="str">
            <v>182332 REG ASSET - AFUDC (PIS)</v>
          </cell>
          <cell r="E1469">
            <v>44166</v>
          </cell>
          <cell r="F1469">
            <v>0</v>
          </cell>
          <cell r="G1469">
            <v>1955.78</v>
          </cell>
          <cell r="H1469">
            <v>86.82</v>
          </cell>
          <cell r="I1469">
            <v>1868.96</v>
          </cell>
          <cell r="J1469">
            <v>9.2960000000000001E-2</v>
          </cell>
          <cell r="K1469">
            <v>181.8093088</v>
          </cell>
          <cell r="L1469" t="str">
            <v>CD.AA.303100</v>
          </cell>
          <cell r="M1469" t="str">
            <v>CD</v>
          </cell>
          <cell r="N1469" t="str">
            <v>AA</v>
          </cell>
          <cell r="O1469" t="str">
            <v>303100</v>
          </cell>
        </row>
        <row r="1470">
          <cell r="A1470" t="str">
            <v>ED.CG.331000-AFC-HYDRO PROD PLANT-S</v>
          </cell>
          <cell r="B1470">
            <v>43896</v>
          </cell>
          <cell r="C1470">
            <v>43891</v>
          </cell>
          <cell r="D1470" t="str">
            <v>182332 REG ASSET - AFUDC (PIS)</v>
          </cell>
          <cell r="E1470">
            <v>44166</v>
          </cell>
          <cell r="F1470">
            <v>0</v>
          </cell>
          <cell r="G1470">
            <v>342.35</v>
          </cell>
          <cell r="H1470">
            <v>1.93</v>
          </cell>
          <cell r="I1470">
            <v>340.42</v>
          </cell>
          <cell r="J1470">
            <v>0</v>
          </cell>
          <cell r="K1470">
            <v>0</v>
          </cell>
          <cell r="L1470" t="str">
            <v>ED.CG.331000</v>
          </cell>
          <cell r="M1470" t="str">
            <v>ED</v>
          </cell>
          <cell r="N1470" t="str">
            <v>CG</v>
          </cell>
          <cell r="O1470" t="str">
            <v>331000</v>
          </cell>
        </row>
        <row r="1471">
          <cell r="A1471" t="str">
            <v>ED.AN.356000-AFC-TRANSMISSION PLANT</v>
          </cell>
          <cell r="B1471">
            <v>44020</v>
          </cell>
          <cell r="C1471">
            <v>44013</v>
          </cell>
          <cell r="D1471" t="str">
            <v>182332 REG ASSET - AFUDC (PIS)</v>
          </cell>
          <cell r="E1471">
            <v>44166</v>
          </cell>
          <cell r="F1471">
            <v>0</v>
          </cell>
          <cell r="G1471">
            <v>12694.89</v>
          </cell>
          <cell r="H1471">
            <v>119.29</v>
          </cell>
          <cell r="I1471">
            <v>12575.6</v>
          </cell>
          <cell r="J1471">
            <v>0</v>
          </cell>
          <cell r="K1471">
            <v>0</v>
          </cell>
          <cell r="L1471" t="str">
            <v>ED.AN.356000</v>
          </cell>
          <cell r="M1471" t="str">
            <v>ED</v>
          </cell>
          <cell r="N1471" t="str">
            <v>AN</v>
          </cell>
          <cell r="O1471" t="str">
            <v>356000</v>
          </cell>
        </row>
        <row r="1472">
          <cell r="A1472" t="str">
            <v>ED.AN.355000-AFC-TRANSMISSION PLANT</v>
          </cell>
          <cell r="B1472">
            <v>44020</v>
          </cell>
          <cell r="C1472">
            <v>44013</v>
          </cell>
          <cell r="D1472" t="str">
            <v>182332 REG ASSET - AFUDC (PIS)</v>
          </cell>
          <cell r="E1472">
            <v>44166</v>
          </cell>
          <cell r="F1472">
            <v>0</v>
          </cell>
          <cell r="G1472">
            <v>97599.27</v>
          </cell>
          <cell r="H1472">
            <v>898.62</v>
          </cell>
          <cell r="I1472">
            <v>96700.65</v>
          </cell>
          <cell r="J1472">
            <v>0</v>
          </cell>
          <cell r="K1472">
            <v>0</v>
          </cell>
          <cell r="L1472" t="str">
            <v>ED.AN.355000</v>
          </cell>
          <cell r="M1472" t="str">
            <v>ED</v>
          </cell>
          <cell r="N1472" t="str">
            <v>AN</v>
          </cell>
          <cell r="O1472" t="str">
            <v>355000</v>
          </cell>
        </row>
        <row r="1473">
          <cell r="A1473" t="str">
            <v>ED.AN.303100-AFC-INTANGIBLE PLANT-M</v>
          </cell>
          <cell r="B1473">
            <v>43938</v>
          </cell>
          <cell r="C1473">
            <v>43922</v>
          </cell>
          <cell r="D1473" t="str">
            <v>182332 REG ASSET - AFUDC (PIS)</v>
          </cell>
          <cell r="E1473">
            <v>44166</v>
          </cell>
          <cell r="F1473">
            <v>0</v>
          </cell>
          <cell r="G1473">
            <v>12.66</v>
          </cell>
          <cell r="H1473">
            <v>0.46</v>
          </cell>
          <cell r="I1473">
            <v>12.2</v>
          </cell>
          <cell r="J1473">
            <v>0</v>
          </cell>
          <cell r="K1473">
            <v>0</v>
          </cell>
          <cell r="L1473" t="str">
            <v>ED.AN.303100</v>
          </cell>
          <cell r="M1473" t="str">
            <v>ED</v>
          </cell>
          <cell r="N1473" t="str">
            <v>AN</v>
          </cell>
          <cell r="O1473" t="str">
            <v>303100</v>
          </cell>
        </row>
        <row r="1474">
          <cell r="A1474" t="str">
            <v>ED.AN.303100-AFC-INTANGIBLE PLANT-M</v>
          </cell>
          <cell r="B1474">
            <v>43468</v>
          </cell>
          <cell r="C1474">
            <v>43468</v>
          </cell>
          <cell r="D1474" t="str">
            <v>182332 REG ASSET - AFUDC (PIS)</v>
          </cell>
          <cell r="E1474">
            <v>44166</v>
          </cell>
          <cell r="F1474">
            <v>0</v>
          </cell>
          <cell r="G1474">
            <v>700.77</v>
          </cell>
          <cell r="H1474">
            <v>213.31</v>
          </cell>
          <cell r="I1474">
            <v>487.46</v>
          </cell>
          <cell r="J1474">
            <v>0</v>
          </cell>
          <cell r="K1474">
            <v>0</v>
          </cell>
          <cell r="L1474" t="str">
            <v>ED.AN.303100</v>
          </cell>
          <cell r="M1474" t="str">
            <v>ED</v>
          </cell>
          <cell r="N1474" t="str">
            <v>AN</v>
          </cell>
          <cell r="O1474" t="str">
            <v>303100</v>
          </cell>
        </row>
        <row r="1475">
          <cell r="A1475" t="str">
            <v>ED.CG.334000-AFC-HYDRO PROD PLANT-A</v>
          </cell>
          <cell r="B1475">
            <v>43896</v>
          </cell>
          <cell r="C1475">
            <v>43891</v>
          </cell>
          <cell r="D1475" t="str">
            <v>182332 REG ASSET - AFUDC (PIS)</v>
          </cell>
          <cell r="E1475">
            <v>44166</v>
          </cell>
          <cell r="F1475">
            <v>0</v>
          </cell>
          <cell r="G1475">
            <v>115325.52</v>
          </cell>
          <cell r="H1475">
            <v>1199.06</v>
          </cell>
          <cell r="I1475">
            <v>114126.46</v>
          </cell>
          <cell r="J1475">
            <v>0</v>
          </cell>
          <cell r="K1475">
            <v>0</v>
          </cell>
          <cell r="L1475" t="str">
            <v>ED.CG.334000</v>
          </cell>
          <cell r="M1475" t="str">
            <v>ED</v>
          </cell>
          <cell r="N1475" t="str">
            <v>CG</v>
          </cell>
          <cell r="O1475" t="str">
            <v>334000</v>
          </cell>
        </row>
        <row r="1476">
          <cell r="A1476" t="str">
            <v>ED.KF.311000-AFC-STEAM PROD PLANT-S</v>
          </cell>
          <cell r="B1476">
            <v>43887</v>
          </cell>
          <cell r="C1476">
            <v>43887</v>
          </cell>
          <cell r="D1476" t="str">
            <v>182332 REG ASSET - AFUDC (PIS)</v>
          </cell>
          <cell r="E1476">
            <v>44166</v>
          </cell>
          <cell r="F1476">
            <v>0</v>
          </cell>
          <cell r="G1476">
            <v>79.77</v>
          </cell>
          <cell r="H1476">
            <v>0.69</v>
          </cell>
          <cell r="I1476">
            <v>79.08</v>
          </cell>
          <cell r="J1476">
            <v>0</v>
          </cell>
          <cell r="K1476">
            <v>0</v>
          </cell>
          <cell r="L1476" t="str">
            <v>ED.KF.311000</v>
          </cell>
          <cell r="M1476" t="str">
            <v>ED</v>
          </cell>
          <cell r="N1476" t="str">
            <v>KF</v>
          </cell>
          <cell r="O1476" t="str">
            <v>311000</v>
          </cell>
        </row>
        <row r="1477">
          <cell r="A1477" t="str">
            <v>ED.WA.397000-AFC-GENERAL PLANT-COMM</v>
          </cell>
          <cell r="B1477">
            <v>43552</v>
          </cell>
          <cell r="C1477">
            <v>43556</v>
          </cell>
          <cell r="D1477" t="str">
            <v>182332 REG ASSET - AFUDC (PIS)</v>
          </cell>
          <cell r="E1477">
            <v>44166</v>
          </cell>
          <cell r="F1477">
            <v>0</v>
          </cell>
          <cell r="G1477">
            <v>3.4</v>
          </cell>
          <cell r="H1477">
            <v>1.31</v>
          </cell>
          <cell r="I1477">
            <v>2.09</v>
          </cell>
          <cell r="J1477">
            <v>0</v>
          </cell>
          <cell r="K1477">
            <v>0</v>
          </cell>
          <cell r="L1477" t="str">
            <v>ED.WA.397000</v>
          </cell>
          <cell r="M1477" t="str">
            <v>ED</v>
          </cell>
          <cell r="N1477" t="str">
            <v>WA</v>
          </cell>
          <cell r="O1477" t="str">
            <v>397000</v>
          </cell>
        </row>
        <row r="1478">
          <cell r="A1478" t="str">
            <v>CD.AA.303100-AFC-INTANGIBLE PLANT-M</v>
          </cell>
          <cell r="B1478">
            <v>43959</v>
          </cell>
          <cell r="C1478">
            <v>43959</v>
          </cell>
          <cell r="D1478" t="str">
            <v>182332 REG ASSET - AFUDC (PIS)</v>
          </cell>
          <cell r="E1478">
            <v>44166</v>
          </cell>
          <cell r="F1478">
            <v>0</v>
          </cell>
          <cell r="G1478">
            <v>2458.6999999999998</v>
          </cell>
          <cell r="H1478">
            <v>109.14</v>
          </cell>
          <cell r="I1478">
            <v>2349.56</v>
          </cell>
          <cell r="J1478">
            <v>9.2960000000000001E-2</v>
          </cell>
          <cell r="K1478">
            <v>228.56075199999998</v>
          </cell>
          <cell r="L1478" t="str">
            <v>CD.AA.303100</v>
          </cell>
          <cell r="M1478" t="str">
            <v>CD</v>
          </cell>
          <cell r="N1478" t="str">
            <v>AA</v>
          </cell>
          <cell r="O1478" t="str">
            <v>303100</v>
          </cell>
        </row>
        <row r="1479">
          <cell r="A1479" t="str">
            <v>CD.AA.303100-AFC-INTANGIBLE PLANT-M</v>
          </cell>
          <cell r="B1479">
            <v>43951</v>
          </cell>
          <cell r="C1479">
            <v>43951</v>
          </cell>
          <cell r="D1479" t="str">
            <v>182332 REG ASSET - AFUDC (PIS)</v>
          </cell>
          <cell r="E1479">
            <v>44166</v>
          </cell>
          <cell r="F1479">
            <v>0</v>
          </cell>
          <cell r="G1479">
            <v>98.26</v>
          </cell>
          <cell r="H1479">
            <v>4.3600000000000003</v>
          </cell>
          <cell r="I1479">
            <v>93.9</v>
          </cell>
          <cell r="J1479">
            <v>9.2960000000000001E-2</v>
          </cell>
          <cell r="K1479">
            <v>9.1342496000000004</v>
          </cell>
          <cell r="L1479" t="str">
            <v>CD.AA.303100</v>
          </cell>
          <cell r="M1479" t="str">
            <v>CD</v>
          </cell>
          <cell r="N1479" t="str">
            <v>AA</v>
          </cell>
          <cell r="O1479" t="str">
            <v>303100</v>
          </cell>
        </row>
        <row r="1480">
          <cell r="A1480" t="str">
            <v>CD.AA.303100-AFC-INTANGIBLE PLANT-M</v>
          </cell>
          <cell r="B1480">
            <v>43829</v>
          </cell>
          <cell r="C1480">
            <v>43800</v>
          </cell>
          <cell r="D1480" t="str">
            <v>182332 REG ASSET - AFUDC (PIS)</v>
          </cell>
          <cell r="E1480">
            <v>44166</v>
          </cell>
          <cell r="F1480">
            <v>0</v>
          </cell>
          <cell r="G1480">
            <v>1834.76</v>
          </cell>
          <cell r="H1480">
            <v>469.38</v>
          </cell>
          <cell r="I1480">
            <v>1365.38</v>
          </cell>
          <cell r="J1480">
            <v>9.2960000000000001E-2</v>
          </cell>
          <cell r="K1480">
            <v>170.5592896</v>
          </cell>
          <cell r="L1480" t="str">
            <v>CD.AA.303100</v>
          </cell>
          <cell r="M1480" t="str">
            <v>CD</v>
          </cell>
          <cell r="N1480" t="str">
            <v>AA</v>
          </cell>
          <cell r="O1480" t="str">
            <v>303100</v>
          </cell>
        </row>
        <row r="1481">
          <cell r="A1481" t="str">
            <v>GD.AA.303100-AFC-MISC INTANGIBLE PL</v>
          </cell>
          <cell r="B1481">
            <v>43914</v>
          </cell>
          <cell r="C1481">
            <v>43914</v>
          </cell>
          <cell r="D1481" t="str">
            <v>182332 REG ASSET - AFUDC (PIS)</v>
          </cell>
          <cell r="E1481">
            <v>44166</v>
          </cell>
          <cell r="F1481">
            <v>0</v>
          </cell>
          <cell r="G1481">
            <v>1295.3399999999999</v>
          </cell>
          <cell r="H1481">
            <v>146.04</v>
          </cell>
          <cell r="I1481">
            <v>1149.3</v>
          </cell>
          <cell r="J1481">
            <v>0.30968000000000001</v>
          </cell>
          <cell r="K1481">
            <v>401.1408912</v>
          </cell>
          <cell r="L1481" t="str">
            <v>GD.AA.303100</v>
          </cell>
          <cell r="M1481" t="str">
            <v>GD</v>
          </cell>
          <cell r="N1481" t="str">
            <v>AA</v>
          </cell>
          <cell r="O1481" t="str">
            <v>303100</v>
          </cell>
        </row>
        <row r="1482">
          <cell r="A1482" t="str">
            <v>CD.AA.303100-AFC-INTANGIBLE PLANT-M</v>
          </cell>
          <cell r="B1482">
            <v>43893</v>
          </cell>
          <cell r="C1482">
            <v>43893</v>
          </cell>
          <cell r="D1482" t="str">
            <v>182332 REG ASSET - AFUDC (PIS)</v>
          </cell>
          <cell r="E1482">
            <v>44166</v>
          </cell>
          <cell r="F1482">
            <v>0</v>
          </cell>
          <cell r="G1482">
            <v>1109.77</v>
          </cell>
          <cell r="H1482">
            <v>49.26</v>
          </cell>
          <cell r="I1482">
            <v>1060.51</v>
          </cell>
          <cell r="J1482">
            <v>9.2960000000000001E-2</v>
          </cell>
          <cell r="K1482">
            <v>103.16421920000001</v>
          </cell>
          <cell r="L1482" t="str">
            <v>CD.AA.303100</v>
          </cell>
          <cell r="M1482" t="str">
            <v>CD</v>
          </cell>
          <cell r="N1482" t="str">
            <v>AA</v>
          </cell>
          <cell r="O1482" t="str">
            <v>303100</v>
          </cell>
        </row>
        <row r="1483">
          <cell r="A1483" t="str">
            <v>GD.WA.375000-AFC-DISTRIBUTION PLANT</v>
          </cell>
          <cell r="B1483">
            <v>43468</v>
          </cell>
          <cell r="C1483">
            <v>43466</v>
          </cell>
          <cell r="D1483" t="str">
            <v>182332 REG ASSET - AFUDC (PIS)</v>
          </cell>
          <cell r="E1483">
            <v>44166</v>
          </cell>
          <cell r="F1483">
            <v>0</v>
          </cell>
          <cell r="G1483">
            <v>3.64</v>
          </cell>
          <cell r="H1483">
            <v>0.06</v>
          </cell>
          <cell r="I1483">
            <v>3.58</v>
          </cell>
          <cell r="J1483">
            <v>0</v>
          </cell>
          <cell r="K1483">
            <v>0</v>
          </cell>
          <cell r="L1483" t="str">
            <v>GD.WA.375000</v>
          </cell>
          <cell r="M1483" t="str">
            <v>GD</v>
          </cell>
          <cell r="N1483" t="str">
            <v>WA</v>
          </cell>
          <cell r="O1483" t="str">
            <v>375000</v>
          </cell>
        </row>
        <row r="1484">
          <cell r="A1484" t="str">
            <v>ED.AN.356000-AFC-TRANSMISSION PLANT</v>
          </cell>
          <cell r="B1484">
            <v>43747</v>
          </cell>
          <cell r="C1484">
            <v>43739</v>
          </cell>
          <cell r="D1484" t="str">
            <v>182332 REG ASSET - AFUDC (PIS)</v>
          </cell>
          <cell r="E1484">
            <v>44166</v>
          </cell>
          <cell r="F1484">
            <v>0</v>
          </cell>
          <cell r="G1484">
            <v>172.42</v>
          </cell>
          <cell r="H1484">
            <v>3.74</v>
          </cell>
          <cell r="I1484">
            <v>168.68</v>
          </cell>
          <cell r="J1484">
            <v>0</v>
          </cell>
          <cell r="K1484">
            <v>0</v>
          </cell>
          <cell r="L1484" t="str">
            <v>ED.AN.356000</v>
          </cell>
          <cell r="M1484" t="str">
            <v>ED</v>
          </cell>
          <cell r="N1484" t="str">
            <v>AN</v>
          </cell>
          <cell r="O1484" t="str">
            <v>356000</v>
          </cell>
        </row>
        <row r="1485">
          <cell r="A1485" t="str">
            <v>ED.AN.352000-AFC-TRANSMISSION PLANT</v>
          </cell>
          <cell r="B1485">
            <v>43969</v>
          </cell>
          <cell r="C1485">
            <v>43969</v>
          </cell>
          <cell r="D1485" t="str">
            <v>182332 REG ASSET - AFUDC (PIS)</v>
          </cell>
          <cell r="E1485">
            <v>44166</v>
          </cell>
          <cell r="F1485">
            <v>0</v>
          </cell>
          <cell r="G1485">
            <v>86.93</v>
          </cell>
          <cell r="H1485">
            <v>0.51</v>
          </cell>
          <cell r="I1485">
            <v>86.42</v>
          </cell>
          <cell r="J1485">
            <v>0</v>
          </cell>
          <cell r="K1485">
            <v>0</v>
          </cell>
          <cell r="L1485" t="str">
            <v>ED.AN.352000</v>
          </cell>
          <cell r="M1485" t="str">
            <v>ED</v>
          </cell>
          <cell r="N1485" t="str">
            <v>AN</v>
          </cell>
          <cell r="O1485" t="str">
            <v>352000</v>
          </cell>
        </row>
        <row r="1486">
          <cell r="A1486" t="str">
            <v>GD.OR.376000-AFC-GAS DISTRIBUTION P</v>
          </cell>
          <cell r="B1486">
            <v>43614</v>
          </cell>
          <cell r="C1486">
            <v>43466</v>
          </cell>
          <cell r="D1486" t="str">
            <v>182332 REG ASSET - AFUDC (PIS)</v>
          </cell>
          <cell r="E1486">
            <v>44166</v>
          </cell>
          <cell r="F1486">
            <v>0</v>
          </cell>
          <cell r="G1486">
            <v>274.18</v>
          </cell>
          <cell r="H1486">
            <v>5.8</v>
          </cell>
          <cell r="I1486">
            <v>268.38</v>
          </cell>
          <cell r="J1486">
            <v>1</v>
          </cell>
          <cell r="K1486">
            <v>274.18</v>
          </cell>
          <cell r="L1486" t="str">
            <v>GD.OR.376000</v>
          </cell>
          <cell r="M1486" t="str">
            <v>GD</v>
          </cell>
          <cell r="N1486" t="str">
            <v>OR</v>
          </cell>
          <cell r="O1486" t="str">
            <v>376000</v>
          </cell>
        </row>
        <row r="1487">
          <cell r="A1487" t="str">
            <v>GD.ID.378000-AFC-DISTRIBUTION-MEAS/</v>
          </cell>
          <cell r="B1487">
            <v>43951</v>
          </cell>
          <cell r="C1487">
            <v>43951</v>
          </cell>
          <cell r="D1487" t="str">
            <v>182332 REG ASSET - AFUDC (PIS)</v>
          </cell>
          <cell r="E1487">
            <v>44166</v>
          </cell>
          <cell r="F1487">
            <v>0</v>
          </cell>
          <cell r="G1487">
            <v>13.43</v>
          </cell>
          <cell r="H1487">
            <v>0.23</v>
          </cell>
          <cell r="I1487">
            <v>13.2</v>
          </cell>
          <cell r="J1487">
            <v>0</v>
          </cell>
          <cell r="K1487">
            <v>0</v>
          </cell>
          <cell r="L1487" t="str">
            <v>GD.ID.378000</v>
          </cell>
          <cell r="M1487" t="str">
            <v>GD</v>
          </cell>
          <cell r="N1487" t="str">
            <v>ID</v>
          </cell>
          <cell r="O1487" t="str">
            <v>378000</v>
          </cell>
        </row>
        <row r="1488">
          <cell r="A1488" t="str">
            <v>GD.ID.378000-AFC-DISTRIBUTION-MEAS/</v>
          </cell>
          <cell r="B1488">
            <v>43614</v>
          </cell>
          <cell r="C1488">
            <v>43586</v>
          </cell>
          <cell r="D1488" t="str">
            <v>182332 REG ASSET - AFUDC (PIS)</v>
          </cell>
          <cell r="E1488">
            <v>44166</v>
          </cell>
          <cell r="F1488">
            <v>0</v>
          </cell>
          <cell r="G1488">
            <v>110.68</v>
          </cell>
          <cell r="H1488">
            <v>5.03</v>
          </cell>
          <cell r="I1488">
            <v>105.65</v>
          </cell>
          <cell r="J1488">
            <v>0</v>
          </cell>
          <cell r="K1488">
            <v>0</v>
          </cell>
          <cell r="L1488" t="str">
            <v>GD.ID.378000</v>
          </cell>
          <cell r="M1488" t="str">
            <v>GD</v>
          </cell>
          <cell r="N1488" t="str">
            <v>ID</v>
          </cell>
          <cell r="O1488" t="str">
            <v>378000</v>
          </cell>
        </row>
        <row r="1489">
          <cell r="A1489" t="str">
            <v>CD.AA.303100-AFC-INTANGIBLE PLANT-M</v>
          </cell>
          <cell r="B1489">
            <v>43830</v>
          </cell>
          <cell r="C1489">
            <v>43800</v>
          </cell>
          <cell r="D1489" t="str">
            <v>182332 REG ASSET - AFUDC (PIS)</v>
          </cell>
          <cell r="E1489">
            <v>44166</v>
          </cell>
          <cell r="F1489">
            <v>0</v>
          </cell>
          <cell r="G1489">
            <v>9090.52</v>
          </cell>
          <cell r="H1489">
            <v>2325.5700000000002</v>
          </cell>
          <cell r="I1489">
            <v>6764.95</v>
          </cell>
          <cell r="J1489">
            <v>9.2960000000000001E-2</v>
          </cell>
          <cell r="K1489">
            <v>845.05473920000009</v>
          </cell>
          <cell r="L1489" t="str">
            <v>CD.AA.303100</v>
          </cell>
          <cell r="M1489" t="str">
            <v>CD</v>
          </cell>
          <cell r="N1489" t="str">
            <v>AA</v>
          </cell>
          <cell r="O1489" t="str">
            <v>303100</v>
          </cell>
        </row>
        <row r="1490">
          <cell r="A1490" t="str">
            <v>ED.AN.356000-AFC-TRANSMISSION PLANT</v>
          </cell>
          <cell r="B1490">
            <v>43392</v>
          </cell>
          <cell r="C1490">
            <v>43392</v>
          </cell>
          <cell r="D1490" t="str">
            <v>182332 REG ASSET - AFUDC (PIS)</v>
          </cell>
          <cell r="E1490">
            <v>44166</v>
          </cell>
          <cell r="F1490">
            <v>0</v>
          </cell>
          <cell r="G1490">
            <v>-4.8499999999999996</v>
          </cell>
          <cell r="H1490">
            <v>-0.15</v>
          </cell>
          <cell r="I1490">
            <v>-4.7</v>
          </cell>
          <cell r="J1490">
            <v>0</v>
          </cell>
          <cell r="K1490">
            <v>0</v>
          </cell>
          <cell r="L1490" t="str">
            <v>ED.AN.356000</v>
          </cell>
          <cell r="M1490" t="str">
            <v>ED</v>
          </cell>
          <cell r="N1490" t="str">
            <v>AN</v>
          </cell>
          <cell r="O1490" t="str">
            <v>356000</v>
          </cell>
        </row>
        <row r="1491">
          <cell r="A1491" t="str">
            <v>ED.AN.353000-AFC-TRANSMISSION PLANT</v>
          </cell>
          <cell r="B1491">
            <v>43718</v>
          </cell>
          <cell r="C1491">
            <v>43718</v>
          </cell>
          <cell r="D1491" t="str">
            <v>182332 REG ASSET - AFUDC (PIS)</v>
          </cell>
          <cell r="E1491">
            <v>44166</v>
          </cell>
          <cell r="F1491">
            <v>0</v>
          </cell>
          <cell r="G1491">
            <v>44773.88</v>
          </cell>
          <cell r="H1491">
            <v>483.62</v>
          </cell>
          <cell r="I1491">
            <v>44290.26</v>
          </cell>
          <cell r="J1491">
            <v>0</v>
          </cell>
          <cell r="K1491">
            <v>0</v>
          </cell>
          <cell r="L1491" t="str">
            <v>ED.AN.353000</v>
          </cell>
          <cell r="M1491" t="str">
            <v>ED</v>
          </cell>
          <cell r="N1491" t="str">
            <v>AN</v>
          </cell>
          <cell r="O1491" t="str">
            <v>353000</v>
          </cell>
        </row>
        <row r="1492">
          <cell r="A1492" t="str">
            <v>ED.AN.356000-AFC-TRANSMISSION PLANT</v>
          </cell>
          <cell r="B1492">
            <v>43782</v>
          </cell>
          <cell r="C1492">
            <v>43782</v>
          </cell>
          <cell r="D1492" t="str">
            <v>182332 REG ASSET - AFUDC (PIS)</v>
          </cell>
          <cell r="E1492">
            <v>44166</v>
          </cell>
          <cell r="F1492">
            <v>0</v>
          </cell>
          <cell r="G1492">
            <v>60.71</v>
          </cell>
          <cell r="H1492">
            <v>1.32</v>
          </cell>
          <cell r="I1492">
            <v>59.39</v>
          </cell>
          <cell r="J1492">
            <v>0</v>
          </cell>
          <cell r="K1492">
            <v>0</v>
          </cell>
          <cell r="L1492" t="str">
            <v>ED.AN.356000</v>
          </cell>
          <cell r="M1492" t="str">
            <v>ED</v>
          </cell>
          <cell r="N1492" t="str">
            <v>AN</v>
          </cell>
          <cell r="O1492" t="str">
            <v>356000</v>
          </cell>
        </row>
        <row r="1493">
          <cell r="A1493" t="str">
            <v>CD.AA.303100-AFC-INTANGIBLE PLANT-M</v>
          </cell>
          <cell r="B1493">
            <v>43585</v>
          </cell>
          <cell r="C1493">
            <v>43556</v>
          </cell>
          <cell r="D1493" t="str">
            <v>182332 REG ASSET - AFUDC (PIS)</v>
          </cell>
          <cell r="E1493">
            <v>44166</v>
          </cell>
          <cell r="F1493">
            <v>0</v>
          </cell>
          <cell r="G1493">
            <v>894.65</v>
          </cell>
          <cell r="H1493">
            <v>228.87</v>
          </cell>
          <cell r="I1493">
            <v>665.78</v>
          </cell>
          <cell r="J1493">
            <v>9.2960000000000001E-2</v>
          </cell>
          <cell r="K1493">
            <v>83.166663999999997</v>
          </cell>
          <cell r="L1493" t="str">
            <v>CD.AA.303100</v>
          </cell>
          <cell r="M1493" t="str">
            <v>CD</v>
          </cell>
          <cell r="N1493" t="str">
            <v>AA</v>
          </cell>
          <cell r="O1493" t="str">
            <v>303100</v>
          </cell>
        </row>
        <row r="1494">
          <cell r="A1494" t="str">
            <v>ED.CG.335150-AFC-HYD PRD-EQ FISHERY</v>
          </cell>
          <cell r="B1494">
            <v>43847</v>
          </cell>
          <cell r="C1494">
            <v>43847</v>
          </cell>
          <cell r="D1494" t="str">
            <v>182332 REG ASSET - AFUDC (PIS)</v>
          </cell>
          <cell r="E1494">
            <v>44166</v>
          </cell>
          <cell r="F1494">
            <v>0</v>
          </cell>
          <cell r="G1494">
            <v>-4.4000000000000004</v>
          </cell>
          <cell r="H1494">
            <v>-0.05</v>
          </cell>
          <cell r="I1494">
            <v>-4.3499999999999996</v>
          </cell>
          <cell r="J1494">
            <v>0</v>
          </cell>
          <cell r="K1494">
            <v>0</v>
          </cell>
          <cell r="L1494" t="str">
            <v>ED.CG.335150</v>
          </cell>
          <cell r="M1494" t="str">
            <v>ED</v>
          </cell>
          <cell r="N1494" t="str">
            <v>CG</v>
          </cell>
          <cell r="O1494" t="str">
            <v>335150</v>
          </cell>
        </row>
        <row r="1495">
          <cell r="A1495" t="str">
            <v>CD.AA.391100-AFC-GENERAL PLANT-COMP</v>
          </cell>
          <cell r="B1495">
            <v>43616</v>
          </cell>
          <cell r="C1495">
            <v>43466</v>
          </cell>
          <cell r="D1495" t="str">
            <v>182332 REG ASSET - AFUDC (PIS)</v>
          </cell>
          <cell r="E1495">
            <v>44166</v>
          </cell>
          <cell r="F1495">
            <v>0</v>
          </cell>
          <cell r="G1495">
            <v>-3769.34</v>
          </cell>
          <cell r="H1495">
            <v>-881.79</v>
          </cell>
          <cell r="I1495">
            <v>-2887.55</v>
          </cell>
          <cell r="J1495">
            <v>9.2960000000000001E-2</v>
          </cell>
          <cell r="K1495">
            <v>-350.39784639999999</v>
          </cell>
          <cell r="L1495" t="str">
            <v>CD.AA.391100</v>
          </cell>
          <cell r="M1495" t="str">
            <v>CD</v>
          </cell>
          <cell r="N1495" t="str">
            <v>AA</v>
          </cell>
          <cell r="O1495" t="str">
            <v>391100</v>
          </cell>
        </row>
        <row r="1496">
          <cell r="A1496" t="str">
            <v>ED.CG.332000-AFC-HYDRO PROD PLANT-R</v>
          </cell>
          <cell r="B1496">
            <v>44061</v>
          </cell>
          <cell r="C1496">
            <v>44061</v>
          </cell>
          <cell r="D1496" t="str">
            <v>182332 REG ASSET - AFUDC (PIS)</v>
          </cell>
          <cell r="E1496">
            <v>44166</v>
          </cell>
          <cell r="F1496">
            <v>0</v>
          </cell>
          <cell r="G1496">
            <v>171.9</v>
          </cell>
          <cell r="H1496">
            <v>1.23</v>
          </cell>
          <cell r="I1496">
            <v>170.67</v>
          </cell>
          <cell r="J1496">
            <v>0</v>
          </cell>
          <cell r="K1496">
            <v>0</v>
          </cell>
          <cell r="L1496" t="str">
            <v>ED.CG.332000</v>
          </cell>
          <cell r="M1496" t="str">
            <v>ED</v>
          </cell>
          <cell r="N1496" t="str">
            <v>CG</v>
          </cell>
          <cell r="O1496" t="str">
            <v>332000</v>
          </cell>
        </row>
        <row r="1497">
          <cell r="A1497" t="str">
            <v>ED.AN.356000-AFC-TRANSMISSION PLANT</v>
          </cell>
          <cell r="B1497">
            <v>43532</v>
          </cell>
          <cell r="C1497">
            <v>43525</v>
          </cell>
          <cell r="D1497" t="str">
            <v>182332 REG ASSET - AFUDC (PIS)</v>
          </cell>
          <cell r="E1497">
            <v>44166</v>
          </cell>
          <cell r="F1497">
            <v>0</v>
          </cell>
          <cell r="G1497">
            <v>22.66</v>
          </cell>
          <cell r="H1497">
            <v>0.49</v>
          </cell>
          <cell r="I1497">
            <v>22.17</v>
          </cell>
          <cell r="J1497">
            <v>0</v>
          </cell>
          <cell r="K1497">
            <v>0</v>
          </cell>
          <cell r="L1497" t="str">
            <v>ED.AN.356000</v>
          </cell>
          <cell r="M1497" t="str">
            <v>ED</v>
          </cell>
          <cell r="N1497" t="str">
            <v>AN</v>
          </cell>
          <cell r="O1497" t="str">
            <v>356000</v>
          </cell>
        </row>
        <row r="1498">
          <cell r="A1498" t="str">
            <v>ED.AN.303100-AFC-INTANGIBLE PLANT-M</v>
          </cell>
          <cell r="B1498">
            <v>43847</v>
          </cell>
          <cell r="C1498">
            <v>43831</v>
          </cell>
          <cell r="D1498" t="str">
            <v>182332 REG ASSET - AFUDC (PIS)</v>
          </cell>
          <cell r="E1498">
            <v>44166</v>
          </cell>
          <cell r="F1498">
            <v>0</v>
          </cell>
          <cell r="G1498">
            <v>246.93</v>
          </cell>
          <cell r="H1498">
            <v>8.9700000000000006</v>
          </cell>
          <cell r="I1498">
            <v>237.96</v>
          </cell>
          <cell r="J1498">
            <v>0</v>
          </cell>
          <cell r="K1498">
            <v>0</v>
          </cell>
          <cell r="L1498" t="str">
            <v>ED.AN.303100</v>
          </cell>
          <cell r="M1498" t="str">
            <v>ED</v>
          </cell>
          <cell r="N1498" t="str">
            <v>AN</v>
          </cell>
          <cell r="O1498" t="str">
            <v>303100</v>
          </cell>
        </row>
        <row r="1499">
          <cell r="A1499" t="str">
            <v>CD.AA.397000-AFC-GENERAL PLANT-COMM</v>
          </cell>
          <cell r="B1499">
            <v>43669</v>
          </cell>
          <cell r="C1499">
            <v>43647</v>
          </cell>
          <cell r="D1499" t="str">
            <v>182332 REG ASSET - AFUDC (PIS)</v>
          </cell>
          <cell r="E1499">
            <v>44166</v>
          </cell>
          <cell r="F1499">
            <v>0</v>
          </cell>
          <cell r="G1499">
            <v>4346.57</v>
          </cell>
          <cell r="H1499">
            <v>239.52</v>
          </cell>
          <cell r="I1499">
            <v>4107.05</v>
          </cell>
          <cell r="J1499">
            <v>9.2960000000000001E-2</v>
          </cell>
          <cell r="K1499">
            <v>404.05714719999997</v>
          </cell>
          <cell r="L1499" t="str">
            <v>CD.AA.397000</v>
          </cell>
          <cell r="M1499" t="str">
            <v>CD</v>
          </cell>
          <cell r="N1499" t="str">
            <v>AA</v>
          </cell>
          <cell r="O1499" t="str">
            <v>397000</v>
          </cell>
        </row>
        <row r="1500">
          <cell r="A1500" t="str">
            <v>ED.AN.303100-AFC-INTANGIBLE PLANT-M</v>
          </cell>
          <cell r="B1500">
            <v>43517</v>
          </cell>
          <cell r="C1500">
            <v>43497</v>
          </cell>
          <cell r="D1500" t="str">
            <v>182332 REG ASSET - AFUDC (PIS)</v>
          </cell>
          <cell r="E1500">
            <v>44166</v>
          </cell>
          <cell r="F1500">
            <v>0</v>
          </cell>
          <cell r="G1500">
            <v>2004.21</v>
          </cell>
          <cell r="H1500">
            <v>610.07000000000005</v>
          </cell>
          <cell r="I1500">
            <v>1394.14</v>
          </cell>
          <cell r="J1500">
            <v>0</v>
          </cell>
          <cell r="K1500">
            <v>0</v>
          </cell>
          <cell r="L1500" t="str">
            <v>ED.AN.303100</v>
          </cell>
          <cell r="M1500" t="str">
            <v>ED</v>
          </cell>
          <cell r="N1500" t="str">
            <v>AN</v>
          </cell>
          <cell r="O1500" t="str">
            <v>303100</v>
          </cell>
        </row>
        <row r="1501">
          <cell r="A1501" t="str">
            <v>ED.WA.365000-AFC-DISTRIBUTION PLANT</v>
          </cell>
          <cell r="B1501">
            <v>43885</v>
          </cell>
          <cell r="C1501">
            <v>43831</v>
          </cell>
          <cell r="D1501" t="str">
            <v>182332 REG ASSET - AFUDC (PIS)</v>
          </cell>
          <cell r="E1501">
            <v>44166</v>
          </cell>
          <cell r="F1501">
            <v>0</v>
          </cell>
          <cell r="G1501">
            <v>29.54</v>
          </cell>
          <cell r="H1501">
            <v>0.3</v>
          </cell>
          <cell r="I1501">
            <v>29.24</v>
          </cell>
          <cell r="J1501">
            <v>0</v>
          </cell>
          <cell r="K1501">
            <v>0</v>
          </cell>
          <cell r="L1501" t="str">
            <v>ED.WA.365000</v>
          </cell>
          <cell r="M1501" t="str">
            <v>ED</v>
          </cell>
          <cell r="N1501" t="str">
            <v>WA</v>
          </cell>
          <cell r="O1501" t="str">
            <v>365000</v>
          </cell>
        </row>
        <row r="1502">
          <cell r="A1502" t="str">
            <v>ED.WA.366000-AFC-DISTRIBUTION PLANT</v>
          </cell>
          <cell r="B1502">
            <v>43747</v>
          </cell>
          <cell r="C1502">
            <v>43466</v>
          </cell>
          <cell r="D1502" t="str">
            <v>182332 REG ASSET - AFUDC (PIS)</v>
          </cell>
          <cell r="E1502">
            <v>44166</v>
          </cell>
          <cell r="F1502">
            <v>0</v>
          </cell>
          <cell r="G1502">
            <v>193.7</v>
          </cell>
          <cell r="H1502">
            <v>-3.95</v>
          </cell>
          <cell r="I1502">
            <v>197.65</v>
          </cell>
          <cell r="J1502">
            <v>0</v>
          </cell>
          <cell r="K1502">
            <v>0</v>
          </cell>
          <cell r="L1502" t="str">
            <v>ED.WA.366000</v>
          </cell>
          <cell r="M1502" t="str">
            <v>ED</v>
          </cell>
          <cell r="N1502" t="str">
            <v>WA</v>
          </cell>
          <cell r="O1502" t="str">
            <v>366000</v>
          </cell>
        </row>
        <row r="1503">
          <cell r="A1503" t="str">
            <v>ED.WA.365000-AFC-DISTRIBUTION PLANT</v>
          </cell>
          <cell r="B1503">
            <v>43747</v>
          </cell>
          <cell r="C1503">
            <v>43466</v>
          </cell>
          <cell r="D1503" t="str">
            <v>182332 REG ASSET - AFUDC (PIS)</v>
          </cell>
          <cell r="E1503">
            <v>44166</v>
          </cell>
          <cell r="F1503">
            <v>0</v>
          </cell>
          <cell r="G1503">
            <v>902.83</v>
          </cell>
          <cell r="H1503">
            <v>21</v>
          </cell>
          <cell r="I1503">
            <v>881.83</v>
          </cell>
          <cell r="J1503">
            <v>0</v>
          </cell>
          <cell r="K1503">
            <v>0</v>
          </cell>
          <cell r="L1503" t="str">
            <v>ED.WA.365000</v>
          </cell>
          <cell r="M1503" t="str">
            <v>ED</v>
          </cell>
          <cell r="N1503" t="str">
            <v>WA</v>
          </cell>
          <cell r="O1503" t="str">
            <v>365000</v>
          </cell>
        </row>
        <row r="1504">
          <cell r="A1504" t="str">
            <v>ED.PF.335150-AFC-HYD PRD-EQ FISHERY</v>
          </cell>
          <cell r="B1504">
            <v>43982</v>
          </cell>
          <cell r="C1504">
            <v>43982</v>
          </cell>
          <cell r="D1504" t="str">
            <v>182332 REG ASSET - AFUDC (PIS)</v>
          </cell>
          <cell r="E1504">
            <v>44166</v>
          </cell>
          <cell r="F1504">
            <v>0</v>
          </cell>
          <cell r="G1504">
            <v>41.13</v>
          </cell>
          <cell r="H1504">
            <v>0.16</v>
          </cell>
          <cell r="I1504">
            <v>40.97</v>
          </cell>
          <cell r="J1504">
            <v>0</v>
          </cell>
          <cell r="K1504">
            <v>0</v>
          </cell>
          <cell r="L1504" t="str">
            <v>ED.PF.335150</v>
          </cell>
          <cell r="M1504" t="str">
            <v>ED</v>
          </cell>
          <cell r="N1504" t="str">
            <v>PF</v>
          </cell>
          <cell r="O1504" t="str">
            <v>335150</v>
          </cell>
        </row>
        <row r="1505">
          <cell r="A1505" t="str">
            <v>ED.WA.365000-AFC-DISTRIBUTION PLANT</v>
          </cell>
          <cell r="B1505">
            <v>43531</v>
          </cell>
          <cell r="C1505">
            <v>43466</v>
          </cell>
          <cell r="D1505" t="str">
            <v>182332 REG ASSET - AFUDC (PIS)</v>
          </cell>
          <cell r="E1505">
            <v>44166</v>
          </cell>
          <cell r="F1505">
            <v>0</v>
          </cell>
          <cell r="G1505">
            <v>2008.99</v>
          </cell>
          <cell r="H1505">
            <v>46.73</v>
          </cell>
          <cell r="I1505">
            <v>1962.26</v>
          </cell>
          <cell r="J1505">
            <v>0</v>
          </cell>
          <cell r="K1505">
            <v>0</v>
          </cell>
          <cell r="L1505" t="str">
            <v>ED.WA.365000</v>
          </cell>
          <cell r="M1505" t="str">
            <v>ED</v>
          </cell>
          <cell r="N1505" t="str">
            <v>WA</v>
          </cell>
          <cell r="O1505" t="str">
            <v>365000</v>
          </cell>
        </row>
        <row r="1506">
          <cell r="A1506" t="str">
            <v>ED.AN.356000-AFC-TRANSMISSION PLANT</v>
          </cell>
          <cell r="B1506">
            <v>43643</v>
          </cell>
          <cell r="C1506">
            <v>43617</v>
          </cell>
          <cell r="D1506" t="str">
            <v>182332 REG ASSET - AFUDC (PIS)</v>
          </cell>
          <cell r="E1506">
            <v>44166</v>
          </cell>
          <cell r="F1506">
            <v>0</v>
          </cell>
          <cell r="G1506">
            <v>363.69</v>
          </cell>
          <cell r="H1506">
            <v>7.9</v>
          </cell>
          <cell r="I1506">
            <v>355.79</v>
          </cell>
          <cell r="J1506">
            <v>0</v>
          </cell>
          <cell r="K1506">
            <v>0</v>
          </cell>
          <cell r="L1506" t="str">
            <v>ED.AN.356000</v>
          </cell>
          <cell r="M1506" t="str">
            <v>ED</v>
          </cell>
          <cell r="N1506" t="str">
            <v>AN</v>
          </cell>
          <cell r="O1506" t="str">
            <v>356000</v>
          </cell>
        </row>
        <row r="1507">
          <cell r="A1507" t="str">
            <v>ED.ID.365000-AFC-DISTRIBUTION PLANT</v>
          </cell>
          <cell r="B1507">
            <v>43700</v>
          </cell>
          <cell r="C1507">
            <v>43466</v>
          </cell>
          <cell r="D1507" t="str">
            <v>182332 REG ASSET - AFUDC (PIS)</v>
          </cell>
          <cell r="E1507">
            <v>44166</v>
          </cell>
          <cell r="F1507">
            <v>0</v>
          </cell>
          <cell r="G1507">
            <v>4.24</v>
          </cell>
          <cell r="H1507">
            <v>0.14000000000000001</v>
          </cell>
          <cell r="I1507">
            <v>4.0999999999999996</v>
          </cell>
          <cell r="J1507">
            <v>0</v>
          </cell>
          <cell r="K1507">
            <v>0</v>
          </cell>
          <cell r="L1507" t="str">
            <v>ED.ID.365000</v>
          </cell>
          <cell r="M1507" t="str">
            <v>ED</v>
          </cell>
          <cell r="N1507" t="str">
            <v>ID</v>
          </cell>
          <cell r="O1507" t="str">
            <v>365000</v>
          </cell>
        </row>
        <row r="1508">
          <cell r="A1508" t="str">
            <v>GD.OR.385000-AFC-DISTRIBUTION-MEAS/</v>
          </cell>
          <cell r="B1508">
            <v>43673</v>
          </cell>
          <cell r="C1508">
            <v>43647</v>
          </cell>
          <cell r="D1508" t="str">
            <v>182332 REG ASSET - AFUDC (PIS)</v>
          </cell>
          <cell r="E1508">
            <v>44166</v>
          </cell>
          <cell r="F1508">
            <v>0</v>
          </cell>
          <cell r="G1508">
            <v>40.94</v>
          </cell>
          <cell r="H1508">
            <v>0.44</v>
          </cell>
          <cell r="I1508">
            <v>40.5</v>
          </cell>
          <cell r="J1508">
            <v>1</v>
          </cell>
          <cell r="K1508">
            <v>40.94</v>
          </cell>
          <cell r="L1508" t="str">
            <v>GD.OR.385000</v>
          </cell>
          <cell r="M1508" t="str">
            <v>GD</v>
          </cell>
          <cell r="N1508" t="str">
            <v>OR</v>
          </cell>
          <cell r="O1508" t="str">
            <v>385000</v>
          </cell>
        </row>
        <row r="1509">
          <cell r="A1509" t="str">
            <v>ED.ID.369300-AFC-DISTRIBUTION PLANT</v>
          </cell>
          <cell r="B1509">
            <v>43801</v>
          </cell>
          <cell r="C1509">
            <v>43466</v>
          </cell>
          <cell r="D1509" t="str">
            <v>182332 REG ASSET - AFUDC (PIS)</v>
          </cell>
          <cell r="E1509">
            <v>44166</v>
          </cell>
          <cell r="F1509">
            <v>0</v>
          </cell>
          <cell r="G1509">
            <v>47.32</v>
          </cell>
          <cell r="H1509">
            <v>1.19</v>
          </cell>
          <cell r="I1509">
            <v>46.13</v>
          </cell>
          <cell r="J1509">
            <v>0</v>
          </cell>
          <cell r="K1509">
            <v>0</v>
          </cell>
          <cell r="L1509" t="str">
            <v>ED.ID.369300</v>
          </cell>
          <cell r="M1509" t="str">
            <v>ED</v>
          </cell>
          <cell r="N1509" t="str">
            <v>ID</v>
          </cell>
          <cell r="O1509" t="str">
            <v>369300</v>
          </cell>
        </row>
        <row r="1510">
          <cell r="A1510" t="str">
            <v>ED.ID.365000-AFC-DISTRIBUTION PLANT</v>
          </cell>
          <cell r="B1510">
            <v>43644</v>
          </cell>
          <cell r="C1510">
            <v>43466</v>
          </cell>
          <cell r="D1510" t="str">
            <v>182332 REG ASSET - AFUDC (PIS)</v>
          </cell>
          <cell r="E1510">
            <v>44166</v>
          </cell>
          <cell r="F1510">
            <v>0</v>
          </cell>
          <cell r="G1510">
            <v>463.49</v>
          </cell>
          <cell r="H1510">
            <v>15.47</v>
          </cell>
          <cell r="I1510">
            <v>448.02</v>
          </cell>
          <cell r="J1510">
            <v>0</v>
          </cell>
          <cell r="K1510">
            <v>0</v>
          </cell>
          <cell r="L1510" t="str">
            <v>ED.ID.365000</v>
          </cell>
          <cell r="M1510" t="str">
            <v>ED</v>
          </cell>
          <cell r="N1510" t="str">
            <v>ID</v>
          </cell>
          <cell r="O1510" t="str">
            <v>365000</v>
          </cell>
        </row>
        <row r="1511">
          <cell r="A1511" t="str">
            <v>ED.KF.312000-AFC-STEAM PROD PLANT-B</v>
          </cell>
          <cell r="B1511">
            <v>43531</v>
          </cell>
          <cell r="C1511">
            <v>43525</v>
          </cell>
          <cell r="D1511" t="str">
            <v>182332 REG ASSET - AFUDC (PIS)</v>
          </cell>
          <cell r="E1511">
            <v>44166</v>
          </cell>
          <cell r="F1511">
            <v>0</v>
          </cell>
          <cell r="G1511">
            <v>624.96</v>
          </cell>
          <cell r="H1511">
            <v>25.96</v>
          </cell>
          <cell r="I1511">
            <v>599</v>
          </cell>
          <cell r="J1511">
            <v>0</v>
          </cell>
          <cell r="K1511">
            <v>0</v>
          </cell>
          <cell r="L1511" t="str">
            <v>ED.KF.312000</v>
          </cell>
          <cell r="M1511" t="str">
            <v>ED</v>
          </cell>
          <cell r="N1511" t="str">
            <v>KF</v>
          </cell>
          <cell r="O1511" t="str">
            <v>312000</v>
          </cell>
        </row>
        <row r="1512">
          <cell r="A1512" t="str">
            <v>GD.WA.397000-AFC-GENERAL PLANT-COMM</v>
          </cell>
          <cell r="B1512">
            <v>43769</v>
          </cell>
          <cell r="C1512">
            <v>43770</v>
          </cell>
          <cell r="D1512" t="str">
            <v>182332 REG ASSET - AFUDC (PIS)</v>
          </cell>
          <cell r="E1512">
            <v>44166</v>
          </cell>
          <cell r="F1512">
            <v>0</v>
          </cell>
          <cell r="G1512">
            <v>28.13</v>
          </cell>
          <cell r="H1512">
            <v>1.04</v>
          </cell>
          <cell r="I1512">
            <v>27.09</v>
          </cell>
          <cell r="J1512">
            <v>0</v>
          </cell>
          <cell r="K1512">
            <v>0</v>
          </cell>
          <cell r="L1512" t="str">
            <v>GD.WA.397000</v>
          </cell>
          <cell r="M1512" t="str">
            <v>GD</v>
          </cell>
          <cell r="N1512" t="str">
            <v>WA</v>
          </cell>
          <cell r="O1512" t="str">
            <v>397000</v>
          </cell>
        </row>
        <row r="1513">
          <cell r="A1513" t="str">
            <v>ED.AN.356000-AFC-TRANSMISSION PLANT</v>
          </cell>
          <cell r="B1513">
            <v>43784</v>
          </cell>
          <cell r="C1513">
            <v>43770</v>
          </cell>
          <cell r="D1513" t="str">
            <v>182332 REG ASSET - AFUDC (PIS)</v>
          </cell>
          <cell r="E1513">
            <v>44166</v>
          </cell>
          <cell r="F1513">
            <v>0</v>
          </cell>
          <cell r="G1513">
            <v>613.97</v>
          </cell>
          <cell r="H1513">
            <v>13.33</v>
          </cell>
          <cell r="I1513">
            <v>600.64</v>
          </cell>
          <cell r="J1513">
            <v>0</v>
          </cell>
          <cell r="K1513">
            <v>0</v>
          </cell>
          <cell r="L1513" t="str">
            <v>ED.AN.356000</v>
          </cell>
          <cell r="M1513" t="str">
            <v>ED</v>
          </cell>
          <cell r="N1513" t="str">
            <v>AN</v>
          </cell>
          <cell r="O1513" t="str">
            <v>356000</v>
          </cell>
        </row>
        <row r="1514">
          <cell r="A1514" t="str">
            <v>CD.AA.390100-AFC-GENERAL PLANT-STRU</v>
          </cell>
          <cell r="B1514">
            <v>43605</v>
          </cell>
          <cell r="C1514">
            <v>43605</v>
          </cell>
          <cell r="D1514" t="str">
            <v>182332 REG ASSET - AFUDC (PIS)</v>
          </cell>
          <cell r="E1514">
            <v>44166</v>
          </cell>
          <cell r="F1514">
            <v>0</v>
          </cell>
          <cell r="G1514">
            <v>172.3</v>
          </cell>
          <cell r="H1514">
            <v>4.03</v>
          </cell>
          <cell r="I1514">
            <v>168.27</v>
          </cell>
          <cell r="J1514">
            <v>9.2960000000000001E-2</v>
          </cell>
          <cell r="K1514">
            <v>16.017008000000001</v>
          </cell>
          <cell r="L1514" t="str">
            <v>CD.AA.390100</v>
          </cell>
          <cell r="M1514" t="str">
            <v>CD</v>
          </cell>
          <cell r="N1514" t="str">
            <v>AA</v>
          </cell>
          <cell r="O1514" t="str">
            <v>390100</v>
          </cell>
        </row>
        <row r="1515">
          <cell r="A1515" t="str">
            <v>ED.ID.365000-AFC-DISTRIBUTION PLANT</v>
          </cell>
          <cell r="B1515">
            <v>43801</v>
          </cell>
          <cell r="C1515">
            <v>43466</v>
          </cell>
          <cell r="D1515" t="str">
            <v>182332 REG ASSET - AFUDC (PIS)</v>
          </cell>
          <cell r="E1515">
            <v>44166</v>
          </cell>
          <cell r="F1515">
            <v>0</v>
          </cell>
          <cell r="G1515">
            <v>4961.28</v>
          </cell>
          <cell r="H1515">
            <v>165.61</v>
          </cell>
          <cell r="I1515">
            <v>4795.67</v>
          </cell>
          <cell r="J1515">
            <v>0</v>
          </cell>
          <cell r="K1515">
            <v>0</v>
          </cell>
          <cell r="L1515" t="str">
            <v>ED.ID.365000</v>
          </cell>
          <cell r="M1515" t="str">
            <v>ED</v>
          </cell>
          <cell r="N1515" t="str">
            <v>ID</v>
          </cell>
          <cell r="O1515" t="str">
            <v>365000</v>
          </cell>
        </row>
        <row r="1516">
          <cell r="A1516" t="str">
            <v>ED.WA.361000-AFC-DISTRIBUTION PLANT</v>
          </cell>
          <cell r="B1516">
            <v>43819</v>
          </cell>
          <cell r="C1516">
            <v>43800</v>
          </cell>
          <cell r="D1516" t="str">
            <v>182332 REG ASSET - AFUDC (PIS)</v>
          </cell>
          <cell r="E1516">
            <v>44166</v>
          </cell>
          <cell r="F1516">
            <v>0</v>
          </cell>
          <cell r="G1516">
            <v>136.01</v>
          </cell>
          <cell r="H1516">
            <v>4.07</v>
          </cell>
          <cell r="I1516">
            <v>131.94</v>
          </cell>
          <cell r="J1516">
            <v>0</v>
          </cell>
          <cell r="K1516">
            <v>0</v>
          </cell>
          <cell r="L1516" t="str">
            <v>ED.WA.361000</v>
          </cell>
          <cell r="M1516" t="str">
            <v>ED</v>
          </cell>
          <cell r="N1516" t="str">
            <v>WA</v>
          </cell>
          <cell r="O1516" t="str">
            <v>361000</v>
          </cell>
        </row>
        <row r="1517">
          <cell r="A1517" t="str">
            <v>CD.AA.303100-AFC-INTANGIBLE PLANT-M</v>
          </cell>
          <cell r="B1517">
            <v>43819</v>
          </cell>
          <cell r="C1517">
            <v>43800</v>
          </cell>
          <cell r="D1517" t="str">
            <v>182332 REG ASSET - AFUDC (PIS)</v>
          </cell>
          <cell r="E1517">
            <v>44166</v>
          </cell>
          <cell r="F1517">
            <v>0</v>
          </cell>
          <cell r="G1517">
            <v>57.08</v>
          </cell>
          <cell r="H1517">
            <v>14.6</v>
          </cell>
          <cell r="I1517">
            <v>42.48</v>
          </cell>
          <cell r="J1517">
            <v>9.2960000000000001E-2</v>
          </cell>
          <cell r="K1517">
            <v>5.3061568000000001</v>
          </cell>
          <cell r="L1517" t="str">
            <v>CD.AA.303100</v>
          </cell>
          <cell r="M1517" t="str">
            <v>CD</v>
          </cell>
          <cell r="N1517" t="str">
            <v>AA</v>
          </cell>
          <cell r="O1517" t="str">
            <v>303100</v>
          </cell>
        </row>
        <row r="1518">
          <cell r="A1518" t="str">
            <v>ED.CG.331200-AFC-HYDRO PROD PLANT-S</v>
          </cell>
          <cell r="B1518">
            <v>43601</v>
          </cell>
          <cell r="C1518">
            <v>43586</v>
          </cell>
          <cell r="D1518" t="str">
            <v>182332 REG ASSET - AFUDC (PIS)</v>
          </cell>
          <cell r="E1518">
            <v>44166</v>
          </cell>
          <cell r="F1518">
            <v>0</v>
          </cell>
          <cell r="G1518">
            <v>504.29</v>
          </cell>
          <cell r="H1518">
            <v>4.21</v>
          </cell>
          <cell r="I1518">
            <v>500.08</v>
          </cell>
          <cell r="J1518">
            <v>0</v>
          </cell>
          <cell r="K1518">
            <v>0</v>
          </cell>
          <cell r="L1518" t="str">
            <v>ED.CG.331200</v>
          </cell>
          <cell r="M1518" t="str">
            <v>ED</v>
          </cell>
          <cell r="N1518" t="str">
            <v>CG</v>
          </cell>
          <cell r="O1518" t="str">
            <v>331200</v>
          </cell>
        </row>
        <row r="1519">
          <cell r="A1519" t="str">
            <v>ED.WA.369300-AFC-DISTRIBUTION PLANT</v>
          </cell>
          <cell r="B1519">
            <v>43678</v>
          </cell>
          <cell r="C1519">
            <v>43466</v>
          </cell>
          <cell r="D1519" t="str">
            <v>182332 REG ASSET - AFUDC (PIS)</v>
          </cell>
          <cell r="E1519">
            <v>44166</v>
          </cell>
          <cell r="F1519">
            <v>0</v>
          </cell>
          <cell r="G1519">
            <v>30.1</v>
          </cell>
          <cell r="H1519">
            <v>-1.1499999999999999</v>
          </cell>
          <cell r="I1519">
            <v>31.25</v>
          </cell>
          <cell r="J1519">
            <v>0</v>
          </cell>
          <cell r="K1519">
            <v>0</v>
          </cell>
          <cell r="L1519" t="str">
            <v>ED.WA.369300</v>
          </cell>
          <cell r="M1519" t="str">
            <v>ED</v>
          </cell>
          <cell r="N1519" t="str">
            <v>WA</v>
          </cell>
          <cell r="O1519" t="str">
            <v>369300</v>
          </cell>
        </row>
        <row r="1520">
          <cell r="A1520" t="str">
            <v>ED.BP.344000-AFC-OTHER PROD PLANT-G</v>
          </cell>
          <cell r="B1520">
            <v>43972</v>
          </cell>
          <cell r="C1520">
            <v>43972</v>
          </cell>
          <cell r="D1520" t="str">
            <v>182332 REG ASSET - AFUDC (PIS)</v>
          </cell>
          <cell r="E1520">
            <v>44166</v>
          </cell>
          <cell r="F1520">
            <v>0</v>
          </cell>
          <cell r="G1520">
            <v>1643.02</v>
          </cell>
          <cell r="H1520">
            <v>16.41</v>
          </cell>
          <cell r="I1520">
            <v>1626.61</v>
          </cell>
          <cell r="J1520">
            <v>0</v>
          </cell>
          <cell r="K1520">
            <v>0</v>
          </cell>
          <cell r="L1520" t="str">
            <v>ED.BP.344000</v>
          </cell>
          <cell r="M1520" t="str">
            <v>ED</v>
          </cell>
          <cell r="N1520" t="str">
            <v>BP</v>
          </cell>
          <cell r="O1520" t="str">
            <v>344000</v>
          </cell>
        </row>
        <row r="1521">
          <cell r="A1521" t="str">
            <v>ED.NM.333000-AFC-HYDRO PROD PLANT-T</v>
          </cell>
          <cell r="B1521">
            <v>44105</v>
          </cell>
          <cell r="C1521">
            <v>44105</v>
          </cell>
          <cell r="D1521" t="str">
            <v>182332 REG ASSET - AFUDC (PIS)</v>
          </cell>
          <cell r="E1521">
            <v>44166</v>
          </cell>
          <cell r="F1521">
            <v>0</v>
          </cell>
          <cell r="G1521">
            <v>1700.88</v>
          </cell>
          <cell r="H1521">
            <v>5.5</v>
          </cell>
          <cell r="I1521">
            <v>1695.38</v>
          </cell>
          <cell r="J1521">
            <v>0</v>
          </cell>
          <cell r="K1521">
            <v>0</v>
          </cell>
          <cell r="L1521" t="str">
            <v>ED.NM.333000</v>
          </cell>
          <cell r="M1521" t="str">
            <v>ED</v>
          </cell>
          <cell r="N1521" t="str">
            <v>NM</v>
          </cell>
          <cell r="O1521" t="str">
            <v>333000</v>
          </cell>
        </row>
        <row r="1522">
          <cell r="A1522" t="str">
            <v>ED.ID.362000-AFC-DISTRIBUTION PLANT</v>
          </cell>
          <cell r="B1522">
            <v>43643</v>
          </cell>
          <cell r="C1522">
            <v>43617</v>
          </cell>
          <cell r="D1522" t="str">
            <v>182332 REG ASSET - AFUDC (PIS)</v>
          </cell>
          <cell r="E1522">
            <v>44166</v>
          </cell>
          <cell r="F1522">
            <v>0</v>
          </cell>
          <cell r="G1522">
            <v>4434.92</v>
          </cell>
          <cell r="H1522">
            <v>110.54</v>
          </cell>
          <cell r="I1522">
            <v>4324.38</v>
          </cell>
          <cell r="J1522">
            <v>0</v>
          </cell>
          <cell r="K1522">
            <v>0</v>
          </cell>
          <cell r="L1522" t="str">
            <v>ED.ID.362000</v>
          </cell>
          <cell r="M1522" t="str">
            <v>ED</v>
          </cell>
          <cell r="N1522" t="str">
            <v>ID</v>
          </cell>
          <cell r="O1522" t="str">
            <v>362000</v>
          </cell>
        </row>
        <row r="1523">
          <cell r="A1523" t="str">
            <v>ED.UF.331000-AFC-HYDRO PROD PLANT-S</v>
          </cell>
          <cell r="B1523">
            <v>44007</v>
          </cell>
          <cell r="C1523">
            <v>44007</v>
          </cell>
          <cell r="D1523" t="str">
            <v>182332 REG ASSET - AFUDC (PIS)</v>
          </cell>
          <cell r="E1523">
            <v>44166</v>
          </cell>
          <cell r="F1523">
            <v>0</v>
          </cell>
          <cell r="G1523">
            <v>20.67</v>
          </cell>
          <cell r="H1523">
            <v>0.08</v>
          </cell>
          <cell r="I1523">
            <v>20.59</v>
          </cell>
          <cell r="J1523">
            <v>0</v>
          </cell>
          <cell r="K1523">
            <v>0</v>
          </cell>
          <cell r="L1523" t="str">
            <v>ED.UF.331000</v>
          </cell>
          <cell r="M1523" t="str">
            <v>ED</v>
          </cell>
          <cell r="N1523" t="str">
            <v>UF</v>
          </cell>
          <cell r="O1523" t="str">
            <v>331000</v>
          </cell>
        </row>
        <row r="1524">
          <cell r="A1524" t="str">
            <v>CD.AA.397000-AFC-GENERAL PLANT-COMM</v>
          </cell>
          <cell r="B1524">
            <v>43858</v>
          </cell>
          <cell r="C1524">
            <v>43858</v>
          </cell>
          <cell r="D1524" t="str">
            <v>182332 REG ASSET - AFUDC (PIS)</v>
          </cell>
          <cell r="E1524">
            <v>44166</v>
          </cell>
          <cell r="F1524">
            <v>0</v>
          </cell>
          <cell r="G1524">
            <v>51.42</v>
          </cell>
          <cell r="H1524">
            <v>1.35</v>
          </cell>
          <cell r="I1524">
            <v>50.07</v>
          </cell>
          <cell r="J1524">
            <v>9.2960000000000001E-2</v>
          </cell>
          <cell r="K1524">
            <v>4.7800032000000003</v>
          </cell>
          <cell r="L1524" t="str">
            <v>CD.AA.397000</v>
          </cell>
          <cell r="M1524" t="str">
            <v>CD</v>
          </cell>
          <cell r="N1524" t="str">
            <v>AA</v>
          </cell>
          <cell r="O1524" t="str">
            <v>397000</v>
          </cell>
        </row>
        <row r="1525">
          <cell r="A1525" t="str">
            <v>CD.AA.303100-AFC-INTANGIBLE PLANT-M</v>
          </cell>
          <cell r="B1525">
            <v>43894</v>
          </cell>
          <cell r="C1525">
            <v>43894</v>
          </cell>
          <cell r="D1525" t="str">
            <v>182332 REG ASSET - AFUDC (PIS)</v>
          </cell>
          <cell r="E1525">
            <v>44166</v>
          </cell>
          <cell r="F1525">
            <v>0</v>
          </cell>
          <cell r="G1525">
            <v>390.67</v>
          </cell>
          <cell r="H1525">
            <v>17.34</v>
          </cell>
          <cell r="I1525">
            <v>373.33</v>
          </cell>
          <cell r="J1525">
            <v>9.2960000000000001E-2</v>
          </cell>
          <cell r="K1525">
            <v>36.3166832</v>
          </cell>
          <cell r="L1525" t="str">
            <v>CD.AA.303100</v>
          </cell>
          <cell r="M1525" t="str">
            <v>CD</v>
          </cell>
          <cell r="N1525" t="str">
            <v>AA</v>
          </cell>
          <cell r="O1525" t="str">
            <v>303100</v>
          </cell>
        </row>
        <row r="1526">
          <cell r="A1526" t="str">
            <v>ED.AN.303100-AFC-INTANGIBLE PLANT-M</v>
          </cell>
          <cell r="B1526">
            <v>43536</v>
          </cell>
          <cell r="C1526">
            <v>43536</v>
          </cell>
          <cell r="D1526" t="str">
            <v>182332 REG ASSET - AFUDC (PIS)</v>
          </cell>
          <cell r="E1526">
            <v>44166</v>
          </cell>
          <cell r="F1526">
            <v>0</v>
          </cell>
          <cell r="G1526">
            <v>12724.48</v>
          </cell>
          <cell r="H1526">
            <v>3873.27</v>
          </cell>
          <cell r="I1526">
            <v>8851.2099999999991</v>
          </cell>
          <cell r="J1526">
            <v>0</v>
          </cell>
          <cell r="K1526">
            <v>0</v>
          </cell>
          <cell r="L1526" t="str">
            <v>ED.AN.303100</v>
          </cell>
          <cell r="M1526" t="str">
            <v>ED</v>
          </cell>
          <cell r="N1526" t="str">
            <v>AN</v>
          </cell>
          <cell r="O1526" t="str">
            <v>303100</v>
          </cell>
        </row>
        <row r="1527">
          <cell r="A1527" t="str">
            <v>ED.AN.355000-AFC-TRANSMISSION PLANT</v>
          </cell>
          <cell r="B1527">
            <v>43878</v>
          </cell>
          <cell r="C1527">
            <v>43862</v>
          </cell>
          <cell r="D1527" t="str">
            <v>182332 REG ASSET - AFUDC (PIS)</v>
          </cell>
          <cell r="E1527">
            <v>44166</v>
          </cell>
          <cell r="F1527">
            <v>0</v>
          </cell>
          <cell r="G1527">
            <v>622.96</v>
          </cell>
          <cell r="H1527">
            <v>5.74</v>
          </cell>
          <cell r="I1527">
            <v>617.22</v>
          </cell>
          <cell r="J1527">
            <v>0</v>
          </cell>
          <cell r="K1527">
            <v>0</v>
          </cell>
          <cell r="L1527" t="str">
            <v>ED.AN.355000</v>
          </cell>
          <cell r="M1527" t="str">
            <v>ED</v>
          </cell>
          <cell r="N1527" t="str">
            <v>AN</v>
          </cell>
          <cell r="O1527" t="str">
            <v>355000</v>
          </cell>
        </row>
        <row r="1528">
          <cell r="A1528" t="str">
            <v>ED.AN.303100-AFC-INTANGIBLE PLANT-M</v>
          </cell>
          <cell r="B1528">
            <v>43972</v>
          </cell>
          <cell r="C1528">
            <v>43972</v>
          </cell>
          <cell r="D1528" t="str">
            <v>182332 REG ASSET - AFUDC (PIS)</v>
          </cell>
          <cell r="E1528">
            <v>44166</v>
          </cell>
          <cell r="F1528">
            <v>0</v>
          </cell>
          <cell r="G1528">
            <v>25.93</v>
          </cell>
          <cell r="H1528">
            <v>0.94</v>
          </cell>
          <cell r="I1528">
            <v>24.99</v>
          </cell>
          <cell r="J1528">
            <v>0</v>
          </cell>
          <cell r="K1528">
            <v>0</v>
          </cell>
          <cell r="L1528" t="str">
            <v>ED.AN.303100</v>
          </cell>
          <cell r="M1528" t="str">
            <v>ED</v>
          </cell>
          <cell r="N1528" t="str">
            <v>AN</v>
          </cell>
          <cell r="O1528" t="str">
            <v>303100</v>
          </cell>
        </row>
        <row r="1529">
          <cell r="A1529" t="str">
            <v>ED.AN.397500-AFC-SUB INTEGRAT COMM</v>
          </cell>
          <cell r="B1529">
            <v>43874</v>
          </cell>
          <cell r="C1529">
            <v>43874</v>
          </cell>
          <cell r="D1529" t="str">
            <v>182332 REG ASSET - AFUDC (PIS)</v>
          </cell>
          <cell r="E1529">
            <v>44166</v>
          </cell>
          <cell r="F1529">
            <v>0</v>
          </cell>
          <cell r="G1529">
            <v>225.16</v>
          </cell>
          <cell r="H1529">
            <v>7.3</v>
          </cell>
          <cell r="I1529">
            <v>217.86</v>
          </cell>
          <cell r="J1529">
            <v>0</v>
          </cell>
          <cell r="K1529">
            <v>0</v>
          </cell>
          <cell r="L1529" t="str">
            <v>ED.AN.397500</v>
          </cell>
          <cell r="M1529" t="str">
            <v>ED</v>
          </cell>
          <cell r="N1529" t="str">
            <v>AN</v>
          </cell>
          <cell r="O1529" t="str">
            <v>397500</v>
          </cell>
        </row>
        <row r="1530">
          <cell r="A1530" t="str">
            <v>ED.AN.356000-AFC-TRANSMISSION PLANT</v>
          </cell>
          <cell r="B1530">
            <v>43677</v>
          </cell>
          <cell r="C1530">
            <v>43647</v>
          </cell>
          <cell r="D1530" t="str">
            <v>182332 REG ASSET - AFUDC (PIS)</v>
          </cell>
          <cell r="E1530">
            <v>44166</v>
          </cell>
          <cell r="F1530">
            <v>0</v>
          </cell>
          <cell r="G1530">
            <v>1896.46</v>
          </cell>
          <cell r="H1530">
            <v>41.19</v>
          </cell>
          <cell r="I1530">
            <v>1855.27</v>
          </cell>
          <cell r="J1530">
            <v>0</v>
          </cell>
          <cell r="K1530">
            <v>0</v>
          </cell>
          <cell r="L1530" t="str">
            <v>ED.AN.356000</v>
          </cell>
          <cell r="M1530" t="str">
            <v>ED</v>
          </cell>
          <cell r="N1530" t="str">
            <v>AN</v>
          </cell>
          <cell r="O1530" t="str">
            <v>356000</v>
          </cell>
        </row>
        <row r="1531">
          <cell r="A1531" t="str">
            <v>ED.AN.397000-AFC-GENERAL PLANT-COMM</v>
          </cell>
          <cell r="B1531">
            <v>44033</v>
          </cell>
          <cell r="C1531">
            <v>44033</v>
          </cell>
          <cell r="D1531" t="str">
            <v>182332 REG ASSET - AFUDC (PIS)</v>
          </cell>
          <cell r="E1531">
            <v>44166</v>
          </cell>
          <cell r="F1531">
            <v>0</v>
          </cell>
          <cell r="G1531">
            <v>426.43</v>
          </cell>
          <cell r="H1531">
            <v>7.65</v>
          </cell>
          <cell r="I1531">
            <v>418.78</v>
          </cell>
          <cell r="J1531">
            <v>0</v>
          </cell>
          <cell r="K1531">
            <v>0</v>
          </cell>
          <cell r="L1531" t="str">
            <v>ED.AN.397000</v>
          </cell>
          <cell r="M1531" t="str">
            <v>ED</v>
          </cell>
          <cell r="N1531" t="str">
            <v>AN</v>
          </cell>
          <cell r="O1531" t="str">
            <v>397000</v>
          </cell>
        </row>
        <row r="1532">
          <cell r="A1532" t="str">
            <v>ED.WA.367000-AFC-DISTRIBUTION PLANT</v>
          </cell>
          <cell r="B1532">
            <v>44175</v>
          </cell>
          <cell r="C1532">
            <v>43831</v>
          </cell>
          <cell r="D1532" t="str">
            <v>182332 REG ASSET - AFUDC (PIS)</v>
          </cell>
          <cell r="E1532">
            <v>44166</v>
          </cell>
          <cell r="F1532">
            <v>0</v>
          </cell>
          <cell r="G1532">
            <v>41.02</v>
          </cell>
          <cell r="H1532">
            <v>0.35</v>
          </cell>
          <cell r="I1532">
            <v>40.67</v>
          </cell>
          <cell r="J1532">
            <v>0</v>
          </cell>
          <cell r="K1532">
            <v>0</v>
          </cell>
          <cell r="L1532" t="str">
            <v>ED.WA.367000</v>
          </cell>
          <cell r="M1532" t="str">
            <v>ED</v>
          </cell>
          <cell r="N1532" t="str">
            <v>WA</v>
          </cell>
          <cell r="O1532" t="str">
            <v>367000</v>
          </cell>
        </row>
        <row r="1533">
          <cell r="A1533" t="str">
            <v>ED.CG.331000-AFC-HYDRO PROD PLANT-S</v>
          </cell>
          <cell r="B1533">
            <v>43900</v>
          </cell>
          <cell r="C1533">
            <v>43900</v>
          </cell>
          <cell r="D1533" t="str">
            <v>182332 REG ASSET - AFUDC (PIS)</v>
          </cell>
          <cell r="E1533">
            <v>44166</v>
          </cell>
          <cell r="F1533">
            <v>0</v>
          </cell>
          <cell r="G1533">
            <v>150</v>
          </cell>
          <cell r="H1533">
            <v>0.85</v>
          </cell>
          <cell r="I1533">
            <v>149.15</v>
          </cell>
          <cell r="J1533">
            <v>0</v>
          </cell>
          <cell r="K1533">
            <v>0</v>
          </cell>
          <cell r="L1533" t="str">
            <v>ED.CG.331000</v>
          </cell>
          <cell r="M1533" t="str">
            <v>ED</v>
          </cell>
          <cell r="N1533" t="str">
            <v>CG</v>
          </cell>
          <cell r="O1533" t="str">
            <v>331000</v>
          </cell>
        </row>
        <row r="1534">
          <cell r="A1534" t="str">
            <v>ED.WA.361000-AFC-DISTRIBUTION PLANT</v>
          </cell>
          <cell r="B1534">
            <v>43854</v>
          </cell>
          <cell r="C1534">
            <v>43854</v>
          </cell>
          <cell r="D1534" t="str">
            <v>182332 REG ASSET - AFUDC (PIS)</v>
          </cell>
          <cell r="E1534">
            <v>44166</v>
          </cell>
          <cell r="F1534">
            <v>0</v>
          </cell>
          <cell r="G1534">
            <v>913.11</v>
          </cell>
          <cell r="H1534">
            <v>9.16</v>
          </cell>
          <cell r="I1534">
            <v>903.95</v>
          </cell>
          <cell r="J1534">
            <v>0</v>
          </cell>
          <cell r="K1534">
            <v>0</v>
          </cell>
          <cell r="L1534" t="str">
            <v>ED.WA.361000</v>
          </cell>
          <cell r="M1534" t="str">
            <v>ED</v>
          </cell>
          <cell r="N1534" t="str">
            <v>WA</v>
          </cell>
          <cell r="O1534" t="str">
            <v>361000</v>
          </cell>
        </row>
        <row r="1535">
          <cell r="A1535" t="str">
            <v>ED.WA.367000-AFC-DISTRIBUTION PLANT</v>
          </cell>
          <cell r="B1535">
            <v>43823</v>
          </cell>
          <cell r="C1535">
            <v>43466</v>
          </cell>
          <cell r="D1535" t="str">
            <v>182332 REG ASSET - AFUDC (PIS)</v>
          </cell>
          <cell r="E1535">
            <v>44166</v>
          </cell>
          <cell r="F1535">
            <v>0</v>
          </cell>
          <cell r="G1535">
            <v>13.18</v>
          </cell>
          <cell r="H1535">
            <v>0.15</v>
          </cell>
          <cell r="I1535">
            <v>13.03</v>
          </cell>
          <cell r="J1535">
            <v>0</v>
          </cell>
          <cell r="K1535">
            <v>0</v>
          </cell>
          <cell r="L1535" t="str">
            <v>ED.WA.367000</v>
          </cell>
          <cell r="M1535" t="str">
            <v>ED</v>
          </cell>
          <cell r="N1535" t="str">
            <v>WA</v>
          </cell>
          <cell r="O1535" t="str">
            <v>367000</v>
          </cell>
        </row>
        <row r="1536">
          <cell r="A1536" t="str">
            <v>CD.AA.303100-AFC-INTANGIBLE PLANT-M</v>
          </cell>
          <cell r="B1536">
            <v>43607</v>
          </cell>
          <cell r="C1536">
            <v>43586</v>
          </cell>
          <cell r="D1536" t="str">
            <v>182332 REG ASSET - AFUDC (PIS)</v>
          </cell>
          <cell r="E1536">
            <v>44166</v>
          </cell>
          <cell r="F1536">
            <v>0</v>
          </cell>
          <cell r="G1536">
            <v>14227.37</v>
          </cell>
          <cell r="H1536">
            <v>3639.7</v>
          </cell>
          <cell r="I1536">
            <v>10587.67</v>
          </cell>
          <cell r="J1536">
            <v>9.2960000000000001E-2</v>
          </cell>
          <cell r="K1536">
            <v>1322.5763152000002</v>
          </cell>
          <cell r="L1536" t="str">
            <v>CD.AA.303100</v>
          </cell>
          <cell r="M1536" t="str">
            <v>CD</v>
          </cell>
          <cell r="N1536" t="str">
            <v>AA</v>
          </cell>
          <cell r="O1536" t="str">
            <v>303100</v>
          </cell>
        </row>
        <row r="1537">
          <cell r="A1537" t="str">
            <v>ED.CG.333000-AFC-HYDRO PROD PLANT-T</v>
          </cell>
          <cell r="B1537">
            <v>43896</v>
          </cell>
          <cell r="C1537">
            <v>43896</v>
          </cell>
          <cell r="D1537" t="str">
            <v>182332 REG ASSET - AFUDC (PIS)</v>
          </cell>
          <cell r="E1537">
            <v>44166</v>
          </cell>
          <cell r="F1537">
            <v>0</v>
          </cell>
          <cell r="G1537">
            <v>2024.39</v>
          </cell>
          <cell r="H1537">
            <v>119.94</v>
          </cell>
          <cell r="I1537">
            <v>1904.45</v>
          </cell>
          <cell r="J1537">
            <v>0</v>
          </cell>
          <cell r="K1537">
            <v>0</v>
          </cell>
          <cell r="L1537" t="str">
            <v>ED.CG.333000</v>
          </cell>
          <cell r="M1537" t="str">
            <v>ED</v>
          </cell>
          <cell r="N1537" t="str">
            <v>CG</v>
          </cell>
          <cell r="O1537" t="str">
            <v>333000</v>
          </cell>
        </row>
        <row r="1538">
          <cell r="A1538" t="str">
            <v>CD.AA.303100-AFC-INTANGIBLE PLANT-M</v>
          </cell>
          <cell r="B1538">
            <v>43818</v>
          </cell>
          <cell r="C1538">
            <v>43800</v>
          </cell>
          <cell r="D1538" t="str">
            <v>182332 REG ASSET - AFUDC (PIS)</v>
          </cell>
          <cell r="E1538">
            <v>44166</v>
          </cell>
          <cell r="F1538">
            <v>0</v>
          </cell>
          <cell r="G1538">
            <v>406.9</v>
          </cell>
          <cell r="H1538">
            <v>104.09</v>
          </cell>
          <cell r="I1538">
            <v>302.81</v>
          </cell>
          <cell r="J1538">
            <v>9.2960000000000001E-2</v>
          </cell>
          <cell r="K1538">
            <v>37.825423999999998</v>
          </cell>
          <cell r="L1538" t="str">
            <v>CD.AA.303100</v>
          </cell>
          <cell r="M1538" t="str">
            <v>CD</v>
          </cell>
          <cell r="N1538" t="str">
            <v>AA</v>
          </cell>
          <cell r="O1538" t="str">
            <v>303100</v>
          </cell>
        </row>
        <row r="1539">
          <cell r="A1539" t="str">
            <v>ED.AN.355000-AFC-TRANSMISSION PLANT</v>
          </cell>
          <cell r="B1539">
            <v>44028</v>
          </cell>
          <cell r="C1539">
            <v>44028</v>
          </cell>
          <cell r="D1539" t="str">
            <v>182332 REG ASSET - AFUDC (PIS)</v>
          </cell>
          <cell r="E1539">
            <v>44166</v>
          </cell>
          <cell r="F1539">
            <v>0</v>
          </cell>
          <cell r="G1539">
            <v>2174.5100000000002</v>
          </cell>
          <cell r="H1539">
            <v>20.02</v>
          </cell>
          <cell r="I1539">
            <v>2154.4899999999998</v>
          </cell>
          <cell r="J1539">
            <v>0</v>
          </cell>
          <cell r="K1539">
            <v>0</v>
          </cell>
          <cell r="L1539" t="str">
            <v>ED.AN.355000</v>
          </cell>
          <cell r="M1539" t="str">
            <v>ED</v>
          </cell>
          <cell r="N1539" t="str">
            <v>AN</v>
          </cell>
          <cell r="O1539" t="str">
            <v>355000</v>
          </cell>
        </row>
        <row r="1540">
          <cell r="A1540" t="str">
            <v>CD.AA.303100-AFC-INTANGIBLE PLANT-M</v>
          </cell>
          <cell r="B1540">
            <v>43605</v>
          </cell>
          <cell r="C1540">
            <v>43586</v>
          </cell>
          <cell r="D1540" t="str">
            <v>182332 REG ASSET - AFUDC (PIS)</v>
          </cell>
          <cell r="E1540">
            <v>44166</v>
          </cell>
          <cell r="F1540">
            <v>0</v>
          </cell>
          <cell r="G1540">
            <v>6010.38</v>
          </cell>
          <cell r="H1540">
            <v>1537.6</v>
          </cell>
          <cell r="I1540">
            <v>4472.78</v>
          </cell>
          <cell r="J1540">
            <v>9.2960000000000001E-2</v>
          </cell>
          <cell r="K1540">
            <v>558.72492480000005</v>
          </cell>
          <cell r="L1540" t="str">
            <v>CD.AA.303100</v>
          </cell>
          <cell r="M1540" t="str">
            <v>CD</v>
          </cell>
          <cell r="N1540" t="str">
            <v>AA</v>
          </cell>
          <cell r="O1540" t="str">
            <v>303100</v>
          </cell>
        </row>
        <row r="1541">
          <cell r="A1541" t="str">
            <v>CD.AA.303100-AFC-INTANGIBLE PLANT-M</v>
          </cell>
          <cell r="B1541">
            <v>43951</v>
          </cell>
          <cell r="C1541">
            <v>43922</v>
          </cell>
          <cell r="D1541" t="str">
            <v>182332 REG ASSET - AFUDC (PIS)</v>
          </cell>
          <cell r="E1541">
            <v>44166</v>
          </cell>
          <cell r="F1541">
            <v>0</v>
          </cell>
          <cell r="G1541">
            <v>151.28</v>
          </cell>
          <cell r="H1541">
            <v>6.72</v>
          </cell>
          <cell r="I1541">
            <v>144.56</v>
          </cell>
          <cell r="J1541">
            <v>9.2960000000000001E-2</v>
          </cell>
          <cell r="K1541">
            <v>14.062988799999999</v>
          </cell>
          <cell r="L1541" t="str">
            <v>CD.AA.303100</v>
          </cell>
          <cell r="M1541" t="str">
            <v>CD</v>
          </cell>
          <cell r="N1541" t="str">
            <v>AA</v>
          </cell>
          <cell r="O1541" t="str">
            <v>303100</v>
          </cell>
        </row>
        <row r="1542">
          <cell r="A1542" t="str">
            <v>ED.AN.394000-AFC-GENERAL PLANT-TOOL</v>
          </cell>
          <cell r="B1542">
            <v>43705</v>
          </cell>
          <cell r="C1542">
            <v>43466</v>
          </cell>
          <cell r="D1542" t="str">
            <v>182332 REG ASSET - AFUDC (PIS)</v>
          </cell>
          <cell r="E1542">
            <v>44166</v>
          </cell>
          <cell r="F1542">
            <v>0</v>
          </cell>
          <cell r="G1542">
            <v>1773.64</v>
          </cell>
          <cell r="H1542">
            <v>53.66</v>
          </cell>
          <cell r="I1542">
            <v>1719.98</v>
          </cell>
          <cell r="J1542">
            <v>0</v>
          </cell>
          <cell r="K1542">
            <v>0</v>
          </cell>
          <cell r="L1542" t="str">
            <v>ED.AN.394000</v>
          </cell>
          <cell r="M1542" t="str">
            <v>ED</v>
          </cell>
          <cell r="N1542" t="str">
            <v>AN</v>
          </cell>
          <cell r="O1542" t="str">
            <v>394000</v>
          </cell>
        </row>
        <row r="1543">
          <cell r="A1543" t="str">
            <v>ED.WA.368000-AFC-DISTRIBUTION PLANT</v>
          </cell>
          <cell r="B1543">
            <v>43678</v>
          </cell>
          <cell r="C1543">
            <v>43466</v>
          </cell>
          <cell r="D1543" t="str">
            <v>182332 REG ASSET - AFUDC (PIS)</v>
          </cell>
          <cell r="E1543">
            <v>44166</v>
          </cell>
          <cell r="F1543">
            <v>0</v>
          </cell>
          <cell r="G1543">
            <v>3.18</v>
          </cell>
          <cell r="H1543">
            <v>0.06</v>
          </cell>
          <cell r="I1543">
            <v>3.12</v>
          </cell>
          <cell r="J1543">
            <v>0</v>
          </cell>
          <cell r="K1543">
            <v>0</v>
          </cell>
          <cell r="L1543" t="str">
            <v>ED.WA.368000</v>
          </cell>
          <cell r="M1543" t="str">
            <v>ED</v>
          </cell>
          <cell r="N1543" t="str">
            <v>WA</v>
          </cell>
          <cell r="O1543" t="str">
            <v>368000</v>
          </cell>
        </row>
        <row r="1544">
          <cell r="A1544" t="str">
            <v>ED.WA.364000-AFC-DISTRIBUTION PLANT</v>
          </cell>
          <cell r="B1544">
            <v>43678</v>
          </cell>
          <cell r="C1544">
            <v>43466</v>
          </cell>
          <cell r="D1544" t="str">
            <v>182332 REG ASSET - AFUDC (PIS)</v>
          </cell>
          <cell r="E1544">
            <v>44166</v>
          </cell>
          <cell r="F1544">
            <v>0</v>
          </cell>
          <cell r="G1544">
            <v>53.6</v>
          </cell>
          <cell r="H1544">
            <v>1.17</v>
          </cell>
          <cell r="I1544">
            <v>52.43</v>
          </cell>
          <cell r="J1544">
            <v>0</v>
          </cell>
          <cell r="K1544">
            <v>0</v>
          </cell>
          <cell r="L1544" t="str">
            <v>ED.WA.364000</v>
          </cell>
          <cell r="M1544" t="str">
            <v>ED</v>
          </cell>
          <cell r="N1544" t="str">
            <v>WA</v>
          </cell>
          <cell r="O1544" t="str">
            <v>364000</v>
          </cell>
        </row>
        <row r="1545">
          <cell r="A1545" t="str">
            <v>ED.WA.362000-AFC-DISTRIBUTION PLANT</v>
          </cell>
          <cell r="B1545">
            <v>43910</v>
          </cell>
          <cell r="C1545">
            <v>43891</v>
          </cell>
          <cell r="D1545" t="str">
            <v>182332 REG ASSET - AFUDC (PIS)</v>
          </cell>
          <cell r="E1545">
            <v>44166</v>
          </cell>
          <cell r="F1545">
            <v>0</v>
          </cell>
          <cell r="G1545">
            <v>2339.0700000000002</v>
          </cell>
          <cell r="H1545">
            <v>26.74</v>
          </cell>
          <cell r="I1545">
            <v>2312.33</v>
          </cell>
          <cell r="J1545">
            <v>0</v>
          </cell>
          <cell r="K1545">
            <v>0</v>
          </cell>
          <cell r="L1545" t="str">
            <v>ED.WA.362000</v>
          </cell>
          <cell r="M1545" t="str">
            <v>ED</v>
          </cell>
          <cell r="N1545" t="str">
            <v>WA</v>
          </cell>
          <cell r="O1545" t="str">
            <v>362000</v>
          </cell>
        </row>
        <row r="1546">
          <cell r="A1546" t="str">
            <v>ED.WA.369100-AFC-DISTRIBUTION PLANT</v>
          </cell>
          <cell r="B1546">
            <v>43800</v>
          </cell>
          <cell r="C1546">
            <v>43466</v>
          </cell>
          <cell r="D1546" t="str">
            <v>182332 REG ASSET - AFUDC (PIS)</v>
          </cell>
          <cell r="E1546">
            <v>44166</v>
          </cell>
          <cell r="F1546">
            <v>0</v>
          </cell>
          <cell r="G1546">
            <v>16.649999999999999</v>
          </cell>
          <cell r="H1546">
            <v>0.5</v>
          </cell>
          <cell r="I1546">
            <v>16.149999999999999</v>
          </cell>
          <cell r="J1546">
            <v>0</v>
          </cell>
          <cell r="K1546">
            <v>0</v>
          </cell>
          <cell r="L1546" t="str">
            <v>ED.WA.369100</v>
          </cell>
          <cell r="M1546" t="str">
            <v>ED</v>
          </cell>
          <cell r="N1546" t="str">
            <v>WA</v>
          </cell>
          <cell r="O1546" t="str">
            <v>369100</v>
          </cell>
        </row>
        <row r="1547">
          <cell r="A1547" t="str">
            <v>ED.WA.368000-AFC-DISTRIBUTION PLANT</v>
          </cell>
          <cell r="B1547">
            <v>44187</v>
          </cell>
          <cell r="C1547">
            <v>43831</v>
          </cell>
          <cell r="D1547" t="str">
            <v>182332 REG ASSET - AFUDC (PIS)</v>
          </cell>
          <cell r="E1547">
            <v>44166</v>
          </cell>
          <cell r="F1547">
            <v>0</v>
          </cell>
          <cell r="G1547">
            <v>58.5</v>
          </cell>
          <cell r="H1547">
            <v>0.55000000000000004</v>
          </cell>
          <cell r="I1547">
            <v>57.95</v>
          </cell>
          <cell r="J1547">
            <v>0</v>
          </cell>
          <cell r="K1547">
            <v>0</v>
          </cell>
          <cell r="L1547" t="str">
            <v>ED.WA.368000</v>
          </cell>
          <cell r="M1547" t="str">
            <v>ED</v>
          </cell>
          <cell r="N1547" t="str">
            <v>WA</v>
          </cell>
          <cell r="O1547" t="str">
            <v>368000</v>
          </cell>
        </row>
        <row r="1548">
          <cell r="A1548" t="str">
            <v>ED.WA.365000-AFC-DISTRIBUTION PLANT</v>
          </cell>
          <cell r="B1548">
            <v>44187</v>
          </cell>
          <cell r="C1548">
            <v>43831</v>
          </cell>
          <cell r="D1548" t="str">
            <v>182332 REG ASSET - AFUDC (PIS)</v>
          </cell>
          <cell r="E1548">
            <v>44166</v>
          </cell>
          <cell r="F1548">
            <v>0</v>
          </cell>
          <cell r="G1548">
            <v>3503.49</v>
          </cell>
          <cell r="H1548">
            <v>35.46</v>
          </cell>
          <cell r="I1548">
            <v>3468.03</v>
          </cell>
          <cell r="J1548">
            <v>0</v>
          </cell>
          <cell r="K1548">
            <v>0</v>
          </cell>
          <cell r="L1548" t="str">
            <v>ED.WA.365000</v>
          </cell>
          <cell r="M1548" t="str">
            <v>ED</v>
          </cell>
          <cell r="N1548" t="str">
            <v>WA</v>
          </cell>
          <cell r="O1548" t="str">
            <v>365000</v>
          </cell>
        </row>
        <row r="1549">
          <cell r="A1549" t="str">
            <v>ED.WA.364000-AFC-DISTRIBUTION PLANT</v>
          </cell>
          <cell r="B1549">
            <v>44187</v>
          </cell>
          <cell r="C1549">
            <v>43831</v>
          </cell>
          <cell r="D1549" t="str">
            <v>182332 REG ASSET - AFUDC (PIS)</v>
          </cell>
          <cell r="E1549">
            <v>44166</v>
          </cell>
          <cell r="F1549">
            <v>0</v>
          </cell>
          <cell r="G1549">
            <v>733.58</v>
          </cell>
          <cell r="H1549">
            <v>6.75</v>
          </cell>
          <cell r="I1549">
            <v>726.83</v>
          </cell>
          <cell r="J1549">
            <v>0</v>
          </cell>
          <cell r="K1549">
            <v>0</v>
          </cell>
          <cell r="L1549" t="str">
            <v>ED.WA.364000</v>
          </cell>
          <cell r="M1549" t="str">
            <v>ED</v>
          </cell>
          <cell r="N1549" t="str">
            <v>WA</v>
          </cell>
          <cell r="O1549" t="str">
            <v>364000</v>
          </cell>
        </row>
        <row r="1550">
          <cell r="A1550" t="str">
            <v>ED.AN.356000-AFC-TRANSMISSION PLANT</v>
          </cell>
          <cell r="B1550">
            <v>43969</v>
          </cell>
          <cell r="C1550">
            <v>43952</v>
          </cell>
          <cell r="D1550" t="str">
            <v>182332 REG ASSET - AFUDC (PIS)</v>
          </cell>
          <cell r="E1550">
            <v>44166</v>
          </cell>
          <cell r="F1550">
            <v>0</v>
          </cell>
          <cell r="G1550">
            <v>498.03</v>
          </cell>
          <cell r="H1550">
            <v>4.68</v>
          </cell>
          <cell r="I1550">
            <v>493.35</v>
          </cell>
          <cell r="J1550">
            <v>0</v>
          </cell>
          <cell r="K1550">
            <v>0</v>
          </cell>
          <cell r="L1550" t="str">
            <v>ED.AN.356000</v>
          </cell>
          <cell r="M1550" t="str">
            <v>ED</v>
          </cell>
          <cell r="N1550" t="str">
            <v>AN</v>
          </cell>
          <cell r="O1550" t="str">
            <v>356000</v>
          </cell>
        </row>
        <row r="1551">
          <cell r="A1551" t="str">
            <v>ED.AN.353000-AFC-TRANSMISSION PLANT</v>
          </cell>
          <cell r="B1551">
            <v>43677</v>
          </cell>
          <cell r="C1551">
            <v>43647</v>
          </cell>
          <cell r="D1551" t="str">
            <v>182332 REG ASSET - AFUDC (PIS)</v>
          </cell>
          <cell r="E1551">
            <v>44166</v>
          </cell>
          <cell r="F1551">
            <v>0</v>
          </cell>
          <cell r="G1551">
            <v>1453.04</v>
          </cell>
          <cell r="H1551">
            <v>15.69</v>
          </cell>
          <cell r="I1551">
            <v>1437.35</v>
          </cell>
          <cell r="J1551">
            <v>0</v>
          </cell>
          <cell r="K1551">
            <v>0</v>
          </cell>
          <cell r="L1551" t="str">
            <v>ED.AN.353000</v>
          </cell>
          <cell r="M1551" t="str">
            <v>ED</v>
          </cell>
          <cell r="N1551" t="str">
            <v>AN</v>
          </cell>
          <cell r="O1551" t="str">
            <v>353000</v>
          </cell>
        </row>
        <row r="1552">
          <cell r="A1552" t="str">
            <v>CD.AA.398000-AFC-GENERAL PLANT-MISC</v>
          </cell>
          <cell r="B1552">
            <v>43882</v>
          </cell>
          <cell r="C1552">
            <v>43831</v>
          </cell>
          <cell r="D1552" t="str">
            <v>182332 REG ASSET - AFUDC (PIS)</v>
          </cell>
          <cell r="E1552">
            <v>44166</v>
          </cell>
          <cell r="F1552">
            <v>0</v>
          </cell>
          <cell r="G1552">
            <v>88.18</v>
          </cell>
          <cell r="H1552">
            <v>4.47</v>
          </cell>
          <cell r="I1552">
            <v>83.71</v>
          </cell>
          <cell r="J1552">
            <v>9.2960000000000001E-2</v>
          </cell>
          <cell r="K1552">
            <v>8.1972128000000009</v>
          </cell>
          <cell r="L1552" t="str">
            <v>CD.AA.398000</v>
          </cell>
          <cell r="M1552" t="str">
            <v>CD</v>
          </cell>
          <cell r="N1552" t="str">
            <v>AA</v>
          </cell>
          <cell r="O1552" t="str">
            <v>398000</v>
          </cell>
        </row>
        <row r="1553">
          <cell r="A1553" t="str">
            <v>ED.WA.366000-AFC-DISTRIBUTION PLANT</v>
          </cell>
          <cell r="B1553">
            <v>43763</v>
          </cell>
          <cell r="C1553">
            <v>43466</v>
          </cell>
          <cell r="D1553" t="str">
            <v>182332 REG ASSET - AFUDC (PIS)</v>
          </cell>
          <cell r="E1553">
            <v>44166</v>
          </cell>
          <cell r="F1553">
            <v>0</v>
          </cell>
          <cell r="G1553">
            <v>90.77</v>
          </cell>
          <cell r="H1553">
            <v>-1.85</v>
          </cell>
          <cell r="I1553">
            <v>92.62</v>
          </cell>
          <cell r="J1553">
            <v>0</v>
          </cell>
          <cell r="K1553">
            <v>0</v>
          </cell>
          <cell r="L1553" t="str">
            <v>ED.WA.366000</v>
          </cell>
          <cell r="M1553" t="str">
            <v>ED</v>
          </cell>
          <cell r="N1553" t="str">
            <v>WA</v>
          </cell>
          <cell r="O1553" t="str">
            <v>366000</v>
          </cell>
        </row>
        <row r="1554">
          <cell r="A1554" t="str">
            <v>ED.AN.353000-AFC-TRANSMISSION PLANT</v>
          </cell>
          <cell r="B1554">
            <v>43922</v>
          </cell>
          <cell r="C1554">
            <v>43922</v>
          </cell>
          <cell r="D1554" t="str">
            <v>182332 REG ASSET - AFUDC (PIS)</v>
          </cell>
          <cell r="E1554">
            <v>44166</v>
          </cell>
          <cell r="F1554">
            <v>0</v>
          </cell>
          <cell r="G1554">
            <v>47823.6</v>
          </cell>
          <cell r="H1554">
            <v>328.49</v>
          </cell>
          <cell r="I1554">
            <v>47495.11</v>
          </cell>
          <cell r="J1554">
            <v>0</v>
          </cell>
          <cell r="K1554">
            <v>0</v>
          </cell>
          <cell r="L1554" t="str">
            <v>ED.AN.353000</v>
          </cell>
          <cell r="M1554" t="str">
            <v>ED</v>
          </cell>
          <cell r="N1554" t="str">
            <v>AN</v>
          </cell>
          <cell r="O1554" t="str">
            <v>353000</v>
          </cell>
        </row>
        <row r="1555">
          <cell r="A1555" t="str">
            <v>ED.ID.373200-AFC-DISTRIBUTION-STREE</v>
          </cell>
          <cell r="B1555">
            <v>43789</v>
          </cell>
          <cell r="C1555">
            <v>43466</v>
          </cell>
          <cell r="D1555" t="str">
            <v>182332 REG ASSET - AFUDC (PIS)</v>
          </cell>
          <cell r="E1555">
            <v>44166</v>
          </cell>
          <cell r="F1555">
            <v>0</v>
          </cell>
          <cell r="G1555">
            <v>3.35</v>
          </cell>
          <cell r="H1555">
            <v>0</v>
          </cell>
          <cell r="I1555">
            <v>3.35</v>
          </cell>
          <cell r="J1555">
            <v>0</v>
          </cell>
          <cell r="K1555">
            <v>0</v>
          </cell>
          <cell r="L1555" t="str">
            <v>ED.ID.373200</v>
          </cell>
          <cell r="M1555" t="str">
            <v>ED</v>
          </cell>
          <cell r="N1555" t="str">
            <v>ID</v>
          </cell>
          <cell r="O1555" t="str">
            <v>373200</v>
          </cell>
        </row>
        <row r="1556">
          <cell r="A1556" t="str">
            <v>ED.RT.345000-AFC-OTHER PROD PLANT-A</v>
          </cell>
          <cell r="B1556">
            <v>43586</v>
          </cell>
          <cell r="C1556">
            <v>43586</v>
          </cell>
          <cell r="D1556" t="str">
            <v>182332 REG ASSET - AFUDC (PIS)</v>
          </cell>
          <cell r="E1556">
            <v>44166</v>
          </cell>
          <cell r="F1556">
            <v>0</v>
          </cell>
          <cell r="G1556">
            <v>1007.74</v>
          </cell>
          <cell r="H1556">
            <v>113.58</v>
          </cell>
          <cell r="I1556">
            <v>894.16</v>
          </cell>
          <cell r="J1556">
            <v>0</v>
          </cell>
          <cell r="K1556">
            <v>0</v>
          </cell>
          <cell r="L1556" t="str">
            <v>ED.RT.345000</v>
          </cell>
          <cell r="M1556" t="str">
            <v>ED</v>
          </cell>
          <cell r="N1556" t="str">
            <v>RT</v>
          </cell>
          <cell r="O1556" t="str">
            <v>345000</v>
          </cell>
        </row>
        <row r="1557">
          <cell r="A1557" t="str">
            <v>GD.AA.391100-AFC-GENERAL PLANT-COMP</v>
          </cell>
          <cell r="B1557">
            <v>43914</v>
          </cell>
          <cell r="C1557">
            <v>43831</v>
          </cell>
          <cell r="D1557" t="str">
            <v>182332 REG ASSET - AFUDC (PIS)</v>
          </cell>
          <cell r="E1557">
            <v>44166</v>
          </cell>
          <cell r="F1557">
            <v>0</v>
          </cell>
          <cell r="G1557">
            <v>1061.1099999999999</v>
          </cell>
          <cell r="H1557">
            <v>106.46</v>
          </cell>
          <cell r="I1557">
            <v>954.65</v>
          </cell>
          <cell r="J1557">
            <v>0.30968000000000001</v>
          </cell>
          <cell r="K1557">
            <v>328.60454479999999</v>
          </cell>
          <cell r="L1557" t="str">
            <v>GD.AA.391100</v>
          </cell>
          <cell r="M1557" t="str">
            <v>GD</v>
          </cell>
          <cell r="N1557" t="str">
            <v>AA</v>
          </cell>
          <cell r="O1557" t="str">
            <v>391100</v>
          </cell>
        </row>
        <row r="1558">
          <cell r="A1558" t="str">
            <v>ED.AN.303100-AFC-INTANGIBLE PLANT-M</v>
          </cell>
          <cell r="B1558">
            <v>43921</v>
          </cell>
          <cell r="C1558">
            <v>43891</v>
          </cell>
          <cell r="D1558" t="str">
            <v>182332 REG ASSET - AFUDC (PIS)</v>
          </cell>
          <cell r="E1558">
            <v>44166</v>
          </cell>
          <cell r="F1558">
            <v>0</v>
          </cell>
          <cell r="G1558">
            <v>881.08</v>
          </cell>
          <cell r="H1558">
            <v>32.020000000000003</v>
          </cell>
          <cell r="I1558">
            <v>849.06</v>
          </cell>
          <cell r="J1558">
            <v>0</v>
          </cell>
          <cell r="K1558">
            <v>0</v>
          </cell>
          <cell r="L1558" t="str">
            <v>ED.AN.303100</v>
          </cell>
          <cell r="M1558" t="str">
            <v>ED</v>
          </cell>
          <cell r="N1558" t="str">
            <v>AN</v>
          </cell>
          <cell r="O1558" t="str">
            <v>303100</v>
          </cell>
        </row>
        <row r="1559">
          <cell r="A1559" t="str">
            <v>ED.CG.331000-AFC-HYDRO PROD PLANT-S</v>
          </cell>
          <cell r="B1559">
            <v>43719</v>
          </cell>
          <cell r="C1559">
            <v>43709</v>
          </cell>
          <cell r="D1559" t="str">
            <v>182332 REG ASSET - AFUDC (PIS)</v>
          </cell>
          <cell r="E1559">
            <v>44166</v>
          </cell>
          <cell r="F1559">
            <v>0</v>
          </cell>
          <cell r="G1559">
            <v>91517.67</v>
          </cell>
          <cell r="H1559">
            <v>1666.35</v>
          </cell>
          <cell r="I1559">
            <v>89851.32</v>
          </cell>
          <cell r="J1559">
            <v>0</v>
          </cell>
          <cell r="K1559">
            <v>0</v>
          </cell>
          <cell r="L1559" t="str">
            <v>ED.CG.331000</v>
          </cell>
          <cell r="M1559" t="str">
            <v>ED</v>
          </cell>
          <cell r="N1559" t="str">
            <v>CG</v>
          </cell>
          <cell r="O1559" t="str">
            <v>331000</v>
          </cell>
        </row>
        <row r="1560">
          <cell r="A1560" t="str">
            <v>CD.AA.397000-AFC-GENERAL PLANT-COMM</v>
          </cell>
          <cell r="B1560">
            <v>44001</v>
          </cell>
          <cell r="C1560">
            <v>43983</v>
          </cell>
          <cell r="D1560" t="str">
            <v>182332 REG ASSET - AFUDC (PIS)</v>
          </cell>
          <cell r="E1560">
            <v>44166</v>
          </cell>
          <cell r="F1560">
            <v>0</v>
          </cell>
          <cell r="G1560">
            <v>50.1</v>
          </cell>
          <cell r="H1560">
            <v>1.31</v>
          </cell>
          <cell r="I1560">
            <v>48.79</v>
          </cell>
          <cell r="J1560">
            <v>9.2960000000000001E-2</v>
          </cell>
          <cell r="K1560">
            <v>4.6572960000000005</v>
          </cell>
          <cell r="L1560" t="str">
            <v>CD.AA.397000</v>
          </cell>
          <cell r="M1560" t="str">
            <v>CD</v>
          </cell>
          <cell r="N1560" t="str">
            <v>AA</v>
          </cell>
          <cell r="O1560" t="str">
            <v>397000</v>
          </cell>
        </row>
        <row r="1561">
          <cell r="A1561" t="str">
            <v>CD.AA.303100-AFC-INTANGIBLE PLANT-M</v>
          </cell>
          <cell r="B1561">
            <v>43804</v>
          </cell>
          <cell r="C1561">
            <v>43800</v>
          </cell>
          <cell r="D1561" t="str">
            <v>182332 REG ASSET - AFUDC (PIS)</v>
          </cell>
          <cell r="E1561">
            <v>44166</v>
          </cell>
          <cell r="F1561">
            <v>0</v>
          </cell>
          <cell r="G1561">
            <v>564.75</v>
          </cell>
          <cell r="H1561">
            <v>144.47999999999999</v>
          </cell>
          <cell r="I1561">
            <v>420.27</v>
          </cell>
          <cell r="J1561">
            <v>9.2960000000000001E-2</v>
          </cell>
          <cell r="K1561">
            <v>52.499160000000003</v>
          </cell>
          <cell r="L1561" t="str">
            <v>CD.AA.303100</v>
          </cell>
          <cell r="M1561" t="str">
            <v>CD</v>
          </cell>
          <cell r="N1561" t="str">
            <v>AA</v>
          </cell>
          <cell r="O1561" t="str">
            <v>303100</v>
          </cell>
        </row>
        <row r="1562">
          <cell r="A1562" t="str">
            <v>ED.WA.364000-AFC-DISTRIBUTION PLANT</v>
          </cell>
          <cell r="B1562">
            <v>43922</v>
          </cell>
          <cell r="C1562">
            <v>43831</v>
          </cell>
          <cell r="D1562" t="str">
            <v>182332 REG ASSET - AFUDC (PIS)</v>
          </cell>
          <cell r="E1562">
            <v>44166</v>
          </cell>
          <cell r="F1562">
            <v>0</v>
          </cell>
          <cell r="G1562">
            <v>70.08</v>
          </cell>
          <cell r="H1562">
            <v>0.64</v>
          </cell>
          <cell r="I1562">
            <v>69.44</v>
          </cell>
          <cell r="J1562">
            <v>0</v>
          </cell>
          <cell r="K1562">
            <v>0</v>
          </cell>
          <cell r="L1562" t="str">
            <v>ED.WA.364000</v>
          </cell>
          <cell r="M1562" t="str">
            <v>ED</v>
          </cell>
          <cell r="N1562" t="str">
            <v>WA</v>
          </cell>
          <cell r="O1562" t="str">
            <v>364000</v>
          </cell>
        </row>
        <row r="1563">
          <cell r="A1563" t="str">
            <v>ED.AN.356000-AFC-TRANSMISSION PLANT</v>
          </cell>
          <cell r="B1563">
            <v>44091</v>
          </cell>
          <cell r="C1563">
            <v>44075</v>
          </cell>
          <cell r="D1563" t="str">
            <v>182332 REG ASSET - AFUDC (PIS)</v>
          </cell>
          <cell r="E1563">
            <v>44166</v>
          </cell>
          <cell r="F1563">
            <v>0</v>
          </cell>
          <cell r="G1563">
            <v>256.32</v>
          </cell>
          <cell r="H1563">
            <v>2.41</v>
          </cell>
          <cell r="I1563">
            <v>253.91</v>
          </cell>
          <cell r="J1563">
            <v>0</v>
          </cell>
          <cell r="K1563">
            <v>0</v>
          </cell>
          <cell r="L1563" t="str">
            <v>ED.AN.356000</v>
          </cell>
          <cell r="M1563" t="str">
            <v>ED</v>
          </cell>
          <cell r="N1563" t="str">
            <v>AN</v>
          </cell>
          <cell r="O1563" t="str">
            <v>356000</v>
          </cell>
        </row>
        <row r="1564">
          <cell r="A1564" t="str">
            <v>ED.AN.391100-AFC-GENERAL PLANT-COMP</v>
          </cell>
          <cell r="B1564">
            <v>43861</v>
          </cell>
          <cell r="C1564">
            <v>43831</v>
          </cell>
          <cell r="D1564" t="str">
            <v>182332 REG ASSET - AFUDC (PIS)</v>
          </cell>
          <cell r="E1564">
            <v>44166</v>
          </cell>
          <cell r="F1564">
            <v>0</v>
          </cell>
          <cell r="G1564">
            <v>0</v>
          </cell>
          <cell r="H1564">
            <v>0</v>
          </cell>
          <cell r="I1564">
            <v>0</v>
          </cell>
          <cell r="J1564">
            <v>0</v>
          </cell>
          <cell r="K1564">
            <v>0</v>
          </cell>
          <cell r="L1564" t="str">
            <v>ED.AN.391100</v>
          </cell>
          <cell r="M1564" t="str">
            <v>ED</v>
          </cell>
          <cell r="N1564" t="str">
            <v>AN</v>
          </cell>
          <cell r="O1564" t="str">
            <v>391100</v>
          </cell>
        </row>
        <row r="1565">
          <cell r="A1565" t="str">
            <v>ED.CG.331000-AFC-HYDRO PROD PLANT-S</v>
          </cell>
          <cell r="B1565">
            <v>43977</v>
          </cell>
          <cell r="C1565">
            <v>43952</v>
          </cell>
          <cell r="D1565" t="str">
            <v>182332 REG ASSET - AFUDC (PIS)</v>
          </cell>
          <cell r="E1565">
            <v>44166</v>
          </cell>
          <cell r="F1565">
            <v>0</v>
          </cell>
          <cell r="G1565">
            <v>93.7</v>
          </cell>
          <cell r="H1565">
            <v>0.53</v>
          </cell>
          <cell r="I1565">
            <v>93.17</v>
          </cell>
          <cell r="J1565">
            <v>0</v>
          </cell>
          <cell r="K1565">
            <v>0</v>
          </cell>
          <cell r="L1565" t="str">
            <v>ED.CG.331000</v>
          </cell>
          <cell r="M1565" t="str">
            <v>ED</v>
          </cell>
          <cell r="N1565" t="str">
            <v>CG</v>
          </cell>
          <cell r="O1565" t="str">
            <v>331000</v>
          </cell>
        </row>
        <row r="1566">
          <cell r="A1566" t="str">
            <v>CD.ID.393000-AFC-GENERAL PLANT-STOR</v>
          </cell>
          <cell r="B1566">
            <v>43882</v>
          </cell>
          <cell r="C1566">
            <v>43831</v>
          </cell>
          <cell r="D1566" t="str">
            <v>182332 REG ASSET - AFUDC (PIS)</v>
          </cell>
          <cell r="E1566">
            <v>44166</v>
          </cell>
          <cell r="F1566">
            <v>0</v>
          </cell>
          <cell r="G1566">
            <v>14.97</v>
          </cell>
          <cell r="H1566">
            <v>0.12</v>
          </cell>
          <cell r="I1566">
            <v>14.85</v>
          </cell>
          <cell r="J1566">
            <v>0</v>
          </cell>
          <cell r="K1566">
            <v>0</v>
          </cell>
          <cell r="L1566" t="str">
            <v>CD.ID.393000</v>
          </cell>
          <cell r="M1566" t="str">
            <v>CD</v>
          </cell>
          <cell r="N1566" t="str">
            <v>ID</v>
          </cell>
          <cell r="O1566" t="str">
            <v>393000</v>
          </cell>
        </row>
        <row r="1567">
          <cell r="A1567" t="str">
            <v>CD.AA.397000-AFC-GENERAL PLANT-COMM</v>
          </cell>
          <cell r="B1567">
            <v>43683</v>
          </cell>
          <cell r="C1567">
            <v>43683</v>
          </cell>
          <cell r="D1567" t="str">
            <v>182332 REG ASSET - AFUDC (PIS)</v>
          </cell>
          <cell r="E1567">
            <v>44166</v>
          </cell>
          <cell r="F1567">
            <v>0</v>
          </cell>
          <cell r="G1567">
            <v>-995.4</v>
          </cell>
          <cell r="H1567">
            <v>-54.85</v>
          </cell>
          <cell r="I1567">
            <v>-940.55</v>
          </cell>
          <cell r="J1567">
            <v>9.2960000000000001E-2</v>
          </cell>
          <cell r="K1567">
            <v>-92.532383999999993</v>
          </cell>
          <cell r="L1567" t="str">
            <v>CD.AA.397000</v>
          </cell>
          <cell r="M1567" t="str">
            <v>CD</v>
          </cell>
          <cell r="N1567" t="str">
            <v>AA</v>
          </cell>
          <cell r="O1567" t="str">
            <v>397000</v>
          </cell>
        </row>
        <row r="1568">
          <cell r="A1568" t="str">
            <v>ED.WA.362000-AFC-DISTRIBUTION PLANT</v>
          </cell>
          <cell r="B1568">
            <v>43908</v>
          </cell>
          <cell r="C1568">
            <v>43891</v>
          </cell>
          <cell r="D1568" t="str">
            <v>182332 REG ASSET - AFUDC (PIS)</v>
          </cell>
          <cell r="E1568">
            <v>44166</v>
          </cell>
          <cell r="F1568">
            <v>0</v>
          </cell>
          <cell r="G1568">
            <v>59.69</v>
          </cell>
          <cell r="H1568">
            <v>0.68</v>
          </cell>
          <cell r="I1568">
            <v>59.01</v>
          </cell>
          <cell r="J1568">
            <v>0</v>
          </cell>
          <cell r="K1568">
            <v>0</v>
          </cell>
          <cell r="L1568" t="str">
            <v>ED.WA.362000</v>
          </cell>
          <cell r="M1568" t="str">
            <v>ED</v>
          </cell>
          <cell r="N1568" t="str">
            <v>WA</v>
          </cell>
          <cell r="O1568" t="str">
            <v>362000</v>
          </cell>
        </row>
        <row r="1569">
          <cell r="A1569" t="str">
            <v>ED.WA.390100-AFC-GENERAL PLANT-STRU</v>
          </cell>
          <cell r="B1569">
            <v>43882</v>
          </cell>
          <cell r="C1569">
            <v>43862</v>
          </cell>
          <cell r="D1569" t="str">
            <v>182332 REG ASSET - AFUDC (PIS)</v>
          </cell>
          <cell r="E1569">
            <v>44166</v>
          </cell>
          <cell r="F1569">
            <v>0</v>
          </cell>
          <cell r="G1569">
            <v>148.27000000000001</v>
          </cell>
          <cell r="H1569">
            <v>1.35</v>
          </cell>
          <cell r="I1569">
            <v>146.91999999999999</v>
          </cell>
          <cell r="J1569">
            <v>0</v>
          </cell>
          <cell r="K1569">
            <v>0</v>
          </cell>
          <cell r="L1569" t="str">
            <v>ED.WA.390100</v>
          </cell>
          <cell r="M1569" t="str">
            <v>ED</v>
          </cell>
          <cell r="N1569" t="str">
            <v>WA</v>
          </cell>
          <cell r="O1569" t="str">
            <v>390100</v>
          </cell>
        </row>
        <row r="1570">
          <cell r="A1570" t="str">
            <v>ED.LF.334000-AFC-HYDRO PROD PLANT-A</v>
          </cell>
          <cell r="B1570">
            <v>43782</v>
          </cell>
          <cell r="C1570">
            <v>43770</v>
          </cell>
          <cell r="D1570" t="str">
            <v>182332 REG ASSET - AFUDC (PIS)</v>
          </cell>
          <cell r="E1570">
            <v>44166</v>
          </cell>
          <cell r="F1570">
            <v>0</v>
          </cell>
          <cell r="G1570">
            <v>309.73</v>
          </cell>
          <cell r="H1570">
            <v>9.91</v>
          </cell>
          <cell r="I1570">
            <v>299.82</v>
          </cell>
          <cell r="J1570">
            <v>0</v>
          </cell>
          <cell r="K1570">
            <v>0</v>
          </cell>
          <cell r="L1570" t="str">
            <v>ED.LF.334000</v>
          </cell>
          <cell r="M1570" t="str">
            <v>ED</v>
          </cell>
          <cell r="N1570" t="str">
            <v>LF</v>
          </cell>
          <cell r="O1570" t="str">
            <v>334000</v>
          </cell>
        </row>
        <row r="1571">
          <cell r="A1571" t="str">
            <v>CD.AA.303100-AFC-INTANGIBLE PLANT-M</v>
          </cell>
          <cell r="B1571">
            <v>43959</v>
          </cell>
          <cell r="C1571">
            <v>43952</v>
          </cell>
          <cell r="D1571" t="str">
            <v>182332 REG ASSET - AFUDC (PIS)</v>
          </cell>
          <cell r="E1571">
            <v>44166</v>
          </cell>
          <cell r="F1571">
            <v>0</v>
          </cell>
          <cell r="G1571">
            <v>2462.25</v>
          </cell>
          <cell r="H1571">
            <v>109.3</v>
          </cell>
          <cell r="I1571">
            <v>2352.9499999999998</v>
          </cell>
          <cell r="J1571">
            <v>9.2960000000000001E-2</v>
          </cell>
          <cell r="K1571">
            <v>228.89076</v>
          </cell>
          <cell r="L1571" t="str">
            <v>CD.AA.303100</v>
          </cell>
          <cell r="M1571" t="str">
            <v>CD</v>
          </cell>
          <cell r="N1571" t="str">
            <v>AA</v>
          </cell>
          <cell r="O1571" t="str">
            <v>303100</v>
          </cell>
        </row>
        <row r="1572">
          <cell r="A1572" t="str">
            <v>GD.ID.379000-AFC-DISTRIBUTION-MEAS/</v>
          </cell>
          <cell r="B1572">
            <v>43951</v>
          </cell>
          <cell r="C1572">
            <v>43922</v>
          </cell>
          <cell r="D1572" t="str">
            <v>182332 REG ASSET - AFUDC (PIS)</v>
          </cell>
          <cell r="E1572">
            <v>44166</v>
          </cell>
          <cell r="F1572">
            <v>0</v>
          </cell>
          <cell r="G1572">
            <v>1878.35</v>
          </cell>
          <cell r="H1572">
            <v>39.68</v>
          </cell>
          <cell r="I1572">
            <v>1838.67</v>
          </cell>
          <cell r="J1572">
            <v>0</v>
          </cell>
          <cell r="K1572">
            <v>0</v>
          </cell>
          <cell r="L1572" t="str">
            <v>GD.ID.379000</v>
          </cell>
          <cell r="M1572" t="str">
            <v>GD</v>
          </cell>
          <cell r="N1572" t="str">
            <v>ID</v>
          </cell>
          <cell r="O1572" t="str">
            <v>379000</v>
          </cell>
        </row>
        <row r="1573">
          <cell r="A1573" t="str">
            <v>ED.NR.334000-AFC-HYDRO PROD PLANT-A</v>
          </cell>
          <cell r="B1573">
            <v>43990</v>
          </cell>
          <cell r="C1573">
            <v>43983</v>
          </cell>
          <cell r="D1573" t="str">
            <v>182332 REG ASSET - AFUDC (PIS)</v>
          </cell>
          <cell r="E1573">
            <v>44166</v>
          </cell>
          <cell r="F1573">
            <v>0</v>
          </cell>
          <cell r="G1573">
            <v>1490.26</v>
          </cell>
          <cell r="H1573">
            <v>23.23</v>
          </cell>
          <cell r="I1573">
            <v>1467.03</v>
          </cell>
          <cell r="J1573">
            <v>0</v>
          </cell>
          <cell r="K1573">
            <v>0</v>
          </cell>
          <cell r="L1573" t="str">
            <v>ED.NR.334000</v>
          </cell>
          <cell r="M1573" t="str">
            <v>ED</v>
          </cell>
          <cell r="N1573" t="str">
            <v>NR</v>
          </cell>
          <cell r="O1573" t="str">
            <v>334000</v>
          </cell>
        </row>
        <row r="1574">
          <cell r="A1574" t="str">
            <v>CD.AA.303100-AFC-INTANGIBLE PLANT-M</v>
          </cell>
          <cell r="B1574">
            <v>43846</v>
          </cell>
          <cell r="C1574">
            <v>43831</v>
          </cell>
          <cell r="D1574" t="str">
            <v>182332 REG ASSET - AFUDC (PIS)</v>
          </cell>
          <cell r="E1574">
            <v>44166</v>
          </cell>
          <cell r="F1574">
            <v>0</v>
          </cell>
          <cell r="G1574">
            <v>971.07</v>
          </cell>
          <cell r="H1574">
            <v>43.1</v>
          </cell>
          <cell r="I1574">
            <v>927.97</v>
          </cell>
          <cell r="J1574">
            <v>9.2960000000000001E-2</v>
          </cell>
          <cell r="K1574">
            <v>90.270667200000005</v>
          </cell>
          <cell r="L1574" t="str">
            <v>CD.AA.303100</v>
          </cell>
          <cell r="M1574" t="str">
            <v>CD</v>
          </cell>
          <cell r="N1574" t="str">
            <v>AA</v>
          </cell>
          <cell r="O1574" t="str">
            <v>303100</v>
          </cell>
        </row>
        <row r="1575">
          <cell r="A1575" t="str">
            <v>GD.ID.375000-AFC-DISTRIBUTION PLANT</v>
          </cell>
          <cell r="B1575">
            <v>43951</v>
          </cell>
          <cell r="C1575">
            <v>43922</v>
          </cell>
          <cell r="D1575" t="str">
            <v>182332 REG ASSET - AFUDC (PIS)</v>
          </cell>
          <cell r="E1575">
            <v>44166</v>
          </cell>
          <cell r="F1575">
            <v>0</v>
          </cell>
          <cell r="G1575">
            <v>494.3</v>
          </cell>
          <cell r="H1575">
            <v>2.64</v>
          </cell>
          <cell r="I1575">
            <v>491.66</v>
          </cell>
          <cell r="J1575">
            <v>0</v>
          </cell>
          <cell r="K1575">
            <v>0</v>
          </cell>
          <cell r="L1575" t="str">
            <v>GD.ID.375000</v>
          </cell>
          <cell r="M1575" t="str">
            <v>GD</v>
          </cell>
          <cell r="N1575" t="str">
            <v>ID</v>
          </cell>
          <cell r="O1575" t="str">
            <v>375000</v>
          </cell>
        </row>
        <row r="1576">
          <cell r="A1576" t="str">
            <v>ED.RT.344000-AFC-OTHER PROD PLANT-G</v>
          </cell>
          <cell r="B1576">
            <v>43972</v>
          </cell>
          <cell r="C1576">
            <v>43952</v>
          </cell>
          <cell r="D1576" t="str">
            <v>182332 REG ASSET - AFUDC (PIS)</v>
          </cell>
          <cell r="E1576">
            <v>44166</v>
          </cell>
          <cell r="F1576">
            <v>0</v>
          </cell>
          <cell r="G1576">
            <v>1122.1300000000001</v>
          </cell>
          <cell r="H1576">
            <v>4.1399999999999997</v>
          </cell>
          <cell r="I1576">
            <v>1117.99</v>
          </cell>
          <cell r="J1576">
            <v>0</v>
          </cell>
          <cell r="K1576">
            <v>0</v>
          </cell>
          <cell r="L1576" t="str">
            <v>ED.RT.344000</v>
          </cell>
          <cell r="M1576" t="str">
            <v>ED</v>
          </cell>
          <cell r="N1576" t="str">
            <v>RT</v>
          </cell>
          <cell r="O1576" t="str">
            <v>344000</v>
          </cell>
        </row>
        <row r="1577">
          <cell r="A1577" t="str">
            <v>ED.WA.361000-AFC-DISTRIBUTION PLANT</v>
          </cell>
          <cell r="B1577">
            <v>43718</v>
          </cell>
          <cell r="C1577">
            <v>43709</v>
          </cell>
          <cell r="D1577" t="str">
            <v>182332 REG ASSET - AFUDC (PIS)</v>
          </cell>
          <cell r="E1577">
            <v>44166</v>
          </cell>
          <cell r="F1577">
            <v>0</v>
          </cell>
          <cell r="G1577">
            <v>6549.2</v>
          </cell>
          <cell r="H1577">
            <v>195.84</v>
          </cell>
          <cell r="I1577">
            <v>6353.36</v>
          </cell>
          <cell r="J1577">
            <v>0</v>
          </cell>
          <cell r="K1577">
            <v>0</v>
          </cell>
          <cell r="L1577" t="str">
            <v>ED.WA.361000</v>
          </cell>
          <cell r="M1577" t="str">
            <v>ED</v>
          </cell>
          <cell r="N1577" t="str">
            <v>WA</v>
          </cell>
          <cell r="O1577" t="str">
            <v>361000</v>
          </cell>
        </row>
        <row r="1578">
          <cell r="A1578" t="str">
            <v>CD.ID.390100-AFC-GENERAL PLANT STRU</v>
          </cell>
          <cell r="B1578">
            <v>43805</v>
          </cell>
          <cell r="C1578">
            <v>43800</v>
          </cell>
          <cell r="D1578" t="str">
            <v>182332 REG ASSET - AFUDC (PIS)</v>
          </cell>
          <cell r="E1578">
            <v>44166</v>
          </cell>
          <cell r="F1578">
            <v>0</v>
          </cell>
          <cell r="G1578">
            <v>68.05</v>
          </cell>
          <cell r="H1578">
            <v>3.74</v>
          </cell>
          <cell r="I1578">
            <v>64.31</v>
          </cell>
          <cell r="J1578">
            <v>0</v>
          </cell>
          <cell r="K1578">
            <v>0</v>
          </cell>
          <cell r="L1578" t="str">
            <v>CD.ID.390100</v>
          </cell>
          <cell r="M1578" t="str">
            <v>CD</v>
          </cell>
          <cell r="N1578" t="str">
            <v>ID</v>
          </cell>
          <cell r="O1578" t="str">
            <v>390100</v>
          </cell>
        </row>
        <row r="1579">
          <cell r="A1579" t="str">
            <v>ED.AN.355000-AFC-TRANSMISSION PLANT</v>
          </cell>
          <cell r="B1579">
            <v>43854</v>
          </cell>
          <cell r="C1579">
            <v>43831</v>
          </cell>
          <cell r="D1579" t="str">
            <v>182332 REG ASSET - AFUDC (PIS)</v>
          </cell>
          <cell r="E1579">
            <v>44166</v>
          </cell>
          <cell r="F1579">
            <v>0</v>
          </cell>
          <cell r="G1579">
            <v>14819.17</v>
          </cell>
          <cell r="H1579">
            <v>136.44</v>
          </cell>
          <cell r="I1579">
            <v>14682.73</v>
          </cell>
          <cell r="J1579">
            <v>0</v>
          </cell>
          <cell r="K1579">
            <v>0</v>
          </cell>
          <cell r="L1579" t="str">
            <v>ED.AN.355000</v>
          </cell>
          <cell r="M1579" t="str">
            <v>ED</v>
          </cell>
          <cell r="N1579" t="str">
            <v>AN</v>
          </cell>
          <cell r="O1579" t="str">
            <v>355000</v>
          </cell>
        </row>
        <row r="1580">
          <cell r="A1580" t="str">
            <v>ED.AN.353000-AFC-TRANSMISSION PLANT</v>
          </cell>
          <cell r="B1580">
            <v>43795</v>
          </cell>
          <cell r="C1580">
            <v>43770</v>
          </cell>
          <cell r="D1580" t="str">
            <v>182332 REG ASSET - AFUDC (PIS)</v>
          </cell>
          <cell r="E1580">
            <v>44166</v>
          </cell>
          <cell r="F1580">
            <v>0</v>
          </cell>
          <cell r="G1580">
            <v>9940.35</v>
          </cell>
          <cell r="H1580">
            <v>107.37</v>
          </cell>
          <cell r="I1580">
            <v>9832.98</v>
          </cell>
          <cell r="J1580">
            <v>0</v>
          </cell>
          <cell r="K1580">
            <v>0</v>
          </cell>
          <cell r="L1580" t="str">
            <v>ED.AN.353000</v>
          </cell>
          <cell r="M1580" t="str">
            <v>ED</v>
          </cell>
          <cell r="N1580" t="str">
            <v>AN</v>
          </cell>
          <cell r="O1580" t="str">
            <v>353000</v>
          </cell>
        </row>
        <row r="1581">
          <cell r="A1581" t="str">
            <v>CD.AA.303100-AFC-INTANGIBLE PLANT-M</v>
          </cell>
          <cell r="B1581">
            <v>43812</v>
          </cell>
          <cell r="C1581">
            <v>43800</v>
          </cell>
          <cell r="D1581" t="str">
            <v>182332 REG ASSET - AFUDC (PIS)</v>
          </cell>
          <cell r="E1581">
            <v>44166</v>
          </cell>
          <cell r="F1581">
            <v>0</v>
          </cell>
          <cell r="G1581">
            <v>11392.4</v>
          </cell>
          <cell r="H1581">
            <v>2914.45</v>
          </cell>
          <cell r="I1581">
            <v>8477.9500000000007</v>
          </cell>
          <cell r="J1581">
            <v>9.2960000000000001E-2</v>
          </cell>
          <cell r="K1581">
            <v>1059.0375039999999</v>
          </cell>
          <cell r="L1581" t="str">
            <v>CD.AA.303100</v>
          </cell>
          <cell r="M1581" t="str">
            <v>CD</v>
          </cell>
          <cell r="N1581" t="str">
            <v>AA</v>
          </cell>
          <cell r="O1581" t="str">
            <v>303100</v>
          </cell>
        </row>
        <row r="1582">
          <cell r="A1582" t="str">
            <v>ED.BP.344000-AFC-OTHER PROD PLANT-G</v>
          </cell>
          <cell r="B1582">
            <v>43972</v>
          </cell>
          <cell r="C1582">
            <v>43952</v>
          </cell>
          <cell r="D1582" t="str">
            <v>182332 REG ASSET - AFUDC (PIS)</v>
          </cell>
          <cell r="E1582">
            <v>44166</v>
          </cell>
          <cell r="F1582">
            <v>0</v>
          </cell>
          <cell r="G1582">
            <v>3927.52</v>
          </cell>
          <cell r="H1582">
            <v>39.229999999999997</v>
          </cell>
          <cell r="I1582">
            <v>3888.29</v>
          </cell>
          <cell r="J1582">
            <v>0</v>
          </cell>
          <cell r="K1582">
            <v>0</v>
          </cell>
          <cell r="L1582" t="str">
            <v>ED.BP.344000</v>
          </cell>
          <cell r="M1582" t="str">
            <v>ED</v>
          </cell>
          <cell r="N1582" t="str">
            <v>BP</v>
          </cell>
          <cell r="O1582" t="str">
            <v>344000</v>
          </cell>
        </row>
        <row r="1583">
          <cell r="A1583" t="str">
            <v>CD.AN.390100-AFC-GENERAL PLANT-STRU</v>
          </cell>
          <cell r="B1583">
            <v>43769</v>
          </cell>
          <cell r="C1583">
            <v>43739</v>
          </cell>
          <cell r="D1583" t="str">
            <v>182332 REG ASSET - AFUDC (PIS)</v>
          </cell>
          <cell r="E1583">
            <v>44166</v>
          </cell>
          <cell r="F1583">
            <v>0</v>
          </cell>
          <cell r="G1583">
            <v>174</v>
          </cell>
          <cell r="H1583">
            <v>0.63</v>
          </cell>
          <cell r="I1583">
            <v>173.37</v>
          </cell>
          <cell r="J1583">
            <v>0</v>
          </cell>
          <cell r="K1583">
            <v>0</v>
          </cell>
          <cell r="L1583" t="str">
            <v>CD.AN.390100</v>
          </cell>
          <cell r="M1583" t="str">
            <v>CD</v>
          </cell>
          <cell r="N1583" t="str">
            <v>AN</v>
          </cell>
          <cell r="O1583" t="str">
            <v>390100</v>
          </cell>
        </row>
        <row r="1584">
          <cell r="A1584" t="str">
            <v>ED.AN.303100-AFC-INTANGIBLE PLANT-M</v>
          </cell>
          <cell r="B1584">
            <v>43558</v>
          </cell>
          <cell r="C1584">
            <v>43556</v>
          </cell>
          <cell r="D1584" t="str">
            <v>182332 REG ASSET - AFUDC (PIS)</v>
          </cell>
          <cell r="E1584">
            <v>44166</v>
          </cell>
          <cell r="F1584">
            <v>0</v>
          </cell>
          <cell r="G1584">
            <v>1577.75</v>
          </cell>
          <cell r="H1584">
            <v>480.26</v>
          </cell>
          <cell r="I1584">
            <v>1097.49</v>
          </cell>
          <cell r="J1584">
            <v>0</v>
          </cell>
          <cell r="K1584">
            <v>0</v>
          </cell>
          <cell r="L1584" t="str">
            <v>ED.AN.303100</v>
          </cell>
          <cell r="M1584" t="str">
            <v>ED</v>
          </cell>
          <cell r="N1584" t="str">
            <v>AN</v>
          </cell>
          <cell r="O1584" t="str">
            <v>303100</v>
          </cell>
        </row>
        <row r="1585">
          <cell r="A1585" t="str">
            <v>ED.AN.355000-AFC-TRANSMISSION PLANT</v>
          </cell>
          <cell r="B1585">
            <v>43791</v>
          </cell>
          <cell r="C1585">
            <v>43770</v>
          </cell>
          <cell r="D1585" t="str">
            <v>182332 REG ASSET - AFUDC (PIS)</v>
          </cell>
          <cell r="E1585">
            <v>44166</v>
          </cell>
          <cell r="F1585">
            <v>0</v>
          </cell>
          <cell r="G1585">
            <v>4916.87</v>
          </cell>
          <cell r="H1585">
            <v>96.39</v>
          </cell>
          <cell r="I1585">
            <v>4820.4799999999996</v>
          </cell>
          <cell r="J1585">
            <v>0</v>
          </cell>
          <cell r="K1585">
            <v>0</v>
          </cell>
          <cell r="L1585" t="str">
            <v>ED.AN.355000</v>
          </cell>
          <cell r="M1585" t="str">
            <v>ED</v>
          </cell>
          <cell r="N1585" t="str">
            <v>AN</v>
          </cell>
          <cell r="O1585" t="str">
            <v>355000</v>
          </cell>
        </row>
        <row r="1586">
          <cell r="A1586" t="str">
            <v>GD.OR.385000-AFC-DISTRIBUTION-MEAS/</v>
          </cell>
          <cell r="B1586">
            <v>43769</v>
          </cell>
          <cell r="C1586">
            <v>43739</v>
          </cell>
          <cell r="D1586" t="str">
            <v>182332 REG ASSET - AFUDC (PIS)</v>
          </cell>
          <cell r="E1586">
            <v>44166</v>
          </cell>
          <cell r="F1586">
            <v>0</v>
          </cell>
          <cell r="G1586">
            <v>398.17</v>
          </cell>
          <cell r="H1586">
            <v>4.3</v>
          </cell>
          <cell r="I1586">
            <v>393.87</v>
          </cell>
          <cell r="J1586">
            <v>1</v>
          </cell>
          <cell r="K1586">
            <v>398.17</v>
          </cell>
          <cell r="L1586" t="str">
            <v>GD.OR.385000</v>
          </cell>
          <cell r="M1586" t="str">
            <v>GD</v>
          </cell>
          <cell r="N1586" t="str">
            <v>OR</v>
          </cell>
          <cell r="O1586" t="str">
            <v>385000</v>
          </cell>
        </row>
        <row r="1587">
          <cell r="A1587" t="str">
            <v>CD.AA.397000-AFC-GENERAL PLANT-COMM</v>
          </cell>
          <cell r="B1587">
            <v>43861</v>
          </cell>
          <cell r="C1587">
            <v>43831</v>
          </cell>
          <cell r="D1587" t="str">
            <v>182332 REG ASSET - AFUDC (PIS)</v>
          </cell>
          <cell r="E1587">
            <v>44166</v>
          </cell>
          <cell r="F1587">
            <v>0</v>
          </cell>
          <cell r="G1587">
            <v>1011.99</v>
          </cell>
          <cell r="H1587">
            <v>26.49</v>
          </cell>
          <cell r="I1587">
            <v>985.5</v>
          </cell>
          <cell r="J1587">
            <v>9.2960000000000001E-2</v>
          </cell>
          <cell r="K1587">
            <v>94.074590400000005</v>
          </cell>
          <cell r="L1587" t="str">
            <v>CD.AA.397000</v>
          </cell>
          <cell r="M1587" t="str">
            <v>CD</v>
          </cell>
          <cell r="N1587" t="str">
            <v>AA</v>
          </cell>
          <cell r="O1587" t="str">
            <v>397000</v>
          </cell>
        </row>
        <row r="1588">
          <cell r="A1588" t="str">
            <v>ED.NE.344000-AFC-OTHER PROD PLANT-G</v>
          </cell>
          <cell r="B1588">
            <v>43601</v>
          </cell>
          <cell r="C1588">
            <v>43586</v>
          </cell>
          <cell r="D1588" t="str">
            <v>182332 REG ASSET - AFUDC (PIS)</v>
          </cell>
          <cell r="E1588">
            <v>44166</v>
          </cell>
          <cell r="F1588">
            <v>0</v>
          </cell>
          <cell r="G1588">
            <v>58.41</v>
          </cell>
          <cell r="H1588">
            <v>2.33</v>
          </cell>
          <cell r="I1588">
            <v>56.08</v>
          </cell>
          <cell r="J1588">
            <v>0</v>
          </cell>
          <cell r="K1588">
            <v>0</v>
          </cell>
          <cell r="L1588" t="str">
            <v>ED.NE.344000</v>
          </cell>
          <cell r="M1588" t="str">
            <v>ED</v>
          </cell>
          <cell r="N1588" t="str">
            <v>NE</v>
          </cell>
          <cell r="O1588" t="str">
            <v>344000</v>
          </cell>
        </row>
        <row r="1589">
          <cell r="A1589" t="str">
            <v>ED.AN.353000-AFC-TRANSMISSION PLANT</v>
          </cell>
          <cell r="B1589">
            <v>43781</v>
          </cell>
          <cell r="C1589">
            <v>43770</v>
          </cell>
          <cell r="D1589" t="str">
            <v>182332 REG ASSET - AFUDC (PIS)</v>
          </cell>
          <cell r="E1589">
            <v>44166</v>
          </cell>
          <cell r="F1589">
            <v>0</v>
          </cell>
          <cell r="G1589">
            <v>7148.62</v>
          </cell>
          <cell r="H1589">
            <v>77.22</v>
          </cell>
          <cell r="I1589">
            <v>7071.4</v>
          </cell>
          <cell r="J1589">
            <v>0</v>
          </cell>
          <cell r="K1589">
            <v>0</v>
          </cell>
          <cell r="L1589" t="str">
            <v>ED.AN.353000</v>
          </cell>
          <cell r="M1589" t="str">
            <v>ED</v>
          </cell>
          <cell r="N1589" t="str">
            <v>AN</v>
          </cell>
          <cell r="O1589" t="str">
            <v>353000</v>
          </cell>
        </row>
        <row r="1590">
          <cell r="A1590" t="str">
            <v>ED.AN.352000-AFC-TRANSMISSION PLANT</v>
          </cell>
          <cell r="B1590">
            <v>43781</v>
          </cell>
          <cell r="C1590">
            <v>43770</v>
          </cell>
          <cell r="D1590" t="str">
            <v>182332 REG ASSET - AFUDC (PIS)</v>
          </cell>
          <cell r="E1590">
            <v>44166</v>
          </cell>
          <cell r="F1590">
            <v>0</v>
          </cell>
          <cell r="G1590">
            <v>2730.03</v>
          </cell>
          <cell r="H1590">
            <v>27.81</v>
          </cell>
          <cell r="I1590">
            <v>2702.22</v>
          </cell>
          <cell r="J1590">
            <v>0</v>
          </cell>
          <cell r="K1590">
            <v>0</v>
          </cell>
          <cell r="L1590" t="str">
            <v>ED.AN.352000</v>
          </cell>
          <cell r="M1590" t="str">
            <v>ED</v>
          </cell>
          <cell r="N1590" t="str">
            <v>AN</v>
          </cell>
          <cell r="O1590" t="str">
            <v>352000</v>
          </cell>
        </row>
        <row r="1591">
          <cell r="A1591" t="str">
            <v>ED.ID.362000-AFC-DISTRIBUTION PLANT</v>
          </cell>
          <cell r="B1591">
            <v>43794</v>
          </cell>
          <cell r="C1591">
            <v>43770</v>
          </cell>
          <cell r="D1591" t="str">
            <v>182332 REG ASSET - AFUDC (PIS)</v>
          </cell>
          <cell r="E1591">
            <v>44166</v>
          </cell>
          <cell r="F1591">
            <v>0</v>
          </cell>
          <cell r="G1591">
            <v>607.62</v>
          </cell>
          <cell r="H1591">
            <v>15.14</v>
          </cell>
          <cell r="I1591">
            <v>592.48</v>
          </cell>
          <cell r="J1591">
            <v>0</v>
          </cell>
          <cell r="K1591">
            <v>0</v>
          </cell>
          <cell r="L1591" t="str">
            <v>ED.ID.362000</v>
          </cell>
          <cell r="M1591" t="str">
            <v>ED</v>
          </cell>
          <cell r="N1591" t="str">
            <v>ID</v>
          </cell>
          <cell r="O1591" t="str">
            <v>362000</v>
          </cell>
        </row>
        <row r="1592">
          <cell r="A1592" t="str">
            <v>GD.WA.379000-AFC-DISTRIBUTION-MEAS/</v>
          </cell>
          <cell r="B1592">
            <v>43769</v>
          </cell>
          <cell r="C1592">
            <v>43739</v>
          </cell>
          <cell r="D1592" t="str">
            <v>182332 REG ASSET - AFUDC (PIS)</v>
          </cell>
          <cell r="E1592">
            <v>44166</v>
          </cell>
          <cell r="F1592">
            <v>0</v>
          </cell>
          <cell r="G1592">
            <v>7.56</v>
          </cell>
          <cell r="H1592">
            <v>0.89</v>
          </cell>
          <cell r="I1592">
            <v>6.67</v>
          </cell>
          <cell r="J1592">
            <v>0</v>
          </cell>
          <cell r="K1592">
            <v>0</v>
          </cell>
          <cell r="L1592" t="str">
            <v>GD.WA.379000</v>
          </cell>
          <cell r="M1592" t="str">
            <v>GD</v>
          </cell>
          <cell r="N1592" t="str">
            <v>WA</v>
          </cell>
          <cell r="O1592" t="str">
            <v>379000</v>
          </cell>
        </row>
        <row r="1593">
          <cell r="A1593" t="str">
            <v>GD.WA.378000-AFC-DISTRIBUTION-MEAS/</v>
          </cell>
          <cell r="B1593">
            <v>43769</v>
          </cell>
          <cell r="C1593">
            <v>43739</v>
          </cell>
          <cell r="D1593" t="str">
            <v>182332 REG ASSET - AFUDC (PIS)</v>
          </cell>
          <cell r="E1593">
            <v>44166</v>
          </cell>
          <cell r="F1593">
            <v>0</v>
          </cell>
          <cell r="G1593">
            <v>18.739999999999998</v>
          </cell>
          <cell r="H1593">
            <v>0.92</v>
          </cell>
          <cell r="I1593">
            <v>17.82</v>
          </cell>
          <cell r="J1593">
            <v>0</v>
          </cell>
          <cell r="K1593">
            <v>0</v>
          </cell>
          <cell r="L1593" t="str">
            <v>GD.WA.378000</v>
          </cell>
          <cell r="M1593" t="str">
            <v>GD</v>
          </cell>
          <cell r="N1593" t="str">
            <v>WA</v>
          </cell>
          <cell r="O1593" t="str">
            <v>378000</v>
          </cell>
        </row>
        <row r="1594">
          <cell r="A1594" t="str">
            <v>ED.UF.331000-AFC-HYDRO PROD PLANT-S</v>
          </cell>
          <cell r="B1594">
            <v>43769</v>
          </cell>
          <cell r="C1594">
            <v>43739</v>
          </cell>
          <cell r="D1594" t="str">
            <v>182332 REG ASSET - AFUDC (PIS)</v>
          </cell>
          <cell r="E1594">
            <v>44166</v>
          </cell>
          <cell r="F1594">
            <v>0</v>
          </cell>
          <cell r="G1594">
            <v>460.62</v>
          </cell>
          <cell r="H1594">
            <v>3.72</v>
          </cell>
          <cell r="I1594">
            <v>456.9</v>
          </cell>
          <cell r="J1594">
            <v>0</v>
          </cell>
          <cell r="K1594">
            <v>0</v>
          </cell>
          <cell r="L1594" t="str">
            <v>ED.UF.331000</v>
          </cell>
          <cell r="M1594" t="str">
            <v>ED</v>
          </cell>
          <cell r="N1594" t="str">
            <v>UF</v>
          </cell>
          <cell r="O1594" t="str">
            <v>331000</v>
          </cell>
        </row>
        <row r="1595">
          <cell r="A1595" t="str">
            <v>CD.WA.303121-AFC-AMI SOFTWARE</v>
          </cell>
          <cell r="B1595">
            <v>43804</v>
          </cell>
          <cell r="C1595">
            <v>43800</v>
          </cell>
          <cell r="D1595" t="str">
            <v>182332 REG ASSET - AFUDC (PIS)</v>
          </cell>
          <cell r="E1595">
            <v>44166</v>
          </cell>
          <cell r="F1595">
            <v>0</v>
          </cell>
          <cell r="G1595">
            <v>3306.97</v>
          </cell>
          <cell r="H1595">
            <v>-11842.69</v>
          </cell>
          <cell r="I1595">
            <v>15149.66</v>
          </cell>
          <cell r="J1595">
            <v>0</v>
          </cell>
          <cell r="K1595">
            <v>0</v>
          </cell>
          <cell r="L1595" t="str">
            <v>CD.WA.303121</v>
          </cell>
          <cell r="M1595" t="str">
            <v>CD</v>
          </cell>
          <cell r="N1595" t="str">
            <v>WA</v>
          </cell>
          <cell r="O1595" t="str">
            <v>303121</v>
          </cell>
        </row>
        <row r="1596">
          <cell r="A1596" t="str">
            <v>CD.AA.397000-AFC-GENERAL PLANT-COMM</v>
          </cell>
          <cell r="B1596">
            <v>43862</v>
          </cell>
          <cell r="C1596">
            <v>43862</v>
          </cell>
          <cell r="D1596" t="str">
            <v>182332 REG ASSET - AFUDC (PIS)</v>
          </cell>
          <cell r="E1596">
            <v>44166</v>
          </cell>
          <cell r="F1596">
            <v>0</v>
          </cell>
          <cell r="G1596">
            <v>1333.5</v>
          </cell>
          <cell r="H1596">
            <v>34.909999999999997</v>
          </cell>
          <cell r="I1596">
            <v>1298.5899999999999</v>
          </cell>
          <cell r="J1596">
            <v>9.2960000000000001E-2</v>
          </cell>
          <cell r="K1596">
            <v>123.96216</v>
          </cell>
          <cell r="L1596" t="str">
            <v>CD.AA.397000</v>
          </cell>
          <cell r="M1596" t="str">
            <v>CD</v>
          </cell>
          <cell r="N1596" t="str">
            <v>AA</v>
          </cell>
          <cell r="O1596" t="str">
            <v>397000</v>
          </cell>
        </row>
        <row r="1597">
          <cell r="A1597" t="str">
            <v>ED.CG.332100-AFC-HYDRO PROD PLANT-R</v>
          </cell>
          <cell r="B1597">
            <v>43769</v>
          </cell>
          <cell r="C1597">
            <v>43739</v>
          </cell>
          <cell r="D1597" t="str">
            <v>182332 REG ASSET - AFUDC (PIS)</v>
          </cell>
          <cell r="E1597">
            <v>44166</v>
          </cell>
          <cell r="F1597">
            <v>0</v>
          </cell>
          <cell r="G1597">
            <v>1118.31</v>
          </cell>
          <cell r="H1597">
            <v>29.52</v>
          </cell>
          <cell r="I1597">
            <v>1088.79</v>
          </cell>
          <cell r="J1597">
            <v>0</v>
          </cell>
          <cell r="K1597">
            <v>0</v>
          </cell>
          <cell r="L1597" t="str">
            <v>ED.CG.332100</v>
          </cell>
          <cell r="M1597" t="str">
            <v>ED</v>
          </cell>
          <cell r="N1597" t="str">
            <v>CG</v>
          </cell>
          <cell r="O1597" t="str">
            <v>332100</v>
          </cell>
        </row>
        <row r="1598">
          <cell r="A1598" t="str">
            <v>ED.KF.311000-AFC-STEAM PROD PLANT-S</v>
          </cell>
          <cell r="B1598">
            <v>43830</v>
          </cell>
          <cell r="C1598">
            <v>43800</v>
          </cell>
          <cell r="D1598" t="str">
            <v>182332 REG ASSET - AFUDC (PIS)</v>
          </cell>
          <cell r="E1598">
            <v>44166</v>
          </cell>
          <cell r="F1598">
            <v>0</v>
          </cell>
          <cell r="G1598">
            <v>18.22</v>
          </cell>
          <cell r="H1598">
            <v>0.6</v>
          </cell>
          <cell r="I1598">
            <v>17.62</v>
          </cell>
          <cell r="J1598">
            <v>0</v>
          </cell>
          <cell r="K1598">
            <v>0</v>
          </cell>
          <cell r="L1598" t="str">
            <v>ED.KF.311000</v>
          </cell>
          <cell r="M1598" t="str">
            <v>ED</v>
          </cell>
          <cell r="N1598" t="str">
            <v>KF</v>
          </cell>
          <cell r="O1598" t="str">
            <v>311000</v>
          </cell>
        </row>
        <row r="1599">
          <cell r="A1599" t="str">
            <v>CD.AA.391000-AFC-GENERAL PLANT-OFFI</v>
          </cell>
          <cell r="B1599">
            <v>43815</v>
          </cell>
          <cell r="C1599">
            <v>43800</v>
          </cell>
          <cell r="D1599" t="str">
            <v>182332 REG ASSET - AFUDC (PIS)</v>
          </cell>
          <cell r="E1599">
            <v>44166</v>
          </cell>
          <cell r="F1599">
            <v>0</v>
          </cell>
          <cell r="G1599">
            <v>763.23</v>
          </cell>
          <cell r="H1599">
            <v>11.1</v>
          </cell>
          <cell r="I1599">
            <v>752.13</v>
          </cell>
          <cell r="J1599">
            <v>9.2960000000000001E-2</v>
          </cell>
          <cell r="K1599">
            <v>70.949860799999996</v>
          </cell>
          <cell r="L1599" t="str">
            <v>CD.AA.391000</v>
          </cell>
          <cell r="M1599" t="str">
            <v>CD</v>
          </cell>
          <cell r="N1599" t="str">
            <v>AA</v>
          </cell>
          <cell r="O1599" t="str">
            <v>391000</v>
          </cell>
        </row>
        <row r="1600">
          <cell r="A1600" t="str">
            <v>ED.WA.364000-AFC-DISTRIBUTION PLANT</v>
          </cell>
          <cell r="B1600">
            <v>43676</v>
          </cell>
          <cell r="C1600">
            <v>43466</v>
          </cell>
          <cell r="D1600" t="str">
            <v>182332 REG ASSET - AFUDC (PIS)</v>
          </cell>
          <cell r="E1600">
            <v>44166</v>
          </cell>
          <cell r="F1600">
            <v>0</v>
          </cell>
          <cell r="G1600">
            <v>415.55</v>
          </cell>
          <cell r="H1600">
            <v>9.0500000000000007</v>
          </cell>
          <cell r="I1600">
            <v>406.5</v>
          </cell>
          <cell r="J1600">
            <v>0</v>
          </cell>
          <cell r="K1600">
            <v>0</v>
          </cell>
          <cell r="L1600" t="str">
            <v>ED.WA.364000</v>
          </cell>
          <cell r="M1600" t="str">
            <v>ED</v>
          </cell>
          <cell r="N1600" t="str">
            <v>WA</v>
          </cell>
          <cell r="O1600" t="str">
            <v>364000</v>
          </cell>
        </row>
        <row r="1601">
          <cell r="A1601" t="str">
            <v>ED.WA.360400 DIST PLANT-LAND EASEME</v>
          </cell>
          <cell r="B1601">
            <v>43616</v>
          </cell>
          <cell r="C1601">
            <v>43586</v>
          </cell>
          <cell r="D1601" t="str">
            <v>182332 REG ASSET - AFUDC (PIS)</v>
          </cell>
          <cell r="E1601">
            <v>44166</v>
          </cell>
          <cell r="F1601">
            <v>0</v>
          </cell>
          <cell r="G1601">
            <v>358.84</v>
          </cell>
          <cell r="H1601">
            <v>7.17</v>
          </cell>
          <cell r="I1601">
            <v>351.67</v>
          </cell>
          <cell r="J1601">
            <v>0</v>
          </cell>
          <cell r="K1601">
            <v>0</v>
          </cell>
          <cell r="L1601" t="str">
            <v>ED.WA.360400</v>
          </cell>
          <cell r="M1601" t="str">
            <v>ED</v>
          </cell>
          <cell r="N1601" t="str">
            <v>WA</v>
          </cell>
          <cell r="O1601" t="str">
            <v>360400</v>
          </cell>
        </row>
        <row r="1602">
          <cell r="A1602" t="str">
            <v>ED.MS.334000-AFC-HYDRO PROD PLANT-A</v>
          </cell>
          <cell r="B1602">
            <v>43749</v>
          </cell>
          <cell r="C1602">
            <v>43739</v>
          </cell>
          <cell r="D1602" t="str">
            <v>182332 REG ASSET - AFUDC (PIS)</v>
          </cell>
          <cell r="E1602">
            <v>44166</v>
          </cell>
          <cell r="F1602">
            <v>0</v>
          </cell>
          <cell r="G1602">
            <v>3550.94</v>
          </cell>
          <cell r="H1602">
            <v>147.02000000000001</v>
          </cell>
          <cell r="I1602">
            <v>3403.92</v>
          </cell>
          <cell r="J1602">
            <v>0</v>
          </cell>
          <cell r="K1602">
            <v>0</v>
          </cell>
          <cell r="L1602" t="str">
            <v>ED.MS.334000</v>
          </cell>
          <cell r="M1602" t="str">
            <v>ED</v>
          </cell>
          <cell r="N1602" t="str">
            <v>MS</v>
          </cell>
          <cell r="O1602" t="str">
            <v>334000</v>
          </cell>
        </row>
        <row r="1603">
          <cell r="A1603" t="str">
            <v>GD.OR.390100-AFC-GENERAL PLANT-STRU</v>
          </cell>
          <cell r="B1603">
            <v>43647</v>
          </cell>
          <cell r="C1603">
            <v>43647</v>
          </cell>
          <cell r="D1603" t="str">
            <v>182332 REG ASSET - AFUDC (PIS)</v>
          </cell>
          <cell r="E1603">
            <v>44166</v>
          </cell>
          <cell r="F1603">
            <v>0</v>
          </cell>
          <cell r="G1603">
            <v>105.7</v>
          </cell>
          <cell r="H1603">
            <v>2.94</v>
          </cell>
          <cell r="I1603">
            <v>102.76</v>
          </cell>
          <cell r="J1603">
            <v>1</v>
          </cell>
          <cell r="K1603">
            <v>105.7</v>
          </cell>
          <cell r="L1603" t="str">
            <v>GD.OR.390100</v>
          </cell>
          <cell r="M1603" t="str">
            <v>GD</v>
          </cell>
          <cell r="N1603" t="str">
            <v>OR</v>
          </cell>
          <cell r="O1603" t="str">
            <v>390100</v>
          </cell>
        </row>
        <row r="1604">
          <cell r="A1604" t="str">
            <v>CD.AA.303100-AFC-INTANGIBLE PLANT-M</v>
          </cell>
          <cell r="B1604">
            <v>43805</v>
          </cell>
          <cell r="C1604">
            <v>43800</v>
          </cell>
          <cell r="D1604" t="str">
            <v>182332 REG ASSET - AFUDC (PIS)</v>
          </cell>
          <cell r="E1604">
            <v>44166</v>
          </cell>
          <cell r="F1604">
            <v>0</v>
          </cell>
          <cell r="G1604">
            <v>1738.13</v>
          </cell>
          <cell r="H1604">
            <v>444.66</v>
          </cell>
          <cell r="I1604">
            <v>1293.47</v>
          </cell>
          <cell r="J1604">
            <v>9.2960000000000001E-2</v>
          </cell>
          <cell r="K1604">
            <v>161.5765648</v>
          </cell>
          <cell r="L1604" t="str">
            <v>CD.AA.303100</v>
          </cell>
          <cell r="M1604" t="str">
            <v>CD</v>
          </cell>
          <cell r="N1604" t="str">
            <v>AA</v>
          </cell>
          <cell r="O1604" t="str">
            <v>303100</v>
          </cell>
        </row>
        <row r="1605">
          <cell r="A1605" t="str">
            <v>ED.AN.303100-AFC-INTANGIBLE PLANT-M</v>
          </cell>
          <cell r="B1605">
            <v>43741</v>
          </cell>
          <cell r="C1605">
            <v>43739</v>
          </cell>
          <cell r="D1605" t="str">
            <v>182332 REG ASSET - AFUDC (PIS)</v>
          </cell>
          <cell r="E1605">
            <v>44166</v>
          </cell>
          <cell r="F1605">
            <v>0</v>
          </cell>
          <cell r="G1605">
            <v>2398.85</v>
          </cell>
          <cell r="H1605">
            <v>730.2</v>
          </cell>
          <cell r="I1605">
            <v>1668.65</v>
          </cell>
          <cell r="J1605">
            <v>0</v>
          </cell>
          <cell r="K1605">
            <v>0</v>
          </cell>
          <cell r="L1605" t="str">
            <v>ED.AN.303100</v>
          </cell>
          <cell r="M1605" t="str">
            <v>ED</v>
          </cell>
          <cell r="N1605" t="str">
            <v>AN</v>
          </cell>
          <cell r="O1605" t="str">
            <v>303100</v>
          </cell>
        </row>
        <row r="1606">
          <cell r="A1606" t="str">
            <v>ED.NR.331200-AFC-HYDRO PROD PLANT-S</v>
          </cell>
          <cell r="B1606">
            <v>43763</v>
          </cell>
          <cell r="C1606">
            <v>43739</v>
          </cell>
          <cell r="D1606" t="str">
            <v>182332 REG ASSET - AFUDC (PIS)</v>
          </cell>
          <cell r="E1606">
            <v>44166</v>
          </cell>
          <cell r="F1606">
            <v>0</v>
          </cell>
          <cell r="G1606">
            <v>2750.84</v>
          </cell>
          <cell r="H1606">
            <v>75.27</v>
          </cell>
          <cell r="I1606">
            <v>2675.57</v>
          </cell>
          <cell r="J1606">
            <v>0</v>
          </cell>
          <cell r="K1606">
            <v>0</v>
          </cell>
          <cell r="L1606" t="str">
            <v>ED.NR.331200</v>
          </cell>
          <cell r="M1606" t="str">
            <v>ED</v>
          </cell>
          <cell r="N1606" t="str">
            <v>NR</v>
          </cell>
          <cell r="O1606" t="str">
            <v>331200</v>
          </cell>
        </row>
        <row r="1607">
          <cell r="A1607" t="str">
            <v>GD.WA.378000-AFC-DISTRIBUTION-MEAS/</v>
          </cell>
          <cell r="B1607">
            <v>43511</v>
          </cell>
          <cell r="C1607">
            <v>43497</v>
          </cell>
          <cell r="D1607" t="str">
            <v>182332 REG ASSET - AFUDC (PIS)</v>
          </cell>
          <cell r="E1607">
            <v>44166</v>
          </cell>
          <cell r="F1607">
            <v>0</v>
          </cell>
          <cell r="G1607">
            <v>2.77</v>
          </cell>
          <cell r="H1607">
            <v>0.14000000000000001</v>
          </cell>
          <cell r="I1607">
            <v>2.63</v>
          </cell>
          <cell r="J1607">
            <v>0</v>
          </cell>
          <cell r="K1607">
            <v>0</v>
          </cell>
          <cell r="L1607" t="str">
            <v>GD.WA.378000</v>
          </cell>
          <cell r="M1607" t="str">
            <v>GD</v>
          </cell>
          <cell r="N1607" t="str">
            <v>WA</v>
          </cell>
          <cell r="O1607" t="str">
            <v>378000</v>
          </cell>
        </row>
        <row r="1608">
          <cell r="A1608" t="str">
            <v>ED.WA.397000-AFC-GENERAL PLANT-COMM</v>
          </cell>
          <cell r="B1608">
            <v>43564</v>
          </cell>
          <cell r="C1608">
            <v>43556</v>
          </cell>
          <cell r="D1608" t="str">
            <v>182332 REG ASSET - AFUDC (PIS)</v>
          </cell>
          <cell r="E1608">
            <v>44166</v>
          </cell>
          <cell r="F1608">
            <v>0</v>
          </cell>
          <cell r="G1608">
            <v>899.6</v>
          </cell>
          <cell r="H1608">
            <v>347.43</v>
          </cell>
          <cell r="I1608">
            <v>552.16999999999996</v>
          </cell>
          <cell r="J1608">
            <v>0</v>
          </cell>
          <cell r="K1608">
            <v>0</v>
          </cell>
          <cell r="L1608" t="str">
            <v>ED.WA.397000</v>
          </cell>
          <cell r="M1608" t="str">
            <v>ED</v>
          </cell>
          <cell r="N1608" t="str">
            <v>WA</v>
          </cell>
          <cell r="O1608" t="str">
            <v>397000</v>
          </cell>
        </row>
        <row r="1609">
          <cell r="A1609" t="str">
            <v>ED.LL.334000-AFC-HYD PROD-ACCESSORY</v>
          </cell>
          <cell r="B1609">
            <v>43875</v>
          </cell>
          <cell r="C1609">
            <v>43862</v>
          </cell>
          <cell r="D1609" t="str">
            <v>182332 REG ASSET - AFUDC (PIS)</v>
          </cell>
          <cell r="E1609">
            <v>44166</v>
          </cell>
          <cell r="F1609">
            <v>0</v>
          </cell>
          <cell r="G1609">
            <v>2580.17</v>
          </cell>
          <cell r="H1609">
            <v>11.94</v>
          </cell>
          <cell r="I1609">
            <v>2568.23</v>
          </cell>
          <cell r="J1609">
            <v>0</v>
          </cell>
          <cell r="K1609">
            <v>0</v>
          </cell>
          <cell r="L1609" t="str">
            <v>ED.LL.334000</v>
          </cell>
          <cell r="M1609" t="str">
            <v>ED</v>
          </cell>
          <cell r="N1609" t="str">
            <v>LL</v>
          </cell>
          <cell r="O1609" t="str">
            <v>334000</v>
          </cell>
        </row>
        <row r="1610">
          <cell r="A1610" t="str">
            <v>ED.KF.315000-AFC-STEAM PROD PLANT-A</v>
          </cell>
          <cell r="B1610">
            <v>43887</v>
          </cell>
          <cell r="C1610">
            <v>43862</v>
          </cell>
          <cell r="D1610" t="str">
            <v>182332 REG ASSET - AFUDC (PIS)</v>
          </cell>
          <cell r="E1610">
            <v>44166</v>
          </cell>
          <cell r="F1610">
            <v>0</v>
          </cell>
          <cell r="G1610">
            <v>8.36</v>
          </cell>
          <cell r="H1610">
            <v>0.14000000000000001</v>
          </cell>
          <cell r="I1610">
            <v>8.2200000000000006</v>
          </cell>
          <cell r="J1610">
            <v>0</v>
          </cell>
          <cell r="K1610">
            <v>0</v>
          </cell>
          <cell r="L1610" t="str">
            <v>ED.KF.315000</v>
          </cell>
          <cell r="M1610" t="str">
            <v>ED</v>
          </cell>
          <cell r="N1610" t="str">
            <v>KF</v>
          </cell>
          <cell r="O1610" t="str">
            <v>315000</v>
          </cell>
        </row>
        <row r="1611">
          <cell r="A1611" t="str">
            <v>GD.OR.376000-AFC-GAS DISTRIBUTION P</v>
          </cell>
          <cell r="B1611">
            <v>43678</v>
          </cell>
          <cell r="C1611">
            <v>43466</v>
          </cell>
          <cell r="D1611" t="str">
            <v>182332 REG ASSET - AFUDC (PIS)</v>
          </cell>
          <cell r="E1611">
            <v>44166</v>
          </cell>
          <cell r="F1611">
            <v>0</v>
          </cell>
          <cell r="G1611">
            <v>224.31</v>
          </cell>
          <cell r="H1611">
            <v>4.74</v>
          </cell>
          <cell r="I1611">
            <v>219.57</v>
          </cell>
          <cell r="J1611">
            <v>1</v>
          </cell>
          <cell r="K1611">
            <v>224.31</v>
          </cell>
          <cell r="L1611" t="str">
            <v>GD.OR.376000</v>
          </cell>
          <cell r="M1611" t="str">
            <v>GD</v>
          </cell>
          <cell r="N1611" t="str">
            <v>OR</v>
          </cell>
          <cell r="O1611" t="str">
            <v>376000</v>
          </cell>
        </row>
        <row r="1612">
          <cell r="A1612" t="str">
            <v>GD.WA.378000-AFC-DISTRIBUTION-MEAS/</v>
          </cell>
          <cell r="B1612">
            <v>43668</v>
          </cell>
          <cell r="C1612">
            <v>43678</v>
          </cell>
          <cell r="D1612" t="str">
            <v>182332 REG ASSET - AFUDC (PIS)</v>
          </cell>
          <cell r="E1612">
            <v>44166</v>
          </cell>
          <cell r="F1612">
            <v>0</v>
          </cell>
          <cell r="G1612">
            <v>598.54999999999995</v>
          </cell>
          <cell r="H1612">
            <v>29.4</v>
          </cell>
          <cell r="I1612">
            <v>569.15</v>
          </cell>
          <cell r="J1612">
            <v>0</v>
          </cell>
          <cell r="K1612">
            <v>0</v>
          </cell>
          <cell r="L1612" t="str">
            <v>GD.WA.378000</v>
          </cell>
          <cell r="M1612" t="str">
            <v>GD</v>
          </cell>
          <cell r="N1612" t="str">
            <v>WA</v>
          </cell>
          <cell r="O1612" t="str">
            <v>378000</v>
          </cell>
        </row>
        <row r="1613">
          <cell r="A1613" t="str">
            <v>ED.WA.369100-AFC-DISTRIBUTION PLANT</v>
          </cell>
          <cell r="B1613">
            <v>43805</v>
          </cell>
          <cell r="C1613">
            <v>43466</v>
          </cell>
          <cell r="D1613" t="str">
            <v>182332 REG ASSET - AFUDC (PIS)</v>
          </cell>
          <cell r="E1613">
            <v>44166</v>
          </cell>
          <cell r="F1613">
            <v>0</v>
          </cell>
          <cell r="G1613">
            <v>154.75</v>
          </cell>
          <cell r="H1613">
            <v>4.6500000000000004</v>
          </cell>
          <cell r="I1613">
            <v>150.1</v>
          </cell>
          <cell r="J1613">
            <v>0</v>
          </cell>
          <cell r="K1613">
            <v>0</v>
          </cell>
          <cell r="L1613" t="str">
            <v>ED.WA.369100</v>
          </cell>
          <cell r="M1613" t="str">
            <v>ED</v>
          </cell>
          <cell r="N1613" t="str">
            <v>WA</v>
          </cell>
          <cell r="O1613" t="str">
            <v>369100</v>
          </cell>
        </row>
        <row r="1614">
          <cell r="A1614" t="str">
            <v>ED.NM.334000-AFC-HYDRO PROD PLANT-A</v>
          </cell>
          <cell r="B1614">
            <v>43767</v>
          </cell>
          <cell r="C1614">
            <v>43739</v>
          </cell>
          <cell r="D1614" t="str">
            <v>182332 REG ASSET - AFUDC (PIS)</v>
          </cell>
          <cell r="E1614">
            <v>44166</v>
          </cell>
          <cell r="F1614">
            <v>0</v>
          </cell>
          <cell r="G1614">
            <v>227.72</v>
          </cell>
          <cell r="H1614">
            <v>1.99</v>
          </cell>
          <cell r="I1614">
            <v>225.73</v>
          </cell>
          <cell r="J1614">
            <v>0</v>
          </cell>
          <cell r="K1614">
            <v>0</v>
          </cell>
          <cell r="L1614" t="str">
            <v>ED.NM.334000</v>
          </cell>
          <cell r="M1614" t="str">
            <v>ED</v>
          </cell>
          <cell r="N1614" t="str">
            <v>NM</v>
          </cell>
          <cell r="O1614" t="str">
            <v>334000</v>
          </cell>
        </row>
        <row r="1615">
          <cell r="A1615" t="str">
            <v>CD.AA.397000-AFC-GENERAL PLANT-COMM</v>
          </cell>
          <cell r="B1615">
            <v>43698</v>
          </cell>
          <cell r="C1615">
            <v>43678</v>
          </cell>
          <cell r="D1615" t="str">
            <v>182332 REG ASSET - AFUDC (PIS)</v>
          </cell>
          <cell r="E1615">
            <v>44166</v>
          </cell>
          <cell r="F1615">
            <v>0</v>
          </cell>
          <cell r="G1615">
            <v>11620.63</v>
          </cell>
          <cell r="H1615">
            <v>640.35</v>
          </cell>
          <cell r="I1615">
            <v>10980.28</v>
          </cell>
          <cell r="J1615">
            <v>9.2960000000000001E-2</v>
          </cell>
          <cell r="K1615">
            <v>1080.2537648</v>
          </cell>
          <cell r="L1615" t="str">
            <v>CD.AA.397000</v>
          </cell>
          <cell r="M1615" t="str">
            <v>CD</v>
          </cell>
          <cell r="N1615" t="str">
            <v>AA</v>
          </cell>
          <cell r="O1615" t="str">
            <v>397000</v>
          </cell>
        </row>
        <row r="1616">
          <cell r="A1616" t="str">
            <v>CD.AA.303100-AFC-INTANGIBLE PLANT-M</v>
          </cell>
          <cell r="B1616">
            <v>43731</v>
          </cell>
          <cell r="C1616">
            <v>43709</v>
          </cell>
          <cell r="D1616" t="str">
            <v>182332 REG ASSET - AFUDC (PIS)</v>
          </cell>
          <cell r="E1616">
            <v>44166</v>
          </cell>
          <cell r="F1616">
            <v>0</v>
          </cell>
          <cell r="G1616">
            <v>8316.3799999999992</v>
          </cell>
          <cell r="H1616">
            <v>2127.5300000000002</v>
          </cell>
          <cell r="I1616">
            <v>6188.85</v>
          </cell>
          <cell r="J1616">
            <v>9.2960000000000001E-2</v>
          </cell>
          <cell r="K1616">
            <v>773.09068479999996</v>
          </cell>
          <cell r="L1616" t="str">
            <v>CD.AA.303100</v>
          </cell>
          <cell r="M1616" t="str">
            <v>CD</v>
          </cell>
          <cell r="N1616" t="str">
            <v>AA</v>
          </cell>
          <cell r="O1616" t="str">
            <v>303100</v>
          </cell>
        </row>
        <row r="1617">
          <cell r="A1617" t="str">
            <v>ED.AN.303100-AFC-INTANGIBLE PLANT-M</v>
          </cell>
          <cell r="B1617">
            <v>43468</v>
          </cell>
          <cell r="C1617">
            <v>43466</v>
          </cell>
          <cell r="D1617" t="str">
            <v>182332 REG ASSET - AFUDC (PIS)</v>
          </cell>
          <cell r="E1617">
            <v>44166</v>
          </cell>
          <cell r="F1617">
            <v>0</v>
          </cell>
          <cell r="G1617">
            <v>786.27</v>
          </cell>
          <cell r="H1617">
            <v>239.34</v>
          </cell>
          <cell r="I1617">
            <v>546.92999999999995</v>
          </cell>
          <cell r="J1617">
            <v>0</v>
          </cell>
          <cell r="K1617">
            <v>0</v>
          </cell>
          <cell r="L1617" t="str">
            <v>ED.AN.303100</v>
          </cell>
          <cell r="M1617" t="str">
            <v>ED</v>
          </cell>
          <cell r="N1617" t="str">
            <v>AN</v>
          </cell>
          <cell r="O1617" t="str">
            <v>303100</v>
          </cell>
        </row>
        <row r="1618">
          <cell r="A1618" t="str">
            <v>ED.WA.361000-AFC-DISTRIBUTION PLANT</v>
          </cell>
          <cell r="B1618">
            <v>43675</v>
          </cell>
          <cell r="C1618">
            <v>43647</v>
          </cell>
          <cell r="D1618" t="str">
            <v>182332 REG ASSET - AFUDC (PIS)</v>
          </cell>
          <cell r="E1618">
            <v>44166</v>
          </cell>
          <cell r="F1618">
            <v>0</v>
          </cell>
          <cell r="G1618">
            <v>923.25</v>
          </cell>
          <cell r="H1618">
            <v>27.61</v>
          </cell>
          <cell r="I1618">
            <v>895.64</v>
          </cell>
          <cell r="J1618">
            <v>0</v>
          </cell>
          <cell r="K1618">
            <v>0</v>
          </cell>
          <cell r="L1618" t="str">
            <v>ED.WA.361000</v>
          </cell>
          <cell r="M1618" t="str">
            <v>ED</v>
          </cell>
          <cell r="N1618" t="str">
            <v>WA</v>
          </cell>
          <cell r="O1618" t="str">
            <v>361000</v>
          </cell>
        </row>
        <row r="1619">
          <cell r="A1619" t="str">
            <v>ED.NR.332000-AFC-HYDRO PROD PLANT-R</v>
          </cell>
          <cell r="B1619">
            <v>43705</v>
          </cell>
          <cell r="C1619">
            <v>43678</v>
          </cell>
          <cell r="D1619" t="str">
            <v>182332 REG ASSET - AFUDC (PIS)</v>
          </cell>
          <cell r="E1619">
            <v>44166</v>
          </cell>
          <cell r="F1619">
            <v>0</v>
          </cell>
          <cell r="G1619">
            <v>13909.82</v>
          </cell>
          <cell r="H1619">
            <v>309.27999999999997</v>
          </cell>
          <cell r="I1619">
            <v>13600.54</v>
          </cell>
          <cell r="J1619">
            <v>0</v>
          </cell>
          <cell r="K1619">
            <v>0</v>
          </cell>
          <cell r="L1619" t="str">
            <v>ED.NR.332000</v>
          </cell>
          <cell r="M1619" t="str">
            <v>ED</v>
          </cell>
          <cell r="N1619" t="str">
            <v>NR</v>
          </cell>
          <cell r="O1619" t="str">
            <v>332000</v>
          </cell>
        </row>
        <row r="1620">
          <cell r="A1620" t="str">
            <v>ED.AN.356000-AFC-TRANSMISSION PLANT</v>
          </cell>
          <cell r="B1620">
            <v>43724</v>
          </cell>
          <cell r="C1620">
            <v>43709</v>
          </cell>
          <cell r="D1620" t="str">
            <v>182332 REG ASSET - AFUDC (PIS)</v>
          </cell>
          <cell r="E1620">
            <v>44166</v>
          </cell>
          <cell r="F1620">
            <v>0</v>
          </cell>
          <cell r="G1620">
            <v>3.21</v>
          </cell>
          <cell r="H1620">
            <v>7.0000000000000007E-2</v>
          </cell>
          <cell r="I1620">
            <v>3.14</v>
          </cell>
          <cell r="J1620">
            <v>0</v>
          </cell>
          <cell r="K1620">
            <v>0</v>
          </cell>
          <cell r="L1620" t="str">
            <v>ED.AN.356000</v>
          </cell>
          <cell r="M1620" t="str">
            <v>ED</v>
          </cell>
          <cell r="N1620" t="str">
            <v>AN</v>
          </cell>
          <cell r="O1620" t="str">
            <v>356000</v>
          </cell>
        </row>
        <row r="1621">
          <cell r="A1621" t="str">
            <v>ED.AN.356000-AFC-TRANSMISSION PLANT</v>
          </cell>
          <cell r="B1621">
            <v>43675</v>
          </cell>
          <cell r="C1621">
            <v>43647</v>
          </cell>
          <cell r="D1621" t="str">
            <v>182332 REG ASSET - AFUDC (PIS)</v>
          </cell>
          <cell r="E1621">
            <v>44166</v>
          </cell>
          <cell r="F1621">
            <v>0</v>
          </cell>
          <cell r="G1621">
            <v>2019</v>
          </cell>
          <cell r="H1621">
            <v>43.85</v>
          </cell>
          <cell r="I1621">
            <v>1975.15</v>
          </cell>
          <cell r="J1621">
            <v>0</v>
          </cell>
          <cell r="K1621">
            <v>0</v>
          </cell>
          <cell r="L1621" t="str">
            <v>ED.AN.356000</v>
          </cell>
          <cell r="M1621" t="str">
            <v>ED</v>
          </cell>
          <cell r="N1621" t="str">
            <v>AN</v>
          </cell>
          <cell r="O1621" t="str">
            <v>356000</v>
          </cell>
        </row>
        <row r="1622">
          <cell r="A1622" t="str">
            <v>CD.AA.390100-AFC-GENERAL PLANT-STRU</v>
          </cell>
          <cell r="B1622">
            <v>43705</v>
          </cell>
          <cell r="C1622">
            <v>43678</v>
          </cell>
          <cell r="D1622" t="str">
            <v>182332 REG ASSET - AFUDC (PIS)</v>
          </cell>
          <cell r="E1622">
            <v>44166</v>
          </cell>
          <cell r="F1622">
            <v>0</v>
          </cell>
          <cell r="G1622">
            <v>7502.03</v>
          </cell>
          <cell r="H1622">
            <v>175.4</v>
          </cell>
          <cell r="I1622">
            <v>7326.63</v>
          </cell>
          <cell r="J1622">
            <v>9.2960000000000001E-2</v>
          </cell>
          <cell r="K1622">
            <v>697.38870880000002</v>
          </cell>
          <cell r="L1622" t="str">
            <v>CD.AA.390100</v>
          </cell>
          <cell r="M1622" t="str">
            <v>CD</v>
          </cell>
          <cell r="N1622" t="str">
            <v>AA</v>
          </cell>
          <cell r="O1622" t="str">
            <v>390100</v>
          </cell>
        </row>
        <row r="1623">
          <cell r="A1623" t="str">
            <v>ED.ID.366000-AFC-DISTRIBUTION PLANT</v>
          </cell>
          <cell r="B1623">
            <v>43644</v>
          </cell>
          <cell r="C1623">
            <v>43466</v>
          </cell>
          <cell r="D1623" t="str">
            <v>182332 REG ASSET - AFUDC (PIS)</v>
          </cell>
          <cell r="E1623">
            <v>44166</v>
          </cell>
          <cell r="F1623">
            <v>0</v>
          </cell>
          <cell r="G1623">
            <v>1846.98</v>
          </cell>
          <cell r="H1623">
            <v>44.82</v>
          </cell>
          <cell r="I1623">
            <v>1802.16</v>
          </cell>
          <cell r="J1623">
            <v>0</v>
          </cell>
          <cell r="K1623">
            <v>0</v>
          </cell>
          <cell r="L1623" t="str">
            <v>ED.ID.366000</v>
          </cell>
          <cell r="M1623" t="str">
            <v>ED</v>
          </cell>
          <cell r="N1623" t="str">
            <v>ID</v>
          </cell>
          <cell r="O1623" t="str">
            <v>366000</v>
          </cell>
        </row>
        <row r="1624">
          <cell r="A1624" t="str">
            <v>CD.AA.303100-AFC-INTANGIBLE PLANT-M</v>
          </cell>
          <cell r="B1624">
            <v>43661</v>
          </cell>
          <cell r="C1624">
            <v>43647</v>
          </cell>
          <cell r="D1624" t="str">
            <v>182332 REG ASSET - AFUDC (PIS)</v>
          </cell>
          <cell r="E1624">
            <v>44166</v>
          </cell>
          <cell r="F1624">
            <v>0</v>
          </cell>
          <cell r="G1624">
            <v>1928.78</v>
          </cell>
          <cell r="H1624">
            <v>493.43</v>
          </cell>
          <cell r="I1624">
            <v>1435.35</v>
          </cell>
          <cell r="J1624">
            <v>9.2960000000000001E-2</v>
          </cell>
          <cell r="K1624">
            <v>179.2993888</v>
          </cell>
          <cell r="L1624" t="str">
            <v>CD.AA.303100</v>
          </cell>
          <cell r="M1624" t="str">
            <v>CD</v>
          </cell>
          <cell r="N1624" t="str">
            <v>AA</v>
          </cell>
          <cell r="O1624" t="str">
            <v>303100</v>
          </cell>
        </row>
        <row r="1625">
          <cell r="A1625" t="str">
            <v>ED.ID.365000-AFC-DISTRIBUTION PLANT</v>
          </cell>
          <cell r="B1625">
            <v>43983</v>
          </cell>
          <cell r="C1625">
            <v>43831</v>
          </cell>
          <cell r="D1625" t="str">
            <v>182332 REG ASSET - AFUDC (PIS)</v>
          </cell>
          <cell r="E1625">
            <v>44166</v>
          </cell>
          <cell r="F1625">
            <v>0</v>
          </cell>
          <cell r="G1625">
            <v>10.06</v>
          </cell>
          <cell r="H1625">
            <v>0.12</v>
          </cell>
          <cell r="I1625">
            <v>9.94</v>
          </cell>
          <cell r="J1625">
            <v>0</v>
          </cell>
          <cell r="K1625">
            <v>0</v>
          </cell>
          <cell r="L1625" t="str">
            <v>ED.ID.365000</v>
          </cell>
          <cell r="M1625" t="str">
            <v>ED</v>
          </cell>
          <cell r="N1625" t="str">
            <v>ID</v>
          </cell>
          <cell r="O1625" t="str">
            <v>365000</v>
          </cell>
        </row>
        <row r="1626">
          <cell r="A1626" t="str">
            <v>ED.ID.365000-AFC-DISTRIBUTION PLANT</v>
          </cell>
          <cell r="B1626">
            <v>44110</v>
          </cell>
          <cell r="C1626">
            <v>43831</v>
          </cell>
          <cell r="D1626" t="str">
            <v>182332 REG ASSET - AFUDC (PIS)</v>
          </cell>
          <cell r="E1626">
            <v>44166</v>
          </cell>
          <cell r="F1626">
            <v>0</v>
          </cell>
          <cell r="G1626">
            <v>7.09</v>
          </cell>
          <cell r="H1626">
            <v>0.09</v>
          </cell>
          <cell r="I1626">
            <v>7</v>
          </cell>
          <cell r="J1626">
            <v>0</v>
          </cell>
          <cell r="K1626">
            <v>0</v>
          </cell>
          <cell r="L1626" t="str">
            <v>ED.ID.365000</v>
          </cell>
          <cell r="M1626" t="str">
            <v>ED</v>
          </cell>
          <cell r="N1626" t="str">
            <v>ID</v>
          </cell>
          <cell r="O1626" t="str">
            <v>365000</v>
          </cell>
        </row>
        <row r="1627">
          <cell r="A1627" t="str">
            <v>ED.ID.364000-AFC-DISTRIBUTION PLANT</v>
          </cell>
          <cell r="B1627">
            <v>43644</v>
          </cell>
          <cell r="C1627">
            <v>43466</v>
          </cell>
          <cell r="D1627" t="str">
            <v>182332 REG ASSET - AFUDC (PIS)</v>
          </cell>
          <cell r="E1627">
            <v>44166</v>
          </cell>
          <cell r="F1627">
            <v>0</v>
          </cell>
          <cell r="G1627">
            <v>2.5099999999999998</v>
          </cell>
          <cell r="H1627">
            <v>0.08</v>
          </cell>
          <cell r="I1627">
            <v>2.4300000000000002</v>
          </cell>
          <cell r="J1627">
            <v>0</v>
          </cell>
          <cell r="K1627">
            <v>0</v>
          </cell>
          <cell r="L1627" t="str">
            <v>ED.ID.364000</v>
          </cell>
          <cell r="M1627" t="str">
            <v>ED</v>
          </cell>
          <cell r="N1627" t="str">
            <v>ID</v>
          </cell>
          <cell r="O1627" t="str">
            <v>364000</v>
          </cell>
        </row>
        <row r="1628">
          <cell r="A1628" t="str">
            <v>ED.AN.356000-AFC-TRANSMISSION PLANT</v>
          </cell>
          <cell r="B1628">
            <v>43614</v>
          </cell>
          <cell r="C1628">
            <v>43614</v>
          </cell>
          <cell r="D1628" t="str">
            <v>182332 REG ASSET - AFUDC (PIS)</v>
          </cell>
          <cell r="E1628">
            <v>44166</v>
          </cell>
          <cell r="F1628">
            <v>0</v>
          </cell>
          <cell r="G1628">
            <v>21.87</v>
          </cell>
          <cell r="H1628">
            <v>0.47</v>
          </cell>
          <cell r="I1628">
            <v>21.4</v>
          </cell>
          <cell r="J1628">
            <v>0</v>
          </cell>
          <cell r="K1628">
            <v>0</v>
          </cell>
          <cell r="L1628" t="str">
            <v>ED.AN.356000</v>
          </cell>
          <cell r="M1628" t="str">
            <v>ED</v>
          </cell>
          <cell r="N1628" t="str">
            <v>AN</v>
          </cell>
          <cell r="O1628" t="str">
            <v>356000</v>
          </cell>
        </row>
        <row r="1629">
          <cell r="A1629" t="str">
            <v>ED.AN.355000-AFC-TRANSMISSION PLANT</v>
          </cell>
          <cell r="B1629">
            <v>43614</v>
          </cell>
          <cell r="C1629">
            <v>43614</v>
          </cell>
          <cell r="D1629" t="str">
            <v>182332 REG ASSET - AFUDC (PIS)</v>
          </cell>
          <cell r="E1629">
            <v>44166</v>
          </cell>
          <cell r="F1629">
            <v>0</v>
          </cell>
          <cell r="G1629">
            <v>252.04</v>
          </cell>
          <cell r="H1629">
            <v>4.9400000000000004</v>
          </cell>
          <cell r="I1629">
            <v>247.1</v>
          </cell>
          <cell r="J1629">
            <v>0</v>
          </cell>
          <cell r="K1629">
            <v>0</v>
          </cell>
          <cell r="L1629" t="str">
            <v>ED.AN.355000</v>
          </cell>
          <cell r="M1629" t="str">
            <v>ED</v>
          </cell>
          <cell r="N1629" t="str">
            <v>AN</v>
          </cell>
          <cell r="O1629" t="str">
            <v>355000</v>
          </cell>
        </row>
        <row r="1630">
          <cell r="A1630" t="str">
            <v>CD.AA.303100-AFC-INTANGIBLE PLANT-M</v>
          </cell>
          <cell r="B1630">
            <v>43767</v>
          </cell>
          <cell r="C1630">
            <v>43739</v>
          </cell>
          <cell r="D1630" t="str">
            <v>182332 REG ASSET - AFUDC (PIS)</v>
          </cell>
          <cell r="E1630">
            <v>44166</v>
          </cell>
          <cell r="F1630">
            <v>0</v>
          </cell>
          <cell r="G1630">
            <v>117.88</v>
          </cell>
          <cell r="H1630">
            <v>30.16</v>
          </cell>
          <cell r="I1630">
            <v>87.72</v>
          </cell>
          <cell r="J1630">
            <v>9.2960000000000001E-2</v>
          </cell>
          <cell r="K1630">
            <v>10.9581248</v>
          </cell>
          <cell r="L1630" t="str">
            <v>CD.AA.303100</v>
          </cell>
          <cell r="M1630" t="str">
            <v>CD</v>
          </cell>
          <cell r="N1630" t="str">
            <v>AA</v>
          </cell>
          <cell r="O1630" t="str">
            <v>303100</v>
          </cell>
        </row>
        <row r="1631">
          <cell r="A1631" t="str">
            <v>ED.AN.356000-AFC-TRANSMISSION PLANT</v>
          </cell>
          <cell r="B1631">
            <v>43544</v>
          </cell>
          <cell r="C1631">
            <v>43544</v>
          </cell>
          <cell r="D1631" t="str">
            <v>182332 REG ASSET - AFUDC (PIS)</v>
          </cell>
          <cell r="E1631">
            <v>44166</v>
          </cell>
          <cell r="F1631">
            <v>0</v>
          </cell>
          <cell r="G1631">
            <v>186.09</v>
          </cell>
          <cell r="H1631">
            <v>4.04</v>
          </cell>
          <cell r="I1631">
            <v>182.05</v>
          </cell>
          <cell r="J1631">
            <v>0</v>
          </cell>
          <cell r="K1631">
            <v>0</v>
          </cell>
          <cell r="L1631" t="str">
            <v>ED.AN.356000</v>
          </cell>
          <cell r="M1631" t="str">
            <v>ED</v>
          </cell>
          <cell r="N1631" t="str">
            <v>AN</v>
          </cell>
          <cell r="O1631" t="str">
            <v>356000</v>
          </cell>
        </row>
        <row r="1632">
          <cell r="A1632" t="str">
            <v>GD.OR.379000-AFC-DISTRIBUTION-MEAS/</v>
          </cell>
          <cell r="B1632">
            <v>43742</v>
          </cell>
          <cell r="C1632">
            <v>43739</v>
          </cell>
          <cell r="D1632" t="str">
            <v>182332 REG ASSET - AFUDC (PIS)</v>
          </cell>
          <cell r="E1632">
            <v>44166</v>
          </cell>
          <cell r="F1632">
            <v>0</v>
          </cell>
          <cell r="G1632">
            <v>1211.8</v>
          </cell>
          <cell r="H1632">
            <v>28.83</v>
          </cell>
          <cell r="I1632">
            <v>1182.97</v>
          </cell>
          <cell r="J1632">
            <v>1</v>
          </cell>
          <cell r="K1632">
            <v>1211.8</v>
          </cell>
          <cell r="L1632" t="str">
            <v>GD.OR.379000</v>
          </cell>
          <cell r="M1632" t="str">
            <v>GD</v>
          </cell>
          <cell r="N1632" t="str">
            <v>OR</v>
          </cell>
          <cell r="O1632" t="str">
            <v>379000</v>
          </cell>
        </row>
        <row r="1633">
          <cell r="A1633" t="str">
            <v>CD.AA.303100-AFC-INTANGIBLE PLANT-M</v>
          </cell>
          <cell r="B1633">
            <v>43521</v>
          </cell>
          <cell r="C1633">
            <v>43497</v>
          </cell>
          <cell r="D1633" t="str">
            <v>182332 REG ASSET - AFUDC (PIS)</v>
          </cell>
          <cell r="E1633">
            <v>44166</v>
          </cell>
          <cell r="F1633">
            <v>0</v>
          </cell>
          <cell r="G1633">
            <v>11.87</v>
          </cell>
          <cell r="H1633">
            <v>3.04</v>
          </cell>
          <cell r="I1633">
            <v>8.83</v>
          </cell>
          <cell r="J1633">
            <v>9.2960000000000001E-2</v>
          </cell>
          <cell r="K1633">
            <v>1.1034351999999998</v>
          </cell>
          <cell r="L1633" t="str">
            <v>CD.AA.303100</v>
          </cell>
          <cell r="M1633" t="str">
            <v>CD</v>
          </cell>
          <cell r="N1633" t="str">
            <v>AA</v>
          </cell>
          <cell r="O1633" t="str">
            <v>303100</v>
          </cell>
        </row>
        <row r="1634">
          <cell r="A1634" t="str">
            <v>ED.AN.356000-AFC-TRANSMISSION PLANT</v>
          </cell>
          <cell r="B1634">
            <v>44091</v>
          </cell>
          <cell r="C1634">
            <v>44091</v>
          </cell>
          <cell r="D1634" t="str">
            <v>182332 REG ASSET - AFUDC (PIS)</v>
          </cell>
          <cell r="E1634">
            <v>44166</v>
          </cell>
          <cell r="F1634">
            <v>0</v>
          </cell>
          <cell r="G1634">
            <v>258.44</v>
          </cell>
          <cell r="H1634">
            <v>2.4300000000000002</v>
          </cell>
          <cell r="I1634">
            <v>256.01</v>
          </cell>
          <cell r="J1634">
            <v>0</v>
          </cell>
          <cell r="K1634">
            <v>0</v>
          </cell>
          <cell r="L1634" t="str">
            <v>ED.AN.356000</v>
          </cell>
          <cell r="M1634" t="str">
            <v>ED</v>
          </cell>
          <cell r="N1634" t="str">
            <v>AN</v>
          </cell>
          <cell r="O1634" t="str">
            <v>356000</v>
          </cell>
        </row>
        <row r="1635">
          <cell r="A1635" t="str">
            <v>ED.AN.355000-AFC-TRANSMISSION PLANT</v>
          </cell>
          <cell r="B1635">
            <v>43658</v>
          </cell>
          <cell r="C1635">
            <v>43647</v>
          </cell>
          <cell r="D1635" t="str">
            <v>182332 REG ASSET - AFUDC (PIS)</v>
          </cell>
          <cell r="E1635">
            <v>44166</v>
          </cell>
          <cell r="F1635">
            <v>0</v>
          </cell>
          <cell r="G1635">
            <v>177368.94</v>
          </cell>
          <cell r="H1635">
            <v>3477.21</v>
          </cell>
          <cell r="I1635">
            <v>173891.73</v>
          </cell>
          <cell r="J1635">
            <v>0</v>
          </cell>
          <cell r="K1635">
            <v>0</v>
          </cell>
          <cell r="L1635" t="str">
            <v>ED.AN.355000</v>
          </cell>
          <cell r="M1635" t="str">
            <v>ED</v>
          </cell>
          <cell r="N1635" t="str">
            <v>AN</v>
          </cell>
          <cell r="O1635" t="str">
            <v>355000</v>
          </cell>
        </row>
        <row r="1636">
          <cell r="A1636" t="str">
            <v>ED.WA.362000-AFC-DISTRIBUTION PLANT</v>
          </cell>
          <cell r="B1636">
            <v>43643</v>
          </cell>
          <cell r="C1636">
            <v>43617</v>
          </cell>
          <cell r="D1636" t="str">
            <v>182332 REG ASSET - AFUDC (PIS)</v>
          </cell>
          <cell r="E1636">
            <v>44166</v>
          </cell>
          <cell r="F1636">
            <v>0</v>
          </cell>
          <cell r="G1636">
            <v>1960.06</v>
          </cell>
          <cell r="H1636">
            <v>59.36</v>
          </cell>
          <cell r="I1636">
            <v>1900.7</v>
          </cell>
          <cell r="J1636">
            <v>0</v>
          </cell>
          <cell r="K1636">
            <v>0</v>
          </cell>
          <cell r="L1636" t="str">
            <v>ED.WA.362000</v>
          </cell>
          <cell r="M1636" t="str">
            <v>ED</v>
          </cell>
          <cell r="N1636" t="str">
            <v>WA</v>
          </cell>
          <cell r="O1636" t="str">
            <v>362000</v>
          </cell>
        </row>
        <row r="1637">
          <cell r="A1637" t="str">
            <v>ED.NR.334000-AFC-HYDRO PROD PLANT-A</v>
          </cell>
          <cell r="B1637">
            <v>43990</v>
          </cell>
          <cell r="C1637">
            <v>43990</v>
          </cell>
          <cell r="D1637" t="str">
            <v>182332 REG ASSET - AFUDC (PIS)</v>
          </cell>
          <cell r="E1637">
            <v>44166</v>
          </cell>
          <cell r="F1637">
            <v>0</v>
          </cell>
          <cell r="G1637">
            <v>754.35</v>
          </cell>
          <cell r="H1637">
            <v>11.76</v>
          </cell>
          <cell r="I1637">
            <v>742.59</v>
          </cell>
          <cell r="J1637">
            <v>0</v>
          </cell>
          <cell r="K1637">
            <v>0</v>
          </cell>
          <cell r="L1637" t="str">
            <v>ED.NR.334000</v>
          </cell>
          <cell r="M1637" t="str">
            <v>ED</v>
          </cell>
          <cell r="N1637" t="str">
            <v>NR</v>
          </cell>
          <cell r="O1637" t="str">
            <v>334000</v>
          </cell>
        </row>
        <row r="1638">
          <cell r="A1638" t="str">
            <v>GD.ID.376000-AFC-GAS DISTRIBUTION P</v>
          </cell>
          <cell r="B1638">
            <v>44110</v>
          </cell>
          <cell r="C1638">
            <v>43831</v>
          </cell>
          <cell r="D1638" t="str">
            <v>182332 REG ASSET - AFUDC (PIS)</v>
          </cell>
          <cell r="E1638">
            <v>44166</v>
          </cell>
          <cell r="F1638">
            <v>0</v>
          </cell>
          <cell r="G1638">
            <v>3582.73</v>
          </cell>
          <cell r="H1638">
            <v>41.5</v>
          </cell>
          <cell r="I1638">
            <v>3541.23</v>
          </cell>
          <cell r="J1638">
            <v>0</v>
          </cell>
          <cell r="K1638">
            <v>0</v>
          </cell>
          <cell r="L1638" t="str">
            <v>GD.ID.376000</v>
          </cell>
          <cell r="M1638" t="str">
            <v>GD</v>
          </cell>
          <cell r="N1638" t="str">
            <v>ID</v>
          </cell>
          <cell r="O1638" t="str">
            <v>376000</v>
          </cell>
        </row>
        <row r="1639">
          <cell r="A1639" t="str">
            <v>GD.WA.376000-AFC-GAS DISTRIBUTION P</v>
          </cell>
          <cell r="B1639">
            <v>44110</v>
          </cell>
          <cell r="C1639">
            <v>43831</v>
          </cell>
          <cell r="D1639" t="str">
            <v>182332 REG ASSET - AFUDC (PIS)</v>
          </cell>
          <cell r="E1639">
            <v>44166</v>
          </cell>
          <cell r="F1639">
            <v>0</v>
          </cell>
          <cell r="G1639">
            <v>3208.1</v>
          </cell>
          <cell r="H1639">
            <v>31.15</v>
          </cell>
          <cell r="I1639">
            <v>3176.95</v>
          </cell>
          <cell r="J1639">
            <v>0</v>
          </cell>
          <cell r="K1639">
            <v>0</v>
          </cell>
          <cell r="L1639" t="str">
            <v>GD.WA.376000</v>
          </cell>
          <cell r="M1639" t="str">
            <v>GD</v>
          </cell>
          <cell r="N1639" t="str">
            <v>WA</v>
          </cell>
          <cell r="O1639" t="str">
            <v>376000</v>
          </cell>
        </row>
        <row r="1640">
          <cell r="A1640" t="str">
            <v>GD.WA.376000-AFC-GAS DISTRIBUTION P</v>
          </cell>
          <cell r="B1640">
            <v>44182</v>
          </cell>
          <cell r="C1640">
            <v>43831</v>
          </cell>
          <cell r="D1640" t="str">
            <v>182332 REG ASSET - AFUDC (PIS)</v>
          </cell>
          <cell r="E1640">
            <v>44166</v>
          </cell>
          <cell r="F1640">
            <v>0</v>
          </cell>
          <cell r="G1640">
            <v>154.03</v>
          </cell>
          <cell r="H1640">
            <v>1.5</v>
          </cell>
          <cell r="I1640">
            <v>152.53</v>
          </cell>
          <cell r="J1640">
            <v>0</v>
          </cell>
          <cell r="K1640">
            <v>0</v>
          </cell>
          <cell r="L1640" t="str">
            <v>GD.WA.376000</v>
          </cell>
          <cell r="M1640" t="str">
            <v>GD</v>
          </cell>
          <cell r="N1640" t="str">
            <v>WA</v>
          </cell>
          <cell r="O1640" t="str">
            <v>376000</v>
          </cell>
        </row>
        <row r="1641">
          <cell r="A1641" t="str">
            <v>ED.NR.332150-AFC-HYDRO PROD-RES DAM</v>
          </cell>
          <cell r="B1641">
            <v>43763</v>
          </cell>
          <cell r="C1641">
            <v>43739</v>
          </cell>
          <cell r="D1641" t="str">
            <v>182332 REG ASSET - AFUDC (PIS)</v>
          </cell>
          <cell r="E1641">
            <v>44166</v>
          </cell>
          <cell r="F1641">
            <v>0</v>
          </cell>
          <cell r="G1641">
            <v>13.08</v>
          </cell>
          <cell r="H1641">
            <v>0.32</v>
          </cell>
          <cell r="I1641">
            <v>12.76</v>
          </cell>
          <cell r="J1641">
            <v>0</v>
          </cell>
          <cell r="K1641">
            <v>0</v>
          </cell>
          <cell r="L1641" t="str">
            <v>ED.NR.332150</v>
          </cell>
          <cell r="M1641" t="str">
            <v>ED</v>
          </cell>
          <cell r="N1641" t="str">
            <v>NR</v>
          </cell>
          <cell r="O1641" t="str">
            <v>332150</v>
          </cell>
        </row>
        <row r="1642">
          <cell r="A1642" t="str">
            <v>GD.WA.378000-AFC-DISTRIBUTION-MEAS/</v>
          </cell>
          <cell r="B1642">
            <v>43511</v>
          </cell>
          <cell r="C1642">
            <v>43511</v>
          </cell>
          <cell r="D1642" t="str">
            <v>182332 REG ASSET - AFUDC (PIS)</v>
          </cell>
          <cell r="E1642">
            <v>44166</v>
          </cell>
          <cell r="F1642">
            <v>0</v>
          </cell>
          <cell r="G1642">
            <v>2.46</v>
          </cell>
          <cell r="H1642">
            <v>0.12</v>
          </cell>
          <cell r="I1642">
            <v>2.34</v>
          </cell>
          <cell r="J1642">
            <v>0</v>
          </cell>
          <cell r="K1642">
            <v>0</v>
          </cell>
          <cell r="L1642" t="str">
            <v>GD.WA.378000</v>
          </cell>
          <cell r="M1642" t="str">
            <v>GD</v>
          </cell>
          <cell r="N1642" t="str">
            <v>WA</v>
          </cell>
          <cell r="O1642" t="str">
            <v>378000</v>
          </cell>
        </row>
        <row r="1643">
          <cell r="A1643" t="str">
            <v>ED.NR.331200-AFC-HYDRO PROD PLANT-S</v>
          </cell>
          <cell r="B1643">
            <v>43767</v>
          </cell>
          <cell r="C1643">
            <v>43739</v>
          </cell>
          <cell r="D1643" t="str">
            <v>182332 REG ASSET - AFUDC (PIS)</v>
          </cell>
          <cell r="E1643">
            <v>44166</v>
          </cell>
          <cell r="F1643">
            <v>0</v>
          </cell>
          <cell r="G1643">
            <v>73.73</v>
          </cell>
          <cell r="H1643">
            <v>2.02</v>
          </cell>
          <cell r="I1643">
            <v>71.709999999999994</v>
          </cell>
          <cell r="J1643">
            <v>0</v>
          </cell>
          <cell r="K1643">
            <v>0</v>
          </cell>
          <cell r="L1643" t="str">
            <v>ED.NR.331200</v>
          </cell>
          <cell r="M1643" t="str">
            <v>ED</v>
          </cell>
          <cell r="N1643" t="str">
            <v>NR</v>
          </cell>
          <cell r="O1643" t="str">
            <v>331200</v>
          </cell>
        </row>
        <row r="1644">
          <cell r="A1644" t="str">
            <v>CD.AA.303100-AFC-INTANGIBLE PLANT-M</v>
          </cell>
          <cell r="B1644">
            <v>43510</v>
          </cell>
          <cell r="C1644">
            <v>43497</v>
          </cell>
          <cell r="D1644" t="str">
            <v>182332 REG ASSET - AFUDC (PIS)</v>
          </cell>
          <cell r="E1644">
            <v>44166</v>
          </cell>
          <cell r="F1644">
            <v>0</v>
          </cell>
          <cell r="G1644">
            <v>298.48</v>
          </cell>
          <cell r="H1644">
            <v>76.36</v>
          </cell>
          <cell r="I1644">
            <v>222.12</v>
          </cell>
          <cell r="J1644">
            <v>9.2960000000000001E-2</v>
          </cell>
          <cell r="K1644">
            <v>27.746700800000003</v>
          </cell>
          <cell r="L1644" t="str">
            <v>CD.AA.303100</v>
          </cell>
          <cell r="M1644" t="str">
            <v>CD</v>
          </cell>
          <cell r="N1644" t="str">
            <v>AA</v>
          </cell>
          <cell r="O1644" t="str">
            <v>303100</v>
          </cell>
        </row>
        <row r="1645">
          <cell r="A1645" t="str">
            <v>CD.AA.303100-AFC-INTANGIBLE PLANT-M</v>
          </cell>
          <cell r="B1645">
            <v>44011</v>
          </cell>
          <cell r="C1645">
            <v>44011</v>
          </cell>
          <cell r="D1645" t="str">
            <v>182332 REG ASSET - AFUDC (PIS)</v>
          </cell>
          <cell r="E1645">
            <v>44166</v>
          </cell>
          <cell r="F1645">
            <v>0</v>
          </cell>
          <cell r="G1645">
            <v>2824.95</v>
          </cell>
          <cell r="H1645">
            <v>125.4</v>
          </cell>
          <cell r="I1645">
            <v>2699.55</v>
          </cell>
          <cell r="J1645">
            <v>9.2960000000000001E-2</v>
          </cell>
          <cell r="K1645">
            <v>262.60735199999999</v>
          </cell>
          <cell r="L1645" t="str">
            <v>CD.AA.303100</v>
          </cell>
          <cell r="M1645" t="str">
            <v>CD</v>
          </cell>
          <cell r="N1645" t="str">
            <v>AA</v>
          </cell>
          <cell r="O1645" t="str">
            <v>303100</v>
          </cell>
        </row>
        <row r="1646">
          <cell r="A1646" t="str">
            <v>GD.WA.390100-AFC-GENERAL PLANT-STRU</v>
          </cell>
          <cell r="B1646">
            <v>43913</v>
          </cell>
          <cell r="C1646">
            <v>43913</v>
          </cell>
          <cell r="D1646" t="str">
            <v>182332 REG ASSET - AFUDC (PIS)</v>
          </cell>
          <cell r="E1646">
            <v>44166</v>
          </cell>
          <cell r="F1646">
            <v>0</v>
          </cell>
          <cell r="G1646">
            <v>24.04</v>
          </cell>
          <cell r="H1646">
            <v>0.41</v>
          </cell>
          <cell r="I1646">
            <v>23.63</v>
          </cell>
          <cell r="J1646">
            <v>0</v>
          </cell>
          <cell r="K1646">
            <v>0</v>
          </cell>
          <cell r="L1646" t="str">
            <v>GD.WA.390100</v>
          </cell>
          <cell r="M1646" t="str">
            <v>GD</v>
          </cell>
          <cell r="N1646" t="str">
            <v>WA</v>
          </cell>
          <cell r="O1646" t="str">
            <v>390100</v>
          </cell>
        </row>
        <row r="1647">
          <cell r="A1647" t="str">
            <v>CD.ID.390100-AFC-GENERAL PLANT STRU</v>
          </cell>
          <cell r="B1647">
            <v>43882</v>
          </cell>
          <cell r="C1647">
            <v>43882</v>
          </cell>
          <cell r="D1647" t="str">
            <v>182332 REG ASSET - AFUDC (PIS)</v>
          </cell>
          <cell r="E1647">
            <v>44166</v>
          </cell>
          <cell r="F1647">
            <v>0</v>
          </cell>
          <cell r="G1647">
            <v>1520.27</v>
          </cell>
          <cell r="H1647">
            <v>16.760000000000002</v>
          </cell>
          <cell r="I1647">
            <v>1503.51</v>
          </cell>
          <cell r="J1647">
            <v>0</v>
          </cell>
          <cell r="K1647">
            <v>0</v>
          </cell>
          <cell r="L1647" t="str">
            <v>CD.ID.390100</v>
          </cell>
          <cell r="M1647" t="str">
            <v>CD</v>
          </cell>
          <cell r="N1647" t="str">
            <v>ID</v>
          </cell>
          <cell r="O1647" t="str">
            <v>390100</v>
          </cell>
        </row>
        <row r="1648">
          <cell r="A1648" t="str">
            <v>ED.AN.391100-AFC-GENERAL PLANT-COMP</v>
          </cell>
          <cell r="B1648">
            <v>44166</v>
          </cell>
          <cell r="C1648">
            <v>43831</v>
          </cell>
          <cell r="D1648" t="str">
            <v>182332 REG ASSET - AFUDC (PIS)</v>
          </cell>
          <cell r="E1648">
            <v>44166</v>
          </cell>
          <cell r="F1648">
            <v>0</v>
          </cell>
          <cell r="G1648">
            <v>661.42</v>
          </cell>
          <cell r="H1648">
            <v>5.97</v>
          </cell>
          <cell r="I1648">
            <v>655.45</v>
          </cell>
          <cell r="J1648">
            <v>0</v>
          </cell>
          <cell r="K1648">
            <v>0</v>
          </cell>
          <cell r="L1648" t="str">
            <v>ED.AN.391100</v>
          </cell>
          <cell r="M1648" t="str">
            <v>ED</v>
          </cell>
          <cell r="N1648" t="str">
            <v>AN</v>
          </cell>
          <cell r="O1648" t="str">
            <v>391100</v>
          </cell>
        </row>
        <row r="1649">
          <cell r="A1649" t="str">
            <v>ED.AN.355000-AFC-TRANSMISSION PLANT</v>
          </cell>
          <cell r="B1649">
            <v>44028</v>
          </cell>
          <cell r="C1649">
            <v>44013</v>
          </cell>
          <cell r="D1649" t="str">
            <v>182332 REG ASSET - AFUDC (PIS)</v>
          </cell>
          <cell r="E1649">
            <v>44166</v>
          </cell>
          <cell r="F1649">
            <v>0</v>
          </cell>
          <cell r="G1649">
            <v>2851.66</v>
          </cell>
          <cell r="H1649">
            <v>26.26</v>
          </cell>
          <cell r="I1649">
            <v>2825.4</v>
          </cell>
          <cell r="J1649">
            <v>0</v>
          </cell>
          <cell r="K1649">
            <v>0</v>
          </cell>
          <cell r="L1649" t="str">
            <v>ED.AN.355000</v>
          </cell>
          <cell r="M1649" t="str">
            <v>ED</v>
          </cell>
          <cell r="N1649" t="str">
            <v>AN</v>
          </cell>
          <cell r="O1649" t="str">
            <v>355000</v>
          </cell>
        </row>
        <row r="1650">
          <cell r="A1650" t="str">
            <v>ED.CS.341000-AFC-OTHER PROD PLANT-S</v>
          </cell>
          <cell r="B1650">
            <v>43991</v>
          </cell>
          <cell r="C1650">
            <v>43983</v>
          </cell>
          <cell r="D1650" t="str">
            <v>182332 REG ASSET - AFUDC (PIS)</v>
          </cell>
          <cell r="E1650">
            <v>44166</v>
          </cell>
          <cell r="F1650">
            <v>0</v>
          </cell>
          <cell r="G1650">
            <v>350.4</v>
          </cell>
          <cell r="H1650">
            <v>0.69</v>
          </cell>
          <cell r="I1650">
            <v>349.71</v>
          </cell>
          <cell r="J1650">
            <v>0</v>
          </cell>
          <cell r="K1650">
            <v>0</v>
          </cell>
          <cell r="L1650" t="str">
            <v>ED.CS.341000</v>
          </cell>
          <cell r="M1650" t="str">
            <v>ED</v>
          </cell>
          <cell r="N1650" t="str">
            <v>CS</v>
          </cell>
          <cell r="O1650" t="str">
            <v>341000</v>
          </cell>
        </row>
        <row r="1651">
          <cell r="A1651" t="str">
            <v>CD.AA.303100-AFC-INTANGIBLE PLANT-M</v>
          </cell>
          <cell r="B1651">
            <v>43549</v>
          </cell>
          <cell r="C1651">
            <v>43525</v>
          </cell>
          <cell r="D1651" t="str">
            <v>182332 REG ASSET - AFUDC (PIS)</v>
          </cell>
          <cell r="E1651">
            <v>44166</v>
          </cell>
          <cell r="F1651">
            <v>0</v>
          </cell>
          <cell r="G1651">
            <v>617.88</v>
          </cell>
          <cell r="H1651">
            <v>158.07</v>
          </cell>
          <cell r="I1651">
            <v>459.81</v>
          </cell>
          <cell r="J1651">
            <v>9.2960000000000001E-2</v>
          </cell>
          <cell r="K1651">
            <v>57.438124799999997</v>
          </cell>
          <cell r="L1651" t="str">
            <v>CD.AA.303100</v>
          </cell>
          <cell r="M1651" t="str">
            <v>CD</v>
          </cell>
          <cell r="N1651" t="str">
            <v>AA</v>
          </cell>
          <cell r="O1651" t="str">
            <v>303100</v>
          </cell>
        </row>
        <row r="1652">
          <cell r="A1652" t="str">
            <v>CD.AA.303100-AFC-INTANGIBLE PLANT-M</v>
          </cell>
          <cell r="B1652">
            <v>43970</v>
          </cell>
          <cell r="C1652">
            <v>43952</v>
          </cell>
          <cell r="D1652" t="str">
            <v>182332 REG ASSET - AFUDC (PIS)</v>
          </cell>
          <cell r="E1652">
            <v>44166</v>
          </cell>
          <cell r="F1652">
            <v>0</v>
          </cell>
          <cell r="G1652">
            <v>42036.47</v>
          </cell>
          <cell r="H1652">
            <v>1865.96</v>
          </cell>
          <cell r="I1652">
            <v>40170.51</v>
          </cell>
          <cell r="J1652">
            <v>9.2960000000000001E-2</v>
          </cell>
          <cell r="K1652">
            <v>3907.7102512000001</v>
          </cell>
          <cell r="L1652" t="str">
            <v>CD.AA.303100</v>
          </cell>
          <cell r="M1652" t="str">
            <v>CD</v>
          </cell>
          <cell r="N1652" t="str">
            <v>AA</v>
          </cell>
          <cell r="O1652" t="str">
            <v>303100</v>
          </cell>
        </row>
        <row r="1653">
          <cell r="A1653" t="str">
            <v>GD.WA.375000-AFC-DISTRIBUTION PLANT</v>
          </cell>
          <cell r="B1653">
            <v>43468</v>
          </cell>
          <cell r="C1653">
            <v>43468</v>
          </cell>
          <cell r="D1653" t="str">
            <v>182332 REG ASSET - AFUDC (PIS)</v>
          </cell>
          <cell r="E1653">
            <v>44166</v>
          </cell>
          <cell r="F1653">
            <v>0</v>
          </cell>
          <cell r="G1653">
            <v>3.25</v>
          </cell>
          <cell r="H1653">
            <v>0.05</v>
          </cell>
          <cell r="I1653">
            <v>3.2</v>
          </cell>
          <cell r="J1653">
            <v>0</v>
          </cell>
          <cell r="K1653">
            <v>0</v>
          </cell>
          <cell r="L1653" t="str">
            <v>GD.WA.375000</v>
          </cell>
          <cell r="M1653" t="str">
            <v>GD</v>
          </cell>
          <cell r="N1653" t="str">
            <v>WA</v>
          </cell>
          <cell r="O1653" t="str">
            <v>375000</v>
          </cell>
        </row>
        <row r="1654">
          <cell r="A1654" t="str">
            <v>ED.KF.312000-AFC-STEAM PROD PLANT-B</v>
          </cell>
          <cell r="B1654">
            <v>43616</v>
          </cell>
          <cell r="C1654">
            <v>43616</v>
          </cell>
          <cell r="D1654" t="str">
            <v>182332 REG ASSET - AFUDC (PIS)</v>
          </cell>
          <cell r="E1654">
            <v>44166</v>
          </cell>
          <cell r="F1654">
            <v>0</v>
          </cell>
          <cell r="G1654">
            <v>7.67</v>
          </cell>
          <cell r="H1654">
            <v>0.32</v>
          </cell>
          <cell r="I1654">
            <v>7.35</v>
          </cell>
          <cell r="J1654">
            <v>0</v>
          </cell>
          <cell r="K1654">
            <v>0</v>
          </cell>
          <cell r="L1654" t="str">
            <v>ED.KF.312000</v>
          </cell>
          <cell r="M1654" t="str">
            <v>ED</v>
          </cell>
          <cell r="N1654" t="str">
            <v>KF</v>
          </cell>
          <cell r="O1654" t="str">
            <v>312000</v>
          </cell>
        </row>
        <row r="1655">
          <cell r="A1655" t="str">
            <v>ED.AN.391100-AFC-GENERAL PLANT-COMP</v>
          </cell>
          <cell r="B1655">
            <v>43536</v>
          </cell>
          <cell r="C1655">
            <v>43466</v>
          </cell>
          <cell r="D1655" t="str">
            <v>182332 REG ASSET - AFUDC (PIS)</v>
          </cell>
          <cell r="E1655">
            <v>44166</v>
          </cell>
          <cell r="F1655">
            <v>0</v>
          </cell>
          <cell r="G1655">
            <v>269.97000000000003</v>
          </cell>
          <cell r="H1655">
            <v>7.31</v>
          </cell>
          <cell r="I1655">
            <v>262.66000000000003</v>
          </cell>
          <cell r="J1655">
            <v>0</v>
          </cell>
          <cell r="K1655">
            <v>0</v>
          </cell>
          <cell r="L1655" t="str">
            <v>ED.AN.391100</v>
          </cell>
          <cell r="M1655" t="str">
            <v>ED</v>
          </cell>
          <cell r="N1655" t="str">
            <v>AN</v>
          </cell>
          <cell r="O1655" t="str">
            <v>391100</v>
          </cell>
        </row>
        <row r="1656">
          <cell r="A1656" t="str">
            <v>ED.AN.356000-AFC-TRANSMISSION PLANT</v>
          </cell>
          <cell r="B1656">
            <v>43747</v>
          </cell>
          <cell r="C1656">
            <v>43747</v>
          </cell>
          <cell r="D1656" t="str">
            <v>182332 REG ASSET - AFUDC (PIS)</v>
          </cell>
          <cell r="E1656">
            <v>44166</v>
          </cell>
          <cell r="F1656">
            <v>0</v>
          </cell>
          <cell r="G1656">
            <v>56.85</v>
          </cell>
          <cell r="H1656">
            <v>1.23</v>
          </cell>
          <cell r="I1656">
            <v>55.62</v>
          </cell>
          <cell r="J1656">
            <v>0</v>
          </cell>
          <cell r="K1656">
            <v>0</v>
          </cell>
          <cell r="L1656" t="str">
            <v>ED.AN.356000</v>
          </cell>
          <cell r="M1656" t="str">
            <v>ED</v>
          </cell>
          <cell r="N1656" t="str">
            <v>AN</v>
          </cell>
          <cell r="O1656" t="str">
            <v>356000</v>
          </cell>
        </row>
        <row r="1657">
          <cell r="A1657" t="str">
            <v>CD.AA.397000-AFC-GENERAL PLANT-COMM</v>
          </cell>
          <cell r="B1657">
            <v>43787</v>
          </cell>
          <cell r="C1657">
            <v>43770</v>
          </cell>
          <cell r="D1657" t="str">
            <v>182332 REG ASSET - AFUDC (PIS)</v>
          </cell>
          <cell r="E1657">
            <v>44166</v>
          </cell>
          <cell r="F1657">
            <v>0</v>
          </cell>
          <cell r="G1657">
            <v>231.88</v>
          </cell>
          <cell r="H1657">
            <v>12.78</v>
          </cell>
          <cell r="I1657">
            <v>219.1</v>
          </cell>
          <cell r="J1657">
            <v>9.2960000000000001E-2</v>
          </cell>
          <cell r="K1657">
            <v>21.555564799999999</v>
          </cell>
          <cell r="L1657" t="str">
            <v>CD.AA.397000</v>
          </cell>
          <cell r="M1657" t="str">
            <v>CD</v>
          </cell>
          <cell r="N1657" t="str">
            <v>AA</v>
          </cell>
          <cell r="O1657" t="str">
            <v>397000</v>
          </cell>
        </row>
        <row r="1658">
          <cell r="A1658" t="str">
            <v>CD.AA.303100-AFC-INTANGIBLE PLANT-M</v>
          </cell>
          <cell r="B1658">
            <v>43521</v>
          </cell>
          <cell r="C1658">
            <v>43521</v>
          </cell>
          <cell r="D1658" t="str">
            <v>182332 REG ASSET - AFUDC (PIS)</v>
          </cell>
          <cell r="E1658">
            <v>44166</v>
          </cell>
          <cell r="F1658">
            <v>0</v>
          </cell>
          <cell r="G1658">
            <v>10.58</v>
          </cell>
          <cell r="H1658">
            <v>2.71</v>
          </cell>
          <cell r="I1658">
            <v>7.87</v>
          </cell>
          <cell r="J1658">
            <v>9.2960000000000001E-2</v>
          </cell>
          <cell r="K1658">
            <v>0.98351679999999997</v>
          </cell>
          <cell r="L1658" t="str">
            <v>CD.AA.303100</v>
          </cell>
          <cell r="M1658" t="str">
            <v>CD</v>
          </cell>
          <cell r="N1658" t="str">
            <v>AA</v>
          </cell>
          <cell r="O1658" t="str">
            <v>303100</v>
          </cell>
        </row>
        <row r="1659">
          <cell r="A1659" t="str">
            <v>CD.AA.303100-AFC-INTANGIBLE PLANT-M</v>
          </cell>
          <cell r="B1659">
            <v>43585</v>
          </cell>
          <cell r="C1659">
            <v>43585</v>
          </cell>
          <cell r="D1659" t="str">
            <v>182332 REG ASSET - AFUDC (PIS)</v>
          </cell>
          <cell r="E1659">
            <v>44166</v>
          </cell>
          <cell r="F1659">
            <v>0</v>
          </cell>
          <cell r="G1659">
            <v>790</v>
          </cell>
          <cell r="H1659">
            <v>202.1</v>
          </cell>
          <cell r="I1659">
            <v>587.9</v>
          </cell>
          <cell r="J1659">
            <v>9.2960000000000001E-2</v>
          </cell>
          <cell r="K1659">
            <v>73.438400000000001</v>
          </cell>
          <cell r="L1659" t="str">
            <v>CD.AA.303100</v>
          </cell>
          <cell r="M1659" t="str">
            <v>CD</v>
          </cell>
          <cell r="N1659" t="str">
            <v>AA</v>
          </cell>
          <cell r="O1659" t="str">
            <v>303100</v>
          </cell>
        </row>
        <row r="1660">
          <cell r="A1660" t="str">
            <v>CD.AA.390100-AFC-GENERAL PLANT-STRU</v>
          </cell>
          <cell r="B1660">
            <v>43637</v>
          </cell>
          <cell r="C1660">
            <v>43617</v>
          </cell>
          <cell r="D1660" t="str">
            <v>182332 REG ASSET - AFUDC (PIS)</v>
          </cell>
          <cell r="E1660">
            <v>44166</v>
          </cell>
          <cell r="F1660">
            <v>0</v>
          </cell>
          <cell r="G1660">
            <v>3719.06</v>
          </cell>
          <cell r="H1660">
            <v>86.95</v>
          </cell>
          <cell r="I1660">
            <v>3632.11</v>
          </cell>
          <cell r="J1660">
            <v>9.2960000000000001E-2</v>
          </cell>
          <cell r="K1660">
            <v>345.72381760000002</v>
          </cell>
          <cell r="L1660" t="str">
            <v>CD.AA.390100</v>
          </cell>
          <cell r="M1660" t="str">
            <v>CD</v>
          </cell>
          <cell r="N1660" t="str">
            <v>AA</v>
          </cell>
          <cell r="O1660" t="str">
            <v>390100</v>
          </cell>
        </row>
        <row r="1661">
          <cell r="A1661" t="str">
            <v>CD.AA.303100-AFC-INTANGIBLE PLANT-M</v>
          </cell>
          <cell r="B1661">
            <v>43503</v>
          </cell>
          <cell r="C1661">
            <v>43497</v>
          </cell>
          <cell r="D1661" t="str">
            <v>182332 REG ASSET - AFUDC (PIS)</v>
          </cell>
          <cell r="E1661">
            <v>44166</v>
          </cell>
          <cell r="F1661">
            <v>0</v>
          </cell>
          <cell r="G1661">
            <v>678.57</v>
          </cell>
          <cell r="H1661">
            <v>173.59</v>
          </cell>
          <cell r="I1661">
            <v>504.98</v>
          </cell>
          <cell r="J1661">
            <v>9.2960000000000001E-2</v>
          </cell>
          <cell r="K1661">
            <v>63.079867200000002</v>
          </cell>
          <cell r="L1661" t="str">
            <v>CD.AA.303100</v>
          </cell>
          <cell r="M1661" t="str">
            <v>CD</v>
          </cell>
          <cell r="N1661" t="str">
            <v>AA</v>
          </cell>
          <cell r="O1661" t="str">
            <v>303100</v>
          </cell>
        </row>
        <row r="1662">
          <cell r="A1662" t="str">
            <v>CD.AA.303100-AFC-INTANGIBLE PLANT-M</v>
          </cell>
          <cell r="B1662">
            <v>43657</v>
          </cell>
          <cell r="C1662">
            <v>43647</v>
          </cell>
          <cell r="D1662" t="str">
            <v>182332 REG ASSET - AFUDC (PIS)</v>
          </cell>
          <cell r="E1662">
            <v>44166</v>
          </cell>
          <cell r="F1662">
            <v>0</v>
          </cell>
          <cell r="G1662">
            <v>571.34</v>
          </cell>
          <cell r="H1662">
            <v>146.16</v>
          </cell>
          <cell r="I1662">
            <v>425.18</v>
          </cell>
          <cell r="J1662">
            <v>9.2960000000000001E-2</v>
          </cell>
          <cell r="K1662">
            <v>53.1117664</v>
          </cell>
          <cell r="L1662" t="str">
            <v>CD.AA.303100</v>
          </cell>
          <cell r="M1662" t="str">
            <v>CD</v>
          </cell>
          <cell r="N1662" t="str">
            <v>AA</v>
          </cell>
          <cell r="O1662" t="str">
            <v>303100</v>
          </cell>
        </row>
        <row r="1663">
          <cell r="A1663" t="str">
            <v>ED.AN.356000-AFC-TRANSMISSION PLANT</v>
          </cell>
          <cell r="B1663">
            <v>43480</v>
          </cell>
          <cell r="C1663">
            <v>43480</v>
          </cell>
          <cell r="D1663" t="str">
            <v>182332 REG ASSET - AFUDC (PIS)</v>
          </cell>
          <cell r="E1663">
            <v>44166</v>
          </cell>
          <cell r="F1663">
            <v>0</v>
          </cell>
          <cell r="G1663">
            <v>76.55</v>
          </cell>
          <cell r="H1663">
            <v>1.66</v>
          </cell>
          <cell r="I1663">
            <v>74.89</v>
          </cell>
          <cell r="J1663">
            <v>0</v>
          </cell>
          <cell r="K1663">
            <v>0</v>
          </cell>
          <cell r="L1663" t="str">
            <v>ED.AN.356000</v>
          </cell>
          <cell r="M1663" t="str">
            <v>ED</v>
          </cell>
          <cell r="N1663" t="str">
            <v>AN</v>
          </cell>
          <cell r="O1663" t="str">
            <v>356000</v>
          </cell>
        </row>
        <row r="1664">
          <cell r="A1664" t="str">
            <v>CD.AA.303100-AFC-INTANGIBLE PLANT-M</v>
          </cell>
          <cell r="B1664">
            <v>43574</v>
          </cell>
          <cell r="C1664">
            <v>43574</v>
          </cell>
          <cell r="D1664" t="str">
            <v>182332 REG ASSET - AFUDC (PIS)</v>
          </cell>
          <cell r="E1664">
            <v>44166</v>
          </cell>
          <cell r="F1664">
            <v>0</v>
          </cell>
          <cell r="G1664">
            <v>447.02</v>
          </cell>
          <cell r="H1664">
            <v>114.36</v>
          </cell>
          <cell r="I1664">
            <v>332.66</v>
          </cell>
          <cell r="J1664">
            <v>9.2960000000000001E-2</v>
          </cell>
          <cell r="K1664">
            <v>41.554979199999998</v>
          </cell>
          <cell r="L1664" t="str">
            <v>CD.AA.303100</v>
          </cell>
          <cell r="M1664" t="str">
            <v>CD</v>
          </cell>
          <cell r="N1664" t="str">
            <v>AA</v>
          </cell>
          <cell r="O1664" t="str">
            <v>303100</v>
          </cell>
        </row>
        <row r="1665">
          <cell r="A1665" t="str">
            <v>CD.AA.303100-AFC-INTANGIBLE PLANT-M</v>
          </cell>
          <cell r="B1665">
            <v>43515</v>
          </cell>
          <cell r="C1665">
            <v>43497</v>
          </cell>
          <cell r="D1665" t="str">
            <v>182332 REG ASSET - AFUDC (PIS)</v>
          </cell>
          <cell r="E1665">
            <v>44166</v>
          </cell>
          <cell r="F1665">
            <v>0</v>
          </cell>
          <cell r="G1665">
            <v>179.21</v>
          </cell>
          <cell r="H1665">
            <v>45.85</v>
          </cell>
          <cell r="I1665">
            <v>133.36000000000001</v>
          </cell>
          <cell r="J1665">
            <v>9.2960000000000001E-2</v>
          </cell>
          <cell r="K1665">
            <v>16.6593616</v>
          </cell>
          <cell r="L1665" t="str">
            <v>CD.AA.303100</v>
          </cell>
          <cell r="M1665" t="str">
            <v>CD</v>
          </cell>
          <cell r="N1665" t="str">
            <v>AA</v>
          </cell>
          <cell r="O1665" t="str">
            <v>303100</v>
          </cell>
        </row>
        <row r="1666">
          <cell r="A1666" t="str">
            <v>ED.RT.345000-AFC-OTHER PROD PLANT-A</v>
          </cell>
          <cell r="B1666">
            <v>43564</v>
          </cell>
          <cell r="C1666">
            <v>43564</v>
          </cell>
          <cell r="D1666" t="str">
            <v>182332 REG ASSET - AFUDC (PIS)</v>
          </cell>
          <cell r="E1666">
            <v>44166</v>
          </cell>
          <cell r="F1666">
            <v>0</v>
          </cell>
          <cell r="G1666">
            <v>1232.29</v>
          </cell>
          <cell r="H1666">
            <v>138.88999999999999</v>
          </cell>
          <cell r="I1666">
            <v>1093.4000000000001</v>
          </cell>
          <cell r="J1666">
            <v>0</v>
          </cell>
          <cell r="K1666">
            <v>0</v>
          </cell>
          <cell r="L1666" t="str">
            <v>ED.RT.345000</v>
          </cell>
          <cell r="M1666" t="str">
            <v>ED</v>
          </cell>
          <cell r="N1666" t="str">
            <v>RT</v>
          </cell>
          <cell r="O1666" t="str">
            <v>345000</v>
          </cell>
        </row>
        <row r="1667">
          <cell r="A1667" t="str">
            <v>CD.AA.397000-AFC-GENERAL PLANT-COMM</v>
          </cell>
          <cell r="B1667">
            <v>43800</v>
          </cell>
          <cell r="C1667">
            <v>43800</v>
          </cell>
          <cell r="D1667" t="str">
            <v>182332 REG ASSET - AFUDC (PIS)</v>
          </cell>
          <cell r="E1667">
            <v>44166</v>
          </cell>
          <cell r="F1667">
            <v>0</v>
          </cell>
          <cell r="G1667">
            <v>-165.35</v>
          </cell>
          <cell r="H1667">
            <v>-9.11</v>
          </cell>
          <cell r="I1667">
            <v>-156.24</v>
          </cell>
          <cell r="J1667">
            <v>9.2960000000000001E-2</v>
          </cell>
          <cell r="K1667">
            <v>-15.370936</v>
          </cell>
          <cell r="L1667" t="str">
            <v>CD.AA.397000</v>
          </cell>
          <cell r="M1667" t="str">
            <v>CD</v>
          </cell>
          <cell r="N1667" t="str">
            <v>AA</v>
          </cell>
          <cell r="O1667" t="str">
            <v>397000</v>
          </cell>
        </row>
        <row r="1668">
          <cell r="A1668" t="str">
            <v>ED.AN.303100-AFC-INTANGIBLE PLANT-M</v>
          </cell>
          <cell r="B1668">
            <v>43531</v>
          </cell>
          <cell r="C1668">
            <v>43531</v>
          </cell>
          <cell r="D1668" t="str">
            <v>182332 REG ASSET - AFUDC (PIS)</v>
          </cell>
          <cell r="E1668">
            <v>44166</v>
          </cell>
          <cell r="F1668">
            <v>0</v>
          </cell>
          <cell r="G1668">
            <v>47.61</v>
          </cell>
          <cell r="H1668">
            <v>14.49</v>
          </cell>
          <cell r="I1668">
            <v>33.119999999999997</v>
          </cell>
          <cell r="J1668">
            <v>0</v>
          </cell>
          <cell r="K1668">
            <v>0</v>
          </cell>
          <cell r="L1668" t="str">
            <v>ED.AN.303100</v>
          </cell>
          <cell r="M1668" t="str">
            <v>ED</v>
          </cell>
          <cell r="N1668" t="str">
            <v>AN</v>
          </cell>
          <cell r="O1668" t="str">
            <v>303100</v>
          </cell>
        </row>
        <row r="1669">
          <cell r="A1669" t="str">
            <v>ED.ID.367000-AFC-DISTRIBUTION PLANT</v>
          </cell>
          <cell r="B1669">
            <v>43780</v>
          </cell>
          <cell r="C1669">
            <v>43466</v>
          </cell>
          <cell r="D1669" t="str">
            <v>182332 REG ASSET - AFUDC (PIS)</v>
          </cell>
          <cell r="E1669">
            <v>44166</v>
          </cell>
          <cell r="F1669">
            <v>0</v>
          </cell>
          <cell r="G1669">
            <v>40.75</v>
          </cell>
          <cell r="H1669">
            <v>1.64</v>
          </cell>
          <cell r="I1669">
            <v>39.11</v>
          </cell>
          <cell r="J1669">
            <v>0</v>
          </cell>
          <cell r="K1669">
            <v>0</v>
          </cell>
          <cell r="L1669" t="str">
            <v>ED.ID.367000</v>
          </cell>
          <cell r="M1669" t="str">
            <v>ED</v>
          </cell>
          <cell r="N1669" t="str">
            <v>ID</v>
          </cell>
          <cell r="O1669" t="str">
            <v>367000</v>
          </cell>
        </row>
        <row r="1670">
          <cell r="A1670" t="str">
            <v>GD.ID.376000-AFC-GAS DISTRIBUTION P</v>
          </cell>
          <cell r="B1670">
            <v>43669</v>
          </cell>
          <cell r="C1670">
            <v>43466</v>
          </cell>
          <cell r="D1670" t="str">
            <v>182332 REG ASSET - AFUDC (PIS)</v>
          </cell>
          <cell r="E1670">
            <v>44166</v>
          </cell>
          <cell r="F1670">
            <v>0</v>
          </cell>
          <cell r="G1670">
            <v>7457.93</v>
          </cell>
          <cell r="H1670">
            <v>237.53</v>
          </cell>
          <cell r="I1670">
            <v>7220.4</v>
          </cell>
          <cell r="J1670">
            <v>0</v>
          </cell>
          <cell r="K1670">
            <v>0</v>
          </cell>
          <cell r="L1670" t="str">
            <v>GD.ID.376000</v>
          </cell>
          <cell r="M1670" t="str">
            <v>GD</v>
          </cell>
          <cell r="N1670" t="str">
            <v>ID</v>
          </cell>
          <cell r="O1670" t="str">
            <v>376000</v>
          </cell>
        </row>
        <row r="1671">
          <cell r="A1671" t="str">
            <v>CD.AA.303100-AFC-INTANGIBLE PLANT-M</v>
          </cell>
          <cell r="B1671">
            <v>43570</v>
          </cell>
          <cell r="C1671">
            <v>43556</v>
          </cell>
          <cell r="D1671" t="str">
            <v>182332 REG ASSET - AFUDC (PIS)</v>
          </cell>
          <cell r="E1671">
            <v>44166</v>
          </cell>
          <cell r="F1671">
            <v>0</v>
          </cell>
          <cell r="G1671">
            <v>9.6300000000000008</v>
          </cell>
          <cell r="H1671">
            <v>2.46</v>
          </cell>
          <cell r="I1671">
            <v>7.17</v>
          </cell>
          <cell r="J1671">
            <v>9.2960000000000001E-2</v>
          </cell>
          <cell r="K1671">
            <v>0.89520480000000013</v>
          </cell>
          <cell r="L1671" t="str">
            <v>CD.AA.303100</v>
          </cell>
          <cell r="M1671" t="str">
            <v>CD</v>
          </cell>
          <cell r="N1671" t="str">
            <v>AA</v>
          </cell>
          <cell r="O1671" t="str">
            <v>303100</v>
          </cell>
        </row>
        <row r="1672">
          <cell r="A1672" t="str">
            <v>GD.OR.379000-AFC-DISTRIBUTION-MEAS/</v>
          </cell>
          <cell r="B1672">
            <v>43678</v>
          </cell>
          <cell r="C1672">
            <v>43678</v>
          </cell>
          <cell r="D1672" t="str">
            <v>182332 REG ASSET - AFUDC (PIS)</v>
          </cell>
          <cell r="E1672">
            <v>44166</v>
          </cell>
          <cell r="F1672">
            <v>0</v>
          </cell>
          <cell r="G1672">
            <v>3260.52</v>
          </cell>
          <cell r="H1672">
            <v>77.58</v>
          </cell>
          <cell r="I1672">
            <v>3182.94</v>
          </cell>
          <cell r="J1672">
            <v>1</v>
          </cell>
          <cell r="K1672">
            <v>3260.52</v>
          </cell>
          <cell r="L1672" t="str">
            <v>GD.OR.379000</v>
          </cell>
          <cell r="M1672" t="str">
            <v>GD</v>
          </cell>
          <cell r="N1672" t="str">
            <v>OR</v>
          </cell>
          <cell r="O1672" t="str">
            <v>379000</v>
          </cell>
        </row>
        <row r="1673">
          <cell r="A1673" t="str">
            <v>GD.OR.375000-AFC-DISTRIBUTION PLANT</v>
          </cell>
          <cell r="B1673">
            <v>43678</v>
          </cell>
          <cell r="C1673">
            <v>43678</v>
          </cell>
          <cell r="D1673" t="str">
            <v>182332 REG ASSET - AFUDC (PIS)</v>
          </cell>
          <cell r="E1673">
            <v>44166</v>
          </cell>
          <cell r="F1673">
            <v>0</v>
          </cell>
          <cell r="G1673">
            <v>177.12</v>
          </cell>
          <cell r="H1673">
            <v>2.64</v>
          </cell>
          <cell r="I1673">
            <v>174.48</v>
          </cell>
          <cell r="J1673">
            <v>1</v>
          </cell>
          <cell r="K1673">
            <v>177.12</v>
          </cell>
          <cell r="L1673" t="str">
            <v>GD.OR.375000</v>
          </cell>
          <cell r="M1673" t="str">
            <v>GD</v>
          </cell>
          <cell r="N1673" t="str">
            <v>OR</v>
          </cell>
          <cell r="O1673" t="str">
            <v>375000</v>
          </cell>
        </row>
        <row r="1674">
          <cell r="A1674" t="str">
            <v>GD.AA.391100-AFC-GENERAL PLANT-COMP</v>
          </cell>
          <cell r="B1674">
            <v>43530</v>
          </cell>
          <cell r="C1674">
            <v>43466</v>
          </cell>
          <cell r="D1674" t="str">
            <v>182332 REG ASSET - AFUDC (PIS)</v>
          </cell>
          <cell r="E1674">
            <v>44166</v>
          </cell>
          <cell r="F1674">
            <v>0</v>
          </cell>
          <cell r="G1674">
            <v>649.79</v>
          </cell>
          <cell r="H1674">
            <v>196.45</v>
          </cell>
          <cell r="I1674">
            <v>453.34</v>
          </cell>
          <cell r="J1674">
            <v>0.30968000000000001</v>
          </cell>
          <cell r="K1674">
            <v>201.22696719999999</v>
          </cell>
          <cell r="L1674" t="str">
            <v>GD.AA.391100</v>
          </cell>
          <cell r="M1674" t="str">
            <v>GD</v>
          </cell>
          <cell r="N1674" t="str">
            <v>AA</v>
          </cell>
          <cell r="O1674" t="str">
            <v>391100</v>
          </cell>
        </row>
        <row r="1675">
          <cell r="A1675" t="str">
            <v>GD.WA.376000-AFC-GAS DISTRIBUTION P</v>
          </cell>
          <cell r="B1675">
            <v>43747</v>
          </cell>
          <cell r="C1675">
            <v>43466</v>
          </cell>
          <cell r="D1675" t="str">
            <v>182332 REG ASSET - AFUDC (PIS)</v>
          </cell>
          <cell r="E1675">
            <v>44166</v>
          </cell>
          <cell r="F1675">
            <v>0</v>
          </cell>
          <cell r="G1675">
            <v>1049.98</v>
          </cell>
          <cell r="H1675">
            <v>22.54</v>
          </cell>
          <cell r="I1675">
            <v>1027.44</v>
          </cell>
          <cell r="J1675">
            <v>0</v>
          </cell>
          <cell r="K1675">
            <v>0</v>
          </cell>
          <cell r="L1675" t="str">
            <v>GD.WA.376000</v>
          </cell>
          <cell r="M1675" t="str">
            <v>GD</v>
          </cell>
          <cell r="N1675" t="str">
            <v>WA</v>
          </cell>
          <cell r="O1675" t="str">
            <v>376000</v>
          </cell>
        </row>
        <row r="1676">
          <cell r="A1676" t="str">
            <v>ED.AN.355000-AFC-TRANSMISSION PLANT</v>
          </cell>
          <cell r="B1676">
            <v>43480</v>
          </cell>
          <cell r="C1676">
            <v>43466</v>
          </cell>
          <cell r="D1676" t="str">
            <v>182332 REG ASSET - AFUDC (PIS)</v>
          </cell>
          <cell r="E1676">
            <v>44166</v>
          </cell>
          <cell r="F1676">
            <v>0</v>
          </cell>
          <cell r="G1676">
            <v>356.62</v>
          </cell>
          <cell r="H1676">
            <v>6.99</v>
          </cell>
          <cell r="I1676">
            <v>349.63</v>
          </cell>
          <cell r="J1676">
            <v>0</v>
          </cell>
          <cell r="K1676">
            <v>0</v>
          </cell>
          <cell r="L1676" t="str">
            <v>ED.AN.355000</v>
          </cell>
          <cell r="M1676" t="str">
            <v>ED</v>
          </cell>
          <cell r="N1676" t="str">
            <v>AN</v>
          </cell>
          <cell r="O1676" t="str">
            <v>355000</v>
          </cell>
        </row>
        <row r="1677">
          <cell r="A1677" t="str">
            <v>CD.AA.390100-AFC-GENERAL PLANT-STRU</v>
          </cell>
          <cell r="B1677">
            <v>43894</v>
          </cell>
          <cell r="C1677">
            <v>43891</v>
          </cell>
          <cell r="D1677" t="str">
            <v>182332 REG ASSET - AFUDC (PIS)</v>
          </cell>
          <cell r="E1677">
            <v>44166</v>
          </cell>
          <cell r="F1677">
            <v>0</v>
          </cell>
          <cell r="G1677">
            <v>415.21</v>
          </cell>
          <cell r="H1677">
            <v>3.57</v>
          </cell>
          <cell r="I1677">
            <v>411.64</v>
          </cell>
          <cell r="J1677">
            <v>9.2960000000000001E-2</v>
          </cell>
          <cell r="K1677">
            <v>38.597921599999999</v>
          </cell>
          <cell r="L1677" t="str">
            <v>CD.AA.390100</v>
          </cell>
          <cell r="M1677" t="str">
            <v>CD</v>
          </cell>
          <cell r="N1677" t="str">
            <v>AA</v>
          </cell>
          <cell r="O1677" t="str">
            <v>390100</v>
          </cell>
        </row>
        <row r="1678">
          <cell r="A1678" t="str">
            <v>ED.KF.312000-AFC-STEAM PROD PLANT-B</v>
          </cell>
          <cell r="B1678">
            <v>43616</v>
          </cell>
          <cell r="C1678">
            <v>43586</v>
          </cell>
          <cell r="D1678" t="str">
            <v>182332 REG ASSET - AFUDC (PIS)</v>
          </cell>
          <cell r="E1678">
            <v>44166</v>
          </cell>
          <cell r="F1678">
            <v>0</v>
          </cell>
          <cell r="G1678">
            <v>8.6300000000000008</v>
          </cell>
          <cell r="H1678">
            <v>0.36</v>
          </cell>
          <cell r="I1678">
            <v>8.27</v>
          </cell>
          <cell r="J1678">
            <v>0</v>
          </cell>
          <cell r="K1678">
            <v>0</v>
          </cell>
          <cell r="L1678" t="str">
            <v>ED.KF.312000</v>
          </cell>
          <cell r="M1678" t="str">
            <v>ED</v>
          </cell>
          <cell r="N1678" t="str">
            <v>KF</v>
          </cell>
          <cell r="O1678" t="str">
            <v>312000</v>
          </cell>
        </row>
        <row r="1679">
          <cell r="A1679" t="str">
            <v>ED.CG.331000-AFC-HYDRO PROD PLANT-S</v>
          </cell>
          <cell r="B1679">
            <v>43536</v>
          </cell>
          <cell r="C1679">
            <v>43525</v>
          </cell>
          <cell r="D1679" t="str">
            <v>182332 REG ASSET - AFUDC (PIS)</v>
          </cell>
          <cell r="E1679">
            <v>44166</v>
          </cell>
          <cell r="F1679">
            <v>0</v>
          </cell>
          <cell r="G1679">
            <v>4123.07</v>
          </cell>
          <cell r="H1679">
            <v>75.069999999999993</v>
          </cell>
          <cell r="I1679">
            <v>4048</v>
          </cell>
          <cell r="J1679">
            <v>0</v>
          </cell>
          <cell r="K1679">
            <v>0</v>
          </cell>
          <cell r="L1679" t="str">
            <v>ED.CG.331000</v>
          </cell>
          <cell r="M1679" t="str">
            <v>ED</v>
          </cell>
          <cell r="N1679" t="str">
            <v>CG</v>
          </cell>
          <cell r="O1679" t="str">
            <v>331000</v>
          </cell>
        </row>
        <row r="1680">
          <cell r="A1680" t="str">
            <v>CD.AA.397000-AFC-GENERAL PLANT-COMM</v>
          </cell>
          <cell r="B1680">
            <v>43768</v>
          </cell>
          <cell r="C1680">
            <v>43739</v>
          </cell>
          <cell r="D1680" t="str">
            <v>182332 REG ASSET - AFUDC (PIS)</v>
          </cell>
          <cell r="E1680">
            <v>44166</v>
          </cell>
          <cell r="F1680">
            <v>0</v>
          </cell>
          <cell r="G1680">
            <v>14.73</v>
          </cell>
          <cell r="H1680">
            <v>0.81</v>
          </cell>
          <cell r="I1680">
            <v>13.92</v>
          </cell>
          <cell r="J1680">
            <v>9.2960000000000001E-2</v>
          </cell>
          <cell r="K1680">
            <v>1.3693008</v>
          </cell>
          <cell r="L1680" t="str">
            <v>CD.AA.397000</v>
          </cell>
          <cell r="M1680" t="str">
            <v>CD</v>
          </cell>
          <cell r="N1680" t="str">
            <v>AA</v>
          </cell>
          <cell r="O1680" t="str">
            <v>397000</v>
          </cell>
        </row>
        <row r="1681">
          <cell r="A1681" t="str">
            <v>ED.WA.369300-AFC-DISTRIBUTION PLANT</v>
          </cell>
          <cell r="B1681">
            <v>43614</v>
          </cell>
          <cell r="C1681">
            <v>43466</v>
          </cell>
          <cell r="D1681" t="str">
            <v>182332 REG ASSET - AFUDC (PIS)</v>
          </cell>
          <cell r="E1681">
            <v>44166</v>
          </cell>
          <cell r="F1681">
            <v>0</v>
          </cell>
          <cell r="G1681">
            <v>195.34</v>
          </cell>
          <cell r="H1681">
            <v>-7.47</v>
          </cell>
          <cell r="I1681">
            <v>202.81</v>
          </cell>
          <cell r="J1681">
            <v>0</v>
          </cell>
          <cell r="K1681">
            <v>0</v>
          </cell>
          <cell r="L1681" t="str">
            <v>ED.WA.369300</v>
          </cell>
          <cell r="M1681" t="str">
            <v>ED</v>
          </cell>
          <cell r="N1681" t="str">
            <v>WA</v>
          </cell>
          <cell r="O1681" t="str">
            <v>369300</v>
          </cell>
        </row>
        <row r="1682">
          <cell r="A1682" t="str">
            <v>CD.AA.397000-AFC-GENERAL PLANT-COMM</v>
          </cell>
          <cell r="B1682">
            <v>43788</v>
          </cell>
          <cell r="C1682">
            <v>43770</v>
          </cell>
          <cell r="D1682" t="str">
            <v>182332 REG ASSET - AFUDC (PIS)</v>
          </cell>
          <cell r="E1682">
            <v>44166</v>
          </cell>
          <cell r="F1682">
            <v>0</v>
          </cell>
          <cell r="G1682">
            <v>3357.05</v>
          </cell>
          <cell r="H1682">
            <v>184.99</v>
          </cell>
          <cell r="I1682">
            <v>3172.06</v>
          </cell>
          <cell r="J1682">
            <v>9.2960000000000001E-2</v>
          </cell>
          <cell r="K1682">
            <v>312.07136800000001</v>
          </cell>
          <cell r="L1682" t="str">
            <v>CD.AA.397000</v>
          </cell>
          <cell r="M1682" t="str">
            <v>CD</v>
          </cell>
          <cell r="N1682" t="str">
            <v>AA</v>
          </cell>
          <cell r="O1682" t="str">
            <v>397000</v>
          </cell>
        </row>
        <row r="1683">
          <cell r="A1683" t="str">
            <v>ED.WA.303100-AFC-MISC INTANGIBLE PL</v>
          </cell>
          <cell r="B1683">
            <v>43601</v>
          </cell>
          <cell r="C1683">
            <v>43586</v>
          </cell>
          <cell r="D1683" t="str">
            <v>182332 REG ASSET - AFUDC (PIS)</v>
          </cell>
          <cell r="E1683">
            <v>44166</v>
          </cell>
          <cell r="F1683">
            <v>0</v>
          </cell>
          <cell r="G1683">
            <v>2542.5100000000002</v>
          </cell>
          <cell r="H1683">
            <v>644.96</v>
          </cell>
          <cell r="I1683">
            <v>1897.55</v>
          </cell>
          <cell r="J1683">
            <v>0</v>
          </cell>
          <cell r="K1683">
            <v>0</v>
          </cell>
          <cell r="L1683" t="str">
            <v>ED.WA.303100</v>
          </cell>
          <cell r="M1683" t="str">
            <v>ED</v>
          </cell>
          <cell r="N1683" t="str">
            <v>WA</v>
          </cell>
          <cell r="O1683" t="str">
            <v>303100</v>
          </cell>
        </row>
        <row r="1684">
          <cell r="A1684" t="str">
            <v>ED.AN.353000-AFC-TRANSMISSION PLANT</v>
          </cell>
          <cell r="B1684">
            <v>43874</v>
          </cell>
          <cell r="C1684">
            <v>43862</v>
          </cell>
          <cell r="D1684" t="str">
            <v>182332 REG ASSET - AFUDC (PIS)</v>
          </cell>
          <cell r="E1684">
            <v>44166</v>
          </cell>
          <cell r="F1684">
            <v>0</v>
          </cell>
          <cell r="G1684">
            <v>353.78</v>
          </cell>
          <cell r="H1684">
            <v>2.4300000000000002</v>
          </cell>
          <cell r="I1684">
            <v>351.35</v>
          </cell>
          <cell r="J1684">
            <v>0</v>
          </cell>
          <cell r="K1684">
            <v>0</v>
          </cell>
          <cell r="L1684" t="str">
            <v>ED.AN.353000</v>
          </cell>
          <cell r="M1684" t="str">
            <v>ED</v>
          </cell>
          <cell r="N1684" t="str">
            <v>AN</v>
          </cell>
          <cell r="O1684" t="str">
            <v>353000</v>
          </cell>
        </row>
        <row r="1685">
          <cell r="A1685" t="str">
            <v>CD.AA.303100-AFC-INTANGIBLE PLANT-M</v>
          </cell>
          <cell r="B1685">
            <v>43644</v>
          </cell>
          <cell r="C1685">
            <v>43617</v>
          </cell>
          <cell r="D1685" t="str">
            <v>182332 REG ASSET - AFUDC (PIS)</v>
          </cell>
          <cell r="E1685">
            <v>44166</v>
          </cell>
          <cell r="F1685">
            <v>0</v>
          </cell>
          <cell r="G1685">
            <v>22638.55</v>
          </cell>
          <cell r="H1685">
            <v>5791.49</v>
          </cell>
          <cell r="I1685">
            <v>16847.060000000001</v>
          </cell>
          <cell r="J1685">
            <v>9.2960000000000001E-2</v>
          </cell>
          <cell r="K1685">
            <v>2104.4796080000001</v>
          </cell>
          <cell r="L1685" t="str">
            <v>CD.AA.303100</v>
          </cell>
          <cell r="M1685" t="str">
            <v>CD</v>
          </cell>
          <cell r="N1685" t="str">
            <v>AA</v>
          </cell>
          <cell r="O1685" t="str">
            <v>303100</v>
          </cell>
        </row>
        <row r="1686">
          <cell r="A1686" t="str">
            <v>GD.OR.378000-AFC-DISTRIBUTION-MEAS/</v>
          </cell>
          <cell r="B1686">
            <v>43747</v>
          </cell>
          <cell r="C1686">
            <v>43739</v>
          </cell>
          <cell r="D1686" t="str">
            <v>182332 REG ASSET - AFUDC (PIS)</v>
          </cell>
          <cell r="E1686">
            <v>44166</v>
          </cell>
          <cell r="F1686">
            <v>0</v>
          </cell>
          <cell r="G1686">
            <v>163.32</v>
          </cell>
          <cell r="H1686">
            <v>4.8099999999999996</v>
          </cell>
          <cell r="I1686">
            <v>158.51</v>
          </cell>
          <cell r="J1686">
            <v>1</v>
          </cell>
          <cell r="K1686">
            <v>163.32</v>
          </cell>
          <cell r="L1686" t="str">
            <v>GD.OR.378000</v>
          </cell>
          <cell r="M1686" t="str">
            <v>GD</v>
          </cell>
          <cell r="N1686" t="str">
            <v>OR</v>
          </cell>
          <cell r="O1686" t="str">
            <v>378000</v>
          </cell>
        </row>
        <row r="1687">
          <cell r="A1687" t="str">
            <v>ED.AN.356000-AFC-TRANSMISSION PLANT</v>
          </cell>
          <cell r="B1687">
            <v>43525</v>
          </cell>
          <cell r="C1687">
            <v>43525</v>
          </cell>
          <cell r="D1687" t="str">
            <v>182332 REG ASSET - AFUDC (PIS)</v>
          </cell>
          <cell r="E1687">
            <v>44166</v>
          </cell>
          <cell r="F1687">
            <v>0</v>
          </cell>
          <cell r="G1687">
            <v>13.48</v>
          </cell>
          <cell r="H1687">
            <v>0.28999999999999998</v>
          </cell>
          <cell r="I1687">
            <v>13.19</v>
          </cell>
          <cell r="J1687">
            <v>0</v>
          </cell>
          <cell r="K1687">
            <v>0</v>
          </cell>
          <cell r="L1687" t="str">
            <v>ED.AN.356000</v>
          </cell>
          <cell r="M1687" t="str">
            <v>ED</v>
          </cell>
          <cell r="N1687" t="str">
            <v>AN</v>
          </cell>
          <cell r="O1687" t="str">
            <v>356000</v>
          </cell>
        </row>
        <row r="1688">
          <cell r="A1688" t="str">
            <v>ED.WA.362000-AFC-DISTRIBUTION PLANT</v>
          </cell>
          <cell r="B1688">
            <v>43675</v>
          </cell>
          <cell r="C1688">
            <v>43647</v>
          </cell>
          <cell r="D1688" t="str">
            <v>182332 REG ASSET - AFUDC (PIS)</v>
          </cell>
          <cell r="E1688">
            <v>44166</v>
          </cell>
          <cell r="F1688">
            <v>0</v>
          </cell>
          <cell r="G1688">
            <v>10583.66</v>
          </cell>
          <cell r="H1688">
            <v>320.5</v>
          </cell>
          <cell r="I1688">
            <v>10263.16</v>
          </cell>
          <cell r="J1688">
            <v>0</v>
          </cell>
          <cell r="K1688">
            <v>0</v>
          </cell>
          <cell r="L1688" t="str">
            <v>ED.WA.362000</v>
          </cell>
          <cell r="M1688" t="str">
            <v>ED</v>
          </cell>
          <cell r="N1688" t="str">
            <v>WA</v>
          </cell>
          <cell r="O1688" t="str">
            <v>362000</v>
          </cell>
        </row>
        <row r="1689">
          <cell r="A1689" t="str">
            <v>ED.ID.364000-AFC-DISTRIBUTION PLANT</v>
          </cell>
          <cell r="B1689">
            <v>43789</v>
          </cell>
          <cell r="C1689">
            <v>43466</v>
          </cell>
          <cell r="D1689" t="str">
            <v>182332 REG ASSET - AFUDC (PIS)</v>
          </cell>
          <cell r="E1689">
            <v>44166</v>
          </cell>
          <cell r="F1689">
            <v>0</v>
          </cell>
          <cell r="G1689">
            <v>648.49</v>
          </cell>
          <cell r="H1689">
            <v>20.25</v>
          </cell>
          <cell r="I1689">
            <v>628.24</v>
          </cell>
          <cell r="J1689">
            <v>0</v>
          </cell>
          <cell r="K1689">
            <v>0</v>
          </cell>
          <cell r="L1689" t="str">
            <v>ED.ID.364000</v>
          </cell>
          <cell r="M1689" t="str">
            <v>ED</v>
          </cell>
          <cell r="N1689" t="str">
            <v>ID</v>
          </cell>
          <cell r="O1689" t="str">
            <v>364000</v>
          </cell>
        </row>
        <row r="1690">
          <cell r="A1690" t="str">
            <v>ED.WA.362000-AFC-DISTRIBUTION PLANT</v>
          </cell>
          <cell r="B1690">
            <v>43616</v>
          </cell>
          <cell r="C1690">
            <v>43586</v>
          </cell>
          <cell r="D1690" t="str">
            <v>182332 REG ASSET - AFUDC (PIS)</v>
          </cell>
          <cell r="E1690">
            <v>44166</v>
          </cell>
          <cell r="F1690">
            <v>0</v>
          </cell>
          <cell r="G1690">
            <v>216.75</v>
          </cell>
          <cell r="H1690">
            <v>6.56</v>
          </cell>
          <cell r="I1690">
            <v>210.19</v>
          </cell>
          <cell r="J1690">
            <v>0</v>
          </cell>
          <cell r="K1690">
            <v>0</v>
          </cell>
          <cell r="L1690" t="str">
            <v>ED.WA.362000</v>
          </cell>
          <cell r="M1690" t="str">
            <v>ED</v>
          </cell>
          <cell r="N1690" t="str">
            <v>WA</v>
          </cell>
          <cell r="O1690" t="str">
            <v>362000</v>
          </cell>
        </row>
        <row r="1691">
          <cell r="A1691" t="str">
            <v>ED.WA.365000-AFC-DISTRIBUTION PLANT</v>
          </cell>
          <cell r="B1691">
            <v>43763</v>
          </cell>
          <cell r="C1691">
            <v>43466</v>
          </cell>
          <cell r="D1691" t="str">
            <v>182332 REG ASSET - AFUDC (PIS)</v>
          </cell>
          <cell r="E1691">
            <v>44166</v>
          </cell>
          <cell r="F1691">
            <v>0</v>
          </cell>
          <cell r="G1691">
            <v>83.41</v>
          </cell>
          <cell r="H1691">
            <v>1.94</v>
          </cell>
          <cell r="I1691">
            <v>81.47</v>
          </cell>
          <cell r="J1691">
            <v>0</v>
          </cell>
          <cell r="K1691">
            <v>0</v>
          </cell>
          <cell r="L1691" t="str">
            <v>ED.WA.365000</v>
          </cell>
          <cell r="M1691" t="str">
            <v>ED</v>
          </cell>
          <cell r="N1691" t="str">
            <v>WA</v>
          </cell>
          <cell r="O1691" t="str">
            <v>365000</v>
          </cell>
        </row>
        <row r="1692">
          <cell r="A1692" t="str">
            <v>ED.WA.365000-AFC-DISTRIBUTION PLANT</v>
          </cell>
          <cell r="B1692">
            <v>43769</v>
          </cell>
          <cell r="C1692">
            <v>43466</v>
          </cell>
          <cell r="D1692" t="str">
            <v>182332 REG ASSET - AFUDC (PIS)</v>
          </cell>
          <cell r="E1692">
            <v>44166</v>
          </cell>
          <cell r="F1692">
            <v>0</v>
          </cell>
          <cell r="G1692">
            <v>18275.55</v>
          </cell>
          <cell r="H1692">
            <v>425.12</v>
          </cell>
          <cell r="I1692">
            <v>17850.43</v>
          </cell>
          <cell r="J1692">
            <v>0</v>
          </cell>
          <cell r="K1692">
            <v>0</v>
          </cell>
          <cell r="L1692" t="str">
            <v>ED.WA.365000</v>
          </cell>
          <cell r="M1692" t="str">
            <v>ED</v>
          </cell>
          <cell r="N1692" t="str">
            <v>WA</v>
          </cell>
          <cell r="O1692" t="str">
            <v>365000</v>
          </cell>
        </row>
        <row r="1693">
          <cell r="A1693" t="str">
            <v>ED.WA.364000-AFC-DISTRIBUTION PLANT</v>
          </cell>
          <cell r="B1693">
            <v>43531</v>
          </cell>
          <cell r="C1693">
            <v>43466</v>
          </cell>
          <cell r="D1693" t="str">
            <v>182332 REG ASSET - AFUDC (PIS)</v>
          </cell>
          <cell r="E1693">
            <v>44166</v>
          </cell>
          <cell r="F1693">
            <v>0</v>
          </cell>
          <cell r="G1693">
            <v>5807.3</v>
          </cell>
          <cell r="H1693">
            <v>126.45</v>
          </cell>
          <cell r="I1693">
            <v>5680.85</v>
          </cell>
          <cell r="J1693">
            <v>0</v>
          </cell>
          <cell r="K1693">
            <v>0</v>
          </cell>
          <cell r="L1693" t="str">
            <v>ED.WA.364000</v>
          </cell>
          <cell r="M1693" t="str">
            <v>ED</v>
          </cell>
          <cell r="N1693" t="str">
            <v>WA</v>
          </cell>
          <cell r="O1693" t="str">
            <v>364000</v>
          </cell>
        </row>
        <row r="1694">
          <cell r="A1694" t="str">
            <v>ED.WA.366000-AFC-DISTRIBUTION PLANT</v>
          </cell>
          <cell r="B1694">
            <v>43800</v>
          </cell>
          <cell r="C1694">
            <v>43466</v>
          </cell>
          <cell r="D1694" t="str">
            <v>182332 REG ASSET - AFUDC (PIS)</v>
          </cell>
          <cell r="E1694">
            <v>44166</v>
          </cell>
          <cell r="F1694">
            <v>0</v>
          </cell>
          <cell r="G1694">
            <v>49.78</v>
          </cell>
          <cell r="H1694">
            <v>-1.02</v>
          </cell>
          <cell r="I1694">
            <v>50.8</v>
          </cell>
          <cell r="J1694">
            <v>0</v>
          </cell>
          <cell r="K1694">
            <v>0</v>
          </cell>
          <cell r="L1694" t="str">
            <v>ED.WA.366000</v>
          </cell>
          <cell r="M1694" t="str">
            <v>ED</v>
          </cell>
          <cell r="N1694" t="str">
            <v>WA</v>
          </cell>
          <cell r="O1694" t="str">
            <v>366000</v>
          </cell>
        </row>
        <row r="1695">
          <cell r="A1695" t="str">
            <v>GD.OR.375000-AFC-DISTRIBUTION PLANT</v>
          </cell>
          <cell r="B1695">
            <v>43742</v>
          </cell>
          <cell r="C1695">
            <v>43739</v>
          </cell>
          <cell r="D1695" t="str">
            <v>182332 REG ASSET - AFUDC (PIS)</v>
          </cell>
          <cell r="E1695">
            <v>44166</v>
          </cell>
          <cell r="F1695">
            <v>0</v>
          </cell>
          <cell r="G1695">
            <v>209.23</v>
          </cell>
          <cell r="H1695">
            <v>3.12</v>
          </cell>
          <cell r="I1695">
            <v>206.11</v>
          </cell>
          <cell r="J1695">
            <v>1</v>
          </cell>
          <cell r="K1695">
            <v>209.23</v>
          </cell>
          <cell r="L1695" t="str">
            <v>GD.OR.375000</v>
          </cell>
          <cell r="M1695" t="str">
            <v>GD</v>
          </cell>
          <cell r="N1695" t="str">
            <v>OR</v>
          </cell>
          <cell r="O1695" t="str">
            <v>375000</v>
          </cell>
        </row>
        <row r="1696">
          <cell r="A1696" t="str">
            <v>ED.AN.355000-AFC-TRANSMISSION PLANT</v>
          </cell>
          <cell r="B1696">
            <v>43614</v>
          </cell>
          <cell r="C1696">
            <v>43586</v>
          </cell>
          <cell r="D1696" t="str">
            <v>182332 REG ASSET - AFUDC (PIS)</v>
          </cell>
          <cell r="E1696">
            <v>44166</v>
          </cell>
          <cell r="F1696">
            <v>0</v>
          </cell>
          <cell r="G1696">
            <v>642.47</v>
          </cell>
          <cell r="H1696">
            <v>12.6</v>
          </cell>
          <cell r="I1696">
            <v>629.87</v>
          </cell>
          <cell r="J1696">
            <v>0</v>
          </cell>
          <cell r="K1696">
            <v>0</v>
          </cell>
          <cell r="L1696" t="str">
            <v>ED.AN.355000</v>
          </cell>
          <cell r="M1696" t="str">
            <v>ED</v>
          </cell>
          <cell r="N1696" t="str">
            <v>AN</v>
          </cell>
          <cell r="O1696" t="str">
            <v>355000</v>
          </cell>
        </row>
        <row r="1697">
          <cell r="A1697" t="str">
            <v>CD.WA.303121-AFC-AMI SOFTWARE</v>
          </cell>
          <cell r="B1697">
            <v>43522</v>
          </cell>
          <cell r="C1697">
            <v>43497</v>
          </cell>
          <cell r="D1697" t="str">
            <v>182332 REG ASSET - AFUDC (PIS)</v>
          </cell>
          <cell r="E1697">
            <v>44166</v>
          </cell>
          <cell r="F1697">
            <v>0</v>
          </cell>
          <cell r="G1697">
            <v>3441.79</v>
          </cell>
          <cell r="H1697">
            <v>-12325.5</v>
          </cell>
          <cell r="I1697">
            <v>15767.29</v>
          </cell>
          <cell r="J1697">
            <v>0</v>
          </cell>
          <cell r="K1697">
            <v>0</v>
          </cell>
          <cell r="L1697" t="str">
            <v>CD.WA.303121</v>
          </cell>
          <cell r="M1697" t="str">
            <v>CD</v>
          </cell>
          <cell r="N1697" t="str">
            <v>WA</v>
          </cell>
          <cell r="O1697" t="str">
            <v>303121</v>
          </cell>
        </row>
        <row r="1698">
          <cell r="A1698" t="str">
            <v>GD.ID.376000-AFC-GAS DISTRIBUTION P</v>
          </cell>
          <cell r="B1698">
            <v>43823</v>
          </cell>
          <cell r="C1698">
            <v>43466</v>
          </cell>
          <cell r="D1698" t="str">
            <v>182332 REG ASSET - AFUDC (PIS)</v>
          </cell>
          <cell r="E1698">
            <v>44166</v>
          </cell>
          <cell r="F1698">
            <v>0</v>
          </cell>
          <cell r="G1698">
            <v>661.7</v>
          </cell>
          <cell r="H1698">
            <v>21.07</v>
          </cell>
          <cell r="I1698">
            <v>640.63</v>
          </cell>
          <cell r="J1698">
            <v>0</v>
          </cell>
          <cell r="K1698">
            <v>0</v>
          </cell>
          <cell r="L1698" t="str">
            <v>GD.ID.376000</v>
          </cell>
          <cell r="M1698" t="str">
            <v>GD</v>
          </cell>
          <cell r="N1698" t="str">
            <v>ID</v>
          </cell>
          <cell r="O1698" t="str">
            <v>376000</v>
          </cell>
        </row>
        <row r="1699">
          <cell r="A1699" t="str">
            <v>GD.WA.376000-AFC-GAS DISTRIBUTION P</v>
          </cell>
          <cell r="B1699">
            <v>43486</v>
          </cell>
          <cell r="C1699">
            <v>43466</v>
          </cell>
          <cell r="D1699" t="str">
            <v>182332 REG ASSET - AFUDC (PIS)</v>
          </cell>
          <cell r="E1699">
            <v>44166</v>
          </cell>
          <cell r="F1699">
            <v>0</v>
          </cell>
          <cell r="G1699">
            <v>155.99</v>
          </cell>
          <cell r="H1699">
            <v>3.35</v>
          </cell>
          <cell r="I1699">
            <v>152.63999999999999</v>
          </cell>
          <cell r="J1699">
            <v>0</v>
          </cell>
          <cell r="K1699">
            <v>0</v>
          </cell>
          <cell r="L1699" t="str">
            <v>GD.WA.376000</v>
          </cell>
          <cell r="M1699" t="str">
            <v>GD</v>
          </cell>
          <cell r="N1699" t="str">
            <v>WA</v>
          </cell>
          <cell r="O1699" t="str">
            <v>376000</v>
          </cell>
        </row>
        <row r="1700">
          <cell r="A1700" t="str">
            <v>CD.AA.303100-AFC-INTANGIBLE PLANT-M</v>
          </cell>
          <cell r="B1700">
            <v>43664</v>
          </cell>
          <cell r="C1700">
            <v>43647</v>
          </cell>
          <cell r="D1700" t="str">
            <v>182332 REG ASSET - AFUDC (PIS)</v>
          </cell>
          <cell r="E1700">
            <v>44166</v>
          </cell>
          <cell r="F1700">
            <v>0</v>
          </cell>
          <cell r="G1700">
            <v>3255.15</v>
          </cell>
          <cell r="H1700">
            <v>832.75</v>
          </cell>
          <cell r="I1700">
            <v>2422.4</v>
          </cell>
          <cell r="J1700">
            <v>9.2960000000000001E-2</v>
          </cell>
          <cell r="K1700">
            <v>302.59874400000001</v>
          </cell>
          <cell r="L1700" t="str">
            <v>CD.AA.303100</v>
          </cell>
          <cell r="M1700" t="str">
            <v>CD</v>
          </cell>
          <cell r="N1700" t="str">
            <v>AA</v>
          </cell>
          <cell r="O1700" t="str">
            <v>303100</v>
          </cell>
        </row>
        <row r="1701">
          <cell r="A1701" t="str">
            <v>ED.AN.356000-AFC-TRANSMISSION PLANT</v>
          </cell>
          <cell r="B1701">
            <v>43392</v>
          </cell>
          <cell r="C1701">
            <v>43374</v>
          </cell>
          <cell r="D1701" t="str">
            <v>182332 REG ASSET - AFUDC (PIS)</v>
          </cell>
          <cell r="E1701">
            <v>44166</v>
          </cell>
          <cell r="F1701">
            <v>0</v>
          </cell>
          <cell r="G1701">
            <v>88.74</v>
          </cell>
          <cell r="H1701">
            <v>2.8</v>
          </cell>
          <cell r="I1701">
            <v>85.94</v>
          </cell>
          <cell r="J1701">
            <v>0</v>
          </cell>
          <cell r="K1701">
            <v>0</v>
          </cell>
          <cell r="L1701" t="str">
            <v>ED.AN.356000</v>
          </cell>
          <cell r="M1701" t="str">
            <v>ED</v>
          </cell>
          <cell r="N1701" t="str">
            <v>AN</v>
          </cell>
          <cell r="O1701" t="str">
            <v>356000</v>
          </cell>
        </row>
        <row r="1702">
          <cell r="A1702" t="str">
            <v>ED.AN.356000-AFC-TRANSMISSION PLANT</v>
          </cell>
          <cell r="B1702">
            <v>43571</v>
          </cell>
          <cell r="C1702">
            <v>43556</v>
          </cell>
          <cell r="D1702" t="str">
            <v>182332 REG ASSET - AFUDC (PIS)</v>
          </cell>
          <cell r="E1702">
            <v>44166</v>
          </cell>
          <cell r="F1702">
            <v>0</v>
          </cell>
          <cell r="G1702">
            <v>909.82</v>
          </cell>
          <cell r="H1702">
            <v>19.760000000000002</v>
          </cell>
          <cell r="I1702">
            <v>890.06</v>
          </cell>
          <cell r="J1702">
            <v>0</v>
          </cell>
          <cell r="K1702">
            <v>0</v>
          </cell>
          <cell r="L1702" t="str">
            <v>ED.AN.356000</v>
          </cell>
          <cell r="M1702" t="str">
            <v>ED</v>
          </cell>
          <cell r="N1702" t="str">
            <v>AN</v>
          </cell>
          <cell r="O1702" t="str">
            <v>356000</v>
          </cell>
        </row>
        <row r="1703">
          <cell r="A1703" t="str">
            <v>GD.WA.378000-AFC-DISTRIBUTION-MEAS/</v>
          </cell>
          <cell r="B1703">
            <v>43747</v>
          </cell>
          <cell r="C1703">
            <v>43739</v>
          </cell>
          <cell r="D1703" t="str">
            <v>182332 REG ASSET - AFUDC (PIS)</v>
          </cell>
          <cell r="E1703">
            <v>44166</v>
          </cell>
          <cell r="F1703">
            <v>0</v>
          </cell>
          <cell r="G1703">
            <v>194.66</v>
          </cell>
          <cell r="H1703">
            <v>9.56</v>
          </cell>
          <cell r="I1703">
            <v>185.1</v>
          </cell>
          <cell r="J1703">
            <v>0</v>
          </cell>
          <cell r="K1703">
            <v>0</v>
          </cell>
          <cell r="L1703" t="str">
            <v>GD.WA.378000</v>
          </cell>
          <cell r="M1703" t="str">
            <v>GD</v>
          </cell>
          <cell r="N1703" t="str">
            <v>WA</v>
          </cell>
          <cell r="O1703" t="str">
            <v>378000</v>
          </cell>
        </row>
        <row r="1704">
          <cell r="A1704" t="str">
            <v>ED.AN.356000-AFC-TRANSMISSION PLANT</v>
          </cell>
          <cell r="B1704">
            <v>43466</v>
          </cell>
          <cell r="C1704">
            <v>43466</v>
          </cell>
          <cell r="D1704" t="str">
            <v>182332 REG ASSET - AFUDC (PIS)</v>
          </cell>
          <cell r="E1704">
            <v>44166</v>
          </cell>
          <cell r="F1704">
            <v>0</v>
          </cell>
          <cell r="G1704">
            <v>76.19</v>
          </cell>
          <cell r="H1704">
            <v>1.65</v>
          </cell>
          <cell r="I1704">
            <v>74.540000000000006</v>
          </cell>
          <cell r="J1704">
            <v>0</v>
          </cell>
          <cell r="K1704">
            <v>0</v>
          </cell>
          <cell r="L1704" t="str">
            <v>ED.AN.356000</v>
          </cell>
          <cell r="M1704" t="str">
            <v>ED</v>
          </cell>
          <cell r="N1704" t="str">
            <v>AN</v>
          </cell>
          <cell r="O1704" t="str">
            <v>356000</v>
          </cell>
        </row>
        <row r="1705">
          <cell r="A1705" t="str">
            <v>ED.ID.364000-AFC-DISTRIBUTION PLANT</v>
          </cell>
          <cell r="B1705">
            <v>43700</v>
          </cell>
          <cell r="C1705">
            <v>43466</v>
          </cell>
          <cell r="D1705" t="str">
            <v>182332 REG ASSET - AFUDC (PIS)</v>
          </cell>
          <cell r="E1705">
            <v>44166</v>
          </cell>
          <cell r="F1705">
            <v>0</v>
          </cell>
          <cell r="G1705">
            <v>228.43</v>
          </cell>
          <cell r="H1705">
            <v>7.13</v>
          </cell>
          <cell r="I1705">
            <v>221.3</v>
          </cell>
          <cell r="J1705">
            <v>0</v>
          </cell>
          <cell r="K1705">
            <v>0</v>
          </cell>
          <cell r="L1705" t="str">
            <v>ED.ID.364000</v>
          </cell>
          <cell r="M1705" t="str">
            <v>ED</v>
          </cell>
          <cell r="N1705" t="str">
            <v>ID</v>
          </cell>
          <cell r="O1705" t="str">
            <v>364000</v>
          </cell>
        </row>
        <row r="1706">
          <cell r="A1706" t="str">
            <v>GD.WA.390100-AFC-GENERAL PLANT-STRU</v>
          </cell>
          <cell r="B1706">
            <v>43636</v>
          </cell>
          <cell r="C1706">
            <v>43617</v>
          </cell>
          <cell r="D1706" t="str">
            <v>182332 REG ASSET - AFUDC (PIS)</v>
          </cell>
          <cell r="E1706">
            <v>44166</v>
          </cell>
          <cell r="F1706">
            <v>0</v>
          </cell>
          <cell r="G1706">
            <v>42.85</v>
          </cell>
          <cell r="H1706">
            <v>1.94</v>
          </cell>
          <cell r="I1706">
            <v>40.909999999999997</v>
          </cell>
          <cell r="J1706">
            <v>0</v>
          </cell>
          <cell r="K1706">
            <v>0</v>
          </cell>
          <cell r="L1706" t="str">
            <v>GD.WA.390100</v>
          </cell>
          <cell r="M1706" t="str">
            <v>GD</v>
          </cell>
          <cell r="N1706" t="str">
            <v>WA</v>
          </cell>
          <cell r="O1706" t="str">
            <v>390100</v>
          </cell>
        </row>
        <row r="1707">
          <cell r="A1707" t="str">
            <v>GD.WA.376000-AFC-GAS DISTRIBUTION P</v>
          </cell>
          <cell r="B1707">
            <v>43614</v>
          </cell>
          <cell r="C1707">
            <v>43466</v>
          </cell>
          <cell r="D1707" t="str">
            <v>182332 REG ASSET - AFUDC (PIS)</v>
          </cell>
          <cell r="E1707">
            <v>44166</v>
          </cell>
          <cell r="F1707">
            <v>0</v>
          </cell>
          <cell r="G1707">
            <v>3356.61</v>
          </cell>
          <cell r="H1707">
            <v>72.06</v>
          </cell>
          <cell r="I1707">
            <v>3284.55</v>
          </cell>
          <cell r="J1707">
            <v>0</v>
          </cell>
          <cell r="K1707">
            <v>0</v>
          </cell>
          <cell r="L1707" t="str">
            <v>GD.WA.376000</v>
          </cell>
          <cell r="M1707" t="str">
            <v>GD</v>
          </cell>
          <cell r="N1707" t="str">
            <v>WA</v>
          </cell>
          <cell r="O1707" t="str">
            <v>376000</v>
          </cell>
        </row>
        <row r="1708">
          <cell r="A1708" t="str">
            <v>CD.AA.303100-AFC-INTANGIBLE PLANT-M</v>
          </cell>
          <cell r="B1708">
            <v>43502</v>
          </cell>
          <cell r="C1708">
            <v>43497</v>
          </cell>
          <cell r="D1708" t="str">
            <v>182332 REG ASSET - AFUDC (PIS)</v>
          </cell>
          <cell r="E1708">
            <v>44166</v>
          </cell>
          <cell r="F1708">
            <v>0</v>
          </cell>
          <cell r="G1708">
            <v>302.64999999999998</v>
          </cell>
          <cell r="H1708">
            <v>77.430000000000007</v>
          </cell>
          <cell r="I1708">
            <v>225.22</v>
          </cell>
          <cell r="J1708">
            <v>9.2960000000000001E-2</v>
          </cell>
          <cell r="K1708">
            <v>28.134343999999999</v>
          </cell>
          <cell r="L1708" t="str">
            <v>CD.AA.303100</v>
          </cell>
          <cell r="M1708" t="str">
            <v>CD</v>
          </cell>
          <cell r="N1708" t="str">
            <v>AA</v>
          </cell>
          <cell r="O1708" t="str">
            <v>303100</v>
          </cell>
        </row>
        <row r="1709">
          <cell r="A1709" t="str">
            <v>ED.AN.391100-AFC-GENERAL PLANT-COMP</v>
          </cell>
          <cell r="B1709">
            <v>43731</v>
          </cell>
          <cell r="C1709">
            <v>43466</v>
          </cell>
          <cell r="D1709" t="str">
            <v>182332 REG ASSET - AFUDC (PIS)</v>
          </cell>
          <cell r="E1709">
            <v>44166</v>
          </cell>
          <cell r="F1709">
            <v>0</v>
          </cell>
          <cell r="G1709">
            <v>255.75</v>
          </cell>
          <cell r="H1709">
            <v>6.93</v>
          </cell>
          <cell r="I1709">
            <v>248.82</v>
          </cell>
          <cell r="J1709">
            <v>0</v>
          </cell>
          <cell r="K1709">
            <v>0</v>
          </cell>
          <cell r="L1709" t="str">
            <v>ED.AN.391100</v>
          </cell>
          <cell r="M1709" t="str">
            <v>ED</v>
          </cell>
          <cell r="N1709" t="str">
            <v>AN</v>
          </cell>
          <cell r="O1709" t="str">
            <v>391100</v>
          </cell>
        </row>
        <row r="1710">
          <cell r="A1710" t="str">
            <v>ED.WA.365000-AFC-DISTRIBUTION PLANT</v>
          </cell>
          <cell r="B1710">
            <v>43809</v>
          </cell>
          <cell r="C1710">
            <v>43466</v>
          </cell>
          <cell r="D1710" t="str">
            <v>182332 REG ASSET - AFUDC (PIS)</v>
          </cell>
          <cell r="E1710">
            <v>44166</v>
          </cell>
          <cell r="F1710">
            <v>0</v>
          </cell>
          <cell r="G1710">
            <v>0.89</v>
          </cell>
          <cell r="H1710">
            <v>0.02</v>
          </cell>
          <cell r="I1710">
            <v>0.87</v>
          </cell>
          <cell r="J1710">
            <v>0</v>
          </cell>
          <cell r="K1710">
            <v>0</v>
          </cell>
          <cell r="L1710" t="str">
            <v>ED.WA.365000</v>
          </cell>
          <cell r="M1710" t="str">
            <v>ED</v>
          </cell>
          <cell r="N1710" t="str">
            <v>WA</v>
          </cell>
          <cell r="O1710" t="str">
            <v>365000</v>
          </cell>
        </row>
        <row r="1711">
          <cell r="A1711" t="str">
            <v>ED.NR.335150-AFC-HYD PRD-EQ FISHERY</v>
          </cell>
          <cell r="B1711">
            <v>43767</v>
          </cell>
          <cell r="C1711">
            <v>43739</v>
          </cell>
          <cell r="D1711" t="str">
            <v>182332 REG ASSET - AFUDC (PIS)</v>
          </cell>
          <cell r="E1711">
            <v>44166</v>
          </cell>
          <cell r="F1711">
            <v>0</v>
          </cell>
          <cell r="G1711">
            <v>94.02</v>
          </cell>
          <cell r="H1711">
            <v>2.69</v>
          </cell>
          <cell r="I1711">
            <v>91.33</v>
          </cell>
          <cell r="J1711">
            <v>0</v>
          </cell>
          <cell r="K1711">
            <v>0</v>
          </cell>
          <cell r="L1711" t="str">
            <v>ED.NR.335150</v>
          </cell>
          <cell r="M1711" t="str">
            <v>ED</v>
          </cell>
          <cell r="N1711" t="str">
            <v>NR</v>
          </cell>
          <cell r="O1711" t="str">
            <v>335150</v>
          </cell>
        </row>
        <row r="1712">
          <cell r="A1712" t="str">
            <v>ED.AN.356000-AFC-TRANSMISSION PLANT</v>
          </cell>
          <cell r="B1712">
            <v>43480</v>
          </cell>
          <cell r="C1712">
            <v>43466</v>
          </cell>
          <cell r="D1712" t="str">
            <v>182332 REG ASSET - AFUDC (PIS)</v>
          </cell>
          <cell r="E1712">
            <v>44166</v>
          </cell>
          <cell r="F1712">
            <v>0</v>
          </cell>
          <cell r="G1712">
            <v>85.9</v>
          </cell>
          <cell r="H1712">
            <v>1.87</v>
          </cell>
          <cell r="I1712">
            <v>84.03</v>
          </cell>
          <cell r="J1712">
            <v>0</v>
          </cell>
          <cell r="K1712">
            <v>0</v>
          </cell>
          <cell r="L1712" t="str">
            <v>ED.AN.356000</v>
          </cell>
          <cell r="M1712" t="str">
            <v>ED</v>
          </cell>
          <cell r="N1712" t="str">
            <v>AN</v>
          </cell>
          <cell r="O1712" t="str">
            <v>356000</v>
          </cell>
        </row>
        <row r="1713">
          <cell r="A1713" t="str">
            <v>CD.AA.303100-AFC-INTANGIBLE PLANT-M</v>
          </cell>
          <cell r="B1713">
            <v>43643</v>
          </cell>
          <cell r="C1713">
            <v>43617</v>
          </cell>
          <cell r="D1713" t="str">
            <v>182332 REG ASSET - AFUDC (PIS)</v>
          </cell>
          <cell r="E1713">
            <v>44166</v>
          </cell>
          <cell r="F1713">
            <v>0</v>
          </cell>
          <cell r="G1713">
            <v>133.03</v>
          </cell>
          <cell r="H1713">
            <v>34.03</v>
          </cell>
          <cell r="I1713">
            <v>99</v>
          </cell>
          <cell r="J1713">
            <v>9.2960000000000001E-2</v>
          </cell>
          <cell r="K1713">
            <v>12.3664688</v>
          </cell>
          <cell r="L1713" t="str">
            <v>CD.AA.303100</v>
          </cell>
          <cell r="M1713" t="str">
            <v>CD</v>
          </cell>
          <cell r="N1713" t="str">
            <v>AA</v>
          </cell>
          <cell r="O1713" t="str">
            <v>303100</v>
          </cell>
        </row>
        <row r="1714">
          <cell r="A1714" t="str">
            <v>ED.WA.368000-AFC-DISTRIBUTION PLANT</v>
          </cell>
          <cell r="B1714">
            <v>43769</v>
          </cell>
          <cell r="C1714">
            <v>43466</v>
          </cell>
          <cell r="D1714" t="str">
            <v>182332 REG ASSET - AFUDC (PIS)</v>
          </cell>
          <cell r="E1714">
            <v>44166</v>
          </cell>
          <cell r="F1714">
            <v>0</v>
          </cell>
          <cell r="G1714">
            <v>597.41999999999996</v>
          </cell>
          <cell r="H1714">
            <v>11.64</v>
          </cell>
          <cell r="I1714">
            <v>585.78</v>
          </cell>
          <cell r="J1714">
            <v>0</v>
          </cell>
          <cell r="K1714">
            <v>0</v>
          </cell>
          <cell r="L1714" t="str">
            <v>ED.WA.368000</v>
          </cell>
          <cell r="M1714" t="str">
            <v>ED</v>
          </cell>
          <cell r="N1714" t="str">
            <v>WA</v>
          </cell>
          <cell r="O1714" t="str">
            <v>368000</v>
          </cell>
        </row>
        <row r="1715">
          <cell r="A1715" t="str">
            <v>ED.WA.366000-AFC-DISTRIBUTION PLANT</v>
          </cell>
          <cell r="B1715">
            <v>43678</v>
          </cell>
          <cell r="C1715">
            <v>43466</v>
          </cell>
          <cell r="D1715" t="str">
            <v>182332 REG ASSET - AFUDC (PIS)</v>
          </cell>
          <cell r="E1715">
            <v>44166</v>
          </cell>
          <cell r="F1715">
            <v>0</v>
          </cell>
          <cell r="G1715">
            <v>120.15</v>
          </cell>
          <cell r="H1715">
            <v>-2.4500000000000002</v>
          </cell>
          <cell r="I1715">
            <v>122.6</v>
          </cell>
          <cell r="J1715">
            <v>0</v>
          </cell>
          <cell r="K1715">
            <v>0</v>
          </cell>
          <cell r="L1715" t="str">
            <v>ED.WA.366000</v>
          </cell>
          <cell r="M1715" t="str">
            <v>ED</v>
          </cell>
          <cell r="N1715" t="str">
            <v>WA</v>
          </cell>
          <cell r="O1715" t="str">
            <v>366000</v>
          </cell>
        </row>
        <row r="1716">
          <cell r="A1716" t="str">
            <v>ED.WA.364000-AFC-DISTRIBUTION PLANT</v>
          </cell>
          <cell r="B1716">
            <v>43794</v>
          </cell>
          <cell r="C1716">
            <v>43466</v>
          </cell>
          <cell r="D1716" t="str">
            <v>182332 REG ASSET - AFUDC (PIS)</v>
          </cell>
          <cell r="E1716">
            <v>44166</v>
          </cell>
          <cell r="F1716">
            <v>0</v>
          </cell>
          <cell r="G1716">
            <v>2503.1999999999998</v>
          </cell>
          <cell r="H1716">
            <v>54.5</v>
          </cell>
          <cell r="I1716">
            <v>2448.6999999999998</v>
          </cell>
          <cell r="J1716">
            <v>0</v>
          </cell>
          <cell r="K1716">
            <v>0</v>
          </cell>
          <cell r="L1716" t="str">
            <v>ED.WA.364000</v>
          </cell>
          <cell r="M1716" t="str">
            <v>ED</v>
          </cell>
          <cell r="N1716" t="str">
            <v>WA</v>
          </cell>
          <cell r="O1716" t="str">
            <v>364000</v>
          </cell>
        </row>
        <row r="1717">
          <cell r="A1717" t="str">
            <v>ED.NR.332150-AFC-HYDRO PROD-RES DAM</v>
          </cell>
          <cell r="B1717">
            <v>43767</v>
          </cell>
          <cell r="C1717">
            <v>43739</v>
          </cell>
          <cell r="D1717" t="str">
            <v>182332 REG ASSET - AFUDC (PIS)</v>
          </cell>
          <cell r="E1717">
            <v>44166</v>
          </cell>
          <cell r="F1717">
            <v>0</v>
          </cell>
          <cell r="G1717">
            <v>1629.26</v>
          </cell>
          <cell r="H1717">
            <v>39.75</v>
          </cell>
          <cell r="I1717">
            <v>1589.51</v>
          </cell>
          <cell r="J1717">
            <v>0</v>
          </cell>
          <cell r="K1717">
            <v>0</v>
          </cell>
          <cell r="L1717" t="str">
            <v>ED.NR.332150</v>
          </cell>
          <cell r="M1717" t="str">
            <v>ED</v>
          </cell>
          <cell r="N1717" t="str">
            <v>NR</v>
          </cell>
          <cell r="O1717" t="str">
            <v>332150</v>
          </cell>
        </row>
        <row r="1718">
          <cell r="A1718" t="str">
            <v>ED.WA.364000-AFC-DISTRIBUTION PLANT</v>
          </cell>
          <cell r="B1718">
            <v>43802</v>
          </cell>
          <cell r="C1718">
            <v>43466</v>
          </cell>
          <cell r="D1718" t="str">
            <v>182332 REG ASSET - AFUDC (PIS)</v>
          </cell>
          <cell r="E1718">
            <v>44166</v>
          </cell>
          <cell r="F1718">
            <v>0</v>
          </cell>
          <cell r="G1718">
            <v>998.04</v>
          </cell>
          <cell r="H1718">
            <v>21.73</v>
          </cell>
          <cell r="I1718">
            <v>976.31</v>
          </cell>
          <cell r="J1718">
            <v>0</v>
          </cell>
          <cell r="K1718">
            <v>0</v>
          </cell>
          <cell r="L1718" t="str">
            <v>ED.WA.364000</v>
          </cell>
          <cell r="M1718" t="str">
            <v>ED</v>
          </cell>
          <cell r="N1718" t="str">
            <v>WA</v>
          </cell>
          <cell r="O1718" t="str">
            <v>364000</v>
          </cell>
        </row>
        <row r="1719">
          <cell r="A1719" t="str">
            <v>ED.WA.364000-AFC-DISTRIBUTION PLANT</v>
          </cell>
          <cell r="B1719">
            <v>43769</v>
          </cell>
          <cell r="C1719">
            <v>43466</v>
          </cell>
          <cell r="D1719" t="str">
            <v>182332 REG ASSET - AFUDC (PIS)</v>
          </cell>
          <cell r="E1719">
            <v>44166</v>
          </cell>
          <cell r="F1719">
            <v>0</v>
          </cell>
          <cell r="G1719">
            <v>13351.61</v>
          </cell>
          <cell r="H1719">
            <v>290.70999999999998</v>
          </cell>
          <cell r="I1719">
            <v>13060.9</v>
          </cell>
          <cell r="J1719">
            <v>0</v>
          </cell>
          <cell r="K1719">
            <v>0</v>
          </cell>
          <cell r="L1719" t="str">
            <v>ED.WA.364000</v>
          </cell>
          <cell r="M1719" t="str">
            <v>ED</v>
          </cell>
          <cell r="N1719" t="str">
            <v>WA</v>
          </cell>
          <cell r="O1719" t="str">
            <v>364000</v>
          </cell>
        </row>
        <row r="1720">
          <cell r="A1720" t="str">
            <v>ED.AN.397000-AFC-GENERAL PLANT-COMM</v>
          </cell>
          <cell r="B1720">
            <v>43494</v>
          </cell>
          <cell r="C1720">
            <v>43494</v>
          </cell>
          <cell r="D1720" t="str">
            <v>182332 REG ASSET - AFUDC (PIS)</v>
          </cell>
          <cell r="E1720">
            <v>44166</v>
          </cell>
          <cell r="F1720">
            <v>0</v>
          </cell>
          <cell r="G1720">
            <v>15.09</v>
          </cell>
          <cell r="H1720">
            <v>0.42</v>
          </cell>
          <cell r="I1720">
            <v>14.67</v>
          </cell>
          <cell r="J1720">
            <v>0</v>
          </cell>
          <cell r="K1720">
            <v>0</v>
          </cell>
          <cell r="L1720" t="str">
            <v>ED.AN.397000</v>
          </cell>
          <cell r="M1720" t="str">
            <v>ED</v>
          </cell>
          <cell r="N1720" t="str">
            <v>AN</v>
          </cell>
          <cell r="O1720" t="str">
            <v>397000</v>
          </cell>
        </row>
        <row r="1721">
          <cell r="A1721" t="str">
            <v>CD.AA.397000-AFC-GENERAL PLANT-COMM</v>
          </cell>
          <cell r="B1721">
            <v>43560</v>
          </cell>
          <cell r="C1721">
            <v>43556</v>
          </cell>
          <cell r="D1721" t="str">
            <v>182332 REG ASSET - AFUDC (PIS)</v>
          </cell>
          <cell r="E1721">
            <v>44166</v>
          </cell>
          <cell r="F1721">
            <v>0</v>
          </cell>
          <cell r="G1721">
            <v>3041.22</v>
          </cell>
          <cell r="H1721">
            <v>167.59</v>
          </cell>
          <cell r="I1721">
            <v>2873.63</v>
          </cell>
          <cell r="J1721">
            <v>9.2960000000000001E-2</v>
          </cell>
          <cell r="K1721">
            <v>282.7118112</v>
          </cell>
          <cell r="L1721" t="str">
            <v>CD.AA.397000</v>
          </cell>
          <cell r="M1721" t="str">
            <v>CD</v>
          </cell>
          <cell r="N1721" t="str">
            <v>AA</v>
          </cell>
          <cell r="O1721" t="str">
            <v>397000</v>
          </cell>
        </row>
        <row r="1722">
          <cell r="A1722" t="str">
            <v>ED.ID.368000-AFC-DISTRIBUTION PLANT</v>
          </cell>
          <cell r="B1722">
            <v>43780</v>
          </cell>
          <cell r="C1722">
            <v>43466</v>
          </cell>
          <cell r="D1722" t="str">
            <v>182332 REG ASSET - AFUDC (PIS)</v>
          </cell>
          <cell r="E1722">
            <v>44166</v>
          </cell>
          <cell r="F1722">
            <v>0</v>
          </cell>
          <cell r="G1722">
            <v>135.53</v>
          </cell>
          <cell r="H1722">
            <v>3.41</v>
          </cell>
          <cell r="I1722">
            <v>132.12</v>
          </cell>
          <cell r="J1722">
            <v>0</v>
          </cell>
          <cell r="K1722">
            <v>0</v>
          </cell>
          <cell r="L1722" t="str">
            <v>ED.ID.368000</v>
          </cell>
          <cell r="M1722" t="str">
            <v>ED</v>
          </cell>
          <cell r="N1722" t="str">
            <v>ID</v>
          </cell>
          <cell r="O1722" t="str">
            <v>368000</v>
          </cell>
        </row>
        <row r="1723">
          <cell r="A1723" t="str">
            <v>ED.ID.362000-AFC-DISTRIBUTION PLANT</v>
          </cell>
          <cell r="B1723">
            <v>43616</v>
          </cell>
          <cell r="C1723">
            <v>43616</v>
          </cell>
          <cell r="D1723" t="str">
            <v>182332 REG ASSET - AFUDC (PIS)</v>
          </cell>
          <cell r="E1723">
            <v>44166</v>
          </cell>
          <cell r="F1723">
            <v>0</v>
          </cell>
          <cell r="G1723">
            <v>408.59</v>
          </cell>
          <cell r="H1723">
            <v>10.18</v>
          </cell>
          <cell r="I1723">
            <v>398.41</v>
          </cell>
          <cell r="J1723">
            <v>0</v>
          </cell>
          <cell r="K1723">
            <v>0</v>
          </cell>
          <cell r="L1723" t="str">
            <v>ED.ID.362000</v>
          </cell>
          <cell r="M1723" t="str">
            <v>ED</v>
          </cell>
          <cell r="N1723" t="str">
            <v>ID</v>
          </cell>
          <cell r="O1723" t="str">
            <v>362000</v>
          </cell>
        </row>
        <row r="1724">
          <cell r="A1724" t="str">
            <v>ED.WA.397000-AFC-GENERAL PLANT-COMM</v>
          </cell>
          <cell r="B1724">
            <v>43552</v>
          </cell>
          <cell r="C1724">
            <v>43552</v>
          </cell>
          <cell r="D1724" t="str">
            <v>182332 REG ASSET - AFUDC (PIS)</v>
          </cell>
          <cell r="E1724">
            <v>44166</v>
          </cell>
          <cell r="F1724">
            <v>0</v>
          </cell>
          <cell r="G1724">
            <v>3.04</v>
          </cell>
          <cell r="H1724">
            <v>1.17</v>
          </cell>
          <cell r="I1724">
            <v>1.87</v>
          </cell>
          <cell r="J1724">
            <v>0</v>
          </cell>
          <cell r="K1724">
            <v>0</v>
          </cell>
          <cell r="L1724" t="str">
            <v>ED.WA.397000</v>
          </cell>
          <cell r="M1724" t="str">
            <v>ED</v>
          </cell>
          <cell r="N1724" t="str">
            <v>WA</v>
          </cell>
          <cell r="O1724" t="str">
            <v>397000</v>
          </cell>
        </row>
        <row r="1725">
          <cell r="A1725" t="str">
            <v>ED.AN.356000-AFC-TRANSMISSION PLANT</v>
          </cell>
          <cell r="B1725">
            <v>43536</v>
          </cell>
          <cell r="C1725">
            <v>43525</v>
          </cell>
          <cell r="D1725" t="str">
            <v>182332 REG ASSET - AFUDC (PIS)</v>
          </cell>
          <cell r="E1725">
            <v>44166</v>
          </cell>
          <cell r="F1725">
            <v>0</v>
          </cell>
          <cell r="G1725">
            <v>753.8</v>
          </cell>
          <cell r="H1725">
            <v>16.37</v>
          </cell>
          <cell r="I1725">
            <v>737.43</v>
          </cell>
          <cell r="J1725">
            <v>0</v>
          </cell>
          <cell r="K1725">
            <v>0</v>
          </cell>
          <cell r="L1725" t="str">
            <v>ED.AN.356000</v>
          </cell>
          <cell r="M1725" t="str">
            <v>ED</v>
          </cell>
          <cell r="N1725" t="str">
            <v>AN</v>
          </cell>
          <cell r="O1725" t="str">
            <v>356000</v>
          </cell>
        </row>
        <row r="1726">
          <cell r="A1726" t="str">
            <v>ED.CG.331000-AFC-HYDRO PROD PLANT-S</v>
          </cell>
          <cell r="B1726">
            <v>43900</v>
          </cell>
          <cell r="C1726">
            <v>43891</v>
          </cell>
          <cell r="D1726" t="str">
            <v>182332 REG ASSET - AFUDC (PIS)</v>
          </cell>
          <cell r="E1726">
            <v>44166</v>
          </cell>
          <cell r="F1726">
            <v>0</v>
          </cell>
          <cell r="G1726">
            <v>304.69</v>
          </cell>
          <cell r="H1726">
            <v>1.72</v>
          </cell>
          <cell r="I1726">
            <v>302.97000000000003</v>
          </cell>
          <cell r="J1726">
            <v>0</v>
          </cell>
          <cell r="K1726">
            <v>0</v>
          </cell>
          <cell r="L1726" t="str">
            <v>ED.CG.331000</v>
          </cell>
          <cell r="M1726" t="str">
            <v>ED</v>
          </cell>
          <cell r="N1726" t="str">
            <v>CG</v>
          </cell>
          <cell r="O1726" t="str">
            <v>331000</v>
          </cell>
        </row>
        <row r="1727">
          <cell r="A1727" t="str">
            <v>CD.AA.303100-AFC-INTANGIBLE PLANT-M</v>
          </cell>
          <cell r="B1727">
            <v>43104</v>
          </cell>
          <cell r="C1727">
            <v>43104</v>
          </cell>
          <cell r="D1727" t="str">
            <v>182332 REG ASSET - AFUDC (PIS)</v>
          </cell>
          <cell r="E1727">
            <v>44166</v>
          </cell>
          <cell r="F1727">
            <v>0</v>
          </cell>
          <cell r="G1727">
            <v>-1236.45</v>
          </cell>
          <cell r="H1727">
            <v>-410.11</v>
          </cell>
          <cell r="I1727">
            <v>-826.34</v>
          </cell>
          <cell r="J1727">
            <v>9.2960000000000001E-2</v>
          </cell>
          <cell r="K1727">
            <v>-114.940392</v>
          </cell>
          <cell r="L1727" t="str">
            <v>CD.AA.303100</v>
          </cell>
          <cell r="M1727" t="str">
            <v>CD</v>
          </cell>
          <cell r="N1727" t="str">
            <v>AA</v>
          </cell>
          <cell r="O1727" t="str">
            <v>303100</v>
          </cell>
        </row>
        <row r="1728">
          <cell r="A1728" t="str">
            <v>ED.AN.355000-AFC-TRANSMISSION PLANT</v>
          </cell>
          <cell r="B1728">
            <v>43406</v>
          </cell>
          <cell r="C1728">
            <v>43406</v>
          </cell>
          <cell r="D1728" t="str">
            <v>182332 REG ASSET - AFUDC (PIS)</v>
          </cell>
          <cell r="E1728">
            <v>44166</v>
          </cell>
          <cell r="F1728">
            <v>0</v>
          </cell>
          <cell r="G1728">
            <v>16544.759999999998</v>
          </cell>
          <cell r="H1728">
            <v>442.3</v>
          </cell>
          <cell r="I1728">
            <v>16102.46</v>
          </cell>
          <cell r="J1728">
            <v>0</v>
          </cell>
          <cell r="K1728">
            <v>0</v>
          </cell>
          <cell r="L1728" t="str">
            <v>ED.AN.355000</v>
          </cell>
          <cell r="M1728" t="str">
            <v>ED</v>
          </cell>
          <cell r="N1728" t="str">
            <v>AN</v>
          </cell>
          <cell r="O1728" t="str">
            <v>355000</v>
          </cell>
        </row>
        <row r="1729">
          <cell r="A1729" t="str">
            <v>ED.AN.359000-AFC-TRANSMISSION PLANT</v>
          </cell>
          <cell r="B1729">
            <v>43480</v>
          </cell>
          <cell r="C1729">
            <v>43480</v>
          </cell>
          <cell r="D1729" t="str">
            <v>182332 REG ASSET - AFUDC (PIS)</v>
          </cell>
          <cell r="E1729">
            <v>44166</v>
          </cell>
          <cell r="F1729">
            <v>0</v>
          </cell>
          <cell r="G1729">
            <v>50.27</v>
          </cell>
          <cell r="H1729">
            <v>0.17</v>
          </cell>
          <cell r="I1729">
            <v>50.1</v>
          </cell>
          <cell r="J1729">
            <v>0</v>
          </cell>
          <cell r="K1729">
            <v>0</v>
          </cell>
          <cell r="L1729" t="str">
            <v>ED.AN.359000</v>
          </cell>
          <cell r="M1729" t="str">
            <v>ED</v>
          </cell>
          <cell r="N1729" t="str">
            <v>AN</v>
          </cell>
          <cell r="O1729" t="str">
            <v>359000</v>
          </cell>
        </row>
        <row r="1730">
          <cell r="A1730" t="str">
            <v>ED.WA.397000-AFC-GENERAL PLANT-COMM</v>
          </cell>
          <cell r="B1730">
            <v>43564</v>
          </cell>
          <cell r="C1730">
            <v>43564</v>
          </cell>
          <cell r="D1730" t="str">
            <v>182332 REG ASSET - AFUDC (PIS)</v>
          </cell>
          <cell r="E1730">
            <v>44166</v>
          </cell>
          <cell r="F1730">
            <v>0</v>
          </cell>
          <cell r="G1730">
            <v>801.78</v>
          </cell>
          <cell r="H1730">
            <v>309.64999999999998</v>
          </cell>
          <cell r="I1730">
            <v>492.13</v>
          </cell>
          <cell r="J1730">
            <v>0</v>
          </cell>
          <cell r="K1730">
            <v>0</v>
          </cell>
          <cell r="L1730" t="str">
            <v>ED.WA.397000</v>
          </cell>
          <cell r="M1730" t="str">
            <v>ED</v>
          </cell>
          <cell r="N1730" t="str">
            <v>WA</v>
          </cell>
          <cell r="O1730" t="str">
            <v>397000</v>
          </cell>
        </row>
        <row r="1731">
          <cell r="A1731" t="str">
            <v>ED.ID.367000-AFC-DISTRIBUTION PLANT</v>
          </cell>
          <cell r="B1731">
            <v>43614</v>
          </cell>
          <cell r="C1731">
            <v>43466</v>
          </cell>
          <cell r="D1731" t="str">
            <v>182332 REG ASSET - AFUDC (PIS)</v>
          </cell>
          <cell r="E1731">
            <v>44166</v>
          </cell>
          <cell r="F1731">
            <v>0</v>
          </cell>
          <cell r="G1731">
            <v>76.7</v>
          </cell>
          <cell r="H1731">
            <v>3.09</v>
          </cell>
          <cell r="I1731">
            <v>73.61</v>
          </cell>
          <cell r="J1731">
            <v>0</v>
          </cell>
          <cell r="K1731">
            <v>0</v>
          </cell>
          <cell r="L1731" t="str">
            <v>ED.ID.367000</v>
          </cell>
          <cell r="M1731" t="str">
            <v>ED</v>
          </cell>
          <cell r="N1731" t="str">
            <v>ID</v>
          </cell>
          <cell r="O1731" t="str">
            <v>367000</v>
          </cell>
        </row>
        <row r="1732">
          <cell r="A1732" t="str">
            <v>GD.WA.378000-AFC-DISTRIBUTION-MEAS/</v>
          </cell>
          <cell r="B1732">
            <v>43468</v>
          </cell>
          <cell r="C1732">
            <v>43468</v>
          </cell>
          <cell r="D1732" t="str">
            <v>182332 REG ASSET - AFUDC (PIS)</v>
          </cell>
          <cell r="E1732">
            <v>44166</v>
          </cell>
          <cell r="F1732">
            <v>0</v>
          </cell>
          <cell r="G1732">
            <v>15.22</v>
          </cell>
          <cell r="H1732">
            <v>0.75</v>
          </cell>
          <cell r="I1732">
            <v>14.47</v>
          </cell>
          <cell r="J1732">
            <v>0</v>
          </cell>
          <cell r="K1732">
            <v>0</v>
          </cell>
          <cell r="L1732" t="str">
            <v>GD.WA.378000</v>
          </cell>
          <cell r="M1732" t="str">
            <v>GD</v>
          </cell>
          <cell r="N1732" t="str">
            <v>WA</v>
          </cell>
          <cell r="O1732" t="str">
            <v>378000</v>
          </cell>
        </row>
        <row r="1733">
          <cell r="A1733" t="str">
            <v>ED.KF.312000-AFC-STEAM PROD PLANT-B</v>
          </cell>
          <cell r="B1733">
            <v>43640</v>
          </cell>
          <cell r="C1733">
            <v>43617</v>
          </cell>
          <cell r="D1733" t="str">
            <v>182332 REG ASSET - AFUDC (PIS)</v>
          </cell>
          <cell r="E1733">
            <v>44166</v>
          </cell>
          <cell r="F1733">
            <v>0</v>
          </cell>
          <cell r="G1733">
            <v>31.41</v>
          </cell>
          <cell r="H1733">
            <v>1.3</v>
          </cell>
          <cell r="I1733">
            <v>30.11</v>
          </cell>
          <cell r="J1733">
            <v>0</v>
          </cell>
          <cell r="K1733">
            <v>0</v>
          </cell>
          <cell r="L1733" t="str">
            <v>ED.KF.312000</v>
          </cell>
          <cell r="M1733" t="str">
            <v>ED</v>
          </cell>
          <cell r="N1733" t="str">
            <v>KF</v>
          </cell>
          <cell r="O1733" t="str">
            <v>312000</v>
          </cell>
        </row>
        <row r="1734">
          <cell r="A1734" t="str">
            <v>ED.AN.397000-AFC-GENERAL PLANT-COMM</v>
          </cell>
          <cell r="B1734">
            <v>43787</v>
          </cell>
          <cell r="C1734">
            <v>43770</v>
          </cell>
          <cell r="D1734" t="str">
            <v>182332 REG ASSET - AFUDC (PIS)</v>
          </cell>
          <cell r="E1734">
            <v>44166</v>
          </cell>
          <cell r="F1734">
            <v>0</v>
          </cell>
          <cell r="G1734">
            <v>32.880000000000003</v>
          </cell>
          <cell r="H1734">
            <v>0.92</v>
          </cell>
          <cell r="I1734">
            <v>31.96</v>
          </cell>
          <cell r="J1734">
            <v>0</v>
          </cell>
          <cell r="K1734">
            <v>0</v>
          </cell>
          <cell r="L1734" t="str">
            <v>ED.AN.397000</v>
          </cell>
          <cell r="M1734" t="str">
            <v>ED</v>
          </cell>
          <cell r="N1734" t="str">
            <v>AN</v>
          </cell>
          <cell r="O1734" t="str">
            <v>397000</v>
          </cell>
        </row>
        <row r="1735">
          <cell r="A1735" t="str">
            <v>CD.AA.390100-AFC-GENERAL PLANT-STRU</v>
          </cell>
          <cell r="B1735">
            <v>43635</v>
          </cell>
          <cell r="C1735">
            <v>43617</v>
          </cell>
          <cell r="D1735" t="str">
            <v>182332 REG ASSET - AFUDC (PIS)</v>
          </cell>
          <cell r="E1735">
            <v>44166</v>
          </cell>
          <cell r="F1735">
            <v>0</v>
          </cell>
          <cell r="G1735">
            <v>274.62</v>
          </cell>
          <cell r="H1735">
            <v>6.42</v>
          </cell>
          <cell r="I1735">
            <v>268.2</v>
          </cell>
          <cell r="J1735">
            <v>9.2960000000000001E-2</v>
          </cell>
          <cell r="K1735">
            <v>25.528675200000002</v>
          </cell>
          <cell r="L1735" t="str">
            <v>CD.AA.390100</v>
          </cell>
          <cell r="M1735" t="str">
            <v>CD</v>
          </cell>
          <cell r="N1735" t="str">
            <v>AA</v>
          </cell>
          <cell r="O1735" t="str">
            <v>390100</v>
          </cell>
        </row>
        <row r="1736">
          <cell r="A1736" t="str">
            <v>ED.AN.356000-AFC-TRANSMISSION PLANT</v>
          </cell>
          <cell r="B1736">
            <v>44028</v>
          </cell>
          <cell r="C1736">
            <v>44013</v>
          </cell>
          <cell r="D1736" t="str">
            <v>182332 REG ASSET - AFUDC (PIS)</v>
          </cell>
          <cell r="E1736">
            <v>44166</v>
          </cell>
          <cell r="F1736">
            <v>0</v>
          </cell>
          <cell r="G1736">
            <v>237.51</v>
          </cell>
          <cell r="H1736">
            <v>2.23</v>
          </cell>
          <cell r="I1736">
            <v>235.28</v>
          </cell>
          <cell r="J1736">
            <v>0</v>
          </cell>
          <cell r="K1736">
            <v>0</v>
          </cell>
          <cell r="L1736" t="str">
            <v>ED.AN.356000</v>
          </cell>
          <cell r="M1736" t="str">
            <v>ED</v>
          </cell>
          <cell r="N1736" t="str">
            <v>AN</v>
          </cell>
          <cell r="O1736" t="str">
            <v>356000</v>
          </cell>
        </row>
        <row r="1737">
          <cell r="A1737" t="str">
            <v>ED.AN.350400 TRANSMISSION PLANT-LAN</v>
          </cell>
          <cell r="B1737">
            <v>43658</v>
          </cell>
          <cell r="C1737">
            <v>43647</v>
          </cell>
          <cell r="D1737" t="str">
            <v>182332 REG ASSET - AFUDC (PIS)</v>
          </cell>
          <cell r="E1737">
            <v>44166</v>
          </cell>
          <cell r="F1737">
            <v>0</v>
          </cell>
          <cell r="G1737">
            <v>604.21</v>
          </cell>
          <cell r="H1737">
            <v>11.4</v>
          </cell>
          <cell r="I1737">
            <v>592.80999999999995</v>
          </cell>
          <cell r="J1737">
            <v>0</v>
          </cell>
          <cell r="K1737">
            <v>0</v>
          </cell>
          <cell r="L1737" t="str">
            <v>ED.AN.350400</v>
          </cell>
          <cell r="M1737" t="str">
            <v>ED</v>
          </cell>
          <cell r="N1737" t="str">
            <v>AN</v>
          </cell>
          <cell r="O1737" t="str">
            <v>350400</v>
          </cell>
        </row>
        <row r="1738">
          <cell r="A1738" t="str">
            <v>CD.AA.397000-AFC-GENERAL PLANT-COMM</v>
          </cell>
          <cell r="B1738">
            <v>43971</v>
          </cell>
          <cell r="C1738">
            <v>43952</v>
          </cell>
          <cell r="D1738" t="str">
            <v>182332 REG ASSET - AFUDC (PIS)</v>
          </cell>
          <cell r="E1738">
            <v>44166</v>
          </cell>
          <cell r="F1738">
            <v>0</v>
          </cell>
          <cell r="G1738">
            <v>811.43</v>
          </cell>
          <cell r="H1738">
            <v>21.24</v>
          </cell>
          <cell r="I1738">
            <v>790.19</v>
          </cell>
          <cell r="J1738">
            <v>9.2960000000000001E-2</v>
          </cell>
          <cell r="K1738">
            <v>75.430532799999995</v>
          </cell>
          <cell r="L1738" t="str">
            <v>CD.AA.397000</v>
          </cell>
          <cell r="M1738" t="str">
            <v>CD</v>
          </cell>
          <cell r="N1738" t="str">
            <v>AA</v>
          </cell>
          <cell r="O1738" t="str">
            <v>397000</v>
          </cell>
        </row>
        <row r="1739">
          <cell r="A1739" t="str">
            <v>ED.KF.312000-AFC-STEAM PROD PLANT-B</v>
          </cell>
          <cell r="B1739">
            <v>43531</v>
          </cell>
          <cell r="C1739">
            <v>43531</v>
          </cell>
          <cell r="D1739" t="str">
            <v>182332 REG ASSET - AFUDC (PIS)</v>
          </cell>
          <cell r="E1739">
            <v>44166</v>
          </cell>
          <cell r="F1739">
            <v>0</v>
          </cell>
          <cell r="G1739">
            <v>557.01</v>
          </cell>
          <cell r="H1739">
            <v>23.14</v>
          </cell>
          <cell r="I1739">
            <v>533.87</v>
          </cell>
          <cell r="J1739">
            <v>0</v>
          </cell>
          <cell r="K1739">
            <v>0</v>
          </cell>
          <cell r="L1739" t="str">
            <v>ED.KF.312000</v>
          </cell>
          <cell r="M1739" t="str">
            <v>ED</v>
          </cell>
          <cell r="N1739" t="str">
            <v>KF</v>
          </cell>
          <cell r="O1739" t="str">
            <v>312000</v>
          </cell>
        </row>
        <row r="1740">
          <cell r="A1740" t="str">
            <v>ED.ID.366000-AFC-DISTRIBUTION PLANT</v>
          </cell>
          <cell r="B1740">
            <v>43800</v>
          </cell>
          <cell r="C1740">
            <v>43466</v>
          </cell>
          <cell r="D1740" t="str">
            <v>182332 REG ASSET - AFUDC (PIS)</v>
          </cell>
          <cell r="E1740">
            <v>44166</v>
          </cell>
          <cell r="F1740">
            <v>0</v>
          </cell>
          <cell r="G1740">
            <v>206.62</v>
          </cell>
          <cell r="H1740">
            <v>5.01</v>
          </cell>
          <cell r="I1740">
            <v>201.61</v>
          </cell>
          <cell r="J1740">
            <v>0</v>
          </cell>
          <cell r="K1740">
            <v>0</v>
          </cell>
          <cell r="L1740" t="str">
            <v>ED.ID.366000</v>
          </cell>
          <cell r="M1740" t="str">
            <v>ED</v>
          </cell>
          <cell r="N1740" t="str">
            <v>ID</v>
          </cell>
          <cell r="O1740" t="str">
            <v>366000</v>
          </cell>
        </row>
        <row r="1741">
          <cell r="A1741" t="str">
            <v>CD.AA.303100-AFC-INTANGIBLE PLANT-M</v>
          </cell>
          <cell r="B1741">
            <v>43535</v>
          </cell>
          <cell r="C1741">
            <v>43525</v>
          </cell>
          <cell r="D1741" t="str">
            <v>182332 REG ASSET - AFUDC (PIS)</v>
          </cell>
          <cell r="E1741">
            <v>44166</v>
          </cell>
          <cell r="F1741">
            <v>0</v>
          </cell>
          <cell r="G1741">
            <v>852.82</v>
          </cell>
          <cell r="H1741">
            <v>218.17</v>
          </cell>
          <cell r="I1741">
            <v>634.65</v>
          </cell>
          <cell r="J1741">
            <v>9.2960000000000001E-2</v>
          </cell>
          <cell r="K1741">
            <v>79.278147200000006</v>
          </cell>
          <cell r="L1741" t="str">
            <v>CD.AA.303100</v>
          </cell>
          <cell r="M1741" t="str">
            <v>CD</v>
          </cell>
          <cell r="N1741" t="str">
            <v>AA</v>
          </cell>
          <cell r="O1741" t="str">
            <v>303100</v>
          </cell>
        </row>
        <row r="1742">
          <cell r="A1742" t="str">
            <v>ED.AN.303100-AFC-INTANGIBLE PLANT-M</v>
          </cell>
          <cell r="B1742">
            <v>43972</v>
          </cell>
          <cell r="C1742">
            <v>43952</v>
          </cell>
          <cell r="D1742" t="str">
            <v>182332 REG ASSET - AFUDC (PIS)</v>
          </cell>
          <cell r="E1742">
            <v>44166</v>
          </cell>
          <cell r="F1742">
            <v>0</v>
          </cell>
          <cell r="G1742">
            <v>26.22</v>
          </cell>
          <cell r="H1742">
            <v>0.95</v>
          </cell>
          <cell r="I1742">
            <v>25.27</v>
          </cell>
          <cell r="J1742">
            <v>0</v>
          </cell>
          <cell r="K1742">
            <v>0</v>
          </cell>
          <cell r="L1742" t="str">
            <v>ED.AN.303100</v>
          </cell>
          <cell r="M1742" t="str">
            <v>ED</v>
          </cell>
          <cell r="N1742" t="str">
            <v>AN</v>
          </cell>
          <cell r="O1742" t="str">
            <v>303100</v>
          </cell>
        </row>
        <row r="1743">
          <cell r="A1743" t="str">
            <v>GD.OR.385000-AFC-DISTRIBUTION-MEAS/</v>
          </cell>
          <cell r="B1743">
            <v>43951</v>
          </cell>
          <cell r="C1743">
            <v>43922</v>
          </cell>
          <cell r="D1743" t="str">
            <v>182332 REG ASSET - AFUDC (PIS)</v>
          </cell>
          <cell r="E1743">
            <v>44166</v>
          </cell>
          <cell r="F1743">
            <v>0</v>
          </cell>
          <cell r="G1743">
            <v>91.31</v>
          </cell>
          <cell r="H1743">
            <v>0.6</v>
          </cell>
          <cell r="I1743">
            <v>90.71</v>
          </cell>
          <cell r="J1743">
            <v>1</v>
          </cell>
          <cell r="K1743">
            <v>91.31</v>
          </cell>
          <cell r="L1743" t="str">
            <v>GD.OR.385000</v>
          </cell>
          <cell r="M1743" t="str">
            <v>GD</v>
          </cell>
          <cell r="N1743" t="str">
            <v>OR</v>
          </cell>
          <cell r="O1743" t="str">
            <v>385000</v>
          </cell>
        </row>
        <row r="1744">
          <cell r="A1744" t="str">
            <v>ED.AN.356000-AFC-TRANSMISSION PLANT</v>
          </cell>
          <cell r="B1744">
            <v>44020</v>
          </cell>
          <cell r="C1744">
            <v>44020</v>
          </cell>
          <cell r="D1744" t="str">
            <v>182332 REG ASSET - AFUDC (PIS)</v>
          </cell>
          <cell r="E1744">
            <v>44166</v>
          </cell>
          <cell r="F1744">
            <v>0</v>
          </cell>
          <cell r="G1744">
            <v>4450.25</v>
          </cell>
          <cell r="H1744">
            <v>41.82</v>
          </cell>
          <cell r="I1744">
            <v>4408.43</v>
          </cell>
          <cell r="J1744">
            <v>0</v>
          </cell>
          <cell r="K1744">
            <v>0</v>
          </cell>
          <cell r="L1744" t="str">
            <v>ED.AN.356000</v>
          </cell>
          <cell r="M1744" t="str">
            <v>ED</v>
          </cell>
          <cell r="N1744" t="str">
            <v>AN</v>
          </cell>
          <cell r="O1744" t="str">
            <v>356000</v>
          </cell>
        </row>
        <row r="1745">
          <cell r="A1745" t="str">
            <v>ED.AN.355000-AFC-TRANSMISSION PLANT</v>
          </cell>
          <cell r="B1745">
            <v>43643</v>
          </cell>
          <cell r="C1745">
            <v>43643</v>
          </cell>
          <cell r="D1745" t="str">
            <v>182332 REG ASSET - AFUDC (PIS)</v>
          </cell>
          <cell r="E1745">
            <v>44166</v>
          </cell>
          <cell r="F1745">
            <v>0</v>
          </cell>
          <cell r="G1745">
            <v>4595.63</v>
          </cell>
          <cell r="H1745">
            <v>90.09</v>
          </cell>
          <cell r="I1745">
            <v>4505.54</v>
          </cell>
          <cell r="J1745">
            <v>0</v>
          </cell>
          <cell r="K1745">
            <v>0</v>
          </cell>
          <cell r="L1745" t="str">
            <v>ED.AN.355000</v>
          </cell>
          <cell r="M1745" t="str">
            <v>ED</v>
          </cell>
          <cell r="N1745" t="str">
            <v>AN</v>
          </cell>
          <cell r="O1745" t="str">
            <v>355000</v>
          </cell>
        </row>
        <row r="1746">
          <cell r="A1746" t="str">
            <v>ED.ID.369100-AFC-DISTRIBUTION PLANT</v>
          </cell>
          <cell r="B1746">
            <v>43801</v>
          </cell>
          <cell r="C1746">
            <v>43466</v>
          </cell>
          <cell r="D1746" t="str">
            <v>182332 REG ASSET - AFUDC (PIS)</v>
          </cell>
          <cell r="E1746">
            <v>44166</v>
          </cell>
          <cell r="F1746">
            <v>0</v>
          </cell>
          <cell r="G1746">
            <v>3.23</v>
          </cell>
          <cell r="H1746">
            <v>0.09</v>
          </cell>
          <cell r="I1746">
            <v>3.14</v>
          </cell>
          <cell r="J1746">
            <v>0</v>
          </cell>
          <cell r="K1746">
            <v>0</v>
          </cell>
          <cell r="L1746" t="str">
            <v>ED.ID.369100</v>
          </cell>
          <cell r="M1746" t="str">
            <v>ED</v>
          </cell>
          <cell r="N1746" t="str">
            <v>ID</v>
          </cell>
          <cell r="O1746" t="str">
            <v>369100</v>
          </cell>
        </row>
        <row r="1747">
          <cell r="A1747" t="str">
            <v>CD.AA.303100-AFC-INTANGIBLE PLANT-M</v>
          </cell>
          <cell r="B1747">
            <v>43682</v>
          </cell>
          <cell r="C1747">
            <v>43678</v>
          </cell>
          <cell r="D1747" t="str">
            <v>182332 REG ASSET - AFUDC (PIS)</v>
          </cell>
          <cell r="E1747">
            <v>44166</v>
          </cell>
          <cell r="F1747">
            <v>0</v>
          </cell>
          <cell r="G1747">
            <v>283.23</v>
          </cell>
          <cell r="H1747">
            <v>72.459999999999994</v>
          </cell>
          <cell r="I1747">
            <v>210.77</v>
          </cell>
          <cell r="J1747">
            <v>9.2960000000000001E-2</v>
          </cell>
          <cell r="K1747">
            <v>26.329060800000001</v>
          </cell>
          <cell r="L1747" t="str">
            <v>CD.AA.303100</v>
          </cell>
          <cell r="M1747" t="str">
            <v>CD</v>
          </cell>
          <cell r="N1747" t="str">
            <v>AA</v>
          </cell>
          <cell r="O1747" t="str">
            <v>303100</v>
          </cell>
        </row>
        <row r="1748">
          <cell r="A1748" t="str">
            <v>GD.OR.390100-AFC-GENERAL PLANT-STRU</v>
          </cell>
          <cell r="B1748">
            <v>43882</v>
          </cell>
          <cell r="C1748">
            <v>43882</v>
          </cell>
          <cell r="D1748" t="str">
            <v>182332 REG ASSET - AFUDC (PIS)</v>
          </cell>
          <cell r="E1748">
            <v>44166</v>
          </cell>
          <cell r="F1748">
            <v>0</v>
          </cell>
          <cell r="G1748">
            <v>324.08999999999997</v>
          </cell>
          <cell r="H1748">
            <v>4.09</v>
          </cell>
          <cell r="I1748">
            <v>320</v>
          </cell>
          <cell r="J1748">
            <v>1</v>
          </cell>
          <cell r="K1748">
            <v>324.08999999999997</v>
          </cell>
          <cell r="L1748" t="str">
            <v>GD.OR.390100</v>
          </cell>
          <cell r="M1748" t="str">
            <v>GD</v>
          </cell>
          <cell r="N1748" t="str">
            <v>OR</v>
          </cell>
          <cell r="O1748" t="str">
            <v>390100</v>
          </cell>
        </row>
        <row r="1749">
          <cell r="A1749" t="str">
            <v>ED.WA.390100-AFC-GENERAL PLANT-STRU</v>
          </cell>
          <cell r="B1749">
            <v>43882</v>
          </cell>
          <cell r="C1749">
            <v>43882</v>
          </cell>
          <cell r="D1749" t="str">
            <v>182332 REG ASSET - AFUDC (PIS)</v>
          </cell>
          <cell r="E1749">
            <v>44166</v>
          </cell>
          <cell r="F1749">
            <v>0</v>
          </cell>
          <cell r="G1749">
            <v>89.33</v>
          </cell>
          <cell r="H1749">
            <v>0.81</v>
          </cell>
          <cell r="I1749">
            <v>88.52</v>
          </cell>
          <cell r="J1749">
            <v>0</v>
          </cell>
          <cell r="K1749">
            <v>0</v>
          </cell>
          <cell r="L1749" t="str">
            <v>ED.WA.390100</v>
          </cell>
          <cell r="M1749" t="str">
            <v>ED</v>
          </cell>
          <cell r="N1749" t="str">
            <v>WA</v>
          </cell>
          <cell r="O1749" t="str">
            <v>390100</v>
          </cell>
        </row>
        <row r="1750">
          <cell r="A1750" t="str">
            <v>CD.AA.390100-AFC-GENERAL PLANT-STRU</v>
          </cell>
          <cell r="B1750">
            <v>43882</v>
          </cell>
          <cell r="C1750">
            <v>43882</v>
          </cell>
          <cell r="D1750" t="str">
            <v>182332 REG ASSET - AFUDC (PIS)</v>
          </cell>
          <cell r="E1750">
            <v>44166</v>
          </cell>
          <cell r="F1750">
            <v>0</v>
          </cell>
          <cell r="G1750">
            <v>63.88</v>
          </cell>
          <cell r="H1750">
            <v>0.55000000000000004</v>
          </cell>
          <cell r="I1750">
            <v>63.33</v>
          </cell>
          <cell r="J1750">
            <v>9.2960000000000001E-2</v>
          </cell>
          <cell r="K1750">
            <v>5.9382847999999999</v>
          </cell>
          <cell r="L1750" t="str">
            <v>CD.AA.390100</v>
          </cell>
          <cell r="M1750" t="str">
            <v>CD</v>
          </cell>
          <cell r="N1750" t="str">
            <v>AA</v>
          </cell>
          <cell r="O1750" t="str">
            <v>390100</v>
          </cell>
        </row>
        <row r="1751">
          <cell r="A1751" t="str">
            <v>CD.AA.397000-AFC-GENERAL PLANT-COMM</v>
          </cell>
          <cell r="B1751">
            <v>44001</v>
          </cell>
          <cell r="C1751">
            <v>44001</v>
          </cell>
          <cell r="D1751" t="str">
            <v>182332 REG ASSET - AFUDC (PIS)</v>
          </cell>
          <cell r="E1751">
            <v>44166</v>
          </cell>
          <cell r="F1751">
            <v>0</v>
          </cell>
          <cell r="G1751">
            <v>50.21</v>
          </cell>
          <cell r="H1751">
            <v>1.31</v>
          </cell>
          <cell r="I1751">
            <v>48.9</v>
          </cell>
          <cell r="J1751">
            <v>9.2960000000000001E-2</v>
          </cell>
          <cell r="K1751">
            <v>4.6675215999999997</v>
          </cell>
          <cell r="L1751" t="str">
            <v>CD.AA.397000</v>
          </cell>
          <cell r="M1751" t="str">
            <v>CD</v>
          </cell>
          <cell r="N1751" t="str">
            <v>AA</v>
          </cell>
          <cell r="O1751" t="str">
            <v>397000</v>
          </cell>
        </row>
        <row r="1752">
          <cell r="A1752" t="str">
            <v>CD.AA.303100-AFC-INTANGIBLE PLANT-M</v>
          </cell>
          <cell r="B1752">
            <v>43669</v>
          </cell>
          <cell r="C1752">
            <v>43669</v>
          </cell>
          <cell r="D1752" t="str">
            <v>182332 REG ASSET - AFUDC (PIS)</v>
          </cell>
          <cell r="E1752">
            <v>44166</v>
          </cell>
          <cell r="F1752">
            <v>0</v>
          </cell>
          <cell r="G1752">
            <v>196.05</v>
          </cell>
          <cell r="H1752">
            <v>50.15</v>
          </cell>
          <cell r="I1752">
            <v>145.9</v>
          </cell>
          <cell r="J1752">
            <v>9.2960000000000001E-2</v>
          </cell>
          <cell r="K1752">
            <v>18.224808000000003</v>
          </cell>
          <cell r="L1752" t="str">
            <v>CD.AA.303100</v>
          </cell>
          <cell r="M1752" t="str">
            <v>CD</v>
          </cell>
          <cell r="N1752" t="str">
            <v>AA</v>
          </cell>
          <cell r="O1752" t="str">
            <v>303100</v>
          </cell>
        </row>
        <row r="1753">
          <cell r="A1753" t="str">
            <v>CD.AA.303100-AFC-INTANGIBLE PLANT-M</v>
          </cell>
          <cell r="B1753">
            <v>43970</v>
          </cell>
          <cell r="C1753">
            <v>43970</v>
          </cell>
          <cell r="D1753" t="str">
            <v>182332 REG ASSET - AFUDC (PIS)</v>
          </cell>
          <cell r="E1753">
            <v>44166</v>
          </cell>
          <cell r="F1753">
            <v>0</v>
          </cell>
          <cell r="G1753">
            <v>25268.62</v>
          </cell>
          <cell r="H1753">
            <v>1121.6500000000001</v>
          </cell>
          <cell r="I1753">
            <v>24146.97</v>
          </cell>
          <cell r="J1753">
            <v>9.2960000000000001E-2</v>
          </cell>
          <cell r="K1753">
            <v>2348.9709152</v>
          </cell>
          <cell r="L1753" t="str">
            <v>CD.AA.303100</v>
          </cell>
          <cell r="M1753" t="str">
            <v>CD</v>
          </cell>
          <cell r="N1753" t="str">
            <v>AA</v>
          </cell>
          <cell r="O1753" t="str">
            <v>303100</v>
          </cell>
        </row>
        <row r="1754">
          <cell r="A1754" t="str">
            <v>CD.AA.303100-AFC-INTANGIBLE PLANT-M</v>
          </cell>
          <cell r="B1754">
            <v>43838</v>
          </cell>
          <cell r="C1754">
            <v>43838</v>
          </cell>
          <cell r="D1754" t="str">
            <v>182332 REG ASSET - AFUDC (PIS)</v>
          </cell>
          <cell r="E1754">
            <v>44166</v>
          </cell>
          <cell r="F1754">
            <v>0</v>
          </cell>
          <cell r="G1754">
            <v>2370.2199999999998</v>
          </cell>
          <cell r="H1754">
            <v>105.21</v>
          </cell>
          <cell r="I1754">
            <v>2265.0100000000002</v>
          </cell>
          <cell r="J1754">
            <v>9.2960000000000001E-2</v>
          </cell>
          <cell r="K1754">
            <v>220.33565119999997</v>
          </cell>
          <cell r="L1754" t="str">
            <v>CD.AA.303100</v>
          </cell>
          <cell r="M1754" t="str">
            <v>CD</v>
          </cell>
          <cell r="N1754" t="str">
            <v>AA</v>
          </cell>
          <cell r="O1754" t="str">
            <v>303100</v>
          </cell>
        </row>
        <row r="1755">
          <cell r="A1755" t="str">
            <v>ED.AN.355000-AFC-TRANSMISSION PLANT</v>
          </cell>
          <cell r="B1755">
            <v>43784</v>
          </cell>
          <cell r="C1755">
            <v>43770</v>
          </cell>
          <cell r="D1755" t="str">
            <v>182332 REG ASSET - AFUDC (PIS)</v>
          </cell>
          <cell r="E1755">
            <v>44166</v>
          </cell>
          <cell r="F1755">
            <v>0</v>
          </cell>
          <cell r="G1755">
            <v>4101.08</v>
          </cell>
          <cell r="H1755">
            <v>80.400000000000006</v>
          </cell>
          <cell r="I1755">
            <v>4020.68</v>
          </cell>
          <cell r="J1755">
            <v>0</v>
          </cell>
          <cell r="K1755">
            <v>0</v>
          </cell>
          <cell r="L1755" t="str">
            <v>ED.AN.355000</v>
          </cell>
          <cell r="M1755" t="str">
            <v>ED</v>
          </cell>
          <cell r="N1755" t="str">
            <v>AN</v>
          </cell>
          <cell r="O1755" t="str">
            <v>355000</v>
          </cell>
        </row>
        <row r="1756">
          <cell r="A1756" t="str">
            <v>CD.AA.397000-AFC-GENERAL PLANT-COMM</v>
          </cell>
          <cell r="B1756">
            <v>43871</v>
          </cell>
          <cell r="C1756">
            <v>43871</v>
          </cell>
          <cell r="D1756" t="str">
            <v>182332 REG ASSET - AFUDC (PIS)</v>
          </cell>
          <cell r="E1756">
            <v>44166</v>
          </cell>
          <cell r="F1756">
            <v>0</v>
          </cell>
          <cell r="G1756">
            <v>702.74</v>
          </cell>
          <cell r="H1756">
            <v>18.399999999999999</v>
          </cell>
          <cell r="I1756">
            <v>684.34</v>
          </cell>
          <cell r="J1756">
            <v>9.2960000000000001E-2</v>
          </cell>
          <cell r="K1756">
            <v>65.326710399999996</v>
          </cell>
          <cell r="L1756" t="str">
            <v>CD.AA.397000</v>
          </cell>
          <cell r="M1756" t="str">
            <v>CD</v>
          </cell>
          <cell r="N1756" t="str">
            <v>AA</v>
          </cell>
          <cell r="O1756" t="str">
            <v>397000</v>
          </cell>
        </row>
        <row r="1757">
          <cell r="A1757" t="str">
            <v>CD.AA.397000-AFC-GENERAL PLANT-COMM</v>
          </cell>
          <cell r="B1757">
            <v>43965</v>
          </cell>
          <cell r="C1757">
            <v>43965</v>
          </cell>
          <cell r="D1757" t="str">
            <v>182332 REG ASSET - AFUDC (PIS)</v>
          </cell>
          <cell r="E1757">
            <v>44166</v>
          </cell>
          <cell r="F1757">
            <v>0</v>
          </cell>
          <cell r="G1757">
            <v>2062.4</v>
          </cell>
          <cell r="H1757">
            <v>53.99</v>
          </cell>
          <cell r="I1757">
            <v>2008.41</v>
          </cell>
          <cell r="J1757">
            <v>9.2960000000000001E-2</v>
          </cell>
          <cell r="K1757">
            <v>191.72070400000001</v>
          </cell>
          <cell r="L1757" t="str">
            <v>CD.AA.397000</v>
          </cell>
          <cell r="M1757" t="str">
            <v>CD</v>
          </cell>
          <cell r="N1757" t="str">
            <v>AA</v>
          </cell>
          <cell r="O1757" t="str">
            <v>397000</v>
          </cell>
        </row>
        <row r="1758">
          <cell r="A1758" t="str">
            <v>ED.ID.367000-AFC-DISTRIBUTION PLANT</v>
          </cell>
          <cell r="B1758">
            <v>43644</v>
          </cell>
          <cell r="C1758">
            <v>43466</v>
          </cell>
          <cell r="D1758" t="str">
            <v>182332 REG ASSET - AFUDC (PIS)</v>
          </cell>
          <cell r="E1758">
            <v>44166</v>
          </cell>
          <cell r="F1758">
            <v>0</v>
          </cell>
          <cell r="G1758">
            <v>4563.95</v>
          </cell>
          <cell r="H1758">
            <v>184.1</v>
          </cell>
          <cell r="I1758">
            <v>4379.8500000000004</v>
          </cell>
          <cell r="J1758">
            <v>0</v>
          </cell>
          <cell r="K1758">
            <v>0</v>
          </cell>
          <cell r="L1758" t="str">
            <v>ED.ID.367000</v>
          </cell>
          <cell r="M1758" t="str">
            <v>ED</v>
          </cell>
          <cell r="N1758" t="str">
            <v>ID</v>
          </cell>
          <cell r="O1758" t="str">
            <v>367000</v>
          </cell>
        </row>
        <row r="1759">
          <cell r="A1759" t="str">
            <v>ED.ID.364000-AFC-DISTRIBUTION PLANT</v>
          </cell>
          <cell r="B1759">
            <v>43773</v>
          </cell>
          <cell r="C1759">
            <v>43466</v>
          </cell>
          <cell r="D1759" t="str">
            <v>182332 REG ASSET - AFUDC (PIS)</v>
          </cell>
          <cell r="E1759">
            <v>44166</v>
          </cell>
          <cell r="F1759">
            <v>0</v>
          </cell>
          <cell r="G1759">
            <v>368.26</v>
          </cell>
          <cell r="H1759">
            <v>11.5</v>
          </cell>
          <cell r="I1759">
            <v>356.76</v>
          </cell>
          <cell r="J1759">
            <v>0</v>
          </cell>
          <cell r="K1759">
            <v>0</v>
          </cell>
          <cell r="L1759" t="str">
            <v>ED.ID.364000</v>
          </cell>
          <cell r="M1759" t="str">
            <v>ED</v>
          </cell>
          <cell r="N1759" t="str">
            <v>ID</v>
          </cell>
          <cell r="O1759" t="str">
            <v>364000</v>
          </cell>
        </row>
        <row r="1760">
          <cell r="A1760" t="str">
            <v>ED.AN.352000-AFC-TRANSMISSION PLANT</v>
          </cell>
          <cell r="B1760">
            <v>43510</v>
          </cell>
          <cell r="C1760">
            <v>43497</v>
          </cell>
          <cell r="D1760" t="str">
            <v>182332 REG ASSET - AFUDC (PIS)</v>
          </cell>
          <cell r="E1760">
            <v>44166</v>
          </cell>
          <cell r="F1760">
            <v>0</v>
          </cell>
          <cell r="G1760">
            <v>31.15</v>
          </cell>
          <cell r="H1760">
            <v>0.32</v>
          </cell>
          <cell r="I1760">
            <v>30.83</v>
          </cell>
          <cell r="J1760">
            <v>0</v>
          </cell>
          <cell r="K1760">
            <v>0</v>
          </cell>
          <cell r="L1760" t="str">
            <v>ED.AN.352000</v>
          </cell>
          <cell r="M1760" t="str">
            <v>ED</v>
          </cell>
          <cell r="N1760" t="str">
            <v>AN</v>
          </cell>
          <cell r="O1760" t="str">
            <v>352000</v>
          </cell>
        </row>
        <row r="1761">
          <cell r="A1761" t="str">
            <v>ED.AN.303100-AFC-INTANGIBLE PLANT-M</v>
          </cell>
          <cell r="B1761">
            <v>44166</v>
          </cell>
          <cell r="C1761">
            <v>44166</v>
          </cell>
          <cell r="D1761" t="str">
            <v>182332 REG ASSET - AFUDC (PIS)</v>
          </cell>
          <cell r="E1761">
            <v>44166</v>
          </cell>
          <cell r="F1761">
            <v>0</v>
          </cell>
          <cell r="G1761">
            <v>393.6</v>
          </cell>
          <cell r="H1761">
            <v>14.31</v>
          </cell>
          <cell r="I1761">
            <v>379.29</v>
          </cell>
          <cell r="J1761">
            <v>0</v>
          </cell>
          <cell r="K1761">
            <v>0</v>
          </cell>
          <cell r="L1761" t="str">
            <v>ED.AN.303100</v>
          </cell>
          <cell r="M1761" t="str">
            <v>ED</v>
          </cell>
          <cell r="N1761" t="str">
            <v>AN</v>
          </cell>
          <cell r="O1761" t="str">
            <v>303100</v>
          </cell>
        </row>
        <row r="1762">
          <cell r="A1762" t="str">
            <v>CD.AA.303100-AFC-INTANGIBLE PLANT-M</v>
          </cell>
          <cell r="B1762">
            <v>43626</v>
          </cell>
          <cell r="C1762">
            <v>43617</v>
          </cell>
          <cell r="D1762" t="str">
            <v>182332 REG ASSET - AFUDC (PIS)</v>
          </cell>
          <cell r="E1762">
            <v>44166</v>
          </cell>
          <cell r="F1762">
            <v>0</v>
          </cell>
          <cell r="G1762">
            <v>6283.33</v>
          </cell>
          <cell r="H1762">
            <v>1607.43</v>
          </cell>
          <cell r="I1762">
            <v>4675.8999999999996</v>
          </cell>
          <cell r="J1762">
            <v>9.2960000000000001E-2</v>
          </cell>
          <cell r="K1762">
            <v>584.09835680000003</v>
          </cell>
          <cell r="L1762" t="str">
            <v>CD.AA.303100</v>
          </cell>
          <cell r="M1762" t="str">
            <v>CD</v>
          </cell>
          <cell r="N1762" t="str">
            <v>AA</v>
          </cell>
          <cell r="O1762" t="str">
            <v>303100</v>
          </cell>
        </row>
        <row r="1763">
          <cell r="A1763" t="str">
            <v>ED.AN.303100-AFC-INTANGIBLE PLANT-M</v>
          </cell>
          <cell r="B1763">
            <v>43847</v>
          </cell>
          <cell r="C1763">
            <v>43847</v>
          </cell>
          <cell r="D1763" t="str">
            <v>182332 REG ASSET - AFUDC (PIS)</v>
          </cell>
          <cell r="E1763">
            <v>44166</v>
          </cell>
          <cell r="F1763">
            <v>0</v>
          </cell>
          <cell r="G1763">
            <v>32.799999999999997</v>
          </cell>
          <cell r="H1763">
            <v>1.19</v>
          </cell>
          <cell r="I1763">
            <v>31.61</v>
          </cell>
          <cell r="J1763">
            <v>0</v>
          </cell>
          <cell r="K1763">
            <v>0</v>
          </cell>
          <cell r="L1763" t="str">
            <v>ED.AN.303100</v>
          </cell>
          <cell r="M1763" t="str">
            <v>ED</v>
          </cell>
          <cell r="N1763" t="str">
            <v>AN</v>
          </cell>
          <cell r="O1763" t="str">
            <v>303100</v>
          </cell>
        </row>
        <row r="1764">
          <cell r="A1764" t="str">
            <v>CD.AA.397000-AFC-GENERAL PLANT-COMM</v>
          </cell>
          <cell r="B1764">
            <v>43669</v>
          </cell>
          <cell r="C1764">
            <v>43669</v>
          </cell>
          <cell r="D1764" t="str">
            <v>182332 REG ASSET - AFUDC (PIS)</v>
          </cell>
          <cell r="E1764">
            <v>44166</v>
          </cell>
          <cell r="F1764">
            <v>0</v>
          </cell>
          <cell r="G1764">
            <v>3766.35</v>
          </cell>
          <cell r="H1764">
            <v>207.54</v>
          </cell>
          <cell r="I1764">
            <v>3558.81</v>
          </cell>
          <cell r="J1764">
            <v>9.2960000000000001E-2</v>
          </cell>
          <cell r="K1764">
            <v>350.11989599999998</v>
          </cell>
          <cell r="L1764" t="str">
            <v>CD.AA.397000</v>
          </cell>
          <cell r="M1764" t="str">
            <v>CD</v>
          </cell>
          <cell r="N1764" t="str">
            <v>AA</v>
          </cell>
          <cell r="O1764" t="str">
            <v>397000</v>
          </cell>
        </row>
        <row r="1765">
          <cell r="A1765" t="str">
            <v>GD.ID.376000-AFC-GAS DISTRIBUTION P</v>
          </cell>
          <cell r="B1765">
            <v>43800</v>
          </cell>
          <cell r="C1765">
            <v>43466</v>
          </cell>
          <cell r="D1765" t="str">
            <v>182332 REG ASSET - AFUDC (PIS)</v>
          </cell>
          <cell r="E1765">
            <v>44166</v>
          </cell>
          <cell r="F1765">
            <v>0</v>
          </cell>
          <cell r="G1765">
            <v>282.17</v>
          </cell>
          <cell r="H1765">
            <v>8.99</v>
          </cell>
          <cell r="I1765">
            <v>273.18</v>
          </cell>
          <cell r="J1765">
            <v>0</v>
          </cell>
          <cell r="K1765">
            <v>0</v>
          </cell>
          <cell r="L1765" t="str">
            <v>GD.ID.376000</v>
          </cell>
          <cell r="M1765" t="str">
            <v>GD</v>
          </cell>
          <cell r="N1765" t="str">
            <v>ID</v>
          </cell>
          <cell r="O1765" t="str">
            <v>376000</v>
          </cell>
        </row>
        <row r="1766">
          <cell r="A1766" t="str">
            <v>ED.RT.341000-AFC-OTHER PROD PLANT-S</v>
          </cell>
          <cell r="B1766">
            <v>43564</v>
          </cell>
          <cell r="C1766">
            <v>43564</v>
          </cell>
          <cell r="D1766" t="str">
            <v>182332 REG ASSET - AFUDC (PIS)</v>
          </cell>
          <cell r="E1766">
            <v>44166</v>
          </cell>
          <cell r="F1766">
            <v>0</v>
          </cell>
          <cell r="G1766">
            <v>23.03</v>
          </cell>
          <cell r="H1766">
            <v>0.93</v>
          </cell>
          <cell r="I1766">
            <v>22.1</v>
          </cell>
          <cell r="J1766">
            <v>0</v>
          </cell>
          <cell r="K1766">
            <v>0</v>
          </cell>
          <cell r="L1766" t="str">
            <v>ED.RT.341000</v>
          </cell>
          <cell r="M1766" t="str">
            <v>ED</v>
          </cell>
          <cell r="N1766" t="str">
            <v>RT</v>
          </cell>
          <cell r="O1766" t="str">
            <v>341000</v>
          </cell>
        </row>
        <row r="1767">
          <cell r="A1767" t="str">
            <v>CD.AA.303100-AFC-INTANGIBLE PLANT-M</v>
          </cell>
          <cell r="B1767">
            <v>43502</v>
          </cell>
          <cell r="C1767">
            <v>43502</v>
          </cell>
          <cell r="D1767" t="str">
            <v>182332 REG ASSET - AFUDC (PIS)</v>
          </cell>
          <cell r="E1767">
            <v>44166</v>
          </cell>
          <cell r="F1767">
            <v>0</v>
          </cell>
          <cell r="G1767">
            <v>269.74</v>
          </cell>
          <cell r="H1767">
            <v>69.010000000000005</v>
          </cell>
          <cell r="I1767">
            <v>200.73</v>
          </cell>
          <cell r="J1767">
            <v>9.2960000000000001E-2</v>
          </cell>
          <cell r="K1767">
            <v>25.075030400000003</v>
          </cell>
          <cell r="L1767" t="str">
            <v>CD.AA.303100</v>
          </cell>
          <cell r="M1767" t="str">
            <v>CD</v>
          </cell>
          <cell r="N1767" t="str">
            <v>AA</v>
          </cell>
          <cell r="O1767" t="str">
            <v>303100</v>
          </cell>
        </row>
        <row r="1768">
          <cell r="A1768" t="str">
            <v>ED.AN.397000-AFC-GENERAL PLANT-COMM</v>
          </cell>
          <cell r="B1768">
            <v>44109</v>
          </cell>
          <cell r="C1768">
            <v>44109</v>
          </cell>
          <cell r="D1768" t="str">
            <v>182332 REG ASSET - AFUDC (PIS)</v>
          </cell>
          <cell r="E1768">
            <v>44166</v>
          </cell>
          <cell r="F1768">
            <v>0</v>
          </cell>
          <cell r="G1768">
            <v>253.46</v>
          </cell>
          <cell r="H1768">
            <v>4.55</v>
          </cell>
          <cell r="I1768">
            <v>248.91</v>
          </cell>
          <cell r="J1768">
            <v>0</v>
          </cell>
          <cell r="K1768">
            <v>0</v>
          </cell>
          <cell r="L1768" t="str">
            <v>ED.AN.397000</v>
          </cell>
          <cell r="M1768" t="str">
            <v>ED</v>
          </cell>
          <cell r="N1768" t="str">
            <v>AN</v>
          </cell>
          <cell r="O1768" t="str">
            <v>397000</v>
          </cell>
        </row>
        <row r="1769">
          <cell r="A1769" t="str">
            <v>ED.AN.397000 GENERAL PLANT-COMMUNIC</v>
          </cell>
          <cell r="B1769">
            <v>43872</v>
          </cell>
          <cell r="C1769">
            <v>43872</v>
          </cell>
          <cell r="D1769" t="str">
            <v>182332 REG ASSET - AFUDC (PIS)</v>
          </cell>
          <cell r="E1769">
            <v>44166</v>
          </cell>
          <cell r="F1769">
            <v>0</v>
          </cell>
          <cell r="G1769">
            <v>13.96</v>
          </cell>
          <cell r="H1769">
            <v>0.46</v>
          </cell>
          <cell r="I1769">
            <v>13.5</v>
          </cell>
          <cell r="J1769">
            <v>0</v>
          </cell>
          <cell r="K1769">
            <v>0</v>
          </cell>
          <cell r="L1769" t="str">
            <v>ED.AN.397000</v>
          </cell>
          <cell r="M1769" t="str">
            <v>ED</v>
          </cell>
          <cell r="N1769" t="str">
            <v>AN</v>
          </cell>
          <cell r="O1769" t="str">
            <v>397000</v>
          </cell>
        </row>
        <row r="1770">
          <cell r="A1770" t="str">
            <v>ED.ID.365000-AFC-DISTRIBUTION PLANT</v>
          </cell>
          <cell r="B1770">
            <v>43773</v>
          </cell>
          <cell r="C1770">
            <v>43466</v>
          </cell>
          <cell r="D1770" t="str">
            <v>182332 REG ASSET - AFUDC (PIS)</v>
          </cell>
          <cell r="E1770">
            <v>44166</v>
          </cell>
          <cell r="F1770">
            <v>0</v>
          </cell>
          <cell r="G1770">
            <v>215.68</v>
          </cell>
          <cell r="H1770">
            <v>7.2</v>
          </cell>
          <cell r="I1770">
            <v>208.48</v>
          </cell>
          <cell r="J1770">
            <v>0</v>
          </cell>
          <cell r="K1770">
            <v>0</v>
          </cell>
          <cell r="L1770" t="str">
            <v>ED.ID.365000</v>
          </cell>
          <cell r="M1770" t="str">
            <v>ED</v>
          </cell>
          <cell r="N1770" t="str">
            <v>ID</v>
          </cell>
          <cell r="O1770" t="str">
            <v>365000</v>
          </cell>
        </row>
        <row r="1771">
          <cell r="A1771" t="str">
            <v>ED.ID.362000-AFC-DISTRIBUTION PLANT</v>
          </cell>
          <cell r="B1771">
            <v>43910</v>
          </cell>
          <cell r="C1771">
            <v>43910</v>
          </cell>
          <cell r="D1771" t="str">
            <v>182332 REG ASSET - AFUDC (PIS)</v>
          </cell>
          <cell r="E1771">
            <v>44166</v>
          </cell>
          <cell r="F1771">
            <v>0</v>
          </cell>
          <cell r="G1771">
            <v>29.08</v>
          </cell>
          <cell r="H1771">
            <v>0.31</v>
          </cell>
          <cell r="I1771">
            <v>28.77</v>
          </cell>
          <cell r="J1771">
            <v>0</v>
          </cell>
          <cell r="K1771">
            <v>0</v>
          </cell>
          <cell r="L1771" t="str">
            <v>ED.ID.362000</v>
          </cell>
          <cell r="M1771" t="str">
            <v>ED</v>
          </cell>
          <cell r="N1771" t="str">
            <v>ID</v>
          </cell>
          <cell r="O1771" t="str">
            <v>362000</v>
          </cell>
        </row>
        <row r="1772">
          <cell r="A1772" t="str">
            <v>ED.ID.362000-AFC-DISTRIBUTION PLANT</v>
          </cell>
          <cell r="B1772">
            <v>43913</v>
          </cell>
          <cell r="C1772">
            <v>43913</v>
          </cell>
          <cell r="D1772" t="str">
            <v>182332 REG ASSET - AFUDC (PIS)</v>
          </cell>
          <cell r="E1772">
            <v>44166</v>
          </cell>
          <cell r="F1772">
            <v>0</v>
          </cell>
          <cell r="G1772">
            <v>88.32</v>
          </cell>
          <cell r="H1772">
            <v>0.93</v>
          </cell>
          <cell r="I1772">
            <v>87.39</v>
          </cell>
          <cell r="J1772">
            <v>0</v>
          </cell>
          <cell r="K1772">
            <v>0</v>
          </cell>
          <cell r="L1772" t="str">
            <v>ED.ID.362000</v>
          </cell>
          <cell r="M1772" t="str">
            <v>ED</v>
          </cell>
          <cell r="N1772" t="str">
            <v>ID</v>
          </cell>
          <cell r="O1772" t="str">
            <v>362000</v>
          </cell>
        </row>
        <row r="1773">
          <cell r="A1773" t="str">
            <v>ED.AN.355000-AFC-TRANSMISSION PLANT</v>
          </cell>
          <cell r="B1773">
            <v>43782</v>
          </cell>
          <cell r="C1773">
            <v>43782</v>
          </cell>
          <cell r="D1773" t="str">
            <v>182332 REG ASSET - AFUDC (PIS)</v>
          </cell>
          <cell r="E1773">
            <v>44166</v>
          </cell>
          <cell r="F1773">
            <v>0</v>
          </cell>
          <cell r="G1773">
            <v>145.9</v>
          </cell>
          <cell r="H1773">
            <v>2.86</v>
          </cell>
          <cell r="I1773">
            <v>143.04</v>
          </cell>
          <cell r="J1773">
            <v>0</v>
          </cell>
          <cell r="K1773">
            <v>0</v>
          </cell>
          <cell r="L1773" t="str">
            <v>ED.AN.355000</v>
          </cell>
          <cell r="M1773" t="str">
            <v>ED</v>
          </cell>
          <cell r="N1773" t="str">
            <v>AN</v>
          </cell>
          <cell r="O1773" t="str">
            <v>355000</v>
          </cell>
        </row>
        <row r="1774">
          <cell r="A1774" t="str">
            <v>ED.WA.366000-AFC-DISTRIBUTION PLANT</v>
          </cell>
          <cell r="B1774">
            <v>44175</v>
          </cell>
          <cell r="C1774">
            <v>43831</v>
          </cell>
          <cell r="D1774" t="str">
            <v>182332 REG ASSET - AFUDC (PIS)</v>
          </cell>
          <cell r="E1774">
            <v>44166</v>
          </cell>
          <cell r="F1774">
            <v>0</v>
          </cell>
          <cell r="G1774">
            <v>33.83</v>
          </cell>
          <cell r="H1774">
            <v>0.11</v>
          </cell>
          <cell r="I1774">
            <v>33.72</v>
          </cell>
          <cell r="J1774">
            <v>0</v>
          </cell>
          <cell r="K1774">
            <v>0</v>
          </cell>
          <cell r="L1774" t="str">
            <v>ED.WA.366000</v>
          </cell>
          <cell r="M1774" t="str">
            <v>ED</v>
          </cell>
          <cell r="N1774" t="str">
            <v>WA</v>
          </cell>
          <cell r="O1774" t="str">
            <v>366000</v>
          </cell>
        </row>
        <row r="1775">
          <cell r="A1775" t="str">
            <v>ED.ID.364000-AFC-DISTRIBUTION PLANT</v>
          </cell>
          <cell r="B1775">
            <v>43801</v>
          </cell>
          <cell r="C1775">
            <v>43466</v>
          </cell>
          <cell r="D1775" t="str">
            <v>182332 REG ASSET - AFUDC (PIS)</v>
          </cell>
          <cell r="E1775">
            <v>44166</v>
          </cell>
          <cell r="F1775">
            <v>0</v>
          </cell>
          <cell r="G1775">
            <v>10651.4</v>
          </cell>
          <cell r="H1775">
            <v>332.58</v>
          </cell>
          <cell r="I1775">
            <v>10318.82</v>
          </cell>
          <cell r="J1775">
            <v>0</v>
          </cell>
          <cell r="K1775">
            <v>0</v>
          </cell>
          <cell r="L1775" t="str">
            <v>ED.ID.364000</v>
          </cell>
          <cell r="M1775" t="str">
            <v>ED</v>
          </cell>
          <cell r="N1775" t="str">
            <v>ID</v>
          </cell>
          <cell r="O1775" t="str">
            <v>364000</v>
          </cell>
        </row>
        <row r="1776">
          <cell r="A1776" t="str">
            <v>ED.AN.356000-AFC-TRANSMISSION PLANT</v>
          </cell>
          <cell r="B1776">
            <v>43532</v>
          </cell>
          <cell r="C1776">
            <v>43532</v>
          </cell>
          <cell r="D1776" t="str">
            <v>182332 REG ASSET - AFUDC (PIS)</v>
          </cell>
          <cell r="E1776">
            <v>44166</v>
          </cell>
          <cell r="F1776">
            <v>0</v>
          </cell>
          <cell r="G1776">
            <v>20.18</v>
          </cell>
          <cell r="H1776">
            <v>0.44</v>
          </cell>
          <cell r="I1776">
            <v>19.739999999999998</v>
          </cell>
          <cell r="J1776">
            <v>0</v>
          </cell>
          <cell r="K1776">
            <v>0</v>
          </cell>
          <cell r="L1776" t="str">
            <v>ED.AN.356000</v>
          </cell>
          <cell r="M1776" t="str">
            <v>ED</v>
          </cell>
          <cell r="N1776" t="str">
            <v>AN</v>
          </cell>
          <cell r="O1776" t="str">
            <v>356000</v>
          </cell>
        </row>
        <row r="1777">
          <cell r="A1777" t="str">
            <v>GD.WA.378000-AFC-DISTRIBUTION-MEAS/</v>
          </cell>
          <cell r="B1777">
            <v>43614</v>
          </cell>
          <cell r="C1777">
            <v>43586</v>
          </cell>
          <cell r="D1777" t="str">
            <v>182332 REG ASSET - AFUDC (PIS)</v>
          </cell>
          <cell r="E1777">
            <v>44166</v>
          </cell>
          <cell r="F1777">
            <v>0</v>
          </cell>
          <cell r="G1777">
            <v>221.85</v>
          </cell>
          <cell r="H1777">
            <v>10.9</v>
          </cell>
          <cell r="I1777">
            <v>210.95</v>
          </cell>
          <cell r="J1777">
            <v>0</v>
          </cell>
          <cell r="K1777">
            <v>0</v>
          </cell>
          <cell r="L1777" t="str">
            <v>GD.WA.378000</v>
          </cell>
          <cell r="M1777" t="str">
            <v>GD</v>
          </cell>
          <cell r="N1777" t="str">
            <v>WA</v>
          </cell>
          <cell r="O1777" t="str">
            <v>378000</v>
          </cell>
        </row>
        <row r="1778">
          <cell r="A1778" t="str">
            <v>GD.OR.376000-AFC-GAS DISTRIBUTION P</v>
          </cell>
          <cell r="B1778">
            <v>43742</v>
          </cell>
          <cell r="C1778">
            <v>43466</v>
          </cell>
          <cell r="D1778" t="str">
            <v>182332 REG ASSET - AFUDC (PIS)</v>
          </cell>
          <cell r="E1778">
            <v>44166</v>
          </cell>
          <cell r="F1778">
            <v>0</v>
          </cell>
          <cell r="G1778">
            <v>82.96</v>
          </cell>
          <cell r="H1778">
            <v>1.75</v>
          </cell>
          <cell r="I1778">
            <v>81.209999999999994</v>
          </cell>
          <cell r="J1778">
            <v>1</v>
          </cell>
          <cell r="K1778">
            <v>82.96</v>
          </cell>
          <cell r="L1778" t="str">
            <v>GD.OR.376000</v>
          </cell>
          <cell r="M1778" t="str">
            <v>GD</v>
          </cell>
          <cell r="N1778" t="str">
            <v>OR</v>
          </cell>
          <cell r="O1778" t="str">
            <v>376000</v>
          </cell>
        </row>
        <row r="1779">
          <cell r="A1779" t="str">
            <v>ED.WA.364000-AFC-DISTRIBUTION PLANT</v>
          </cell>
          <cell r="B1779">
            <v>44173</v>
          </cell>
          <cell r="C1779">
            <v>43831</v>
          </cell>
          <cell r="D1779" t="str">
            <v>182332 REG ASSET - AFUDC (PIS)</v>
          </cell>
          <cell r="E1779">
            <v>44166</v>
          </cell>
          <cell r="F1779">
            <v>0</v>
          </cell>
          <cell r="G1779">
            <v>271.20999999999998</v>
          </cell>
          <cell r="H1779">
            <v>2.4900000000000002</v>
          </cell>
          <cell r="I1779">
            <v>268.72000000000003</v>
          </cell>
          <cell r="J1779">
            <v>0</v>
          </cell>
          <cell r="K1779">
            <v>0</v>
          </cell>
          <cell r="L1779" t="str">
            <v>ED.WA.364000</v>
          </cell>
          <cell r="M1779" t="str">
            <v>ED</v>
          </cell>
          <cell r="N1779" t="str">
            <v>WA</v>
          </cell>
          <cell r="O1779" t="str">
            <v>364000</v>
          </cell>
        </row>
        <row r="1780">
          <cell r="A1780" t="str">
            <v>ED.WA.364000-AFC-DISTRIBUTION PLANT</v>
          </cell>
          <cell r="B1780">
            <v>43951</v>
          </cell>
          <cell r="C1780">
            <v>43831</v>
          </cell>
          <cell r="D1780" t="str">
            <v>182332 REG ASSET - AFUDC (PIS)</v>
          </cell>
          <cell r="E1780">
            <v>44166</v>
          </cell>
          <cell r="F1780">
            <v>0</v>
          </cell>
          <cell r="G1780">
            <v>1582.06</v>
          </cell>
          <cell r="H1780">
            <v>14.55</v>
          </cell>
          <cell r="I1780">
            <v>1567.51</v>
          </cell>
          <cell r="J1780">
            <v>0</v>
          </cell>
          <cell r="K1780">
            <v>0</v>
          </cell>
          <cell r="L1780" t="str">
            <v>ED.WA.364000</v>
          </cell>
          <cell r="M1780" t="str">
            <v>ED</v>
          </cell>
          <cell r="N1780" t="str">
            <v>WA</v>
          </cell>
          <cell r="O1780" t="str">
            <v>364000</v>
          </cell>
        </row>
        <row r="1781">
          <cell r="A1781" t="str">
            <v>CD.WA.397121-AFC-AMI GEN PLT-COMMUN</v>
          </cell>
          <cell r="B1781">
            <v>43867</v>
          </cell>
          <cell r="C1781">
            <v>43867</v>
          </cell>
          <cell r="D1781" t="str">
            <v>182332 REG ASSET - AFUDC (PIS)</v>
          </cell>
          <cell r="E1781">
            <v>44166</v>
          </cell>
          <cell r="F1781">
            <v>0</v>
          </cell>
          <cell r="G1781">
            <v>93.29</v>
          </cell>
          <cell r="H1781">
            <v>4.3499999999999996</v>
          </cell>
          <cell r="I1781">
            <v>88.94</v>
          </cell>
          <cell r="J1781">
            <v>0</v>
          </cell>
          <cell r="K1781">
            <v>0</v>
          </cell>
          <cell r="L1781" t="str">
            <v>CD.WA.397121</v>
          </cell>
          <cell r="M1781" t="str">
            <v>CD</v>
          </cell>
          <cell r="N1781" t="str">
            <v>WA</v>
          </cell>
          <cell r="O1781" t="str">
            <v>397121</v>
          </cell>
        </row>
        <row r="1782">
          <cell r="A1782" t="str">
            <v>ED.AN.355000-AFC-TRANSMISSION PLANT</v>
          </cell>
          <cell r="B1782">
            <v>43969</v>
          </cell>
          <cell r="C1782">
            <v>43969</v>
          </cell>
          <cell r="D1782" t="str">
            <v>182332 REG ASSET - AFUDC (PIS)</v>
          </cell>
          <cell r="E1782">
            <v>44166</v>
          </cell>
          <cell r="F1782">
            <v>0</v>
          </cell>
          <cell r="G1782">
            <v>1104.18</v>
          </cell>
          <cell r="H1782">
            <v>10.17</v>
          </cell>
          <cell r="I1782">
            <v>1094.01</v>
          </cell>
          <cell r="J1782">
            <v>0</v>
          </cell>
          <cell r="K1782">
            <v>0</v>
          </cell>
          <cell r="L1782" t="str">
            <v>ED.AN.355000</v>
          </cell>
          <cell r="M1782" t="str">
            <v>ED</v>
          </cell>
          <cell r="N1782" t="str">
            <v>AN</v>
          </cell>
          <cell r="O1782" t="str">
            <v>355000</v>
          </cell>
        </row>
        <row r="1783">
          <cell r="A1783" t="str">
            <v>CD.AA.303100-AFC-INTANGIBLE PLANT-M</v>
          </cell>
          <cell r="B1783">
            <v>43620</v>
          </cell>
          <cell r="C1783">
            <v>43617</v>
          </cell>
          <cell r="D1783" t="str">
            <v>182332 REG ASSET - AFUDC (PIS)</v>
          </cell>
          <cell r="E1783">
            <v>44166</v>
          </cell>
          <cell r="F1783">
            <v>0</v>
          </cell>
          <cell r="G1783">
            <v>336.9</v>
          </cell>
          <cell r="H1783">
            <v>86.19</v>
          </cell>
          <cell r="I1783">
            <v>250.71</v>
          </cell>
          <cell r="J1783">
            <v>9.2960000000000001E-2</v>
          </cell>
          <cell r="K1783">
            <v>31.318223999999997</v>
          </cell>
          <cell r="L1783" t="str">
            <v>CD.AA.303100</v>
          </cell>
          <cell r="M1783" t="str">
            <v>CD</v>
          </cell>
          <cell r="N1783" t="str">
            <v>AA</v>
          </cell>
          <cell r="O1783" t="str">
            <v>303100</v>
          </cell>
        </row>
        <row r="1784">
          <cell r="A1784" t="str">
            <v>GD.WA.376000-AFC-GAS DISTRIBUTION P</v>
          </cell>
          <cell r="B1784">
            <v>43468</v>
          </cell>
          <cell r="C1784">
            <v>43466</v>
          </cell>
          <cell r="D1784" t="str">
            <v>182332 REG ASSET - AFUDC (PIS)</v>
          </cell>
          <cell r="E1784">
            <v>44166</v>
          </cell>
          <cell r="F1784">
            <v>0</v>
          </cell>
          <cell r="G1784">
            <v>168.69</v>
          </cell>
          <cell r="H1784">
            <v>3.62</v>
          </cell>
          <cell r="I1784">
            <v>165.07</v>
          </cell>
          <cell r="J1784">
            <v>0</v>
          </cell>
          <cell r="K1784">
            <v>0</v>
          </cell>
          <cell r="L1784" t="str">
            <v>GD.WA.376000</v>
          </cell>
          <cell r="M1784" t="str">
            <v>GD</v>
          </cell>
          <cell r="N1784" t="str">
            <v>WA</v>
          </cell>
          <cell r="O1784" t="str">
            <v>376000</v>
          </cell>
        </row>
        <row r="1785">
          <cell r="A1785" t="str">
            <v>GD.WA.376000-AFC-GAS DISTRIBUTION P</v>
          </cell>
          <cell r="B1785">
            <v>43668</v>
          </cell>
          <cell r="C1785">
            <v>43466</v>
          </cell>
          <cell r="D1785" t="str">
            <v>182332 REG ASSET - AFUDC (PIS)</v>
          </cell>
          <cell r="E1785">
            <v>44166</v>
          </cell>
          <cell r="F1785">
            <v>0</v>
          </cell>
          <cell r="G1785">
            <v>969.25</v>
          </cell>
          <cell r="H1785">
            <v>20.81</v>
          </cell>
          <cell r="I1785">
            <v>948.44</v>
          </cell>
          <cell r="J1785">
            <v>0</v>
          </cell>
          <cell r="K1785">
            <v>0</v>
          </cell>
          <cell r="L1785" t="str">
            <v>GD.WA.376000</v>
          </cell>
          <cell r="M1785" t="str">
            <v>GD</v>
          </cell>
          <cell r="N1785" t="str">
            <v>WA</v>
          </cell>
          <cell r="O1785" t="str">
            <v>376000</v>
          </cell>
        </row>
        <row r="1786">
          <cell r="A1786" t="str">
            <v>ED.NR.334000-AFC-HYDRO PROD PLANT-A</v>
          </cell>
          <cell r="B1786">
            <v>43537</v>
          </cell>
          <cell r="C1786">
            <v>43525</v>
          </cell>
          <cell r="D1786" t="str">
            <v>182332 REG ASSET - AFUDC (PIS)</v>
          </cell>
          <cell r="E1786">
            <v>44166</v>
          </cell>
          <cell r="F1786">
            <v>0</v>
          </cell>
          <cell r="G1786">
            <v>30.91</v>
          </cell>
          <cell r="H1786">
            <v>1.26</v>
          </cell>
          <cell r="I1786">
            <v>29.65</v>
          </cell>
          <cell r="J1786">
            <v>0</v>
          </cell>
          <cell r="K1786">
            <v>0</v>
          </cell>
          <cell r="L1786" t="str">
            <v>ED.NR.334000</v>
          </cell>
          <cell r="M1786" t="str">
            <v>ED</v>
          </cell>
          <cell r="N1786" t="str">
            <v>NR</v>
          </cell>
          <cell r="O1786" t="str">
            <v>334000</v>
          </cell>
        </row>
        <row r="1787">
          <cell r="A1787" t="str">
            <v>ED.AN.355000-AFC-TRANSMISSION PLANT</v>
          </cell>
          <cell r="B1787">
            <v>43643</v>
          </cell>
          <cell r="C1787">
            <v>43617</v>
          </cell>
          <cell r="D1787" t="str">
            <v>182332 REG ASSET - AFUDC (PIS)</v>
          </cell>
          <cell r="E1787">
            <v>44166</v>
          </cell>
          <cell r="F1787">
            <v>0</v>
          </cell>
          <cell r="G1787">
            <v>5255.97</v>
          </cell>
          <cell r="H1787">
            <v>103.04</v>
          </cell>
          <cell r="I1787">
            <v>5152.93</v>
          </cell>
          <cell r="J1787">
            <v>0</v>
          </cell>
          <cell r="K1787">
            <v>0</v>
          </cell>
          <cell r="L1787" t="str">
            <v>ED.AN.355000</v>
          </cell>
          <cell r="M1787" t="str">
            <v>ED</v>
          </cell>
          <cell r="N1787" t="str">
            <v>AN</v>
          </cell>
          <cell r="O1787" t="str">
            <v>355000</v>
          </cell>
        </row>
        <row r="1788">
          <cell r="A1788" t="str">
            <v>ED.AN.391100-AFC-GENERAL PLANT-COMP</v>
          </cell>
          <cell r="B1788">
            <v>43989</v>
          </cell>
          <cell r="C1788">
            <v>43831</v>
          </cell>
          <cell r="D1788" t="str">
            <v>182332 REG ASSET - AFUDC (PIS)</v>
          </cell>
          <cell r="E1788">
            <v>44166</v>
          </cell>
          <cell r="F1788">
            <v>0</v>
          </cell>
          <cell r="G1788">
            <v>0</v>
          </cell>
          <cell r="H1788">
            <v>0</v>
          </cell>
          <cell r="I1788">
            <v>0</v>
          </cell>
          <cell r="J1788">
            <v>0</v>
          </cell>
          <cell r="K1788">
            <v>0</v>
          </cell>
          <cell r="L1788" t="str">
            <v>ED.AN.391100</v>
          </cell>
          <cell r="M1788" t="str">
            <v>ED</v>
          </cell>
          <cell r="N1788" t="str">
            <v>AN</v>
          </cell>
          <cell r="O1788" t="str">
            <v>391100</v>
          </cell>
        </row>
        <row r="1789">
          <cell r="A1789" t="str">
            <v>ED.WA.369200-AFC-DISTRIBUTION-URD S</v>
          </cell>
          <cell r="B1789">
            <v>43678</v>
          </cell>
          <cell r="C1789">
            <v>43466</v>
          </cell>
          <cell r="D1789" t="str">
            <v>182332 REG ASSET - AFUDC (PIS)</v>
          </cell>
          <cell r="E1789">
            <v>44166</v>
          </cell>
          <cell r="F1789">
            <v>0</v>
          </cell>
          <cell r="G1789">
            <v>57.33</v>
          </cell>
          <cell r="H1789">
            <v>0.98</v>
          </cell>
          <cell r="I1789">
            <v>56.35</v>
          </cell>
          <cell r="J1789">
            <v>0</v>
          </cell>
          <cell r="K1789">
            <v>0</v>
          </cell>
          <cell r="L1789" t="str">
            <v>ED.WA.369200</v>
          </cell>
          <cell r="M1789" t="str">
            <v>ED</v>
          </cell>
          <cell r="N1789" t="str">
            <v>WA</v>
          </cell>
          <cell r="O1789" t="str">
            <v>369200</v>
          </cell>
        </row>
        <row r="1790">
          <cell r="A1790" t="str">
            <v>ED.AN.356000-AFC-TRANSMISSION PLANT</v>
          </cell>
          <cell r="B1790">
            <v>43878</v>
          </cell>
          <cell r="C1790">
            <v>43862</v>
          </cell>
          <cell r="D1790" t="str">
            <v>182332 REG ASSET - AFUDC (PIS)</v>
          </cell>
          <cell r="E1790">
            <v>44166</v>
          </cell>
          <cell r="F1790">
            <v>0</v>
          </cell>
          <cell r="G1790">
            <v>153.08000000000001</v>
          </cell>
          <cell r="H1790">
            <v>1.44</v>
          </cell>
          <cell r="I1790">
            <v>151.63999999999999</v>
          </cell>
          <cell r="J1790">
            <v>0</v>
          </cell>
          <cell r="K1790">
            <v>0</v>
          </cell>
          <cell r="L1790" t="str">
            <v>ED.AN.356000</v>
          </cell>
          <cell r="M1790" t="str">
            <v>ED</v>
          </cell>
          <cell r="N1790" t="str">
            <v>AN</v>
          </cell>
          <cell r="O1790" t="str">
            <v>356000</v>
          </cell>
        </row>
        <row r="1791">
          <cell r="A1791" t="str">
            <v>ED.AN.355000-AFC-TRANSMISSION PLANT</v>
          </cell>
          <cell r="B1791">
            <v>43677</v>
          </cell>
          <cell r="C1791">
            <v>43647</v>
          </cell>
          <cell r="D1791" t="str">
            <v>182332 REG ASSET - AFUDC (PIS)</v>
          </cell>
          <cell r="E1791">
            <v>44166</v>
          </cell>
          <cell r="F1791">
            <v>0</v>
          </cell>
          <cell r="G1791">
            <v>1676.78</v>
          </cell>
          <cell r="H1791">
            <v>32.869999999999997</v>
          </cell>
          <cell r="I1791">
            <v>1643.91</v>
          </cell>
          <cell r="J1791">
            <v>0</v>
          </cell>
          <cell r="K1791">
            <v>0</v>
          </cell>
          <cell r="L1791" t="str">
            <v>ED.AN.355000</v>
          </cell>
          <cell r="M1791" t="str">
            <v>ED</v>
          </cell>
          <cell r="N1791" t="str">
            <v>AN</v>
          </cell>
          <cell r="O1791" t="str">
            <v>355000</v>
          </cell>
        </row>
        <row r="1792">
          <cell r="A1792" t="str">
            <v>ED.AN.355000-AFC-TRANSMISSION PLANT</v>
          </cell>
          <cell r="B1792">
            <v>43795</v>
          </cell>
          <cell r="C1792">
            <v>43770</v>
          </cell>
          <cell r="D1792" t="str">
            <v>182332 REG ASSET - AFUDC (PIS)</v>
          </cell>
          <cell r="E1792">
            <v>44166</v>
          </cell>
          <cell r="F1792">
            <v>0</v>
          </cell>
          <cell r="G1792">
            <v>12791.44</v>
          </cell>
          <cell r="H1792">
            <v>250.77</v>
          </cell>
          <cell r="I1792">
            <v>12540.67</v>
          </cell>
          <cell r="J1792">
            <v>0</v>
          </cell>
          <cell r="K1792">
            <v>0</v>
          </cell>
          <cell r="L1792" t="str">
            <v>ED.AN.355000</v>
          </cell>
          <cell r="M1792" t="str">
            <v>ED</v>
          </cell>
          <cell r="N1792" t="str">
            <v>AN</v>
          </cell>
          <cell r="O1792" t="str">
            <v>355000</v>
          </cell>
        </row>
        <row r="1793">
          <cell r="A1793" t="str">
            <v>ED.NM.331200-AFC-HYDRO PROD PLANT-S</v>
          </cell>
          <cell r="B1793">
            <v>43830</v>
          </cell>
          <cell r="C1793">
            <v>43800</v>
          </cell>
          <cell r="D1793" t="str">
            <v>182332 REG ASSET - AFUDC (PIS)</v>
          </cell>
          <cell r="E1793">
            <v>44166</v>
          </cell>
          <cell r="F1793">
            <v>0</v>
          </cell>
          <cell r="G1793">
            <v>47.27</v>
          </cell>
          <cell r="H1793">
            <v>1.27</v>
          </cell>
          <cell r="I1793">
            <v>46</v>
          </cell>
          <cell r="J1793">
            <v>0</v>
          </cell>
          <cell r="K1793">
            <v>0</v>
          </cell>
          <cell r="L1793" t="str">
            <v>ED.NM.331200</v>
          </cell>
          <cell r="M1793" t="str">
            <v>ED</v>
          </cell>
          <cell r="N1793" t="str">
            <v>NM</v>
          </cell>
          <cell r="O1793" t="str">
            <v>331200</v>
          </cell>
        </row>
        <row r="1794">
          <cell r="A1794" t="str">
            <v>ED.WA.362000-AFC-DISTRIBUTION PLANT</v>
          </cell>
          <cell r="B1794">
            <v>43795</v>
          </cell>
          <cell r="C1794">
            <v>43770</v>
          </cell>
          <cell r="D1794" t="str">
            <v>182332 REG ASSET - AFUDC (PIS)</v>
          </cell>
          <cell r="E1794">
            <v>44166</v>
          </cell>
          <cell r="F1794">
            <v>0</v>
          </cell>
          <cell r="G1794">
            <v>3795.14</v>
          </cell>
          <cell r="H1794">
            <v>114.93</v>
          </cell>
          <cell r="I1794">
            <v>3680.21</v>
          </cell>
          <cell r="J1794">
            <v>0</v>
          </cell>
          <cell r="K1794">
            <v>0</v>
          </cell>
          <cell r="L1794" t="str">
            <v>ED.WA.362000</v>
          </cell>
          <cell r="M1794" t="str">
            <v>ED</v>
          </cell>
          <cell r="N1794" t="str">
            <v>WA</v>
          </cell>
          <cell r="O1794" t="str">
            <v>362000</v>
          </cell>
        </row>
        <row r="1795">
          <cell r="A1795" t="str">
            <v>ED.AN.355000-AFC-TRANSMISSION PLANT</v>
          </cell>
          <cell r="B1795">
            <v>43913</v>
          </cell>
          <cell r="C1795">
            <v>43891</v>
          </cell>
          <cell r="D1795" t="str">
            <v>182332 REG ASSET - AFUDC (PIS)</v>
          </cell>
          <cell r="E1795">
            <v>44166</v>
          </cell>
          <cell r="F1795">
            <v>0</v>
          </cell>
          <cell r="G1795">
            <v>537.52</v>
          </cell>
          <cell r="H1795">
            <v>4.95</v>
          </cell>
          <cell r="I1795">
            <v>532.57000000000005</v>
          </cell>
          <cell r="J1795">
            <v>0</v>
          </cell>
          <cell r="K1795">
            <v>0</v>
          </cell>
          <cell r="L1795" t="str">
            <v>ED.AN.355000</v>
          </cell>
          <cell r="M1795" t="str">
            <v>ED</v>
          </cell>
          <cell r="N1795" t="str">
            <v>AN</v>
          </cell>
          <cell r="O1795" t="str">
            <v>355000</v>
          </cell>
        </row>
        <row r="1796">
          <cell r="A1796" t="str">
            <v>ED.AN.303100-AFC-INTANGIBLE PLANT-M</v>
          </cell>
          <cell r="B1796">
            <v>43531</v>
          </cell>
          <cell r="C1796">
            <v>43525</v>
          </cell>
          <cell r="D1796" t="str">
            <v>182332 REG ASSET - AFUDC (PIS)</v>
          </cell>
          <cell r="E1796">
            <v>44166</v>
          </cell>
          <cell r="F1796">
            <v>0</v>
          </cell>
          <cell r="G1796">
            <v>53.42</v>
          </cell>
          <cell r="H1796">
            <v>16.260000000000002</v>
          </cell>
          <cell r="I1796">
            <v>37.159999999999997</v>
          </cell>
          <cell r="J1796">
            <v>0</v>
          </cell>
          <cell r="K1796">
            <v>0</v>
          </cell>
          <cell r="L1796" t="str">
            <v>ED.AN.303100</v>
          </cell>
          <cell r="M1796" t="str">
            <v>ED</v>
          </cell>
          <cell r="N1796" t="str">
            <v>AN</v>
          </cell>
          <cell r="O1796" t="str">
            <v>303100</v>
          </cell>
        </row>
        <row r="1797">
          <cell r="A1797" t="str">
            <v>ED.AN.352000-AFC-TRANSMISSION PLANT</v>
          </cell>
          <cell r="B1797">
            <v>43586</v>
          </cell>
          <cell r="C1797">
            <v>43586</v>
          </cell>
          <cell r="D1797" t="str">
            <v>182332 REG ASSET - AFUDC (PIS)</v>
          </cell>
          <cell r="E1797">
            <v>44166</v>
          </cell>
          <cell r="F1797">
            <v>0</v>
          </cell>
          <cell r="G1797">
            <v>2111.62</v>
          </cell>
          <cell r="H1797">
            <v>21.51</v>
          </cell>
          <cell r="I1797">
            <v>2090.11</v>
          </cell>
          <cell r="J1797">
            <v>0</v>
          </cell>
          <cell r="K1797">
            <v>0</v>
          </cell>
          <cell r="L1797" t="str">
            <v>ED.AN.352000</v>
          </cell>
          <cell r="M1797" t="str">
            <v>ED</v>
          </cell>
          <cell r="N1797" t="str">
            <v>AN</v>
          </cell>
          <cell r="O1797" t="str">
            <v>352000</v>
          </cell>
        </row>
        <row r="1798">
          <cell r="A1798" t="str">
            <v>ED.AN.355000-AFC-TRANSMISSION PLANT</v>
          </cell>
          <cell r="B1798">
            <v>43525</v>
          </cell>
          <cell r="C1798">
            <v>43525</v>
          </cell>
          <cell r="D1798" t="str">
            <v>182332 REG ASSET - AFUDC (PIS)</v>
          </cell>
          <cell r="E1798">
            <v>44166</v>
          </cell>
          <cell r="F1798">
            <v>0</v>
          </cell>
          <cell r="G1798">
            <v>69.739999999999995</v>
          </cell>
          <cell r="H1798">
            <v>1.37</v>
          </cell>
          <cell r="I1798">
            <v>68.37</v>
          </cell>
          <cell r="J1798">
            <v>0</v>
          </cell>
          <cell r="K1798">
            <v>0</v>
          </cell>
          <cell r="L1798" t="str">
            <v>ED.AN.355000</v>
          </cell>
          <cell r="M1798" t="str">
            <v>ED</v>
          </cell>
          <cell r="N1798" t="str">
            <v>AN</v>
          </cell>
          <cell r="O1798" t="str">
            <v>355000</v>
          </cell>
        </row>
        <row r="1799">
          <cell r="A1799" t="str">
            <v>ED.WA.362000-AFC-DISTRIBUTION PLANT</v>
          </cell>
          <cell r="B1799">
            <v>43782</v>
          </cell>
          <cell r="C1799">
            <v>43770</v>
          </cell>
          <cell r="D1799" t="str">
            <v>182332 REG ASSET - AFUDC (PIS)</v>
          </cell>
          <cell r="E1799">
            <v>44166</v>
          </cell>
          <cell r="F1799">
            <v>0</v>
          </cell>
          <cell r="G1799">
            <v>869.65</v>
          </cell>
          <cell r="H1799">
            <v>26.34</v>
          </cell>
          <cell r="I1799">
            <v>843.31</v>
          </cell>
          <cell r="J1799">
            <v>0</v>
          </cell>
          <cell r="K1799">
            <v>0</v>
          </cell>
          <cell r="L1799" t="str">
            <v>ED.WA.362000</v>
          </cell>
          <cell r="M1799" t="str">
            <v>ED</v>
          </cell>
          <cell r="N1799" t="str">
            <v>WA</v>
          </cell>
          <cell r="O1799" t="str">
            <v>362000</v>
          </cell>
        </row>
        <row r="1800">
          <cell r="A1800" t="str">
            <v>CD.AA.303100-AFC-INTANGIBLE PLANT-M</v>
          </cell>
          <cell r="B1800">
            <v>43895</v>
          </cell>
          <cell r="C1800">
            <v>43891</v>
          </cell>
          <cell r="D1800" t="str">
            <v>182332 REG ASSET - AFUDC (PIS)</v>
          </cell>
          <cell r="E1800">
            <v>44166</v>
          </cell>
          <cell r="F1800">
            <v>0</v>
          </cell>
          <cell r="G1800">
            <v>2913.43</v>
          </cell>
          <cell r="H1800">
            <v>129.32</v>
          </cell>
          <cell r="I1800">
            <v>2784.11</v>
          </cell>
          <cell r="J1800">
            <v>9.2960000000000001E-2</v>
          </cell>
          <cell r="K1800">
            <v>270.8324528</v>
          </cell>
          <cell r="L1800" t="str">
            <v>CD.AA.303100</v>
          </cell>
          <cell r="M1800" t="str">
            <v>CD</v>
          </cell>
          <cell r="N1800" t="str">
            <v>AA</v>
          </cell>
          <cell r="O1800" t="str">
            <v>303100</v>
          </cell>
        </row>
        <row r="1801">
          <cell r="A1801" t="str">
            <v>ED.WA.364000-AFC-DISTRIBUTION PLANT</v>
          </cell>
          <cell r="B1801">
            <v>43763</v>
          </cell>
          <cell r="C1801">
            <v>43466</v>
          </cell>
          <cell r="D1801" t="str">
            <v>182332 REG ASSET - AFUDC (PIS)</v>
          </cell>
          <cell r="E1801">
            <v>44166</v>
          </cell>
          <cell r="F1801">
            <v>0</v>
          </cell>
          <cell r="G1801">
            <v>5.84</v>
          </cell>
          <cell r="H1801">
            <v>0.13</v>
          </cell>
          <cell r="I1801">
            <v>5.71</v>
          </cell>
          <cell r="J1801">
            <v>0</v>
          </cell>
          <cell r="K1801">
            <v>0</v>
          </cell>
          <cell r="L1801" t="str">
            <v>ED.WA.364000</v>
          </cell>
          <cell r="M1801" t="str">
            <v>ED</v>
          </cell>
          <cell r="N1801" t="str">
            <v>WA</v>
          </cell>
          <cell r="O1801" t="str">
            <v>364000</v>
          </cell>
        </row>
        <row r="1802">
          <cell r="A1802" t="str">
            <v>ED.ID.362000-AFC-DISTRIBUTION PLANT</v>
          </cell>
          <cell r="B1802">
            <v>43902</v>
          </cell>
          <cell r="C1802">
            <v>43891</v>
          </cell>
          <cell r="D1802" t="str">
            <v>182332 REG ASSET - AFUDC (PIS)</v>
          </cell>
          <cell r="E1802">
            <v>44166</v>
          </cell>
          <cell r="F1802">
            <v>0</v>
          </cell>
          <cell r="G1802">
            <v>14103.42</v>
          </cell>
          <cell r="H1802">
            <v>148.55000000000001</v>
          </cell>
          <cell r="I1802">
            <v>13954.87</v>
          </cell>
          <cell r="J1802">
            <v>0</v>
          </cell>
          <cell r="K1802">
            <v>0</v>
          </cell>
          <cell r="L1802" t="str">
            <v>ED.ID.362000</v>
          </cell>
          <cell r="M1802" t="str">
            <v>ED</v>
          </cell>
          <cell r="N1802" t="str">
            <v>ID</v>
          </cell>
          <cell r="O1802" t="str">
            <v>362000</v>
          </cell>
        </row>
        <row r="1803">
          <cell r="A1803" t="str">
            <v>ED.AN.397000-AFC-GENERAL PLANT-COMM</v>
          </cell>
          <cell r="B1803">
            <v>44033</v>
          </cell>
          <cell r="C1803">
            <v>44013</v>
          </cell>
          <cell r="D1803" t="str">
            <v>182332 REG ASSET - AFUDC (PIS)</v>
          </cell>
          <cell r="E1803">
            <v>44166</v>
          </cell>
          <cell r="F1803">
            <v>0</v>
          </cell>
          <cell r="G1803">
            <v>547.32000000000005</v>
          </cell>
          <cell r="H1803">
            <v>9.82</v>
          </cell>
          <cell r="I1803">
            <v>537.5</v>
          </cell>
          <cell r="J1803">
            <v>0</v>
          </cell>
          <cell r="K1803">
            <v>0</v>
          </cell>
          <cell r="L1803" t="str">
            <v>ED.AN.397000</v>
          </cell>
          <cell r="M1803" t="str">
            <v>ED</v>
          </cell>
          <cell r="N1803" t="str">
            <v>AN</v>
          </cell>
          <cell r="O1803" t="str">
            <v>397000</v>
          </cell>
        </row>
        <row r="1804">
          <cell r="A1804" t="str">
            <v>ED.UF.331000-AFC-HYDRO PROD PLANT-S</v>
          </cell>
          <cell r="B1804">
            <v>44007</v>
          </cell>
          <cell r="C1804">
            <v>43983</v>
          </cell>
          <cell r="D1804" t="str">
            <v>182332 REG ASSET - AFUDC (PIS)</v>
          </cell>
          <cell r="E1804">
            <v>44166</v>
          </cell>
          <cell r="F1804">
            <v>0</v>
          </cell>
          <cell r="G1804">
            <v>20.25</v>
          </cell>
          <cell r="H1804">
            <v>0.08</v>
          </cell>
          <cell r="I1804">
            <v>20.170000000000002</v>
          </cell>
          <cell r="J1804">
            <v>0</v>
          </cell>
          <cell r="K1804">
            <v>0</v>
          </cell>
          <cell r="L1804" t="str">
            <v>ED.UF.331000</v>
          </cell>
          <cell r="M1804" t="str">
            <v>ED</v>
          </cell>
          <cell r="N1804" t="str">
            <v>UF</v>
          </cell>
          <cell r="O1804" t="str">
            <v>331000</v>
          </cell>
        </row>
        <row r="1805">
          <cell r="A1805" t="str">
            <v>ED.LF.332000-AFC-HYDRO PROD PLANT-R</v>
          </cell>
          <cell r="B1805">
            <v>43740</v>
          </cell>
          <cell r="C1805">
            <v>43739</v>
          </cell>
          <cell r="D1805" t="str">
            <v>182332 REG ASSET - AFUDC (PIS)</v>
          </cell>
          <cell r="E1805">
            <v>44166</v>
          </cell>
          <cell r="F1805">
            <v>0</v>
          </cell>
          <cell r="G1805">
            <v>7604.19</v>
          </cell>
          <cell r="H1805">
            <v>112.4</v>
          </cell>
          <cell r="I1805">
            <v>7491.79</v>
          </cell>
          <cell r="J1805">
            <v>0</v>
          </cell>
          <cell r="K1805">
            <v>0</v>
          </cell>
          <cell r="L1805" t="str">
            <v>ED.LF.332000</v>
          </cell>
          <cell r="M1805" t="str">
            <v>ED</v>
          </cell>
          <cell r="N1805" t="str">
            <v>LF</v>
          </cell>
          <cell r="O1805" t="str">
            <v>332000</v>
          </cell>
        </row>
        <row r="1806">
          <cell r="A1806" t="str">
            <v>CD.AA.303100-AFC-INTANGIBLE PLANT-M</v>
          </cell>
          <cell r="B1806">
            <v>43907</v>
          </cell>
          <cell r="C1806">
            <v>43891</v>
          </cell>
          <cell r="D1806" t="str">
            <v>182332 REG ASSET - AFUDC (PIS)</v>
          </cell>
          <cell r="E1806">
            <v>44166</v>
          </cell>
          <cell r="F1806">
            <v>0</v>
          </cell>
          <cell r="G1806">
            <v>2993.24</v>
          </cell>
          <cell r="H1806">
            <v>132.87</v>
          </cell>
          <cell r="I1806">
            <v>2860.37</v>
          </cell>
          <cell r="J1806">
            <v>9.2960000000000001E-2</v>
          </cell>
          <cell r="K1806">
            <v>278.2515904</v>
          </cell>
          <cell r="L1806" t="str">
            <v>CD.AA.303100</v>
          </cell>
          <cell r="M1806" t="str">
            <v>CD</v>
          </cell>
          <cell r="N1806" t="str">
            <v>AA</v>
          </cell>
          <cell r="O1806" t="str">
            <v>303100</v>
          </cell>
        </row>
        <row r="1807">
          <cell r="A1807" t="str">
            <v>ED.AN.391100-AFC-GENERAL PLANT-COMP</v>
          </cell>
          <cell r="B1807">
            <v>43713</v>
          </cell>
          <cell r="C1807">
            <v>43466</v>
          </cell>
          <cell r="D1807" t="str">
            <v>182332 REG ASSET - AFUDC (PIS)</v>
          </cell>
          <cell r="E1807">
            <v>44166</v>
          </cell>
          <cell r="F1807">
            <v>0</v>
          </cell>
          <cell r="G1807">
            <v>467.07</v>
          </cell>
          <cell r="H1807">
            <v>12.66</v>
          </cell>
          <cell r="I1807">
            <v>454.41</v>
          </cell>
          <cell r="J1807">
            <v>0</v>
          </cell>
          <cell r="K1807">
            <v>0</v>
          </cell>
          <cell r="L1807" t="str">
            <v>ED.AN.391100</v>
          </cell>
          <cell r="M1807" t="str">
            <v>ED</v>
          </cell>
          <cell r="N1807" t="str">
            <v>AN</v>
          </cell>
          <cell r="O1807" t="str">
            <v>391100</v>
          </cell>
        </row>
        <row r="1808">
          <cell r="A1808" t="str">
            <v>ED.WA.367000-AFC-DISTRIBUTION PLANT</v>
          </cell>
          <cell r="B1808">
            <v>43769</v>
          </cell>
          <cell r="C1808">
            <v>43466</v>
          </cell>
          <cell r="D1808" t="str">
            <v>182332 REG ASSET - AFUDC (PIS)</v>
          </cell>
          <cell r="E1808">
            <v>44166</v>
          </cell>
          <cell r="F1808">
            <v>0</v>
          </cell>
          <cell r="G1808">
            <v>74.53</v>
          </cell>
          <cell r="H1808">
            <v>0.87</v>
          </cell>
          <cell r="I1808">
            <v>73.66</v>
          </cell>
          <cell r="J1808">
            <v>0</v>
          </cell>
          <cell r="K1808">
            <v>0</v>
          </cell>
          <cell r="L1808" t="str">
            <v>ED.WA.367000</v>
          </cell>
          <cell r="M1808" t="str">
            <v>ED</v>
          </cell>
          <cell r="N1808" t="str">
            <v>WA</v>
          </cell>
          <cell r="O1808" t="str">
            <v>367000</v>
          </cell>
        </row>
        <row r="1809">
          <cell r="A1809" t="str">
            <v>ED.WA.391121-AFC-GENERAL PLANT-COMP</v>
          </cell>
          <cell r="B1809">
            <v>43770</v>
          </cell>
          <cell r="C1809">
            <v>43466</v>
          </cell>
          <cell r="D1809" t="str">
            <v>182332 REG ASSET - AFUDC (PIS)</v>
          </cell>
          <cell r="E1809">
            <v>44166</v>
          </cell>
          <cell r="F1809">
            <v>0</v>
          </cell>
          <cell r="G1809">
            <v>1315.37</v>
          </cell>
          <cell r="H1809">
            <v>175.37</v>
          </cell>
          <cell r="I1809">
            <v>1140</v>
          </cell>
          <cell r="J1809">
            <v>0</v>
          </cell>
          <cell r="K1809">
            <v>0</v>
          </cell>
          <cell r="L1809" t="str">
            <v>ED.WA.391121</v>
          </cell>
          <cell r="M1809" t="str">
            <v>ED</v>
          </cell>
          <cell r="N1809" t="str">
            <v>WA</v>
          </cell>
          <cell r="O1809" t="str">
            <v>391121</v>
          </cell>
        </row>
        <row r="1810">
          <cell r="A1810" t="str">
            <v>ED.AN.352000-AFC-TRANSMISSION PLANT</v>
          </cell>
          <cell r="B1810">
            <v>43794</v>
          </cell>
          <cell r="C1810">
            <v>43770</v>
          </cell>
          <cell r="D1810" t="str">
            <v>182332 REG ASSET - AFUDC (PIS)</v>
          </cell>
          <cell r="E1810">
            <v>44166</v>
          </cell>
          <cell r="F1810">
            <v>0</v>
          </cell>
          <cell r="G1810">
            <v>105.97</v>
          </cell>
          <cell r="H1810">
            <v>1.08</v>
          </cell>
          <cell r="I1810">
            <v>104.89</v>
          </cell>
          <cell r="J1810">
            <v>0</v>
          </cell>
          <cell r="K1810">
            <v>0</v>
          </cell>
          <cell r="L1810" t="str">
            <v>ED.AN.352000</v>
          </cell>
          <cell r="M1810" t="str">
            <v>ED</v>
          </cell>
          <cell r="N1810" t="str">
            <v>AN</v>
          </cell>
          <cell r="O1810" t="str">
            <v>352000</v>
          </cell>
        </row>
        <row r="1811">
          <cell r="A1811" t="str">
            <v>ED.WA.397000-AFC-GENERAL PLANT-COMM</v>
          </cell>
          <cell r="B1811">
            <v>43739</v>
          </cell>
          <cell r="C1811">
            <v>43739</v>
          </cell>
          <cell r="D1811" t="str">
            <v>182332 REG ASSET - AFUDC (PIS)</v>
          </cell>
          <cell r="E1811">
            <v>44166</v>
          </cell>
          <cell r="F1811">
            <v>0</v>
          </cell>
          <cell r="G1811">
            <v>2142.13</v>
          </cell>
          <cell r="H1811">
            <v>827.29</v>
          </cell>
          <cell r="I1811">
            <v>1314.84</v>
          </cell>
          <cell r="J1811">
            <v>0</v>
          </cell>
          <cell r="K1811">
            <v>0</v>
          </cell>
          <cell r="L1811" t="str">
            <v>ED.WA.397000</v>
          </cell>
          <cell r="M1811" t="str">
            <v>ED</v>
          </cell>
          <cell r="N1811" t="str">
            <v>WA</v>
          </cell>
          <cell r="O1811" t="str">
            <v>397000</v>
          </cell>
        </row>
        <row r="1812">
          <cell r="A1812" t="str">
            <v>CD.AA.303100-AFC-INTANGIBLE PLANT-M</v>
          </cell>
          <cell r="B1812">
            <v>43838</v>
          </cell>
          <cell r="C1812">
            <v>43831</v>
          </cell>
          <cell r="D1812" t="str">
            <v>182332 REG ASSET - AFUDC (PIS)</v>
          </cell>
          <cell r="E1812">
            <v>44166</v>
          </cell>
          <cell r="F1812">
            <v>0</v>
          </cell>
          <cell r="G1812">
            <v>16445.400000000001</v>
          </cell>
          <cell r="H1812">
            <v>730</v>
          </cell>
          <cell r="I1812">
            <v>15715.4</v>
          </cell>
          <cell r="J1812">
            <v>9.2960000000000001E-2</v>
          </cell>
          <cell r="K1812">
            <v>1528.7643840000001</v>
          </cell>
          <cell r="L1812" t="str">
            <v>CD.AA.303100</v>
          </cell>
          <cell r="M1812" t="str">
            <v>CD</v>
          </cell>
          <cell r="N1812" t="str">
            <v>AA</v>
          </cell>
          <cell r="O1812" t="str">
            <v>303100</v>
          </cell>
        </row>
        <row r="1813">
          <cell r="A1813" t="str">
            <v>ED.AN.397000-AFC-GENERAL PLANT-COMM</v>
          </cell>
          <cell r="B1813">
            <v>43862</v>
          </cell>
          <cell r="C1813">
            <v>43862</v>
          </cell>
          <cell r="D1813" t="str">
            <v>182332 REG ASSET - AFUDC (PIS)</v>
          </cell>
          <cell r="E1813">
            <v>44166</v>
          </cell>
          <cell r="F1813">
            <v>0</v>
          </cell>
          <cell r="G1813">
            <v>0</v>
          </cell>
          <cell r="H1813">
            <v>0</v>
          </cell>
          <cell r="I1813">
            <v>0</v>
          </cell>
          <cell r="J1813">
            <v>0</v>
          </cell>
          <cell r="K1813">
            <v>0</v>
          </cell>
          <cell r="L1813" t="str">
            <v>ED.AN.397000</v>
          </cell>
          <cell r="M1813" t="str">
            <v>ED</v>
          </cell>
          <cell r="N1813" t="str">
            <v>AN</v>
          </cell>
          <cell r="O1813" t="str">
            <v>397000</v>
          </cell>
        </row>
        <row r="1814">
          <cell r="A1814" t="str">
            <v>CD.AA.397000-AFC-GENERAL PLANT-COMM</v>
          </cell>
          <cell r="B1814">
            <v>43754</v>
          </cell>
          <cell r="C1814">
            <v>43739</v>
          </cell>
          <cell r="D1814" t="str">
            <v>182332 REG ASSET - AFUDC (PIS)</v>
          </cell>
          <cell r="E1814">
            <v>44166</v>
          </cell>
          <cell r="F1814">
            <v>0</v>
          </cell>
          <cell r="G1814">
            <v>6607.9</v>
          </cell>
          <cell r="H1814">
            <v>364.13</v>
          </cell>
          <cell r="I1814">
            <v>6243.77</v>
          </cell>
          <cell r="J1814">
            <v>9.2960000000000001E-2</v>
          </cell>
          <cell r="K1814">
            <v>614.27038399999992</v>
          </cell>
          <cell r="L1814" t="str">
            <v>CD.AA.397000</v>
          </cell>
          <cell r="M1814" t="str">
            <v>CD</v>
          </cell>
          <cell r="N1814" t="str">
            <v>AA</v>
          </cell>
          <cell r="O1814" t="str">
            <v>397000</v>
          </cell>
        </row>
        <row r="1815">
          <cell r="A1815" t="str">
            <v>CD.AA.391100-AFC-GENERAL PLANT-COMP</v>
          </cell>
          <cell r="B1815">
            <v>44195</v>
          </cell>
          <cell r="C1815">
            <v>43831</v>
          </cell>
          <cell r="D1815" t="str">
            <v>182332 REG ASSET - AFUDC (PIS)</v>
          </cell>
          <cell r="E1815">
            <v>44166</v>
          </cell>
          <cell r="F1815">
            <v>0</v>
          </cell>
          <cell r="G1815">
            <v>39991.019999999997</v>
          </cell>
          <cell r="H1815">
            <v>3617.67</v>
          </cell>
          <cell r="I1815">
            <v>36373.35</v>
          </cell>
          <cell r="J1815">
            <v>9.2960000000000001E-2</v>
          </cell>
          <cell r="K1815">
            <v>3717.5652191999998</v>
          </cell>
          <cell r="L1815" t="str">
            <v>CD.AA.391100</v>
          </cell>
          <cell r="M1815" t="str">
            <v>CD</v>
          </cell>
          <cell r="N1815" t="str">
            <v>AA</v>
          </cell>
          <cell r="O1815" t="str">
            <v>391100</v>
          </cell>
        </row>
        <row r="1816">
          <cell r="A1816" t="str">
            <v>CD.AA.397000-AFC-GENERAL PLANT-COMM</v>
          </cell>
          <cell r="B1816">
            <v>43683</v>
          </cell>
          <cell r="C1816">
            <v>43709</v>
          </cell>
          <cell r="D1816" t="str">
            <v>182332 REG ASSET - AFUDC (PIS)</v>
          </cell>
          <cell r="E1816">
            <v>44166</v>
          </cell>
          <cell r="F1816">
            <v>0</v>
          </cell>
          <cell r="G1816">
            <v>-1317.62</v>
          </cell>
          <cell r="H1816">
            <v>-72.61</v>
          </cell>
          <cell r="I1816">
            <v>-1245.01</v>
          </cell>
          <cell r="J1816">
            <v>9.2960000000000001E-2</v>
          </cell>
          <cell r="K1816">
            <v>-122.48595519999999</v>
          </cell>
          <cell r="L1816" t="str">
            <v>CD.AA.397000</v>
          </cell>
          <cell r="M1816" t="str">
            <v>CD</v>
          </cell>
          <cell r="N1816" t="str">
            <v>AA</v>
          </cell>
          <cell r="O1816" t="str">
            <v>397000</v>
          </cell>
        </row>
        <row r="1817">
          <cell r="A1817" t="str">
            <v>ED.AN.356000-AFC-TRANSMISSION PLANT</v>
          </cell>
          <cell r="B1817">
            <v>43665</v>
          </cell>
          <cell r="C1817">
            <v>43647</v>
          </cell>
          <cell r="D1817" t="str">
            <v>182332 REG ASSET - AFUDC (PIS)</v>
          </cell>
          <cell r="E1817">
            <v>44166</v>
          </cell>
          <cell r="F1817">
            <v>0</v>
          </cell>
          <cell r="G1817">
            <v>0</v>
          </cell>
          <cell r="H1817">
            <v>0</v>
          </cell>
          <cell r="I1817">
            <v>0</v>
          </cell>
          <cell r="J1817">
            <v>0</v>
          </cell>
          <cell r="K1817">
            <v>0</v>
          </cell>
          <cell r="L1817" t="str">
            <v>ED.AN.356000</v>
          </cell>
          <cell r="M1817" t="str">
            <v>ED</v>
          </cell>
          <cell r="N1817" t="str">
            <v>AN</v>
          </cell>
          <cell r="O1817" t="str">
            <v>356000</v>
          </cell>
        </row>
        <row r="1818">
          <cell r="A1818" t="str">
            <v>GD.AA.303100-AFC-MISC INTANGIBLE PL</v>
          </cell>
          <cell r="B1818">
            <v>43777</v>
          </cell>
          <cell r="C1818">
            <v>43770</v>
          </cell>
          <cell r="D1818" t="str">
            <v>182332 REG ASSET - AFUDC (PIS)</v>
          </cell>
          <cell r="E1818">
            <v>44166</v>
          </cell>
          <cell r="F1818">
            <v>0</v>
          </cell>
          <cell r="G1818">
            <v>68.41</v>
          </cell>
          <cell r="H1818">
            <v>14.56</v>
          </cell>
          <cell r="I1818">
            <v>53.85</v>
          </cell>
          <cell r="J1818">
            <v>0.30968000000000001</v>
          </cell>
          <cell r="K1818">
            <v>21.185208799999998</v>
          </cell>
          <cell r="L1818" t="str">
            <v>GD.AA.303100</v>
          </cell>
          <cell r="M1818" t="str">
            <v>GD</v>
          </cell>
          <cell r="N1818" t="str">
            <v>AA</v>
          </cell>
          <cell r="O1818" t="str">
            <v>303100</v>
          </cell>
        </row>
        <row r="1819">
          <cell r="A1819" t="str">
            <v>GD.AA.394000-AFC-GENERAL PLANT-TOOL</v>
          </cell>
          <cell r="B1819">
            <v>43894</v>
          </cell>
          <cell r="C1819">
            <v>43831</v>
          </cell>
          <cell r="D1819" t="str">
            <v>182332 REG ASSET - AFUDC (PIS)</v>
          </cell>
          <cell r="E1819">
            <v>44166</v>
          </cell>
          <cell r="F1819">
            <v>0</v>
          </cell>
          <cell r="G1819">
            <v>931.24</v>
          </cell>
          <cell r="H1819">
            <v>24.4</v>
          </cell>
          <cell r="I1819">
            <v>906.84</v>
          </cell>
          <cell r="J1819">
            <v>0.30968000000000001</v>
          </cell>
          <cell r="K1819">
            <v>288.38640320000002</v>
          </cell>
          <cell r="L1819" t="str">
            <v>GD.AA.394000</v>
          </cell>
          <cell r="M1819" t="str">
            <v>GD</v>
          </cell>
          <cell r="N1819" t="str">
            <v>AA</v>
          </cell>
          <cell r="O1819" t="str">
            <v>394000</v>
          </cell>
        </row>
        <row r="1820">
          <cell r="A1820" t="str">
            <v>GD.OR.304000-AFC-GAS PRODUCTION PLA</v>
          </cell>
          <cell r="B1820">
            <v>43742</v>
          </cell>
          <cell r="C1820">
            <v>43739</v>
          </cell>
          <cell r="D1820" t="str">
            <v>182332 REG ASSET - AFUDC (PIS)</v>
          </cell>
          <cell r="E1820">
            <v>44166</v>
          </cell>
          <cell r="F1820">
            <v>0</v>
          </cell>
          <cell r="G1820">
            <v>326.57</v>
          </cell>
          <cell r="H1820">
            <v>0</v>
          </cell>
          <cell r="I1820">
            <v>326.57</v>
          </cell>
          <cell r="J1820">
            <v>1</v>
          </cell>
          <cell r="K1820">
            <v>326.57</v>
          </cell>
          <cell r="L1820" t="str">
            <v>GD.OR.304000</v>
          </cell>
          <cell r="M1820" t="str">
            <v>GD</v>
          </cell>
          <cell r="N1820" t="str">
            <v>OR</v>
          </cell>
          <cell r="O1820" t="str">
            <v>304000</v>
          </cell>
        </row>
        <row r="1821">
          <cell r="A1821" t="str">
            <v>ED.NR.335200-AFC-HYDRO PROD PLANT-M</v>
          </cell>
          <cell r="B1821">
            <v>43763</v>
          </cell>
          <cell r="C1821">
            <v>43739</v>
          </cell>
          <cell r="D1821" t="str">
            <v>182332 REG ASSET - AFUDC (PIS)</v>
          </cell>
          <cell r="E1821">
            <v>44166</v>
          </cell>
          <cell r="F1821">
            <v>0</v>
          </cell>
          <cell r="G1821">
            <v>73.67</v>
          </cell>
          <cell r="H1821">
            <v>1.44</v>
          </cell>
          <cell r="I1821">
            <v>72.23</v>
          </cell>
          <cell r="J1821">
            <v>0</v>
          </cell>
          <cell r="K1821">
            <v>0</v>
          </cell>
          <cell r="L1821" t="str">
            <v>ED.NR.335200</v>
          </cell>
          <cell r="M1821" t="str">
            <v>ED</v>
          </cell>
          <cell r="N1821" t="str">
            <v>NR</v>
          </cell>
          <cell r="O1821" t="str">
            <v>335200</v>
          </cell>
        </row>
        <row r="1822">
          <cell r="A1822" t="str">
            <v>ED.CG.335000-AFC-HYDRO PROD PLANT-M</v>
          </cell>
          <cell r="B1822">
            <v>43556</v>
          </cell>
          <cell r="C1822">
            <v>43556</v>
          </cell>
          <cell r="D1822" t="str">
            <v>182332 REG ASSET - AFUDC (PIS)</v>
          </cell>
          <cell r="E1822">
            <v>44166</v>
          </cell>
          <cell r="F1822">
            <v>0</v>
          </cell>
          <cell r="G1822">
            <v>1518.23</v>
          </cell>
          <cell r="H1822">
            <v>32.450000000000003</v>
          </cell>
          <cell r="I1822">
            <v>1485.78</v>
          </cell>
          <cell r="J1822">
            <v>0</v>
          </cell>
          <cell r="K1822">
            <v>0</v>
          </cell>
          <cell r="L1822" t="str">
            <v>ED.CG.335000</v>
          </cell>
          <cell r="M1822" t="str">
            <v>ED</v>
          </cell>
          <cell r="N1822" t="str">
            <v>CG</v>
          </cell>
          <cell r="O1822" t="str">
            <v>335000</v>
          </cell>
        </row>
        <row r="1823">
          <cell r="A1823" t="str">
            <v>ED.AN.355000-AFC-TRANSMISSION PLANT</v>
          </cell>
          <cell r="B1823">
            <v>43392</v>
          </cell>
          <cell r="C1823">
            <v>43392</v>
          </cell>
          <cell r="D1823" t="str">
            <v>182332 REG ASSET - AFUDC (PIS)</v>
          </cell>
          <cell r="E1823">
            <v>44166</v>
          </cell>
          <cell r="F1823">
            <v>0</v>
          </cell>
          <cell r="G1823">
            <v>-10.79</v>
          </cell>
          <cell r="H1823">
            <v>-0.28999999999999998</v>
          </cell>
          <cell r="I1823">
            <v>-10.5</v>
          </cell>
          <cell r="J1823">
            <v>0</v>
          </cell>
          <cell r="K1823">
            <v>0</v>
          </cell>
          <cell r="L1823" t="str">
            <v>ED.AN.355000</v>
          </cell>
          <cell r="M1823" t="str">
            <v>ED</v>
          </cell>
          <cell r="N1823" t="str">
            <v>AN</v>
          </cell>
          <cell r="O1823" t="str">
            <v>355000</v>
          </cell>
        </row>
        <row r="1824">
          <cell r="A1824" t="str">
            <v>CD.AA.303100-AFC-INTANGIBLE PLANT-M</v>
          </cell>
          <cell r="B1824">
            <v>43777</v>
          </cell>
          <cell r="C1824">
            <v>43770</v>
          </cell>
          <cell r="D1824" t="str">
            <v>182332 REG ASSET - AFUDC (PIS)</v>
          </cell>
          <cell r="E1824">
            <v>44166</v>
          </cell>
          <cell r="F1824">
            <v>0</v>
          </cell>
          <cell r="G1824">
            <v>80.81</v>
          </cell>
          <cell r="H1824">
            <v>20.67</v>
          </cell>
          <cell r="I1824">
            <v>60.14</v>
          </cell>
          <cell r="J1824">
            <v>9.2960000000000001E-2</v>
          </cell>
          <cell r="K1824">
            <v>7.5120976000000006</v>
          </cell>
          <cell r="L1824" t="str">
            <v>CD.AA.303100</v>
          </cell>
          <cell r="M1824" t="str">
            <v>CD</v>
          </cell>
          <cell r="N1824" t="str">
            <v>AA</v>
          </cell>
          <cell r="O1824" t="str">
            <v>303100</v>
          </cell>
        </row>
        <row r="1825">
          <cell r="A1825" t="str">
            <v>CD.AA.397000-AFC-GENERAL PLANT-COMM</v>
          </cell>
          <cell r="B1825">
            <v>43699</v>
          </cell>
          <cell r="C1825">
            <v>43678</v>
          </cell>
          <cell r="D1825" t="str">
            <v>182332 REG ASSET - AFUDC (PIS)</v>
          </cell>
          <cell r="E1825">
            <v>44166</v>
          </cell>
          <cell r="F1825">
            <v>0</v>
          </cell>
          <cell r="G1825">
            <v>24644.39</v>
          </cell>
          <cell r="H1825">
            <v>1358.02</v>
          </cell>
          <cell r="I1825">
            <v>23286.37</v>
          </cell>
          <cell r="J1825">
            <v>9.2960000000000001E-2</v>
          </cell>
          <cell r="K1825">
            <v>2290.9424943999998</v>
          </cell>
          <cell r="L1825" t="str">
            <v>CD.AA.397000</v>
          </cell>
          <cell r="M1825" t="str">
            <v>CD</v>
          </cell>
          <cell r="N1825" t="str">
            <v>AA</v>
          </cell>
          <cell r="O1825" t="str">
            <v>397000</v>
          </cell>
        </row>
        <row r="1826">
          <cell r="A1826" t="str">
            <v>CD.AA.397000-AFC-GENERAL PLANT-COMM</v>
          </cell>
          <cell r="B1826">
            <v>43637</v>
          </cell>
          <cell r="C1826">
            <v>43617</v>
          </cell>
          <cell r="D1826" t="str">
            <v>182332 REG ASSET - AFUDC (PIS)</v>
          </cell>
          <cell r="E1826">
            <v>44166</v>
          </cell>
          <cell r="F1826">
            <v>0</v>
          </cell>
          <cell r="G1826">
            <v>1161.1600000000001</v>
          </cell>
          <cell r="H1826">
            <v>63.99</v>
          </cell>
          <cell r="I1826">
            <v>1097.17</v>
          </cell>
          <cell r="J1826">
            <v>9.2960000000000001E-2</v>
          </cell>
          <cell r="K1826">
            <v>107.94143360000001</v>
          </cell>
          <cell r="L1826" t="str">
            <v>CD.AA.397000</v>
          </cell>
          <cell r="M1826" t="str">
            <v>CD</v>
          </cell>
          <cell r="N1826" t="str">
            <v>AA</v>
          </cell>
          <cell r="O1826" t="str">
            <v>397000</v>
          </cell>
        </row>
        <row r="1827">
          <cell r="A1827" t="str">
            <v>ED.AN.353000-AFC-TRANSMISSION PLANT</v>
          </cell>
          <cell r="B1827">
            <v>43510</v>
          </cell>
          <cell r="C1827">
            <v>43497</v>
          </cell>
          <cell r="D1827" t="str">
            <v>182332 REG ASSET - AFUDC (PIS)</v>
          </cell>
          <cell r="E1827">
            <v>44166</v>
          </cell>
          <cell r="F1827">
            <v>0</v>
          </cell>
          <cell r="G1827">
            <v>14161.69</v>
          </cell>
          <cell r="H1827">
            <v>152.97</v>
          </cell>
          <cell r="I1827">
            <v>14008.72</v>
          </cell>
          <cell r="J1827">
            <v>0</v>
          </cell>
          <cell r="K1827">
            <v>0</v>
          </cell>
          <cell r="L1827" t="str">
            <v>ED.AN.353000</v>
          </cell>
          <cell r="M1827" t="str">
            <v>ED</v>
          </cell>
          <cell r="N1827" t="str">
            <v>AN</v>
          </cell>
          <cell r="O1827" t="str">
            <v>353000</v>
          </cell>
        </row>
        <row r="1828">
          <cell r="A1828" t="str">
            <v>ED.AN.303100-AFC-INTANGIBLE PLANT-M</v>
          </cell>
          <cell r="B1828">
            <v>43777</v>
          </cell>
          <cell r="C1828">
            <v>43770</v>
          </cell>
          <cell r="D1828" t="str">
            <v>182332 REG ASSET - AFUDC (PIS)</v>
          </cell>
          <cell r="E1828">
            <v>44166</v>
          </cell>
          <cell r="F1828">
            <v>0</v>
          </cell>
          <cell r="G1828">
            <v>173.99</v>
          </cell>
          <cell r="H1828">
            <v>52.96</v>
          </cell>
          <cell r="I1828">
            <v>121.03</v>
          </cell>
          <cell r="J1828">
            <v>0</v>
          </cell>
          <cell r="K1828">
            <v>0</v>
          </cell>
          <cell r="L1828" t="str">
            <v>ED.AN.303100</v>
          </cell>
          <cell r="M1828" t="str">
            <v>ED</v>
          </cell>
          <cell r="N1828" t="str">
            <v>AN</v>
          </cell>
          <cell r="O1828" t="str">
            <v>303100</v>
          </cell>
        </row>
        <row r="1829">
          <cell r="A1829" t="str">
            <v>ED.WA.365000-AFC-DISTRIBUTION PLANT</v>
          </cell>
          <cell r="B1829">
            <v>43802</v>
          </cell>
          <cell r="C1829">
            <v>43466</v>
          </cell>
          <cell r="D1829" t="str">
            <v>182332 REG ASSET - AFUDC (PIS)</v>
          </cell>
          <cell r="E1829">
            <v>44166</v>
          </cell>
          <cell r="F1829">
            <v>0</v>
          </cell>
          <cell r="G1829">
            <v>4.4000000000000004</v>
          </cell>
          <cell r="H1829">
            <v>0.1</v>
          </cell>
          <cell r="I1829">
            <v>4.3</v>
          </cell>
          <cell r="J1829">
            <v>0</v>
          </cell>
          <cell r="K1829">
            <v>0</v>
          </cell>
          <cell r="L1829" t="str">
            <v>ED.WA.365000</v>
          </cell>
          <cell r="M1829" t="str">
            <v>ED</v>
          </cell>
          <cell r="N1829" t="str">
            <v>WA</v>
          </cell>
          <cell r="O1829" t="str">
            <v>365000</v>
          </cell>
        </row>
        <row r="1830">
          <cell r="A1830" t="str">
            <v>ED.CG.334000-AFC-HYDRO PROD PLANT-A</v>
          </cell>
          <cell r="B1830">
            <v>43803</v>
          </cell>
          <cell r="C1830">
            <v>43800</v>
          </cell>
          <cell r="D1830" t="str">
            <v>182332 REG ASSET - AFUDC (PIS)</v>
          </cell>
          <cell r="E1830">
            <v>44166</v>
          </cell>
          <cell r="F1830">
            <v>0</v>
          </cell>
          <cell r="G1830">
            <v>1034.19</v>
          </cell>
          <cell r="H1830">
            <v>18.84</v>
          </cell>
          <cell r="I1830">
            <v>1015.35</v>
          </cell>
          <cell r="J1830">
            <v>0</v>
          </cell>
          <cell r="K1830">
            <v>0</v>
          </cell>
          <cell r="L1830" t="str">
            <v>ED.CG.334000</v>
          </cell>
          <cell r="M1830" t="str">
            <v>ED</v>
          </cell>
          <cell r="N1830" t="str">
            <v>CG</v>
          </cell>
          <cell r="O1830" t="str">
            <v>334000</v>
          </cell>
        </row>
        <row r="1831">
          <cell r="A1831" t="str">
            <v>CD.AA.303100-AFC-INTANGIBLE PLANT-M</v>
          </cell>
          <cell r="B1831">
            <v>43467</v>
          </cell>
          <cell r="C1831">
            <v>43466</v>
          </cell>
          <cell r="D1831" t="str">
            <v>182332 REG ASSET - AFUDC (PIS)</v>
          </cell>
          <cell r="E1831">
            <v>44166</v>
          </cell>
          <cell r="F1831">
            <v>0</v>
          </cell>
          <cell r="G1831">
            <v>65.17</v>
          </cell>
          <cell r="H1831">
            <v>16.670000000000002</v>
          </cell>
          <cell r="I1831">
            <v>48.5</v>
          </cell>
          <cell r="J1831">
            <v>9.2960000000000001E-2</v>
          </cell>
          <cell r="K1831">
            <v>6.0582032000000003</v>
          </cell>
          <cell r="L1831" t="str">
            <v>CD.AA.303100</v>
          </cell>
          <cell r="M1831" t="str">
            <v>CD</v>
          </cell>
          <cell r="N1831" t="str">
            <v>AA</v>
          </cell>
          <cell r="O1831" t="str">
            <v>303100</v>
          </cell>
        </row>
        <row r="1832">
          <cell r="A1832" t="str">
            <v>ED.NM.332000-AFC-HYDRO PROD PLANT-R</v>
          </cell>
          <cell r="B1832">
            <v>43795</v>
          </cell>
          <cell r="C1832">
            <v>43770</v>
          </cell>
          <cell r="D1832" t="str">
            <v>182332 REG ASSET - AFUDC (PIS)</v>
          </cell>
          <cell r="E1832">
            <v>44166</v>
          </cell>
          <cell r="F1832">
            <v>0</v>
          </cell>
          <cell r="G1832">
            <v>671.68</v>
          </cell>
          <cell r="H1832">
            <v>17.190000000000001</v>
          </cell>
          <cell r="I1832">
            <v>654.49</v>
          </cell>
          <cell r="J1832">
            <v>0</v>
          </cell>
          <cell r="K1832">
            <v>0</v>
          </cell>
          <cell r="L1832" t="str">
            <v>ED.NM.332000</v>
          </cell>
          <cell r="M1832" t="str">
            <v>ED</v>
          </cell>
          <cell r="N1832" t="str">
            <v>NM</v>
          </cell>
          <cell r="O1832" t="str">
            <v>332000</v>
          </cell>
        </row>
        <row r="1833">
          <cell r="A1833" t="str">
            <v>ED.AN.356000-AFC-TRANSMISSION PLANT</v>
          </cell>
          <cell r="B1833">
            <v>43776</v>
          </cell>
          <cell r="C1833">
            <v>43770</v>
          </cell>
          <cell r="D1833" t="str">
            <v>182332 REG ASSET - AFUDC (PIS)</v>
          </cell>
          <cell r="E1833">
            <v>44166</v>
          </cell>
          <cell r="F1833">
            <v>0</v>
          </cell>
          <cell r="G1833">
            <v>4186.83</v>
          </cell>
          <cell r="H1833">
            <v>90.93</v>
          </cell>
          <cell r="I1833">
            <v>4095.9</v>
          </cell>
          <cell r="J1833">
            <v>0</v>
          </cell>
          <cell r="K1833">
            <v>0</v>
          </cell>
          <cell r="L1833" t="str">
            <v>ED.AN.356000</v>
          </cell>
          <cell r="M1833" t="str">
            <v>ED</v>
          </cell>
          <cell r="N1833" t="str">
            <v>AN</v>
          </cell>
          <cell r="O1833" t="str">
            <v>356000</v>
          </cell>
        </row>
        <row r="1834">
          <cell r="A1834" t="str">
            <v>ED.CG.331000-AFC-HYDRO PROD PLANT-S</v>
          </cell>
          <cell r="B1834">
            <v>43635</v>
          </cell>
          <cell r="C1834">
            <v>43617</v>
          </cell>
          <cell r="D1834" t="str">
            <v>182332 REG ASSET - AFUDC (PIS)</v>
          </cell>
          <cell r="E1834">
            <v>44166</v>
          </cell>
          <cell r="F1834">
            <v>0</v>
          </cell>
          <cell r="G1834">
            <v>1340.19</v>
          </cell>
          <cell r="H1834">
            <v>24.4</v>
          </cell>
          <cell r="I1834">
            <v>1315.79</v>
          </cell>
          <cell r="J1834">
            <v>0</v>
          </cell>
          <cell r="K1834">
            <v>0</v>
          </cell>
          <cell r="L1834" t="str">
            <v>ED.CG.331000</v>
          </cell>
          <cell r="M1834" t="str">
            <v>ED</v>
          </cell>
          <cell r="N1834" t="str">
            <v>CG</v>
          </cell>
          <cell r="O1834" t="str">
            <v>331000</v>
          </cell>
        </row>
        <row r="1835">
          <cell r="A1835" t="str">
            <v>ED.BP.344000-AFC-OTHER PROD PLANT-G</v>
          </cell>
          <cell r="B1835">
            <v>43791</v>
          </cell>
          <cell r="C1835">
            <v>43770</v>
          </cell>
          <cell r="D1835" t="str">
            <v>182332 REG ASSET - AFUDC (PIS)</v>
          </cell>
          <cell r="E1835">
            <v>44166</v>
          </cell>
          <cell r="F1835">
            <v>0</v>
          </cell>
          <cell r="G1835">
            <v>303.19</v>
          </cell>
          <cell r="H1835">
            <v>12.68</v>
          </cell>
          <cell r="I1835">
            <v>290.51</v>
          </cell>
          <cell r="J1835">
            <v>0</v>
          </cell>
          <cell r="K1835">
            <v>0</v>
          </cell>
          <cell r="L1835" t="str">
            <v>ED.BP.344000</v>
          </cell>
          <cell r="M1835" t="str">
            <v>ED</v>
          </cell>
          <cell r="N1835" t="str">
            <v>BP</v>
          </cell>
          <cell r="O1835" t="str">
            <v>344000</v>
          </cell>
        </row>
        <row r="1836">
          <cell r="A1836" t="str">
            <v>ED.AN.397000-AFC-GENERAL PLANT-COMM</v>
          </cell>
          <cell r="B1836">
            <v>44109</v>
          </cell>
          <cell r="C1836">
            <v>44105</v>
          </cell>
          <cell r="D1836" t="str">
            <v>182332 REG ASSET - AFUDC (PIS)</v>
          </cell>
          <cell r="E1836">
            <v>44166</v>
          </cell>
          <cell r="F1836">
            <v>0</v>
          </cell>
          <cell r="G1836">
            <v>501.79</v>
          </cell>
          <cell r="H1836">
            <v>9</v>
          </cell>
          <cell r="I1836">
            <v>492.79</v>
          </cell>
          <cell r="J1836">
            <v>0</v>
          </cell>
          <cell r="K1836">
            <v>0</v>
          </cell>
          <cell r="L1836" t="str">
            <v>ED.AN.397000</v>
          </cell>
          <cell r="M1836" t="str">
            <v>ED</v>
          </cell>
          <cell r="N1836" t="str">
            <v>AN</v>
          </cell>
          <cell r="O1836" t="str">
            <v>397000</v>
          </cell>
        </row>
        <row r="1837">
          <cell r="A1837" t="str">
            <v>CD.AA.303100-AFC-INTANGIBLE PLANT-M</v>
          </cell>
          <cell r="B1837">
            <v>43606</v>
          </cell>
          <cell r="C1837">
            <v>43586</v>
          </cell>
          <cell r="D1837" t="str">
            <v>182332 REG ASSET - AFUDC (PIS)</v>
          </cell>
          <cell r="E1837">
            <v>44166</v>
          </cell>
          <cell r="F1837">
            <v>0</v>
          </cell>
          <cell r="G1837">
            <v>2285.58</v>
          </cell>
          <cell r="H1837">
            <v>584.71</v>
          </cell>
          <cell r="I1837">
            <v>1700.87</v>
          </cell>
          <cell r="J1837">
            <v>9.2960000000000001E-2</v>
          </cell>
          <cell r="K1837">
            <v>212.4675168</v>
          </cell>
          <cell r="L1837" t="str">
            <v>CD.AA.303100</v>
          </cell>
          <cell r="M1837" t="str">
            <v>CD</v>
          </cell>
          <cell r="N1837" t="str">
            <v>AA</v>
          </cell>
          <cell r="O1837" t="str">
            <v>303100</v>
          </cell>
        </row>
        <row r="1838">
          <cell r="A1838" t="str">
            <v>ED.CG.335150-AFC-HYD PRD-EQ FISHERY</v>
          </cell>
          <cell r="B1838">
            <v>43769</v>
          </cell>
          <cell r="C1838">
            <v>43739</v>
          </cell>
          <cell r="D1838" t="str">
            <v>182332 REG ASSET - AFUDC (PIS)</v>
          </cell>
          <cell r="E1838">
            <v>44166</v>
          </cell>
          <cell r="F1838">
            <v>0</v>
          </cell>
          <cell r="G1838">
            <v>3739.88</v>
          </cell>
          <cell r="H1838">
            <v>105.44</v>
          </cell>
          <cell r="I1838">
            <v>3634.44</v>
          </cell>
          <cell r="J1838">
            <v>0</v>
          </cell>
          <cell r="K1838">
            <v>0</v>
          </cell>
          <cell r="L1838" t="str">
            <v>ED.CG.335150</v>
          </cell>
          <cell r="M1838" t="str">
            <v>ED</v>
          </cell>
          <cell r="N1838" t="str">
            <v>CG</v>
          </cell>
          <cell r="O1838" t="str">
            <v>335150</v>
          </cell>
        </row>
        <row r="1839">
          <cell r="A1839" t="str">
            <v>ED.NE.342000-AFC-OTHER PROD PLANT-F</v>
          </cell>
          <cell r="B1839">
            <v>43791</v>
          </cell>
          <cell r="C1839">
            <v>43770</v>
          </cell>
          <cell r="D1839" t="str">
            <v>182332 REG ASSET - AFUDC (PIS)</v>
          </cell>
          <cell r="E1839">
            <v>44166</v>
          </cell>
          <cell r="F1839">
            <v>0</v>
          </cell>
          <cell r="G1839">
            <v>62.44</v>
          </cell>
          <cell r="H1839">
            <v>0</v>
          </cell>
          <cell r="I1839">
            <v>62.44</v>
          </cell>
          <cell r="J1839">
            <v>0</v>
          </cell>
          <cell r="K1839">
            <v>0</v>
          </cell>
          <cell r="L1839" t="str">
            <v>ED.NE.342000</v>
          </cell>
          <cell r="M1839" t="str">
            <v>ED</v>
          </cell>
          <cell r="N1839" t="str">
            <v>NE</v>
          </cell>
          <cell r="O1839" t="str">
            <v>342000</v>
          </cell>
        </row>
        <row r="1840">
          <cell r="A1840" t="str">
            <v>CD.AA.303100-AFC-INTANGIBLE PLANT-M</v>
          </cell>
          <cell r="B1840">
            <v>43759</v>
          </cell>
          <cell r="C1840">
            <v>43739</v>
          </cell>
          <cell r="D1840" t="str">
            <v>182332 REG ASSET - AFUDC (PIS)</v>
          </cell>
          <cell r="E1840">
            <v>44166</v>
          </cell>
          <cell r="F1840">
            <v>0</v>
          </cell>
          <cell r="G1840">
            <v>4370.87</v>
          </cell>
          <cell r="H1840">
            <v>1118.17</v>
          </cell>
          <cell r="I1840">
            <v>3252.7</v>
          </cell>
          <cell r="J1840">
            <v>9.2960000000000001E-2</v>
          </cell>
          <cell r="K1840">
            <v>406.3160752</v>
          </cell>
          <cell r="L1840" t="str">
            <v>CD.AA.303100</v>
          </cell>
          <cell r="M1840" t="str">
            <v>CD</v>
          </cell>
          <cell r="N1840" t="str">
            <v>AA</v>
          </cell>
          <cell r="O1840" t="str">
            <v>303100</v>
          </cell>
        </row>
        <row r="1841">
          <cell r="A1841" t="str">
            <v>CD.AA.303100-AFC-INTANGIBLE PLANT-M</v>
          </cell>
          <cell r="B1841">
            <v>43727</v>
          </cell>
          <cell r="C1841">
            <v>43709</v>
          </cell>
          <cell r="D1841" t="str">
            <v>182332 REG ASSET - AFUDC (PIS)</v>
          </cell>
          <cell r="E1841">
            <v>44166</v>
          </cell>
          <cell r="F1841">
            <v>0</v>
          </cell>
          <cell r="G1841">
            <v>2585.98</v>
          </cell>
          <cell r="H1841">
            <v>661.56</v>
          </cell>
          <cell r="I1841">
            <v>1924.42</v>
          </cell>
          <cell r="J1841">
            <v>9.2960000000000001E-2</v>
          </cell>
          <cell r="K1841">
            <v>240.3927008</v>
          </cell>
          <cell r="L1841" t="str">
            <v>CD.AA.303100</v>
          </cell>
          <cell r="M1841" t="str">
            <v>CD</v>
          </cell>
          <cell r="N1841" t="str">
            <v>AA</v>
          </cell>
          <cell r="O1841" t="str">
            <v>303100</v>
          </cell>
        </row>
        <row r="1842">
          <cell r="A1842" t="str">
            <v>ED.AN.397500 SUB INTEGRATION COMM.</v>
          </cell>
          <cell r="B1842">
            <v>43872</v>
          </cell>
          <cell r="C1842">
            <v>43862</v>
          </cell>
          <cell r="D1842" t="str">
            <v>182332 REG ASSET - AFUDC (PIS)</v>
          </cell>
          <cell r="E1842">
            <v>44166</v>
          </cell>
          <cell r="F1842">
            <v>0</v>
          </cell>
          <cell r="G1842">
            <v>425.13</v>
          </cell>
          <cell r="H1842">
            <v>11.01</v>
          </cell>
          <cell r="I1842">
            <v>414.12</v>
          </cell>
          <cell r="J1842">
            <v>0</v>
          </cell>
          <cell r="K1842">
            <v>0</v>
          </cell>
          <cell r="L1842" t="str">
            <v>ED.AN.397500</v>
          </cell>
          <cell r="M1842" t="str">
            <v>ED</v>
          </cell>
          <cell r="N1842" t="str">
            <v>AN</v>
          </cell>
          <cell r="O1842" t="str">
            <v>397500</v>
          </cell>
        </row>
        <row r="1843">
          <cell r="A1843" t="str">
            <v>ED.CG.333000-AFC-HYDRO PROD PLANT-T</v>
          </cell>
          <cell r="B1843">
            <v>43896</v>
          </cell>
          <cell r="C1843">
            <v>43891</v>
          </cell>
          <cell r="D1843" t="str">
            <v>182332 REG ASSET - AFUDC (PIS)</v>
          </cell>
          <cell r="E1843">
            <v>44166</v>
          </cell>
          <cell r="F1843">
            <v>0</v>
          </cell>
          <cell r="G1843">
            <v>10873.02</v>
          </cell>
          <cell r="H1843">
            <v>644.17999999999995</v>
          </cell>
          <cell r="I1843">
            <v>10228.84</v>
          </cell>
          <cell r="J1843">
            <v>0</v>
          </cell>
          <cell r="K1843">
            <v>0</v>
          </cell>
          <cell r="L1843" t="str">
            <v>ED.CG.333000</v>
          </cell>
          <cell r="M1843" t="str">
            <v>ED</v>
          </cell>
          <cell r="N1843" t="str">
            <v>CG</v>
          </cell>
          <cell r="O1843" t="str">
            <v>333000</v>
          </cell>
        </row>
        <row r="1844">
          <cell r="A1844" t="str">
            <v>ED.NR.334000-AFC-HYDRO PROD PLANT-A</v>
          </cell>
          <cell r="B1844">
            <v>43466</v>
          </cell>
          <cell r="C1844">
            <v>43466</v>
          </cell>
          <cell r="D1844" t="str">
            <v>182332 REG ASSET - AFUDC (PIS)</v>
          </cell>
          <cell r="E1844">
            <v>44166</v>
          </cell>
          <cell r="F1844">
            <v>0</v>
          </cell>
          <cell r="G1844">
            <v>407.15</v>
          </cell>
          <cell r="H1844">
            <v>16.54</v>
          </cell>
          <cell r="I1844">
            <v>390.61</v>
          </cell>
          <cell r="J1844">
            <v>0</v>
          </cell>
          <cell r="K1844">
            <v>0</v>
          </cell>
          <cell r="L1844" t="str">
            <v>ED.NR.334000</v>
          </cell>
          <cell r="M1844" t="str">
            <v>ED</v>
          </cell>
          <cell r="N1844" t="str">
            <v>NR</v>
          </cell>
          <cell r="O1844" t="str">
            <v>334000</v>
          </cell>
        </row>
        <row r="1845">
          <cell r="A1845" t="str">
            <v>ED.AN.303100-AFC-INTANGIBLE PLANT-M</v>
          </cell>
          <cell r="B1845">
            <v>43731</v>
          </cell>
          <cell r="C1845">
            <v>43709</v>
          </cell>
          <cell r="D1845" t="str">
            <v>182332 REG ASSET - AFUDC (PIS)</v>
          </cell>
          <cell r="E1845">
            <v>44166</v>
          </cell>
          <cell r="F1845">
            <v>0</v>
          </cell>
          <cell r="G1845">
            <v>943.18</v>
          </cell>
          <cell r="H1845">
            <v>287.10000000000002</v>
          </cell>
          <cell r="I1845">
            <v>656.08</v>
          </cell>
          <cell r="J1845">
            <v>0</v>
          </cell>
          <cell r="K1845">
            <v>0</v>
          </cell>
          <cell r="L1845" t="str">
            <v>ED.AN.303100</v>
          </cell>
          <cell r="M1845" t="str">
            <v>ED</v>
          </cell>
          <cell r="N1845" t="str">
            <v>AN</v>
          </cell>
          <cell r="O1845" t="str">
            <v>303100</v>
          </cell>
        </row>
        <row r="1846">
          <cell r="A1846" t="str">
            <v>ED.AN.397500-AFC-SUB INTEGRAT COMM</v>
          </cell>
          <cell r="B1846">
            <v>43602</v>
          </cell>
          <cell r="C1846">
            <v>43586</v>
          </cell>
          <cell r="D1846" t="str">
            <v>182332 REG ASSET - AFUDC (PIS)</v>
          </cell>
          <cell r="E1846">
            <v>44166</v>
          </cell>
          <cell r="F1846">
            <v>0</v>
          </cell>
          <cell r="G1846">
            <v>1006.11</v>
          </cell>
          <cell r="H1846">
            <v>93.01</v>
          </cell>
          <cell r="I1846">
            <v>913.1</v>
          </cell>
          <cell r="J1846">
            <v>0</v>
          </cell>
          <cell r="K1846">
            <v>0</v>
          </cell>
          <cell r="L1846" t="str">
            <v>ED.AN.397500</v>
          </cell>
          <cell r="M1846" t="str">
            <v>ED</v>
          </cell>
          <cell r="N1846" t="str">
            <v>AN</v>
          </cell>
          <cell r="O1846" t="str">
            <v>397500</v>
          </cell>
        </row>
        <row r="1847">
          <cell r="A1847" t="str">
            <v>GD.ID.376000-AFC-GAS DISTRIBUTION P</v>
          </cell>
          <cell r="B1847">
            <v>43614</v>
          </cell>
          <cell r="C1847">
            <v>43466</v>
          </cell>
          <cell r="D1847" t="str">
            <v>182332 REG ASSET - AFUDC (PIS)</v>
          </cell>
          <cell r="E1847">
            <v>44166</v>
          </cell>
          <cell r="F1847">
            <v>0</v>
          </cell>
          <cell r="G1847">
            <v>1627.95</v>
          </cell>
          <cell r="H1847">
            <v>51.85</v>
          </cell>
          <cell r="I1847">
            <v>1576.1</v>
          </cell>
          <cell r="J1847">
            <v>0</v>
          </cell>
          <cell r="K1847">
            <v>0</v>
          </cell>
          <cell r="L1847" t="str">
            <v>GD.ID.376000</v>
          </cell>
          <cell r="M1847" t="str">
            <v>GD</v>
          </cell>
          <cell r="N1847" t="str">
            <v>ID</v>
          </cell>
          <cell r="O1847" t="str">
            <v>376000</v>
          </cell>
        </row>
        <row r="1848">
          <cell r="A1848" t="str">
            <v>ED.KF.315000-AFC-STEAM PROD PLANT-A</v>
          </cell>
          <cell r="B1848">
            <v>43887</v>
          </cell>
          <cell r="C1848">
            <v>43887</v>
          </cell>
          <cell r="D1848" t="str">
            <v>182332 REG ASSET - AFUDC (PIS)</v>
          </cell>
          <cell r="E1848">
            <v>44166</v>
          </cell>
          <cell r="F1848">
            <v>0</v>
          </cell>
          <cell r="G1848">
            <v>6.59</v>
          </cell>
          <cell r="H1848">
            <v>0.11</v>
          </cell>
          <cell r="I1848">
            <v>6.48</v>
          </cell>
          <cell r="J1848">
            <v>0</v>
          </cell>
          <cell r="K1848">
            <v>0</v>
          </cell>
          <cell r="L1848" t="str">
            <v>ED.KF.315000</v>
          </cell>
          <cell r="M1848" t="str">
            <v>ED</v>
          </cell>
          <cell r="N1848" t="str">
            <v>KF</v>
          </cell>
          <cell r="O1848" t="str">
            <v>315000</v>
          </cell>
        </row>
        <row r="1849">
          <cell r="A1849" t="str">
            <v>ED.AN.397000-AFC-GENERAL PLANT-COMM</v>
          </cell>
          <cell r="B1849">
            <v>43602</v>
          </cell>
          <cell r="C1849">
            <v>43586</v>
          </cell>
          <cell r="D1849" t="str">
            <v>182332 REG ASSET - AFUDC (PIS)</v>
          </cell>
          <cell r="E1849">
            <v>44166</v>
          </cell>
          <cell r="F1849">
            <v>0</v>
          </cell>
          <cell r="G1849">
            <v>337.73</v>
          </cell>
          <cell r="H1849">
            <v>9.4600000000000009</v>
          </cell>
          <cell r="I1849">
            <v>328.27</v>
          </cell>
          <cell r="J1849">
            <v>0</v>
          </cell>
          <cell r="K1849">
            <v>0</v>
          </cell>
          <cell r="L1849" t="str">
            <v>ED.AN.397000</v>
          </cell>
          <cell r="M1849" t="str">
            <v>ED</v>
          </cell>
          <cell r="N1849" t="str">
            <v>AN</v>
          </cell>
          <cell r="O1849" t="str">
            <v>397000</v>
          </cell>
        </row>
        <row r="1850">
          <cell r="A1850" t="str">
            <v>ED.AN.353000-AFC-TRANSMISSION PLANT</v>
          </cell>
          <cell r="B1850">
            <v>43661</v>
          </cell>
          <cell r="C1850">
            <v>43647</v>
          </cell>
          <cell r="D1850" t="str">
            <v>182332 REG ASSET - AFUDC (PIS)</v>
          </cell>
          <cell r="E1850">
            <v>44166</v>
          </cell>
          <cell r="F1850">
            <v>0</v>
          </cell>
          <cell r="G1850">
            <v>22560.69</v>
          </cell>
          <cell r="H1850">
            <v>243.69</v>
          </cell>
          <cell r="I1850">
            <v>22317</v>
          </cell>
          <cell r="J1850">
            <v>0</v>
          </cell>
          <cell r="K1850">
            <v>0</v>
          </cell>
          <cell r="L1850" t="str">
            <v>ED.AN.353000</v>
          </cell>
          <cell r="M1850" t="str">
            <v>ED</v>
          </cell>
          <cell r="N1850" t="str">
            <v>AN</v>
          </cell>
          <cell r="O1850" t="str">
            <v>353000</v>
          </cell>
        </row>
        <row r="1851">
          <cell r="A1851" t="str">
            <v>ED.WA.365000-AFC-DISTRIBUTION PLANT</v>
          </cell>
          <cell r="B1851">
            <v>43800</v>
          </cell>
          <cell r="C1851">
            <v>43466</v>
          </cell>
          <cell r="D1851" t="str">
            <v>182332 REG ASSET - AFUDC (PIS)</v>
          </cell>
          <cell r="E1851">
            <v>44166</v>
          </cell>
          <cell r="F1851">
            <v>0</v>
          </cell>
          <cell r="G1851">
            <v>62.43</v>
          </cell>
          <cell r="H1851">
            <v>1.45</v>
          </cell>
          <cell r="I1851">
            <v>60.98</v>
          </cell>
          <cell r="J1851">
            <v>0</v>
          </cell>
          <cell r="K1851">
            <v>0</v>
          </cell>
          <cell r="L1851" t="str">
            <v>ED.WA.365000</v>
          </cell>
          <cell r="M1851" t="str">
            <v>ED</v>
          </cell>
          <cell r="N1851" t="str">
            <v>WA</v>
          </cell>
          <cell r="O1851" t="str">
            <v>365000</v>
          </cell>
        </row>
        <row r="1852">
          <cell r="A1852" t="str">
            <v>ED.WA.368000-AFC-DISTRIBUTION PLANT</v>
          </cell>
          <cell r="B1852">
            <v>43800</v>
          </cell>
          <cell r="C1852">
            <v>43466</v>
          </cell>
          <cell r="D1852" t="str">
            <v>182332 REG ASSET - AFUDC (PIS)</v>
          </cell>
          <cell r="E1852">
            <v>44166</v>
          </cell>
          <cell r="F1852">
            <v>0</v>
          </cell>
          <cell r="G1852">
            <v>1373.19</v>
          </cell>
          <cell r="H1852">
            <v>26.75</v>
          </cell>
          <cell r="I1852">
            <v>1346.44</v>
          </cell>
          <cell r="J1852">
            <v>0</v>
          </cell>
          <cell r="K1852">
            <v>0</v>
          </cell>
          <cell r="L1852" t="str">
            <v>ED.WA.368000</v>
          </cell>
          <cell r="M1852" t="str">
            <v>ED</v>
          </cell>
          <cell r="N1852" t="str">
            <v>WA</v>
          </cell>
          <cell r="O1852" t="str">
            <v>368000</v>
          </cell>
        </row>
        <row r="1853">
          <cell r="A1853" t="str">
            <v>ED.NM.334000-AFC-HYDRO PROD PLANT-A</v>
          </cell>
          <cell r="B1853">
            <v>43993</v>
          </cell>
          <cell r="C1853">
            <v>43993</v>
          </cell>
          <cell r="D1853" t="str">
            <v>182332 REG ASSET - AFUDC (PIS)</v>
          </cell>
          <cell r="E1853">
            <v>44166</v>
          </cell>
          <cell r="F1853">
            <v>0</v>
          </cell>
          <cell r="G1853">
            <v>461.52</v>
          </cell>
          <cell r="H1853">
            <v>2.83</v>
          </cell>
          <cell r="I1853">
            <v>458.69</v>
          </cell>
          <cell r="J1853">
            <v>0</v>
          </cell>
          <cell r="K1853">
            <v>0</v>
          </cell>
          <cell r="L1853" t="str">
            <v>ED.NM.334000</v>
          </cell>
          <cell r="M1853" t="str">
            <v>ED</v>
          </cell>
          <cell r="N1853" t="str">
            <v>NM</v>
          </cell>
          <cell r="O1853" t="str">
            <v>334000</v>
          </cell>
        </row>
        <row r="1854">
          <cell r="A1854" t="str">
            <v>ED.AN.356000-AFC-TRANSMISSION PLANT</v>
          </cell>
          <cell r="B1854">
            <v>43749</v>
          </cell>
          <cell r="C1854">
            <v>43739</v>
          </cell>
          <cell r="D1854" t="str">
            <v>182332 REG ASSET - AFUDC (PIS)</v>
          </cell>
          <cell r="E1854">
            <v>44166</v>
          </cell>
          <cell r="F1854">
            <v>0</v>
          </cell>
          <cell r="G1854">
            <v>1243.8</v>
          </cell>
          <cell r="H1854">
            <v>27.01</v>
          </cell>
          <cell r="I1854">
            <v>1216.79</v>
          </cell>
          <cell r="J1854">
            <v>0</v>
          </cell>
          <cell r="K1854">
            <v>0</v>
          </cell>
          <cell r="L1854" t="str">
            <v>ED.AN.356000</v>
          </cell>
          <cell r="M1854" t="str">
            <v>ED</v>
          </cell>
          <cell r="N1854" t="str">
            <v>AN</v>
          </cell>
          <cell r="O1854" t="str">
            <v>356000</v>
          </cell>
        </row>
        <row r="1855">
          <cell r="A1855" t="str">
            <v>ED.WA.367000-AFC-DISTRIBUTION PLANT</v>
          </cell>
          <cell r="B1855">
            <v>43747</v>
          </cell>
          <cell r="C1855">
            <v>43466</v>
          </cell>
          <cell r="D1855" t="str">
            <v>182332 REG ASSET - AFUDC (PIS)</v>
          </cell>
          <cell r="E1855">
            <v>44166</v>
          </cell>
          <cell r="F1855">
            <v>0</v>
          </cell>
          <cell r="G1855">
            <v>1945.28</v>
          </cell>
          <cell r="H1855">
            <v>22.7</v>
          </cell>
          <cell r="I1855">
            <v>1922.58</v>
          </cell>
          <cell r="J1855">
            <v>0</v>
          </cell>
          <cell r="K1855">
            <v>0</v>
          </cell>
          <cell r="L1855" t="str">
            <v>ED.WA.367000</v>
          </cell>
          <cell r="M1855" t="str">
            <v>ED</v>
          </cell>
          <cell r="N1855" t="str">
            <v>WA</v>
          </cell>
          <cell r="O1855" t="str">
            <v>367000</v>
          </cell>
        </row>
        <row r="1856">
          <cell r="A1856" t="str">
            <v>ED.AN.355000-AFC-TRANSMISSION PLANT</v>
          </cell>
          <cell r="B1856">
            <v>43675</v>
          </cell>
          <cell r="C1856">
            <v>43647</v>
          </cell>
          <cell r="D1856" t="str">
            <v>182332 REG ASSET - AFUDC (PIS)</v>
          </cell>
          <cell r="E1856">
            <v>44166</v>
          </cell>
          <cell r="F1856">
            <v>0</v>
          </cell>
          <cell r="G1856">
            <v>11480.29</v>
          </cell>
          <cell r="H1856">
            <v>225.06</v>
          </cell>
          <cell r="I1856">
            <v>11255.23</v>
          </cell>
          <cell r="J1856">
            <v>0</v>
          </cell>
          <cell r="K1856">
            <v>0</v>
          </cell>
          <cell r="L1856" t="str">
            <v>ED.AN.355000</v>
          </cell>
          <cell r="M1856" t="str">
            <v>ED</v>
          </cell>
          <cell r="N1856" t="str">
            <v>AN</v>
          </cell>
          <cell r="O1856" t="str">
            <v>355000</v>
          </cell>
        </row>
        <row r="1857">
          <cell r="A1857" t="str">
            <v>ED.KF.311000-AFC-STEAM PROD PLANT-S</v>
          </cell>
          <cell r="B1857">
            <v>43812</v>
          </cell>
          <cell r="C1857">
            <v>43800</v>
          </cell>
          <cell r="D1857" t="str">
            <v>182332 REG ASSET - AFUDC (PIS)</v>
          </cell>
          <cell r="E1857">
            <v>44166</v>
          </cell>
          <cell r="F1857">
            <v>0</v>
          </cell>
          <cell r="G1857">
            <v>33.340000000000003</v>
          </cell>
          <cell r="H1857">
            <v>1.1000000000000001</v>
          </cell>
          <cell r="I1857">
            <v>32.24</v>
          </cell>
          <cell r="J1857">
            <v>0</v>
          </cell>
          <cell r="K1857">
            <v>0</v>
          </cell>
          <cell r="L1857" t="str">
            <v>ED.KF.311000</v>
          </cell>
          <cell r="M1857" t="str">
            <v>ED</v>
          </cell>
          <cell r="N1857" t="str">
            <v>KF</v>
          </cell>
          <cell r="O1857" t="str">
            <v>311000</v>
          </cell>
        </row>
        <row r="1858">
          <cell r="A1858" t="str">
            <v>ED.WA.366000-AFC-DISTRIBUTION PLANT</v>
          </cell>
          <cell r="B1858">
            <v>43823</v>
          </cell>
          <cell r="C1858">
            <v>43466</v>
          </cell>
          <cell r="D1858" t="str">
            <v>182332 REG ASSET - AFUDC (PIS)</v>
          </cell>
          <cell r="E1858">
            <v>44166</v>
          </cell>
          <cell r="F1858">
            <v>0</v>
          </cell>
          <cell r="G1858">
            <v>1570.14</v>
          </cell>
          <cell r="H1858">
            <v>-32.049999999999997</v>
          </cell>
          <cell r="I1858">
            <v>1602.19</v>
          </cell>
          <cell r="J1858">
            <v>0</v>
          </cell>
          <cell r="K1858">
            <v>0</v>
          </cell>
          <cell r="L1858" t="str">
            <v>ED.WA.366000</v>
          </cell>
          <cell r="M1858" t="str">
            <v>ED</v>
          </cell>
          <cell r="N1858" t="str">
            <v>WA</v>
          </cell>
          <cell r="O1858" t="str">
            <v>366000</v>
          </cell>
        </row>
        <row r="1859">
          <cell r="A1859" t="str">
            <v>ED.LL.334000-AFC-HYD PROD-ACCESSORY</v>
          </cell>
          <cell r="B1859">
            <v>43875</v>
          </cell>
          <cell r="C1859">
            <v>43875</v>
          </cell>
          <cell r="D1859" t="str">
            <v>182332 REG ASSET - AFUDC (PIS)</v>
          </cell>
          <cell r="E1859">
            <v>44166</v>
          </cell>
          <cell r="F1859">
            <v>0</v>
          </cell>
          <cell r="G1859">
            <v>771.9</v>
          </cell>
          <cell r="H1859">
            <v>3.57</v>
          </cell>
          <cell r="I1859">
            <v>768.33</v>
          </cell>
          <cell r="J1859">
            <v>0</v>
          </cell>
          <cell r="K1859">
            <v>0</v>
          </cell>
          <cell r="L1859" t="str">
            <v>ED.LL.334000</v>
          </cell>
          <cell r="M1859" t="str">
            <v>ED</v>
          </cell>
          <cell r="N1859" t="str">
            <v>LL</v>
          </cell>
          <cell r="O1859" t="str">
            <v>334000</v>
          </cell>
        </row>
        <row r="1860">
          <cell r="A1860" t="str">
            <v>ED.AN.397500-AFC-SUB INTEGRAT COMM</v>
          </cell>
          <cell r="B1860">
            <v>43874</v>
          </cell>
          <cell r="C1860">
            <v>43862</v>
          </cell>
          <cell r="D1860" t="str">
            <v>182332 REG ASSET - AFUDC (PIS)</v>
          </cell>
          <cell r="E1860">
            <v>44166</v>
          </cell>
          <cell r="F1860">
            <v>0</v>
          </cell>
          <cell r="G1860">
            <v>736.5</v>
          </cell>
          <cell r="H1860">
            <v>23.89</v>
          </cell>
          <cell r="I1860">
            <v>712.61</v>
          </cell>
          <cell r="J1860">
            <v>0</v>
          </cell>
          <cell r="K1860">
            <v>0</v>
          </cell>
          <cell r="L1860" t="str">
            <v>ED.AN.397500</v>
          </cell>
          <cell r="M1860" t="str">
            <v>ED</v>
          </cell>
          <cell r="N1860" t="str">
            <v>AN</v>
          </cell>
          <cell r="O1860" t="str">
            <v>397500</v>
          </cell>
        </row>
        <row r="1861">
          <cell r="A1861" t="str">
            <v>ED.ID.390100-AFC-GENERAL PLANT-STRU</v>
          </cell>
          <cell r="B1861">
            <v>43668</v>
          </cell>
          <cell r="C1861">
            <v>43647</v>
          </cell>
          <cell r="D1861" t="str">
            <v>182332 REG ASSET - AFUDC (PIS)</v>
          </cell>
          <cell r="E1861">
            <v>44166</v>
          </cell>
          <cell r="F1861">
            <v>0</v>
          </cell>
          <cell r="G1861">
            <v>11.09</v>
          </cell>
          <cell r="H1861">
            <v>0.22</v>
          </cell>
          <cell r="I1861">
            <v>10.87</v>
          </cell>
          <cell r="J1861">
            <v>0</v>
          </cell>
          <cell r="K1861">
            <v>0</v>
          </cell>
          <cell r="L1861" t="str">
            <v>ED.ID.390100</v>
          </cell>
          <cell r="M1861" t="str">
            <v>ED</v>
          </cell>
          <cell r="N1861" t="str">
            <v>ID</v>
          </cell>
          <cell r="O1861" t="str">
            <v>390100</v>
          </cell>
        </row>
        <row r="1862">
          <cell r="A1862" t="str">
            <v>ED.AN.303100-AFC-INTANGIBLE PLANT-M</v>
          </cell>
          <cell r="B1862">
            <v>43647</v>
          </cell>
          <cell r="C1862">
            <v>43647</v>
          </cell>
          <cell r="D1862" t="str">
            <v>182332 REG ASSET - AFUDC (PIS)</v>
          </cell>
          <cell r="E1862">
            <v>44166</v>
          </cell>
          <cell r="F1862">
            <v>0</v>
          </cell>
          <cell r="G1862">
            <v>2995.17</v>
          </cell>
          <cell r="H1862">
            <v>911.71</v>
          </cell>
          <cell r="I1862">
            <v>2083.46</v>
          </cell>
          <cell r="J1862">
            <v>0</v>
          </cell>
          <cell r="K1862">
            <v>0</v>
          </cell>
          <cell r="L1862" t="str">
            <v>ED.AN.303100</v>
          </cell>
          <cell r="M1862" t="str">
            <v>ED</v>
          </cell>
          <cell r="N1862" t="str">
            <v>AN</v>
          </cell>
          <cell r="O1862" t="str">
            <v>303100</v>
          </cell>
        </row>
        <row r="1863">
          <cell r="A1863" t="str">
            <v>CD.AA.390100-AFC-GENERAL PLANT-STRU</v>
          </cell>
          <cell r="B1863">
            <v>43894</v>
          </cell>
          <cell r="C1863">
            <v>43894</v>
          </cell>
          <cell r="D1863" t="str">
            <v>182332 REG ASSET - AFUDC (PIS)</v>
          </cell>
          <cell r="E1863">
            <v>44166</v>
          </cell>
          <cell r="F1863">
            <v>0</v>
          </cell>
          <cell r="G1863">
            <v>128.41</v>
          </cell>
          <cell r="H1863">
            <v>1.1000000000000001</v>
          </cell>
          <cell r="I1863">
            <v>127.31</v>
          </cell>
          <cell r="J1863">
            <v>9.2960000000000001E-2</v>
          </cell>
          <cell r="K1863">
            <v>11.936993599999999</v>
          </cell>
          <cell r="L1863" t="str">
            <v>CD.AA.390100</v>
          </cell>
          <cell r="M1863" t="str">
            <v>CD</v>
          </cell>
          <cell r="N1863" t="str">
            <v>AA</v>
          </cell>
          <cell r="O1863" t="str">
            <v>390100</v>
          </cell>
        </row>
        <row r="1864">
          <cell r="A1864" t="str">
            <v>ED.WA.367000-AFC-DISTRIBUTION PLANT</v>
          </cell>
          <cell r="B1864">
            <v>43809</v>
          </cell>
          <cell r="C1864">
            <v>43466</v>
          </cell>
          <cell r="D1864" t="str">
            <v>182332 REG ASSET - AFUDC (PIS)</v>
          </cell>
          <cell r="E1864">
            <v>44166</v>
          </cell>
          <cell r="F1864">
            <v>0</v>
          </cell>
          <cell r="G1864">
            <v>2700.96</v>
          </cell>
          <cell r="H1864">
            <v>31.52</v>
          </cell>
          <cell r="I1864">
            <v>2669.44</v>
          </cell>
          <cell r="J1864">
            <v>0</v>
          </cell>
          <cell r="K1864">
            <v>0</v>
          </cell>
          <cell r="L1864" t="str">
            <v>ED.WA.367000</v>
          </cell>
          <cell r="M1864" t="str">
            <v>ED</v>
          </cell>
          <cell r="N1864" t="str">
            <v>WA</v>
          </cell>
          <cell r="O1864" t="str">
            <v>367000</v>
          </cell>
        </row>
        <row r="1865">
          <cell r="A1865" t="str">
            <v>CD.AA.303100-AFC-INTANGIBLE PLANT-M</v>
          </cell>
          <cell r="B1865">
            <v>43914</v>
          </cell>
          <cell r="C1865">
            <v>43914</v>
          </cell>
          <cell r="D1865" t="str">
            <v>182332 REG ASSET - AFUDC (PIS)</v>
          </cell>
          <cell r="E1865">
            <v>44166</v>
          </cell>
          <cell r="F1865">
            <v>0</v>
          </cell>
          <cell r="G1865">
            <v>123.89</v>
          </cell>
          <cell r="H1865">
            <v>5.5</v>
          </cell>
          <cell r="I1865">
            <v>118.39</v>
          </cell>
          <cell r="J1865">
            <v>9.2960000000000001E-2</v>
          </cell>
          <cell r="K1865">
            <v>11.516814399999999</v>
          </cell>
          <cell r="L1865" t="str">
            <v>CD.AA.303100</v>
          </cell>
          <cell r="M1865" t="str">
            <v>CD</v>
          </cell>
          <cell r="N1865" t="str">
            <v>AA</v>
          </cell>
          <cell r="O1865" t="str">
            <v>303100</v>
          </cell>
        </row>
        <row r="1866">
          <cell r="A1866" t="str">
            <v>GD.WA.385000-AFC-DISTRIBUTION-MEAS/</v>
          </cell>
          <cell r="B1866">
            <v>43937</v>
          </cell>
          <cell r="C1866">
            <v>43831</v>
          </cell>
          <cell r="D1866" t="str">
            <v>182332 REG ASSET - AFUDC (PIS)</v>
          </cell>
          <cell r="E1866">
            <v>44166</v>
          </cell>
          <cell r="F1866">
            <v>0</v>
          </cell>
          <cell r="G1866">
            <v>190.96</v>
          </cell>
          <cell r="H1866">
            <v>1.31</v>
          </cell>
          <cell r="I1866">
            <v>189.65</v>
          </cell>
          <cell r="J1866">
            <v>0</v>
          </cell>
          <cell r="K1866">
            <v>0</v>
          </cell>
          <cell r="L1866" t="str">
            <v>GD.WA.385000</v>
          </cell>
          <cell r="M1866" t="str">
            <v>GD</v>
          </cell>
          <cell r="N1866" t="str">
            <v>WA</v>
          </cell>
          <cell r="O1866" t="str">
            <v>385000</v>
          </cell>
        </row>
        <row r="1867">
          <cell r="A1867" t="str">
            <v>ED.AN.397000-AFC-GENERAL PLANT-COMM</v>
          </cell>
          <cell r="B1867">
            <v>43872</v>
          </cell>
          <cell r="C1867">
            <v>43862</v>
          </cell>
          <cell r="D1867" t="str">
            <v>182332 REG ASSET - AFUDC (PIS)</v>
          </cell>
          <cell r="E1867">
            <v>44166</v>
          </cell>
          <cell r="F1867">
            <v>0</v>
          </cell>
          <cell r="G1867">
            <v>2066.63</v>
          </cell>
          <cell r="H1867">
            <v>37.07</v>
          </cell>
          <cell r="I1867">
            <v>2029.56</v>
          </cell>
          <cell r="J1867">
            <v>0</v>
          </cell>
          <cell r="K1867">
            <v>0</v>
          </cell>
          <cell r="L1867" t="str">
            <v>ED.AN.397000</v>
          </cell>
          <cell r="M1867" t="str">
            <v>ED</v>
          </cell>
          <cell r="N1867" t="str">
            <v>AN</v>
          </cell>
          <cell r="O1867" t="str">
            <v>397000</v>
          </cell>
        </row>
        <row r="1868">
          <cell r="A1868" t="str">
            <v>ED.ID.365000-AFC-DISTRIBUTION PLANT</v>
          </cell>
          <cell r="B1868">
            <v>44146</v>
          </cell>
          <cell r="C1868">
            <v>43831</v>
          </cell>
          <cell r="D1868" t="str">
            <v>182332 REG ASSET - AFUDC (PIS)</v>
          </cell>
          <cell r="E1868">
            <v>44166</v>
          </cell>
          <cell r="F1868">
            <v>0</v>
          </cell>
          <cell r="G1868">
            <v>112.27</v>
          </cell>
          <cell r="H1868">
            <v>1.36</v>
          </cell>
          <cell r="I1868">
            <v>110.91</v>
          </cell>
          <cell r="J1868">
            <v>0</v>
          </cell>
          <cell r="K1868">
            <v>0</v>
          </cell>
          <cell r="L1868" t="str">
            <v>ED.ID.365000</v>
          </cell>
          <cell r="M1868" t="str">
            <v>ED</v>
          </cell>
          <cell r="N1868" t="str">
            <v>ID</v>
          </cell>
          <cell r="O1868" t="str">
            <v>365000</v>
          </cell>
        </row>
        <row r="1869">
          <cell r="A1869" t="str">
            <v>CD.WA.303121-AFC-AMI SOFTWARE</v>
          </cell>
          <cell r="B1869">
            <v>43476</v>
          </cell>
          <cell r="C1869">
            <v>43476</v>
          </cell>
          <cell r="D1869" t="str">
            <v>182332 REG ASSET - AFUDC (PIS)</v>
          </cell>
          <cell r="E1869">
            <v>44166</v>
          </cell>
          <cell r="F1869">
            <v>0</v>
          </cell>
          <cell r="G1869">
            <v>1978.99</v>
          </cell>
          <cell r="H1869">
            <v>-7087.02</v>
          </cell>
          <cell r="I1869">
            <v>9066.01</v>
          </cell>
          <cell r="J1869">
            <v>0</v>
          </cell>
          <cell r="K1869">
            <v>0</v>
          </cell>
          <cell r="L1869" t="str">
            <v>CD.WA.303121</v>
          </cell>
          <cell r="M1869" t="str">
            <v>CD</v>
          </cell>
          <cell r="N1869" t="str">
            <v>WA</v>
          </cell>
          <cell r="O1869" t="str">
            <v>303121</v>
          </cell>
        </row>
        <row r="1870">
          <cell r="A1870" t="str">
            <v>ED.AN.397000-AFC-GENERAL PLANT-COMM</v>
          </cell>
          <cell r="B1870">
            <v>43872</v>
          </cell>
          <cell r="C1870">
            <v>43872</v>
          </cell>
          <cell r="D1870" t="str">
            <v>182332 REG ASSET - AFUDC (PIS)</v>
          </cell>
          <cell r="E1870">
            <v>44166</v>
          </cell>
          <cell r="F1870">
            <v>0</v>
          </cell>
          <cell r="G1870">
            <v>267.51</v>
          </cell>
          <cell r="H1870">
            <v>4.8</v>
          </cell>
          <cell r="I1870">
            <v>262.70999999999998</v>
          </cell>
          <cell r="J1870">
            <v>0</v>
          </cell>
          <cell r="K1870">
            <v>0</v>
          </cell>
          <cell r="L1870" t="str">
            <v>ED.AN.397000</v>
          </cell>
          <cell r="M1870" t="str">
            <v>ED</v>
          </cell>
          <cell r="N1870" t="str">
            <v>AN</v>
          </cell>
          <cell r="O1870" t="str">
            <v>397000</v>
          </cell>
        </row>
        <row r="1871">
          <cell r="A1871" t="str">
            <v>ED.AN.355000-AFC-TRANSMISSION PLANT</v>
          </cell>
          <cell r="B1871">
            <v>43782</v>
          </cell>
          <cell r="C1871">
            <v>43770</v>
          </cell>
          <cell r="D1871" t="str">
            <v>182332 REG ASSET - AFUDC (PIS)</v>
          </cell>
          <cell r="E1871">
            <v>44166</v>
          </cell>
          <cell r="F1871">
            <v>0</v>
          </cell>
          <cell r="G1871">
            <v>62187.95</v>
          </cell>
          <cell r="H1871">
            <v>1219.1600000000001</v>
          </cell>
          <cell r="I1871">
            <v>60968.79</v>
          </cell>
          <cell r="J1871">
            <v>0</v>
          </cell>
          <cell r="K1871">
            <v>0</v>
          </cell>
          <cell r="L1871" t="str">
            <v>ED.AN.355000</v>
          </cell>
          <cell r="M1871" t="str">
            <v>ED</v>
          </cell>
          <cell r="N1871" t="str">
            <v>AN</v>
          </cell>
          <cell r="O1871" t="str">
            <v>355000</v>
          </cell>
        </row>
        <row r="1872">
          <cell r="A1872" t="str">
            <v>GD.OR.385000-AFC-DISTRIBUTION-MEAS/</v>
          </cell>
          <cell r="B1872">
            <v>43951</v>
          </cell>
          <cell r="C1872">
            <v>43951</v>
          </cell>
          <cell r="D1872" t="str">
            <v>182332 REG ASSET - AFUDC (PIS)</v>
          </cell>
          <cell r="E1872">
            <v>44166</v>
          </cell>
          <cell r="F1872">
            <v>0</v>
          </cell>
          <cell r="G1872">
            <v>98.34</v>
          </cell>
          <cell r="H1872">
            <v>0.65</v>
          </cell>
          <cell r="I1872">
            <v>97.69</v>
          </cell>
          <cell r="J1872">
            <v>1</v>
          </cell>
          <cell r="K1872">
            <v>98.34</v>
          </cell>
          <cell r="L1872" t="str">
            <v>GD.OR.385000</v>
          </cell>
          <cell r="M1872" t="str">
            <v>GD</v>
          </cell>
          <cell r="N1872" t="str">
            <v>OR</v>
          </cell>
          <cell r="O1872" t="str">
            <v>385000</v>
          </cell>
        </row>
        <row r="1873">
          <cell r="A1873" t="str">
            <v>ED.AN.397500-AFC-SUB INTEGRAT COMM</v>
          </cell>
          <cell r="B1873">
            <v>43872</v>
          </cell>
          <cell r="C1873">
            <v>43862</v>
          </cell>
          <cell r="D1873" t="str">
            <v>182332 REG ASSET - AFUDC (PIS)</v>
          </cell>
          <cell r="E1873">
            <v>44166</v>
          </cell>
          <cell r="F1873">
            <v>0</v>
          </cell>
          <cell r="G1873">
            <v>9628.8799999999992</v>
          </cell>
          <cell r="H1873">
            <v>312.27999999999997</v>
          </cell>
          <cell r="I1873">
            <v>9316.6</v>
          </cell>
          <cell r="J1873">
            <v>0</v>
          </cell>
          <cell r="K1873">
            <v>0</v>
          </cell>
          <cell r="L1873" t="str">
            <v>ED.AN.397500</v>
          </cell>
          <cell r="M1873" t="str">
            <v>ED</v>
          </cell>
          <cell r="N1873" t="str">
            <v>AN</v>
          </cell>
          <cell r="O1873" t="str">
            <v>397500</v>
          </cell>
        </row>
        <row r="1874">
          <cell r="A1874" t="str">
            <v>ED.ID.362000-AFC-DISTRIBUTION PLANT</v>
          </cell>
          <cell r="B1874">
            <v>43616</v>
          </cell>
          <cell r="C1874">
            <v>43586</v>
          </cell>
          <cell r="D1874" t="str">
            <v>182332 REG ASSET - AFUDC (PIS)</v>
          </cell>
          <cell r="E1874">
            <v>44166</v>
          </cell>
          <cell r="F1874">
            <v>0</v>
          </cell>
          <cell r="G1874">
            <v>825.51</v>
          </cell>
          <cell r="H1874">
            <v>20.58</v>
          </cell>
          <cell r="I1874">
            <v>804.93</v>
          </cell>
          <cell r="J1874">
            <v>0</v>
          </cell>
          <cell r="K1874">
            <v>0</v>
          </cell>
          <cell r="L1874" t="str">
            <v>ED.ID.362000</v>
          </cell>
          <cell r="M1874" t="str">
            <v>ED</v>
          </cell>
          <cell r="N1874" t="str">
            <v>ID</v>
          </cell>
          <cell r="O1874" t="str">
            <v>362000</v>
          </cell>
        </row>
        <row r="1875">
          <cell r="A1875" t="str">
            <v>GD.WA.380000-AFC-GAS DISTRIBUTION P</v>
          </cell>
          <cell r="B1875">
            <v>43800</v>
          </cell>
          <cell r="C1875">
            <v>43466</v>
          </cell>
          <cell r="D1875" t="str">
            <v>182332 REG ASSET - AFUDC (PIS)</v>
          </cell>
          <cell r="E1875">
            <v>44166</v>
          </cell>
          <cell r="F1875">
            <v>0</v>
          </cell>
          <cell r="G1875">
            <v>263.8</v>
          </cell>
          <cell r="H1875">
            <v>9.5399999999999991</v>
          </cell>
          <cell r="I1875">
            <v>254.26</v>
          </cell>
          <cell r="J1875">
            <v>0</v>
          </cell>
          <cell r="K1875">
            <v>0</v>
          </cell>
          <cell r="L1875" t="str">
            <v>GD.WA.380000</v>
          </cell>
          <cell r="M1875" t="str">
            <v>GD</v>
          </cell>
          <cell r="N1875" t="str">
            <v>WA</v>
          </cell>
          <cell r="O1875" t="str">
            <v>380000</v>
          </cell>
        </row>
        <row r="1876">
          <cell r="A1876" t="str">
            <v>ED.AN.397000-AFC-GENERAL PLANT-COMM</v>
          </cell>
          <cell r="B1876">
            <v>43507</v>
          </cell>
          <cell r="C1876">
            <v>43507</v>
          </cell>
          <cell r="D1876" t="str">
            <v>182332 REG ASSET - AFUDC (PIS)</v>
          </cell>
          <cell r="E1876">
            <v>44166</v>
          </cell>
          <cell r="F1876">
            <v>0</v>
          </cell>
          <cell r="G1876">
            <v>35.299999999999997</v>
          </cell>
          <cell r="H1876">
            <v>0.99</v>
          </cell>
          <cell r="I1876">
            <v>34.31</v>
          </cell>
          <cell r="J1876">
            <v>0</v>
          </cell>
          <cell r="K1876">
            <v>0</v>
          </cell>
          <cell r="L1876" t="str">
            <v>ED.AN.397000</v>
          </cell>
          <cell r="M1876" t="str">
            <v>ED</v>
          </cell>
          <cell r="N1876" t="str">
            <v>AN</v>
          </cell>
          <cell r="O1876" t="str">
            <v>397000</v>
          </cell>
        </row>
        <row r="1877">
          <cell r="A1877" t="str">
            <v>ED.ID.366000-AFC-DISTRIBUTION PLANT</v>
          </cell>
          <cell r="B1877">
            <v>43773</v>
          </cell>
          <cell r="C1877">
            <v>43466</v>
          </cell>
          <cell r="D1877" t="str">
            <v>182332 REG ASSET - AFUDC (PIS)</v>
          </cell>
          <cell r="E1877">
            <v>44166</v>
          </cell>
          <cell r="F1877">
            <v>0</v>
          </cell>
          <cell r="G1877">
            <v>797.99</v>
          </cell>
          <cell r="H1877">
            <v>19.36</v>
          </cell>
          <cell r="I1877">
            <v>778.63</v>
          </cell>
          <cell r="J1877">
            <v>0</v>
          </cell>
          <cell r="K1877">
            <v>0</v>
          </cell>
          <cell r="L1877" t="str">
            <v>ED.ID.366000</v>
          </cell>
          <cell r="M1877" t="str">
            <v>ED</v>
          </cell>
          <cell r="N1877" t="str">
            <v>ID</v>
          </cell>
          <cell r="O1877" t="str">
            <v>366000</v>
          </cell>
        </row>
        <row r="1878">
          <cell r="A1878" t="str">
            <v>ED.WA.391100-AFC-GENERAL PLANT-COMP</v>
          </cell>
          <cell r="B1878">
            <v>43789</v>
          </cell>
          <cell r="C1878">
            <v>43466</v>
          </cell>
          <cell r="D1878" t="str">
            <v>182332 REG ASSET - AFUDC (PIS)</v>
          </cell>
          <cell r="E1878">
            <v>44166</v>
          </cell>
          <cell r="F1878">
            <v>0</v>
          </cell>
          <cell r="G1878">
            <v>290.64999999999998</v>
          </cell>
          <cell r="H1878">
            <v>63.1</v>
          </cell>
          <cell r="I1878">
            <v>227.55</v>
          </cell>
          <cell r="J1878">
            <v>0</v>
          </cell>
          <cell r="K1878">
            <v>0</v>
          </cell>
          <cell r="L1878" t="str">
            <v>ED.WA.391100</v>
          </cell>
          <cell r="M1878" t="str">
            <v>ED</v>
          </cell>
          <cell r="N1878" t="str">
            <v>WA</v>
          </cell>
          <cell r="O1878" t="str">
            <v>391100</v>
          </cell>
        </row>
        <row r="1879">
          <cell r="A1879" t="str">
            <v>ED.AN.353000-AFC-TRANSMISSION PLANT</v>
          </cell>
          <cell r="B1879">
            <v>43969</v>
          </cell>
          <cell r="C1879">
            <v>43969</v>
          </cell>
          <cell r="D1879" t="str">
            <v>182332 REG ASSET - AFUDC (PIS)</v>
          </cell>
          <cell r="E1879">
            <v>44166</v>
          </cell>
          <cell r="F1879">
            <v>0</v>
          </cell>
          <cell r="G1879">
            <v>693.64</v>
          </cell>
          <cell r="H1879">
            <v>4.76</v>
          </cell>
          <cell r="I1879">
            <v>688.88</v>
          </cell>
          <cell r="J1879">
            <v>0</v>
          </cell>
          <cell r="K1879">
            <v>0</v>
          </cell>
          <cell r="L1879" t="str">
            <v>ED.AN.353000</v>
          </cell>
          <cell r="M1879" t="str">
            <v>ED</v>
          </cell>
          <cell r="N1879" t="str">
            <v>AN</v>
          </cell>
          <cell r="O1879" t="str">
            <v>353000</v>
          </cell>
        </row>
        <row r="1880">
          <cell r="A1880" t="str">
            <v>ED.AN.353000-AFC-TRANSMISSION PLANT</v>
          </cell>
          <cell r="B1880">
            <v>43616</v>
          </cell>
          <cell r="C1880">
            <v>43616</v>
          </cell>
          <cell r="D1880" t="str">
            <v>182332 REG ASSET - AFUDC (PIS)</v>
          </cell>
          <cell r="E1880">
            <v>44166</v>
          </cell>
          <cell r="F1880">
            <v>0</v>
          </cell>
          <cell r="G1880">
            <v>21.15</v>
          </cell>
          <cell r="H1880">
            <v>0.23</v>
          </cell>
          <cell r="I1880">
            <v>20.92</v>
          </cell>
          <cell r="J1880">
            <v>0</v>
          </cell>
          <cell r="K1880">
            <v>0</v>
          </cell>
          <cell r="L1880" t="str">
            <v>ED.AN.353000</v>
          </cell>
          <cell r="M1880" t="str">
            <v>ED</v>
          </cell>
          <cell r="N1880" t="str">
            <v>AN</v>
          </cell>
          <cell r="O1880" t="str">
            <v>353000</v>
          </cell>
        </row>
        <row r="1881">
          <cell r="A1881" t="str">
            <v>ED.WA.362000-AFC-DISTRIBUTION PLANT</v>
          </cell>
          <cell r="B1881">
            <v>43616</v>
          </cell>
          <cell r="C1881">
            <v>43616</v>
          </cell>
          <cell r="D1881" t="str">
            <v>182332 REG ASSET - AFUDC (PIS)</v>
          </cell>
          <cell r="E1881">
            <v>44166</v>
          </cell>
          <cell r="F1881">
            <v>0</v>
          </cell>
          <cell r="G1881">
            <v>185.32</v>
          </cell>
          <cell r="H1881">
            <v>5.61</v>
          </cell>
          <cell r="I1881">
            <v>179.71</v>
          </cell>
          <cell r="J1881">
            <v>0</v>
          </cell>
          <cell r="K1881">
            <v>0</v>
          </cell>
          <cell r="L1881" t="str">
            <v>ED.WA.362000</v>
          </cell>
          <cell r="M1881" t="str">
            <v>ED</v>
          </cell>
          <cell r="N1881" t="str">
            <v>WA</v>
          </cell>
          <cell r="O1881" t="str">
            <v>362000</v>
          </cell>
        </row>
        <row r="1882">
          <cell r="A1882" t="str">
            <v>ED.BP.345000-AFC-OTHER PROD PLANT-A</v>
          </cell>
          <cell r="B1882">
            <v>43601</v>
          </cell>
          <cell r="C1882">
            <v>43601</v>
          </cell>
          <cell r="D1882" t="str">
            <v>182332 REG ASSET - AFUDC (PIS)</v>
          </cell>
          <cell r="E1882">
            <v>44166</v>
          </cell>
          <cell r="F1882">
            <v>0</v>
          </cell>
          <cell r="G1882">
            <v>27.55</v>
          </cell>
          <cell r="H1882">
            <v>1.68</v>
          </cell>
          <cell r="I1882">
            <v>25.87</v>
          </cell>
          <cell r="J1882">
            <v>0</v>
          </cell>
          <cell r="K1882">
            <v>0</v>
          </cell>
          <cell r="L1882" t="str">
            <v>ED.BP.345000</v>
          </cell>
          <cell r="M1882" t="str">
            <v>ED</v>
          </cell>
          <cell r="N1882" t="str">
            <v>BP</v>
          </cell>
          <cell r="O1882" t="str">
            <v>345000</v>
          </cell>
        </row>
        <row r="1883">
          <cell r="A1883" t="str">
            <v>GD.ID.379000-AFC-DISTRIBUTION-MEAS/</v>
          </cell>
          <cell r="B1883">
            <v>43951</v>
          </cell>
          <cell r="C1883">
            <v>43951</v>
          </cell>
          <cell r="D1883" t="str">
            <v>182332 REG ASSET - AFUDC (PIS)</v>
          </cell>
          <cell r="E1883">
            <v>44166</v>
          </cell>
          <cell r="F1883">
            <v>0</v>
          </cell>
          <cell r="G1883">
            <v>59.99</v>
          </cell>
          <cell r="H1883">
            <v>1.27</v>
          </cell>
          <cell r="I1883">
            <v>58.72</v>
          </cell>
          <cell r="J1883">
            <v>0</v>
          </cell>
          <cell r="K1883">
            <v>0</v>
          </cell>
          <cell r="L1883" t="str">
            <v>GD.ID.379000</v>
          </cell>
          <cell r="M1883" t="str">
            <v>GD</v>
          </cell>
          <cell r="N1883" t="str">
            <v>ID</v>
          </cell>
          <cell r="O1883" t="str">
            <v>379000</v>
          </cell>
        </row>
        <row r="1884">
          <cell r="A1884" t="str">
            <v>ED.NR.334000-AFC-HYDRO PROD PLANT-A</v>
          </cell>
          <cell r="B1884">
            <v>43537</v>
          </cell>
          <cell r="C1884">
            <v>43537</v>
          </cell>
          <cell r="D1884" t="str">
            <v>182332 REG ASSET - AFUDC (PIS)</v>
          </cell>
          <cell r="E1884">
            <v>44166</v>
          </cell>
          <cell r="F1884">
            <v>0</v>
          </cell>
          <cell r="G1884">
            <v>27.56</v>
          </cell>
          <cell r="H1884">
            <v>1.1200000000000001</v>
          </cell>
          <cell r="I1884">
            <v>26.44</v>
          </cell>
          <cell r="J1884">
            <v>0</v>
          </cell>
          <cell r="K1884">
            <v>0</v>
          </cell>
          <cell r="L1884" t="str">
            <v>ED.NR.334000</v>
          </cell>
          <cell r="M1884" t="str">
            <v>ED</v>
          </cell>
          <cell r="N1884" t="str">
            <v>NR</v>
          </cell>
          <cell r="O1884" t="str">
            <v>334000</v>
          </cell>
        </row>
        <row r="1885">
          <cell r="A1885" t="str">
            <v>CD.AA.303100-AFC-INTANGIBLE PLANT-M</v>
          </cell>
          <cell r="B1885">
            <v>43570</v>
          </cell>
          <cell r="C1885">
            <v>43570</v>
          </cell>
          <cell r="D1885" t="str">
            <v>182332 REG ASSET - AFUDC (PIS)</v>
          </cell>
          <cell r="E1885">
            <v>44166</v>
          </cell>
          <cell r="F1885">
            <v>0</v>
          </cell>
          <cell r="G1885">
            <v>8.58</v>
          </cell>
          <cell r="H1885">
            <v>2.19</v>
          </cell>
          <cell r="I1885">
            <v>6.39</v>
          </cell>
          <cell r="J1885">
            <v>9.2960000000000001E-2</v>
          </cell>
          <cell r="K1885">
            <v>0.79759679999999999</v>
          </cell>
          <cell r="L1885" t="str">
            <v>CD.AA.303100</v>
          </cell>
          <cell r="M1885" t="str">
            <v>CD</v>
          </cell>
          <cell r="N1885" t="str">
            <v>AA</v>
          </cell>
          <cell r="O1885" t="str">
            <v>303100</v>
          </cell>
        </row>
        <row r="1886">
          <cell r="A1886" t="str">
            <v>ED.ID.365000-AFC-DISTRIBUTION PLANT</v>
          </cell>
          <cell r="B1886">
            <v>43800</v>
          </cell>
          <cell r="C1886">
            <v>43466</v>
          </cell>
          <cell r="D1886" t="str">
            <v>182332 REG ASSET - AFUDC (PIS)</v>
          </cell>
          <cell r="E1886">
            <v>44166</v>
          </cell>
          <cell r="F1886">
            <v>0</v>
          </cell>
          <cell r="G1886">
            <v>59.57</v>
          </cell>
          <cell r="H1886">
            <v>1.99</v>
          </cell>
          <cell r="I1886">
            <v>57.58</v>
          </cell>
          <cell r="J1886">
            <v>0</v>
          </cell>
          <cell r="K1886">
            <v>0</v>
          </cell>
          <cell r="L1886" t="str">
            <v>ED.ID.365000</v>
          </cell>
          <cell r="M1886" t="str">
            <v>ED</v>
          </cell>
          <cell r="N1886" t="str">
            <v>ID</v>
          </cell>
          <cell r="O1886" t="str">
            <v>365000</v>
          </cell>
        </row>
        <row r="1887">
          <cell r="A1887" t="str">
            <v>CD.AA.303100-AFC-INTANGIBLE PLANT-M</v>
          </cell>
          <cell r="B1887">
            <v>43655</v>
          </cell>
          <cell r="C1887">
            <v>43655</v>
          </cell>
          <cell r="D1887" t="str">
            <v>182332 REG ASSET - AFUDC (PIS)</v>
          </cell>
          <cell r="E1887">
            <v>44166</v>
          </cell>
          <cell r="F1887">
            <v>0</v>
          </cell>
          <cell r="G1887">
            <v>825.75</v>
          </cell>
          <cell r="H1887">
            <v>211.25</v>
          </cell>
          <cell r="I1887">
            <v>614.5</v>
          </cell>
          <cell r="J1887">
            <v>9.2960000000000001E-2</v>
          </cell>
          <cell r="K1887">
            <v>76.761719999999997</v>
          </cell>
          <cell r="L1887" t="str">
            <v>CD.AA.303100</v>
          </cell>
          <cell r="M1887" t="str">
            <v>CD</v>
          </cell>
          <cell r="N1887" t="str">
            <v>AA</v>
          </cell>
          <cell r="O1887" t="str">
            <v>303100</v>
          </cell>
        </row>
        <row r="1888">
          <cell r="A1888" t="str">
            <v>ED.NR.332100-AFC-HYDRO PROD PLANT-R</v>
          </cell>
          <cell r="B1888">
            <v>44117</v>
          </cell>
          <cell r="C1888">
            <v>44117</v>
          </cell>
          <cell r="D1888" t="str">
            <v>182332 REG ASSET - AFUDC (PIS)</v>
          </cell>
          <cell r="E1888">
            <v>44166</v>
          </cell>
          <cell r="F1888">
            <v>0</v>
          </cell>
          <cell r="G1888">
            <v>974.55</v>
          </cell>
          <cell r="H1888">
            <v>2.7</v>
          </cell>
          <cell r="I1888">
            <v>971.85</v>
          </cell>
          <cell r="J1888">
            <v>0</v>
          </cell>
          <cell r="K1888">
            <v>0</v>
          </cell>
          <cell r="L1888" t="str">
            <v>ED.NR.332100</v>
          </cell>
          <cell r="M1888" t="str">
            <v>ED</v>
          </cell>
          <cell r="N1888" t="str">
            <v>NR</v>
          </cell>
          <cell r="O1888" t="str">
            <v>332100</v>
          </cell>
        </row>
        <row r="1889">
          <cell r="A1889" t="str">
            <v>CD.AA.303100-AFC-INTANGIBLE PLANT-M</v>
          </cell>
          <cell r="B1889">
            <v>43503</v>
          </cell>
          <cell r="C1889">
            <v>43503</v>
          </cell>
          <cell r="D1889" t="str">
            <v>182332 REG ASSET - AFUDC (PIS)</v>
          </cell>
          <cell r="E1889">
            <v>44166</v>
          </cell>
          <cell r="F1889">
            <v>0</v>
          </cell>
          <cell r="G1889">
            <v>604.78</v>
          </cell>
          <cell r="H1889">
            <v>154.72</v>
          </cell>
          <cell r="I1889">
            <v>450.06</v>
          </cell>
          <cell r="J1889">
            <v>9.2960000000000001E-2</v>
          </cell>
          <cell r="K1889">
            <v>56.220348799999996</v>
          </cell>
          <cell r="L1889" t="str">
            <v>CD.AA.303100</v>
          </cell>
          <cell r="M1889" t="str">
            <v>CD</v>
          </cell>
          <cell r="N1889" t="str">
            <v>AA</v>
          </cell>
          <cell r="O1889" t="str">
            <v>303100</v>
          </cell>
        </row>
        <row r="1890">
          <cell r="A1890" t="str">
            <v>CD.AA.303100-AFC-INTANGIBLE PLANT-M</v>
          </cell>
          <cell r="B1890">
            <v>43607</v>
          </cell>
          <cell r="C1890">
            <v>43607</v>
          </cell>
          <cell r="D1890" t="str">
            <v>182332 REG ASSET - AFUDC (PIS)</v>
          </cell>
          <cell r="E1890">
            <v>44166</v>
          </cell>
          <cell r="F1890">
            <v>0</v>
          </cell>
          <cell r="G1890">
            <v>12587.24</v>
          </cell>
          <cell r="H1890">
            <v>3220.12</v>
          </cell>
          <cell r="I1890">
            <v>9367.1200000000008</v>
          </cell>
          <cell r="J1890">
            <v>9.2960000000000001E-2</v>
          </cell>
          <cell r="K1890">
            <v>1170.1098304</v>
          </cell>
          <cell r="L1890" t="str">
            <v>CD.AA.303100</v>
          </cell>
          <cell r="M1890" t="str">
            <v>CD</v>
          </cell>
          <cell r="N1890" t="str">
            <v>AA</v>
          </cell>
          <cell r="O1890" t="str">
            <v>303100</v>
          </cell>
        </row>
        <row r="1891">
          <cell r="A1891" t="str">
            <v>CD.AA.303100-AFC-INTANGIBLE PLANT-M</v>
          </cell>
          <cell r="B1891">
            <v>43605</v>
          </cell>
          <cell r="C1891">
            <v>43605</v>
          </cell>
          <cell r="D1891" t="str">
            <v>182332 REG ASSET - AFUDC (PIS)</v>
          </cell>
          <cell r="E1891">
            <v>44166</v>
          </cell>
          <cell r="F1891">
            <v>0</v>
          </cell>
          <cell r="G1891">
            <v>5316.87</v>
          </cell>
          <cell r="H1891">
            <v>1360.18</v>
          </cell>
          <cell r="I1891">
            <v>3956.69</v>
          </cell>
          <cell r="J1891">
            <v>9.2960000000000001E-2</v>
          </cell>
          <cell r="K1891">
            <v>494.25623519999999</v>
          </cell>
          <cell r="L1891" t="str">
            <v>CD.AA.303100</v>
          </cell>
          <cell r="M1891" t="str">
            <v>CD</v>
          </cell>
          <cell r="N1891" t="str">
            <v>AA</v>
          </cell>
          <cell r="O1891" t="str">
            <v>303100</v>
          </cell>
        </row>
        <row r="1892">
          <cell r="A1892" t="str">
            <v>ED.RT.344000-AFC-OTHER PROD PLANT-G</v>
          </cell>
          <cell r="B1892">
            <v>43972</v>
          </cell>
          <cell r="C1892">
            <v>43972</v>
          </cell>
          <cell r="D1892" t="str">
            <v>182332 REG ASSET - AFUDC (PIS)</v>
          </cell>
          <cell r="E1892">
            <v>44166</v>
          </cell>
          <cell r="F1892">
            <v>0</v>
          </cell>
          <cell r="G1892">
            <v>742.63</v>
          </cell>
          <cell r="H1892">
            <v>2.74</v>
          </cell>
          <cell r="I1892">
            <v>739.89</v>
          </cell>
          <cell r="J1892">
            <v>0</v>
          </cell>
          <cell r="K1892">
            <v>0</v>
          </cell>
          <cell r="L1892" t="str">
            <v>ED.RT.344000</v>
          </cell>
          <cell r="M1892" t="str">
            <v>ED</v>
          </cell>
          <cell r="N1892" t="str">
            <v>RT</v>
          </cell>
          <cell r="O1892" t="str">
            <v>344000</v>
          </cell>
        </row>
        <row r="1893">
          <cell r="A1893" t="str">
            <v>ED.AN.353000-AFC-TRANSMISSION PLANT</v>
          </cell>
          <cell r="B1893">
            <v>43451</v>
          </cell>
          <cell r="C1893">
            <v>43435</v>
          </cell>
          <cell r="D1893" t="str">
            <v>182332 REG ASSET - AFUDC (PIS)</v>
          </cell>
          <cell r="E1893">
            <v>44166</v>
          </cell>
          <cell r="F1893">
            <v>0</v>
          </cell>
          <cell r="G1893">
            <v>406.87</v>
          </cell>
          <cell r="H1893">
            <v>4.97</v>
          </cell>
          <cell r="I1893">
            <v>401.9</v>
          </cell>
          <cell r="J1893">
            <v>0</v>
          </cell>
          <cell r="K1893">
            <v>0</v>
          </cell>
          <cell r="L1893" t="str">
            <v>ED.AN.353000</v>
          </cell>
          <cell r="M1893" t="str">
            <v>ED</v>
          </cell>
          <cell r="N1893" t="str">
            <v>AN</v>
          </cell>
          <cell r="O1893" t="str">
            <v>353000</v>
          </cell>
        </row>
        <row r="1894">
          <cell r="A1894" t="str">
            <v>ED.AN.355000-AFC-TRANSMISSION PLANT</v>
          </cell>
          <cell r="B1894">
            <v>43789</v>
          </cell>
          <cell r="C1894">
            <v>43770</v>
          </cell>
          <cell r="D1894" t="str">
            <v>182332 REG ASSET - AFUDC (PIS)</v>
          </cell>
          <cell r="E1894">
            <v>44166</v>
          </cell>
          <cell r="F1894">
            <v>0</v>
          </cell>
          <cell r="G1894">
            <v>1183.6099999999999</v>
          </cell>
          <cell r="H1894">
            <v>23.2</v>
          </cell>
          <cell r="I1894">
            <v>1160.4100000000001</v>
          </cell>
          <cell r="J1894">
            <v>0</v>
          </cell>
          <cell r="K1894">
            <v>0</v>
          </cell>
          <cell r="L1894" t="str">
            <v>ED.AN.355000</v>
          </cell>
          <cell r="M1894" t="str">
            <v>ED</v>
          </cell>
          <cell r="N1894" t="str">
            <v>AN</v>
          </cell>
          <cell r="O1894" t="str">
            <v>355000</v>
          </cell>
        </row>
        <row r="1895">
          <cell r="A1895" t="str">
            <v>CD.AA.303100-AFC-INTANGIBLE PLANT-M</v>
          </cell>
          <cell r="B1895">
            <v>43515</v>
          </cell>
          <cell r="C1895">
            <v>43515</v>
          </cell>
          <cell r="D1895" t="str">
            <v>182332 REG ASSET - AFUDC (PIS)</v>
          </cell>
          <cell r="E1895">
            <v>44166</v>
          </cell>
          <cell r="F1895">
            <v>0</v>
          </cell>
          <cell r="G1895">
            <v>159.72999999999999</v>
          </cell>
          <cell r="H1895">
            <v>40.86</v>
          </cell>
          <cell r="I1895">
            <v>118.87</v>
          </cell>
          <cell r="J1895">
            <v>9.2960000000000001E-2</v>
          </cell>
          <cell r="K1895">
            <v>14.8485008</v>
          </cell>
          <cell r="L1895" t="str">
            <v>CD.AA.303100</v>
          </cell>
          <cell r="M1895" t="str">
            <v>CD</v>
          </cell>
          <cell r="N1895" t="str">
            <v>AA</v>
          </cell>
          <cell r="O1895" t="str">
            <v>303100</v>
          </cell>
        </row>
        <row r="1896">
          <cell r="A1896" t="str">
            <v>ED.AN.353100-AFC-GEN STEP UP TRANSF</v>
          </cell>
          <cell r="B1896">
            <v>43991</v>
          </cell>
          <cell r="C1896">
            <v>43991</v>
          </cell>
          <cell r="D1896" t="str">
            <v>182332 REG ASSET - AFUDC (PIS)</v>
          </cell>
          <cell r="E1896">
            <v>44166</v>
          </cell>
          <cell r="F1896">
            <v>0</v>
          </cell>
          <cell r="G1896">
            <v>3191.37</v>
          </cell>
          <cell r="H1896">
            <v>6.38</v>
          </cell>
          <cell r="I1896">
            <v>3184.99</v>
          </cell>
          <cell r="J1896">
            <v>0</v>
          </cell>
          <cell r="K1896">
            <v>0</v>
          </cell>
          <cell r="L1896" t="str">
            <v>ED.AN.353100</v>
          </cell>
          <cell r="M1896" t="str">
            <v>ED</v>
          </cell>
          <cell r="N1896" t="str">
            <v>AN</v>
          </cell>
          <cell r="O1896" t="str">
            <v>353100</v>
          </cell>
        </row>
        <row r="1897">
          <cell r="A1897" t="str">
            <v>CD.AA.397000-AFC-GENERAL PLANT-COMM</v>
          </cell>
          <cell r="B1897">
            <v>43467</v>
          </cell>
          <cell r="C1897">
            <v>43467</v>
          </cell>
          <cell r="D1897" t="str">
            <v>182332 REG ASSET - AFUDC (PIS)</v>
          </cell>
          <cell r="E1897">
            <v>44166</v>
          </cell>
          <cell r="F1897">
            <v>0</v>
          </cell>
          <cell r="G1897">
            <v>290.44</v>
          </cell>
          <cell r="H1897">
            <v>16</v>
          </cell>
          <cell r="I1897">
            <v>274.44</v>
          </cell>
          <cell r="J1897">
            <v>9.2960000000000001E-2</v>
          </cell>
          <cell r="K1897">
            <v>26.999302400000001</v>
          </cell>
          <cell r="L1897" t="str">
            <v>CD.AA.397000</v>
          </cell>
          <cell r="M1897" t="str">
            <v>CD</v>
          </cell>
          <cell r="N1897" t="str">
            <v>AA</v>
          </cell>
          <cell r="O1897" t="str">
            <v>397000</v>
          </cell>
        </row>
        <row r="1898">
          <cell r="A1898" t="str">
            <v>ED.AN.303100-AFC-INTANGIBLE PLANT-M</v>
          </cell>
          <cell r="B1898">
            <v>43558</v>
          </cell>
          <cell r="C1898">
            <v>43558</v>
          </cell>
          <cell r="D1898" t="str">
            <v>182332 REG ASSET - AFUDC (PIS)</v>
          </cell>
          <cell r="E1898">
            <v>44166</v>
          </cell>
          <cell r="F1898">
            <v>0</v>
          </cell>
          <cell r="G1898">
            <v>1406.19</v>
          </cell>
          <cell r="H1898">
            <v>428.04</v>
          </cell>
          <cell r="I1898">
            <v>978.15</v>
          </cell>
          <cell r="J1898">
            <v>0</v>
          </cell>
          <cell r="K1898">
            <v>0</v>
          </cell>
          <cell r="L1898" t="str">
            <v>ED.AN.303100</v>
          </cell>
          <cell r="M1898" t="str">
            <v>ED</v>
          </cell>
          <cell r="N1898" t="str">
            <v>AN</v>
          </cell>
          <cell r="O1898" t="str">
            <v>303100</v>
          </cell>
        </row>
        <row r="1899">
          <cell r="A1899" t="str">
            <v>ED.ID.366000-AFC-DISTRIBUTION PLANT</v>
          </cell>
          <cell r="B1899">
            <v>43614</v>
          </cell>
          <cell r="C1899">
            <v>43466</v>
          </cell>
          <cell r="D1899" t="str">
            <v>182332 REG ASSET - AFUDC (PIS)</v>
          </cell>
          <cell r="E1899">
            <v>44166</v>
          </cell>
          <cell r="F1899">
            <v>0</v>
          </cell>
          <cell r="G1899">
            <v>94</v>
          </cell>
          <cell r="H1899">
            <v>2.2799999999999998</v>
          </cell>
          <cell r="I1899">
            <v>91.72</v>
          </cell>
          <cell r="J1899">
            <v>0</v>
          </cell>
          <cell r="K1899">
            <v>0</v>
          </cell>
          <cell r="L1899" t="str">
            <v>ED.ID.366000</v>
          </cell>
          <cell r="M1899" t="str">
            <v>ED</v>
          </cell>
          <cell r="N1899" t="str">
            <v>ID</v>
          </cell>
          <cell r="O1899" t="str">
            <v>366000</v>
          </cell>
        </row>
        <row r="1900">
          <cell r="A1900" t="str">
            <v>ED.AN.303000-AFC-MISC INTANGIBLE PL</v>
          </cell>
          <cell r="B1900">
            <v>44124</v>
          </cell>
          <cell r="C1900">
            <v>44124</v>
          </cell>
          <cell r="D1900" t="str">
            <v>182332 REG ASSET - AFUDC (PIS)</v>
          </cell>
          <cell r="E1900">
            <v>44166</v>
          </cell>
          <cell r="F1900">
            <v>0</v>
          </cell>
          <cell r="G1900">
            <v>97.73</v>
          </cell>
          <cell r="H1900">
            <v>0.26</v>
          </cell>
          <cell r="I1900">
            <v>97.47</v>
          </cell>
          <cell r="J1900">
            <v>0</v>
          </cell>
          <cell r="K1900">
            <v>0</v>
          </cell>
          <cell r="L1900" t="str">
            <v>ED.AN.303000</v>
          </cell>
          <cell r="M1900" t="str">
            <v>ED</v>
          </cell>
          <cell r="N1900" t="str">
            <v>AN</v>
          </cell>
          <cell r="O1900" t="str">
            <v>303000</v>
          </cell>
        </row>
        <row r="1901">
          <cell r="A1901" t="str">
            <v>ED.WA.362000-AFC-DISTRIBUTION PLANT</v>
          </cell>
          <cell r="B1901">
            <v>43910</v>
          </cell>
          <cell r="C1901">
            <v>43910</v>
          </cell>
          <cell r="D1901" t="str">
            <v>182332 REG ASSET - AFUDC (PIS)</v>
          </cell>
          <cell r="E1901">
            <v>44166</v>
          </cell>
          <cell r="F1901">
            <v>0</v>
          </cell>
          <cell r="G1901">
            <v>976.88</v>
          </cell>
          <cell r="H1901">
            <v>11.17</v>
          </cell>
          <cell r="I1901">
            <v>965.71</v>
          </cell>
          <cell r="J1901">
            <v>0</v>
          </cell>
          <cell r="K1901">
            <v>0</v>
          </cell>
          <cell r="L1901" t="str">
            <v>ED.WA.362000</v>
          </cell>
          <cell r="M1901" t="str">
            <v>ED</v>
          </cell>
          <cell r="N1901" t="str">
            <v>WA</v>
          </cell>
          <cell r="O1901" t="str">
            <v>362000</v>
          </cell>
        </row>
        <row r="1902">
          <cell r="A1902" t="str">
            <v>ED.CG.334000-AFC-HYDRO PROD PLANT-A</v>
          </cell>
          <cell r="B1902">
            <v>43896</v>
          </cell>
          <cell r="C1902">
            <v>43896</v>
          </cell>
          <cell r="D1902" t="str">
            <v>182332 REG ASSET - AFUDC (PIS)</v>
          </cell>
          <cell r="E1902">
            <v>44166</v>
          </cell>
          <cell r="F1902">
            <v>0</v>
          </cell>
          <cell r="G1902">
            <v>21471.93</v>
          </cell>
          <cell r="H1902">
            <v>223.25</v>
          </cell>
          <cell r="I1902">
            <v>21248.68</v>
          </cell>
          <cell r="J1902">
            <v>0</v>
          </cell>
          <cell r="K1902">
            <v>0</v>
          </cell>
          <cell r="L1902" t="str">
            <v>ED.CG.334000</v>
          </cell>
          <cell r="M1902" t="str">
            <v>ED</v>
          </cell>
          <cell r="N1902" t="str">
            <v>CG</v>
          </cell>
          <cell r="O1902" t="str">
            <v>334000</v>
          </cell>
        </row>
        <row r="1903">
          <cell r="A1903" t="str">
            <v>ED.AN.353000-AFC-TRANSMISSION PLANT</v>
          </cell>
          <cell r="B1903">
            <v>43586</v>
          </cell>
          <cell r="C1903">
            <v>43586</v>
          </cell>
          <cell r="D1903" t="str">
            <v>182332 REG ASSET - AFUDC (PIS)</v>
          </cell>
          <cell r="E1903">
            <v>44166</v>
          </cell>
          <cell r="F1903">
            <v>0</v>
          </cell>
          <cell r="G1903">
            <v>1908.05</v>
          </cell>
          <cell r="H1903">
            <v>20.61</v>
          </cell>
          <cell r="I1903">
            <v>1887.44</v>
          </cell>
          <cell r="J1903">
            <v>0</v>
          </cell>
          <cell r="K1903">
            <v>0</v>
          </cell>
          <cell r="L1903" t="str">
            <v>ED.AN.353000</v>
          </cell>
          <cell r="M1903" t="str">
            <v>ED</v>
          </cell>
          <cell r="N1903" t="str">
            <v>AN</v>
          </cell>
          <cell r="O1903" t="str">
            <v>353000</v>
          </cell>
        </row>
        <row r="1904">
          <cell r="A1904" t="str">
            <v>CD.AA.397000-AFC-GENERAL PLANT-COMM</v>
          </cell>
          <cell r="B1904">
            <v>43930</v>
          </cell>
          <cell r="C1904">
            <v>43930</v>
          </cell>
          <cell r="D1904" t="str">
            <v>182332 REG ASSET - AFUDC (PIS)</v>
          </cell>
          <cell r="E1904">
            <v>44166</v>
          </cell>
          <cell r="F1904">
            <v>0</v>
          </cell>
          <cell r="G1904">
            <v>11.41</v>
          </cell>
          <cell r="H1904">
            <v>0.3</v>
          </cell>
          <cell r="I1904">
            <v>11.11</v>
          </cell>
          <cell r="J1904">
            <v>9.2960000000000001E-2</v>
          </cell>
          <cell r="K1904">
            <v>1.0606736000000001</v>
          </cell>
          <cell r="L1904" t="str">
            <v>CD.AA.397000</v>
          </cell>
          <cell r="M1904" t="str">
            <v>CD</v>
          </cell>
          <cell r="N1904" t="str">
            <v>AA</v>
          </cell>
          <cell r="O1904" t="str">
            <v>397000</v>
          </cell>
        </row>
        <row r="1905">
          <cell r="A1905" t="str">
            <v>ED.LL.331000-AFC-HYD PROD PLT-STRUC</v>
          </cell>
          <cell r="B1905">
            <v>43956</v>
          </cell>
          <cell r="C1905">
            <v>43956</v>
          </cell>
          <cell r="D1905" t="str">
            <v>182332 REG ASSET - AFUDC (PIS)</v>
          </cell>
          <cell r="E1905">
            <v>44166</v>
          </cell>
          <cell r="F1905">
            <v>0</v>
          </cell>
          <cell r="G1905">
            <v>113.49</v>
          </cell>
          <cell r="H1905">
            <v>0.6</v>
          </cell>
          <cell r="I1905">
            <v>112.89</v>
          </cell>
          <cell r="J1905">
            <v>0</v>
          </cell>
          <cell r="K1905">
            <v>0</v>
          </cell>
          <cell r="L1905" t="str">
            <v>ED.LL.331000</v>
          </cell>
          <cell r="M1905" t="str">
            <v>ED</v>
          </cell>
          <cell r="N1905" t="str">
            <v>LL</v>
          </cell>
          <cell r="O1905" t="str">
            <v>331000</v>
          </cell>
        </row>
        <row r="1906">
          <cell r="A1906" t="str">
            <v>ED.UF.334000-AFC-HYDRO PROD PLANT-A</v>
          </cell>
          <cell r="B1906">
            <v>44025</v>
          </cell>
          <cell r="C1906">
            <v>44025</v>
          </cell>
          <cell r="D1906" t="str">
            <v>182332 REG ASSET - AFUDC (PIS)</v>
          </cell>
          <cell r="E1906">
            <v>44166</v>
          </cell>
          <cell r="F1906">
            <v>0</v>
          </cell>
          <cell r="G1906">
            <v>511.92</v>
          </cell>
          <cell r="H1906">
            <v>4.63</v>
          </cell>
          <cell r="I1906">
            <v>507.29</v>
          </cell>
          <cell r="J1906">
            <v>0</v>
          </cell>
          <cell r="K1906">
            <v>0</v>
          </cell>
          <cell r="L1906" t="str">
            <v>ED.UF.334000</v>
          </cell>
          <cell r="M1906" t="str">
            <v>ED</v>
          </cell>
          <cell r="N1906" t="str">
            <v>UF</v>
          </cell>
          <cell r="O1906" t="str">
            <v>334000</v>
          </cell>
        </row>
        <row r="1907">
          <cell r="A1907" t="str">
            <v>ED.AN.394000-AFC-GENERAL PLANT-TOOL</v>
          </cell>
          <cell r="B1907">
            <v>43896</v>
          </cell>
          <cell r="C1907">
            <v>43831</v>
          </cell>
          <cell r="D1907" t="str">
            <v>182332 REG ASSET - AFUDC (PIS)</v>
          </cell>
          <cell r="E1907">
            <v>44166</v>
          </cell>
          <cell r="F1907">
            <v>0</v>
          </cell>
          <cell r="G1907">
            <v>1748.37</v>
          </cell>
          <cell r="H1907">
            <v>29.25</v>
          </cell>
          <cell r="I1907">
            <v>1719.12</v>
          </cell>
          <cell r="J1907">
            <v>0</v>
          </cell>
          <cell r="K1907">
            <v>0</v>
          </cell>
          <cell r="L1907" t="str">
            <v>ED.AN.394000</v>
          </cell>
          <cell r="M1907" t="str">
            <v>ED</v>
          </cell>
          <cell r="N1907" t="str">
            <v>AN</v>
          </cell>
          <cell r="O1907" t="str">
            <v>394000</v>
          </cell>
        </row>
        <row r="1908">
          <cell r="A1908" t="str">
            <v>ED.AN.355000-AFC-TRANSMISSION PLANT</v>
          </cell>
          <cell r="B1908">
            <v>43854</v>
          </cell>
          <cell r="C1908">
            <v>43854</v>
          </cell>
          <cell r="D1908" t="str">
            <v>182332 REG ASSET - AFUDC (PIS)</v>
          </cell>
          <cell r="E1908">
            <v>44166</v>
          </cell>
          <cell r="F1908">
            <v>0</v>
          </cell>
          <cell r="G1908">
            <v>2076.75</v>
          </cell>
          <cell r="H1908">
            <v>19.12</v>
          </cell>
          <cell r="I1908">
            <v>2057.63</v>
          </cell>
          <cell r="J1908">
            <v>0</v>
          </cell>
          <cell r="K1908">
            <v>0</v>
          </cell>
          <cell r="L1908" t="str">
            <v>ED.AN.355000</v>
          </cell>
          <cell r="M1908" t="str">
            <v>ED</v>
          </cell>
          <cell r="N1908" t="str">
            <v>AN</v>
          </cell>
          <cell r="O1908" t="str">
            <v>355000</v>
          </cell>
        </row>
        <row r="1909">
          <cell r="A1909" t="str">
            <v>ED.AN.303000-AFC-MISC INTANGIBLE PL</v>
          </cell>
          <cell r="B1909">
            <v>44124</v>
          </cell>
          <cell r="C1909">
            <v>44105</v>
          </cell>
          <cell r="D1909" t="str">
            <v>182332 REG ASSET - AFUDC (PIS)</v>
          </cell>
          <cell r="E1909">
            <v>44166</v>
          </cell>
          <cell r="F1909">
            <v>0</v>
          </cell>
          <cell r="G1909">
            <v>97.54</v>
          </cell>
          <cell r="H1909">
            <v>0.26</v>
          </cell>
          <cell r="I1909">
            <v>97.28</v>
          </cell>
          <cell r="J1909">
            <v>0</v>
          </cell>
          <cell r="K1909">
            <v>0</v>
          </cell>
          <cell r="L1909" t="str">
            <v>ED.AN.303000</v>
          </cell>
          <cell r="M1909" t="str">
            <v>ED</v>
          </cell>
          <cell r="N1909" t="str">
            <v>AN</v>
          </cell>
          <cell r="O1909" t="str">
            <v>303000</v>
          </cell>
        </row>
        <row r="1910">
          <cell r="A1910" t="str">
            <v>ED.AN.353100-AFC-GEN STEP UP TRANSF</v>
          </cell>
          <cell r="B1910">
            <v>43991</v>
          </cell>
          <cell r="C1910">
            <v>43983</v>
          </cell>
          <cell r="D1910" t="str">
            <v>182332 REG ASSET - AFUDC (PIS)</v>
          </cell>
          <cell r="E1910">
            <v>44166</v>
          </cell>
          <cell r="F1910">
            <v>0</v>
          </cell>
          <cell r="G1910">
            <v>3153.54</v>
          </cell>
          <cell r="H1910">
            <v>6.31</v>
          </cell>
          <cell r="I1910">
            <v>3147.23</v>
          </cell>
          <cell r="J1910">
            <v>0</v>
          </cell>
          <cell r="K1910">
            <v>0</v>
          </cell>
          <cell r="L1910" t="str">
            <v>ED.AN.353100</v>
          </cell>
          <cell r="M1910" t="str">
            <v>ED</v>
          </cell>
          <cell r="N1910" t="str">
            <v>AN</v>
          </cell>
          <cell r="O1910" t="str">
            <v>353100</v>
          </cell>
        </row>
        <row r="1911">
          <cell r="A1911" t="str">
            <v>ED.AN.353000-AFC-TRANSMISSION PLANT</v>
          </cell>
          <cell r="B1911">
            <v>43675</v>
          </cell>
          <cell r="C1911">
            <v>43647</v>
          </cell>
          <cell r="D1911" t="str">
            <v>182332 REG ASSET - AFUDC (PIS)</v>
          </cell>
          <cell r="E1911">
            <v>44166</v>
          </cell>
          <cell r="F1911">
            <v>0</v>
          </cell>
          <cell r="G1911">
            <v>2162.2199999999998</v>
          </cell>
          <cell r="H1911">
            <v>23.35</v>
          </cell>
          <cell r="I1911">
            <v>2138.87</v>
          </cell>
          <cell r="J1911">
            <v>0</v>
          </cell>
          <cell r="K1911">
            <v>0</v>
          </cell>
          <cell r="L1911" t="str">
            <v>ED.AN.353000</v>
          </cell>
          <cell r="M1911" t="str">
            <v>ED</v>
          </cell>
          <cell r="N1911" t="str">
            <v>AN</v>
          </cell>
          <cell r="O1911" t="str">
            <v>353000</v>
          </cell>
        </row>
        <row r="1912">
          <cell r="A1912" t="str">
            <v>ED.ID.365000-AFC-DISTRIBUTION PLANT</v>
          </cell>
          <cell r="B1912">
            <v>43780</v>
          </cell>
          <cell r="C1912">
            <v>43466</v>
          </cell>
          <cell r="D1912" t="str">
            <v>182332 REG ASSET - AFUDC (PIS)</v>
          </cell>
          <cell r="E1912">
            <v>44166</v>
          </cell>
          <cell r="F1912">
            <v>0</v>
          </cell>
          <cell r="G1912">
            <v>1876.28</v>
          </cell>
          <cell r="H1912">
            <v>62.63</v>
          </cell>
          <cell r="I1912">
            <v>1813.65</v>
          </cell>
          <cell r="J1912">
            <v>0</v>
          </cell>
          <cell r="K1912">
            <v>0</v>
          </cell>
          <cell r="L1912" t="str">
            <v>ED.ID.365000</v>
          </cell>
          <cell r="M1912" t="str">
            <v>ED</v>
          </cell>
          <cell r="N1912" t="str">
            <v>ID</v>
          </cell>
          <cell r="O1912" t="str">
            <v>365000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ariance Summary - Attachment A"/>
      <sheetName val="Summary Actual vs Auth"/>
      <sheetName val="Electric Summary"/>
      <sheetName val="Natural Gas Summary"/>
      <sheetName val="E-PLT"/>
      <sheetName val="G-PLT"/>
      <sheetName val="TTP Pivot"/>
      <sheetName val="TTP Detail - Attachment B"/>
      <sheetName val="Colstrip Removal"/>
      <sheetName val="Tables"/>
    </sheetNames>
    <sheetDataSet>
      <sheetData sheetId="0"/>
      <sheetData sheetId="1"/>
      <sheetData sheetId="2"/>
      <sheetData sheetId="3"/>
      <sheetData sheetId="4"/>
      <sheetData sheetId="5"/>
      <sheetData sheetId="6">
        <row r="22">
          <cell r="E22">
            <v>464161663.30999994</v>
          </cell>
        </row>
      </sheetData>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ariance Summary - Attachment A"/>
      <sheetName val="Summary Actual vs Auth"/>
      <sheetName val="2022 Electric Summary"/>
      <sheetName val="2022 Natural Gas Summary"/>
      <sheetName val="TTP Pivot"/>
      <sheetName val="TTP Detail - Attachment B"/>
      <sheetName val="Retirements"/>
      <sheetName val="AD Pivot"/>
      <sheetName val="AD Data"/>
      <sheetName val="WA Activity ADFIT Q4 2021"/>
      <sheetName val="WA Activity ADFIT 2022"/>
      <sheetName val="Table 1"/>
    </sheetNames>
    <sheetDataSet>
      <sheetData sheetId="0">
        <row r="133">
          <cell r="D133">
            <v>449877418</v>
          </cell>
        </row>
      </sheetData>
      <sheetData sheetId="1"/>
      <sheetData sheetId="2"/>
      <sheetData sheetId="3"/>
      <sheetData sheetId="4">
        <row r="19">
          <cell r="D19">
            <v>505328918.5399999</v>
          </cell>
        </row>
      </sheetData>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22.1.2 Additions Detail"/>
      <sheetName val="22.1.2 Forecast Additions"/>
      <sheetName val="CAP 22.1.2 Historic Allocations"/>
      <sheetName val="CAP 22.1.3 Do Not Print"/>
      <sheetName val="CAP 22.1.4 Do Not Print"/>
    </sheetNames>
    <sheetDataSet>
      <sheetData sheetId="0">
        <row r="66">
          <cell r="B66" t="str">
            <v>BIval</v>
          </cell>
          <cell r="C66" t="str">
            <v>ERval</v>
          </cell>
          <cell r="D66" t="str">
            <v>Project Name</v>
          </cell>
          <cell r="E66" t="str">
            <v>Project Number</v>
          </cell>
          <cell r="F66" t="str">
            <v>Project Type</v>
          </cell>
          <cell r="G66" t="str">
            <v>Project Start Date</v>
          </cell>
          <cell r="H66" t="str">
            <v>GL Post YYYYMM</v>
          </cell>
          <cell r="I66" t="str">
            <v>FA Period YYYYMM</v>
          </cell>
          <cell r="J66" t="str">
            <v>Asset Service</v>
          </cell>
          <cell r="K66" t="str">
            <v>Jurisdiction</v>
          </cell>
          <cell r="L66" t="str">
            <v>Utility Account</v>
          </cell>
          <cell r="M66" t="str">
            <v>Location Number</v>
          </cell>
          <cell r="N66" t="str">
            <v>Asset Key</v>
          </cell>
          <cell r="O66" t="str">
            <v>Activity Code</v>
          </cell>
          <cell r="P66" t="str">
            <v>ER Desc</v>
          </cell>
          <cell r="Q66" t="str">
            <v>BI Desc</v>
          </cell>
          <cell r="R66" t="str">
            <v>Current Activity cost SUM</v>
          </cell>
          <cell r="S66" t="str">
            <v>ER</v>
          </cell>
          <cell r="T66" t="str">
            <v>BI</v>
          </cell>
          <cell r="U66" t="str">
            <v>Budget Category</v>
          </cell>
          <cell r="V66" t="str">
            <v>Concat group</v>
          </cell>
          <cell r="W66" t="str">
            <v>Allocation</v>
          </cell>
          <cell r="X66" t="str">
            <v>OR Plant</v>
          </cell>
        </row>
        <row r="67">
          <cell r="B67" t="str">
            <v>MN304</v>
          </cell>
          <cell r="C67" t="str">
            <v>1001</v>
          </cell>
          <cell r="D67" t="str">
            <v>Development Gas Rev-Medford</v>
          </cell>
          <cell r="E67" t="str">
            <v>98401115</v>
          </cell>
          <cell r="F67" t="str">
            <v>DIS-G S Cap Blanket</v>
          </cell>
          <cell r="G67">
            <v>40179</v>
          </cell>
          <cell r="H67" t="str">
            <v>202101</v>
          </cell>
          <cell r="I67">
            <v>202101</v>
          </cell>
          <cell r="J67" t="str">
            <v>GD</v>
          </cell>
          <cell r="K67" t="str">
            <v>OR</v>
          </cell>
          <cell r="L67" t="str">
            <v>376000</v>
          </cell>
          <cell r="M67" t="str">
            <v xml:space="preserve">068                                </v>
          </cell>
          <cell r="N67" t="str">
            <v>00</v>
          </cell>
          <cell r="O67" t="str">
            <v xml:space="preserve">UADD    </v>
          </cell>
          <cell r="P67" t="str">
            <v>Gas Revenue Blanket</v>
          </cell>
          <cell r="Q67" t="str">
            <v>Oregon - Gas Rev Projects/Medford</v>
          </cell>
          <cell r="R67">
            <v>489.33</v>
          </cell>
          <cell r="S67" t="str">
            <v>1001</v>
          </cell>
          <cell r="T67" t="str">
            <v>MN304</v>
          </cell>
          <cell r="U67" t="str">
            <v>Mandated</v>
          </cell>
          <cell r="V67" t="str">
            <v>GD.OR.376000</v>
          </cell>
          <cell r="W67">
            <v>1</v>
          </cell>
          <cell r="X67">
            <v>489.33</v>
          </cell>
        </row>
        <row r="68">
          <cell r="B68" t="str">
            <v>MN304</v>
          </cell>
          <cell r="C68" t="str">
            <v>1001</v>
          </cell>
          <cell r="D68" t="str">
            <v>Development Gas Rev-Medford</v>
          </cell>
          <cell r="E68" t="str">
            <v>98401115</v>
          </cell>
          <cell r="F68" t="str">
            <v>DIS-G S Cap Blanket</v>
          </cell>
          <cell r="G68">
            <v>40179</v>
          </cell>
          <cell r="H68" t="str">
            <v>202101</v>
          </cell>
          <cell r="I68">
            <v>202101</v>
          </cell>
          <cell r="J68" t="str">
            <v>GD</v>
          </cell>
          <cell r="K68" t="str">
            <v>OR</v>
          </cell>
          <cell r="L68" t="str">
            <v>380000</v>
          </cell>
          <cell r="M68" t="str">
            <v xml:space="preserve">068                                </v>
          </cell>
          <cell r="N68" t="str">
            <v>00</v>
          </cell>
          <cell r="O68" t="str">
            <v xml:space="preserve">UADD    </v>
          </cell>
          <cell r="P68" t="str">
            <v>Gas Revenue Blanket</v>
          </cell>
          <cell r="Q68" t="str">
            <v>Oregon - Gas Rev Projects/Medford</v>
          </cell>
          <cell r="R68">
            <v>281.83</v>
          </cell>
          <cell r="S68" t="str">
            <v>1001</v>
          </cell>
          <cell r="T68" t="str">
            <v>MN304</v>
          </cell>
          <cell r="U68" t="str">
            <v>Mandated</v>
          </cell>
          <cell r="V68" t="str">
            <v>GD.OR.380000</v>
          </cell>
          <cell r="W68">
            <v>1</v>
          </cell>
          <cell r="X68">
            <v>281.83</v>
          </cell>
        </row>
        <row r="69">
          <cell r="B69" t="str">
            <v>MN304</v>
          </cell>
          <cell r="C69" t="str">
            <v>1001</v>
          </cell>
          <cell r="D69" t="str">
            <v>Gas Commercl Mains-984</v>
          </cell>
          <cell r="E69" t="str">
            <v>98401112</v>
          </cell>
          <cell r="F69" t="str">
            <v>DIS-G S Cap Blanket</v>
          </cell>
          <cell r="G69">
            <v>42217</v>
          </cell>
          <cell r="H69" t="str">
            <v>202101</v>
          </cell>
          <cell r="I69">
            <v>202101</v>
          </cell>
          <cell r="J69" t="str">
            <v>GD</v>
          </cell>
          <cell r="K69" t="str">
            <v>OR</v>
          </cell>
          <cell r="L69" t="str">
            <v>376000</v>
          </cell>
          <cell r="M69" t="str">
            <v xml:space="preserve">068                                </v>
          </cell>
          <cell r="N69" t="str">
            <v>00</v>
          </cell>
          <cell r="O69" t="str">
            <v xml:space="preserve">UADD    </v>
          </cell>
          <cell r="P69" t="str">
            <v>Gas Revenue Blanket</v>
          </cell>
          <cell r="Q69" t="str">
            <v>Oregon - Gas Rev Projects/Medford</v>
          </cell>
          <cell r="R69">
            <v>706.89</v>
          </cell>
          <cell r="S69" t="str">
            <v>1001</v>
          </cell>
          <cell r="T69" t="str">
            <v>MN304</v>
          </cell>
          <cell r="U69" t="str">
            <v>Mandated</v>
          </cell>
          <cell r="V69" t="str">
            <v>GD.OR.376000</v>
          </cell>
          <cell r="W69">
            <v>1</v>
          </cell>
          <cell r="X69">
            <v>706.89</v>
          </cell>
        </row>
        <row r="70">
          <cell r="B70" t="str">
            <v>MN305</v>
          </cell>
          <cell r="C70" t="str">
            <v>1001</v>
          </cell>
          <cell r="D70" t="str">
            <v>Gas Commercl Mains-986</v>
          </cell>
          <cell r="E70" t="str">
            <v>98601112</v>
          </cell>
          <cell r="F70" t="str">
            <v>DIS-G S Cap Blanket</v>
          </cell>
          <cell r="G70">
            <v>40179</v>
          </cell>
          <cell r="H70" t="str">
            <v>202101</v>
          </cell>
          <cell r="I70">
            <v>202101</v>
          </cell>
          <cell r="J70" t="str">
            <v>GD</v>
          </cell>
          <cell r="K70" t="str">
            <v>OR</v>
          </cell>
          <cell r="L70" t="str">
            <v>376000</v>
          </cell>
          <cell r="M70" t="str">
            <v xml:space="preserve">068                                </v>
          </cell>
          <cell r="N70" t="str">
            <v>00</v>
          </cell>
          <cell r="O70" t="str">
            <v xml:space="preserve">UADD    </v>
          </cell>
          <cell r="P70" t="str">
            <v>Gas Revenue Blanket</v>
          </cell>
          <cell r="Q70" t="str">
            <v>Oregon - Gas Rev Projects/Roseburg</v>
          </cell>
          <cell r="R70">
            <v>3.16</v>
          </cell>
          <cell r="S70" t="str">
            <v>1001</v>
          </cell>
          <cell r="T70" t="str">
            <v>MN305</v>
          </cell>
          <cell r="U70" t="str">
            <v>Mandated</v>
          </cell>
          <cell r="V70" t="str">
            <v>GD.OR.376000</v>
          </cell>
          <cell r="W70">
            <v>1</v>
          </cell>
          <cell r="X70">
            <v>3.16</v>
          </cell>
        </row>
        <row r="71">
          <cell r="B71" t="str">
            <v>MN305</v>
          </cell>
          <cell r="C71" t="str">
            <v>1001</v>
          </cell>
          <cell r="D71" t="str">
            <v>Gas Commercl Mains-986</v>
          </cell>
          <cell r="E71" t="str">
            <v>98601112</v>
          </cell>
          <cell r="F71" t="str">
            <v>DIS-G S Cap Blanket</v>
          </cell>
          <cell r="G71">
            <v>40179</v>
          </cell>
          <cell r="H71" t="str">
            <v>202101</v>
          </cell>
          <cell r="I71">
            <v>202101</v>
          </cell>
          <cell r="J71" t="str">
            <v>GD</v>
          </cell>
          <cell r="K71" t="str">
            <v>OR</v>
          </cell>
          <cell r="L71" t="str">
            <v>380000</v>
          </cell>
          <cell r="M71" t="str">
            <v xml:space="preserve">068                                </v>
          </cell>
          <cell r="N71" t="str">
            <v>00</v>
          </cell>
          <cell r="O71" t="str">
            <v xml:space="preserve">UADD    </v>
          </cell>
          <cell r="P71" t="str">
            <v>Gas Revenue Blanket</v>
          </cell>
          <cell r="Q71" t="str">
            <v>Oregon - Gas Rev Projects/Roseburg</v>
          </cell>
          <cell r="R71">
            <v>0.59</v>
          </cell>
          <cell r="S71" t="str">
            <v>1001</v>
          </cell>
          <cell r="T71" t="str">
            <v>MN305</v>
          </cell>
          <cell r="U71" t="str">
            <v>Mandated</v>
          </cell>
          <cell r="V71" t="str">
            <v>GD.OR.380000</v>
          </cell>
          <cell r="W71">
            <v>1</v>
          </cell>
          <cell r="X71">
            <v>0.59</v>
          </cell>
        </row>
        <row r="72">
          <cell r="B72" t="str">
            <v>MN306</v>
          </cell>
          <cell r="C72" t="str">
            <v>1001</v>
          </cell>
          <cell r="D72" t="str">
            <v>Gas Commercl Mains-987</v>
          </cell>
          <cell r="E72" t="str">
            <v>98701112</v>
          </cell>
          <cell r="F72" t="str">
            <v>DIS-G S Cap Blanket</v>
          </cell>
          <cell r="G72">
            <v>40179</v>
          </cell>
          <cell r="H72" t="str">
            <v>202101</v>
          </cell>
          <cell r="I72">
            <v>202101</v>
          </cell>
          <cell r="J72" t="str">
            <v>GD</v>
          </cell>
          <cell r="K72" t="str">
            <v>OR</v>
          </cell>
          <cell r="L72" t="str">
            <v>376000</v>
          </cell>
          <cell r="M72" t="str">
            <v xml:space="preserve">068                                </v>
          </cell>
          <cell r="N72" t="str">
            <v>00</v>
          </cell>
          <cell r="O72" t="str">
            <v xml:space="preserve">UADD    </v>
          </cell>
          <cell r="P72" t="str">
            <v>Gas Revenue Blanket</v>
          </cell>
          <cell r="Q72" t="str">
            <v>Oregon - Gas Rev Projects/Klamath Falls</v>
          </cell>
          <cell r="R72">
            <v>1683.78</v>
          </cell>
          <cell r="S72" t="str">
            <v>1001</v>
          </cell>
          <cell r="T72" t="str">
            <v>MN306</v>
          </cell>
          <cell r="U72" t="str">
            <v>Mandated</v>
          </cell>
          <cell r="V72" t="str">
            <v>GD.OR.376000</v>
          </cell>
          <cell r="W72">
            <v>1</v>
          </cell>
          <cell r="X72">
            <v>1683.78</v>
          </cell>
        </row>
        <row r="73">
          <cell r="B73" t="str">
            <v>MN306</v>
          </cell>
          <cell r="C73" t="str">
            <v>1001</v>
          </cell>
          <cell r="D73" t="str">
            <v>Gas Commercl Mains-987</v>
          </cell>
          <cell r="E73" t="str">
            <v>98701112</v>
          </cell>
          <cell r="F73" t="str">
            <v>DIS-G S Cap Blanket</v>
          </cell>
          <cell r="G73">
            <v>40179</v>
          </cell>
          <cell r="H73" t="str">
            <v>202101</v>
          </cell>
          <cell r="I73">
            <v>202101</v>
          </cell>
          <cell r="J73" t="str">
            <v>GD</v>
          </cell>
          <cell r="K73" t="str">
            <v>OR</v>
          </cell>
          <cell r="L73" t="str">
            <v>380000</v>
          </cell>
          <cell r="M73" t="str">
            <v xml:space="preserve">068                                </v>
          </cell>
          <cell r="N73" t="str">
            <v>00</v>
          </cell>
          <cell r="O73" t="str">
            <v xml:space="preserve">UADD    </v>
          </cell>
          <cell r="P73" t="str">
            <v>Gas Revenue Blanket</v>
          </cell>
          <cell r="Q73" t="str">
            <v>Oregon - Gas Rev Projects/Klamath Falls</v>
          </cell>
          <cell r="R73">
            <v>313.37</v>
          </cell>
          <cell r="S73" t="str">
            <v>1001</v>
          </cell>
          <cell r="T73" t="str">
            <v>MN306</v>
          </cell>
          <cell r="U73" t="str">
            <v>Mandated</v>
          </cell>
          <cell r="V73" t="str">
            <v>GD.OR.380000</v>
          </cell>
          <cell r="W73">
            <v>1</v>
          </cell>
          <cell r="X73">
            <v>313.37</v>
          </cell>
        </row>
        <row r="74">
          <cell r="B74" t="str">
            <v>MN307</v>
          </cell>
          <cell r="C74" t="str">
            <v>1001</v>
          </cell>
          <cell r="D74" t="str">
            <v>Gas Commercl Mains-988</v>
          </cell>
          <cell r="E74" t="str">
            <v>98801112</v>
          </cell>
          <cell r="F74" t="str">
            <v>DIS-G S Cap Blanket</v>
          </cell>
          <cell r="G74">
            <v>40179</v>
          </cell>
          <cell r="H74" t="str">
            <v>202101</v>
          </cell>
          <cell r="I74">
            <v>202101</v>
          </cell>
          <cell r="J74" t="str">
            <v>GD</v>
          </cell>
          <cell r="K74" t="str">
            <v>OR</v>
          </cell>
          <cell r="L74" t="str">
            <v>376000</v>
          </cell>
          <cell r="M74" t="str">
            <v xml:space="preserve">068                                </v>
          </cell>
          <cell r="N74" t="str">
            <v>00</v>
          </cell>
          <cell r="O74" t="str">
            <v xml:space="preserve">UADD    </v>
          </cell>
          <cell r="P74" t="str">
            <v>Gas Revenue Blanket</v>
          </cell>
          <cell r="Q74" t="str">
            <v>Oregon - Gas Rev Projects/LaGrande</v>
          </cell>
          <cell r="R74">
            <v>16.21</v>
          </cell>
          <cell r="S74" t="str">
            <v>1001</v>
          </cell>
          <cell r="T74" t="str">
            <v>MN307</v>
          </cell>
          <cell r="U74" t="str">
            <v>Mandated</v>
          </cell>
          <cell r="V74" t="str">
            <v>GD.OR.376000</v>
          </cell>
          <cell r="W74">
            <v>1</v>
          </cell>
          <cell r="X74">
            <v>16.21</v>
          </cell>
        </row>
        <row r="75">
          <cell r="B75" t="str">
            <v>MN307</v>
          </cell>
          <cell r="C75" t="str">
            <v>1001</v>
          </cell>
          <cell r="D75" t="str">
            <v>Gas Commercl Mains-988</v>
          </cell>
          <cell r="E75" t="str">
            <v>98801112</v>
          </cell>
          <cell r="F75" t="str">
            <v>DIS-G S Cap Blanket</v>
          </cell>
          <cell r="G75">
            <v>40179</v>
          </cell>
          <cell r="H75" t="str">
            <v>202101</v>
          </cell>
          <cell r="I75">
            <v>202101</v>
          </cell>
          <cell r="J75" t="str">
            <v>GD</v>
          </cell>
          <cell r="K75" t="str">
            <v>OR</v>
          </cell>
          <cell r="L75" t="str">
            <v>380000</v>
          </cell>
          <cell r="M75" t="str">
            <v xml:space="preserve">068                                </v>
          </cell>
          <cell r="N75" t="str">
            <v>00</v>
          </cell>
          <cell r="O75" t="str">
            <v xml:space="preserve">UADD    </v>
          </cell>
          <cell r="P75" t="str">
            <v>Gas Revenue Blanket</v>
          </cell>
          <cell r="Q75" t="str">
            <v>Oregon - Gas Rev Projects/LaGrande</v>
          </cell>
          <cell r="R75">
            <v>16.21</v>
          </cell>
          <cell r="S75" t="str">
            <v>1001</v>
          </cell>
          <cell r="T75" t="str">
            <v>MN307</v>
          </cell>
          <cell r="U75" t="str">
            <v>Mandated</v>
          </cell>
          <cell r="V75" t="str">
            <v>GD.OR.380000</v>
          </cell>
          <cell r="W75">
            <v>1</v>
          </cell>
          <cell r="X75">
            <v>16.21</v>
          </cell>
        </row>
        <row r="76">
          <cell r="B76" t="str">
            <v>MN307</v>
          </cell>
          <cell r="C76" t="str">
            <v>1001</v>
          </cell>
          <cell r="D76" t="str">
            <v>Gas New Com Servcs - LaGrande</v>
          </cell>
          <cell r="E76" t="str">
            <v>98801113</v>
          </cell>
          <cell r="F76" t="str">
            <v>DIS-G S Cap Blanket</v>
          </cell>
          <cell r="G76">
            <v>40179</v>
          </cell>
          <cell r="H76" t="str">
            <v>202101</v>
          </cell>
          <cell r="I76">
            <v>202101</v>
          </cell>
          <cell r="J76" t="str">
            <v>GD</v>
          </cell>
          <cell r="K76" t="str">
            <v>OR</v>
          </cell>
          <cell r="L76" t="str">
            <v>376000</v>
          </cell>
          <cell r="M76" t="str">
            <v xml:space="preserve">068                                </v>
          </cell>
          <cell r="N76" t="str">
            <v>00</v>
          </cell>
          <cell r="O76" t="str">
            <v xml:space="preserve">UADD    </v>
          </cell>
          <cell r="P76" t="str">
            <v>Gas Revenue Blanket</v>
          </cell>
          <cell r="Q76" t="str">
            <v>Oregon - Gas Rev Projects/LaGrande</v>
          </cell>
          <cell r="R76">
            <v>100.37</v>
          </cell>
          <cell r="S76" t="str">
            <v>1001</v>
          </cell>
          <cell r="T76" t="str">
            <v>MN307</v>
          </cell>
          <cell r="U76" t="str">
            <v>Mandated</v>
          </cell>
          <cell r="V76" t="str">
            <v>GD.OR.376000</v>
          </cell>
          <cell r="W76">
            <v>1</v>
          </cell>
          <cell r="X76">
            <v>100.37</v>
          </cell>
        </row>
        <row r="77">
          <cell r="B77" t="str">
            <v>MN307</v>
          </cell>
          <cell r="C77" t="str">
            <v>1001</v>
          </cell>
          <cell r="D77" t="str">
            <v>Gas New Com Servcs - LaGrande</v>
          </cell>
          <cell r="E77" t="str">
            <v>98801113</v>
          </cell>
          <cell r="F77" t="str">
            <v>DIS-G S Cap Blanket</v>
          </cell>
          <cell r="G77">
            <v>40179</v>
          </cell>
          <cell r="H77" t="str">
            <v>202101</v>
          </cell>
          <cell r="I77">
            <v>202101</v>
          </cell>
          <cell r="J77" t="str">
            <v>GD</v>
          </cell>
          <cell r="K77" t="str">
            <v>OR</v>
          </cell>
          <cell r="L77" t="str">
            <v>380000</v>
          </cell>
          <cell r="M77" t="str">
            <v xml:space="preserve">068                                </v>
          </cell>
          <cell r="N77" t="str">
            <v>00</v>
          </cell>
          <cell r="O77" t="str">
            <v xml:space="preserve">UADD    </v>
          </cell>
          <cell r="P77" t="str">
            <v>Gas Revenue Blanket</v>
          </cell>
          <cell r="Q77" t="str">
            <v>Oregon - Gas Rev Projects/LaGrande</v>
          </cell>
          <cell r="R77">
            <v>18.68</v>
          </cell>
          <cell r="S77" t="str">
            <v>1001</v>
          </cell>
          <cell r="T77" t="str">
            <v>MN307</v>
          </cell>
          <cell r="U77" t="str">
            <v>Mandated</v>
          </cell>
          <cell r="V77" t="str">
            <v>GD.OR.380000</v>
          </cell>
          <cell r="W77">
            <v>1</v>
          </cell>
          <cell r="X77">
            <v>18.68</v>
          </cell>
        </row>
        <row r="78">
          <cell r="B78" t="str">
            <v>MN304</v>
          </cell>
          <cell r="C78" t="str">
            <v>1001</v>
          </cell>
          <cell r="D78" t="str">
            <v>Gas New Com Servcs - Medford</v>
          </cell>
          <cell r="E78" t="str">
            <v>98401113</v>
          </cell>
          <cell r="F78" t="str">
            <v>DIS-G S Cap Blanket</v>
          </cell>
          <cell r="G78">
            <v>40179</v>
          </cell>
          <cell r="H78" t="str">
            <v>202101</v>
          </cell>
          <cell r="I78">
            <v>202101</v>
          </cell>
          <cell r="J78" t="str">
            <v>GD</v>
          </cell>
          <cell r="K78" t="str">
            <v>OR</v>
          </cell>
          <cell r="L78" t="str">
            <v>376000</v>
          </cell>
          <cell r="M78" t="str">
            <v xml:space="preserve">068                                </v>
          </cell>
          <cell r="N78" t="str">
            <v>00</v>
          </cell>
          <cell r="O78" t="str">
            <v xml:space="preserve">UADD    </v>
          </cell>
          <cell r="P78" t="str">
            <v>Gas Revenue Blanket</v>
          </cell>
          <cell r="Q78" t="str">
            <v>Oregon - Gas Rev Projects/Medford</v>
          </cell>
          <cell r="R78">
            <v>12816.63</v>
          </cell>
          <cell r="S78" t="str">
            <v>1001</v>
          </cell>
          <cell r="T78" t="str">
            <v>MN304</v>
          </cell>
          <cell r="U78" t="str">
            <v>Mandated</v>
          </cell>
          <cell r="V78" t="str">
            <v>GD.OR.376000</v>
          </cell>
          <cell r="W78">
            <v>1</v>
          </cell>
          <cell r="X78">
            <v>12816.63</v>
          </cell>
        </row>
        <row r="79">
          <cell r="B79" t="str">
            <v>MN304</v>
          </cell>
          <cell r="C79" t="str">
            <v>1001</v>
          </cell>
          <cell r="D79" t="str">
            <v>Gas New Com Servcs - Medford</v>
          </cell>
          <cell r="E79" t="str">
            <v>98401113</v>
          </cell>
          <cell r="F79" t="str">
            <v>DIS-G S Cap Blanket</v>
          </cell>
          <cell r="G79">
            <v>40179</v>
          </cell>
          <cell r="H79" t="str">
            <v>202101</v>
          </cell>
          <cell r="I79">
            <v>202101</v>
          </cell>
          <cell r="J79" t="str">
            <v>GD</v>
          </cell>
          <cell r="K79" t="str">
            <v>OR</v>
          </cell>
          <cell r="L79" t="str">
            <v>380000</v>
          </cell>
          <cell r="M79" t="str">
            <v xml:space="preserve">068                                </v>
          </cell>
          <cell r="N79" t="str">
            <v>00</v>
          </cell>
          <cell r="O79" t="str">
            <v xml:space="preserve">UADD    </v>
          </cell>
          <cell r="P79" t="str">
            <v>Gas Revenue Blanket</v>
          </cell>
          <cell r="Q79" t="str">
            <v>Oregon - Gas Rev Projects/Medford</v>
          </cell>
          <cell r="R79">
            <v>12816.52</v>
          </cell>
          <cell r="S79" t="str">
            <v>1001</v>
          </cell>
          <cell r="T79" t="str">
            <v>MN304</v>
          </cell>
          <cell r="U79" t="str">
            <v>Mandated</v>
          </cell>
          <cell r="V79" t="str">
            <v>GD.OR.380000</v>
          </cell>
          <cell r="W79">
            <v>1</v>
          </cell>
          <cell r="X79">
            <v>12816.52</v>
          </cell>
        </row>
        <row r="80">
          <cell r="B80" t="str">
            <v>MN305</v>
          </cell>
          <cell r="C80" t="str">
            <v>1001</v>
          </cell>
          <cell r="D80" t="str">
            <v>Gas New Com Servcs - Roseburg</v>
          </cell>
          <cell r="E80" t="str">
            <v>98601113</v>
          </cell>
          <cell r="F80" t="str">
            <v>DIS-G S Cap Blanket</v>
          </cell>
          <cell r="G80">
            <v>40179</v>
          </cell>
          <cell r="H80" t="str">
            <v>202101</v>
          </cell>
          <cell r="I80">
            <v>202101</v>
          </cell>
          <cell r="J80" t="str">
            <v>GD</v>
          </cell>
          <cell r="K80" t="str">
            <v>OR</v>
          </cell>
          <cell r="L80" t="str">
            <v>376000</v>
          </cell>
          <cell r="M80" t="str">
            <v xml:space="preserve">068                                </v>
          </cell>
          <cell r="N80" t="str">
            <v>00</v>
          </cell>
          <cell r="O80" t="str">
            <v xml:space="preserve">UADD    </v>
          </cell>
          <cell r="P80" t="str">
            <v>Gas Revenue Blanket</v>
          </cell>
          <cell r="Q80" t="str">
            <v>Oregon - Gas Rev Projects/Roseburg</v>
          </cell>
          <cell r="R80">
            <v>745.51</v>
          </cell>
          <cell r="S80" t="str">
            <v>1001</v>
          </cell>
          <cell r="T80" t="str">
            <v>MN305</v>
          </cell>
          <cell r="U80" t="str">
            <v>Mandated</v>
          </cell>
          <cell r="V80" t="str">
            <v>GD.OR.376000</v>
          </cell>
          <cell r="W80">
            <v>1</v>
          </cell>
          <cell r="X80">
            <v>745.51</v>
          </cell>
        </row>
        <row r="81">
          <cell r="B81" t="str">
            <v>MN305</v>
          </cell>
          <cell r="C81" t="str">
            <v>1001</v>
          </cell>
          <cell r="D81" t="str">
            <v>Gas New Com Servcs - Roseburg</v>
          </cell>
          <cell r="E81" t="str">
            <v>98601113</v>
          </cell>
          <cell r="F81" t="str">
            <v>DIS-G S Cap Blanket</v>
          </cell>
          <cell r="G81">
            <v>40179</v>
          </cell>
          <cell r="H81" t="str">
            <v>202101</v>
          </cell>
          <cell r="I81">
            <v>202101</v>
          </cell>
          <cell r="J81" t="str">
            <v>GD</v>
          </cell>
          <cell r="K81" t="str">
            <v>OR</v>
          </cell>
          <cell r="L81" t="str">
            <v>380000</v>
          </cell>
          <cell r="M81" t="str">
            <v xml:space="preserve">068                                </v>
          </cell>
          <cell r="N81" t="str">
            <v>00</v>
          </cell>
          <cell r="O81" t="str">
            <v xml:space="preserve">UADD    </v>
          </cell>
          <cell r="P81" t="str">
            <v>Gas Revenue Blanket</v>
          </cell>
          <cell r="Q81" t="str">
            <v>Oregon - Gas Rev Projects/Roseburg</v>
          </cell>
          <cell r="R81">
            <v>745.49</v>
          </cell>
          <cell r="S81" t="str">
            <v>1001</v>
          </cell>
          <cell r="T81" t="str">
            <v>MN305</v>
          </cell>
          <cell r="U81" t="str">
            <v>Mandated</v>
          </cell>
          <cell r="V81" t="str">
            <v>GD.OR.380000</v>
          </cell>
          <cell r="W81">
            <v>1</v>
          </cell>
          <cell r="X81">
            <v>745.49</v>
          </cell>
        </row>
        <row r="82">
          <cell r="B82" t="str">
            <v>MN304</v>
          </cell>
          <cell r="C82" t="str">
            <v>1001</v>
          </cell>
          <cell r="D82" t="str">
            <v>Gas New Com Servcs-Grnts Pass</v>
          </cell>
          <cell r="E82" t="str">
            <v>98501113</v>
          </cell>
          <cell r="F82" t="str">
            <v>DIS-G S Cap Blanket</v>
          </cell>
          <cell r="G82">
            <v>40179</v>
          </cell>
          <cell r="H82" t="str">
            <v>202101</v>
          </cell>
          <cell r="I82">
            <v>202101</v>
          </cell>
          <cell r="J82" t="str">
            <v>GD</v>
          </cell>
          <cell r="K82" t="str">
            <v>OR</v>
          </cell>
          <cell r="L82" t="str">
            <v>376000</v>
          </cell>
          <cell r="M82" t="str">
            <v xml:space="preserve">068                                </v>
          </cell>
          <cell r="N82" t="str">
            <v>00</v>
          </cell>
          <cell r="O82" t="str">
            <v xml:space="preserve">UADD    </v>
          </cell>
          <cell r="P82" t="str">
            <v>Gas Revenue Blanket</v>
          </cell>
          <cell r="Q82" t="str">
            <v>Oregon - Gas Rev Projects/Medford</v>
          </cell>
          <cell r="R82">
            <v>4.5599999999999996</v>
          </cell>
          <cell r="S82" t="str">
            <v>1001</v>
          </cell>
          <cell r="T82" t="str">
            <v>MN304</v>
          </cell>
          <cell r="U82" t="str">
            <v>Mandated</v>
          </cell>
          <cell r="V82" t="str">
            <v>GD.OR.376000</v>
          </cell>
          <cell r="W82">
            <v>1</v>
          </cell>
          <cell r="X82">
            <v>4.5599999999999996</v>
          </cell>
        </row>
        <row r="83">
          <cell r="B83" t="str">
            <v>MN304</v>
          </cell>
          <cell r="C83" t="str">
            <v>1001</v>
          </cell>
          <cell r="D83" t="str">
            <v>Gas New Com Servcs-Grnts Pass</v>
          </cell>
          <cell r="E83" t="str">
            <v>98501113</v>
          </cell>
          <cell r="F83" t="str">
            <v>DIS-G S Cap Blanket</v>
          </cell>
          <cell r="G83">
            <v>40179</v>
          </cell>
          <cell r="H83" t="str">
            <v>202101</v>
          </cell>
          <cell r="I83">
            <v>202101</v>
          </cell>
          <cell r="J83" t="str">
            <v>GD</v>
          </cell>
          <cell r="K83" t="str">
            <v>OR</v>
          </cell>
          <cell r="L83" t="str">
            <v>380000</v>
          </cell>
          <cell r="M83" t="str">
            <v xml:space="preserve">068                                </v>
          </cell>
          <cell r="N83" t="str">
            <v>00</v>
          </cell>
          <cell r="O83" t="str">
            <v xml:space="preserve">UADD    </v>
          </cell>
          <cell r="P83" t="str">
            <v>Gas Revenue Blanket</v>
          </cell>
          <cell r="Q83" t="str">
            <v>Oregon - Gas Rev Projects/Medford</v>
          </cell>
          <cell r="R83">
            <v>0.85</v>
          </cell>
          <cell r="S83" t="str">
            <v>1001</v>
          </cell>
          <cell r="T83" t="str">
            <v>MN304</v>
          </cell>
          <cell r="U83" t="str">
            <v>Mandated</v>
          </cell>
          <cell r="V83" t="str">
            <v>GD.OR.380000</v>
          </cell>
          <cell r="W83">
            <v>1</v>
          </cell>
          <cell r="X83">
            <v>0.85</v>
          </cell>
        </row>
        <row r="84">
          <cell r="B84" t="str">
            <v>MN306</v>
          </cell>
          <cell r="C84" t="str">
            <v>1001</v>
          </cell>
          <cell r="D84" t="str">
            <v>Gas New Com Servcs-Klmth Flls</v>
          </cell>
          <cell r="E84" t="str">
            <v>98701113</v>
          </cell>
          <cell r="F84" t="str">
            <v>DIS-G S Cap Blanket</v>
          </cell>
          <cell r="G84">
            <v>40179</v>
          </cell>
          <cell r="H84" t="str">
            <v>202101</v>
          </cell>
          <cell r="I84">
            <v>202101</v>
          </cell>
          <cell r="J84" t="str">
            <v>GD</v>
          </cell>
          <cell r="K84" t="str">
            <v>OR</v>
          </cell>
          <cell r="L84" t="str">
            <v>376000</v>
          </cell>
          <cell r="M84" t="str">
            <v xml:space="preserve">068                                </v>
          </cell>
          <cell r="N84" t="str">
            <v>00</v>
          </cell>
          <cell r="O84" t="str">
            <v xml:space="preserve">UADD    </v>
          </cell>
          <cell r="P84" t="str">
            <v>Gas Revenue Blanket</v>
          </cell>
          <cell r="Q84" t="str">
            <v>Oregon - Gas Rev Projects/Klamath Falls</v>
          </cell>
          <cell r="R84">
            <v>2112.44</v>
          </cell>
          <cell r="S84" t="str">
            <v>1001</v>
          </cell>
          <cell r="T84" t="str">
            <v>MN306</v>
          </cell>
          <cell r="U84" t="str">
            <v>Mandated</v>
          </cell>
          <cell r="V84" t="str">
            <v>GD.OR.376000</v>
          </cell>
          <cell r="W84">
            <v>1</v>
          </cell>
          <cell r="X84">
            <v>2112.44</v>
          </cell>
        </row>
        <row r="85">
          <cell r="B85" t="str">
            <v>MN306</v>
          </cell>
          <cell r="C85" t="str">
            <v>1001</v>
          </cell>
          <cell r="D85" t="str">
            <v>Gas New Com Servcs-Klmth Flls</v>
          </cell>
          <cell r="E85" t="str">
            <v>98701113</v>
          </cell>
          <cell r="F85" t="str">
            <v>DIS-G S Cap Blanket</v>
          </cell>
          <cell r="G85">
            <v>40179</v>
          </cell>
          <cell r="H85" t="str">
            <v>202101</v>
          </cell>
          <cell r="I85">
            <v>202101</v>
          </cell>
          <cell r="J85" t="str">
            <v>GD</v>
          </cell>
          <cell r="K85" t="str">
            <v>OR</v>
          </cell>
          <cell r="L85" t="str">
            <v>380000</v>
          </cell>
          <cell r="M85" t="str">
            <v xml:space="preserve">068                                </v>
          </cell>
          <cell r="N85" t="str">
            <v>00</v>
          </cell>
          <cell r="O85" t="str">
            <v xml:space="preserve">UADD    </v>
          </cell>
          <cell r="P85" t="str">
            <v>Gas Revenue Blanket</v>
          </cell>
          <cell r="Q85" t="str">
            <v>Oregon - Gas Rev Projects/Klamath Falls</v>
          </cell>
          <cell r="R85">
            <v>2112.3200000000002</v>
          </cell>
          <cell r="S85" t="str">
            <v>1001</v>
          </cell>
          <cell r="T85" t="str">
            <v>MN306</v>
          </cell>
          <cell r="U85" t="str">
            <v>Mandated</v>
          </cell>
          <cell r="V85" t="str">
            <v>GD.OR.380000</v>
          </cell>
          <cell r="W85">
            <v>1</v>
          </cell>
          <cell r="X85">
            <v>2112.3200000000002</v>
          </cell>
        </row>
        <row r="86">
          <cell r="B86" t="str">
            <v>MN306</v>
          </cell>
          <cell r="C86" t="str">
            <v>1001</v>
          </cell>
          <cell r="D86" t="str">
            <v>Gas New Mains - Klamath Falls</v>
          </cell>
          <cell r="E86" t="str">
            <v>98701110</v>
          </cell>
          <cell r="F86" t="str">
            <v>DIS-G S Cap Blanket</v>
          </cell>
          <cell r="G86">
            <v>40179</v>
          </cell>
          <cell r="H86" t="str">
            <v>202101</v>
          </cell>
          <cell r="I86">
            <v>202101</v>
          </cell>
          <cell r="J86" t="str">
            <v>GD</v>
          </cell>
          <cell r="K86" t="str">
            <v>OR</v>
          </cell>
          <cell r="L86" t="str">
            <v>376000</v>
          </cell>
          <cell r="M86" t="str">
            <v xml:space="preserve">068                                </v>
          </cell>
          <cell r="N86" t="str">
            <v>00</v>
          </cell>
          <cell r="O86" t="str">
            <v xml:space="preserve">UADD    </v>
          </cell>
          <cell r="P86" t="str">
            <v>Gas Revenue Blanket</v>
          </cell>
          <cell r="Q86" t="str">
            <v>Oregon - Gas Rev Projects/Klamath Falls</v>
          </cell>
          <cell r="R86">
            <v>61.72</v>
          </cell>
          <cell r="S86" t="str">
            <v>1001</v>
          </cell>
          <cell r="T86" t="str">
            <v>MN306</v>
          </cell>
          <cell r="U86" t="str">
            <v>Mandated</v>
          </cell>
          <cell r="V86" t="str">
            <v>GD.OR.376000</v>
          </cell>
          <cell r="W86">
            <v>1</v>
          </cell>
          <cell r="X86">
            <v>61.72</v>
          </cell>
        </row>
        <row r="87">
          <cell r="B87" t="str">
            <v>MN306</v>
          </cell>
          <cell r="C87" t="str">
            <v>1001</v>
          </cell>
          <cell r="D87" t="str">
            <v>Gas New Mains - Klamath Falls</v>
          </cell>
          <cell r="E87" t="str">
            <v>98701110</v>
          </cell>
          <cell r="F87" t="str">
            <v>DIS-G S Cap Blanket</v>
          </cell>
          <cell r="G87">
            <v>40179</v>
          </cell>
          <cell r="H87" t="str">
            <v>202101</v>
          </cell>
          <cell r="I87">
            <v>202101</v>
          </cell>
          <cell r="J87" t="str">
            <v>GD</v>
          </cell>
          <cell r="K87" t="str">
            <v>OR</v>
          </cell>
          <cell r="L87" t="str">
            <v>380000</v>
          </cell>
          <cell r="M87" t="str">
            <v xml:space="preserve">068                                </v>
          </cell>
          <cell r="N87" t="str">
            <v>00</v>
          </cell>
          <cell r="O87" t="str">
            <v xml:space="preserve">UADD    </v>
          </cell>
          <cell r="P87" t="str">
            <v>Gas Revenue Blanket</v>
          </cell>
          <cell r="Q87" t="str">
            <v>Oregon - Gas Rev Projects/Klamath Falls</v>
          </cell>
          <cell r="R87">
            <v>14.32</v>
          </cell>
          <cell r="S87" t="str">
            <v>1001</v>
          </cell>
          <cell r="T87" t="str">
            <v>MN306</v>
          </cell>
          <cell r="U87" t="str">
            <v>Mandated</v>
          </cell>
          <cell r="V87" t="str">
            <v>GD.OR.380000</v>
          </cell>
          <cell r="W87">
            <v>1</v>
          </cell>
          <cell r="X87">
            <v>14.32</v>
          </cell>
        </row>
        <row r="88">
          <cell r="B88" t="str">
            <v>MN307</v>
          </cell>
          <cell r="C88" t="str">
            <v>1001</v>
          </cell>
          <cell r="D88" t="str">
            <v>Gas New Mains - LaGrande</v>
          </cell>
          <cell r="E88" t="str">
            <v>98801110</v>
          </cell>
          <cell r="F88" t="str">
            <v>DIS-G S Cap Blanket</v>
          </cell>
          <cell r="G88">
            <v>40179</v>
          </cell>
          <cell r="H88" t="str">
            <v>202101</v>
          </cell>
          <cell r="I88">
            <v>202101</v>
          </cell>
          <cell r="J88" t="str">
            <v>GD</v>
          </cell>
          <cell r="K88" t="str">
            <v>OR</v>
          </cell>
          <cell r="L88" t="str">
            <v>376000</v>
          </cell>
          <cell r="M88" t="str">
            <v xml:space="preserve">068                                </v>
          </cell>
          <cell r="N88" t="str">
            <v>00</v>
          </cell>
          <cell r="O88" t="str">
            <v xml:space="preserve">UADD    </v>
          </cell>
          <cell r="P88" t="str">
            <v>Gas Revenue Blanket</v>
          </cell>
          <cell r="Q88" t="str">
            <v>Oregon - Gas Rev Projects/LaGrande</v>
          </cell>
          <cell r="R88">
            <v>338.8</v>
          </cell>
          <cell r="S88" t="str">
            <v>1001</v>
          </cell>
          <cell r="T88" t="str">
            <v>MN307</v>
          </cell>
          <cell r="U88" t="str">
            <v>Mandated</v>
          </cell>
          <cell r="V88" t="str">
            <v>GD.OR.376000</v>
          </cell>
          <cell r="W88">
            <v>1</v>
          </cell>
          <cell r="X88">
            <v>338.8</v>
          </cell>
        </row>
        <row r="89">
          <cell r="B89" t="str">
            <v>MN307</v>
          </cell>
          <cell r="C89" t="str">
            <v>1001</v>
          </cell>
          <cell r="D89" t="str">
            <v>Gas New Mains - LaGrande</v>
          </cell>
          <cell r="E89" t="str">
            <v>98801110</v>
          </cell>
          <cell r="F89" t="str">
            <v>DIS-G S Cap Blanket</v>
          </cell>
          <cell r="G89">
            <v>40179</v>
          </cell>
          <cell r="H89" t="str">
            <v>202101</v>
          </cell>
          <cell r="I89">
            <v>202101</v>
          </cell>
          <cell r="J89" t="str">
            <v>GD</v>
          </cell>
          <cell r="K89" t="str">
            <v>OR</v>
          </cell>
          <cell r="L89" t="str">
            <v>380000</v>
          </cell>
          <cell r="M89" t="str">
            <v xml:space="preserve">068                                </v>
          </cell>
          <cell r="N89" t="str">
            <v>00</v>
          </cell>
          <cell r="O89" t="str">
            <v xml:space="preserve">UADD    </v>
          </cell>
          <cell r="P89" t="str">
            <v>Gas Revenue Blanket</v>
          </cell>
          <cell r="Q89" t="str">
            <v>Oregon - Gas Rev Projects/LaGrande</v>
          </cell>
          <cell r="R89">
            <v>5.03</v>
          </cell>
          <cell r="S89" t="str">
            <v>1001</v>
          </cell>
          <cell r="T89" t="str">
            <v>MN307</v>
          </cell>
          <cell r="U89" t="str">
            <v>Mandated</v>
          </cell>
          <cell r="V89" t="str">
            <v>GD.OR.380000</v>
          </cell>
          <cell r="W89">
            <v>1</v>
          </cell>
          <cell r="X89">
            <v>5.03</v>
          </cell>
        </row>
        <row r="90">
          <cell r="B90" t="str">
            <v>MN304</v>
          </cell>
          <cell r="C90" t="str">
            <v>1001</v>
          </cell>
          <cell r="D90" t="str">
            <v>Gas New Mains - Medford</v>
          </cell>
          <cell r="E90" t="str">
            <v>98401110</v>
          </cell>
          <cell r="F90" t="str">
            <v>DIS-G S Cap Blanket</v>
          </cell>
          <cell r="G90">
            <v>40179</v>
          </cell>
          <cell r="H90" t="str">
            <v>202101</v>
          </cell>
          <cell r="I90">
            <v>202101</v>
          </cell>
          <cell r="J90" t="str">
            <v>GD</v>
          </cell>
          <cell r="K90" t="str">
            <v>OR</v>
          </cell>
          <cell r="L90" t="str">
            <v>376000</v>
          </cell>
          <cell r="M90" t="str">
            <v xml:space="preserve">068                                </v>
          </cell>
          <cell r="N90" t="str">
            <v>00</v>
          </cell>
          <cell r="O90" t="str">
            <v xml:space="preserve">UADD    </v>
          </cell>
          <cell r="P90" t="str">
            <v>Gas Revenue Blanket</v>
          </cell>
          <cell r="Q90" t="str">
            <v>Oregon - Gas Rev Projects/Medford</v>
          </cell>
          <cell r="R90">
            <v>14379.3</v>
          </cell>
          <cell r="S90" t="str">
            <v>1001</v>
          </cell>
          <cell r="T90" t="str">
            <v>MN304</v>
          </cell>
          <cell r="U90" t="str">
            <v>Mandated</v>
          </cell>
          <cell r="V90" t="str">
            <v>GD.OR.376000</v>
          </cell>
          <cell r="W90">
            <v>1</v>
          </cell>
          <cell r="X90">
            <v>14379.3</v>
          </cell>
        </row>
        <row r="91">
          <cell r="B91" t="str">
            <v>MN304</v>
          </cell>
          <cell r="C91" t="str">
            <v>1001</v>
          </cell>
          <cell r="D91" t="str">
            <v>Gas New Mains - Medford</v>
          </cell>
          <cell r="E91" t="str">
            <v>98401110</v>
          </cell>
          <cell r="F91" t="str">
            <v>DIS-G S Cap Blanket</v>
          </cell>
          <cell r="G91">
            <v>40179</v>
          </cell>
          <cell r="H91" t="str">
            <v>202101</v>
          </cell>
          <cell r="I91">
            <v>202101</v>
          </cell>
          <cell r="J91" t="str">
            <v>GD</v>
          </cell>
          <cell r="K91" t="str">
            <v>OR</v>
          </cell>
          <cell r="L91" t="str">
            <v>380000</v>
          </cell>
          <cell r="M91" t="str">
            <v xml:space="preserve">068                                </v>
          </cell>
          <cell r="N91" t="str">
            <v>00</v>
          </cell>
          <cell r="O91" t="str">
            <v xml:space="preserve">UADD    </v>
          </cell>
          <cell r="P91" t="str">
            <v>Gas Revenue Blanket</v>
          </cell>
          <cell r="Q91" t="str">
            <v>Oregon - Gas Rev Projects/Medford</v>
          </cell>
          <cell r="R91">
            <v>7177.05</v>
          </cell>
          <cell r="S91" t="str">
            <v>1001</v>
          </cell>
          <cell r="T91" t="str">
            <v>MN304</v>
          </cell>
          <cell r="U91" t="str">
            <v>Mandated</v>
          </cell>
          <cell r="V91" t="str">
            <v>GD.OR.380000</v>
          </cell>
          <cell r="W91">
            <v>1</v>
          </cell>
          <cell r="X91">
            <v>7177.05</v>
          </cell>
        </row>
        <row r="92">
          <cell r="B92" t="str">
            <v>MN305</v>
          </cell>
          <cell r="C92" t="str">
            <v>1001</v>
          </cell>
          <cell r="D92" t="str">
            <v>Gas New Mains - Roseburg</v>
          </cell>
          <cell r="E92" t="str">
            <v>98601110</v>
          </cell>
          <cell r="F92" t="str">
            <v>DIS-G S Cap Blanket</v>
          </cell>
          <cell r="G92">
            <v>40179</v>
          </cell>
          <cell r="H92" t="str">
            <v>202101</v>
          </cell>
          <cell r="I92">
            <v>202101</v>
          </cell>
          <cell r="J92" t="str">
            <v>GD</v>
          </cell>
          <cell r="K92" t="str">
            <v>OR</v>
          </cell>
          <cell r="L92" t="str">
            <v>376000</v>
          </cell>
          <cell r="M92" t="str">
            <v xml:space="preserve">068                                </v>
          </cell>
          <cell r="N92" t="str">
            <v>00</v>
          </cell>
          <cell r="O92" t="str">
            <v xml:space="preserve">UADD    </v>
          </cell>
          <cell r="P92" t="str">
            <v>Gas Revenue Blanket</v>
          </cell>
          <cell r="Q92" t="str">
            <v>Oregon - Gas Rev Projects/Roseburg</v>
          </cell>
          <cell r="R92">
            <v>12201.12</v>
          </cell>
          <cell r="S92" t="str">
            <v>1001</v>
          </cell>
          <cell r="T92" t="str">
            <v>MN305</v>
          </cell>
          <cell r="U92" t="str">
            <v>Mandated</v>
          </cell>
          <cell r="V92" t="str">
            <v>GD.OR.376000</v>
          </cell>
          <cell r="W92">
            <v>1</v>
          </cell>
          <cell r="X92">
            <v>12201.12</v>
          </cell>
        </row>
        <row r="93">
          <cell r="B93" t="str">
            <v>MN305</v>
          </cell>
          <cell r="C93" t="str">
            <v>1001</v>
          </cell>
          <cell r="D93" t="str">
            <v>Gas New Mains - Roseburg</v>
          </cell>
          <cell r="E93" t="str">
            <v>98601110</v>
          </cell>
          <cell r="F93" t="str">
            <v>DIS-G S Cap Blanket</v>
          </cell>
          <cell r="G93">
            <v>40179</v>
          </cell>
          <cell r="H93" t="str">
            <v>202101</v>
          </cell>
          <cell r="I93">
            <v>202101</v>
          </cell>
          <cell r="J93" t="str">
            <v>GD</v>
          </cell>
          <cell r="K93" t="str">
            <v>OR</v>
          </cell>
          <cell r="L93" t="str">
            <v>380000</v>
          </cell>
          <cell r="M93" t="str">
            <v xml:space="preserve">068                                </v>
          </cell>
          <cell r="N93" t="str">
            <v>00</v>
          </cell>
          <cell r="O93" t="str">
            <v xml:space="preserve">UADD    </v>
          </cell>
          <cell r="P93" t="str">
            <v>Gas Revenue Blanket</v>
          </cell>
          <cell r="Q93" t="str">
            <v>Oregon - Gas Rev Projects/Roseburg</v>
          </cell>
          <cell r="R93">
            <v>2270.61</v>
          </cell>
          <cell r="S93" t="str">
            <v>1001</v>
          </cell>
          <cell r="T93" t="str">
            <v>MN305</v>
          </cell>
          <cell r="U93" t="str">
            <v>Mandated</v>
          </cell>
          <cell r="V93" t="str">
            <v>GD.OR.380000</v>
          </cell>
          <cell r="W93">
            <v>1</v>
          </cell>
          <cell r="X93">
            <v>2270.61</v>
          </cell>
        </row>
        <row r="94">
          <cell r="B94" t="str">
            <v>MN304</v>
          </cell>
          <cell r="C94" t="str">
            <v>1001</v>
          </cell>
          <cell r="D94" t="str">
            <v>Gas New Res Serv-Grants Pass</v>
          </cell>
          <cell r="E94" t="str">
            <v>98501111</v>
          </cell>
          <cell r="F94" t="str">
            <v>DIS-G S Cap Blanket</v>
          </cell>
          <cell r="G94">
            <v>40179</v>
          </cell>
          <cell r="H94" t="str">
            <v>202101</v>
          </cell>
          <cell r="I94">
            <v>202101</v>
          </cell>
          <cell r="J94" t="str">
            <v>GD</v>
          </cell>
          <cell r="K94" t="str">
            <v>OR</v>
          </cell>
          <cell r="L94" t="str">
            <v>376000</v>
          </cell>
          <cell r="M94" t="str">
            <v xml:space="preserve">068                                </v>
          </cell>
          <cell r="N94" t="str">
            <v>00</v>
          </cell>
          <cell r="O94" t="str">
            <v xml:space="preserve">UADD    </v>
          </cell>
          <cell r="P94" t="str">
            <v>Gas Revenue Blanket</v>
          </cell>
          <cell r="Q94" t="str">
            <v>Oregon - Gas Rev Projects/Medford</v>
          </cell>
          <cell r="R94">
            <v>65.22</v>
          </cell>
          <cell r="S94" t="str">
            <v>1001</v>
          </cell>
          <cell r="T94" t="str">
            <v>MN304</v>
          </cell>
          <cell r="U94" t="str">
            <v>Mandated</v>
          </cell>
          <cell r="V94" t="str">
            <v>GD.OR.376000</v>
          </cell>
          <cell r="W94">
            <v>1</v>
          </cell>
          <cell r="X94">
            <v>65.22</v>
          </cell>
        </row>
        <row r="95">
          <cell r="B95" t="str">
            <v>MN304</v>
          </cell>
          <cell r="C95" t="str">
            <v>1001</v>
          </cell>
          <cell r="D95" t="str">
            <v>Gas New Res Serv-Grants Pass</v>
          </cell>
          <cell r="E95" t="str">
            <v>98501111</v>
          </cell>
          <cell r="F95" t="str">
            <v>DIS-G S Cap Blanket</v>
          </cell>
          <cell r="G95">
            <v>40179</v>
          </cell>
          <cell r="H95" t="str">
            <v>202101</v>
          </cell>
          <cell r="I95">
            <v>202101</v>
          </cell>
          <cell r="J95" t="str">
            <v>GD</v>
          </cell>
          <cell r="K95" t="str">
            <v>OR</v>
          </cell>
          <cell r="L95" t="str">
            <v>380000</v>
          </cell>
          <cell r="M95" t="str">
            <v xml:space="preserve">068                                </v>
          </cell>
          <cell r="N95" t="str">
            <v>00</v>
          </cell>
          <cell r="O95" t="str">
            <v xml:space="preserve">UADD    </v>
          </cell>
          <cell r="P95" t="str">
            <v>Gas Revenue Blanket</v>
          </cell>
          <cell r="Q95" t="str">
            <v>Oregon - Gas Rev Projects/Medford</v>
          </cell>
          <cell r="R95">
            <v>65.22</v>
          </cell>
          <cell r="S95" t="str">
            <v>1001</v>
          </cell>
          <cell r="T95" t="str">
            <v>MN304</v>
          </cell>
          <cell r="U95" t="str">
            <v>Mandated</v>
          </cell>
          <cell r="V95" t="str">
            <v>GD.OR.380000</v>
          </cell>
          <cell r="W95">
            <v>1</v>
          </cell>
          <cell r="X95">
            <v>65.22</v>
          </cell>
        </row>
        <row r="96">
          <cell r="B96" t="str">
            <v>MN304</v>
          </cell>
          <cell r="C96" t="str">
            <v>1001</v>
          </cell>
          <cell r="D96" t="str">
            <v>Gas New Res Serv-Grants Pass</v>
          </cell>
          <cell r="E96" t="str">
            <v>98501111</v>
          </cell>
          <cell r="F96" t="str">
            <v>DIS-G S Cap Blanket</v>
          </cell>
          <cell r="G96">
            <v>40179</v>
          </cell>
          <cell r="H96" t="str">
            <v>202101</v>
          </cell>
          <cell r="I96">
            <v>202101</v>
          </cell>
          <cell r="J96" t="str">
            <v>GD</v>
          </cell>
          <cell r="K96" t="str">
            <v>OR</v>
          </cell>
          <cell r="L96" t="str">
            <v>381000</v>
          </cell>
          <cell r="M96" t="str">
            <v xml:space="preserve">068                                </v>
          </cell>
          <cell r="N96" t="str">
            <v>00</v>
          </cell>
          <cell r="O96" t="str">
            <v xml:space="preserve">UADD    </v>
          </cell>
          <cell r="P96" t="str">
            <v>Gas Revenue Blanket</v>
          </cell>
          <cell r="Q96" t="str">
            <v>Oregon - Gas Rev Projects/Medford</v>
          </cell>
          <cell r="R96">
            <v>8.19</v>
          </cell>
          <cell r="S96" t="str">
            <v>1001</v>
          </cell>
          <cell r="T96" t="str">
            <v>MN304</v>
          </cell>
          <cell r="U96" t="str">
            <v>Mandated</v>
          </cell>
          <cell r="V96" t="str">
            <v>GD.OR.381000</v>
          </cell>
          <cell r="W96">
            <v>1</v>
          </cell>
          <cell r="X96">
            <v>8.19</v>
          </cell>
        </row>
        <row r="97">
          <cell r="B97" t="str">
            <v>MN306</v>
          </cell>
          <cell r="C97" t="str">
            <v>1001</v>
          </cell>
          <cell r="D97" t="str">
            <v>Gas New Res Serv-Klamath Falls</v>
          </cell>
          <cell r="E97" t="str">
            <v>98701111</v>
          </cell>
          <cell r="F97" t="str">
            <v>DIS-G S Cap Blanket</v>
          </cell>
          <cell r="G97">
            <v>40179</v>
          </cell>
          <cell r="H97" t="str">
            <v>202101</v>
          </cell>
          <cell r="I97">
            <v>202101</v>
          </cell>
          <cell r="J97" t="str">
            <v>GD</v>
          </cell>
          <cell r="K97" t="str">
            <v>OR</v>
          </cell>
          <cell r="L97" t="str">
            <v>376000</v>
          </cell>
          <cell r="M97" t="str">
            <v xml:space="preserve">068                                </v>
          </cell>
          <cell r="N97" t="str">
            <v>00</v>
          </cell>
          <cell r="O97" t="str">
            <v xml:space="preserve">UADD    </v>
          </cell>
          <cell r="P97" t="str">
            <v>Gas Revenue Blanket</v>
          </cell>
          <cell r="Q97" t="str">
            <v>Oregon - Gas Rev Projects/Klamath Falls</v>
          </cell>
          <cell r="R97">
            <v>41868.82</v>
          </cell>
          <cell r="S97" t="str">
            <v>1001</v>
          </cell>
          <cell r="T97" t="str">
            <v>MN306</v>
          </cell>
          <cell r="U97" t="str">
            <v>Mandated</v>
          </cell>
          <cell r="V97" t="str">
            <v>GD.OR.376000</v>
          </cell>
          <cell r="W97">
            <v>1</v>
          </cell>
          <cell r="X97">
            <v>41868.82</v>
          </cell>
        </row>
        <row r="98">
          <cell r="B98" t="str">
            <v>MN306</v>
          </cell>
          <cell r="C98" t="str">
            <v>1001</v>
          </cell>
          <cell r="D98" t="str">
            <v>Gas New Res Serv-Klamath Falls</v>
          </cell>
          <cell r="E98" t="str">
            <v>98701111</v>
          </cell>
          <cell r="F98" t="str">
            <v>DIS-G S Cap Blanket</v>
          </cell>
          <cell r="G98">
            <v>40179</v>
          </cell>
          <cell r="H98" t="str">
            <v>202101</v>
          </cell>
          <cell r="I98">
            <v>202101</v>
          </cell>
          <cell r="J98" t="str">
            <v>GD</v>
          </cell>
          <cell r="K98" t="str">
            <v>OR</v>
          </cell>
          <cell r="L98" t="str">
            <v>380000</v>
          </cell>
          <cell r="M98" t="str">
            <v xml:space="preserve">068                                </v>
          </cell>
          <cell r="N98" t="str">
            <v>00</v>
          </cell>
          <cell r="O98" t="str">
            <v xml:space="preserve">UADD    </v>
          </cell>
          <cell r="P98" t="str">
            <v>Gas Revenue Blanket</v>
          </cell>
          <cell r="Q98" t="str">
            <v>Oregon - Gas Rev Projects/Klamath Falls</v>
          </cell>
          <cell r="R98">
            <v>41868.980000000003</v>
          </cell>
          <cell r="S98" t="str">
            <v>1001</v>
          </cell>
          <cell r="T98" t="str">
            <v>MN306</v>
          </cell>
          <cell r="U98" t="str">
            <v>Mandated</v>
          </cell>
          <cell r="V98" t="str">
            <v>GD.OR.380000</v>
          </cell>
          <cell r="W98">
            <v>1</v>
          </cell>
          <cell r="X98">
            <v>41868.980000000003</v>
          </cell>
        </row>
        <row r="99">
          <cell r="B99" t="str">
            <v>MN307</v>
          </cell>
          <cell r="C99" t="str">
            <v>1001</v>
          </cell>
          <cell r="D99" t="str">
            <v>Gas New Res Serv-LaGrande</v>
          </cell>
          <cell r="E99" t="str">
            <v>98801111</v>
          </cell>
          <cell r="F99" t="str">
            <v>DIS-G S Cap Blanket</v>
          </cell>
          <cell r="G99">
            <v>40179</v>
          </cell>
          <cell r="H99" t="str">
            <v>202101</v>
          </cell>
          <cell r="I99">
            <v>202101</v>
          </cell>
          <cell r="J99" t="str">
            <v>GD</v>
          </cell>
          <cell r="K99" t="str">
            <v>OR</v>
          </cell>
          <cell r="L99" t="str">
            <v>376000</v>
          </cell>
          <cell r="M99" t="str">
            <v xml:space="preserve">068                                </v>
          </cell>
          <cell r="N99" t="str">
            <v>00</v>
          </cell>
          <cell r="O99" t="str">
            <v xml:space="preserve">UADD    </v>
          </cell>
          <cell r="P99" t="str">
            <v>Gas Revenue Blanket</v>
          </cell>
          <cell r="Q99" t="str">
            <v>Oregon - Gas Rev Projects/LaGrande</v>
          </cell>
          <cell r="R99">
            <v>3653.04</v>
          </cell>
          <cell r="S99" t="str">
            <v>1001</v>
          </cell>
          <cell r="T99" t="str">
            <v>MN307</v>
          </cell>
          <cell r="U99" t="str">
            <v>Mandated</v>
          </cell>
          <cell r="V99" t="str">
            <v>GD.OR.376000</v>
          </cell>
          <cell r="W99">
            <v>1</v>
          </cell>
          <cell r="X99">
            <v>3653.04</v>
          </cell>
        </row>
        <row r="100">
          <cell r="B100" t="str">
            <v>MN307</v>
          </cell>
          <cell r="C100" t="str">
            <v>1001</v>
          </cell>
          <cell r="D100" t="str">
            <v>Gas New Res Serv-LaGrande</v>
          </cell>
          <cell r="E100" t="str">
            <v>98801111</v>
          </cell>
          <cell r="F100" t="str">
            <v>DIS-G S Cap Blanket</v>
          </cell>
          <cell r="G100">
            <v>40179</v>
          </cell>
          <cell r="H100" t="str">
            <v>202101</v>
          </cell>
          <cell r="I100">
            <v>202101</v>
          </cell>
          <cell r="J100" t="str">
            <v>GD</v>
          </cell>
          <cell r="K100" t="str">
            <v>OR</v>
          </cell>
          <cell r="L100" t="str">
            <v>380000</v>
          </cell>
          <cell r="M100" t="str">
            <v xml:space="preserve">068                                </v>
          </cell>
          <cell r="N100" t="str">
            <v>00</v>
          </cell>
          <cell r="O100" t="str">
            <v xml:space="preserve">UADD    </v>
          </cell>
          <cell r="P100" t="str">
            <v>Gas Revenue Blanket</v>
          </cell>
          <cell r="Q100" t="str">
            <v>Oregon - Gas Rev Projects/LaGrande</v>
          </cell>
          <cell r="R100">
            <v>3653.09</v>
          </cell>
          <cell r="S100" t="str">
            <v>1001</v>
          </cell>
          <cell r="T100" t="str">
            <v>MN307</v>
          </cell>
          <cell r="U100" t="str">
            <v>Mandated</v>
          </cell>
          <cell r="V100" t="str">
            <v>GD.OR.380000</v>
          </cell>
          <cell r="W100">
            <v>1</v>
          </cell>
          <cell r="X100">
            <v>3653.09</v>
          </cell>
        </row>
        <row r="101">
          <cell r="B101" t="str">
            <v>MN304</v>
          </cell>
          <cell r="C101" t="str">
            <v>1001</v>
          </cell>
          <cell r="D101" t="str">
            <v>Gas New Res Serv-Medford</v>
          </cell>
          <cell r="E101" t="str">
            <v>98401111</v>
          </cell>
          <cell r="F101" t="str">
            <v>DIS-G S Cap Blanket</v>
          </cell>
          <cell r="G101">
            <v>40179</v>
          </cell>
          <cell r="H101" t="str">
            <v>202101</v>
          </cell>
          <cell r="I101">
            <v>202101</v>
          </cell>
          <cell r="J101" t="str">
            <v>GD</v>
          </cell>
          <cell r="K101" t="str">
            <v>OR</v>
          </cell>
          <cell r="L101" t="str">
            <v>380000</v>
          </cell>
          <cell r="M101" t="str">
            <v xml:space="preserve">068                                </v>
          </cell>
          <cell r="N101" t="str">
            <v>00</v>
          </cell>
          <cell r="O101" t="str">
            <v xml:space="preserve">UADD    </v>
          </cell>
          <cell r="P101" t="str">
            <v>Gas Revenue Blanket</v>
          </cell>
          <cell r="Q101" t="str">
            <v>Oregon - Gas Rev Projects/Medford</v>
          </cell>
          <cell r="R101">
            <v>47642.85</v>
          </cell>
          <cell r="S101" t="str">
            <v>1001</v>
          </cell>
          <cell r="T101" t="str">
            <v>MN304</v>
          </cell>
          <cell r="U101" t="str">
            <v>Mandated</v>
          </cell>
          <cell r="V101" t="str">
            <v>GD.OR.380000</v>
          </cell>
          <cell r="W101">
            <v>1</v>
          </cell>
          <cell r="X101">
            <v>47642.85</v>
          </cell>
        </row>
        <row r="102">
          <cell r="B102" t="str">
            <v>MN304</v>
          </cell>
          <cell r="C102" t="str">
            <v>1001</v>
          </cell>
          <cell r="D102" t="str">
            <v>Gas New Res Serv-Medford</v>
          </cell>
          <cell r="E102" t="str">
            <v>98401111</v>
          </cell>
          <cell r="F102" t="str">
            <v>DIS-G S Cap Blanket</v>
          </cell>
          <cell r="G102">
            <v>40179</v>
          </cell>
          <cell r="H102" t="str">
            <v>202101</v>
          </cell>
          <cell r="I102">
            <v>202101</v>
          </cell>
          <cell r="J102" t="str">
            <v>GD</v>
          </cell>
          <cell r="K102" t="str">
            <v>OR</v>
          </cell>
          <cell r="L102" t="str">
            <v>381000</v>
          </cell>
          <cell r="M102" t="str">
            <v xml:space="preserve">068                                </v>
          </cell>
          <cell r="N102" t="str">
            <v>00</v>
          </cell>
          <cell r="O102" t="str">
            <v xml:space="preserve">UADD    </v>
          </cell>
          <cell r="P102" t="str">
            <v>Gas Revenue Blanket</v>
          </cell>
          <cell r="Q102" t="str">
            <v>Oregon - Gas Rev Projects/Medford</v>
          </cell>
          <cell r="R102">
            <v>47642.9</v>
          </cell>
          <cell r="S102" t="str">
            <v>1001</v>
          </cell>
          <cell r="T102" t="str">
            <v>MN304</v>
          </cell>
          <cell r="U102" t="str">
            <v>Mandated</v>
          </cell>
          <cell r="V102" t="str">
            <v>GD.OR.381000</v>
          </cell>
          <cell r="W102">
            <v>1</v>
          </cell>
          <cell r="X102">
            <v>47642.9</v>
          </cell>
        </row>
        <row r="103">
          <cell r="B103" t="str">
            <v>MN305</v>
          </cell>
          <cell r="C103" t="str">
            <v>1001</v>
          </cell>
          <cell r="D103" t="str">
            <v>Gas New Res Serv-Roseburg</v>
          </cell>
          <cell r="E103" t="str">
            <v>98601111</v>
          </cell>
          <cell r="F103" t="str">
            <v>DIS-G S Cap Blanket</v>
          </cell>
          <cell r="G103">
            <v>40179</v>
          </cell>
          <cell r="H103" t="str">
            <v>202101</v>
          </cell>
          <cell r="I103">
            <v>202101</v>
          </cell>
          <cell r="J103" t="str">
            <v>GD</v>
          </cell>
          <cell r="K103" t="str">
            <v>OR</v>
          </cell>
          <cell r="L103" t="str">
            <v>376000</v>
          </cell>
          <cell r="M103" t="str">
            <v xml:space="preserve">068                                </v>
          </cell>
          <cell r="N103" t="str">
            <v>00</v>
          </cell>
          <cell r="O103" t="str">
            <v xml:space="preserve">UADD    </v>
          </cell>
          <cell r="P103" t="str">
            <v>Gas Revenue Blanket</v>
          </cell>
          <cell r="Q103" t="str">
            <v>Oregon - Gas Rev Projects/Roseburg</v>
          </cell>
          <cell r="R103">
            <v>34484.42</v>
          </cell>
          <cell r="S103" t="str">
            <v>1001</v>
          </cell>
          <cell r="T103" t="str">
            <v>MN305</v>
          </cell>
          <cell r="U103" t="str">
            <v>Mandated</v>
          </cell>
          <cell r="V103" t="str">
            <v>GD.OR.376000</v>
          </cell>
          <cell r="W103">
            <v>1</v>
          </cell>
          <cell r="X103">
            <v>34484.42</v>
          </cell>
        </row>
        <row r="104">
          <cell r="B104" t="str">
            <v>MN305</v>
          </cell>
          <cell r="C104" t="str">
            <v>1001</v>
          </cell>
          <cell r="D104" t="str">
            <v>Gas New Res Serv-Roseburg</v>
          </cell>
          <cell r="E104" t="str">
            <v>98601111</v>
          </cell>
          <cell r="F104" t="str">
            <v>DIS-G S Cap Blanket</v>
          </cell>
          <cell r="G104">
            <v>40179</v>
          </cell>
          <cell r="H104" t="str">
            <v>202101</v>
          </cell>
          <cell r="I104">
            <v>202101</v>
          </cell>
          <cell r="J104" t="str">
            <v>GD</v>
          </cell>
          <cell r="K104" t="str">
            <v>OR</v>
          </cell>
          <cell r="L104" t="str">
            <v>380000</v>
          </cell>
          <cell r="M104" t="str">
            <v xml:space="preserve">068                                </v>
          </cell>
          <cell r="N104" t="str">
            <v>00</v>
          </cell>
          <cell r="O104" t="str">
            <v xml:space="preserve">UADD    </v>
          </cell>
          <cell r="P104" t="str">
            <v>Gas Revenue Blanket</v>
          </cell>
          <cell r="Q104" t="str">
            <v>Oregon - Gas Rev Projects/Roseburg</v>
          </cell>
          <cell r="R104">
            <v>48569.78</v>
          </cell>
          <cell r="S104" t="str">
            <v>1001</v>
          </cell>
          <cell r="T104" t="str">
            <v>MN305</v>
          </cell>
          <cell r="U104" t="str">
            <v>Mandated</v>
          </cell>
          <cell r="V104" t="str">
            <v>GD.OR.380000</v>
          </cell>
          <cell r="W104">
            <v>1</v>
          </cell>
          <cell r="X104">
            <v>48569.78</v>
          </cell>
        </row>
        <row r="105">
          <cell r="B105" t="str">
            <v>XE500</v>
          </cell>
          <cell r="C105" t="str">
            <v>1001</v>
          </cell>
          <cell r="D105" t="str">
            <v>Main Extension &amp; Meter Sets</v>
          </cell>
          <cell r="E105" t="str">
            <v>98505057</v>
          </cell>
          <cell r="F105" t="str">
            <v>DIS-G S Cap Specific</v>
          </cell>
          <cell r="G105">
            <v>43952</v>
          </cell>
          <cell r="H105" t="str">
            <v>202101</v>
          </cell>
          <cell r="I105">
            <v>202101</v>
          </cell>
          <cell r="J105" t="str">
            <v>GD</v>
          </cell>
          <cell r="K105" t="str">
            <v>OR</v>
          </cell>
          <cell r="L105" t="str">
            <v>376000</v>
          </cell>
          <cell r="M105" t="str">
            <v xml:space="preserve">068                                </v>
          </cell>
          <cell r="N105" t="str">
            <v>00</v>
          </cell>
          <cell r="O105" t="str">
            <v xml:space="preserve">UADD    </v>
          </cell>
          <cell r="P105" t="str">
            <v>Gas Revenue Blanket</v>
          </cell>
          <cell r="Q105" t="str">
            <v>Gas Engineering</v>
          </cell>
          <cell r="R105">
            <v>92.76</v>
          </cell>
          <cell r="S105" t="str">
            <v>1001</v>
          </cell>
          <cell r="T105" t="str">
            <v>XE500</v>
          </cell>
          <cell r="U105" t="str">
            <v>Mandated</v>
          </cell>
          <cell r="V105" t="str">
            <v>GD.OR.376000</v>
          </cell>
          <cell r="W105">
            <v>1</v>
          </cell>
          <cell r="X105">
            <v>92.76</v>
          </cell>
        </row>
        <row r="106">
          <cell r="B106" t="str">
            <v>XE500</v>
          </cell>
          <cell r="C106" t="str">
            <v>1001</v>
          </cell>
          <cell r="D106" t="str">
            <v>Main Extension &amp; Meter Sets</v>
          </cell>
          <cell r="E106" t="str">
            <v>98505057</v>
          </cell>
          <cell r="F106" t="str">
            <v>DIS-G S Cap Specific</v>
          </cell>
          <cell r="G106">
            <v>43952</v>
          </cell>
          <cell r="H106" t="str">
            <v>202101</v>
          </cell>
          <cell r="I106">
            <v>202101</v>
          </cell>
          <cell r="J106" t="str">
            <v>GD</v>
          </cell>
          <cell r="K106" t="str">
            <v>OR</v>
          </cell>
          <cell r="L106" t="str">
            <v>380000</v>
          </cell>
          <cell r="M106" t="str">
            <v xml:space="preserve">068                                </v>
          </cell>
          <cell r="N106" t="str">
            <v>00</v>
          </cell>
          <cell r="O106" t="str">
            <v xml:space="preserve">UADD    </v>
          </cell>
          <cell r="P106" t="str">
            <v>Gas Revenue Blanket</v>
          </cell>
          <cell r="Q106" t="str">
            <v>Gas Engineering</v>
          </cell>
          <cell r="R106">
            <v>40.729999999999997</v>
          </cell>
          <cell r="S106" t="str">
            <v>1001</v>
          </cell>
          <cell r="T106" t="str">
            <v>XE500</v>
          </cell>
          <cell r="U106" t="str">
            <v>Mandated</v>
          </cell>
          <cell r="V106" t="str">
            <v>GD.OR.380000</v>
          </cell>
          <cell r="W106">
            <v>1</v>
          </cell>
          <cell r="X106">
            <v>40.729999999999997</v>
          </cell>
        </row>
        <row r="107">
          <cell r="B107" t="str">
            <v>XE500</v>
          </cell>
          <cell r="C107" t="str">
            <v>1001</v>
          </cell>
          <cell r="D107" t="str">
            <v>Main Extension &amp; Meter Sets</v>
          </cell>
          <cell r="E107" t="str">
            <v>98505057</v>
          </cell>
          <cell r="F107" t="str">
            <v>DIS-G S Cap Specific</v>
          </cell>
          <cell r="G107">
            <v>43952</v>
          </cell>
          <cell r="H107" t="str">
            <v>202101</v>
          </cell>
          <cell r="I107">
            <v>202101</v>
          </cell>
          <cell r="J107" t="str">
            <v>GD</v>
          </cell>
          <cell r="K107" t="str">
            <v>OR</v>
          </cell>
          <cell r="L107" t="str">
            <v>385000</v>
          </cell>
          <cell r="M107" t="str">
            <v xml:space="preserve">068                                </v>
          </cell>
          <cell r="N107" t="str">
            <v>00</v>
          </cell>
          <cell r="O107" t="str">
            <v xml:space="preserve">UADD    </v>
          </cell>
          <cell r="P107" t="str">
            <v>Gas Revenue Blanket</v>
          </cell>
          <cell r="Q107" t="str">
            <v>Gas Engineering</v>
          </cell>
          <cell r="R107">
            <v>16.97</v>
          </cell>
          <cell r="S107" t="str">
            <v>1001</v>
          </cell>
          <cell r="T107" t="str">
            <v>XE500</v>
          </cell>
          <cell r="U107" t="str">
            <v>Mandated</v>
          </cell>
          <cell r="V107" t="str">
            <v>GD.OR.385000</v>
          </cell>
          <cell r="W107">
            <v>1</v>
          </cell>
          <cell r="X107">
            <v>16.97</v>
          </cell>
        </row>
        <row r="108">
          <cell r="B108" t="str">
            <v>XE500</v>
          </cell>
          <cell r="C108" t="str">
            <v>1001</v>
          </cell>
          <cell r="D108" t="str">
            <v>Reg #6474 and MSA #3158</v>
          </cell>
          <cell r="E108" t="str">
            <v>98405354</v>
          </cell>
          <cell r="F108" t="str">
            <v>DIS-G S Cap Specific</v>
          </cell>
          <cell r="G108">
            <v>43709</v>
          </cell>
          <cell r="H108" t="str">
            <v>202101</v>
          </cell>
          <cell r="I108">
            <v>202101</v>
          </cell>
          <cell r="J108" t="str">
            <v>GD</v>
          </cell>
          <cell r="K108" t="str">
            <v>OR</v>
          </cell>
          <cell r="L108" t="str">
            <v>375000</v>
          </cell>
          <cell r="M108" t="str">
            <v xml:space="preserve">068                                </v>
          </cell>
          <cell r="N108" t="str">
            <v>6474</v>
          </cell>
          <cell r="O108" t="str">
            <v xml:space="preserve">UADD    </v>
          </cell>
          <cell r="P108" t="str">
            <v>Gas Revenue Blanket</v>
          </cell>
          <cell r="Q108" t="str">
            <v>Gas Engineering</v>
          </cell>
          <cell r="R108">
            <v>171.01</v>
          </cell>
          <cell r="S108" t="str">
            <v>1001</v>
          </cell>
          <cell r="T108" t="str">
            <v>XE500</v>
          </cell>
          <cell r="U108" t="str">
            <v>Mandated</v>
          </cell>
          <cell r="V108" t="str">
            <v>GD.OR.375000</v>
          </cell>
          <cell r="W108">
            <v>1</v>
          </cell>
          <cell r="X108">
            <v>171.01</v>
          </cell>
        </row>
        <row r="109">
          <cell r="B109" t="str">
            <v>XE500</v>
          </cell>
          <cell r="C109" t="str">
            <v>1001</v>
          </cell>
          <cell r="D109" t="str">
            <v>Reg #6474 and MSA #3158</v>
          </cell>
          <cell r="E109" t="str">
            <v>98405354</v>
          </cell>
          <cell r="F109" t="str">
            <v>DIS-G S Cap Specific</v>
          </cell>
          <cell r="G109">
            <v>43709</v>
          </cell>
          <cell r="H109" t="str">
            <v>202101</v>
          </cell>
          <cell r="I109">
            <v>202101</v>
          </cell>
          <cell r="J109" t="str">
            <v>GD</v>
          </cell>
          <cell r="K109" t="str">
            <v>OR</v>
          </cell>
          <cell r="L109" t="str">
            <v>376000</v>
          </cell>
          <cell r="M109" t="str">
            <v xml:space="preserve">068                                </v>
          </cell>
          <cell r="N109" t="str">
            <v>00</v>
          </cell>
          <cell r="O109" t="str">
            <v xml:space="preserve">UADD    </v>
          </cell>
          <cell r="P109" t="str">
            <v>Gas Revenue Blanket</v>
          </cell>
          <cell r="Q109" t="str">
            <v>Gas Engineering</v>
          </cell>
          <cell r="R109">
            <v>1197.1400000000001</v>
          </cell>
          <cell r="S109" t="str">
            <v>1001</v>
          </cell>
          <cell r="T109" t="str">
            <v>XE500</v>
          </cell>
          <cell r="U109" t="str">
            <v>Mandated</v>
          </cell>
          <cell r="V109" t="str">
            <v>GD.OR.376000</v>
          </cell>
          <cell r="W109">
            <v>1</v>
          </cell>
          <cell r="X109">
            <v>1197.1400000000001</v>
          </cell>
        </row>
        <row r="110">
          <cell r="B110" t="str">
            <v>XE500</v>
          </cell>
          <cell r="C110" t="str">
            <v>1001</v>
          </cell>
          <cell r="D110" t="str">
            <v>Reg #6474 and MSA #3158</v>
          </cell>
          <cell r="E110" t="str">
            <v>98405354</v>
          </cell>
          <cell r="F110" t="str">
            <v>DIS-G S Cap Specific</v>
          </cell>
          <cell r="G110">
            <v>43709</v>
          </cell>
          <cell r="H110" t="str">
            <v>202101</v>
          </cell>
          <cell r="I110">
            <v>202101</v>
          </cell>
          <cell r="J110" t="str">
            <v>GD</v>
          </cell>
          <cell r="K110" t="str">
            <v>OR</v>
          </cell>
          <cell r="L110" t="str">
            <v>378000</v>
          </cell>
          <cell r="M110" t="str">
            <v xml:space="preserve">068                                </v>
          </cell>
          <cell r="N110" t="str">
            <v>6474</v>
          </cell>
          <cell r="O110" t="str">
            <v xml:space="preserve">UADD    </v>
          </cell>
          <cell r="P110" t="str">
            <v>Gas Revenue Blanket</v>
          </cell>
          <cell r="Q110" t="str">
            <v>Gas Engineering</v>
          </cell>
          <cell r="R110">
            <v>1197.1400000000001</v>
          </cell>
          <cell r="S110" t="str">
            <v>1001</v>
          </cell>
          <cell r="T110" t="str">
            <v>XE500</v>
          </cell>
          <cell r="U110" t="str">
            <v>Mandated</v>
          </cell>
          <cell r="V110" t="str">
            <v>GD.OR.378000</v>
          </cell>
          <cell r="W110">
            <v>1</v>
          </cell>
          <cell r="X110">
            <v>1197.1400000000001</v>
          </cell>
        </row>
        <row r="111">
          <cell r="B111" t="str">
            <v>XE500</v>
          </cell>
          <cell r="C111" t="str">
            <v>1001</v>
          </cell>
          <cell r="D111" t="str">
            <v>Reg #6474 and MSA #3158</v>
          </cell>
          <cell r="E111" t="str">
            <v>98405354</v>
          </cell>
          <cell r="F111" t="str">
            <v>DIS-G S Cap Specific</v>
          </cell>
          <cell r="G111">
            <v>43709</v>
          </cell>
          <cell r="H111" t="str">
            <v>202101</v>
          </cell>
          <cell r="I111">
            <v>202101</v>
          </cell>
          <cell r="J111" t="str">
            <v>GD</v>
          </cell>
          <cell r="K111" t="str">
            <v>OR</v>
          </cell>
          <cell r="L111" t="str">
            <v>380000</v>
          </cell>
          <cell r="M111" t="str">
            <v xml:space="preserve">068                                </v>
          </cell>
          <cell r="N111" t="str">
            <v>00</v>
          </cell>
          <cell r="O111" t="str">
            <v xml:space="preserve">UADD    </v>
          </cell>
          <cell r="P111" t="str">
            <v>Gas Revenue Blanket</v>
          </cell>
          <cell r="Q111" t="str">
            <v>Gas Engineering</v>
          </cell>
          <cell r="R111">
            <v>342.05</v>
          </cell>
          <cell r="S111" t="str">
            <v>1001</v>
          </cell>
          <cell r="T111" t="str">
            <v>XE500</v>
          </cell>
          <cell r="U111" t="str">
            <v>Mandated</v>
          </cell>
          <cell r="V111" t="str">
            <v>GD.OR.380000</v>
          </cell>
          <cell r="W111">
            <v>1</v>
          </cell>
          <cell r="X111">
            <v>342.05</v>
          </cell>
        </row>
        <row r="112">
          <cell r="B112" t="str">
            <v>XE500</v>
          </cell>
          <cell r="C112" t="str">
            <v>1001</v>
          </cell>
          <cell r="D112" t="str">
            <v>Reg #6474 and MSA #3158</v>
          </cell>
          <cell r="E112" t="str">
            <v>98405354</v>
          </cell>
          <cell r="F112" t="str">
            <v>DIS-G S Cap Specific</v>
          </cell>
          <cell r="G112">
            <v>43709</v>
          </cell>
          <cell r="H112" t="str">
            <v>202101</v>
          </cell>
          <cell r="I112">
            <v>202101</v>
          </cell>
          <cell r="J112" t="str">
            <v>GD</v>
          </cell>
          <cell r="K112" t="str">
            <v>OR</v>
          </cell>
          <cell r="L112" t="str">
            <v>385000</v>
          </cell>
          <cell r="M112" t="str">
            <v xml:space="preserve">068                                </v>
          </cell>
          <cell r="N112" t="str">
            <v>MSA3158</v>
          </cell>
          <cell r="O112" t="str">
            <v xml:space="preserve">UADD    </v>
          </cell>
          <cell r="P112" t="str">
            <v>Gas Revenue Blanket</v>
          </cell>
          <cell r="Q112" t="str">
            <v>Gas Engineering</v>
          </cell>
          <cell r="R112">
            <v>855.13</v>
          </cell>
          <cell r="S112" t="str">
            <v>1001</v>
          </cell>
          <cell r="T112" t="str">
            <v>XE500</v>
          </cell>
          <cell r="U112" t="str">
            <v>Mandated</v>
          </cell>
          <cell r="V112" t="str">
            <v>GD.OR.385000</v>
          </cell>
          <cell r="W112">
            <v>1</v>
          </cell>
          <cell r="X112">
            <v>855.13</v>
          </cell>
        </row>
        <row r="113">
          <cell r="B113" t="str">
            <v>BS202</v>
          </cell>
          <cell r="C113" t="str">
            <v>2204</v>
          </cell>
          <cell r="D113" t="str">
            <v>IT Ford Substation Rebuild</v>
          </cell>
          <cell r="E113" t="str">
            <v>09906759</v>
          </cell>
          <cell r="F113" t="str">
            <v>SUBCOM-Cap Specific</v>
          </cell>
          <cell r="G113">
            <v>42767</v>
          </cell>
          <cell r="H113" t="str">
            <v>202101</v>
          </cell>
          <cell r="I113">
            <v>202101</v>
          </cell>
          <cell r="J113" t="str">
            <v>CD</v>
          </cell>
          <cell r="K113" t="str">
            <v>AA</v>
          </cell>
          <cell r="L113" t="str">
            <v>397000</v>
          </cell>
          <cell r="M113" t="str">
            <v xml:space="preserve">099                                </v>
          </cell>
          <cell r="N113" t="str">
            <v>00</v>
          </cell>
          <cell r="O113" t="str">
            <v xml:space="preserve">UADD    </v>
          </cell>
          <cell r="P113" t="str">
            <v>Substation Rebuilds</v>
          </cell>
          <cell r="Q113" t="str">
            <v>Ford 115 kV - Rebuild Substation</v>
          </cell>
          <cell r="R113">
            <v>0.17</v>
          </cell>
          <cell r="S113" t="str">
            <v>2204</v>
          </cell>
          <cell r="T113" t="str">
            <v>BS202</v>
          </cell>
          <cell r="U113" t="str">
            <v>Programs</v>
          </cell>
          <cell r="V113" t="str">
            <v>CD.AA.397000</v>
          </cell>
          <cell r="W113">
            <v>9.307E-2</v>
          </cell>
          <cell r="X113">
            <v>1.58219E-2</v>
          </cell>
        </row>
        <row r="114">
          <cell r="B114" t="str">
            <v>CS600</v>
          </cell>
          <cell r="C114" t="str">
            <v>2274</v>
          </cell>
          <cell r="D114" t="str">
            <v>Dalton Substation Rebuild</v>
          </cell>
          <cell r="E114" t="str">
            <v>09906555</v>
          </cell>
          <cell r="F114" t="str">
            <v>GP-Cap Specific</v>
          </cell>
          <cell r="G114">
            <v>43678</v>
          </cell>
          <cell r="H114" t="str">
            <v>202101</v>
          </cell>
          <cell r="I114">
            <v>202101</v>
          </cell>
          <cell r="J114" t="str">
            <v>CD</v>
          </cell>
          <cell r="K114" t="str">
            <v>AA</v>
          </cell>
          <cell r="L114" t="str">
            <v>397000</v>
          </cell>
          <cell r="M114" t="str">
            <v xml:space="preserve">099                                </v>
          </cell>
          <cell r="N114" t="str">
            <v>00</v>
          </cell>
          <cell r="O114" t="str">
            <v xml:space="preserve">UADD    </v>
          </cell>
          <cell r="P114" t="str">
            <v>New Substations</v>
          </cell>
          <cell r="Q114" t="str">
            <v>Dalton - Rebuild Sub - Add Capacity</v>
          </cell>
          <cell r="R114">
            <v>233507.02</v>
          </cell>
          <cell r="S114" t="str">
            <v>2274</v>
          </cell>
          <cell r="T114" t="str">
            <v>CS600</v>
          </cell>
          <cell r="U114" t="str">
            <v>Programs</v>
          </cell>
          <cell r="V114" t="str">
            <v>CD.AA.397000</v>
          </cell>
          <cell r="W114">
            <v>9.307E-2</v>
          </cell>
          <cell r="X114">
            <v>21732.498351399998</v>
          </cell>
        </row>
        <row r="115">
          <cell r="B115" t="str">
            <v>YQ301</v>
          </cell>
          <cell r="C115" t="str">
            <v>2277</v>
          </cell>
          <cell r="D115" t="str">
            <v>SCADA Expansion - Blanket</v>
          </cell>
          <cell r="E115" t="str">
            <v>09905914</v>
          </cell>
          <cell r="F115" t="str">
            <v>GP-Cap Blanket</v>
          </cell>
          <cell r="G115">
            <v>42064</v>
          </cell>
          <cell r="H115" t="str">
            <v>202101</v>
          </cell>
          <cell r="I115">
            <v>202101</v>
          </cell>
          <cell r="J115" t="str">
            <v>CD</v>
          </cell>
          <cell r="K115" t="str">
            <v>AA</v>
          </cell>
          <cell r="L115" t="str">
            <v>303100</v>
          </cell>
          <cell r="M115" t="str">
            <v xml:space="preserve">099                                </v>
          </cell>
          <cell r="N115" t="str">
            <v>00</v>
          </cell>
          <cell r="O115" t="str">
            <v xml:space="preserve">CFNU    </v>
          </cell>
          <cell r="P115" t="str">
            <v>SCADA Upgrade</v>
          </cell>
          <cell r="Q115" t="str">
            <v>Scada Upgrade</v>
          </cell>
          <cell r="R115">
            <v>24738.47</v>
          </cell>
          <cell r="S115" t="str">
            <v>2277</v>
          </cell>
          <cell r="T115" t="str">
            <v>YQ301</v>
          </cell>
          <cell r="U115" t="str">
            <v>Programs</v>
          </cell>
          <cell r="V115" t="str">
            <v>CD.AA.303100</v>
          </cell>
          <cell r="W115">
            <v>9.307E-2</v>
          </cell>
          <cell r="X115">
            <v>2302.4094029000003</v>
          </cell>
        </row>
        <row r="116">
          <cell r="B116" t="str">
            <v>YQ301</v>
          </cell>
          <cell r="C116" t="str">
            <v>2277</v>
          </cell>
          <cell r="D116" t="str">
            <v>SCADA Expansion - Blanket</v>
          </cell>
          <cell r="E116" t="str">
            <v>09905914</v>
          </cell>
          <cell r="F116" t="str">
            <v>GP-Cap Blanket</v>
          </cell>
          <cell r="G116">
            <v>42064</v>
          </cell>
          <cell r="H116" t="str">
            <v>202101</v>
          </cell>
          <cell r="I116">
            <v>202101</v>
          </cell>
          <cell r="J116" t="str">
            <v>CD</v>
          </cell>
          <cell r="K116" t="str">
            <v>AA</v>
          </cell>
          <cell r="L116" t="str">
            <v>303100</v>
          </cell>
          <cell r="M116" t="str">
            <v xml:space="preserve">099                                </v>
          </cell>
          <cell r="N116" t="str">
            <v>00</v>
          </cell>
          <cell r="O116" t="str">
            <v xml:space="preserve">NURV    </v>
          </cell>
          <cell r="P116" t="str">
            <v>SCADA Upgrade</v>
          </cell>
          <cell r="Q116" t="str">
            <v>Scada Upgrade</v>
          </cell>
          <cell r="R116">
            <v>-23233.03</v>
          </cell>
          <cell r="S116" t="str">
            <v>2277</v>
          </cell>
          <cell r="T116" t="str">
            <v>YQ301</v>
          </cell>
          <cell r="U116" t="str">
            <v>Programs</v>
          </cell>
          <cell r="V116" t="str">
            <v>CD.AA.303100</v>
          </cell>
          <cell r="W116">
            <v>9.307E-2</v>
          </cell>
          <cell r="X116">
            <v>-2162.2981021000001</v>
          </cell>
        </row>
        <row r="117">
          <cell r="B117" t="str">
            <v>YQ301</v>
          </cell>
          <cell r="C117" t="str">
            <v>2277</v>
          </cell>
          <cell r="D117" t="str">
            <v>SCADA Expansion - Blanket</v>
          </cell>
          <cell r="E117" t="str">
            <v>09905914</v>
          </cell>
          <cell r="F117" t="str">
            <v>GP-Cap Blanket</v>
          </cell>
          <cell r="G117">
            <v>42064</v>
          </cell>
          <cell r="H117" t="str">
            <v>202101</v>
          </cell>
          <cell r="I117">
            <v>202101</v>
          </cell>
          <cell r="J117" t="str">
            <v>CD</v>
          </cell>
          <cell r="K117" t="str">
            <v>AA</v>
          </cell>
          <cell r="L117" t="str">
            <v>391100</v>
          </cell>
          <cell r="M117" t="str">
            <v xml:space="preserve">099                                </v>
          </cell>
          <cell r="N117" t="str">
            <v>00</v>
          </cell>
          <cell r="O117" t="str">
            <v xml:space="preserve">CFNU    </v>
          </cell>
          <cell r="P117" t="str">
            <v>SCADA Upgrade</v>
          </cell>
          <cell r="Q117" t="str">
            <v>Scada Upgrade</v>
          </cell>
          <cell r="R117">
            <v>21727.5</v>
          </cell>
          <cell r="S117" t="str">
            <v>2277</v>
          </cell>
          <cell r="T117" t="str">
            <v>YQ301</v>
          </cell>
          <cell r="U117" t="str">
            <v>Programs</v>
          </cell>
          <cell r="V117" t="str">
            <v>CD.AA.391100</v>
          </cell>
          <cell r="W117">
            <v>9.307E-2</v>
          </cell>
          <cell r="X117">
            <v>2022.1784250000001</v>
          </cell>
        </row>
        <row r="118">
          <cell r="B118" t="str">
            <v>YQ301</v>
          </cell>
          <cell r="C118" t="str">
            <v>2277</v>
          </cell>
          <cell r="D118" t="str">
            <v>SCADA Expansion - Blanket</v>
          </cell>
          <cell r="E118" t="str">
            <v>09905914</v>
          </cell>
          <cell r="F118" t="str">
            <v>GP-Cap Blanket</v>
          </cell>
          <cell r="G118">
            <v>42064</v>
          </cell>
          <cell r="H118" t="str">
            <v>202101</v>
          </cell>
          <cell r="I118">
            <v>202101</v>
          </cell>
          <cell r="J118" t="str">
            <v>CD</v>
          </cell>
          <cell r="K118" t="str">
            <v>AA</v>
          </cell>
          <cell r="L118" t="str">
            <v>391101</v>
          </cell>
          <cell r="M118" t="str">
            <v xml:space="preserve">099                                </v>
          </cell>
          <cell r="N118" t="str">
            <v>00</v>
          </cell>
          <cell r="O118" t="str">
            <v xml:space="preserve">NURV    </v>
          </cell>
          <cell r="P118" t="str">
            <v>SCADA Upgrade</v>
          </cell>
          <cell r="Q118" t="str">
            <v>Scada Upgrade</v>
          </cell>
          <cell r="R118">
            <v>-23232.94</v>
          </cell>
          <cell r="S118" t="str">
            <v>2277</v>
          </cell>
          <cell r="T118" t="str">
            <v>YQ301</v>
          </cell>
          <cell r="U118" t="str">
            <v>Programs</v>
          </cell>
          <cell r="V118" t="str">
            <v>CD.AA.391101</v>
          </cell>
          <cell r="W118">
            <v>9.307E-2</v>
          </cell>
          <cell r="X118">
            <v>-2162.2897257999998</v>
          </cell>
        </row>
        <row r="119">
          <cell r="B119" t="str">
            <v>YQ301</v>
          </cell>
          <cell r="C119" t="str">
            <v>2277</v>
          </cell>
          <cell r="D119" t="str">
            <v>SCADA Hardware Refresh-Blanket</v>
          </cell>
          <cell r="E119" t="str">
            <v>09905915</v>
          </cell>
          <cell r="F119" t="str">
            <v>GP-Cap Blanket</v>
          </cell>
          <cell r="G119">
            <v>42064</v>
          </cell>
          <cell r="H119" t="str">
            <v>202101</v>
          </cell>
          <cell r="I119">
            <v>202101</v>
          </cell>
          <cell r="J119" t="str">
            <v>CD</v>
          </cell>
          <cell r="K119" t="str">
            <v>AA</v>
          </cell>
          <cell r="L119" t="str">
            <v>391100</v>
          </cell>
          <cell r="M119" t="str">
            <v xml:space="preserve">099                                </v>
          </cell>
          <cell r="N119" t="str">
            <v>00</v>
          </cell>
          <cell r="O119" t="str">
            <v xml:space="preserve">CFNU    </v>
          </cell>
          <cell r="P119" t="str">
            <v>SCADA Upgrade</v>
          </cell>
          <cell r="Q119" t="str">
            <v>Scada Upgrade</v>
          </cell>
          <cell r="R119">
            <v>198413.01</v>
          </cell>
          <cell r="S119" t="str">
            <v>2277</v>
          </cell>
          <cell r="T119" t="str">
            <v>YQ301</v>
          </cell>
          <cell r="U119" t="str">
            <v>Programs</v>
          </cell>
          <cell r="V119" t="str">
            <v>CD.AA.391100</v>
          </cell>
          <cell r="W119">
            <v>9.307E-2</v>
          </cell>
          <cell r="X119">
            <v>18466.298840700001</v>
          </cell>
        </row>
        <row r="120">
          <cell r="B120" t="str">
            <v>YQ301</v>
          </cell>
          <cell r="C120" t="str">
            <v>2277</v>
          </cell>
          <cell r="D120" t="str">
            <v>SCADA Hardware Refresh-Blanket</v>
          </cell>
          <cell r="E120" t="str">
            <v>09905915</v>
          </cell>
          <cell r="F120" t="str">
            <v>GP-Cap Blanket</v>
          </cell>
          <cell r="G120">
            <v>42064</v>
          </cell>
          <cell r="H120" t="str">
            <v>202101</v>
          </cell>
          <cell r="I120">
            <v>202101</v>
          </cell>
          <cell r="J120" t="str">
            <v>CD</v>
          </cell>
          <cell r="K120" t="str">
            <v>AA</v>
          </cell>
          <cell r="L120" t="str">
            <v>391101</v>
          </cell>
          <cell r="M120" t="str">
            <v xml:space="preserve">099                                </v>
          </cell>
          <cell r="N120" t="str">
            <v>00</v>
          </cell>
          <cell r="O120" t="str">
            <v xml:space="preserve">NURV    </v>
          </cell>
          <cell r="P120" t="str">
            <v>SCADA Upgrade</v>
          </cell>
          <cell r="Q120" t="str">
            <v>Scada Upgrade</v>
          </cell>
          <cell r="R120">
            <v>-198413.01</v>
          </cell>
          <cell r="S120" t="str">
            <v>2277</v>
          </cell>
          <cell r="T120" t="str">
            <v>YQ301</v>
          </cell>
          <cell r="U120" t="str">
            <v>Programs</v>
          </cell>
          <cell r="V120" t="str">
            <v>CD.AA.391101</v>
          </cell>
          <cell r="W120">
            <v>9.307E-2</v>
          </cell>
          <cell r="X120">
            <v>-18466.298840700001</v>
          </cell>
        </row>
        <row r="121">
          <cell r="B121" t="str">
            <v>YQ301</v>
          </cell>
          <cell r="C121" t="str">
            <v>2277</v>
          </cell>
          <cell r="D121" t="str">
            <v>SCADA Hardware Refresh-Blanket</v>
          </cell>
          <cell r="E121" t="str">
            <v>09905915</v>
          </cell>
          <cell r="F121" t="str">
            <v>GP-Cap Blanket</v>
          </cell>
          <cell r="G121">
            <v>42064</v>
          </cell>
          <cell r="H121" t="str">
            <v>202101</v>
          </cell>
          <cell r="I121">
            <v>202101</v>
          </cell>
          <cell r="J121" t="str">
            <v>CD</v>
          </cell>
          <cell r="K121" t="str">
            <v>AA</v>
          </cell>
          <cell r="L121" t="str">
            <v>391101</v>
          </cell>
          <cell r="M121" t="str">
            <v xml:space="preserve">099                                </v>
          </cell>
          <cell r="N121" t="str">
            <v>00</v>
          </cell>
          <cell r="O121" t="str">
            <v xml:space="preserve">UADD    </v>
          </cell>
          <cell r="P121" t="str">
            <v>SCADA Upgrade</v>
          </cell>
          <cell r="Q121" t="str">
            <v>Scada Upgrade</v>
          </cell>
          <cell r="R121">
            <v>9588.76</v>
          </cell>
          <cell r="S121" t="str">
            <v>2277</v>
          </cell>
          <cell r="T121" t="str">
            <v>YQ301</v>
          </cell>
          <cell r="U121" t="str">
            <v>Programs</v>
          </cell>
          <cell r="V121" t="str">
            <v>CD.AA.391101</v>
          </cell>
          <cell r="W121">
            <v>9.307E-2</v>
          </cell>
          <cell r="X121">
            <v>892.42589320000002</v>
          </cell>
        </row>
        <row r="122">
          <cell r="B122" t="str">
            <v>MN409</v>
          </cell>
          <cell r="C122" t="str">
            <v>3001</v>
          </cell>
          <cell r="D122" t="str">
            <v>Det Pipe Repl Klamath f</v>
          </cell>
          <cell r="E122" t="str">
            <v>98705063</v>
          </cell>
          <cell r="F122" t="str">
            <v>DIS-G S Cap Blanket</v>
          </cell>
          <cell r="G122">
            <v>41091</v>
          </cell>
          <cell r="H122" t="str">
            <v>202101</v>
          </cell>
          <cell r="I122">
            <v>202101</v>
          </cell>
          <cell r="J122" t="str">
            <v>GD</v>
          </cell>
          <cell r="K122" t="str">
            <v>OR</v>
          </cell>
          <cell r="L122" t="str">
            <v>376000</v>
          </cell>
          <cell r="M122" t="str">
            <v xml:space="preserve">068                                </v>
          </cell>
          <cell r="N122" t="str">
            <v>00</v>
          </cell>
          <cell r="O122" t="str">
            <v xml:space="preserve">UADD    </v>
          </cell>
          <cell r="P122" t="str">
            <v>Replace Deteriorating Gas System</v>
          </cell>
          <cell r="Q122" t="str">
            <v>Replace Deteriorated Gas System - Klamath</v>
          </cell>
          <cell r="R122">
            <v>77.989999999999995</v>
          </cell>
          <cell r="S122" t="str">
            <v>3001</v>
          </cell>
          <cell r="T122" t="str">
            <v>MN409</v>
          </cell>
          <cell r="U122" t="str">
            <v>Programs</v>
          </cell>
          <cell r="V122" t="str">
            <v>GD.OR.376000</v>
          </cell>
          <cell r="W122">
            <v>1</v>
          </cell>
          <cell r="X122">
            <v>77.989999999999995</v>
          </cell>
        </row>
        <row r="123">
          <cell r="B123" t="str">
            <v>XE017</v>
          </cell>
          <cell r="C123" t="str">
            <v>3002</v>
          </cell>
          <cell r="D123" t="str">
            <v>Dithiazine Mitigation OR</v>
          </cell>
          <cell r="E123" t="str">
            <v>06805221</v>
          </cell>
          <cell r="F123" t="str">
            <v>DIS-G S Cap Specific</v>
          </cell>
          <cell r="G123">
            <v>43800</v>
          </cell>
          <cell r="H123" t="str">
            <v>202101</v>
          </cell>
          <cell r="I123">
            <v>202101</v>
          </cell>
          <cell r="J123" t="str">
            <v>GD</v>
          </cell>
          <cell r="K123" t="str">
            <v>OR</v>
          </cell>
          <cell r="L123" t="str">
            <v>378000</v>
          </cell>
          <cell r="M123" t="str">
            <v xml:space="preserve">068                                </v>
          </cell>
          <cell r="N123" t="str">
            <v>27P07</v>
          </cell>
          <cell r="O123" t="str">
            <v xml:space="preserve">UADD    </v>
          </cell>
          <cell r="P123" t="str">
            <v>Regulator Reliable - Blanket</v>
          </cell>
          <cell r="Q123" t="str">
            <v>Gas Regulator Station Reliability - Gas Engineering</v>
          </cell>
          <cell r="R123">
            <v>1617.52</v>
          </cell>
          <cell r="S123" t="str">
            <v>3002</v>
          </cell>
          <cell r="T123" t="str">
            <v>XE017</v>
          </cell>
          <cell r="U123" t="str">
            <v>Programs</v>
          </cell>
          <cell r="V123" t="str">
            <v>GD.OR.378000</v>
          </cell>
          <cell r="W123">
            <v>1</v>
          </cell>
          <cell r="X123">
            <v>1617.52</v>
          </cell>
        </row>
        <row r="124">
          <cell r="B124" t="str">
            <v>XE017</v>
          </cell>
          <cell r="C124" t="str">
            <v>3002</v>
          </cell>
          <cell r="D124" t="str">
            <v>Dithiazine Mitigation OR</v>
          </cell>
          <cell r="E124" t="str">
            <v>06805221</v>
          </cell>
          <cell r="F124" t="str">
            <v>DIS-G S Cap Specific</v>
          </cell>
          <cell r="G124">
            <v>43800</v>
          </cell>
          <cell r="H124" t="str">
            <v>202101</v>
          </cell>
          <cell r="I124">
            <v>202101</v>
          </cell>
          <cell r="J124" t="str">
            <v>GD</v>
          </cell>
          <cell r="K124" t="str">
            <v>OR</v>
          </cell>
          <cell r="L124" t="str">
            <v>379000</v>
          </cell>
          <cell r="M124" t="str">
            <v xml:space="preserve">068                                </v>
          </cell>
          <cell r="N124" t="str">
            <v>27P07</v>
          </cell>
          <cell r="O124" t="str">
            <v xml:space="preserve">UADD    </v>
          </cell>
          <cell r="P124" t="str">
            <v>Regulator Reliable - Blanket</v>
          </cell>
          <cell r="Q124" t="str">
            <v>Gas Regulator Station Reliability - Gas Engineering</v>
          </cell>
          <cell r="R124">
            <v>8087.59</v>
          </cell>
          <cell r="S124" t="str">
            <v>3002</v>
          </cell>
          <cell r="T124" t="str">
            <v>XE017</v>
          </cell>
          <cell r="U124" t="str">
            <v>Programs</v>
          </cell>
          <cell r="V124" t="str">
            <v>GD.OR.379000</v>
          </cell>
          <cell r="W124">
            <v>1</v>
          </cell>
          <cell r="X124">
            <v>8087.59</v>
          </cell>
        </row>
        <row r="125">
          <cell r="B125" t="str">
            <v>XE017</v>
          </cell>
          <cell r="C125" t="str">
            <v>3002</v>
          </cell>
          <cell r="D125" t="str">
            <v>Dithiazine Mitigation OR</v>
          </cell>
          <cell r="E125" t="str">
            <v>06805221</v>
          </cell>
          <cell r="F125" t="str">
            <v>DIS-G S Cap Specific</v>
          </cell>
          <cell r="G125">
            <v>43800</v>
          </cell>
          <cell r="H125" t="str">
            <v>202101</v>
          </cell>
          <cell r="I125">
            <v>202101</v>
          </cell>
          <cell r="J125" t="str">
            <v>GD</v>
          </cell>
          <cell r="K125" t="str">
            <v>OR</v>
          </cell>
          <cell r="L125" t="str">
            <v>385000</v>
          </cell>
          <cell r="M125" t="str">
            <v xml:space="preserve">068                                </v>
          </cell>
          <cell r="N125" t="str">
            <v>00</v>
          </cell>
          <cell r="O125" t="str">
            <v xml:space="preserve">UADD    </v>
          </cell>
          <cell r="P125" t="str">
            <v>Regulator Reliable - Blanket</v>
          </cell>
          <cell r="Q125" t="str">
            <v>Gas Regulator Station Reliability - Gas Engineering</v>
          </cell>
          <cell r="R125">
            <v>12940.13</v>
          </cell>
          <cell r="S125" t="str">
            <v>3002</v>
          </cell>
          <cell r="T125" t="str">
            <v>XE017</v>
          </cell>
          <cell r="U125" t="str">
            <v>Programs</v>
          </cell>
          <cell r="V125" t="str">
            <v>GD.OR.385000</v>
          </cell>
          <cell r="W125">
            <v>1</v>
          </cell>
          <cell r="X125">
            <v>12940.13</v>
          </cell>
        </row>
        <row r="126">
          <cell r="B126" t="str">
            <v>XE017</v>
          </cell>
          <cell r="C126" t="str">
            <v>3002</v>
          </cell>
          <cell r="D126" t="str">
            <v>Rebld Keno Gate Stn Klamath</v>
          </cell>
          <cell r="E126" t="str">
            <v>98705066</v>
          </cell>
          <cell r="F126" t="str">
            <v>DIS-G S Cap Specific</v>
          </cell>
          <cell r="G126">
            <v>41306</v>
          </cell>
          <cell r="H126" t="str">
            <v>202101</v>
          </cell>
          <cell r="I126">
            <v>202101</v>
          </cell>
          <cell r="J126" t="str">
            <v>GD</v>
          </cell>
          <cell r="K126" t="str">
            <v>OR</v>
          </cell>
          <cell r="L126" t="str">
            <v>375000</v>
          </cell>
          <cell r="M126" t="str">
            <v xml:space="preserve">068                                </v>
          </cell>
          <cell r="N126" t="str">
            <v>2713</v>
          </cell>
          <cell r="O126" t="str">
            <v xml:space="preserve">UADD    </v>
          </cell>
          <cell r="P126" t="str">
            <v>Regulator Reliable - Blanket</v>
          </cell>
          <cell r="Q126" t="str">
            <v>Gas Regulator Station Reliability - Gas Engineering</v>
          </cell>
          <cell r="R126">
            <v>32.99</v>
          </cell>
          <cell r="S126" t="str">
            <v>3002</v>
          </cell>
          <cell r="T126" t="str">
            <v>XE017</v>
          </cell>
          <cell r="U126" t="str">
            <v>Programs</v>
          </cell>
          <cell r="V126" t="str">
            <v>GD.OR.375000</v>
          </cell>
          <cell r="W126">
            <v>1</v>
          </cell>
          <cell r="X126">
            <v>32.99</v>
          </cell>
        </row>
        <row r="127">
          <cell r="B127" t="str">
            <v>XE017</v>
          </cell>
          <cell r="C127" t="str">
            <v>3002</v>
          </cell>
          <cell r="D127" t="str">
            <v>Rebld Keno Gate Stn Klamath</v>
          </cell>
          <cell r="E127" t="str">
            <v>98705066</v>
          </cell>
          <cell r="F127" t="str">
            <v>DIS-G S Cap Specific</v>
          </cell>
          <cell r="G127">
            <v>41306</v>
          </cell>
          <cell r="H127" t="str">
            <v>202101</v>
          </cell>
          <cell r="I127">
            <v>202101</v>
          </cell>
          <cell r="J127" t="str">
            <v>GD</v>
          </cell>
          <cell r="K127" t="str">
            <v>OR</v>
          </cell>
          <cell r="L127" t="str">
            <v>376000</v>
          </cell>
          <cell r="M127" t="str">
            <v xml:space="preserve">068                                </v>
          </cell>
          <cell r="N127" t="str">
            <v>2713</v>
          </cell>
          <cell r="O127" t="str">
            <v xml:space="preserve">UADD    </v>
          </cell>
          <cell r="P127" t="str">
            <v>Regulator Reliable - Blanket</v>
          </cell>
          <cell r="Q127" t="str">
            <v>Gas Regulator Station Reliability - Gas Engineering</v>
          </cell>
          <cell r="R127">
            <v>18.149999999999999</v>
          </cell>
          <cell r="S127" t="str">
            <v>3002</v>
          </cell>
          <cell r="T127" t="str">
            <v>XE017</v>
          </cell>
          <cell r="U127" t="str">
            <v>Programs</v>
          </cell>
          <cell r="V127" t="str">
            <v>GD.OR.376000</v>
          </cell>
          <cell r="W127">
            <v>1</v>
          </cell>
          <cell r="X127">
            <v>18.149999999999999</v>
          </cell>
        </row>
        <row r="128">
          <cell r="B128" t="str">
            <v>XE017</v>
          </cell>
          <cell r="C128" t="str">
            <v>3002</v>
          </cell>
          <cell r="D128" t="str">
            <v>Rebld Keno Gate Stn Klamath</v>
          </cell>
          <cell r="E128" t="str">
            <v>98705066</v>
          </cell>
          <cell r="F128" t="str">
            <v>DIS-G S Cap Specific</v>
          </cell>
          <cell r="G128">
            <v>41306</v>
          </cell>
          <cell r="H128" t="str">
            <v>202101</v>
          </cell>
          <cell r="I128">
            <v>202101</v>
          </cell>
          <cell r="J128" t="str">
            <v>GD</v>
          </cell>
          <cell r="K128" t="str">
            <v>OR</v>
          </cell>
          <cell r="L128" t="str">
            <v>379000</v>
          </cell>
          <cell r="M128" t="str">
            <v xml:space="preserve">068                                </v>
          </cell>
          <cell r="N128" t="str">
            <v>2713</v>
          </cell>
          <cell r="O128" t="str">
            <v xml:space="preserve">UADD    </v>
          </cell>
          <cell r="P128" t="str">
            <v>Regulator Reliable - Blanket</v>
          </cell>
          <cell r="Q128" t="str">
            <v>Gas Regulator Station Reliability - Gas Engineering</v>
          </cell>
          <cell r="R128">
            <v>387.69</v>
          </cell>
          <cell r="S128" t="str">
            <v>3002</v>
          </cell>
          <cell r="T128" t="str">
            <v>XE017</v>
          </cell>
          <cell r="U128" t="str">
            <v>Programs</v>
          </cell>
          <cell r="V128" t="str">
            <v>GD.OR.379000</v>
          </cell>
          <cell r="W128">
            <v>1</v>
          </cell>
          <cell r="X128">
            <v>387.69</v>
          </cell>
        </row>
        <row r="129">
          <cell r="B129" t="str">
            <v>XE017</v>
          </cell>
          <cell r="C129" t="str">
            <v>3002</v>
          </cell>
          <cell r="D129" t="str">
            <v>Replace STA #08E20</v>
          </cell>
          <cell r="E129" t="str">
            <v>98805090</v>
          </cell>
          <cell r="F129" t="str">
            <v>DIS-G S Cap Specific</v>
          </cell>
          <cell r="G129">
            <v>43132</v>
          </cell>
          <cell r="H129" t="str">
            <v>202101</v>
          </cell>
          <cell r="I129">
            <v>202101</v>
          </cell>
          <cell r="J129" t="str">
            <v>GD</v>
          </cell>
          <cell r="K129" t="str">
            <v>OR</v>
          </cell>
          <cell r="L129" t="str">
            <v>376000</v>
          </cell>
          <cell r="M129" t="str">
            <v xml:space="preserve">068                                </v>
          </cell>
          <cell r="N129" t="str">
            <v>3292</v>
          </cell>
          <cell r="O129" t="str">
            <v xml:space="preserve">UADD    </v>
          </cell>
          <cell r="P129" t="str">
            <v>Regulator Reliable - Blanket</v>
          </cell>
          <cell r="Q129" t="str">
            <v>Gas Regulator Station Reliability - Gas Engineering</v>
          </cell>
          <cell r="R129">
            <v>0</v>
          </cell>
          <cell r="S129" t="str">
            <v>3002</v>
          </cell>
          <cell r="T129" t="str">
            <v>XE017</v>
          </cell>
          <cell r="U129" t="str">
            <v>Programs</v>
          </cell>
          <cell r="V129" t="str">
            <v>GD.OR.376000</v>
          </cell>
          <cell r="W129">
            <v>1</v>
          </cell>
          <cell r="X129">
            <v>0</v>
          </cell>
        </row>
        <row r="130">
          <cell r="B130" t="str">
            <v>XE017</v>
          </cell>
          <cell r="C130" t="str">
            <v>3002</v>
          </cell>
          <cell r="D130" t="str">
            <v>Replace STA #08E20</v>
          </cell>
          <cell r="E130" t="str">
            <v>98805090</v>
          </cell>
          <cell r="F130" t="str">
            <v>DIS-G S Cap Specific</v>
          </cell>
          <cell r="G130">
            <v>43132</v>
          </cell>
          <cell r="H130" t="str">
            <v>202101</v>
          </cell>
          <cell r="I130">
            <v>202101</v>
          </cell>
          <cell r="J130" t="str">
            <v>GD</v>
          </cell>
          <cell r="K130" t="str">
            <v>OR</v>
          </cell>
          <cell r="L130" t="str">
            <v>378000</v>
          </cell>
          <cell r="M130" t="str">
            <v xml:space="preserve">068                                </v>
          </cell>
          <cell r="N130" t="str">
            <v>3292</v>
          </cell>
          <cell r="O130" t="str">
            <v xml:space="preserve">UADD    </v>
          </cell>
          <cell r="P130" t="str">
            <v>Regulator Reliable - Blanket</v>
          </cell>
          <cell r="Q130" t="str">
            <v>Gas Regulator Station Reliability - Gas Engineering</v>
          </cell>
          <cell r="R130">
            <v>0</v>
          </cell>
          <cell r="S130" t="str">
            <v>3002</v>
          </cell>
          <cell r="T130" t="str">
            <v>XE017</v>
          </cell>
          <cell r="U130" t="str">
            <v>Programs</v>
          </cell>
          <cell r="V130" t="str">
            <v>GD.OR.378000</v>
          </cell>
          <cell r="W130">
            <v>1</v>
          </cell>
          <cell r="X130">
            <v>0</v>
          </cell>
        </row>
        <row r="131">
          <cell r="B131" t="str">
            <v>MN403</v>
          </cell>
          <cell r="C131" t="str">
            <v>3003</v>
          </cell>
          <cell r="D131" t="str">
            <v>Gas Road Relocates-Klamth Fls</v>
          </cell>
          <cell r="E131" t="str">
            <v>98701230</v>
          </cell>
          <cell r="F131" t="str">
            <v>DIS-G S Cap Blanket</v>
          </cell>
          <cell r="G131">
            <v>40360</v>
          </cell>
          <cell r="H131" t="str">
            <v>202101</v>
          </cell>
          <cell r="I131">
            <v>202101</v>
          </cell>
          <cell r="J131" t="str">
            <v>GD</v>
          </cell>
          <cell r="K131" t="str">
            <v>OR</v>
          </cell>
          <cell r="L131" t="str">
            <v>376000</v>
          </cell>
          <cell r="M131" t="str">
            <v xml:space="preserve">068                                </v>
          </cell>
          <cell r="N131" t="str">
            <v>00</v>
          </cell>
          <cell r="O131" t="str">
            <v xml:space="preserve">UADD    </v>
          </cell>
          <cell r="P131" t="str">
            <v>Gas Replace-St&amp;Hwy</v>
          </cell>
          <cell r="Q131" t="str">
            <v>Relocate Due to St&amp;Hwy Work - Klamath</v>
          </cell>
          <cell r="R131">
            <v>3.9</v>
          </cell>
          <cell r="S131" t="str">
            <v>3003</v>
          </cell>
          <cell r="T131" t="str">
            <v>MN403</v>
          </cell>
          <cell r="U131" t="str">
            <v>Mandated</v>
          </cell>
          <cell r="V131" t="str">
            <v>GD.OR.376000</v>
          </cell>
          <cell r="W131">
            <v>1</v>
          </cell>
          <cell r="X131">
            <v>3.9</v>
          </cell>
        </row>
        <row r="132">
          <cell r="B132" t="str">
            <v>MN401</v>
          </cell>
          <cell r="C132" t="str">
            <v>3003</v>
          </cell>
          <cell r="D132" t="str">
            <v>Gas Road Relocates-Medford</v>
          </cell>
          <cell r="E132" t="str">
            <v>98401230</v>
          </cell>
          <cell r="F132" t="str">
            <v>DIS-G S Cap Blanket</v>
          </cell>
          <cell r="G132">
            <v>40360</v>
          </cell>
          <cell r="H132" t="str">
            <v>202101</v>
          </cell>
          <cell r="I132">
            <v>202101</v>
          </cell>
          <cell r="J132" t="str">
            <v>GD</v>
          </cell>
          <cell r="K132" t="str">
            <v>OR</v>
          </cell>
          <cell r="L132" t="str">
            <v>376000</v>
          </cell>
          <cell r="M132" t="str">
            <v xml:space="preserve">068                                </v>
          </cell>
          <cell r="N132" t="str">
            <v>00</v>
          </cell>
          <cell r="O132" t="str">
            <v xml:space="preserve">UADD    </v>
          </cell>
          <cell r="P132" t="str">
            <v>Gas Replace-St&amp;Hwy</v>
          </cell>
          <cell r="Q132" t="str">
            <v>Relocate Due to St&amp;Hwy Work - Medford</v>
          </cell>
          <cell r="R132">
            <v>7248.34</v>
          </cell>
          <cell r="S132" t="str">
            <v>3003</v>
          </cell>
          <cell r="T132" t="str">
            <v>MN401</v>
          </cell>
          <cell r="U132" t="str">
            <v>Mandated</v>
          </cell>
          <cell r="V132" t="str">
            <v>GD.OR.376000</v>
          </cell>
          <cell r="W132">
            <v>1</v>
          </cell>
          <cell r="X132">
            <v>7248.34</v>
          </cell>
        </row>
        <row r="133">
          <cell r="B133" t="str">
            <v>MN401</v>
          </cell>
          <cell r="C133" t="str">
            <v>3003</v>
          </cell>
          <cell r="D133" t="str">
            <v>Gas Road Relocates-Medford</v>
          </cell>
          <cell r="E133" t="str">
            <v>98401230</v>
          </cell>
          <cell r="F133" t="str">
            <v>DIS-G S Cap Blanket</v>
          </cell>
          <cell r="G133">
            <v>40360</v>
          </cell>
          <cell r="H133" t="str">
            <v>202101</v>
          </cell>
          <cell r="I133">
            <v>202101</v>
          </cell>
          <cell r="J133" t="str">
            <v>GD</v>
          </cell>
          <cell r="K133" t="str">
            <v>OR</v>
          </cell>
          <cell r="L133" t="str">
            <v>380000</v>
          </cell>
          <cell r="M133" t="str">
            <v xml:space="preserve">068                                </v>
          </cell>
          <cell r="N133" t="str">
            <v>00</v>
          </cell>
          <cell r="O133" t="str">
            <v xml:space="preserve">UADD    </v>
          </cell>
          <cell r="P133" t="str">
            <v>Gas Replace-St&amp;Hwy</v>
          </cell>
          <cell r="Q133" t="str">
            <v>Relocate Due to St&amp;Hwy Work - Medford</v>
          </cell>
          <cell r="R133">
            <v>13356.1</v>
          </cell>
          <cell r="S133" t="str">
            <v>3003</v>
          </cell>
          <cell r="T133" t="str">
            <v>MN401</v>
          </cell>
          <cell r="U133" t="str">
            <v>Mandated</v>
          </cell>
          <cell r="V133" t="str">
            <v>GD.OR.380000</v>
          </cell>
          <cell r="W133">
            <v>1</v>
          </cell>
          <cell r="X133">
            <v>13356.1</v>
          </cell>
        </row>
        <row r="134">
          <cell r="B134" t="str">
            <v>MN402</v>
          </cell>
          <cell r="C134" t="str">
            <v>3003</v>
          </cell>
          <cell r="D134" t="str">
            <v>Gas Road Relocates-Roseburg</v>
          </cell>
          <cell r="E134" t="str">
            <v>98601230</v>
          </cell>
          <cell r="F134" t="str">
            <v>DIS-G S Cap Blanket</v>
          </cell>
          <cell r="G134">
            <v>40360</v>
          </cell>
          <cell r="H134" t="str">
            <v>202101</v>
          </cell>
          <cell r="I134">
            <v>202101</v>
          </cell>
          <cell r="J134" t="str">
            <v>GD</v>
          </cell>
          <cell r="K134" t="str">
            <v>OR</v>
          </cell>
          <cell r="L134" t="str">
            <v>376000</v>
          </cell>
          <cell r="M134" t="str">
            <v xml:space="preserve">068                                </v>
          </cell>
          <cell r="N134" t="str">
            <v>00</v>
          </cell>
          <cell r="O134" t="str">
            <v xml:space="preserve">UADD    </v>
          </cell>
          <cell r="P134" t="str">
            <v>Gas Replace-St&amp;Hwy</v>
          </cell>
          <cell r="Q134" t="str">
            <v>Relocate Due to St&amp;Hwy Work - Roseburg</v>
          </cell>
          <cell r="R134">
            <v>2.0499999999999998</v>
          </cell>
          <cell r="S134" t="str">
            <v>3003</v>
          </cell>
          <cell r="T134" t="str">
            <v>MN402</v>
          </cell>
          <cell r="U134" t="str">
            <v>Mandated</v>
          </cell>
          <cell r="V134" t="str">
            <v>GD.OR.376000</v>
          </cell>
          <cell r="W134">
            <v>1</v>
          </cell>
          <cell r="X134">
            <v>2.0499999999999998</v>
          </cell>
        </row>
        <row r="135">
          <cell r="B135" t="str">
            <v>MN402</v>
          </cell>
          <cell r="C135" t="str">
            <v>3003</v>
          </cell>
          <cell r="D135" t="str">
            <v>Gas Road Relocates-Roseburg</v>
          </cell>
          <cell r="E135" t="str">
            <v>98601230</v>
          </cell>
          <cell r="F135" t="str">
            <v>DIS-G S Cap Blanket</v>
          </cell>
          <cell r="G135">
            <v>40360</v>
          </cell>
          <cell r="H135" t="str">
            <v>202101</v>
          </cell>
          <cell r="I135">
            <v>202101</v>
          </cell>
          <cell r="J135" t="str">
            <v>GD</v>
          </cell>
          <cell r="K135" t="str">
            <v>OR</v>
          </cell>
          <cell r="L135" t="str">
            <v>380000</v>
          </cell>
          <cell r="M135" t="str">
            <v xml:space="preserve">068                                </v>
          </cell>
          <cell r="N135" t="str">
            <v>00</v>
          </cell>
          <cell r="O135" t="str">
            <v xml:space="preserve">UADD    </v>
          </cell>
          <cell r="P135" t="str">
            <v>Gas Replace-St&amp;Hwy</v>
          </cell>
          <cell r="Q135" t="str">
            <v>Relocate Due to St&amp;Hwy Work - Roseburg</v>
          </cell>
          <cell r="R135">
            <v>35.47</v>
          </cell>
          <cell r="S135" t="str">
            <v>3003</v>
          </cell>
          <cell r="T135" t="str">
            <v>MN402</v>
          </cell>
          <cell r="U135" t="str">
            <v>Mandated</v>
          </cell>
          <cell r="V135" t="str">
            <v>GD.OR.380000</v>
          </cell>
          <cell r="W135">
            <v>1</v>
          </cell>
          <cell r="X135">
            <v>35.47</v>
          </cell>
        </row>
        <row r="136">
          <cell r="B136" t="str">
            <v>XE501</v>
          </cell>
          <cell r="C136" t="str">
            <v>3005</v>
          </cell>
          <cell r="D136" t="str">
            <v>Ashland West 6" HP Relocation</v>
          </cell>
          <cell r="E136" t="str">
            <v>98405353</v>
          </cell>
          <cell r="F136" t="str">
            <v>DIS-G S Cap Specific</v>
          </cell>
          <cell r="G136">
            <v>43983</v>
          </cell>
          <cell r="H136" t="str">
            <v>202101</v>
          </cell>
          <cell r="I136">
            <v>202101</v>
          </cell>
          <cell r="J136" t="str">
            <v>GD</v>
          </cell>
          <cell r="K136" t="str">
            <v>OR</v>
          </cell>
          <cell r="L136" t="str">
            <v>376000</v>
          </cell>
          <cell r="M136" t="str">
            <v xml:space="preserve">068                                </v>
          </cell>
          <cell r="N136" t="str">
            <v>00</v>
          </cell>
          <cell r="O136" t="str">
            <v xml:space="preserve">UADD    </v>
          </cell>
          <cell r="P136" t="str">
            <v>Gas Distribution Non-Revenue Blanket</v>
          </cell>
          <cell r="Q136" t="str">
            <v>Gas Distribution Non Revenue - Gas Engineering</v>
          </cell>
          <cell r="R136">
            <v>2800.67</v>
          </cell>
          <cell r="S136" t="str">
            <v>3005</v>
          </cell>
          <cell r="T136" t="str">
            <v>XE501</v>
          </cell>
          <cell r="U136" t="str">
            <v>Programs</v>
          </cell>
          <cell r="V136" t="str">
            <v>GD.OR.376000</v>
          </cell>
          <cell r="W136">
            <v>1</v>
          </cell>
          <cell r="X136">
            <v>2800.67</v>
          </cell>
        </row>
        <row r="137">
          <cell r="B137" t="str">
            <v>MN309</v>
          </cell>
          <cell r="C137" t="str">
            <v>3005</v>
          </cell>
          <cell r="D137" t="str">
            <v>Gas Cust Caused Req-Klam Fls</v>
          </cell>
          <cell r="E137" t="str">
            <v>98701122</v>
          </cell>
          <cell r="F137" t="str">
            <v>DIS-G S Cap Blanket</v>
          </cell>
          <cell r="G137">
            <v>40360</v>
          </cell>
          <cell r="H137" t="str">
            <v>202101</v>
          </cell>
          <cell r="I137">
            <v>202101</v>
          </cell>
          <cell r="J137" t="str">
            <v>GD</v>
          </cell>
          <cell r="K137" t="str">
            <v>OR</v>
          </cell>
          <cell r="L137" t="str">
            <v>376000</v>
          </cell>
          <cell r="M137" t="str">
            <v xml:space="preserve">068                                </v>
          </cell>
          <cell r="N137" t="str">
            <v>00</v>
          </cell>
          <cell r="O137" t="str">
            <v xml:space="preserve">UADD    </v>
          </cell>
          <cell r="P137" t="str">
            <v>Gas Distribution Non-Revenue Blanket</v>
          </cell>
          <cell r="Q137" t="str">
            <v>Gas Distribution Non Revenue - Klamath</v>
          </cell>
          <cell r="R137">
            <v>-62.83</v>
          </cell>
          <cell r="S137" t="str">
            <v>3005</v>
          </cell>
          <cell r="T137" t="str">
            <v>MN309</v>
          </cell>
          <cell r="U137" t="str">
            <v>Programs</v>
          </cell>
          <cell r="V137" t="str">
            <v>GD.OR.376000</v>
          </cell>
          <cell r="W137">
            <v>1</v>
          </cell>
          <cell r="X137">
            <v>-62.83</v>
          </cell>
        </row>
        <row r="138">
          <cell r="B138" t="str">
            <v>MN309</v>
          </cell>
          <cell r="C138" t="str">
            <v>3005</v>
          </cell>
          <cell r="D138" t="str">
            <v>Gas Cust Caused Req-Klam Fls</v>
          </cell>
          <cell r="E138" t="str">
            <v>98701122</v>
          </cell>
          <cell r="F138" t="str">
            <v>DIS-G S Cap Blanket</v>
          </cell>
          <cell r="G138">
            <v>40360</v>
          </cell>
          <cell r="H138" t="str">
            <v>202101</v>
          </cell>
          <cell r="I138">
            <v>202101</v>
          </cell>
          <cell r="J138" t="str">
            <v>GD</v>
          </cell>
          <cell r="K138" t="str">
            <v>OR</v>
          </cell>
          <cell r="L138" t="str">
            <v>380000</v>
          </cell>
          <cell r="M138" t="str">
            <v xml:space="preserve">068                                </v>
          </cell>
          <cell r="N138" t="str">
            <v>00</v>
          </cell>
          <cell r="O138" t="str">
            <v xml:space="preserve">UADD    </v>
          </cell>
          <cell r="P138" t="str">
            <v>Gas Distribution Non-Revenue Blanket</v>
          </cell>
          <cell r="Q138" t="str">
            <v>Gas Distribution Non Revenue - Klamath</v>
          </cell>
          <cell r="R138">
            <v>-14.82</v>
          </cell>
          <cell r="S138" t="str">
            <v>3005</v>
          </cell>
          <cell r="T138" t="str">
            <v>MN309</v>
          </cell>
          <cell r="U138" t="str">
            <v>Programs</v>
          </cell>
          <cell r="V138" t="str">
            <v>GD.OR.380000</v>
          </cell>
          <cell r="W138">
            <v>1</v>
          </cell>
          <cell r="X138">
            <v>-14.82</v>
          </cell>
        </row>
        <row r="139">
          <cell r="B139" t="str">
            <v>MN206</v>
          </cell>
          <cell r="C139" t="str">
            <v>3005</v>
          </cell>
          <cell r="D139" t="str">
            <v>Gas Cust Caused Req-Medford</v>
          </cell>
          <cell r="E139" t="str">
            <v>98401122</v>
          </cell>
          <cell r="F139" t="str">
            <v>DIS-G S Cap Blanket</v>
          </cell>
          <cell r="G139">
            <v>40360</v>
          </cell>
          <cell r="H139" t="str">
            <v>202101</v>
          </cell>
          <cell r="I139">
            <v>202101</v>
          </cell>
          <cell r="J139" t="str">
            <v>GD</v>
          </cell>
          <cell r="K139" t="str">
            <v>OR</v>
          </cell>
          <cell r="L139" t="str">
            <v>376000</v>
          </cell>
          <cell r="M139" t="str">
            <v xml:space="preserve">068                                </v>
          </cell>
          <cell r="N139" t="str">
            <v>00</v>
          </cell>
          <cell r="O139" t="str">
            <v xml:space="preserve">UADD    </v>
          </cell>
          <cell r="P139" t="str">
            <v>Gas Distribution Non-Revenue Blanket</v>
          </cell>
          <cell r="Q139" t="str">
            <v>Gas Distribution Non Revenue - Medford</v>
          </cell>
          <cell r="R139">
            <v>2785.6</v>
          </cell>
          <cell r="S139" t="str">
            <v>3005</v>
          </cell>
          <cell r="T139" t="str">
            <v>MN206</v>
          </cell>
          <cell r="U139" t="str">
            <v>Programs</v>
          </cell>
          <cell r="V139" t="str">
            <v>GD.OR.376000</v>
          </cell>
          <cell r="W139">
            <v>1</v>
          </cell>
          <cell r="X139">
            <v>2785.6</v>
          </cell>
        </row>
        <row r="140">
          <cell r="B140" t="str">
            <v>MN206</v>
          </cell>
          <cell r="C140" t="str">
            <v>3005</v>
          </cell>
          <cell r="D140" t="str">
            <v>Gas Cust Caused Req-Medford</v>
          </cell>
          <cell r="E140" t="str">
            <v>98401122</v>
          </cell>
          <cell r="F140" t="str">
            <v>DIS-G S Cap Blanket</v>
          </cell>
          <cell r="G140">
            <v>40360</v>
          </cell>
          <cell r="H140" t="str">
            <v>202101</v>
          </cell>
          <cell r="I140">
            <v>202101</v>
          </cell>
          <cell r="J140" t="str">
            <v>GD</v>
          </cell>
          <cell r="K140" t="str">
            <v>OR</v>
          </cell>
          <cell r="L140" t="str">
            <v>380000</v>
          </cell>
          <cell r="M140" t="str">
            <v xml:space="preserve">068                                </v>
          </cell>
          <cell r="N140" t="str">
            <v>00</v>
          </cell>
          <cell r="O140" t="str">
            <v xml:space="preserve">UADD    </v>
          </cell>
          <cell r="P140" t="str">
            <v>Gas Distribution Non-Revenue Blanket</v>
          </cell>
          <cell r="Q140" t="str">
            <v>Gas Distribution Non Revenue - Medford</v>
          </cell>
          <cell r="R140">
            <v>657.24</v>
          </cell>
          <cell r="S140" t="str">
            <v>3005</v>
          </cell>
          <cell r="T140" t="str">
            <v>MN206</v>
          </cell>
          <cell r="U140" t="str">
            <v>Programs</v>
          </cell>
          <cell r="V140" t="str">
            <v>GD.OR.380000</v>
          </cell>
          <cell r="W140">
            <v>1</v>
          </cell>
          <cell r="X140">
            <v>657.24</v>
          </cell>
        </row>
        <row r="141">
          <cell r="B141" t="str">
            <v>MN360</v>
          </cell>
          <cell r="C141" t="str">
            <v>3005</v>
          </cell>
          <cell r="D141" t="str">
            <v>Gas Cust Caused Req-Roseburg</v>
          </cell>
          <cell r="E141" t="str">
            <v>98601122</v>
          </cell>
          <cell r="F141" t="str">
            <v>DIS-G S Cap Blanket</v>
          </cell>
          <cell r="G141">
            <v>40360</v>
          </cell>
          <cell r="H141" t="str">
            <v>202101</v>
          </cell>
          <cell r="I141">
            <v>202101</v>
          </cell>
          <cell r="J141" t="str">
            <v>GD</v>
          </cell>
          <cell r="K141" t="str">
            <v>OR</v>
          </cell>
          <cell r="L141" t="str">
            <v>376000</v>
          </cell>
          <cell r="M141" t="str">
            <v xml:space="preserve">068                                </v>
          </cell>
          <cell r="N141" t="str">
            <v>00</v>
          </cell>
          <cell r="O141" t="str">
            <v xml:space="preserve">UADD    </v>
          </cell>
          <cell r="P141" t="str">
            <v>Gas Distribution Non-Revenue Blanket</v>
          </cell>
          <cell r="Q141" t="str">
            <v>Gas Distribution Non Revenue - Roseburg</v>
          </cell>
          <cell r="R141">
            <v>-1540.83</v>
          </cell>
          <cell r="S141" t="str">
            <v>3005</v>
          </cell>
          <cell r="T141" t="str">
            <v>MN360</v>
          </cell>
          <cell r="U141" t="str">
            <v>Programs</v>
          </cell>
          <cell r="V141" t="str">
            <v>GD.OR.376000</v>
          </cell>
          <cell r="W141">
            <v>1</v>
          </cell>
          <cell r="X141">
            <v>-1540.83</v>
          </cell>
        </row>
        <row r="142">
          <cell r="B142" t="str">
            <v>MN360</v>
          </cell>
          <cell r="C142" t="str">
            <v>3005</v>
          </cell>
          <cell r="D142" t="str">
            <v>Gas Cust Caused Req-Roseburg</v>
          </cell>
          <cell r="E142" t="str">
            <v>98601122</v>
          </cell>
          <cell r="F142" t="str">
            <v>DIS-G S Cap Blanket</v>
          </cell>
          <cell r="G142">
            <v>40360</v>
          </cell>
          <cell r="H142" t="str">
            <v>202101</v>
          </cell>
          <cell r="I142">
            <v>202101</v>
          </cell>
          <cell r="J142" t="str">
            <v>GD</v>
          </cell>
          <cell r="K142" t="str">
            <v>OR</v>
          </cell>
          <cell r="L142" t="str">
            <v>380000</v>
          </cell>
          <cell r="M142" t="str">
            <v xml:space="preserve">068                                </v>
          </cell>
          <cell r="N142" t="str">
            <v>00</v>
          </cell>
          <cell r="O142" t="str">
            <v xml:space="preserve">UADD    </v>
          </cell>
          <cell r="P142" t="str">
            <v>Gas Distribution Non-Revenue Blanket</v>
          </cell>
          <cell r="Q142" t="str">
            <v>Gas Distribution Non Revenue - Roseburg</v>
          </cell>
          <cell r="R142">
            <v>-1540.8</v>
          </cell>
          <cell r="S142" t="str">
            <v>3005</v>
          </cell>
          <cell r="T142" t="str">
            <v>MN360</v>
          </cell>
          <cell r="U142" t="str">
            <v>Programs</v>
          </cell>
          <cell r="V142" t="str">
            <v>GD.OR.380000</v>
          </cell>
          <cell r="W142">
            <v>1</v>
          </cell>
          <cell r="X142">
            <v>-1540.8</v>
          </cell>
        </row>
        <row r="143">
          <cell r="B143" t="str">
            <v>MN309</v>
          </cell>
          <cell r="C143" t="str">
            <v>3005</v>
          </cell>
          <cell r="D143" t="str">
            <v>Gas Mains Non Rev - Kalmth Fls</v>
          </cell>
          <cell r="E143" t="str">
            <v>98701120</v>
          </cell>
          <cell r="F143" t="str">
            <v>DIS-G S Cap Blanket</v>
          </cell>
          <cell r="G143">
            <v>40179</v>
          </cell>
          <cell r="H143" t="str">
            <v>202101</v>
          </cell>
          <cell r="I143">
            <v>202101</v>
          </cell>
          <cell r="J143" t="str">
            <v>GD</v>
          </cell>
          <cell r="K143" t="str">
            <v>OR</v>
          </cell>
          <cell r="L143" t="str">
            <v>376000</v>
          </cell>
          <cell r="M143" t="str">
            <v xml:space="preserve">068                                </v>
          </cell>
          <cell r="N143" t="str">
            <v>00</v>
          </cell>
          <cell r="O143" t="str">
            <v xml:space="preserve">UADD    </v>
          </cell>
          <cell r="P143" t="str">
            <v>Gas Distribution Non-Revenue Blanket</v>
          </cell>
          <cell r="Q143" t="str">
            <v>Gas Distribution Non Revenue - Klamath</v>
          </cell>
          <cell r="R143">
            <v>24.37</v>
          </cell>
          <cell r="S143" t="str">
            <v>3005</v>
          </cell>
          <cell r="T143" t="str">
            <v>MN309</v>
          </cell>
          <cell r="U143" t="str">
            <v>Programs</v>
          </cell>
          <cell r="V143" t="str">
            <v>GD.OR.376000</v>
          </cell>
          <cell r="W143">
            <v>1</v>
          </cell>
          <cell r="X143">
            <v>24.37</v>
          </cell>
        </row>
        <row r="144">
          <cell r="B144" t="str">
            <v>MN309</v>
          </cell>
          <cell r="C144" t="str">
            <v>3005</v>
          </cell>
          <cell r="D144" t="str">
            <v>Gas Mains Non Rev - Kalmth Fls</v>
          </cell>
          <cell r="E144" t="str">
            <v>98701120</v>
          </cell>
          <cell r="F144" t="str">
            <v>DIS-G S Cap Blanket</v>
          </cell>
          <cell r="G144">
            <v>40179</v>
          </cell>
          <cell r="H144" t="str">
            <v>202101</v>
          </cell>
          <cell r="I144">
            <v>202101</v>
          </cell>
          <cell r="J144" t="str">
            <v>GD</v>
          </cell>
          <cell r="K144" t="str">
            <v>OR</v>
          </cell>
          <cell r="L144" t="str">
            <v>380000</v>
          </cell>
          <cell r="M144" t="str">
            <v xml:space="preserve">068                                </v>
          </cell>
          <cell r="N144" t="str">
            <v>00</v>
          </cell>
          <cell r="O144" t="str">
            <v xml:space="preserve">UADD    </v>
          </cell>
          <cell r="P144" t="str">
            <v>Gas Distribution Non-Revenue Blanket</v>
          </cell>
          <cell r="Q144" t="str">
            <v>Gas Distribution Non Revenue - Klamath</v>
          </cell>
          <cell r="R144">
            <v>2.93</v>
          </cell>
          <cell r="S144" t="str">
            <v>3005</v>
          </cell>
          <cell r="T144" t="str">
            <v>MN309</v>
          </cell>
          <cell r="U144" t="str">
            <v>Programs</v>
          </cell>
          <cell r="V144" t="str">
            <v>GD.OR.380000</v>
          </cell>
          <cell r="W144">
            <v>1</v>
          </cell>
          <cell r="X144">
            <v>2.93</v>
          </cell>
        </row>
        <row r="145">
          <cell r="B145" t="str">
            <v>MN206</v>
          </cell>
          <cell r="C145" t="str">
            <v>3005</v>
          </cell>
          <cell r="D145" t="str">
            <v>Gas Mains Non Rev - Medford</v>
          </cell>
          <cell r="E145" t="str">
            <v>98401120</v>
          </cell>
          <cell r="F145" t="str">
            <v>DIS-G S Cap Blanket</v>
          </cell>
          <cell r="G145">
            <v>40179</v>
          </cell>
          <cell r="H145" t="str">
            <v>202101</v>
          </cell>
          <cell r="I145">
            <v>202101</v>
          </cell>
          <cell r="J145" t="str">
            <v>GD</v>
          </cell>
          <cell r="K145" t="str">
            <v>OR</v>
          </cell>
          <cell r="L145" t="str">
            <v>376000</v>
          </cell>
          <cell r="M145" t="str">
            <v xml:space="preserve">068                                </v>
          </cell>
          <cell r="N145" t="str">
            <v>00</v>
          </cell>
          <cell r="O145" t="str">
            <v xml:space="preserve">UADD    </v>
          </cell>
          <cell r="P145" t="str">
            <v>Gas Distribution Non-Revenue Blanket</v>
          </cell>
          <cell r="Q145" t="str">
            <v>Gas Distribution Non Revenue - Medford</v>
          </cell>
          <cell r="R145">
            <v>3783.44</v>
          </cell>
          <cell r="S145" t="str">
            <v>3005</v>
          </cell>
          <cell r="T145" t="str">
            <v>MN206</v>
          </cell>
          <cell r="U145" t="str">
            <v>Programs</v>
          </cell>
          <cell r="V145" t="str">
            <v>GD.OR.376000</v>
          </cell>
          <cell r="W145">
            <v>1</v>
          </cell>
          <cell r="X145">
            <v>3783.44</v>
          </cell>
        </row>
        <row r="146">
          <cell r="B146" t="str">
            <v>MN206</v>
          </cell>
          <cell r="C146" t="str">
            <v>3005</v>
          </cell>
          <cell r="D146" t="str">
            <v>Gas Mains Non Rev - Medford</v>
          </cell>
          <cell r="E146" t="str">
            <v>98401120</v>
          </cell>
          <cell r="F146" t="str">
            <v>DIS-G S Cap Blanket</v>
          </cell>
          <cell r="G146">
            <v>40179</v>
          </cell>
          <cell r="H146" t="str">
            <v>202101</v>
          </cell>
          <cell r="I146">
            <v>202101</v>
          </cell>
          <cell r="J146" t="str">
            <v>GD</v>
          </cell>
          <cell r="K146" t="str">
            <v>OR</v>
          </cell>
          <cell r="L146" t="str">
            <v>380000</v>
          </cell>
          <cell r="M146" t="str">
            <v xml:space="preserve">068                                </v>
          </cell>
          <cell r="N146" t="str">
            <v>00</v>
          </cell>
          <cell r="O146" t="str">
            <v xml:space="preserve">UADD    </v>
          </cell>
          <cell r="P146" t="str">
            <v>Gas Distribution Non-Revenue Blanket</v>
          </cell>
          <cell r="Q146" t="str">
            <v>Gas Distribution Non Revenue - Medford</v>
          </cell>
          <cell r="R146">
            <v>3453.18</v>
          </cell>
          <cell r="S146" t="str">
            <v>3005</v>
          </cell>
          <cell r="T146" t="str">
            <v>MN206</v>
          </cell>
          <cell r="U146" t="str">
            <v>Programs</v>
          </cell>
          <cell r="V146" t="str">
            <v>GD.OR.380000</v>
          </cell>
          <cell r="W146">
            <v>1</v>
          </cell>
          <cell r="X146">
            <v>3453.18</v>
          </cell>
        </row>
        <row r="147">
          <cell r="B147" t="str">
            <v>MN360</v>
          </cell>
          <cell r="C147" t="str">
            <v>3005</v>
          </cell>
          <cell r="D147" t="str">
            <v>Gas Mains Non Rev - Roseburg</v>
          </cell>
          <cell r="E147" t="str">
            <v>98601120</v>
          </cell>
          <cell r="F147" t="str">
            <v>DIS-G S Cap Blanket</v>
          </cell>
          <cell r="G147">
            <v>40179</v>
          </cell>
          <cell r="H147" t="str">
            <v>202101</v>
          </cell>
          <cell r="I147">
            <v>202101</v>
          </cell>
          <cell r="J147" t="str">
            <v>GD</v>
          </cell>
          <cell r="K147" t="str">
            <v>OR</v>
          </cell>
          <cell r="L147" t="str">
            <v>376000</v>
          </cell>
          <cell r="M147" t="str">
            <v xml:space="preserve">068                                </v>
          </cell>
          <cell r="N147" t="str">
            <v>00</v>
          </cell>
          <cell r="O147" t="str">
            <v xml:space="preserve">UADD    </v>
          </cell>
          <cell r="P147" t="str">
            <v>Gas Distribution Non-Revenue Blanket</v>
          </cell>
          <cell r="Q147" t="str">
            <v>Gas Distribution Non Revenue - Roseburg</v>
          </cell>
          <cell r="R147">
            <v>6090</v>
          </cell>
          <cell r="S147" t="str">
            <v>3005</v>
          </cell>
          <cell r="T147" t="str">
            <v>MN360</v>
          </cell>
          <cell r="U147" t="str">
            <v>Programs</v>
          </cell>
          <cell r="V147" t="str">
            <v>GD.OR.376000</v>
          </cell>
          <cell r="W147">
            <v>1</v>
          </cell>
          <cell r="X147">
            <v>6090</v>
          </cell>
        </row>
        <row r="148">
          <cell r="B148" t="str">
            <v>MN360</v>
          </cell>
          <cell r="C148" t="str">
            <v>3005</v>
          </cell>
          <cell r="D148" t="str">
            <v>Gas Mains Non Rev - Roseburg</v>
          </cell>
          <cell r="E148" t="str">
            <v>98601120</v>
          </cell>
          <cell r="F148" t="str">
            <v>DIS-G S Cap Blanket</v>
          </cell>
          <cell r="G148">
            <v>40179</v>
          </cell>
          <cell r="H148" t="str">
            <v>202101</v>
          </cell>
          <cell r="I148">
            <v>202101</v>
          </cell>
          <cell r="J148" t="str">
            <v>GD</v>
          </cell>
          <cell r="K148" t="str">
            <v>OR</v>
          </cell>
          <cell r="L148" t="str">
            <v>380000</v>
          </cell>
          <cell r="M148" t="str">
            <v xml:space="preserve">068                                </v>
          </cell>
          <cell r="N148" t="str">
            <v>00</v>
          </cell>
          <cell r="O148" t="str">
            <v xml:space="preserve">UADD    </v>
          </cell>
          <cell r="P148" t="str">
            <v>Gas Distribution Non-Revenue Blanket</v>
          </cell>
          <cell r="Q148" t="str">
            <v>Gas Distribution Non Revenue - Roseburg</v>
          </cell>
          <cell r="R148">
            <v>6089.92</v>
          </cell>
          <cell r="S148" t="str">
            <v>3005</v>
          </cell>
          <cell r="T148" t="str">
            <v>MN360</v>
          </cell>
          <cell r="U148" t="str">
            <v>Programs</v>
          </cell>
          <cell r="V148" t="str">
            <v>GD.OR.380000</v>
          </cell>
          <cell r="W148">
            <v>1</v>
          </cell>
          <cell r="X148">
            <v>6089.92</v>
          </cell>
        </row>
        <row r="149">
          <cell r="B149" t="str">
            <v>MN206</v>
          </cell>
          <cell r="C149" t="str">
            <v>3005</v>
          </cell>
          <cell r="D149" t="str">
            <v>Gas Servcs Non Rev-Grants Pass</v>
          </cell>
          <cell r="E149" t="str">
            <v>98501121</v>
          </cell>
          <cell r="F149" t="str">
            <v>DIS-G S Cap Blanket</v>
          </cell>
          <cell r="G149">
            <v>40179</v>
          </cell>
          <cell r="H149" t="str">
            <v>202101</v>
          </cell>
          <cell r="I149">
            <v>202101</v>
          </cell>
          <cell r="J149" t="str">
            <v>GD</v>
          </cell>
          <cell r="K149" t="str">
            <v>OR</v>
          </cell>
          <cell r="L149" t="str">
            <v>376000</v>
          </cell>
          <cell r="M149" t="str">
            <v xml:space="preserve">068                                </v>
          </cell>
          <cell r="N149" t="str">
            <v>00</v>
          </cell>
          <cell r="O149" t="str">
            <v xml:space="preserve">UADD    </v>
          </cell>
          <cell r="P149" t="str">
            <v>Gas Distribution Non-Revenue Blanket</v>
          </cell>
          <cell r="Q149" t="str">
            <v>Gas Distribution Non Revenue - Medford</v>
          </cell>
          <cell r="R149">
            <v>5.64</v>
          </cell>
          <cell r="S149" t="str">
            <v>3005</v>
          </cell>
          <cell r="T149" t="str">
            <v>MN206</v>
          </cell>
          <cell r="U149" t="str">
            <v>Programs</v>
          </cell>
          <cell r="V149" t="str">
            <v>GD.OR.376000</v>
          </cell>
          <cell r="W149">
            <v>1</v>
          </cell>
          <cell r="X149">
            <v>5.64</v>
          </cell>
        </row>
        <row r="150">
          <cell r="B150" t="str">
            <v>MN206</v>
          </cell>
          <cell r="C150" t="str">
            <v>3005</v>
          </cell>
          <cell r="D150" t="str">
            <v>Gas Servcs Non Rev-Grants Pass</v>
          </cell>
          <cell r="E150" t="str">
            <v>98501121</v>
          </cell>
          <cell r="F150" t="str">
            <v>DIS-G S Cap Blanket</v>
          </cell>
          <cell r="G150">
            <v>40179</v>
          </cell>
          <cell r="H150" t="str">
            <v>202101</v>
          </cell>
          <cell r="I150">
            <v>202101</v>
          </cell>
          <cell r="J150" t="str">
            <v>GD</v>
          </cell>
          <cell r="K150" t="str">
            <v>OR</v>
          </cell>
          <cell r="L150" t="str">
            <v>380000</v>
          </cell>
          <cell r="M150" t="str">
            <v xml:space="preserve">068                                </v>
          </cell>
          <cell r="N150" t="str">
            <v>00</v>
          </cell>
          <cell r="O150" t="str">
            <v xml:space="preserve">UADD    </v>
          </cell>
          <cell r="P150" t="str">
            <v>Gas Distribution Non-Revenue Blanket</v>
          </cell>
          <cell r="Q150" t="str">
            <v>Gas Distribution Non Revenue - Medford</v>
          </cell>
          <cell r="R150">
            <v>5.64</v>
          </cell>
          <cell r="S150" t="str">
            <v>3005</v>
          </cell>
          <cell r="T150" t="str">
            <v>MN206</v>
          </cell>
          <cell r="U150" t="str">
            <v>Programs</v>
          </cell>
          <cell r="V150" t="str">
            <v>GD.OR.380000</v>
          </cell>
          <cell r="W150">
            <v>1</v>
          </cell>
          <cell r="X150">
            <v>5.64</v>
          </cell>
        </row>
        <row r="151">
          <cell r="B151" t="str">
            <v>MN309</v>
          </cell>
          <cell r="C151" t="str">
            <v>3005</v>
          </cell>
          <cell r="D151" t="str">
            <v>Gas Servcs Non Rev-Klamath Fls</v>
          </cell>
          <cell r="E151" t="str">
            <v>98701121</v>
          </cell>
          <cell r="F151" t="str">
            <v>DIS-G S Cap Blanket</v>
          </cell>
          <cell r="G151">
            <v>40179</v>
          </cell>
          <cell r="H151" t="str">
            <v>202101</v>
          </cell>
          <cell r="I151">
            <v>202101</v>
          </cell>
          <cell r="J151" t="str">
            <v>GD</v>
          </cell>
          <cell r="K151" t="str">
            <v>OR</v>
          </cell>
          <cell r="L151" t="str">
            <v>376000</v>
          </cell>
          <cell r="M151" t="str">
            <v xml:space="preserve">068                                </v>
          </cell>
          <cell r="N151" t="str">
            <v>00</v>
          </cell>
          <cell r="O151" t="str">
            <v xml:space="preserve">UADD    </v>
          </cell>
          <cell r="P151" t="str">
            <v>Gas Distribution Non-Revenue Blanket</v>
          </cell>
          <cell r="Q151" t="str">
            <v>Gas Distribution Non Revenue - Klamath</v>
          </cell>
          <cell r="R151">
            <v>216.24</v>
          </cell>
          <cell r="S151" t="str">
            <v>3005</v>
          </cell>
          <cell r="T151" t="str">
            <v>MN309</v>
          </cell>
          <cell r="U151" t="str">
            <v>Programs</v>
          </cell>
          <cell r="V151" t="str">
            <v>GD.OR.376000</v>
          </cell>
          <cell r="W151">
            <v>1</v>
          </cell>
          <cell r="X151">
            <v>216.24</v>
          </cell>
        </row>
        <row r="152">
          <cell r="B152" t="str">
            <v>MN309</v>
          </cell>
          <cell r="C152" t="str">
            <v>3005</v>
          </cell>
          <cell r="D152" t="str">
            <v>Gas Servcs Non Rev-Klamath Fls</v>
          </cell>
          <cell r="E152" t="str">
            <v>98701121</v>
          </cell>
          <cell r="F152" t="str">
            <v>DIS-G S Cap Blanket</v>
          </cell>
          <cell r="G152">
            <v>40179</v>
          </cell>
          <cell r="H152" t="str">
            <v>202101</v>
          </cell>
          <cell r="I152">
            <v>202101</v>
          </cell>
          <cell r="J152" t="str">
            <v>GD</v>
          </cell>
          <cell r="K152" t="str">
            <v>OR</v>
          </cell>
          <cell r="L152" t="str">
            <v>380000</v>
          </cell>
          <cell r="M152" t="str">
            <v xml:space="preserve">068                                </v>
          </cell>
          <cell r="N152" t="str">
            <v>00</v>
          </cell>
          <cell r="O152" t="str">
            <v xml:space="preserve">UADD    </v>
          </cell>
          <cell r="P152" t="str">
            <v>Gas Distribution Non-Revenue Blanket</v>
          </cell>
          <cell r="Q152" t="str">
            <v>Gas Distribution Non Revenue - Klamath</v>
          </cell>
          <cell r="R152">
            <v>216.23</v>
          </cell>
          <cell r="S152" t="str">
            <v>3005</v>
          </cell>
          <cell r="T152" t="str">
            <v>MN309</v>
          </cell>
          <cell r="U152" t="str">
            <v>Programs</v>
          </cell>
          <cell r="V152" t="str">
            <v>GD.OR.380000</v>
          </cell>
          <cell r="W152">
            <v>1</v>
          </cell>
          <cell r="X152">
            <v>216.23</v>
          </cell>
        </row>
        <row r="153">
          <cell r="B153" t="str">
            <v>MN310</v>
          </cell>
          <cell r="C153" t="str">
            <v>3005</v>
          </cell>
          <cell r="D153" t="str">
            <v>Gas Servcs Non Rev-LaGrande</v>
          </cell>
          <cell r="E153" t="str">
            <v>98801121</v>
          </cell>
          <cell r="F153" t="str">
            <v>DIS-G S Cap Blanket</v>
          </cell>
          <cell r="G153">
            <v>40179</v>
          </cell>
          <cell r="H153" t="str">
            <v>202101</v>
          </cell>
          <cell r="I153">
            <v>202101</v>
          </cell>
          <cell r="J153" t="str">
            <v>GD</v>
          </cell>
          <cell r="K153" t="str">
            <v>OR</v>
          </cell>
          <cell r="L153" t="str">
            <v>376000</v>
          </cell>
          <cell r="M153" t="str">
            <v xml:space="preserve">068                                </v>
          </cell>
          <cell r="N153" t="str">
            <v>00</v>
          </cell>
          <cell r="O153" t="str">
            <v xml:space="preserve">UADD    </v>
          </cell>
          <cell r="P153" t="str">
            <v>Gas Distribution Non-Revenue Blanket</v>
          </cell>
          <cell r="Q153" t="str">
            <v>Gas Distribution Non Revenue - La Grande</v>
          </cell>
          <cell r="R153">
            <v>-383.08</v>
          </cell>
          <cell r="S153" t="str">
            <v>3005</v>
          </cell>
          <cell r="T153" t="str">
            <v>MN310</v>
          </cell>
          <cell r="U153" t="str">
            <v>Programs</v>
          </cell>
          <cell r="V153" t="str">
            <v>GD.OR.376000</v>
          </cell>
          <cell r="W153">
            <v>1</v>
          </cell>
          <cell r="X153">
            <v>-383.08</v>
          </cell>
        </row>
        <row r="154">
          <cell r="B154" t="str">
            <v>MN310</v>
          </cell>
          <cell r="C154" t="str">
            <v>3005</v>
          </cell>
          <cell r="D154" t="str">
            <v>Gas Servcs Non Rev-LaGrande</v>
          </cell>
          <cell r="E154" t="str">
            <v>98801121</v>
          </cell>
          <cell r="F154" t="str">
            <v>DIS-G S Cap Blanket</v>
          </cell>
          <cell r="G154">
            <v>40179</v>
          </cell>
          <cell r="H154" t="str">
            <v>202101</v>
          </cell>
          <cell r="I154">
            <v>202101</v>
          </cell>
          <cell r="J154" t="str">
            <v>GD</v>
          </cell>
          <cell r="K154" t="str">
            <v>OR</v>
          </cell>
          <cell r="L154" t="str">
            <v>380000</v>
          </cell>
          <cell r="M154" t="str">
            <v xml:space="preserve">068                                </v>
          </cell>
          <cell r="N154" t="str">
            <v>00</v>
          </cell>
          <cell r="O154" t="str">
            <v xml:space="preserve">UADD    </v>
          </cell>
          <cell r="P154" t="str">
            <v>Gas Distribution Non-Revenue Blanket</v>
          </cell>
          <cell r="Q154" t="str">
            <v>Gas Distribution Non Revenue - La Grande</v>
          </cell>
          <cell r="R154">
            <v>-441.72</v>
          </cell>
          <cell r="S154" t="str">
            <v>3005</v>
          </cell>
          <cell r="T154" t="str">
            <v>MN310</v>
          </cell>
          <cell r="U154" t="str">
            <v>Programs</v>
          </cell>
          <cell r="V154" t="str">
            <v>GD.OR.380000</v>
          </cell>
          <cell r="W154">
            <v>1</v>
          </cell>
          <cell r="X154">
            <v>-441.72</v>
          </cell>
        </row>
        <row r="155">
          <cell r="B155" t="str">
            <v>MN206</v>
          </cell>
          <cell r="C155" t="str">
            <v>3005</v>
          </cell>
          <cell r="D155" t="str">
            <v>Gas Servcs Non Rev-Medford</v>
          </cell>
          <cell r="E155" t="str">
            <v>98401121</v>
          </cell>
          <cell r="F155" t="str">
            <v>DIS-G S Cap Blanket</v>
          </cell>
          <cell r="G155">
            <v>40179</v>
          </cell>
          <cell r="H155" t="str">
            <v>202101</v>
          </cell>
          <cell r="I155">
            <v>202101</v>
          </cell>
          <cell r="J155" t="str">
            <v>GD</v>
          </cell>
          <cell r="K155" t="str">
            <v>OR</v>
          </cell>
          <cell r="L155" t="str">
            <v>376000</v>
          </cell>
          <cell r="M155" t="str">
            <v xml:space="preserve">068                                </v>
          </cell>
          <cell r="N155" t="str">
            <v>00</v>
          </cell>
          <cell r="O155" t="str">
            <v xml:space="preserve">UADD    </v>
          </cell>
          <cell r="P155" t="str">
            <v>Gas Distribution Non-Revenue Blanket</v>
          </cell>
          <cell r="Q155" t="str">
            <v>Gas Distribution Non Revenue - Medford</v>
          </cell>
          <cell r="R155">
            <v>13116.14</v>
          </cell>
          <cell r="S155" t="str">
            <v>3005</v>
          </cell>
          <cell r="T155" t="str">
            <v>MN206</v>
          </cell>
          <cell r="U155" t="str">
            <v>Programs</v>
          </cell>
          <cell r="V155" t="str">
            <v>GD.OR.376000</v>
          </cell>
          <cell r="W155">
            <v>1</v>
          </cell>
          <cell r="X155">
            <v>13116.14</v>
          </cell>
        </row>
        <row r="156">
          <cell r="B156" t="str">
            <v>MN206</v>
          </cell>
          <cell r="C156" t="str">
            <v>3005</v>
          </cell>
          <cell r="D156" t="str">
            <v>Gas Servcs Non Rev-Medford</v>
          </cell>
          <cell r="E156" t="str">
            <v>98401121</v>
          </cell>
          <cell r="F156" t="str">
            <v>DIS-G S Cap Blanket</v>
          </cell>
          <cell r="G156">
            <v>40179</v>
          </cell>
          <cell r="H156" t="str">
            <v>202101</v>
          </cell>
          <cell r="I156">
            <v>202101</v>
          </cell>
          <cell r="J156" t="str">
            <v>GD</v>
          </cell>
          <cell r="K156" t="str">
            <v>OR</v>
          </cell>
          <cell r="L156" t="str">
            <v>380000</v>
          </cell>
          <cell r="M156" t="str">
            <v xml:space="preserve">068                                </v>
          </cell>
          <cell r="N156" t="str">
            <v>00</v>
          </cell>
          <cell r="O156" t="str">
            <v xml:space="preserve">UADD    </v>
          </cell>
          <cell r="P156" t="str">
            <v>Gas Distribution Non-Revenue Blanket</v>
          </cell>
          <cell r="Q156" t="str">
            <v>Gas Distribution Non Revenue - Medford</v>
          </cell>
          <cell r="R156">
            <v>13116.12</v>
          </cell>
          <cell r="S156" t="str">
            <v>3005</v>
          </cell>
          <cell r="T156" t="str">
            <v>MN206</v>
          </cell>
          <cell r="U156" t="str">
            <v>Programs</v>
          </cell>
          <cell r="V156" t="str">
            <v>GD.OR.380000</v>
          </cell>
          <cell r="W156">
            <v>1</v>
          </cell>
          <cell r="X156">
            <v>13116.12</v>
          </cell>
        </row>
        <row r="157">
          <cell r="B157" t="str">
            <v>MN360</v>
          </cell>
          <cell r="C157" t="str">
            <v>3005</v>
          </cell>
          <cell r="D157" t="str">
            <v>Gas Servcs Non Rev-Roseburg</v>
          </cell>
          <cell r="E157" t="str">
            <v>98601121</v>
          </cell>
          <cell r="F157" t="str">
            <v>DIS-G S Cap Blanket</v>
          </cell>
          <cell r="G157">
            <v>40179</v>
          </cell>
          <cell r="H157" t="str">
            <v>202101</v>
          </cell>
          <cell r="I157">
            <v>202101</v>
          </cell>
          <cell r="J157" t="str">
            <v>GD</v>
          </cell>
          <cell r="K157" t="str">
            <v>OR</v>
          </cell>
          <cell r="L157" t="str">
            <v>376000</v>
          </cell>
          <cell r="M157" t="str">
            <v xml:space="preserve">068                                </v>
          </cell>
          <cell r="N157" t="str">
            <v>00</v>
          </cell>
          <cell r="O157" t="str">
            <v xml:space="preserve">UADD    </v>
          </cell>
          <cell r="P157" t="str">
            <v>Gas Distribution Non-Revenue Blanket</v>
          </cell>
          <cell r="Q157" t="str">
            <v>Gas Distribution Non Revenue - Roseburg</v>
          </cell>
          <cell r="R157">
            <v>9719.0400000000009</v>
          </cell>
          <cell r="S157" t="str">
            <v>3005</v>
          </cell>
          <cell r="T157" t="str">
            <v>MN360</v>
          </cell>
          <cell r="U157" t="str">
            <v>Programs</v>
          </cell>
          <cell r="V157" t="str">
            <v>GD.OR.376000</v>
          </cell>
          <cell r="W157">
            <v>1</v>
          </cell>
          <cell r="X157">
            <v>9719.0400000000009</v>
          </cell>
        </row>
        <row r="158">
          <cell r="B158" t="str">
            <v>MN360</v>
          </cell>
          <cell r="C158" t="str">
            <v>3005</v>
          </cell>
          <cell r="D158" t="str">
            <v>Gas Servcs Non Rev-Roseburg</v>
          </cell>
          <cell r="E158" t="str">
            <v>98601121</v>
          </cell>
          <cell r="F158" t="str">
            <v>DIS-G S Cap Blanket</v>
          </cell>
          <cell r="G158">
            <v>40179</v>
          </cell>
          <cell r="H158" t="str">
            <v>202101</v>
          </cell>
          <cell r="I158">
            <v>202101</v>
          </cell>
          <cell r="J158" t="str">
            <v>GD</v>
          </cell>
          <cell r="K158" t="str">
            <v>OR</v>
          </cell>
          <cell r="L158" t="str">
            <v>380000</v>
          </cell>
          <cell r="M158" t="str">
            <v xml:space="preserve">068                                </v>
          </cell>
          <cell r="N158" t="str">
            <v>00</v>
          </cell>
          <cell r="O158" t="str">
            <v xml:space="preserve">UADD    </v>
          </cell>
          <cell r="P158" t="str">
            <v>Gas Distribution Non-Revenue Blanket</v>
          </cell>
          <cell r="Q158" t="str">
            <v>Gas Distribution Non Revenue - Roseburg</v>
          </cell>
          <cell r="R158">
            <v>9719.09</v>
          </cell>
          <cell r="S158" t="str">
            <v>3005</v>
          </cell>
          <cell r="T158" t="str">
            <v>MN360</v>
          </cell>
          <cell r="U158" t="str">
            <v>Programs</v>
          </cell>
          <cell r="V158" t="str">
            <v>GD.OR.380000</v>
          </cell>
          <cell r="W158">
            <v>1</v>
          </cell>
          <cell r="X158">
            <v>9719.09</v>
          </cell>
        </row>
        <row r="159">
          <cell r="B159" t="str">
            <v>MN206</v>
          </cell>
          <cell r="C159" t="str">
            <v>3005</v>
          </cell>
          <cell r="D159" t="str">
            <v>OR -Main Rplc-Leak_Medford</v>
          </cell>
          <cell r="E159" t="str">
            <v>98401146</v>
          </cell>
          <cell r="F159" t="str">
            <v>DIS-G S Cap Blanket</v>
          </cell>
          <cell r="G159">
            <v>42217</v>
          </cell>
          <cell r="H159" t="str">
            <v>202101</v>
          </cell>
          <cell r="I159">
            <v>202101</v>
          </cell>
          <cell r="J159" t="str">
            <v>GD</v>
          </cell>
          <cell r="K159" t="str">
            <v>OR</v>
          </cell>
          <cell r="L159" t="str">
            <v>376000</v>
          </cell>
          <cell r="M159" t="str">
            <v xml:space="preserve">068                                </v>
          </cell>
          <cell r="N159" t="str">
            <v>00</v>
          </cell>
          <cell r="O159" t="str">
            <v xml:space="preserve">UADD    </v>
          </cell>
          <cell r="P159" t="str">
            <v>Gas Distribution Non-Revenue Blanket</v>
          </cell>
          <cell r="Q159" t="str">
            <v>Gas Distribution Non Revenue - Medford</v>
          </cell>
          <cell r="R159">
            <v>64.260000000000005</v>
          </cell>
          <cell r="S159" t="str">
            <v>3005</v>
          </cell>
          <cell r="T159" t="str">
            <v>MN206</v>
          </cell>
          <cell r="U159" t="str">
            <v>Programs</v>
          </cell>
          <cell r="V159" t="str">
            <v>GD.OR.376000</v>
          </cell>
          <cell r="W159">
            <v>1</v>
          </cell>
          <cell r="X159">
            <v>64.260000000000005</v>
          </cell>
        </row>
        <row r="160">
          <cell r="B160" t="str">
            <v>MN309</v>
          </cell>
          <cell r="C160" t="str">
            <v>3005</v>
          </cell>
          <cell r="D160" t="str">
            <v>OR-Service Rplc-Leak_Klamath</v>
          </cell>
          <cell r="E160" t="str">
            <v>98701147</v>
          </cell>
          <cell r="F160" t="str">
            <v>DIS-G S Cap Blanket</v>
          </cell>
          <cell r="G160">
            <v>42217</v>
          </cell>
          <cell r="H160" t="str">
            <v>202101</v>
          </cell>
          <cell r="I160">
            <v>202101</v>
          </cell>
          <cell r="J160" t="str">
            <v>GD</v>
          </cell>
          <cell r="K160" t="str">
            <v>OR</v>
          </cell>
          <cell r="L160" t="str">
            <v>380000</v>
          </cell>
          <cell r="M160" t="str">
            <v xml:space="preserve">068                                </v>
          </cell>
          <cell r="N160" t="str">
            <v>00</v>
          </cell>
          <cell r="O160" t="str">
            <v xml:space="preserve">UADD    </v>
          </cell>
          <cell r="P160" t="str">
            <v>Gas Distribution Non-Revenue Blanket</v>
          </cell>
          <cell r="Q160" t="str">
            <v>Gas Distribution Non Revenue - Klamath</v>
          </cell>
          <cell r="R160">
            <v>155.72999999999999</v>
          </cell>
          <cell r="S160" t="str">
            <v>3005</v>
          </cell>
          <cell r="T160" t="str">
            <v>MN309</v>
          </cell>
          <cell r="U160" t="str">
            <v>Programs</v>
          </cell>
          <cell r="V160" t="str">
            <v>GD.OR.380000</v>
          </cell>
          <cell r="W160">
            <v>1</v>
          </cell>
          <cell r="X160">
            <v>155.72999999999999</v>
          </cell>
        </row>
        <row r="161">
          <cell r="B161" t="str">
            <v>MN206</v>
          </cell>
          <cell r="C161" t="str">
            <v>3005</v>
          </cell>
          <cell r="D161" t="str">
            <v>OR-Service Rplc-Leak_Medford</v>
          </cell>
          <cell r="E161" t="str">
            <v>98401147</v>
          </cell>
          <cell r="F161" t="str">
            <v>DIS-G S Cap Blanket</v>
          </cell>
          <cell r="G161">
            <v>42217</v>
          </cell>
          <cell r="H161" t="str">
            <v>202101</v>
          </cell>
          <cell r="I161">
            <v>202101</v>
          </cell>
          <cell r="J161" t="str">
            <v>GD</v>
          </cell>
          <cell r="K161" t="str">
            <v>OR</v>
          </cell>
          <cell r="L161" t="str">
            <v>380000</v>
          </cell>
          <cell r="M161" t="str">
            <v xml:space="preserve">068                                </v>
          </cell>
          <cell r="N161" t="str">
            <v>00</v>
          </cell>
          <cell r="O161" t="str">
            <v xml:space="preserve">UADD    </v>
          </cell>
          <cell r="P161" t="str">
            <v>Gas Distribution Non-Revenue Blanket</v>
          </cell>
          <cell r="Q161" t="str">
            <v>Gas Distribution Non Revenue - Medford</v>
          </cell>
          <cell r="R161">
            <v>14919.27</v>
          </cell>
          <cell r="S161" t="str">
            <v>3005</v>
          </cell>
          <cell r="T161" t="str">
            <v>MN206</v>
          </cell>
          <cell r="U161" t="str">
            <v>Programs</v>
          </cell>
          <cell r="V161" t="str">
            <v>GD.OR.380000</v>
          </cell>
          <cell r="W161">
            <v>1</v>
          </cell>
          <cell r="X161">
            <v>14919.27</v>
          </cell>
        </row>
        <row r="162">
          <cell r="B162" t="str">
            <v>MN360</v>
          </cell>
          <cell r="C162" t="str">
            <v>3005</v>
          </cell>
          <cell r="D162" t="str">
            <v>OR-Service Rplc-Leak_Roseburg</v>
          </cell>
          <cell r="E162" t="str">
            <v>98601147</v>
          </cell>
          <cell r="F162" t="str">
            <v>DIS-G S Cap Blanket</v>
          </cell>
          <cell r="G162">
            <v>42217</v>
          </cell>
          <cell r="H162" t="str">
            <v>202101</v>
          </cell>
          <cell r="I162">
            <v>202101</v>
          </cell>
          <cell r="J162" t="str">
            <v>GD</v>
          </cell>
          <cell r="K162" t="str">
            <v>OR</v>
          </cell>
          <cell r="L162" t="str">
            <v>380000</v>
          </cell>
          <cell r="M162" t="str">
            <v xml:space="preserve">068                                </v>
          </cell>
          <cell r="N162" t="str">
            <v>00</v>
          </cell>
          <cell r="O162" t="str">
            <v xml:space="preserve">UADD    </v>
          </cell>
          <cell r="P162" t="str">
            <v>Gas Distribution Non-Revenue Blanket</v>
          </cell>
          <cell r="Q162" t="str">
            <v>Gas Distribution Non Revenue - Roseburg</v>
          </cell>
          <cell r="R162">
            <v>155.69</v>
          </cell>
          <cell r="S162" t="str">
            <v>3005</v>
          </cell>
          <cell r="T162" t="str">
            <v>MN360</v>
          </cell>
          <cell r="U162" t="str">
            <v>Programs</v>
          </cell>
          <cell r="V162" t="str">
            <v>GD.OR.380000</v>
          </cell>
          <cell r="W162">
            <v>1</v>
          </cell>
          <cell r="X162">
            <v>155.69</v>
          </cell>
        </row>
        <row r="163">
          <cell r="B163" t="str">
            <v>ZOR06</v>
          </cell>
          <cell r="C163" t="str">
            <v>3006</v>
          </cell>
          <cell r="D163" t="str">
            <v>Overbld Gas Klamath OR</v>
          </cell>
          <cell r="E163" t="str">
            <v>98705062</v>
          </cell>
          <cell r="F163" t="str">
            <v>DIS-G S Cap Blanket</v>
          </cell>
          <cell r="G163">
            <v>41275</v>
          </cell>
          <cell r="H163" t="str">
            <v>202101</v>
          </cell>
          <cell r="I163">
            <v>202101</v>
          </cell>
          <cell r="J163" t="str">
            <v>GD</v>
          </cell>
          <cell r="K163" t="str">
            <v>OR</v>
          </cell>
          <cell r="L163" t="str">
            <v>376000</v>
          </cell>
          <cell r="M163" t="str">
            <v xml:space="preserve">068                                </v>
          </cell>
          <cell r="N163" t="str">
            <v>00</v>
          </cell>
          <cell r="O163" t="str">
            <v xml:space="preserve">UADD    </v>
          </cell>
          <cell r="P163" t="str">
            <v>Overbuilt Pipe Replacement Blanket</v>
          </cell>
          <cell r="Q163" t="str">
            <v>OR Overbuilt Pipe Replacement</v>
          </cell>
          <cell r="R163">
            <v>103.82</v>
          </cell>
          <cell r="S163" t="str">
            <v>3006</v>
          </cell>
          <cell r="T163" t="str">
            <v>ZOR06</v>
          </cell>
          <cell r="U163" t="str">
            <v>Mandated</v>
          </cell>
          <cell r="V163" t="str">
            <v>GD.OR.376000</v>
          </cell>
          <cell r="W163">
            <v>1</v>
          </cell>
          <cell r="X163">
            <v>103.82</v>
          </cell>
        </row>
        <row r="164">
          <cell r="B164" t="str">
            <v>ZOR06</v>
          </cell>
          <cell r="C164" t="str">
            <v>3006</v>
          </cell>
          <cell r="D164" t="str">
            <v>Overbld Gas Medford OR</v>
          </cell>
          <cell r="E164" t="str">
            <v>98405215</v>
          </cell>
          <cell r="F164" t="str">
            <v>DIS-G S Cap Blanket</v>
          </cell>
          <cell r="G164">
            <v>41275</v>
          </cell>
          <cell r="H164" t="str">
            <v>202101</v>
          </cell>
          <cell r="I164">
            <v>202101</v>
          </cell>
          <cell r="J164" t="str">
            <v>GD</v>
          </cell>
          <cell r="K164" t="str">
            <v>OR</v>
          </cell>
          <cell r="L164" t="str">
            <v>376000</v>
          </cell>
          <cell r="M164" t="str">
            <v xml:space="preserve">068                                </v>
          </cell>
          <cell r="N164" t="str">
            <v>00</v>
          </cell>
          <cell r="O164" t="str">
            <v xml:space="preserve">UADD    </v>
          </cell>
          <cell r="P164" t="str">
            <v>Overbuilt Pipe Replacement Blanket</v>
          </cell>
          <cell r="Q164" t="str">
            <v>OR Overbuilt Pipe Replacement</v>
          </cell>
          <cell r="R164">
            <v>672.04</v>
          </cell>
          <cell r="S164" t="str">
            <v>3006</v>
          </cell>
          <cell r="T164" t="str">
            <v>ZOR06</v>
          </cell>
          <cell r="U164" t="str">
            <v>Mandated</v>
          </cell>
          <cell r="V164" t="str">
            <v>GD.OR.376000</v>
          </cell>
          <cell r="W164">
            <v>1</v>
          </cell>
          <cell r="X164">
            <v>672.04</v>
          </cell>
        </row>
        <row r="165">
          <cell r="B165" t="str">
            <v>MNG07</v>
          </cell>
          <cell r="C165" t="str">
            <v>3007</v>
          </cell>
          <cell r="D165" t="str">
            <v>Isolated Steel - OR</v>
          </cell>
          <cell r="E165" t="str">
            <v>06804907</v>
          </cell>
          <cell r="F165" t="str">
            <v>DIS-G S Cap Blanket</v>
          </cell>
          <cell r="G165">
            <v>41852</v>
          </cell>
          <cell r="H165" t="str">
            <v>202101</v>
          </cell>
          <cell r="I165">
            <v>202101</v>
          </cell>
          <cell r="J165" t="str">
            <v>GD</v>
          </cell>
          <cell r="K165" t="str">
            <v>OR</v>
          </cell>
          <cell r="L165" t="str">
            <v>376000</v>
          </cell>
          <cell r="M165" t="str">
            <v xml:space="preserve">068                                </v>
          </cell>
          <cell r="N165" t="str">
            <v>00</v>
          </cell>
          <cell r="O165" t="str">
            <v xml:space="preserve">UADD    </v>
          </cell>
          <cell r="P165" t="str">
            <v>Isolated Steel Replacement</v>
          </cell>
          <cell r="Q165" t="str">
            <v>Isolated Steel Replacement OR</v>
          </cell>
          <cell r="R165">
            <v>871.81</v>
          </cell>
          <cell r="S165" t="str">
            <v>3007</v>
          </cell>
          <cell r="T165" t="str">
            <v>MNG07</v>
          </cell>
          <cell r="U165" t="str">
            <v>Mandated</v>
          </cell>
          <cell r="V165" t="str">
            <v>GD.OR.376000</v>
          </cell>
          <cell r="W165">
            <v>1</v>
          </cell>
          <cell r="X165">
            <v>871.81</v>
          </cell>
        </row>
        <row r="166">
          <cell r="B166" t="str">
            <v>MNG07</v>
          </cell>
          <cell r="C166" t="str">
            <v>3007</v>
          </cell>
          <cell r="D166" t="str">
            <v>Isolated Steel - OR</v>
          </cell>
          <cell r="E166" t="str">
            <v>06804907</v>
          </cell>
          <cell r="F166" t="str">
            <v>DIS-G S Cap Blanket</v>
          </cell>
          <cell r="G166">
            <v>41852</v>
          </cell>
          <cell r="H166" t="str">
            <v>202101</v>
          </cell>
          <cell r="I166">
            <v>202101</v>
          </cell>
          <cell r="J166" t="str">
            <v>GD</v>
          </cell>
          <cell r="K166" t="str">
            <v>OR</v>
          </cell>
          <cell r="L166" t="str">
            <v>380000</v>
          </cell>
          <cell r="M166" t="str">
            <v xml:space="preserve">068                                </v>
          </cell>
          <cell r="N166" t="str">
            <v>00</v>
          </cell>
          <cell r="O166" t="str">
            <v xml:space="preserve">UADD    </v>
          </cell>
          <cell r="P166" t="str">
            <v>Isolated Steel Replacement</v>
          </cell>
          <cell r="Q166" t="str">
            <v>Isolated Steel Replacement OR</v>
          </cell>
          <cell r="R166">
            <v>871.79</v>
          </cell>
          <cell r="S166" t="str">
            <v>3007</v>
          </cell>
          <cell r="T166" t="str">
            <v>MNG07</v>
          </cell>
          <cell r="U166" t="str">
            <v>Mandated</v>
          </cell>
          <cell r="V166" t="str">
            <v>GD.OR.380000</v>
          </cell>
          <cell r="W166">
            <v>1</v>
          </cell>
          <cell r="X166">
            <v>871.79</v>
          </cell>
        </row>
        <row r="167">
          <cell r="B167" t="str">
            <v>GN214</v>
          </cell>
          <cell r="C167" t="str">
            <v>3008</v>
          </cell>
          <cell r="D167" t="str">
            <v>AA OR Main Major S Medford '18</v>
          </cell>
          <cell r="E167" t="str">
            <v>98405313</v>
          </cell>
          <cell r="F167" t="str">
            <v>DIS-G S Cap Blanket</v>
          </cell>
          <cell r="G167">
            <v>43009</v>
          </cell>
          <cell r="H167" t="str">
            <v>202101</v>
          </cell>
          <cell r="I167">
            <v>202101</v>
          </cell>
          <cell r="J167" t="str">
            <v>GD</v>
          </cell>
          <cell r="K167" t="str">
            <v>OR</v>
          </cell>
          <cell r="L167" t="str">
            <v>376000</v>
          </cell>
          <cell r="M167" t="str">
            <v xml:space="preserve">068                                </v>
          </cell>
          <cell r="N167" t="str">
            <v>00</v>
          </cell>
          <cell r="O167" t="str">
            <v xml:space="preserve">UADD    </v>
          </cell>
          <cell r="P167" t="str">
            <v>Aldyl -A Pipe Replacement</v>
          </cell>
          <cell r="Q167" t="str">
            <v>Aldyl A OR - Main Pipe Major Project</v>
          </cell>
          <cell r="R167">
            <v>-602.77</v>
          </cell>
          <cell r="S167" t="str">
            <v>3008</v>
          </cell>
          <cell r="T167" t="str">
            <v>GN214</v>
          </cell>
          <cell r="U167" t="str">
            <v>Programs</v>
          </cell>
          <cell r="V167" t="str">
            <v>GD.OR.376000</v>
          </cell>
          <cell r="W167">
            <v>1</v>
          </cell>
          <cell r="X167">
            <v>-602.77</v>
          </cell>
        </row>
        <row r="168">
          <cell r="B168" t="str">
            <v>GN214</v>
          </cell>
          <cell r="C168" t="str">
            <v>3008</v>
          </cell>
          <cell r="D168" t="str">
            <v>AA OR Main Major S Medford '19</v>
          </cell>
          <cell r="E168" t="str">
            <v>98405324</v>
          </cell>
          <cell r="F168" t="str">
            <v>DIS-G N Cap Blanket</v>
          </cell>
          <cell r="G168">
            <v>43344</v>
          </cell>
          <cell r="H168" t="str">
            <v>202101</v>
          </cell>
          <cell r="I168">
            <v>202101</v>
          </cell>
          <cell r="J168" t="str">
            <v>GD</v>
          </cell>
          <cell r="K168" t="str">
            <v>OR</v>
          </cell>
          <cell r="L168" t="str">
            <v>376000</v>
          </cell>
          <cell r="M168" t="str">
            <v xml:space="preserve">068                                </v>
          </cell>
          <cell r="N168" t="str">
            <v>00</v>
          </cell>
          <cell r="O168" t="str">
            <v xml:space="preserve">UADD    </v>
          </cell>
          <cell r="P168" t="str">
            <v>Aldyl -A Pipe Replacement</v>
          </cell>
          <cell r="Q168" t="str">
            <v>Aldyl A OR - Main Pipe Major Project</v>
          </cell>
          <cell r="R168">
            <v>20675.79</v>
          </cell>
          <cell r="S168" t="str">
            <v>3008</v>
          </cell>
          <cell r="T168" t="str">
            <v>GN214</v>
          </cell>
          <cell r="U168" t="str">
            <v>Programs</v>
          </cell>
          <cell r="V168" t="str">
            <v>GD.OR.376000</v>
          </cell>
          <cell r="W168">
            <v>1</v>
          </cell>
          <cell r="X168">
            <v>20675.79</v>
          </cell>
        </row>
        <row r="169">
          <cell r="B169" t="str">
            <v>GN214</v>
          </cell>
          <cell r="C169" t="str">
            <v>3008</v>
          </cell>
          <cell r="D169" t="str">
            <v>AA OR Main Major S Medford '20</v>
          </cell>
          <cell r="E169" t="str">
            <v>98405333</v>
          </cell>
          <cell r="F169" t="str">
            <v>DIS-G S Cap Blanket</v>
          </cell>
          <cell r="G169">
            <v>43586</v>
          </cell>
          <cell r="H169" t="str">
            <v>202101</v>
          </cell>
          <cell r="I169">
            <v>202101</v>
          </cell>
          <cell r="J169" t="str">
            <v>GD</v>
          </cell>
          <cell r="K169" t="str">
            <v>OR</v>
          </cell>
          <cell r="L169" t="str">
            <v>380000</v>
          </cell>
          <cell r="M169" t="str">
            <v xml:space="preserve">068                                </v>
          </cell>
          <cell r="N169" t="str">
            <v>00</v>
          </cell>
          <cell r="O169" t="str">
            <v xml:space="preserve">UADD    </v>
          </cell>
          <cell r="P169" t="str">
            <v>Aldyl -A Pipe Replacement</v>
          </cell>
          <cell r="Q169" t="str">
            <v>Aldyl A OR - Main Pipe Major Project</v>
          </cell>
          <cell r="R169">
            <v>7704.69</v>
          </cell>
          <cell r="S169" t="str">
            <v>3008</v>
          </cell>
          <cell r="T169" t="str">
            <v>GN214</v>
          </cell>
          <cell r="U169" t="str">
            <v>Programs</v>
          </cell>
          <cell r="V169" t="str">
            <v>GD.OR.380000</v>
          </cell>
          <cell r="W169">
            <v>1</v>
          </cell>
          <cell r="X169">
            <v>7704.69</v>
          </cell>
        </row>
        <row r="170">
          <cell r="B170" t="str">
            <v>GN310</v>
          </cell>
          <cell r="C170" t="str">
            <v>3008</v>
          </cell>
          <cell r="D170" t="str">
            <v>AA OR Main Minor Gas Dist(984)</v>
          </cell>
          <cell r="E170" t="str">
            <v>98401127</v>
          </cell>
          <cell r="F170" t="str">
            <v>DIS-G S Cap Blanket</v>
          </cell>
          <cell r="G170">
            <v>41609</v>
          </cell>
          <cell r="H170" t="str">
            <v>202101</v>
          </cell>
          <cell r="I170">
            <v>202101</v>
          </cell>
          <cell r="J170" t="str">
            <v>GD</v>
          </cell>
          <cell r="K170" t="str">
            <v>OR</v>
          </cell>
          <cell r="L170" t="str">
            <v>376000</v>
          </cell>
          <cell r="M170" t="str">
            <v xml:space="preserve">068                                </v>
          </cell>
          <cell r="N170" t="str">
            <v>00</v>
          </cell>
          <cell r="O170" t="str">
            <v xml:space="preserve">UADD    </v>
          </cell>
          <cell r="P170" t="str">
            <v>Aldyl -A Pipe Replacement</v>
          </cell>
          <cell r="Q170" t="str">
            <v>Aldyl A-OR-Main Pipe-Minor Project -Gas Districts</v>
          </cell>
          <cell r="R170">
            <v>1812.43</v>
          </cell>
          <cell r="S170" t="str">
            <v>3008</v>
          </cell>
          <cell r="T170" t="str">
            <v>GN310</v>
          </cell>
          <cell r="U170" t="str">
            <v>Programs</v>
          </cell>
          <cell r="V170" t="str">
            <v>GD.OR.376000</v>
          </cell>
          <cell r="W170">
            <v>1</v>
          </cell>
          <cell r="X170">
            <v>1812.43</v>
          </cell>
        </row>
        <row r="171">
          <cell r="B171" t="str">
            <v>GN310</v>
          </cell>
          <cell r="C171" t="str">
            <v>3008</v>
          </cell>
          <cell r="D171" t="str">
            <v>AA OR Main Minor Gas Dist(984)</v>
          </cell>
          <cell r="E171" t="str">
            <v>98401127</v>
          </cell>
          <cell r="F171" t="str">
            <v>DIS-G S Cap Blanket</v>
          </cell>
          <cell r="G171">
            <v>41609</v>
          </cell>
          <cell r="H171" t="str">
            <v>202101</v>
          </cell>
          <cell r="I171">
            <v>202101</v>
          </cell>
          <cell r="J171" t="str">
            <v>GD</v>
          </cell>
          <cell r="K171" t="str">
            <v>OR</v>
          </cell>
          <cell r="L171" t="str">
            <v>380000</v>
          </cell>
          <cell r="M171" t="str">
            <v xml:space="preserve">068                                </v>
          </cell>
          <cell r="N171" t="str">
            <v>00</v>
          </cell>
          <cell r="O171" t="str">
            <v xml:space="preserve">UADD    </v>
          </cell>
          <cell r="P171" t="str">
            <v>Aldyl -A Pipe Replacement</v>
          </cell>
          <cell r="Q171" t="str">
            <v>Aldyl A-OR-Main Pipe-Minor Project -Gas Districts</v>
          </cell>
          <cell r="R171">
            <v>419.43</v>
          </cell>
          <cell r="S171" t="str">
            <v>3008</v>
          </cell>
          <cell r="T171" t="str">
            <v>GN310</v>
          </cell>
          <cell r="U171" t="str">
            <v>Programs</v>
          </cell>
          <cell r="V171" t="str">
            <v>GD.OR.380000</v>
          </cell>
          <cell r="W171">
            <v>1</v>
          </cell>
          <cell r="X171">
            <v>419.43</v>
          </cell>
        </row>
        <row r="172">
          <cell r="B172" t="str">
            <v>GN310</v>
          </cell>
          <cell r="C172" t="str">
            <v>3008</v>
          </cell>
          <cell r="D172" t="str">
            <v>AA OR Main Minor Gas Dist(986)</v>
          </cell>
          <cell r="E172" t="str">
            <v>98601127</v>
          </cell>
          <cell r="F172" t="str">
            <v>DIS-G S Cap Blanket</v>
          </cell>
          <cell r="G172">
            <v>41609</v>
          </cell>
          <cell r="H172" t="str">
            <v>202101</v>
          </cell>
          <cell r="I172">
            <v>202101</v>
          </cell>
          <cell r="J172" t="str">
            <v>GD</v>
          </cell>
          <cell r="K172" t="str">
            <v>OR</v>
          </cell>
          <cell r="L172" t="str">
            <v>376000</v>
          </cell>
          <cell r="M172" t="str">
            <v xml:space="preserve">068                                </v>
          </cell>
          <cell r="N172" t="str">
            <v>00</v>
          </cell>
          <cell r="O172" t="str">
            <v xml:space="preserve">UADD    </v>
          </cell>
          <cell r="P172" t="str">
            <v>Aldyl -A Pipe Replacement</v>
          </cell>
          <cell r="Q172" t="str">
            <v>Aldyl A-OR-Main Pipe-Minor Project -Gas Districts</v>
          </cell>
          <cell r="R172">
            <v>4209.59</v>
          </cell>
          <cell r="S172" t="str">
            <v>3008</v>
          </cell>
          <cell r="T172" t="str">
            <v>GN310</v>
          </cell>
          <cell r="U172" t="str">
            <v>Programs</v>
          </cell>
          <cell r="V172" t="str">
            <v>GD.OR.376000</v>
          </cell>
          <cell r="W172">
            <v>1</v>
          </cell>
          <cell r="X172">
            <v>4209.59</v>
          </cell>
        </row>
        <row r="173">
          <cell r="B173" t="str">
            <v>GN106</v>
          </cell>
          <cell r="C173" t="str">
            <v>3008</v>
          </cell>
          <cell r="D173" t="str">
            <v>AA OR PRIORITY SERVICES-984</v>
          </cell>
          <cell r="E173" t="str">
            <v>98401129</v>
          </cell>
          <cell r="F173" t="str">
            <v>DIS-G S Cap Blanket</v>
          </cell>
          <cell r="G173">
            <v>42309</v>
          </cell>
          <cell r="H173" t="str">
            <v>202101</v>
          </cell>
          <cell r="I173">
            <v>202101</v>
          </cell>
          <cell r="J173" t="str">
            <v>GD</v>
          </cell>
          <cell r="K173" t="str">
            <v>OR</v>
          </cell>
          <cell r="L173" t="str">
            <v>380000</v>
          </cell>
          <cell r="M173" t="str">
            <v xml:space="preserve">068                                </v>
          </cell>
          <cell r="N173" t="str">
            <v>00</v>
          </cell>
          <cell r="O173" t="str">
            <v xml:space="preserve">UADD    </v>
          </cell>
          <cell r="P173" t="str">
            <v>Aldyl -A Pipe Replacement</v>
          </cell>
          <cell r="Q173" t="str">
            <v>Aldyl -A Pipe Replacement</v>
          </cell>
          <cell r="R173">
            <v>188.8</v>
          </cell>
          <cell r="S173" t="str">
            <v>3008</v>
          </cell>
          <cell r="T173" t="str">
            <v>GN106</v>
          </cell>
          <cell r="U173" t="str">
            <v>Programs</v>
          </cell>
          <cell r="V173" t="str">
            <v>GD.OR.380000</v>
          </cell>
          <cell r="W173">
            <v>1</v>
          </cell>
          <cell r="X173">
            <v>188.8</v>
          </cell>
        </row>
        <row r="174">
          <cell r="B174" t="str">
            <v>GN106</v>
          </cell>
          <cell r="C174" t="str">
            <v>3008</v>
          </cell>
          <cell r="D174" t="str">
            <v>Aldyl A Pipe Replcmnt OR</v>
          </cell>
          <cell r="E174" t="str">
            <v>06802058</v>
          </cell>
          <cell r="F174" t="str">
            <v>DIS-G S Cap Blanket</v>
          </cell>
          <cell r="G174">
            <v>40664</v>
          </cell>
          <cell r="H174" t="str">
            <v>202101</v>
          </cell>
          <cell r="I174">
            <v>202101</v>
          </cell>
          <cell r="J174" t="str">
            <v>GD</v>
          </cell>
          <cell r="K174" t="str">
            <v>OR</v>
          </cell>
          <cell r="L174" t="str">
            <v>380000</v>
          </cell>
          <cell r="M174" t="str">
            <v xml:space="preserve">068                                </v>
          </cell>
          <cell r="N174" t="str">
            <v>00</v>
          </cell>
          <cell r="O174" t="str">
            <v xml:space="preserve">UADD    </v>
          </cell>
          <cell r="P174" t="str">
            <v>Aldyl -A Pipe Replacement</v>
          </cell>
          <cell r="Q174" t="str">
            <v>Aldyl -A Pipe Replacement</v>
          </cell>
          <cell r="R174">
            <v>27807.42</v>
          </cell>
          <cell r="S174" t="str">
            <v>3008</v>
          </cell>
          <cell r="T174" t="str">
            <v>GN106</v>
          </cell>
          <cell r="U174" t="str">
            <v>Programs</v>
          </cell>
          <cell r="V174" t="str">
            <v>GD.OR.380000</v>
          </cell>
          <cell r="W174">
            <v>1</v>
          </cell>
          <cell r="X174">
            <v>27807.42</v>
          </cell>
        </row>
        <row r="175">
          <cell r="B175" t="str">
            <v>GN214</v>
          </cell>
          <cell r="C175" t="str">
            <v>3008</v>
          </cell>
          <cell r="D175" t="str">
            <v>Klamath Falls 1 GFRP 2021</v>
          </cell>
          <cell r="E175" t="str">
            <v>98705110</v>
          </cell>
          <cell r="F175" t="str">
            <v>DIS-G S Cap Blanket</v>
          </cell>
          <cell r="G175">
            <v>44136</v>
          </cell>
          <cell r="H175" t="str">
            <v>202101</v>
          </cell>
          <cell r="I175">
            <v>202101</v>
          </cell>
          <cell r="J175" t="str">
            <v>GD</v>
          </cell>
          <cell r="K175" t="str">
            <v>OR</v>
          </cell>
          <cell r="L175" t="str">
            <v>376000</v>
          </cell>
          <cell r="M175" t="str">
            <v xml:space="preserve">068                                </v>
          </cell>
          <cell r="N175" t="str">
            <v>00</v>
          </cell>
          <cell r="O175" t="str">
            <v xml:space="preserve">UADD    </v>
          </cell>
          <cell r="P175" t="str">
            <v>Aldyl -A Pipe Replacement</v>
          </cell>
          <cell r="Q175" t="str">
            <v>Aldyl A OR - Main Pipe Major Project</v>
          </cell>
          <cell r="R175">
            <v>9517.6299999999992</v>
          </cell>
          <cell r="S175" t="str">
            <v>3008</v>
          </cell>
          <cell r="T175" t="str">
            <v>GN214</v>
          </cell>
          <cell r="U175" t="str">
            <v>Programs</v>
          </cell>
          <cell r="V175" t="str">
            <v>GD.OR.376000</v>
          </cell>
          <cell r="W175">
            <v>1</v>
          </cell>
          <cell r="X175">
            <v>9517.6299999999992</v>
          </cell>
        </row>
        <row r="176">
          <cell r="B176" t="str">
            <v>XOR55</v>
          </cell>
          <cell r="C176" t="str">
            <v>3055</v>
          </cell>
          <cell r="D176" t="str">
            <v>Non-Revenue meter changes(984)</v>
          </cell>
          <cell r="E176" t="str">
            <v>98401237</v>
          </cell>
          <cell r="F176" t="str">
            <v>DIS-G S Cap Blanket</v>
          </cell>
          <cell r="G176">
            <v>41579</v>
          </cell>
          <cell r="H176" t="str">
            <v>202101</v>
          </cell>
          <cell r="I176">
            <v>202101</v>
          </cell>
          <cell r="J176" t="str">
            <v>GD</v>
          </cell>
          <cell r="K176" t="str">
            <v>OR</v>
          </cell>
          <cell r="L176" t="str">
            <v>381000</v>
          </cell>
          <cell r="M176" t="str">
            <v xml:space="preserve">068                                </v>
          </cell>
          <cell r="N176" t="str">
            <v>00</v>
          </cell>
          <cell r="O176" t="str">
            <v xml:space="preserve">UADD    </v>
          </cell>
          <cell r="P176" t="str">
            <v>Gas Meter Replacement Non Revenue</v>
          </cell>
          <cell r="Q176" t="str">
            <v>OR Gas Meter Replacement Non Revenue</v>
          </cell>
          <cell r="R176">
            <v>12903.47</v>
          </cell>
          <cell r="S176" t="str">
            <v>3055</v>
          </cell>
          <cell r="T176" t="str">
            <v>XOR55</v>
          </cell>
          <cell r="U176" t="str">
            <v>Programs</v>
          </cell>
          <cell r="V176" t="str">
            <v>GD.OR.381000</v>
          </cell>
          <cell r="W176">
            <v>1</v>
          </cell>
          <cell r="X176">
            <v>12903.47</v>
          </cell>
        </row>
        <row r="177">
          <cell r="B177" t="str">
            <v>XOR55</v>
          </cell>
          <cell r="C177" t="str">
            <v>3055</v>
          </cell>
          <cell r="D177" t="str">
            <v>Non-Revenue meter changes(985)</v>
          </cell>
          <cell r="E177" t="str">
            <v>98501237</v>
          </cell>
          <cell r="F177" t="str">
            <v>DIS-G S Cap Blanket</v>
          </cell>
          <cell r="G177">
            <v>41579</v>
          </cell>
          <cell r="H177" t="str">
            <v>202101</v>
          </cell>
          <cell r="I177">
            <v>202101</v>
          </cell>
          <cell r="J177" t="str">
            <v>GD</v>
          </cell>
          <cell r="K177" t="str">
            <v>OR</v>
          </cell>
          <cell r="L177" t="str">
            <v>381000</v>
          </cell>
          <cell r="M177" t="str">
            <v xml:space="preserve">068                                </v>
          </cell>
          <cell r="N177" t="str">
            <v>00</v>
          </cell>
          <cell r="O177" t="str">
            <v xml:space="preserve">UADD    </v>
          </cell>
          <cell r="P177" t="str">
            <v>Gas Meter Replacement Non Revenue</v>
          </cell>
          <cell r="Q177" t="str">
            <v>OR Gas Meter Replacement Non Revenue</v>
          </cell>
          <cell r="R177">
            <v>392.15</v>
          </cell>
          <cell r="S177" t="str">
            <v>3055</v>
          </cell>
          <cell r="T177" t="str">
            <v>XOR55</v>
          </cell>
          <cell r="U177" t="str">
            <v>Programs</v>
          </cell>
          <cell r="V177" t="str">
            <v>GD.OR.381000</v>
          </cell>
          <cell r="W177">
            <v>1</v>
          </cell>
          <cell r="X177">
            <v>392.15</v>
          </cell>
        </row>
        <row r="178">
          <cell r="B178" t="str">
            <v>XOR55</v>
          </cell>
          <cell r="C178" t="str">
            <v>3055</v>
          </cell>
          <cell r="D178" t="str">
            <v>Non-Revenue meter changes(986)</v>
          </cell>
          <cell r="E178" t="str">
            <v>98601237</v>
          </cell>
          <cell r="F178" t="str">
            <v>DIS-G S Cap Blanket</v>
          </cell>
          <cell r="G178">
            <v>41579</v>
          </cell>
          <cell r="H178" t="str">
            <v>202101</v>
          </cell>
          <cell r="I178">
            <v>202101</v>
          </cell>
          <cell r="J178" t="str">
            <v>GD</v>
          </cell>
          <cell r="K178" t="str">
            <v>OR</v>
          </cell>
          <cell r="L178" t="str">
            <v>381000</v>
          </cell>
          <cell r="M178" t="str">
            <v xml:space="preserve">068                                </v>
          </cell>
          <cell r="N178" t="str">
            <v>00</v>
          </cell>
          <cell r="O178" t="str">
            <v xml:space="preserve">UADD    </v>
          </cell>
          <cell r="P178" t="str">
            <v>Gas Meter Replacement Non Revenue</v>
          </cell>
          <cell r="Q178" t="str">
            <v>OR Gas Meter Replacement Non Revenue</v>
          </cell>
          <cell r="R178">
            <v>5666.37</v>
          </cell>
          <cell r="S178" t="str">
            <v>3055</v>
          </cell>
          <cell r="T178" t="str">
            <v>XOR55</v>
          </cell>
          <cell r="U178" t="str">
            <v>Programs</v>
          </cell>
          <cell r="V178" t="str">
            <v>GD.OR.381000</v>
          </cell>
          <cell r="W178">
            <v>1</v>
          </cell>
          <cell r="X178">
            <v>5666.37</v>
          </cell>
        </row>
        <row r="179">
          <cell r="B179" t="str">
            <v>XOR55</v>
          </cell>
          <cell r="C179" t="str">
            <v>3055</v>
          </cell>
          <cell r="D179" t="str">
            <v>Non-Revenue meter changes(987)</v>
          </cell>
          <cell r="E179" t="str">
            <v>98701237</v>
          </cell>
          <cell r="F179" t="str">
            <v>DIS-G S Cap Blanket</v>
          </cell>
          <cell r="G179">
            <v>41579</v>
          </cell>
          <cell r="H179" t="str">
            <v>202101</v>
          </cell>
          <cell r="I179">
            <v>202101</v>
          </cell>
          <cell r="J179" t="str">
            <v>GD</v>
          </cell>
          <cell r="K179" t="str">
            <v>OR</v>
          </cell>
          <cell r="L179" t="str">
            <v>381000</v>
          </cell>
          <cell r="M179" t="str">
            <v xml:space="preserve">068                                </v>
          </cell>
          <cell r="N179" t="str">
            <v>00</v>
          </cell>
          <cell r="O179" t="str">
            <v xml:space="preserve">UADD    </v>
          </cell>
          <cell r="P179" t="str">
            <v>Gas Meter Replacement Non Revenue</v>
          </cell>
          <cell r="Q179" t="str">
            <v>OR Gas Meter Replacement Non Revenue</v>
          </cell>
          <cell r="R179">
            <v>4849.4399999999996</v>
          </cell>
          <cell r="S179" t="str">
            <v>3055</v>
          </cell>
          <cell r="T179" t="str">
            <v>XOR55</v>
          </cell>
          <cell r="U179" t="str">
            <v>Programs</v>
          </cell>
          <cell r="V179" t="str">
            <v>GD.OR.381000</v>
          </cell>
          <cell r="W179">
            <v>1</v>
          </cell>
          <cell r="X179">
            <v>4849.4399999999996</v>
          </cell>
        </row>
        <row r="180">
          <cell r="B180" t="str">
            <v>XOR55</v>
          </cell>
          <cell r="C180" t="str">
            <v>3055</v>
          </cell>
          <cell r="D180" t="str">
            <v>Non-Revenue meter changes(988)</v>
          </cell>
          <cell r="E180" t="str">
            <v>98801237</v>
          </cell>
          <cell r="F180" t="str">
            <v>DIS-G S Cap Blanket</v>
          </cell>
          <cell r="G180">
            <v>41579</v>
          </cell>
          <cell r="H180" t="str">
            <v>202101</v>
          </cell>
          <cell r="I180">
            <v>202101</v>
          </cell>
          <cell r="J180" t="str">
            <v>GD</v>
          </cell>
          <cell r="K180" t="str">
            <v>OR</v>
          </cell>
          <cell r="L180" t="str">
            <v>381000</v>
          </cell>
          <cell r="M180" t="str">
            <v xml:space="preserve">068                                </v>
          </cell>
          <cell r="N180" t="str">
            <v>00</v>
          </cell>
          <cell r="O180" t="str">
            <v xml:space="preserve">UADD    </v>
          </cell>
          <cell r="P180" t="str">
            <v>Gas Meter Replacement Non Revenue</v>
          </cell>
          <cell r="Q180" t="str">
            <v>OR Gas Meter Replacement Non Revenue</v>
          </cell>
          <cell r="R180">
            <v>788.24</v>
          </cell>
          <cell r="S180" t="str">
            <v>3055</v>
          </cell>
          <cell r="T180" t="str">
            <v>XOR55</v>
          </cell>
          <cell r="U180" t="str">
            <v>Programs</v>
          </cell>
          <cell r="V180" t="str">
            <v>GD.OR.381000</v>
          </cell>
          <cell r="W180">
            <v>1</v>
          </cell>
          <cell r="X180">
            <v>788.24</v>
          </cell>
        </row>
        <row r="181">
          <cell r="B181" t="str">
            <v>05P95</v>
          </cell>
          <cell r="C181" t="str">
            <v>5014</v>
          </cell>
          <cell r="D181" t="str">
            <v>Network Access Control Phase 3</v>
          </cell>
          <cell r="E181" t="str">
            <v>09906181</v>
          </cell>
          <cell r="F181" t="str">
            <v>GP-Cap Specific</v>
          </cell>
          <cell r="G181">
            <v>42856</v>
          </cell>
          <cell r="H181" t="str">
            <v>202101</v>
          </cell>
          <cell r="I181">
            <v>202101</v>
          </cell>
          <cell r="J181" t="str">
            <v>CD</v>
          </cell>
          <cell r="K181" t="str">
            <v>AA</v>
          </cell>
          <cell r="L181" t="str">
            <v>303100</v>
          </cell>
          <cell r="M181" t="str">
            <v xml:space="preserve">099                                </v>
          </cell>
          <cell r="N181" t="str">
            <v>00</v>
          </cell>
          <cell r="O181" t="str">
            <v xml:space="preserve">UADD    </v>
          </cell>
          <cell r="P181" t="str">
            <v>Security Systems</v>
          </cell>
          <cell r="Q181" t="str">
            <v>Security Systems Refresh</v>
          </cell>
          <cell r="R181">
            <v>707474.88</v>
          </cell>
          <cell r="S181" t="str">
            <v>5014</v>
          </cell>
          <cell r="T181" t="str">
            <v>05P95</v>
          </cell>
          <cell r="U181" t="str">
            <v>Programs</v>
          </cell>
          <cell r="V181" t="str">
            <v>CD.AA.303100</v>
          </cell>
          <cell r="W181">
            <v>9.307E-2</v>
          </cell>
          <cell r="X181">
            <v>65844.687081600001</v>
          </cell>
        </row>
        <row r="182">
          <cell r="B182" t="str">
            <v>05P95</v>
          </cell>
          <cell r="C182" t="str">
            <v>5014</v>
          </cell>
          <cell r="D182" t="str">
            <v>Network Access Control Phase 3</v>
          </cell>
          <cell r="E182" t="str">
            <v>09906181</v>
          </cell>
          <cell r="F182" t="str">
            <v>GP-Cap Specific</v>
          </cell>
          <cell r="G182">
            <v>42856</v>
          </cell>
          <cell r="H182" t="str">
            <v>202101</v>
          </cell>
          <cell r="I182">
            <v>202101</v>
          </cell>
          <cell r="J182" t="str">
            <v>CD</v>
          </cell>
          <cell r="K182" t="str">
            <v>AA</v>
          </cell>
          <cell r="L182" t="str">
            <v>391100</v>
          </cell>
          <cell r="M182" t="str">
            <v xml:space="preserve">099                                </v>
          </cell>
          <cell r="N182" t="str">
            <v>00</v>
          </cell>
          <cell r="O182" t="str">
            <v xml:space="preserve">UADD    </v>
          </cell>
          <cell r="P182" t="str">
            <v>Security Systems</v>
          </cell>
          <cell r="Q182" t="str">
            <v>Security Systems Refresh</v>
          </cell>
          <cell r="R182">
            <v>1193.04</v>
          </cell>
          <cell r="S182" t="str">
            <v>5014</v>
          </cell>
          <cell r="T182" t="str">
            <v>05P95</v>
          </cell>
          <cell r="U182" t="str">
            <v>Programs</v>
          </cell>
          <cell r="V182" t="str">
            <v>CD.AA.391100</v>
          </cell>
          <cell r="W182">
            <v>9.307E-2</v>
          </cell>
          <cell r="X182">
            <v>111.03623279999999</v>
          </cell>
        </row>
        <row r="183">
          <cell r="B183" t="str">
            <v>05P95</v>
          </cell>
          <cell r="C183" t="str">
            <v>5014</v>
          </cell>
          <cell r="D183" t="str">
            <v>Privilege Mgmt &amp; Pswd Vaulting</v>
          </cell>
          <cell r="E183" t="str">
            <v>09906058</v>
          </cell>
          <cell r="F183" t="str">
            <v>GP-Cap Specific</v>
          </cell>
          <cell r="G183">
            <v>42491</v>
          </cell>
          <cell r="H183" t="str">
            <v>202101</v>
          </cell>
          <cell r="I183">
            <v>202101</v>
          </cell>
          <cell r="J183" t="str">
            <v>CD</v>
          </cell>
          <cell r="K183" t="str">
            <v>AA</v>
          </cell>
          <cell r="L183" t="str">
            <v>303100</v>
          </cell>
          <cell r="M183" t="str">
            <v xml:space="preserve">099                                </v>
          </cell>
          <cell r="N183" t="str">
            <v>00</v>
          </cell>
          <cell r="O183" t="str">
            <v xml:space="preserve">UADD    </v>
          </cell>
          <cell r="P183" t="str">
            <v>Security Systems</v>
          </cell>
          <cell r="Q183" t="str">
            <v>Security Systems Refresh</v>
          </cell>
          <cell r="R183">
            <v>639243.56000000006</v>
          </cell>
          <cell r="S183" t="str">
            <v>5014</v>
          </cell>
          <cell r="T183" t="str">
            <v>05P95</v>
          </cell>
          <cell r="U183" t="str">
            <v>Programs</v>
          </cell>
          <cell r="V183" t="str">
            <v>CD.AA.303100</v>
          </cell>
          <cell r="W183">
            <v>9.307E-2</v>
          </cell>
          <cell r="X183">
            <v>59494.398129200003</v>
          </cell>
        </row>
        <row r="184">
          <cell r="B184" t="str">
            <v>01N09</v>
          </cell>
          <cell r="C184" t="str">
            <v>5016</v>
          </cell>
          <cell r="D184" t="str">
            <v>Citrix Infrastructure Upgrade</v>
          </cell>
          <cell r="E184" t="str">
            <v>09906310</v>
          </cell>
          <cell r="F184" t="str">
            <v>GP-Cap Specific</v>
          </cell>
          <cell r="G184">
            <v>43160</v>
          </cell>
          <cell r="H184" t="str">
            <v>202101</v>
          </cell>
          <cell r="I184">
            <v>202101</v>
          </cell>
          <cell r="J184" t="str">
            <v>CD</v>
          </cell>
          <cell r="K184" t="str">
            <v>AA</v>
          </cell>
          <cell r="L184" t="str">
            <v>391100</v>
          </cell>
          <cell r="M184" t="str">
            <v xml:space="preserve">099                                </v>
          </cell>
          <cell r="N184" t="str">
            <v>00</v>
          </cell>
          <cell r="O184" t="str">
            <v xml:space="preserve">UADD    </v>
          </cell>
          <cell r="P184" t="str">
            <v>Endpoint Compute and Productivity Systems</v>
          </cell>
          <cell r="Q184" t="str">
            <v>Endpoint Compute and Productivity Systems</v>
          </cell>
          <cell r="R184">
            <v>1700.22</v>
          </cell>
          <cell r="S184" t="str">
            <v>5016</v>
          </cell>
          <cell r="T184" t="str">
            <v>01N09</v>
          </cell>
          <cell r="U184" t="str">
            <v>Programs</v>
          </cell>
          <cell r="V184" t="str">
            <v>CD.AA.391100</v>
          </cell>
          <cell r="W184">
            <v>9.307E-2</v>
          </cell>
          <cell r="X184">
            <v>158.2394754</v>
          </cell>
        </row>
        <row r="185">
          <cell r="B185" t="str">
            <v>01N09</v>
          </cell>
          <cell r="C185" t="str">
            <v>5016</v>
          </cell>
          <cell r="D185" t="str">
            <v>Edge Browser Implement Pkg 2</v>
          </cell>
          <cell r="E185" t="str">
            <v>09906742</v>
          </cell>
          <cell r="F185" t="str">
            <v>GP-Cap Specific</v>
          </cell>
          <cell r="G185">
            <v>44075</v>
          </cell>
          <cell r="H185" t="str">
            <v>202101</v>
          </cell>
          <cell r="I185">
            <v>202101</v>
          </cell>
          <cell r="J185" t="str">
            <v>CD</v>
          </cell>
          <cell r="K185" t="str">
            <v>AA</v>
          </cell>
          <cell r="L185" t="str">
            <v>303100</v>
          </cell>
          <cell r="M185" t="str">
            <v xml:space="preserve">099                                </v>
          </cell>
          <cell r="N185" t="str">
            <v>00</v>
          </cell>
          <cell r="O185" t="str">
            <v xml:space="preserve">UADD    </v>
          </cell>
          <cell r="P185" t="str">
            <v>Endpoint Compute and Productivity Systems</v>
          </cell>
          <cell r="Q185" t="str">
            <v>Endpoint Compute and Productivity Systems</v>
          </cell>
          <cell r="R185">
            <v>299.26</v>
          </cell>
          <cell r="S185" t="str">
            <v>5016</v>
          </cell>
          <cell r="T185" t="str">
            <v>01N09</v>
          </cell>
          <cell r="U185" t="str">
            <v>Programs</v>
          </cell>
          <cell r="V185" t="str">
            <v>CD.AA.303100</v>
          </cell>
          <cell r="W185">
            <v>9.307E-2</v>
          </cell>
          <cell r="X185">
            <v>27.852128199999999</v>
          </cell>
        </row>
        <row r="186">
          <cell r="B186" t="str">
            <v>01N09</v>
          </cell>
          <cell r="C186" t="str">
            <v>5016</v>
          </cell>
          <cell r="D186" t="str">
            <v>Edge Browser Implementation</v>
          </cell>
          <cell r="E186" t="str">
            <v>09906659</v>
          </cell>
          <cell r="F186" t="str">
            <v>GP-Cap Specific</v>
          </cell>
          <cell r="G186">
            <v>43831</v>
          </cell>
          <cell r="H186" t="str">
            <v>202101</v>
          </cell>
          <cell r="I186">
            <v>202101</v>
          </cell>
          <cell r="J186" t="str">
            <v>CD</v>
          </cell>
          <cell r="K186" t="str">
            <v>AA</v>
          </cell>
          <cell r="L186" t="str">
            <v>303100</v>
          </cell>
          <cell r="M186" t="str">
            <v xml:space="preserve">099                                </v>
          </cell>
          <cell r="N186" t="str">
            <v>00</v>
          </cell>
          <cell r="O186" t="str">
            <v xml:space="preserve">UADD    </v>
          </cell>
          <cell r="P186" t="str">
            <v>Endpoint Compute and Productivity Systems</v>
          </cell>
          <cell r="Q186" t="str">
            <v>Endpoint Compute and Productivity Systems</v>
          </cell>
          <cell r="R186">
            <v>-649.20000000000005</v>
          </cell>
          <cell r="S186" t="str">
            <v>5016</v>
          </cell>
          <cell r="T186" t="str">
            <v>01N09</v>
          </cell>
          <cell r="U186" t="str">
            <v>Programs</v>
          </cell>
          <cell r="V186" t="str">
            <v>CD.AA.303100</v>
          </cell>
          <cell r="W186">
            <v>9.307E-2</v>
          </cell>
          <cell r="X186">
            <v>-60.421044000000002</v>
          </cell>
        </row>
        <row r="187">
          <cell r="B187" t="str">
            <v>01N09</v>
          </cell>
          <cell r="C187" t="str">
            <v>5016</v>
          </cell>
          <cell r="D187" t="str">
            <v>Endpoint PC Systems Deploy2019</v>
          </cell>
          <cell r="E187" t="str">
            <v>09906471</v>
          </cell>
          <cell r="F187" t="str">
            <v>GP-Cap Blanket</v>
          </cell>
          <cell r="G187">
            <v>43466</v>
          </cell>
          <cell r="H187" t="str">
            <v>202101</v>
          </cell>
          <cell r="I187">
            <v>202101</v>
          </cell>
          <cell r="J187" t="str">
            <v>CD</v>
          </cell>
          <cell r="K187" t="str">
            <v>AA</v>
          </cell>
          <cell r="L187" t="str">
            <v>303100</v>
          </cell>
          <cell r="M187" t="str">
            <v xml:space="preserve">099                                </v>
          </cell>
          <cell r="N187" t="str">
            <v>00</v>
          </cell>
          <cell r="O187" t="str">
            <v xml:space="preserve">NURV    </v>
          </cell>
          <cell r="P187" t="str">
            <v>Endpoint Compute and Productivity Systems</v>
          </cell>
          <cell r="Q187" t="str">
            <v>Endpoint Compute and Productivity Systems</v>
          </cell>
          <cell r="R187">
            <v>-54068.59</v>
          </cell>
          <cell r="S187" t="str">
            <v>5016</v>
          </cell>
          <cell r="T187" t="str">
            <v>01N09</v>
          </cell>
          <cell r="U187" t="str">
            <v>Programs</v>
          </cell>
          <cell r="V187" t="str">
            <v>CD.AA.303100</v>
          </cell>
          <cell r="W187">
            <v>9.307E-2</v>
          </cell>
          <cell r="X187">
            <v>-5032.1636712999998</v>
          </cell>
        </row>
        <row r="188">
          <cell r="B188" t="str">
            <v>01N09</v>
          </cell>
          <cell r="C188" t="str">
            <v>5016</v>
          </cell>
          <cell r="D188" t="str">
            <v>Endpoint PC Systems Deploy2019</v>
          </cell>
          <cell r="E188" t="str">
            <v>09906471</v>
          </cell>
          <cell r="F188" t="str">
            <v>GP-Cap Blanket</v>
          </cell>
          <cell r="G188">
            <v>43466</v>
          </cell>
          <cell r="H188" t="str">
            <v>202101</v>
          </cell>
          <cell r="I188">
            <v>202101</v>
          </cell>
          <cell r="J188" t="str">
            <v>CD</v>
          </cell>
          <cell r="K188" t="str">
            <v>AA</v>
          </cell>
          <cell r="L188" t="str">
            <v>303100</v>
          </cell>
          <cell r="M188" t="str">
            <v xml:space="preserve">099                                </v>
          </cell>
          <cell r="N188" t="str">
            <v>00</v>
          </cell>
          <cell r="O188" t="str">
            <v xml:space="preserve">UADD    </v>
          </cell>
          <cell r="P188" t="str">
            <v>Endpoint Compute and Productivity Systems</v>
          </cell>
          <cell r="Q188" t="str">
            <v>Endpoint Compute and Productivity Systems</v>
          </cell>
          <cell r="R188">
            <v>10090.85</v>
          </cell>
          <cell r="S188" t="str">
            <v>5016</v>
          </cell>
          <cell r="T188" t="str">
            <v>01N09</v>
          </cell>
          <cell r="U188" t="str">
            <v>Programs</v>
          </cell>
          <cell r="V188" t="str">
            <v>CD.AA.303100</v>
          </cell>
          <cell r="W188">
            <v>9.307E-2</v>
          </cell>
          <cell r="X188">
            <v>939.15540950000002</v>
          </cell>
        </row>
        <row r="189">
          <cell r="B189" t="str">
            <v>01N09</v>
          </cell>
          <cell r="C189" t="str">
            <v>5016</v>
          </cell>
          <cell r="D189" t="str">
            <v>Endpoint PC Systems Deploy2019</v>
          </cell>
          <cell r="E189" t="str">
            <v>09906471</v>
          </cell>
          <cell r="F189" t="str">
            <v>GP-Cap Blanket</v>
          </cell>
          <cell r="G189">
            <v>43466</v>
          </cell>
          <cell r="H189" t="str">
            <v>202101</v>
          </cell>
          <cell r="I189">
            <v>202101</v>
          </cell>
          <cell r="J189" t="str">
            <v>CD</v>
          </cell>
          <cell r="K189" t="str">
            <v>AA</v>
          </cell>
          <cell r="L189" t="str">
            <v>391100</v>
          </cell>
          <cell r="M189" t="str">
            <v xml:space="preserve">099                                </v>
          </cell>
          <cell r="N189" t="str">
            <v>00</v>
          </cell>
          <cell r="O189" t="str">
            <v xml:space="preserve">CFNU    </v>
          </cell>
          <cell r="P189" t="str">
            <v>Endpoint Compute and Productivity Systems</v>
          </cell>
          <cell r="Q189" t="str">
            <v>Endpoint Compute and Productivity Systems</v>
          </cell>
          <cell r="R189">
            <v>108137.66</v>
          </cell>
          <cell r="S189" t="str">
            <v>5016</v>
          </cell>
          <cell r="T189" t="str">
            <v>01N09</v>
          </cell>
          <cell r="U189" t="str">
            <v>Programs</v>
          </cell>
          <cell r="V189" t="str">
            <v>CD.AA.391100</v>
          </cell>
          <cell r="W189">
            <v>9.307E-2</v>
          </cell>
          <cell r="X189">
            <v>10064.372016200001</v>
          </cell>
        </row>
        <row r="190">
          <cell r="B190" t="str">
            <v>01N09</v>
          </cell>
          <cell r="C190" t="str">
            <v>5016</v>
          </cell>
          <cell r="D190" t="str">
            <v>Endpoint PC Systems Deploy2019</v>
          </cell>
          <cell r="E190" t="str">
            <v>09906471</v>
          </cell>
          <cell r="F190" t="str">
            <v>GP-Cap Blanket</v>
          </cell>
          <cell r="G190">
            <v>43466</v>
          </cell>
          <cell r="H190" t="str">
            <v>202101</v>
          </cell>
          <cell r="I190">
            <v>202101</v>
          </cell>
          <cell r="J190" t="str">
            <v>CD</v>
          </cell>
          <cell r="K190" t="str">
            <v>AA</v>
          </cell>
          <cell r="L190" t="str">
            <v>391100</v>
          </cell>
          <cell r="M190" t="str">
            <v xml:space="preserve">099                                </v>
          </cell>
          <cell r="N190" t="str">
            <v>00</v>
          </cell>
          <cell r="O190" t="str">
            <v xml:space="preserve">NURV    </v>
          </cell>
          <cell r="P190" t="str">
            <v>Endpoint Compute and Productivity Systems</v>
          </cell>
          <cell r="Q190" t="str">
            <v>Endpoint Compute and Productivity Systems</v>
          </cell>
          <cell r="R190">
            <v>-54069.07</v>
          </cell>
          <cell r="S190" t="str">
            <v>5016</v>
          </cell>
          <cell r="T190" t="str">
            <v>01N09</v>
          </cell>
          <cell r="U190" t="str">
            <v>Programs</v>
          </cell>
          <cell r="V190" t="str">
            <v>CD.AA.391100</v>
          </cell>
          <cell r="W190">
            <v>9.307E-2</v>
          </cell>
          <cell r="X190">
            <v>-5032.2083449000002</v>
          </cell>
        </row>
        <row r="191">
          <cell r="B191" t="str">
            <v>01N09</v>
          </cell>
          <cell r="C191" t="str">
            <v>5016</v>
          </cell>
          <cell r="D191" t="str">
            <v>Endpoint PC Systems Deploy2019</v>
          </cell>
          <cell r="E191" t="str">
            <v>09906471</v>
          </cell>
          <cell r="F191" t="str">
            <v>GP-Cap Blanket</v>
          </cell>
          <cell r="G191">
            <v>43466</v>
          </cell>
          <cell r="H191" t="str">
            <v>202101</v>
          </cell>
          <cell r="I191">
            <v>202101</v>
          </cell>
          <cell r="J191" t="str">
            <v>CD</v>
          </cell>
          <cell r="K191" t="str">
            <v>AA</v>
          </cell>
          <cell r="L191" t="str">
            <v>391100</v>
          </cell>
          <cell r="M191" t="str">
            <v xml:space="preserve">099                                </v>
          </cell>
          <cell r="N191" t="str">
            <v>00</v>
          </cell>
          <cell r="O191" t="str">
            <v xml:space="preserve">UADD    </v>
          </cell>
          <cell r="P191" t="str">
            <v>Endpoint Compute and Productivity Systems</v>
          </cell>
          <cell r="Q191" t="str">
            <v>Endpoint Compute and Productivity Systems</v>
          </cell>
          <cell r="R191">
            <v>10090.86</v>
          </cell>
          <cell r="S191" t="str">
            <v>5016</v>
          </cell>
          <cell r="T191" t="str">
            <v>01N09</v>
          </cell>
          <cell r="U191" t="str">
            <v>Programs</v>
          </cell>
          <cell r="V191" t="str">
            <v>CD.AA.391100</v>
          </cell>
          <cell r="W191">
            <v>9.307E-2</v>
          </cell>
          <cell r="X191">
            <v>939.15634020000005</v>
          </cell>
        </row>
        <row r="192">
          <cell r="B192" t="str">
            <v>01N09</v>
          </cell>
          <cell r="C192" t="str">
            <v>5016</v>
          </cell>
          <cell r="D192" t="str">
            <v>Endpoint Print Systems 2019</v>
          </cell>
          <cell r="E192" t="str">
            <v>09906468</v>
          </cell>
          <cell r="F192" t="str">
            <v>GP-Cap Blanket</v>
          </cell>
          <cell r="G192">
            <v>43466</v>
          </cell>
          <cell r="H192" t="str">
            <v>202101</v>
          </cell>
          <cell r="I192">
            <v>202101</v>
          </cell>
          <cell r="J192" t="str">
            <v>CD</v>
          </cell>
          <cell r="K192" t="str">
            <v>AA</v>
          </cell>
          <cell r="L192" t="str">
            <v>303100</v>
          </cell>
          <cell r="M192" t="str">
            <v xml:space="preserve">099                                </v>
          </cell>
          <cell r="N192" t="str">
            <v>00</v>
          </cell>
          <cell r="O192" t="str">
            <v xml:space="preserve">NURV    </v>
          </cell>
          <cell r="P192" t="str">
            <v>Endpoint Compute and Productivity Systems</v>
          </cell>
          <cell r="Q192" t="str">
            <v>Endpoint Compute and Productivity Systems</v>
          </cell>
          <cell r="R192">
            <v>-64181.57</v>
          </cell>
          <cell r="S192" t="str">
            <v>5016</v>
          </cell>
          <cell r="T192" t="str">
            <v>01N09</v>
          </cell>
          <cell r="U192" t="str">
            <v>Programs</v>
          </cell>
          <cell r="V192" t="str">
            <v>CD.AA.303100</v>
          </cell>
          <cell r="W192">
            <v>9.307E-2</v>
          </cell>
          <cell r="X192">
            <v>-5973.3787198999999</v>
          </cell>
        </row>
        <row r="193">
          <cell r="B193" t="str">
            <v>01N09</v>
          </cell>
          <cell r="C193" t="str">
            <v>5016</v>
          </cell>
          <cell r="D193" t="str">
            <v>Endpoint Print Systems 2019</v>
          </cell>
          <cell r="E193" t="str">
            <v>09906468</v>
          </cell>
          <cell r="F193" t="str">
            <v>GP-Cap Blanket</v>
          </cell>
          <cell r="G193">
            <v>43466</v>
          </cell>
          <cell r="H193" t="str">
            <v>202101</v>
          </cell>
          <cell r="I193">
            <v>202101</v>
          </cell>
          <cell r="J193" t="str">
            <v>CD</v>
          </cell>
          <cell r="K193" t="str">
            <v>AA</v>
          </cell>
          <cell r="L193" t="str">
            <v>303100</v>
          </cell>
          <cell r="M193" t="str">
            <v xml:space="preserve">099                                </v>
          </cell>
          <cell r="N193" t="str">
            <v>00</v>
          </cell>
          <cell r="O193" t="str">
            <v xml:space="preserve">UADD    </v>
          </cell>
          <cell r="P193" t="str">
            <v>Endpoint Compute and Productivity Systems</v>
          </cell>
          <cell r="Q193" t="str">
            <v>Endpoint Compute and Productivity Systems</v>
          </cell>
          <cell r="R193">
            <v>2601.4499999999998</v>
          </cell>
          <cell r="S193" t="str">
            <v>5016</v>
          </cell>
          <cell r="T193" t="str">
            <v>01N09</v>
          </cell>
          <cell r="U193" t="str">
            <v>Programs</v>
          </cell>
          <cell r="V193" t="str">
            <v>CD.AA.303100</v>
          </cell>
          <cell r="W193">
            <v>9.307E-2</v>
          </cell>
          <cell r="X193">
            <v>242.11695149999997</v>
          </cell>
        </row>
        <row r="194">
          <cell r="B194" t="str">
            <v>01N09</v>
          </cell>
          <cell r="C194" t="str">
            <v>5016</v>
          </cell>
          <cell r="D194" t="str">
            <v>Endpoint Print Systems 2019</v>
          </cell>
          <cell r="E194" t="str">
            <v>09906468</v>
          </cell>
          <cell r="F194" t="str">
            <v>GP-Cap Blanket</v>
          </cell>
          <cell r="G194">
            <v>43466</v>
          </cell>
          <cell r="H194" t="str">
            <v>202101</v>
          </cell>
          <cell r="I194">
            <v>202101</v>
          </cell>
          <cell r="J194" t="str">
            <v>CD</v>
          </cell>
          <cell r="K194" t="str">
            <v>AA</v>
          </cell>
          <cell r="L194" t="str">
            <v>391100</v>
          </cell>
          <cell r="M194" t="str">
            <v xml:space="preserve">099                                </v>
          </cell>
          <cell r="N194" t="str">
            <v>00</v>
          </cell>
          <cell r="O194" t="str">
            <v xml:space="preserve">CFNU    </v>
          </cell>
          <cell r="P194" t="str">
            <v>Endpoint Compute and Productivity Systems</v>
          </cell>
          <cell r="Q194" t="str">
            <v>Endpoint Compute and Productivity Systems</v>
          </cell>
          <cell r="R194">
            <v>128365.21</v>
          </cell>
          <cell r="S194" t="str">
            <v>5016</v>
          </cell>
          <cell r="T194" t="str">
            <v>01N09</v>
          </cell>
          <cell r="U194" t="str">
            <v>Programs</v>
          </cell>
          <cell r="V194" t="str">
            <v>CD.AA.391100</v>
          </cell>
          <cell r="W194">
            <v>9.307E-2</v>
          </cell>
          <cell r="X194">
            <v>11946.9500947</v>
          </cell>
        </row>
        <row r="195">
          <cell r="B195" t="str">
            <v>01N09</v>
          </cell>
          <cell r="C195" t="str">
            <v>5016</v>
          </cell>
          <cell r="D195" t="str">
            <v>Endpoint Print Systems 2019</v>
          </cell>
          <cell r="E195" t="str">
            <v>09906468</v>
          </cell>
          <cell r="F195" t="str">
            <v>GP-Cap Blanket</v>
          </cell>
          <cell r="G195">
            <v>43466</v>
          </cell>
          <cell r="H195" t="str">
            <v>202101</v>
          </cell>
          <cell r="I195">
            <v>202101</v>
          </cell>
          <cell r="J195" t="str">
            <v>CD</v>
          </cell>
          <cell r="K195" t="str">
            <v>AA</v>
          </cell>
          <cell r="L195" t="str">
            <v>391100</v>
          </cell>
          <cell r="M195" t="str">
            <v xml:space="preserve">099                                </v>
          </cell>
          <cell r="N195" t="str">
            <v>00</v>
          </cell>
          <cell r="O195" t="str">
            <v xml:space="preserve">NURV    </v>
          </cell>
          <cell r="P195" t="str">
            <v>Endpoint Compute and Productivity Systems</v>
          </cell>
          <cell r="Q195" t="str">
            <v>Endpoint Compute and Productivity Systems</v>
          </cell>
          <cell r="R195">
            <v>-64183.64</v>
          </cell>
          <cell r="S195" t="str">
            <v>5016</v>
          </cell>
          <cell r="T195" t="str">
            <v>01N09</v>
          </cell>
          <cell r="U195" t="str">
            <v>Programs</v>
          </cell>
          <cell r="V195" t="str">
            <v>CD.AA.391100</v>
          </cell>
          <cell r="W195">
            <v>9.307E-2</v>
          </cell>
          <cell r="X195">
            <v>-5973.5713747999998</v>
          </cell>
        </row>
        <row r="196">
          <cell r="B196" t="str">
            <v>01N09</v>
          </cell>
          <cell r="C196" t="str">
            <v>5016</v>
          </cell>
          <cell r="D196" t="str">
            <v>Endpoint Print Systems 2019</v>
          </cell>
          <cell r="E196" t="str">
            <v>09906468</v>
          </cell>
          <cell r="F196" t="str">
            <v>GP-Cap Blanket</v>
          </cell>
          <cell r="G196">
            <v>43466</v>
          </cell>
          <cell r="H196" t="str">
            <v>202101</v>
          </cell>
          <cell r="I196">
            <v>202101</v>
          </cell>
          <cell r="J196" t="str">
            <v>CD</v>
          </cell>
          <cell r="K196" t="str">
            <v>AA</v>
          </cell>
          <cell r="L196" t="str">
            <v>391100</v>
          </cell>
          <cell r="M196" t="str">
            <v xml:space="preserve">099                                </v>
          </cell>
          <cell r="N196" t="str">
            <v>00</v>
          </cell>
          <cell r="O196" t="str">
            <v xml:space="preserve">UADD    </v>
          </cell>
          <cell r="P196" t="str">
            <v>Endpoint Compute and Productivity Systems</v>
          </cell>
          <cell r="Q196" t="str">
            <v>Endpoint Compute and Productivity Systems</v>
          </cell>
          <cell r="R196">
            <v>2601.4699999999998</v>
          </cell>
          <cell r="S196" t="str">
            <v>5016</v>
          </cell>
          <cell r="T196" t="str">
            <v>01N09</v>
          </cell>
          <cell r="U196" t="str">
            <v>Programs</v>
          </cell>
          <cell r="V196" t="str">
            <v>CD.AA.391100</v>
          </cell>
          <cell r="W196">
            <v>9.307E-2</v>
          </cell>
          <cell r="X196">
            <v>242.11881289999999</v>
          </cell>
        </row>
        <row r="197">
          <cell r="B197" t="str">
            <v>01N09</v>
          </cell>
          <cell r="C197" t="str">
            <v>5016</v>
          </cell>
          <cell r="D197" t="str">
            <v>GCN Remote Access</v>
          </cell>
          <cell r="E197" t="str">
            <v>09906707</v>
          </cell>
          <cell r="F197" t="str">
            <v>GP-Cap Specific</v>
          </cell>
          <cell r="G197">
            <v>43952</v>
          </cell>
          <cell r="H197" t="str">
            <v>202101</v>
          </cell>
          <cell r="I197">
            <v>202101</v>
          </cell>
          <cell r="J197" t="str">
            <v>CD</v>
          </cell>
          <cell r="K197" t="str">
            <v>AA</v>
          </cell>
          <cell r="L197" t="str">
            <v>397000</v>
          </cell>
          <cell r="M197" t="str">
            <v xml:space="preserve">099                                </v>
          </cell>
          <cell r="N197" t="str">
            <v>00</v>
          </cell>
          <cell r="O197" t="str">
            <v xml:space="preserve">UADD    </v>
          </cell>
          <cell r="P197" t="str">
            <v>Endpoint Compute and Productivity Systems</v>
          </cell>
          <cell r="Q197" t="str">
            <v>Endpoint Compute and Productivity Systems</v>
          </cell>
          <cell r="R197">
            <v>11616.24</v>
          </cell>
          <cell r="S197" t="str">
            <v>5016</v>
          </cell>
          <cell r="T197" t="str">
            <v>01N09</v>
          </cell>
          <cell r="U197" t="str">
            <v>Programs</v>
          </cell>
          <cell r="V197" t="str">
            <v>CD.AA.397000</v>
          </cell>
          <cell r="W197">
            <v>9.307E-2</v>
          </cell>
          <cell r="X197">
            <v>1081.1234568</v>
          </cell>
        </row>
        <row r="198">
          <cell r="B198" t="str">
            <v>01N09</v>
          </cell>
          <cell r="C198" t="str">
            <v>5016</v>
          </cell>
          <cell r="D198" t="str">
            <v>Gas Detection Network Implmnt</v>
          </cell>
          <cell r="E198" t="str">
            <v>09906671</v>
          </cell>
          <cell r="F198" t="str">
            <v>GP-Cap Specific</v>
          </cell>
          <cell r="G198">
            <v>43862</v>
          </cell>
          <cell r="H198" t="str">
            <v>202101</v>
          </cell>
          <cell r="I198">
            <v>202101</v>
          </cell>
          <cell r="J198" t="str">
            <v>CD</v>
          </cell>
          <cell r="K198" t="str">
            <v>AA</v>
          </cell>
          <cell r="L198" t="str">
            <v>397000</v>
          </cell>
          <cell r="M198" t="str">
            <v xml:space="preserve">099                                </v>
          </cell>
          <cell r="N198" t="str">
            <v>00</v>
          </cell>
          <cell r="O198" t="str">
            <v xml:space="preserve">UADD    </v>
          </cell>
          <cell r="P198" t="str">
            <v>Endpoint Compute and Productivity Systems</v>
          </cell>
          <cell r="Q198" t="str">
            <v>Endpoint Compute and Productivity Systems</v>
          </cell>
          <cell r="R198">
            <v>-85.36</v>
          </cell>
          <cell r="S198" t="str">
            <v>5016</v>
          </cell>
          <cell r="T198" t="str">
            <v>01N09</v>
          </cell>
          <cell r="U198" t="str">
            <v>Programs</v>
          </cell>
          <cell r="V198" t="str">
            <v>CD.AA.397000</v>
          </cell>
          <cell r="W198">
            <v>9.307E-2</v>
          </cell>
          <cell r="X198">
            <v>-7.9444552000000002</v>
          </cell>
        </row>
        <row r="199">
          <cell r="B199" t="str">
            <v>01N09</v>
          </cell>
          <cell r="C199" t="str">
            <v>5016</v>
          </cell>
          <cell r="D199" t="str">
            <v>MS Office 2013 Refresh</v>
          </cell>
          <cell r="E199" t="str">
            <v>09906434</v>
          </cell>
          <cell r="F199" t="str">
            <v>GP-Cap Specific</v>
          </cell>
          <cell r="G199">
            <v>43435</v>
          </cell>
          <cell r="H199" t="str">
            <v>202101</v>
          </cell>
          <cell r="I199">
            <v>202101</v>
          </cell>
          <cell r="J199" t="str">
            <v>CD</v>
          </cell>
          <cell r="K199" t="str">
            <v>AA</v>
          </cell>
          <cell r="L199" t="str">
            <v>303100</v>
          </cell>
          <cell r="M199" t="str">
            <v xml:space="preserve">099                                </v>
          </cell>
          <cell r="N199" t="str">
            <v>00</v>
          </cell>
          <cell r="O199" t="str">
            <v xml:space="preserve">UADD    </v>
          </cell>
          <cell r="P199" t="str">
            <v>Endpoint Compute and Productivity Systems</v>
          </cell>
          <cell r="Q199" t="str">
            <v>Endpoint Compute and Productivity Systems</v>
          </cell>
          <cell r="R199">
            <v>-2025.35</v>
          </cell>
          <cell r="S199" t="str">
            <v>5016</v>
          </cell>
          <cell r="T199" t="str">
            <v>01N09</v>
          </cell>
          <cell r="U199" t="str">
            <v>Programs</v>
          </cell>
          <cell r="V199" t="str">
            <v>CD.AA.303100</v>
          </cell>
          <cell r="W199">
            <v>9.307E-2</v>
          </cell>
          <cell r="X199">
            <v>-188.4993245</v>
          </cell>
        </row>
        <row r="200">
          <cell r="B200" t="str">
            <v>01N09</v>
          </cell>
          <cell r="C200" t="str">
            <v>5016</v>
          </cell>
          <cell r="D200" t="str">
            <v>MS Office 2013 Refresh</v>
          </cell>
          <cell r="E200" t="str">
            <v>09906434</v>
          </cell>
          <cell r="F200" t="str">
            <v>GP-Cap Specific</v>
          </cell>
          <cell r="G200">
            <v>43435</v>
          </cell>
          <cell r="H200" t="str">
            <v>202101</v>
          </cell>
          <cell r="I200">
            <v>202101</v>
          </cell>
          <cell r="J200" t="str">
            <v>CD</v>
          </cell>
          <cell r="K200" t="str">
            <v>AA</v>
          </cell>
          <cell r="L200" t="str">
            <v>391100</v>
          </cell>
          <cell r="M200" t="str">
            <v xml:space="preserve">099                                </v>
          </cell>
          <cell r="N200" t="str">
            <v>00</v>
          </cell>
          <cell r="O200" t="str">
            <v xml:space="preserve">UADD    </v>
          </cell>
          <cell r="P200" t="str">
            <v>Endpoint Compute and Productivity Systems</v>
          </cell>
          <cell r="Q200" t="str">
            <v>Endpoint Compute and Productivity Systems</v>
          </cell>
          <cell r="R200">
            <v>-299.37</v>
          </cell>
          <cell r="S200" t="str">
            <v>5016</v>
          </cell>
          <cell r="T200" t="str">
            <v>01N09</v>
          </cell>
          <cell r="U200" t="str">
            <v>Programs</v>
          </cell>
          <cell r="V200" t="str">
            <v>CD.AA.391100</v>
          </cell>
          <cell r="W200">
            <v>9.307E-2</v>
          </cell>
          <cell r="X200">
            <v>-27.8623659</v>
          </cell>
        </row>
        <row r="201">
          <cell r="B201" t="str">
            <v>01N09</v>
          </cell>
          <cell r="C201" t="str">
            <v>5016</v>
          </cell>
          <cell r="D201" t="str">
            <v>MS Office 2013 Refresh</v>
          </cell>
          <cell r="E201" t="str">
            <v>09906434</v>
          </cell>
          <cell r="F201" t="str">
            <v>GP-Cap Specific</v>
          </cell>
          <cell r="G201">
            <v>43435</v>
          </cell>
          <cell r="H201" t="str">
            <v>202101</v>
          </cell>
          <cell r="I201">
            <v>202101</v>
          </cell>
          <cell r="J201" t="str">
            <v>CD</v>
          </cell>
          <cell r="K201" t="str">
            <v>AA</v>
          </cell>
          <cell r="L201" t="str">
            <v>397000</v>
          </cell>
          <cell r="M201" t="str">
            <v xml:space="preserve">099                                </v>
          </cell>
          <cell r="N201" t="str">
            <v>00</v>
          </cell>
          <cell r="O201" t="str">
            <v xml:space="preserve">UADD    </v>
          </cell>
          <cell r="P201" t="str">
            <v>Endpoint Compute and Productivity Systems</v>
          </cell>
          <cell r="Q201" t="str">
            <v>Endpoint Compute and Productivity Systems</v>
          </cell>
          <cell r="R201">
            <v>-22.23</v>
          </cell>
          <cell r="S201" t="str">
            <v>5016</v>
          </cell>
          <cell r="T201" t="str">
            <v>01N09</v>
          </cell>
          <cell r="U201" t="str">
            <v>Programs</v>
          </cell>
          <cell r="V201" t="str">
            <v>CD.AA.397000</v>
          </cell>
          <cell r="W201">
            <v>9.307E-2</v>
          </cell>
          <cell r="X201">
            <v>-2.0689461000000002</v>
          </cell>
        </row>
        <row r="202">
          <cell r="B202" t="str">
            <v>01N09</v>
          </cell>
          <cell r="C202" t="str">
            <v>5016</v>
          </cell>
          <cell r="D202" t="str">
            <v>Microsoft Product Updates-ECPS</v>
          </cell>
          <cell r="E202" t="str">
            <v>09906699</v>
          </cell>
          <cell r="F202" t="str">
            <v>GP-Cap Specific</v>
          </cell>
          <cell r="G202">
            <v>43405</v>
          </cell>
          <cell r="H202" t="str">
            <v>202101</v>
          </cell>
          <cell r="I202">
            <v>202101</v>
          </cell>
          <cell r="J202" t="str">
            <v>CD</v>
          </cell>
          <cell r="K202" t="str">
            <v>AA</v>
          </cell>
          <cell r="L202" t="str">
            <v>303100</v>
          </cell>
          <cell r="M202" t="str">
            <v xml:space="preserve">099                                </v>
          </cell>
          <cell r="N202" t="str">
            <v>00</v>
          </cell>
          <cell r="O202" t="str">
            <v xml:space="preserve">UADD    </v>
          </cell>
          <cell r="P202" t="str">
            <v>Endpoint Compute and Productivity Systems</v>
          </cell>
          <cell r="Q202" t="str">
            <v>Endpoint Compute and Productivity Systems</v>
          </cell>
          <cell r="R202">
            <v>-29.88</v>
          </cell>
          <cell r="S202" t="str">
            <v>5016</v>
          </cell>
          <cell r="T202" t="str">
            <v>01N09</v>
          </cell>
          <cell r="U202" t="str">
            <v>Programs</v>
          </cell>
          <cell r="V202" t="str">
            <v>CD.AA.303100</v>
          </cell>
          <cell r="W202">
            <v>9.307E-2</v>
          </cell>
          <cell r="X202">
            <v>-2.7809315999999997</v>
          </cell>
        </row>
        <row r="203">
          <cell r="B203" t="str">
            <v>01N09</v>
          </cell>
          <cell r="C203" t="str">
            <v>5016</v>
          </cell>
          <cell r="D203" t="str">
            <v>Win 10 Deployment Ph 2</v>
          </cell>
          <cell r="E203" t="str">
            <v>09906766</v>
          </cell>
          <cell r="F203" t="str">
            <v>GP-Cap Blanket</v>
          </cell>
          <cell r="G203">
            <v>43374</v>
          </cell>
          <cell r="H203" t="str">
            <v>202101</v>
          </cell>
          <cell r="I203">
            <v>202101</v>
          </cell>
          <cell r="J203" t="str">
            <v>CD</v>
          </cell>
          <cell r="K203" t="str">
            <v>AA</v>
          </cell>
          <cell r="L203" t="str">
            <v>391100</v>
          </cell>
          <cell r="M203" t="str">
            <v xml:space="preserve">099                                </v>
          </cell>
          <cell r="N203" t="str">
            <v>00</v>
          </cell>
          <cell r="O203" t="str">
            <v xml:space="preserve">UADD    </v>
          </cell>
          <cell r="P203" t="str">
            <v>Endpoint Compute and Productivity Systems</v>
          </cell>
          <cell r="Q203" t="str">
            <v>Endpoint Compute and Productivity Systems</v>
          </cell>
          <cell r="R203">
            <v>-21628.880000000001</v>
          </cell>
          <cell r="S203" t="str">
            <v>5016</v>
          </cell>
          <cell r="T203" t="str">
            <v>01N09</v>
          </cell>
          <cell r="U203" t="str">
            <v>Programs</v>
          </cell>
          <cell r="V203" t="str">
            <v>CD.AA.391100</v>
          </cell>
          <cell r="W203">
            <v>9.307E-2</v>
          </cell>
          <cell r="X203">
            <v>-2012.9998616</v>
          </cell>
        </row>
        <row r="204">
          <cell r="B204" t="str">
            <v>01N09</v>
          </cell>
          <cell r="C204" t="str">
            <v>5016</v>
          </cell>
          <cell r="D204" t="str">
            <v>Windows 10 Deployment</v>
          </cell>
          <cell r="E204" t="str">
            <v>09906389</v>
          </cell>
          <cell r="F204" t="str">
            <v>GP-Cap Specific</v>
          </cell>
          <cell r="G204">
            <v>43374</v>
          </cell>
          <cell r="H204" t="str">
            <v>202101</v>
          </cell>
          <cell r="I204">
            <v>202101</v>
          </cell>
          <cell r="J204" t="str">
            <v>CD</v>
          </cell>
          <cell r="K204" t="str">
            <v>AA</v>
          </cell>
          <cell r="L204" t="str">
            <v>391100</v>
          </cell>
          <cell r="M204" t="str">
            <v xml:space="preserve">099                                </v>
          </cell>
          <cell r="N204" t="str">
            <v>00</v>
          </cell>
          <cell r="O204" t="str">
            <v xml:space="preserve">UADD    </v>
          </cell>
          <cell r="P204" t="str">
            <v>Endpoint Compute and Productivity Systems</v>
          </cell>
          <cell r="Q204" t="str">
            <v>Endpoint Compute and Productivity Systems</v>
          </cell>
          <cell r="R204">
            <v>539.19000000000005</v>
          </cell>
          <cell r="S204" t="str">
            <v>5016</v>
          </cell>
          <cell r="T204" t="str">
            <v>01N09</v>
          </cell>
          <cell r="U204" t="str">
            <v>Programs</v>
          </cell>
          <cell r="V204" t="str">
            <v>CD.AA.391100</v>
          </cell>
          <cell r="W204">
            <v>9.307E-2</v>
          </cell>
          <cell r="X204">
            <v>50.182413300000007</v>
          </cell>
        </row>
        <row r="205">
          <cell r="B205" t="str">
            <v>17W01</v>
          </cell>
          <cell r="C205" t="str">
            <v>5017</v>
          </cell>
          <cell r="D205" t="str">
            <v>Flight Track Upgrade 2020</v>
          </cell>
          <cell r="E205" t="str">
            <v>09906652</v>
          </cell>
          <cell r="F205" t="str">
            <v>GP-Cap Specific</v>
          </cell>
          <cell r="G205">
            <v>43831</v>
          </cell>
          <cell r="H205" t="str">
            <v>202101</v>
          </cell>
          <cell r="I205">
            <v>202101</v>
          </cell>
          <cell r="J205" t="str">
            <v>CD</v>
          </cell>
          <cell r="K205" t="str">
            <v>AA</v>
          </cell>
          <cell r="L205" t="str">
            <v>303100</v>
          </cell>
          <cell r="M205" t="str">
            <v xml:space="preserve">099                                </v>
          </cell>
          <cell r="N205" t="str">
            <v>00</v>
          </cell>
          <cell r="O205" t="str">
            <v xml:space="preserve">CFNU    </v>
          </cell>
          <cell r="P205" t="str">
            <v>Energy Delivery Modernization</v>
          </cell>
          <cell r="Q205" t="str">
            <v>Energy Delivery Modernization</v>
          </cell>
          <cell r="R205">
            <v>13421.99</v>
          </cell>
          <cell r="S205" t="str">
            <v>5017</v>
          </cell>
          <cell r="T205" t="str">
            <v>17W01</v>
          </cell>
          <cell r="U205" t="str">
            <v>Programs</v>
          </cell>
          <cell r="V205" t="str">
            <v>CD.AA.303100</v>
          </cell>
          <cell r="W205">
            <v>9.307E-2</v>
          </cell>
          <cell r="X205">
            <v>1249.1846092999999</v>
          </cell>
        </row>
        <row r="206">
          <cell r="B206" t="str">
            <v>17W01</v>
          </cell>
          <cell r="C206" t="str">
            <v>5017</v>
          </cell>
          <cell r="D206" t="str">
            <v>Flight Track Upgrade 2020</v>
          </cell>
          <cell r="E206" t="str">
            <v>09906652</v>
          </cell>
          <cell r="F206" t="str">
            <v>GP-Cap Specific</v>
          </cell>
          <cell r="G206">
            <v>43831</v>
          </cell>
          <cell r="H206" t="str">
            <v>202101</v>
          </cell>
          <cell r="I206">
            <v>202101</v>
          </cell>
          <cell r="J206" t="str">
            <v>CD</v>
          </cell>
          <cell r="K206" t="str">
            <v>AA</v>
          </cell>
          <cell r="L206" t="str">
            <v>303100</v>
          </cell>
          <cell r="M206" t="str">
            <v xml:space="preserve">099                                </v>
          </cell>
          <cell r="N206" t="str">
            <v>00</v>
          </cell>
          <cell r="O206" t="str">
            <v xml:space="preserve">NURV    </v>
          </cell>
          <cell r="P206" t="str">
            <v>Energy Delivery Modernization</v>
          </cell>
          <cell r="Q206" t="str">
            <v>Energy Delivery Modernization</v>
          </cell>
          <cell r="R206">
            <v>-13421.99</v>
          </cell>
          <cell r="S206" t="str">
            <v>5017</v>
          </cell>
          <cell r="T206" t="str">
            <v>17W01</v>
          </cell>
          <cell r="U206" t="str">
            <v>Programs</v>
          </cell>
          <cell r="V206" t="str">
            <v>CD.AA.303100</v>
          </cell>
          <cell r="W206">
            <v>9.307E-2</v>
          </cell>
          <cell r="X206">
            <v>-1249.1846092999999</v>
          </cell>
        </row>
        <row r="207">
          <cell r="B207" t="str">
            <v>18W01</v>
          </cell>
          <cell r="C207" t="str">
            <v>5018</v>
          </cell>
          <cell r="D207" t="str">
            <v>Central Planning &amp; Sched - CRW</v>
          </cell>
          <cell r="E207" t="str">
            <v>09906673</v>
          </cell>
          <cell r="F207" t="str">
            <v>GP-Cap Specific</v>
          </cell>
          <cell r="G207">
            <v>43891</v>
          </cell>
          <cell r="H207" t="str">
            <v>202101</v>
          </cell>
          <cell r="I207">
            <v>202101</v>
          </cell>
          <cell r="J207" t="str">
            <v>CD</v>
          </cell>
          <cell r="K207" t="str">
            <v>AA</v>
          </cell>
          <cell r="L207" t="str">
            <v>303100</v>
          </cell>
          <cell r="M207" t="str">
            <v xml:space="preserve">099                                </v>
          </cell>
          <cell r="N207" t="str">
            <v>00</v>
          </cell>
          <cell r="O207" t="str">
            <v xml:space="preserve">UADD    </v>
          </cell>
          <cell r="P207" t="str">
            <v>Energy Delivery Op Efficiency &amp; Shared Services</v>
          </cell>
          <cell r="Q207" t="str">
            <v>Energy Delivery Op Efficiency &amp; Shared Services</v>
          </cell>
          <cell r="R207">
            <v>100.75</v>
          </cell>
          <cell r="S207" t="str">
            <v>5018</v>
          </cell>
          <cell r="T207" t="str">
            <v>18W01</v>
          </cell>
          <cell r="U207" t="str">
            <v>Programs</v>
          </cell>
          <cell r="V207" t="str">
            <v>CD.AA.303100</v>
          </cell>
          <cell r="W207">
            <v>9.307E-2</v>
          </cell>
          <cell r="X207">
            <v>9.3768025000000002</v>
          </cell>
        </row>
        <row r="208">
          <cell r="B208" t="str">
            <v>18W01</v>
          </cell>
          <cell r="C208" t="str">
            <v>5018</v>
          </cell>
          <cell r="D208" t="str">
            <v>GIS Enhancements-2020 Pkg3</v>
          </cell>
          <cell r="E208" t="str">
            <v>09906647</v>
          </cell>
          <cell r="F208" t="str">
            <v>GP-Cap Specific</v>
          </cell>
          <cell r="G208">
            <v>43831</v>
          </cell>
          <cell r="H208" t="str">
            <v>202101</v>
          </cell>
          <cell r="I208">
            <v>202101</v>
          </cell>
          <cell r="J208" t="str">
            <v>CD</v>
          </cell>
          <cell r="K208" t="str">
            <v>AA</v>
          </cell>
          <cell r="L208" t="str">
            <v>303100</v>
          </cell>
          <cell r="M208" t="str">
            <v xml:space="preserve">099                                </v>
          </cell>
          <cell r="N208" t="str">
            <v>00</v>
          </cell>
          <cell r="O208" t="str">
            <v xml:space="preserve">UADD    </v>
          </cell>
          <cell r="P208" t="str">
            <v>Energy Delivery Op Efficiency &amp; Shared Services</v>
          </cell>
          <cell r="Q208" t="str">
            <v>Energy Delivery Op Efficiency &amp; Shared Services</v>
          </cell>
          <cell r="R208">
            <v>5461.18</v>
          </cell>
          <cell r="S208" t="str">
            <v>5018</v>
          </cell>
          <cell r="T208" t="str">
            <v>18W01</v>
          </cell>
          <cell r="U208" t="str">
            <v>Programs</v>
          </cell>
          <cell r="V208" t="str">
            <v>CD.AA.303100</v>
          </cell>
          <cell r="W208">
            <v>9.307E-2</v>
          </cell>
          <cell r="X208">
            <v>508.27202260000001</v>
          </cell>
        </row>
        <row r="209">
          <cell r="B209" t="str">
            <v>18W01</v>
          </cell>
          <cell r="C209" t="str">
            <v>5018</v>
          </cell>
          <cell r="D209" t="str">
            <v>Maximo Enhancements Pkg 1</v>
          </cell>
          <cell r="E209" t="str">
            <v>09906653</v>
          </cell>
          <cell r="F209" t="str">
            <v>GP-Cap Specific</v>
          </cell>
          <cell r="G209">
            <v>43831</v>
          </cell>
          <cell r="H209" t="str">
            <v>202101</v>
          </cell>
          <cell r="I209">
            <v>202101</v>
          </cell>
          <cell r="J209" t="str">
            <v>CD</v>
          </cell>
          <cell r="K209" t="str">
            <v>AA</v>
          </cell>
          <cell r="L209" t="str">
            <v>303100</v>
          </cell>
          <cell r="M209" t="str">
            <v xml:space="preserve">099                                </v>
          </cell>
          <cell r="N209" t="str">
            <v>00</v>
          </cell>
          <cell r="O209" t="str">
            <v xml:space="preserve">CFNU    </v>
          </cell>
          <cell r="P209" t="str">
            <v>Energy Delivery Op Efficiency &amp; Shared Services</v>
          </cell>
          <cell r="Q209" t="str">
            <v>Energy Delivery Op Efficiency &amp; Shared Services</v>
          </cell>
          <cell r="R209">
            <v>525818.43999999994</v>
          </cell>
          <cell r="S209" t="str">
            <v>5018</v>
          </cell>
          <cell r="T209" t="str">
            <v>18W01</v>
          </cell>
          <cell r="U209" t="str">
            <v>Programs</v>
          </cell>
          <cell r="V209" t="str">
            <v>CD.AA.303100</v>
          </cell>
          <cell r="W209">
            <v>9.307E-2</v>
          </cell>
          <cell r="X209">
            <v>48937.922210799996</v>
          </cell>
        </row>
        <row r="210">
          <cell r="B210" t="str">
            <v>18W01</v>
          </cell>
          <cell r="C210" t="str">
            <v>5018</v>
          </cell>
          <cell r="D210" t="str">
            <v>Maximo Enhancements Pkg 1</v>
          </cell>
          <cell r="E210" t="str">
            <v>09906653</v>
          </cell>
          <cell r="F210" t="str">
            <v>GP-Cap Specific</v>
          </cell>
          <cell r="G210">
            <v>43831</v>
          </cell>
          <cell r="H210" t="str">
            <v>202101</v>
          </cell>
          <cell r="I210">
            <v>202101</v>
          </cell>
          <cell r="J210" t="str">
            <v>CD</v>
          </cell>
          <cell r="K210" t="str">
            <v>AA</v>
          </cell>
          <cell r="L210" t="str">
            <v>303100</v>
          </cell>
          <cell r="M210" t="str">
            <v xml:space="preserve">099                                </v>
          </cell>
          <cell r="N210" t="str">
            <v>00</v>
          </cell>
          <cell r="O210" t="str">
            <v xml:space="preserve">NURV    </v>
          </cell>
          <cell r="P210" t="str">
            <v>Energy Delivery Op Efficiency &amp; Shared Services</v>
          </cell>
          <cell r="Q210" t="str">
            <v>Energy Delivery Op Efficiency &amp; Shared Services</v>
          </cell>
          <cell r="R210">
            <v>-525818.43999999994</v>
          </cell>
          <cell r="S210" t="str">
            <v>5018</v>
          </cell>
          <cell r="T210" t="str">
            <v>18W01</v>
          </cell>
          <cell r="U210" t="str">
            <v>Programs</v>
          </cell>
          <cell r="V210" t="str">
            <v>CD.AA.303100</v>
          </cell>
          <cell r="W210">
            <v>9.307E-2</v>
          </cell>
          <cell r="X210">
            <v>-48937.922210799996</v>
          </cell>
        </row>
        <row r="211">
          <cell r="B211" t="str">
            <v>18W01</v>
          </cell>
          <cell r="C211" t="str">
            <v>5018</v>
          </cell>
          <cell r="D211" t="str">
            <v>Maximo Enhancements Pkg 2</v>
          </cell>
          <cell r="E211" t="str">
            <v>09906654</v>
          </cell>
          <cell r="F211" t="str">
            <v>GP-Cap Specific</v>
          </cell>
          <cell r="G211">
            <v>43831</v>
          </cell>
          <cell r="H211" t="str">
            <v>202101</v>
          </cell>
          <cell r="I211">
            <v>202101</v>
          </cell>
          <cell r="J211" t="str">
            <v>CD</v>
          </cell>
          <cell r="K211" t="str">
            <v>AA</v>
          </cell>
          <cell r="L211" t="str">
            <v>303100</v>
          </cell>
          <cell r="M211" t="str">
            <v xml:space="preserve">099                                </v>
          </cell>
          <cell r="N211" t="str">
            <v>00</v>
          </cell>
          <cell r="O211" t="str">
            <v xml:space="preserve">UADD    </v>
          </cell>
          <cell r="P211" t="str">
            <v>Energy Delivery Op Efficiency &amp; Shared Services</v>
          </cell>
          <cell r="Q211" t="str">
            <v>Energy Delivery Op Efficiency &amp; Shared Services</v>
          </cell>
          <cell r="R211">
            <v>907.97</v>
          </cell>
          <cell r="S211" t="str">
            <v>5018</v>
          </cell>
          <cell r="T211" t="str">
            <v>18W01</v>
          </cell>
          <cell r="U211" t="str">
            <v>Programs</v>
          </cell>
          <cell r="V211" t="str">
            <v>CD.AA.303100</v>
          </cell>
          <cell r="W211">
            <v>9.307E-2</v>
          </cell>
          <cell r="X211">
            <v>84.504767900000004</v>
          </cell>
        </row>
        <row r="212">
          <cell r="B212" t="str">
            <v>18W01</v>
          </cell>
          <cell r="C212" t="str">
            <v>5018</v>
          </cell>
          <cell r="D212" t="str">
            <v>PI Enhancements 2020</v>
          </cell>
          <cell r="E212" t="str">
            <v>09906639</v>
          </cell>
          <cell r="F212" t="str">
            <v>GP-Cap Specific</v>
          </cell>
          <cell r="G212">
            <v>43831</v>
          </cell>
          <cell r="H212" t="str">
            <v>202101</v>
          </cell>
          <cell r="I212">
            <v>202101</v>
          </cell>
          <cell r="J212" t="str">
            <v>CD</v>
          </cell>
          <cell r="K212" t="str">
            <v>AA</v>
          </cell>
          <cell r="L212" t="str">
            <v>303100</v>
          </cell>
          <cell r="M212" t="str">
            <v xml:space="preserve">099                                </v>
          </cell>
          <cell r="N212" t="str">
            <v>00</v>
          </cell>
          <cell r="O212" t="str">
            <v xml:space="preserve">UADD    </v>
          </cell>
          <cell r="P212" t="str">
            <v>Energy Delivery Op Efficiency &amp; Shared Services</v>
          </cell>
          <cell r="Q212" t="str">
            <v>Energy Delivery Op Efficiency &amp; Shared Services</v>
          </cell>
          <cell r="R212">
            <v>513.09</v>
          </cell>
          <cell r="S212" t="str">
            <v>5018</v>
          </cell>
          <cell r="T212" t="str">
            <v>18W01</v>
          </cell>
          <cell r="U212" t="str">
            <v>Programs</v>
          </cell>
          <cell r="V212" t="str">
            <v>CD.AA.303100</v>
          </cell>
          <cell r="W212">
            <v>9.307E-2</v>
          </cell>
          <cell r="X212">
            <v>47.753286300000006</v>
          </cell>
        </row>
        <row r="213">
          <cell r="B213" t="str">
            <v>18W01</v>
          </cell>
          <cell r="C213" t="str">
            <v>5018</v>
          </cell>
          <cell r="D213" t="str">
            <v>TripActions Implementation</v>
          </cell>
          <cell r="E213" t="str">
            <v>09906704</v>
          </cell>
          <cell r="F213" t="str">
            <v>GP-Cap Specific</v>
          </cell>
          <cell r="G213">
            <v>43952</v>
          </cell>
          <cell r="H213" t="str">
            <v>202101</v>
          </cell>
          <cell r="I213">
            <v>202101</v>
          </cell>
          <cell r="J213" t="str">
            <v>CD</v>
          </cell>
          <cell r="K213" t="str">
            <v>AA</v>
          </cell>
          <cell r="L213" t="str">
            <v>303100</v>
          </cell>
          <cell r="M213" t="str">
            <v xml:space="preserve">099                                </v>
          </cell>
          <cell r="N213" t="str">
            <v>00</v>
          </cell>
          <cell r="O213" t="str">
            <v xml:space="preserve">UADD    </v>
          </cell>
          <cell r="P213" t="str">
            <v>Energy Delivery Op Efficiency &amp; Shared Services</v>
          </cell>
          <cell r="Q213" t="str">
            <v>Energy Delivery Op Efficiency &amp; Shared Services</v>
          </cell>
          <cell r="R213">
            <v>-0.33</v>
          </cell>
          <cell r="S213" t="str">
            <v>5018</v>
          </cell>
          <cell r="T213" t="str">
            <v>18W01</v>
          </cell>
          <cell r="U213" t="str">
            <v>Programs</v>
          </cell>
          <cell r="V213" t="str">
            <v>CD.AA.303100</v>
          </cell>
          <cell r="W213">
            <v>9.307E-2</v>
          </cell>
          <cell r="X213">
            <v>-3.07131E-2</v>
          </cell>
        </row>
        <row r="214">
          <cell r="B214" t="str">
            <v>19W01</v>
          </cell>
          <cell r="C214" t="str">
            <v>5019</v>
          </cell>
          <cell r="D214" t="str">
            <v>GPSS Maximo Enhancements 2020</v>
          </cell>
          <cell r="E214" t="str">
            <v>09906669</v>
          </cell>
          <cell r="F214" t="str">
            <v>GP-Cap Specific</v>
          </cell>
          <cell r="G214">
            <v>43862</v>
          </cell>
          <cell r="H214" t="str">
            <v>202101</v>
          </cell>
          <cell r="I214">
            <v>202101</v>
          </cell>
          <cell r="J214" t="str">
            <v>CD</v>
          </cell>
          <cell r="K214" t="str">
            <v>AA</v>
          </cell>
          <cell r="L214" t="str">
            <v>303100</v>
          </cell>
          <cell r="M214" t="str">
            <v xml:space="preserve">099                                </v>
          </cell>
          <cell r="N214" t="str">
            <v>00</v>
          </cell>
          <cell r="O214" t="str">
            <v xml:space="preserve">UADD    </v>
          </cell>
          <cell r="P214" t="str">
            <v>Energy Resources Modernization &amp; Op Efficiency</v>
          </cell>
          <cell r="Q214" t="str">
            <v>Energy Resources Modern &amp; Op Efficiency CDAA</v>
          </cell>
          <cell r="R214">
            <v>-16.14</v>
          </cell>
          <cell r="S214" t="str">
            <v>5019</v>
          </cell>
          <cell r="T214" t="str">
            <v>19W01</v>
          </cell>
          <cell r="U214" t="str">
            <v>Programs</v>
          </cell>
          <cell r="V214" t="str">
            <v>CD.AA.303100</v>
          </cell>
          <cell r="W214">
            <v>9.307E-2</v>
          </cell>
          <cell r="X214">
            <v>-1.5021498</v>
          </cell>
        </row>
        <row r="215">
          <cell r="B215" t="str">
            <v>19W01</v>
          </cell>
          <cell r="C215" t="str">
            <v>5019</v>
          </cell>
          <cell r="D215" t="str">
            <v>Nucleus Blanket 2020</v>
          </cell>
          <cell r="E215" t="str">
            <v>09906634</v>
          </cell>
          <cell r="F215" t="str">
            <v>GP-Cap Blanket</v>
          </cell>
          <cell r="G215">
            <v>43800</v>
          </cell>
          <cell r="H215" t="str">
            <v>202101</v>
          </cell>
          <cell r="I215">
            <v>202101</v>
          </cell>
          <cell r="J215" t="str">
            <v>CD</v>
          </cell>
          <cell r="K215" t="str">
            <v>AA</v>
          </cell>
          <cell r="L215" t="str">
            <v>303100</v>
          </cell>
          <cell r="M215" t="str">
            <v xml:space="preserve">099                                </v>
          </cell>
          <cell r="N215" t="str">
            <v>00</v>
          </cell>
          <cell r="O215" t="str">
            <v xml:space="preserve">CFNU    </v>
          </cell>
          <cell r="P215" t="str">
            <v>Energy Resources Modernization &amp; Op Efficiency</v>
          </cell>
          <cell r="Q215" t="str">
            <v>Energy Resources Modern &amp; Op Efficiency CDAA</v>
          </cell>
          <cell r="R215">
            <v>713780.34</v>
          </cell>
          <cell r="S215" t="str">
            <v>5019</v>
          </cell>
          <cell r="T215" t="str">
            <v>19W01</v>
          </cell>
          <cell r="U215" t="str">
            <v>Programs</v>
          </cell>
          <cell r="V215" t="str">
            <v>CD.AA.303100</v>
          </cell>
          <cell r="W215">
            <v>9.307E-2</v>
          </cell>
          <cell r="X215">
            <v>66431.536243800001</v>
          </cell>
        </row>
        <row r="216">
          <cell r="B216" t="str">
            <v>19W01</v>
          </cell>
          <cell r="C216" t="str">
            <v>5019</v>
          </cell>
          <cell r="D216" t="str">
            <v>Nucleus Blanket 2020</v>
          </cell>
          <cell r="E216" t="str">
            <v>09906634</v>
          </cell>
          <cell r="F216" t="str">
            <v>GP-Cap Blanket</v>
          </cell>
          <cell r="G216">
            <v>43800</v>
          </cell>
          <cell r="H216" t="str">
            <v>202101</v>
          </cell>
          <cell r="I216">
            <v>202101</v>
          </cell>
          <cell r="J216" t="str">
            <v>CD</v>
          </cell>
          <cell r="K216" t="str">
            <v>AA</v>
          </cell>
          <cell r="L216" t="str">
            <v>303100</v>
          </cell>
          <cell r="M216" t="str">
            <v xml:space="preserve">099                                </v>
          </cell>
          <cell r="N216" t="str">
            <v>00</v>
          </cell>
          <cell r="O216" t="str">
            <v xml:space="preserve">NURV    </v>
          </cell>
          <cell r="P216" t="str">
            <v>Energy Resources Modernization &amp; Op Efficiency</v>
          </cell>
          <cell r="Q216" t="str">
            <v>Energy Resources Modern &amp; Op Efficiency CDAA</v>
          </cell>
          <cell r="R216">
            <v>-713780.34</v>
          </cell>
          <cell r="S216" t="str">
            <v>5019</v>
          </cell>
          <cell r="T216" t="str">
            <v>19W01</v>
          </cell>
          <cell r="U216" t="str">
            <v>Programs</v>
          </cell>
          <cell r="V216" t="str">
            <v>CD.AA.303100</v>
          </cell>
          <cell r="W216">
            <v>9.307E-2</v>
          </cell>
          <cell r="X216">
            <v>-66431.536243800001</v>
          </cell>
        </row>
        <row r="217">
          <cell r="B217" t="str">
            <v>19W01</v>
          </cell>
          <cell r="C217" t="str">
            <v>5019</v>
          </cell>
          <cell r="D217" t="str">
            <v>Nucleus Blanket 2020</v>
          </cell>
          <cell r="E217" t="str">
            <v>09906634</v>
          </cell>
          <cell r="F217" t="str">
            <v>GP-Cap Blanket</v>
          </cell>
          <cell r="G217">
            <v>43800</v>
          </cell>
          <cell r="H217" t="str">
            <v>202101</v>
          </cell>
          <cell r="I217">
            <v>202101</v>
          </cell>
          <cell r="J217" t="str">
            <v>CD</v>
          </cell>
          <cell r="K217" t="str">
            <v>AA</v>
          </cell>
          <cell r="L217" t="str">
            <v>303100</v>
          </cell>
          <cell r="M217" t="str">
            <v xml:space="preserve">099                                </v>
          </cell>
          <cell r="N217" t="str">
            <v>00</v>
          </cell>
          <cell r="O217" t="str">
            <v xml:space="preserve">UADD    </v>
          </cell>
          <cell r="P217" t="str">
            <v>Energy Resources Modernization &amp; Op Efficiency</v>
          </cell>
          <cell r="Q217" t="str">
            <v>Energy Resources Modern &amp; Op Efficiency CDAA</v>
          </cell>
          <cell r="R217">
            <v>24136.400000000001</v>
          </cell>
          <cell r="S217" t="str">
            <v>5019</v>
          </cell>
          <cell r="T217" t="str">
            <v>19W01</v>
          </cell>
          <cell r="U217" t="str">
            <v>Programs</v>
          </cell>
          <cell r="V217" t="str">
            <v>CD.AA.303100</v>
          </cell>
          <cell r="W217">
            <v>9.307E-2</v>
          </cell>
          <cell r="X217">
            <v>2246.3747480000002</v>
          </cell>
        </row>
        <row r="218">
          <cell r="B218" t="str">
            <v>20P01</v>
          </cell>
          <cell r="C218" t="str">
            <v>5020</v>
          </cell>
          <cell r="D218" t="str">
            <v>AnyConnect Expansion</v>
          </cell>
          <cell r="E218" t="str">
            <v>09906679</v>
          </cell>
          <cell r="F218" t="str">
            <v>GP-Cap Specific</v>
          </cell>
          <cell r="G218">
            <v>43891</v>
          </cell>
          <cell r="H218" t="str">
            <v>202101</v>
          </cell>
          <cell r="I218">
            <v>202101</v>
          </cell>
          <cell r="J218" t="str">
            <v>CD</v>
          </cell>
          <cell r="K218" t="str">
            <v>AA</v>
          </cell>
          <cell r="L218" t="str">
            <v>303100</v>
          </cell>
          <cell r="M218" t="str">
            <v xml:space="preserve">099                                </v>
          </cell>
          <cell r="N218" t="str">
            <v>00</v>
          </cell>
          <cell r="O218" t="str">
            <v xml:space="preserve">UADD    </v>
          </cell>
          <cell r="P218" t="str">
            <v>Enterprise &amp; Control Network Infrastructure</v>
          </cell>
          <cell r="Q218" t="str">
            <v>Enterprise &amp; Control Network Infrastructure CDAA</v>
          </cell>
          <cell r="R218">
            <v>117.54</v>
          </cell>
          <cell r="S218" t="str">
            <v>5020</v>
          </cell>
          <cell r="T218" t="str">
            <v>20P01</v>
          </cell>
          <cell r="U218" t="str">
            <v>Programs</v>
          </cell>
          <cell r="V218" t="str">
            <v>CD.AA.303100</v>
          </cell>
          <cell r="W218">
            <v>9.307E-2</v>
          </cell>
          <cell r="X218">
            <v>10.9394478</v>
          </cell>
        </row>
        <row r="219">
          <cell r="B219" t="str">
            <v>20P01</v>
          </cell>
          <cell r="C219" t="str">
            <v>5020</v>
          </cell>
          <cell r="D219" t="str">
            <v>AnyConnect Expansion</v>
          </cell>
          <cell r="E219" t="str">
            <v>09906679</v>
          </cell>
          <cell r="F219" t="str">
            <v>GP-Cap Specific</v>
          </cell>
          <cell r="G219">
            <v>43891</v>
          </cell>
          <cell r="H219" t="str">
            <v>202101</v>
          </cell>
          <cell r="I219">
            <v>202101</v>
          </cell>
          <cell r="J219" t="str">
            <v>CD</v>
          </cell>
          <cell r="K219" t="str">
            <v>AA</v>
          </cell>
          <cell r="L219" t="str">
            <v>397000</v>
          </cell>
          <cell r="M219" t="str">
            <v xml:space="preserve">099                                </v>
          </cell>
          <cell r="N219" t="str">
            <v>00</v>
          </cell>
          <cell r="O219" t="str">
            <v xml:space="preserve">UADD    </v>
          </cell>
          <cell r="P219" t="str">
            <v>Enterprise &amp; Control Network Infrastructure</v>
          </cell>
          <cell r="Q219" t="str">
            <v>Enterprise &amp; Control Network Infrastructure CDAA</v>
          </cell>
          <cell r="R219">
            <v>346.02</v>
          </cell>
          <cell r="S219" t="str">
            <v>5020</v>
          </cell>
          <cell r="T219" t="str">
            <v>20P01</v>
          </cell>
          <cell r="U219" t="str">
            <v>Programs</v>
          </cell>
          <cell r="V219" t="str">
            <v>CD.AA.397000</v>
          </cell>
          <cell r="W219">
            <v>9.307E-2</v>
          </cell>
          <cell r="X219">
            <v>32.2040814</v>
          </cell>
        </row>
        <row r="220">
          <cell r="B220" t="str">
            <v>20P01</v>
          </cell>
          <cell r="C220" t="str">
            <v>5020</v>
          </cell>
          <cell r="D220" t="str">
            <v xml:space="preserve">BEN Fiber Appr and Network		</v>
          </cell>
          <cell r="E220" t="str">
            <v>09906340</v>
          </cell>
          <cell r="F220" t="str">
            <v>GP-Cap Specific</v>
          </cell>
          <cell r="G220">
            <v>43221</v>
          </cell>
          <cell r="H220" t="str">
            <v>202101</v>
          </cell>
          <cell r="I220">
            <v>202101</v>
          </cell>
          <cell r="J220" t="str">
            <v>CD</v>
          </cell>
          <cell r="K220" t="str">
            <v>AA</v>
          </cell>
          <cell r="L220" t="str">
            <v>397000</v>
          </cell>
          <cell r="M220" t="str">
            <v xml:space="preserve">099                                </v>
          </cell>
          <cell r="N220" t="str">
            <v>SYSNE</v>
          </cell>
          <cell r="O220" t="str">
            <v xml:space="preserve">UADD    </v>
          </cell>
          <cell r="P220" t="str">
            <v>Enterprise &amp; Control Network Infrastructure</v>
          </cell>
          <cell r="Q220" t="str">
            <v>Enterprise &amp; Control Network Infrastructure CDAA</v>
          </cell>
          <cell r="R220">
            <v>64.06</v>
          </cell>
          <cell r="S220" t="str">
            <v>5020</v>
          </cell>
          <cell r="T220" t="str">
            <v>20P01</v>
          </cell>
          <cell r="U220" t="str">
            <v>Programs</v>
          </cell>
          <cell r="V220" t="str">
            <v>CD.AA.397000</v>
          </cell>
          <cell r="W220">
            <v>9.307E-2</v>
          </cell>
          <cell r="X220">
            <v>5.9620642000000004</v>
          </cell>
        </row>
        <row r="221">
          <cell r="B221" t="str">
            <v>20P01</v>
          </cell>
          <cell r="C221" t="str">
            <v>5020</v>
          </cell>
          <cell r="D221" t="str">
            <v>CMS Ref DCR BPA LOL NLW</v>
          </cell>
          <cell r="E221" t="str">
            <v>09906373</v>
          </cell>
          <cell r="F221" t="str">
            <v>GP-Cap Specific</v>
          </cell>
          <cell r="G221">
            <v>43313</v>
          </cell>
          <cell r="H221" t="str">
            <v>202101</v>
          </cell>
          <cell r="I221">
            <v>202101</v>
          </cell>
          <cell r="J221" t="str">
            <v>CD</v>
          </cell>
          <cell r="K221" t="str">
            <v>AA</v>
          </cell>
          <cell r="L221" t="str">
            <v>391100</v>
          </cell>
          <cell r="M221" t="str">
            <v xml:space="preserve">099                                </v>
          </cell>
          <cell r="N221" t="str">
            <v>00</v>
          </cell>
          <cell r="O221" t="str">
            <v xml:space="preserve">UADD    </v>
          </cell>
          <cell r="P221" t="str">
            <v>Enterprise &amp; Control Network Infrastructure</v>
          </cell>
          <cell r="Q221" t="str">
            <v>Enterprise &amp; Control Network Infrastructure CDAA</v>
          </cell>
          <cell r="R221">
            <v>203.93</v>
          </cell>
          <cell r="S221" t="str">
            <v>5020</v>
          </cell>
          <cell r="T221" t="str">
            <v>20P01</v>
          </cell>
          <cell r="U221" t="str">
            <v>Programs</v>
          </cell>
          <cell r="V221" t="str">
            <v>CD.AA.391100</v>
          </cell>
          <cell r="W221">
            <v>9.307E-2</v>
          </cell>
          <cell r="X221">
            <v>18.979765100000002</v>
          </cell>
        </row>
        <row r="222">
          <cell r="B222" t="str">
            <v>20P01</v>
          </cell>
          <cell r="C222" t="str">
            <v>5020</v>
          </cell>
          <cell r="D222" t="str">
            <v>CMS Ref-CKL/LWO/PMN/STE</v>
          </cell>
          <cell r="E222" t="str">
            <v>09906613</v>
          </cell>
          <cell r="F222" t="str">
            <v>GP-Cap Specific</v>
          </cell>
          <cell r="G222">
            <v>43800</v>
          </cell>
          <cell r="H222" t="str">
            <v>202101</v>
          </cell>
          <cell r="I222">
            <v>202101</v>
          </cell>
          <cell r="J222" t="str">
            <v>CD</v>
          </cell>
          <cell r="K222" t="str">
            <v>AA</v>
          </cell>
          <cell r="L222" t="str">
            <v>391100</v>
          </cell>
          <cell r="M222" t="str">
            <v xml:space="preserve">099                                </v>
          </cell>
          <cell r="N222" t="str">
            <v>00</v>
          </cell>
          <cell r="O222" t="str">
            <v xml:space="preserve">UADD    </v>
          </cell>
          <cell r="P222" t="str">
            <v>Enterprise &amp; Control Network Infrastructure</v>
          </cell>
          <cell r="Q222" t="str">
            <v>Enterprise &amp; Control Network Infrastructure CDAA</v>
          </cell>
          <cell r="R222">
            <v>3628.74</v>
          </cell>
          <cell r="S222" t="str">
            <v>5020</v>
          </cell>
          <cell r="T222" t="str">
            <v>20P01</v>
          </cell>
          <cell r="U222" t="str">
            <v>Programs</v>
          </cell>
          <cell r="V222" t="str">
            <v>CD.AA.391100</v>
          </cell>
          <cell r="W222">
            <v>9.307E-2</v>
          </cell>
          <cell r="X222">
            <v>337.72683179999996</v>
          </cell>
        </row>
        <row r="223">
          <cell r="B223" t="str">
            <v>20P01</v>
          </cell>
          <cell r="C223" t="str">
            <v>5020</v>
          </cell>
          <cell r="D223" t="str">
            <v>CMS Ref-MMM/PFH/KEL/STR/DGP…</v>
          </cell>
          <cell r="E223" t="str">
            <v>09906614</v>
          </cell>
          <cell r="F223" t="str">
            <v>GP-Cap Specific</v>
          </cell>
          <cell r="G223">
            <v>43800</v>
          </cell>
          <cell r="H223" t="str">
            <v>202101</v>
          </cell>
          <cell r="I223">
            <v>202101</v>
          </cell>
          <cell r="J223" t="str">
            <v>CD</v>
          </cell>
          <cell r="K223" t="str">
            <v>AA</v>
          </cell>
          <cell r="L223" t="str">
            <v>391100</v>
          </cell>
          <cell r="M223" t="str">
            <v xml:space="preserve">099                                </v>
          </cell>
          <cell r="N223" t="str">
            <v>00</v>
          </cell>
          <cell r="O223" t="str">
            <v xml:space="preserve">UADD    </v>
          </cell>
          <cell r="P223" t="str">
            <v>Enterprise &amp; Control Network Infrastructure</v>
          </cell>
          <cell r="Q223" t="str">
            <v>Enterprise &amp; Control Network Infrastructure CDAA</v>
          </cell>
          <cell r="R223">
            <v>899.68</v>
          </cell>
          <cell r="S223" t="str">
            <v>5020</v>
          </cell>
          <cell r="T223" t="str">
            <v>20P01</v>
          </cell>
          <cell r="U223" t="str">
            <v>Programs</v>
          </cell>
          <cell r="V223" t="str">
            <v>CD.AA.391100</v>
          </cell>
          <cell r="W223">
            <v>9.307E-2</v>
          </cell>
          <cell r="X223">
            <v>83.733217599999989</v>
          </cell>
        </row>
        <row r="224">
          <cell r="B224" t="str">
            <v>20P01</v>
          </cell>
          <cell r="C224" t="str">
            <v>5020</v>
          </cell>
          <cell r="D224" t="str">
            <v>Cabinet Gorge Ntwk Rfrsh Pt 2</v>
          </cell>
          <cell r="E224" t="str">
            <v>09906461</v>
          </cell>
          <cell r="F224" t="str">
            <v>GP-Cap Specific</v>
          </cell>
          <cell r="G224">
            <v>43070</v>
          </cell>
          <cell r="H224" t="str">
            <v>202101</v>
          </cell>
          <cell r="I224">
            <v>202101</v>
          </cell>
          <cell r="J224" t="str">
            <v>CD</v>
          </cell>
          <cell r="K224" t="str">
            <v>AA</v>
          </cell>
          <cell r="L224" t="str">
            <v>397000</v>
          </cell>
          <cell r="M224" t="str">
            <v xml:space="preserve">099                                </v>
          </cell>
          <cell r="N224" t="str">
            <v>SYSNE</v>
          </cell>
          <cell r="O224" t="str">
            <v xml:space="preserve">UADD    </v>
          </cell>
          <cell r="P224" t="str">
            <v>Enterprise &amp; Control Network Infrastructure</v>
          </cell>
          <cell r="Q224" t="str">
            <v>Enterprise &amp; Control Network Infrastructure CDAA</v>
          </cell>
          <cell r="R224">
            <v>45.63</v>
          </cell>
          <cell r="S224" t="str">
            <v>5020</v>
          </cell>
          <cell r="T224" t="str">
            <v>20P01</v>
          </cell>
          <cell r="U224" t="str">
            <v>Programs</v>
          </cell>
          <cell r="V224" t="str">
            <v>CD.AA.397000</v>
          </cell>
          <cell r="W224">
            <v>9.307E-2</v>
          </cell>
          <cell r="X224">
            <v>4.2467841000000002</v>
          </cell>
        </row>
        <row r="225">
          <cell r="B225" t="str">
            <v>20P01</v>
          </cell>
          <cell r="C225" t="str">
            <v>5020</v>
          </cell>
          <cell r="D225" t="str">
            <v>Goldendale Office Network</v>
          </cell>
          <cell r="E225" t="str">
            <v>09906603</v>
          </cell>
          <cell r="F225" t="str">
            <v>GP-Cap Specific</v>
          </cell>
          <cell r="G225">
            <v>43770</v>
          </cell>
          <cell r="H225" t="str">
            <v>202101</v>
          </cell>
          <cell r="I225">
            <v>202101</v>
          </cell>
          <cell r="J225" t="str">
            <v>CD</v>
          </cell>
          <cell r="K225" t="str">
            <v>AA</v>
          </cell>
          <cell r="L225" t="str">
            <v>397000</v>
          </cell>
          <cell r="M225" t="str">
            <v xml:space="preserve">099                                </v>
          </cell>
          <cell r="N225" t="str">
            <v>00</v>
          </cell>
          <cell r="O225" t="str">
            <v xml:space="preserve">UADD    </v>
          </cell>
          <cell r="P225" t="str">
            <v>Enterprise &amp; Control Network Infrastructure</v>
          </cell>
          <cell r="Q225" t="str">
            <v>Enterprise &amp; Control Network Infrastructure CDAA</v>
          </cell>
          <cell r="R225">
            <v>45.38</v>
          </cell>
          <cell r="S225" t="str">
            <v>5020</v>
          </cell>
          <cell r="T225" t="str">
            <v>20P01</v>
          </cell>
          <cell r="U225" t="str">
            <v>Programs</v>
          </cell>
          <cell r="V225" t="str">
            <v>CD.AA.397000</v>
          </cell>
          <cell r="W225">
            <v>9.307E-2</v>
          </cell>
          <cell r="X225">
            <v>4.2235166</v>
          </cell>
        </row>
        <row r="226">
          <cell r="B226" t="str">
            <v>20P01</v>
          </cell>
          <cell r="C226" t="str">
            <v>5020</v>
          </cell>
          <cell r="D226" t="str">
            <v>Post Street Improvements 2018</v>
          </cell>
          <cell r="E226" t="str">
            <v>09906407</v>
          </cell>
          <cell r="F226" t="str">
            <v>GP-Cap Specific</v>
          </cell>
          <cell r="G226">
            <v>43101</v>
          </cell>
          <cell r="H226" t="str">
            <v>202101</v>
          </cell>
          <cell r="I226">
            <v>202101</v>
          </cell>
          <cell r="J226" t="str">
            <v>CD</v>
          </cell>
          <cell r="K226" t="str">
            <v>AA</v>
          </cell>
          <cell r="L226" t="str">
            <v>397000</v>
          </cell>
          <cell r="M226" t="str">
            <v xml:space="preserve">099                                </v>
          </cell>
          <cell r="N226" t="str">
            <v>SYSNE</v>
          </cell>
          <cell r="O226" t="str">
            <v xml:space="preserve">CFNU    </v>
          </cell>
          <cell r="P226" t="str">
            <v>Enterprise &amp; Control Network Infrastructure</v>
          </cell>
          <cell r="Q226" t="str">
            <v>Enterprise &amp; Control Network Infrastructure CDAA</v>
          </cell>
          <cell r="R226">
            <v>169053.53</v>
          </cell>
          <cell r="S226" t="str">
            <v>5020</v>
          </cell>
          <cell r="T226" t="str">
            <v>20P01</v>
          </cell>
          <cell r="U226" t="str">
            <v>Programs</v>
          </cell>
          <cell r="V226" t="str">
            <v>CD.AA.397000</v>
          </cell>
          <cell r="W226">
            <v>9.307E-2</v>
          </cell>
          <cell r="X226">
            <v>15733.8120371</v>
          </cell>
        </row>
        <row r="227">
          <cell r="B227" t="str">
            <v>20P01</v>
          </cell>
          <cell r="C227" t="str">
            <v>5020</v>
          </cell>
          <cell r="D227" t="str">
            <v>Post Street Improvements 2018</v>
          </cell>
          <cell r="E227" t="str">
            <v>09906407</v>
          </cell>
          <cell r="F227" t="str">
            <v>GP-Cap Specific</v>
          </cell>
          <cell r="G227">
            <v>43101</v>
          </cell>
          <cell r="H227" t="str">
            <v>202101</v>
          </cell>
          <cell r="I227">
            <v>202101</v>
          </cell>
          <cell r="J227" t="str">
            <v>CD</v>
          </cell>
          <cell r="K227" t="str">
            <v>AA</v>
          </cell>
          <cell r="L227" t="str">
            <v>397000</v>
          </cell>
          <cell r="M227" t="str">
            <v xml:space="preserve">099                                </v>
          </cell>
          <cell r="N227" t="str">
            <v>SYSNE</v>
          </cell>
          <cell r="O227" t="str">
            <v xml:space="preserve">NURV    </v>
          </cell>
          <cell r="P227" t="str">
            <v>Enterprise &amp; Control Network Infrastructure</v>
          </cell>
          <cell r="Q227" t="str">
            <v>Enterprise &amp; Control Network Infrastructure CDAA</v>
          </cell>
          <cell r="R227">
            <v>-169053.53</v>
          </cell>
          <cell r="S227" t="str">
            <v>5020</v>
          </cell>
          <cell r="T227" t="str">
            <v>20P01</v>
          </cell>
          <cell r="U227" t="str">
            <v>Programs</v>
          </cell>
          <cell r="V227" t="str">
            <v>CD.AA.397000</v>
          </cell>
          <cell r="W227">
            <v>9.307E-2</v>
          </cell>
          <cell r="X227">
            <v>-15733.8120371</v>
          </cell>
        </row>
        <row r="228">
          <cell r="B228" t="str">
            <v>20P01</v>
          </cell>
          <cell r="C228" t="str">
            <v>5020</v>
          </cell>
          <cell r="D228" t="str">
            <v>Rathdrum CT Network Refresh</v>
          </cell>
          <cell r="E228" t="str">
            <v>09906689</v>
          </cell>
          <cell r="F228" t="str">
            <v>GP-Cap Specific</v>
          </cell>
          <cell r="G228">
            <v>43922</v>
          </cell>
          <cell r="H228" t="str">
            <v>202101</v>
          </cell>
          <cell r="I228">
            <v>202101</v>
          </cell>
          <cell r="J228" t="str">
            <v>CD</v>
          </cell>
          <cell r="K228" t="str">
            <v>AA</v>
          </cell>
          <cell r="L228" t="str">
            <v>397000</v>
          </cell>
          <cell r="M228" t="str">
            <v xml:space="preserve">099                                </v>
          </cell>
          <cell r="N228" t="str">
            <v>00</v>
          </cell>
          <cell r="O228" t="str">
            <v xml:space="preserve">UADD    </v>
          </cell>
          <cell r="P228" t="str">
            <v>Enterprise &amp; Control Network Infrastructure</v>
          </cell>
          <cell r="Q228" t="str">
            <v>Enterprise &amp; Control Network Infrastructure CDAA</v>
          </cell>
          <cell r="R228">
            <v>24212.81</v>
          </cell>
          <cell r="S228" t="str">
            <v>5020</v>
          </cell>
          <cell r="T228" t="str">
            <v>20P01</v>
          </cell>
          <cell r="U228" t="str">
            <v>Programs</v>
          </cell>
          <cell r="V228" t="str">
            <v>CD.AA.397000</v>
          </cell>
          <cell r="W228">
            <v>9.307E-2</v>
          </cell>
          <cell r="X228">
            <v>2253.4862267000003</v>
          </cell>
        </row>
        <row r="229">
          <cell r="B229" t="str">
            <v>20P01</v>
          </cell>
          <cell r="C229" t="str">
            <v>5020</v>
          </cell>
          <cell r="D229" t="str">
            <v>WAN Performance - MSN/CDA</v>
          </cell>
          <cell r="E229" t="str">
            <v>09906529</v>
          </cell>
          <cell r="F229" t="str">
            <v>GP-Cap Specific</v>
          </cell>
          <cell r="G229">
            <v>43586</v>
          </cell>
          <cell r="H229" t="str">
            <v>202101</v>
          </cell>
          <cell r="I229">
            <v>202101</v>
          </cell>
          <cell r="J229" t="str">
            <v>CD</v>
          </cell>
          <cell r="K229" t="str">
            <v>AA</v>
          </cell>
          <cell r="L229" t="str">
            <v>397000</v>
          </cell>
          <cell r="M229" t="str">
            <v xml:space="preserve">099                                </v>
          </cell>
          <cell r="N229" t="str">
            <v>SPOSE</v>
          </cell>
          <cell r="O229" t="str">
            <v xml:space="preserve">UADD    </v>
          </cell>
          <cell r="P229" t="str">
            <v>Enterprise &amp; Control Network Infrastructure</v>
          </cell>
          <cell r="Q229" t="str">
            <v>Enterprise &amp; Control Network Infrastructure CDAA</v>
          </cell>
          <cell r="R229">
            <v>1155.29</v>
          </cell>
          <cell r="S229" t="str">
            <v>5020</v>
          </cell>
          <cell r="T229" t="str">
            <v>20P01</v>
          </cell>
          <cell r="U229" t="str">
            <v>Programs</v>
          </cell>
          <cell r="V229" t="str">
            <v>CD.AA.397000</v>
          </cell>
          <cell r="W229">
            <v>9.307E-2</v>
          </cell>
          <cell r="X229">
            <v>107.5228403</v>
          </cell>
        </row>
        <row r="230">
          <cell r="B230" t="str">
            <v>20P01</v>
          </cell>
          <cell r="C230" t="str">
            <v>5020</v>
          </cell>
          <cell r="D230" t="str">
            <v>WAP Replacement-Mission Campus</v>
          </cell>
          <cell r="E230" t="str">
            <v>09906728</v>
          </cell>
          <cell r="F230" t="str">
            <v>GP-Cap Specific</v>
          </cell>
          <cell r="G230">
            <v>44013</v>
          </cell>
          <cell r="H230" t="str">
            <v>202101</v>
          </cell>
          <cell r="I230">
            <v>202101</v>
          </cell>
          <cell r="J230" t="str">
            <v>CD</v>
          </cell>
          <cell r="K230" t="str">
            <v>AA</v>
          </cell>
          <cell r="L230" t="str">
            <v>397000</v>
          </cell>
          <cell r="M230" t="str">
            <v xml:space="preserve">099                                </v>
          </cell>
          <cell r="N230" t="str">
            <v>00</v>
          </cell>
          <cell r="O230" t="str">
            <v xml:space="preserve">UADD    </v>
          </cell>
          <cell r="P230" t="str">
            <v>Enterprise &amp; Control Network Infrastructure</v>
          </cell>
          <cell r="Q230" t="str">
            <v>Enterprise &amp; Control Network Infrastructure CDAA</v>
          </cell>
          <cell r="R230">
            <v>3160.98</v>
          </cell>
          <cell r="S230" t="str">
            <v>5020</v>
          </cell>
          <cell r="T230" t="str">
            <v>20P01</v>
          </cell>
          <cell r="U230" t="str">
            <v>Programs</v>
          </cell>
          <cell r="V230" t="str">
            <v>CD.AA.397000</v>
          </cell>
          <cell r="W230">
            <v>9.307E-2</v>
          </cell>
          <cell r="X230">
            <v>294.19240860000002</v>
          </cell>
        </row>
        <row r="231">
          <cell r="B231" t="str">
            <v>20P01</v>
          </cell>
          <cell r="C231" t="str">
            <v>5020</v>
          </cell>
          <cell r="D231" t="str">
            <v>Wireless LAN Controller Refesh</v>
          </cell>
          <cell r="E231" t="str">
            <v>09906409</v>
          </cell>
          <cell r="F231" t="str">
            <v>GP-Cap Specific</v>
          </cell>
          <cell r="G231">
            <v>43405</v>
          </cell>
          <cell r="H231" t="str">
            <v>202101</v>
          </cell>
          <cell r="I231">
            <v>202101</v>
          </cell>
          <cell r="J231" t="str">
            <v>CD</v>
          </cell>
          <cell r="K231" t="str">
            <v>AA</v>
          </cell>
          <cell r="L231" t="str">
            <v>397000</v>
          </cell>
          <cell r="M231" t="str">
            <v xml:space="preserve">099                                </v>
          </cell>
          <cell r="N231" t="str">
            <v>SYSNE</v>
          </cell>
          <cell r="O231" t="str">
            <v xml:space="preserve">UADD    </v>
          </cell>
          <cell r="P231" t="str">
            <v>Enterprise &amp; Control Network Infrastructure</v>
          </cell>
          <cell r="Q231" t="str">
            <v>Enterprise &amp; Control Network Infrastructure CDAA</v>
          </cell>
          <cell r="R231">
            <v>491.96</v>
          </cell>
          <cell r="S231" t="str">
            <v>5020</v>
          </cell>
          <cell r="T231" t="str">
            <v>20P01</v>
          </cell>
          <cell r="U231" t="str">
            <v>Programs</v>
          </cell>
          <cell r="V231" t="str">
            <v>CD.AA.397000</v>
          </cell>
          <cell r="W231">
            <v>9.307E-2</v>
          </cell>
          <cell r="X231">
            <v>45.786717199999998</v>
          </cell>
        </row>
        <row r="232">
          <cell r="B232" t="str">
            <v>22P01</v>
          </cell>
          <cell r="C232" t="str">
            <v>5022</v>
          </cell>
          <cell r="D232" t="str">
            <v>Audio Visual Tech Deploy 2019</v>
          </cell>
          <cell r="E232" t="str">
            <v>09906465</v>
          </cell>
          <cell r="F232" t="str">
            <v>GP-Cap Blanket</v>
          </cell>
          <cell r="G232">
            <v>43466</v>
          </cell>
          <cell r="H232" t="str">
            <v>202101</v>
          </cell>
          <cell r="I232">
            <v>202101</v>
          </cell>
          <cell r="J232" t="str">
            <v>CD</v>
          </cell>
          <cell r="K232" t="str">
            <v>AA</v>
          </cell>
          <cell r="L232" t="str">
            <v>391100</v>
          </cell>
          <cell r="M232" t="str">
            <v xml:space="preserve">099                                </v>
          </cell>
          <cell r="N232" t="str">
            <v>00</v>
          </cell>
          <cell r="O232" t="str">
            <v xml:space="preserve">CFNU    </v>
          </cell>
          <cell r="P232" t="str">
            <v>Enterprise Communication Systems</v>
          </cell>
          <cell r="Q232" t="str">
            <v>Enterprise Communication Systems</v>
          </cell>
          <cell r="R232">
            <v>83030.960000000006</v>
          </cell>
          <cell r="S232" t="str">
            <v>5022</v>
          </cell>
          <cell r="T232" t="str">
            <v>22P01</v>
          </cell>
          <cell r="U232" t="str">
            <v>Programs</v>
          </cell>
          <cell r="V232" t="str">
            <v>CD.AA.391100</v>
          </cell>
          <cell r="W232">
            <v>9.307E-2</v>
          </cell>
          <cell r="X232">
            <v>7727.6914472000008</v>
          </cell>
        </row>
        <row r="233">
          <cell r="B233" t="str">
            <v>22P01</v>
          </cell>
          <cell r="C233" t="str">
            <v>5022</v>
          </cell>
          <cell r="D233" t="str">
            <v>Audio Visual Tech Deploy 2019</v>
          </cell>
          <cell r="E233" t="str">
            <v>09906465</v>
          </cell>
          <cell r="F233" t="str">
            <v>GP-Cap Blanket</v>
          </cell>
          <cell r="G233">
            <v>43466</v>
          </cell>
          <cell r="H233" t="str">
            <v>202101</v>
          </cell>
          <cell r="I233">
            <v>202101</v>
          </cell>
          <cell r="J233" t="str">
            <v>CD</v>
          </cell>
          <cell r="K233" t="str">
            <v>AA</v>
          </cell>
          <cell r="L233" t="str">
            <v>391100</v>
          </cell>
          <cell r="M233" t="str">
            <v xml:space="preserve">099                                </v>
          </cell>
          <cell r="N233" t="str">
            <v>00</v>
          </cell>
          <cell r="O233" t="str">
            <v xml:space="preserve">NURV    </v>
          </cell>
          <cell r="P233" t="str">
            <v>Enterprise Communication Systems</v>
          </cell>
          <cell r="Q233" t="str">
            <v>Enterprise Communication Systems</v>
          </cell>
          <cell r="R233">
            <v>-83030.960000000006</v>
          </cell>
          <cell r="S233" t="str">
            <v>5022</v>
          </cell>
          <cell r="T233" t="str">
            <v>22P01</v>
          </cell>
          <cell r="U233" t="str">
            <v>Programs</v>
          </cell>
          <cell r="V233" t="str">
            <v>CD.AA.391100</v>
          </cell>
          <cell r="W233">
            <v>9.307E-2</v>
          </cell>
          <cell r="X233">
            <v>-7727.6914472000008</v>
          </cell>
        </row>
        <row r="234">
          <cell r="B234" t="str">
            <v>22P01</v>
          </cell>
          <cell r="C234" t="str">
            <v>5022</v>
          </cell>
          <cell r="D234" t="str">
            <v>Audio Visual Tech Deploy 2019</v>
          </cell>
          <cell r="E234" t="str">
            <v>09906465</v>
          </cell>
          <cell r="F234" t="str">
            <v>GP-Cap Blanket</v>
          </cell>
          <cell r="G234">
            <v>43466</v>
          </cell>
          <cell r="H234" t="str">
            <v>202101</v>
          </cell>
          <cell r="I234">
            <v>202101</v>
          </cell>
          <cell r="J234" t="str">
            <v>CD</v>
          </cell>
          <cell r="K234" t="str">
            <v>AA</v>
          </cell>
          <cell r="L234" t="str">
            <v>391100</v>
          </cell>
          <cell r="M234" t="str">
            <v xml:space="preserve">099                                </v>
          </cell>
          <cell r="N234" t="str">
            <v>00</v>
          </cell>
          <cell r="O234" t="str">
            <v xml:space="preserve">UADD    </v>
          </cell>
          <cell r="P234" t="str">
            <v>Enterprise Communication Systems</v>
          </cell>
          <cell r="Q234" t="str">
            <v>Enterprise Communication Systems</v>
          </cell>
          <cell r="R234">
            <v>-308.14</v>
          </cell>
          <cell r="S234" t="str">
            <v>5022</v>
          </cell>
          <cell r="T234" t="str">
            <v>22P01</v>
          </cell>
          <cell r="U234" t="str">
            <v>Programs</v>
          </cell>
          <cell r="V234" t="str">
            <v>CD.AA.391100</v>
          </cell>
          <cell r="W234">
            <v>9.307E-2</v>
          </cell>
          <cell r="X234">
            <v>-28.678589799999997</v>
          </cell>
        </row>
        <row r="235">
          <cell r="B235" t="str">
            <v>22P01</v>
          </cell>
          <cell r="C235" t="str">
            <v>5022</v>
          </cell>
          <cell r="D235" t="str">
            <v>Comm Device Deployment 2019</v>
          </cell>
          <cell r="E235" t="str">
            <v>09906466</v>
          </cell>
          <cell r="F235" t="str">
            <v>GP-Cap Blanket</v>
          </cell>
          <cell r="G235">
            <v>43466</v>
          </cell>
          <cell r="H235" t="str">
            <v>202101</v>
          </cell>
          <cell r="I235">
            <v>202101</v>
          </cell>
          <cell r="J235" t="str">
            <v>CD</v>
          </cell>
          <cell r="K235" t="str">
            <v>AA</v>
          </cell>
          <cell r="L235" t="str">
            <v>391100</v>
          </cell>
          <cell r="M235" t="str">
            <v xml:space="preserve">099                                </v>
          </cell>
          <cell r="N235" t="str">
            <v>SPOTE</v>
          </cell>
          <cell r="O235" t="str">
            <v xml:space="preserve">NURV    </v>
          </cell>
          <cell r="P235" t="str">
            <v>Enterprise Communication Systems</v>
          </cell>
          <cell r="Q235" t="str">
            <v>Enterprise Communication Systems</v>
          </cell>
          <cell r="R235">
            <v>-21213.02</v>
          </cell>
          <cell r="S235" t="str">
            <v>5022</v>
          </cell>
          <cell r="T235" t="str">
            <v>22P01</v>
          </cell>
          <cell r="U235" t="str">
            <v>Programs</v>
          </cell>
          <cell r="V235" t="str">
            <v>CD.AA.391100</v>
          </cell>
          <cell r="W235">
            <v>9.307E-2</v>
          </cell>
          <cell r="X235">
            <v>-1974.2957714000001</v>
          </cell>
        </row>
        <row r="236">
          <cell r="B236" t="str">
            <v>22P01</v>
          </cell>
          <cell r="C236" t="str">
            <v>5022</v>
          </cell>
          <cell r="D236" t="str">
            <v>Comm Device Deployment 2019</v>
          </cell>
          <cell r="E236" t="str">
            <v>09906466</v>
          </cell>
          <cell r="F236" t="str">
            <v>GP-Cap Blanket</v>
          </cell>
          <cell r="G236">
            <v>43466</v>
          </cell>
          <cell r="H236" t="str">
            <v>202101</v>
          </cell>
          <cell r="I236">
            <v>202101</v>
          </cell>
          <cell r="J236" t="str">
            <v>CD</v>
          </cell>
          <cell r="K236" t="str">
            <v>AA</v>
          </cell>
          <cell r="L236" t="str">
            <v>391100</v>
          </cell>
          <cell r="M236" t="str">
            <v xml:space="preserve">099                                </v>
          </cell>
          <cell r="N236" t="str">
            <v>SPOTE</v>
          </cell>
          <cell r="O236" t="str">
            <v xml:space="preserve">UADD    </v>
          </cell>
          <cell r="P236" t="str">
            <v>Enterprise Communication Systems</v>
          </cell>
          <cell r="Q236" t="str">
            <v>Enterprise Communication Systems</v>
          </cell>
          <cell r="R236">
            <v>742.07</v>
          </cell>
          <cell r="S236" t="str">
            <v>5022</v>
          </cell>
          <cell r="T236" t="str">
            <v>22P01</v>
          </cell>
          <cell r="U236" t="str">
            <v>Programs</v>
          </cell>
          <cell r="V236" t="str">
            <v>CD.AA.391100</v>
          </cell>
          <cell r="W236">
            <v>9.307E-2</v>
          </cell>
          <cell r="X236">
            <v>69.064454900000001</v>
          </cell>
        </row>
        <row r="237">
          <cell r="B237" t="str">
            <v>22P01</v>
          </cell>
          <cell r="C237" t="str">
            <v>5022</v>
          </cell>
          <cell r="D237" t="str">
            <v>Comm Device Deployment 2019</v>
          </cell>
          <cell r="E237" t="str">
            <v>09906466</v>
          </cell>
          <cell r="F237" t="str">
            <v>GP-Cap Blanket</v>
          </cell>
          <cell r="G237">
            <v>43466</v>
          </cell>
          <cell r="H237" t="str">
            <v>202101</v>
          </cell>
          <cell r="I237">
            <v>202101</v>
          </cell>
          <cell r="J237" t="str">
            <v>CD</v>
          </cell>
          <cell r="K237" t="str">
            <v>AA</v>
          </cell>
          <cell r="L237" t="str">
            <v>397000</v>
          </cell>
          <cell r="M237" t="str">
            <v xml:space="preserve">099                                </v>
          </cell>
          <cell r="N237" t="str">
            <v>SPOTE</v>
          </cell>
          <cell r="O237" t="str">
            <v xml:space="preserve">CFNU    </v>
          </cell>
          <cell r="P237" t="str">
            <v>Enterprise Communication Systems</v>
          </cell>
          <cell r="Q237" t="str">
            <v>Enterprise Communication Systems</v>
          </cell>
          <cell r="R237">
            <v>42426.75</v>
          </cell>
          <cell r="S237" t="str">
            <v>5022</v>
          </cell>
          <cell r="T237" t="str">
            <v>22P01</v>
          </cell>
          <cell r="U237" t="str">
            <v>Programs</v>
          </cell>
          <cell r="V237" t="str">
            <v>CD.AA.397000</v>
          </cell>
          <cell r="W237">
            <v>9.307E-2</v>
          </cell>
          <cell r="X237">
            <v>3948.6576224999999</v>
          </cell>
        </row>
        <row r="238">
          <cell r="B238" t="str">
            <v>22P01</v>
          </cell>
          <cell r="C238" t="str">
            <v>5022</v>
          </cell>
          <cell r="D238" t="str">
            <v>Comm Device Deployment 2019</v>
          </cell>
          <cell r="E238" t="str">
            <v>09906466</v>
          </cell>
          <cell r="F238" t="str">
            <v>GP-Cap Blanket</v>
          </cell>
          <cell r="G238">
            <v>43466</v>
          </cell>
          <cell r="H238" t="str">
            <v>202101</v>
          </cell>
          <cell r="I238">
            <v>202101</v>
          </cell>
          <cell r="J238" t="str">
            <v>CD</v>
          </cell>
          <cell r="K238" t="str">
            <v>AA</v>
          </cell>
          <cell r="L238" t="str">
            <v>397200</v>
          </cell>
          <cell r="M238" t="str">
            <v xml:space="preserve">099                                </v>
          </cell>
          <cell r="N238" t="str">
            <v>SPOTE</v>
          </cell>
          <cell r="O238" t="str">
            <v xml:space="preserve">NURV    </v>
          </cell>
          <cell r="P238" t="str">
            <v>Enterprise Communication Systems</v>
          </cell>
          <cell r="Q238" t="str">
            <v>Enterprise Communication Systems</v>
          </cell>
          <cell r="R238">
            <v>-21213.73</v>
          </cell>
          <cell r="S238" t="str">
            <v>5022</v>
          </cell>
          <cell r="T238" t="str">
            <v>22P01</v>
          </cell>
          <cell r="U238" t="str">
            <v>Programs</v>
          </cell>
          <cell r="V238" t="str">
            <v>CD.AA.397200</v>
          </cell>
          <cell r="W238">
            <v>9.307E-2</v>
          </cell>
          <cell r="X238">
            <v>-1974.3618511</v>
          </cell>
        </row>
        <row r="239">
          <cell r="B239" t="str">
            <v>22P01</v>
          </cell>
          <cell r="C239" t="str">
            <v>5022</v>
          </cell>
          <cell r="D239" t="str">
            <v>Comm Device Deployment 2019</v>
          </cell>
          <cell r="E239" t="str">
            <v>09906466</v>
          </cell>
          <cell r="F239" t="str">
            <v>GP-Cap Blanket</v>
          </cell>
          <cell r="G239">
            <v>43466</v>
          </cell>
          <cell r="H239" t="str">
            <v>202101</v>
          </cell>
          <cell r="I239">
            <v>202101</v>
          </cell>
          <cell r="J239" t="str">
            <v>CD</v>
          </cell>
          <cell r="K239" t="str">
            <v>AA</v>
          </cell>
          <cell r="L239" t="str">
            <v>397200</v>
          </cell>
          <cell r="M239" t="str">
            <v xml:space="preserve">099                                </v>
          </cell>
          <cell r="N239" t="str">
            <v>SPOTE</v>
          </cell>
          <cell r="O239" t="str">
            <v xml:space="preserve">UADD    </v>
          </cell>
          <cell r="P239" t="str">
            <v>Enterprise Communication Systems</v>
          </cell>
          <cell r="Q239" t="str">
            <v>Enterprise Communication Systems</v>
          </cell>
          <cell r="R239">
            <v>742.08</v>
          </cell>
          <cell r="S239" t="str">
            <v>5022</v>
          </cell>
          <cell r="T239" t="str">
            <v>22P01</v>
          </cell>
          <cell r="U239" t="str">
            <v>Programs</v>
          </cell>
          <cell r="V239" t="str">
            <v>CD.AA.397200</v>
          </cell>
          <cell r="W239">
            <v>9.307E-2</v>
          </cell>
          <cell r="X239">
            <v>69.065385599999999</v>
          </cell>
        </row>
        <row r="240">
          <cell r="B240" t="str">
            <v>22P01</v>
          </cell>
          <cell r="C240" t="str">
            <v>5022</v>
          </cell>
          <cell r="D240" t="str">
            <v>MS Teams Implementation</v>
          </cell>
          <cell r="E240" t="str">
            <v>09906703</v>
          </cell>
          <cell r="F240" t="str">
            <v>GP-Cap Specific</v>
          </cell>
          <cell r="G240">
            <v>43800</v>
          </cell>
          <cell r="H240" t="str">
            <v>202101</v>
          </cell>
          <cell r="I240">
            <v>202101</v>
          </cell>
          <cell r="J240" t="str">
            <v>CD</v>
          </cell>
          <cell r="K240" t="str">
            <v>AA</v>
          </cell>
          <cell r="L240" t="str">
            <v>303100</v>
          </cell>
          <cell r="M240" t="str">
            <v xml:space="preserve">099                                </v>
          </cell>
          <cell r="N240" t="str">
            <v>00</v>
          </cell>
          <cell r="O240" t="str">
            <v xml:space="preserve">UADD    </v>
          </cell>
          <cell r="P240" t="str">
            <v>Enterprise Communication Systems</v>
          </cell>
          <cell r="Q240" t="str">
            <v>Enterprise Communication Systems</v>
          </cell>
          <cell r="R240">
            <v>286.26</v>
          </cell>
          <cell r="S240" t="str">
            <v>5022</v>
          </cell>
          <cell r="T240" t="str">
            <v>22P01</v>
          </cell>
          <cell r="U240" t="str">
            <v>Programs</v>
          </cell>
          <cell r="V240" t="str">
            <v>CD.AA.303100</v>
          </cell>
          <cell r="W240">
            <v>9.307E-2</v>
          </cell>
          <cell r="X240">
            <v>26.642218199999999</v>
          </cell>
        </row>
        <row r="241">
          <cell r="B241" t="str">
            <v>22P01</v>
          </cell>
          <cell r="C241" t="str">
            <v>5022</v>
          </cell>
          <cell r="D241" t="str">
            <v>Verint Call Center App Refresh</v>
          </cell>
          <cell r="E241" t="str">
            <v>09906475</v>
          </cell>
          <cell r="F241" t="str">
            <v>GP-Cap Specific</v>
          </cell>
          <cell r="G241">
            <v>43466</v>
          </cell>
          <cell r="H241" t="str">
            <v>202101</v>
          </cell>
          <cell r="I241">
            <v>202101</v>
          </cell>
          <cell r="J241" t="str">
            <v>CD</v>
          </cell>
          <cell r="K241" t="str">
            <v>AA</v>
          </cell>
          <cell r="L241" t="str">
            <v>303100</v>
          </cell>
          <cell r="M241" t="str">
            <v xml:space="preserve">099                                </v>
          </cell>
          <cell r="N241" t="str">
            <v>00</v>
          </cell>
          <cell r="O241" t="str">
            <v xml:space="preserve">UADD    </v>
          </cell>
          <cell r="P241" t="str">
            <v>Enterprise Communication Systems</v>
          </cell>
          <cell r="Q241" t="str">
            <v>Enterprise Communication Systems</v>
          </cell>
          <cell r="R241">
            <v>362.86</v>
          </cell>
          <cell r="S241" t="str">
            <v>5022</v>
          </cell>
          <cell r="T241" t="str">
            <v>22P01</v>
          </cell>
          <cell r="U241" t="str">
            <v>Programs</v>
          </cell>
          <cell r="V241" t="str">
            <v>CD.AA.303100</v>
          </cell>
          <cell r="W241">
            <v>9.307E-2</v>
          </cell>
          <cell r="X241">
            <v>33.771380200000003</v>
          </cell>
        </row>
        <row r="242">
          <cell r="B242" t="str">
            <v>22P01</v>
          </cell>
          <cell r="C242" t="str">
            <v>5022</v>
          </cell>
          <cell r="D242" t="str">
            <v>Verint Call Center App Refresh</v>
          </cell>
          <cell r="E242" t="str">
            <v>09906475</v>
          </cell>
          <cell r="F242" t="str">
            <v>GP-Cap Specific</v>
          </cell>
          <cell r="G242">
            <v>43466</v>
          </cell>
          <cell r="H242" t="str">
            <v>202101</v>
          </cell>
          <cell r="I242">
            <v>202101</v>
          </cell>
          <cell r="J242" t="str">
            <v>CD</v>
          </cell>
          <cell r="K242" t="str">
            <v>AA</v>
          </cell>
          <cell r="L242" t="str">
            <v>391100</v>
          </cell>
          <cell r="M242" t="str">
            <v xml:space="preserve">099                                </v>
          </cell>
          <cell r="N242" t="str">
            <v>00</v>
          </cell>
          <cell r="O242" t="str">
            <v xml:space="preserve">UADD    </v>
          </cell>
          <cell r="P242" t="str">
            <v>Enterprise Communication Systems</v>
          </cell>
          <cell r="Q242" t="str">
            <v>Enterprise Communication Systems</v>
          </cell>
          <cell r="R242">
            <v>79.94</v>
          </cell>
          <cell r="S242" t="str">
            <v>5022</v>
          </cell>
          <cell r="T242" t="str">
            <v>22P01</v>
          </cell>
          <cell r="U242" t="str">
            <v>Programs</v>
          </cell>
          <cell r="V242" t="str">
            <v>CD.AA.391100</v>
          </cell>
          <cell r="W242">
            <v>9.307E-2</v>
          </cell>
          <cell r="X242">
            <v>7.4400157999999994</v>
          </cell>
        </row>
        <row r="243">
          <cell r="B243" t="str">
            <v>25P01</v>
          </cell>
          <cell r="C243" t="str">
            <v>5025</v>
          </cell>
          <cell r="D243" t="str">
            <v>ECMS Battery Refresh Blkt 2020</v>
          </cell>
          <cell r="E243" t="str">
            <v>09906620</v>
          </cell>
          <cell r="F243" t="str">
            <v>GP-Cap Blanket</v>
          </cell>
          <cell r="G243">
            <v>43800</v>
          </cell>
          <cell r="H243" t="str">
            <v>202101</v>
          </cell>
          <cell r="I243">
            <v>202101</v>
          </cell>
          <cell r="J243" t="str">
            <v>CD</v>
          </cell>
          <cell r="K243" t="str">
            <v>AA</v>
          </cell>
          <cell r="L243" t="str">
            <v>397000</v>
          </cell>
          <cell r="M243" t="str">
            <v xml:space="preserve">099                                </v>
          </cell>
          <cell r="N243" t="str">
            <v>00</v>
          </cell>
          <cell r="O243" t="str">
            <v xml:space="preserve">CFNU    </v>
          </cell>
          <cell r="P243" t="str">
            <v>Environmental Control &amp; Monitoring Systems</v>
          </cell>
          <cell r="Q243" t="str">
            <v>Environmental Control &amp; Monitoring Systems</v>
          </cell>
          <cell r="R243">
            <v>115843.4</v>
          </cell>
          <cell r="S243" t="str">
            <v>5025</v>
          </cell>
          <cell r="T243" t="str">
            <v>25P01</v>
          </cell>
          <cell r="U243" t="str">
            <v>Programs</v>
          </cell>
          <cell r="V243" t="str">
            <v>CD.AA.397000</v>
          </cell>
          <cell r="W243">
            <v>9.307E-2</v>
          </cell>
          <cell r="X243">
            <v>10781.545237999999</v>
          </cell>
        </row>
        <row r="244">
          <cell r="B244" t="str">
            <v>25P01</v>
          </cell>
          <cell r="C244" t="str">
            <v>5025</v>
          </cell>
          <cell r="D244" t="str">
            <v>ECMS Battery Refresh Blkt 2020</v>
          </cell>
          <cell r="E244" t="str">
            <v>09906620</v>
          </cell>
          <cell r="F244" t="str">
            <v>GP-Cap Blanket</v>
          </cell>
          <cell r="G244">
            <v>43800</v>
          </cell>
          <cell r="H244" t="str">
            <v>202101</v>
          </cell>
          <cell r="I244">
            <v>202101</v>
          </cell>
          <cell r="J244" t="str">
            <v>CD</v>
          </cell>
          <cell r="K244" t="str">
            <v>AA</v>
          </cell>
          <cell r="L244" t="str">
            <v>397000</v>
          </cell>
          <cell r="M244" t="str">
            <v xml:space="preserve">099                                </v>
          </cell>
          <cell r="N244" t="str">
            <v>00</v>
          </cell>
          <cell r="O244" t="str">
            <v xml:space="preserve">NURV    </v>
          </cell>
          <cell r="P244" t="str">
            <v>Environmental Control &amp; Monitoring Systems</v>
          </cell>
          <cell r="Q244" t="str">
            <v>Environmental Control &amp; Monitoring Systems</v>
          </cell>
          <cell r="R244">
            <v>-115843.4</v>
          </cell>
          <cell r="S244" t="str">
            <v>5025</v>
          </cell>
          <cell r="T244" t="str">
            <v>25P01</v>
          </cell>
          <cell r="U244" t="str">
            <v>Programs</v>
          </cell>
          <cell r="V244" t="str">
            <v>CD.AA.397000</v>
          </cell>
          <cell r="W244">
            <v>9.307E-2</v>
          </cell>
          <cell r="X244">
            <v>-10781.545237999999</v>
          </cell>
        </row>
        <row r="245">
          <cell r="B245" t="str">
            <v>25P01</v>
          </cell>
          <cell r="C245" t="str">
            <v>5025</v>
          </cell>
          <cell r="D245" t="str">
            <v>ECMS Battery Refresh Blkt 2020</v>
          </cell>
          <cell r="E245" t="str">
            <v>09906620</v>
          </cell>
          <cell r="F245" t="str">
            <v>GP-Cap Blanket</v>
          </cell>
          <cell r="G245">
            <v>43800</v>
          </cell>
          <cell r="H245" t="str">
            <v>202101</v>
          </cell>
          <cell r="I245">
            <v>202101</v>
          </cell>
          <cell r="J245" t="str">
            <v>CD</v>
          </cell>
          <cell r="K245" t="str">
            <v>AA</v>
          </cell>
          <cell r="L245" t="str">
            <v>397000</v>
          </cell>
          <cell r="M245" t="str">
            <v xml:space="preserve">099                                </v>
          </cell>
          <cell r="N245" t="str">
            <v>00</v>
          </cell>
          <cell r="O245" t="str">
            <v xml:space="preserve">UADD    </v>
          </cell>
          <cell r="P245" t="str">
            <v>Environmental Control &amp; Monitoring Systems</v>
          </cell>
          <cell r="Q245" t="str">
            <v>Environmental Control &amp; Monitoring Systems</v>
          </cell>
          <cell r="R245">
            <v>1464.86</v>
          </cell>
          <cell r="S245" t="str">
            <v>5025</v>
          </cell>
          <cell r="T245" t="str">
            <v>25P01</v>
          </cell>
          <cell r="U245" t="str">
            <v>Programs</v>
          </cell>
          <cell r="V245" t="str">
            <v>CD.AA.397000</v>
          </cell>
          <cell r="W245">
            <v>9.307E-2</v>
          </cell>
          <cell r="X245">
            <v>136.33452019999999</v>
          </cell>
        </row>
        <row r="246">
          <cell r="B246" t="str">
            <v>25P01</v>
          </cell>
          <cell r="C246" t="str">
            <v>5025</v>
          </cell>
          <cell r="D246" t="str">
            <v>HVAC Expansion-Elk Mountain MW</v>
          </cell>
          <cell r="E246" t="str">
            <v>09906501</v>
          </cell>
          <cell r="F246" t="str">
            <v>GP-Cap Specific</v>
          </cell>
          <cell r="G246">
            <v>43525</v>
          </cell>
          <cell r="H246" t="str">
            <v>202101</v>
          </cell>
          <cell r="I246">
            <v>202101</v>
          </cell>
          <cell r="J246" t="str">
            <v>CD</v>
          </cell>
          <cell r="K246" t="str">
            <v>AA</v>
          </cell>
          <cell r="L246" t="str">
            <v>397000</v>
          </cell>
          <cell r="M246" t="str">
            <v xml:space="preserve">099                                </v>
          </cell>
          <cell r="N246" t="str">
            <v>ELKMTNOR</v>
          </cell>
          <cell r="O246" t="str">
            <v xml:space="preserve">UADD    </v>
          </cell>
          <cell r="P246" t="str">
            <v>Environmental Control &amp; Monitoring Systems</v>
          </cell>
          <cell r="Q246" t="str">
            <v>Environmental Control &amp; Monitoring Systems</v>
          </cell>
          <cell r="R246">
            <v>-49.45</v>
          </cell>
          <cell r="S246" t="str">
            <v>5025</v>
          </cell>
          <cell r="T246" t="str">
            <v>25P01</v>
          </cell>
          <cell r="U246" t="str">
            <v>Programs</v>
          </cell>
          <cell r="V246" t="str">
            <v>CD.AA.397000</v>
          </cell>
          <cell r="W246">
            <v>9.307E-2</v>
          </cell>
          <cell r="X246">
            <v>-4.6023114999999999</v>
          </cell>
        </row>
        <row r="247">
          <cell r="B247" t="str">
            <v>25P01</v>
          </cell>
          <cell r="C247" t="str">
            <v>5025</v>
          </cell>
          <cell r="D247" t="str">
            <v>HVAC Refresh - Mica Peak MW</v>
          </cell>
          <cell r="E247" t="str">
            <v>09906688</v>
          </cell>
          <cell r="F247" t="str">
            <v>GP-Cap Specific</v>
          </cell>
          <cell r="G247">
            <v>43922</v>
          </cell>
          <cell r="H247" t="str">
            <v>202101</v>
          </cell>
          <cell r="I247">
            <v>202101</v>
          </cell>
          <cell r="J247" t="str">
            <v>CD</v>
          </cell>
          <cell r="K247" t="str">
            <v>AA</v>
          </cell>
          <cell r="L247" t="str">
            <v>397000</v>
          </cell>
          <cell r="M247" t="str">
            <v xml:space="preserve">099                                </v>
          </cell>
          <cell r="N247" t="str">
            <v>00</v>
          </cell>
          <cell r="O247" t="str">
            <v xml:space="preserve">UADD    </v>
          </cell>
          <cell r="P247" t="str">
            <v>Environmental Control &amp; Monitoring Systems</v>
          </cell>
          <cell r="Q247" t="str">
            <v>Environmental Control &amp; Monitoring Systems</v>
          </cell>
          <cell r="R247">
            <v>869.33</v>
          </cell>
          <cell r="S247" t="str">
            <v>5025</v>
          </cell>
          <cell r="T247" t="str">
            <v>25P01</v>
          </cell>
          <cell r="U247" t="str">
            <v>Programs</v>
          </cell>
          <cell r="V247" t="str">
            <v>CD.AA.397000</v>
          </cell>
          <cell r="W247">
            <v>9.307E-2</v>
          </cell>
          <cell r="X247">
            <v>80.908543100000003</v>
          </cell>
        </row>
        <row r="248">
          <cell r="B248" t="str">
            <v>25P01</v>
          </cell>
          <cell r="C248" t="str">
            <v>5025</v>
          </cell>
          <cell r="D248" t="str">
            <v>HVAC Refresh Colville BPA Sub</v>
          </cell>
          <cell r="E248" t="str">
            <v>09906530</v>
          </cell>
          <cell r="F248" t="str">
            <v>GP-Cap Specific</v>
          </cell>
          <cell r="G248">
            <v>43586</v>
          </cell>
          <cell r="H248" t="str">
            <v>202101</v>
          </cell>
          <cell r="I248">
            <v>202101</v>
          </cell>
          <cell r="J248" t="str">
            <v>CD</v>
          </cell>
          <cell r="K248" t="str">
            <v>AA</v>
          </cell>
          <cell r="L248" t="str">
            <v>397000</v>
          </cell>
          <cell r="M248" t="str">
            <v xml:space="preserve">099                                </v>
          </cell>
          <cell r="N248" t="str">
            <v>COLCOM</v>
          </cell>
          <cell r="O248" t="str">
            <v xml:space="preserve">CFNU    </v>
          </cell>
          <cell r="P248" t="str">
            <v>Environmental Control &amp; Monitoring Systems</v>
          </cell>
          <cell r="Q248" t="str">
            <v>Environmental Control &amp; Monitoring Systems</v>
          </cell>
          <cell r="R248">
            <v>51147.27</v>
          </cell>
          <cell r="S248" t="str">
            <v>5025</v>
          </cell>
          <cell r="T248" t="str">
            <v>25P01</v>
          </cell>
          <cell r="U248" t="str">
            <v>Programs</v>
          </cell>
          <cell r="V248" t="str">
            <v>CD.AA.397000</v>
          </cell>
          <cell r="W248">
            <v>9.307E-2</v>
          </cell>
          <cell r="X248">
            <v>4760.2764189</v>
          </cell>
        </row>
        <row r="249">
          <cell r="B249" t="str">
            <v>25P01</v>
          </cell>
          <cell r="C249" t="str">
            <v>5025</v>
          </cell>
          <cell r="D249" t="str">
            <v>HVAC Refresh Colville BPA Sub</v>
          </cell>
          <cell r="E249" t="str">
            <v>09906530</v>
          </cell>
          <cell r="F249" t="str">
            <v>GP-Cap Specific</v>
          </cell>
          <cell r="G249">
            <v>43586</v>
          </cell>
          <cell r="H249" t="str">
            <v>202101</v>
          </cell>
          <cell r="I249">
            <v>202101</v>
          </cell>
          <cell r="J249" t="str">
            <v>CD</v>
          </cell>
          <cell r="K249" t="str">
            <v>AA</v>
          </cell>
          <cell r="L249" t="str">
            <v>397000</v>
          </cell>
          <cell r="M249" t="str">
            <v xml:space="preserve">099                                </v>
          </cell>
          <cell r="N249" t="str">
            <v>COLCOM</v>
          </cell>
          <cell r="O249" t="str">
            <v xml:space="preserve">NURV    </v>
          </cell>
          <cell r="P249" t="str">
            <v>Environmental Control &amp; Monitoring Systems</v>
          </cell>
          <cell r="Q249" t="str">
            <v>Environmental Control &amp; Monitoring Systems</v>
          </cell>
          <cell r="R249">
            <v>-51147.27</v>
          </cell>
          <cell r="S249" t="str">
            <v>5025</v>
          </cell>
          <cell r="T249" t="str">
            <v>25P01</v>
          </cell>
          <cell r="U249" t="str">
            <v>Programs</v>
          </cell>
          <cell r="V249" t="str">
            <v>CD.AA.397000</v>
          </cell>
          <cell r="W249">
            <v>9.307E-2</v>
          </cell>
          <cell r="X249">
            <v>-4760.2764189</v>
          </cell>
        </row>
        <row r="250">
          <cell r="B250" t="str">
            <v>25P01</v>
          </cell>
          <cell r="C250" t="str">
            <v>5025</v>
          </cell>
          <cell r="D250" t="str">
            <v>Jack Stewart -UPS Refresh</v>
          </cell>
          <cell r="E250" t="str">
            <v>09906544</v>
          </cell>
          <cell r="F250" t="str">
            <v>GP-Cap Specific</v>
          </cell>
          <cell r="G250">
            <v>43647</v>
          </cell>
          <cell r="H250" t="str">
            <v>202101</v>
          </cell>
          <cell r="I250">
            <v>202101</v>
          </cell>
          <cell r="J250" t="str">
            <v>CD</v>
          </cell>
          <cell r="K250" t="str">
            <v>AA</v>
          </cell>
          <cell r="L250" t="str">
            <v>397000</v>
          </cell>
          <cell r="M250" t="str">
            <v xml:space="preserve">099                                </v>
          </cell>
          <cell r="N250" t="str">
            <v>CRAFT</v>
          </cell>
          <cell r="O250" t="str">
            <v xml:space="preserve">UADD    </v>
          </cell>
          <cell r="P250" t="str">
            <v>Environmental Control &amp; Monitoring Systems</v>
          </cell>
          <cell r="Q250" t="str">
            <v>Environmental Control &amp; Monitoring Systems</v>
          </cell>
          <cell r="R250">
            <v>18647.580000000002</v>
          </cell>
          <cell r="S250" t="str">
            <v>5025</v>
          </cell>
          <cell r="T250" t="str">
            <v>25P01</v>
          </cell>
          <cell r="U250" t="str">
            <v>Programs</v>
          </cell>
          <cell r="V250" t="str">
            <v>CD.AA.397000</v>
          </cell>
          <cell r="W250">
            <v>9.307E-2</v>
          </cell>
          <cell r="X250">
            <v>1735.5302706000002</v>
          </cell>
        </row>
        <row r="251">
          <cell r="B251" t="str">
            <v>25P01</v>
          </cell>
          <cell r="C251" t="str">
            <v>5025</v>
          </cell>
          <cell r="D251" t="str">
            <v>Mission Telephone Rm -DC plant</v>
          </cell>
          <cell r="E251" t="str">
            <v>09906325</v>
          </cell>
          <cell r="F251" t="str">
            <v>GP-Cap Specific</v>
          </cell>
          <cell r="G251">
            <v>42401</v>
          </cell>
          <cell r="H251" t="str">
            <v>202101</v>
          </cell>
          <cell r="I251">
            <v>202101</v>
          </cell>
          <cell r="J251" t="str">
            <v>CD</v>
          </cell>
          <cell r="K251" t="str">
            <v>AA</v>
          </cell>
          <cell r="L251" t="str">
            <v>397000</v>
          </cell>
          <cell r="M251" t="str">
            <v xml:space="preserve">099                                </v>
          </cell>
          <cell r="N251" t="str">
            <v>SYSNE</v>
          </cell>
          <cell r="O251" t="str">
            <v xml:space="preserve">UADD    </v>
          </cell>
          <cell r="P251" t="str">
            <v>Environmental Control &amp; Monitoring Systems</v>
          </cell>
          <cell r="Q251" t="str">
            <v>Environmental Control &amp; Monitoring Systems</v>
          </cell>
          <cell r="R251">
            <v>2957.31</v>
          </cell>
          <cell r="S251" t="str">
            <v>5025</v>
          </cell>
          <cell r="T251" t="str">
            <v>25P01</v>
          </cell>
          <cell r="U251" t="str">
            <v>Programs</v>
          </cell>
          <cell r="V251" t="str">
            <v>CD.AA.397000</v>
          </cell>
          <cell r="W251">
            <v>9.307E-2</v>
          </cell>
          <cell r="X251">
            <v>275.23684170000001</v>
          </cell>
        </row>
        <row r="252">
          <cell r="B252" t="str">
            <v>25P01</v>
          </cell>
          <cell r="C252" t="str">
            <v>5025</v>
          </cell>
          <cell r="D252" t="str">
            <v>Mt. Emily MW -HVAC Expansion</v>
          </cell>
          <cell r="E252" t="str">
            <v>09906498</v>
          </cell>
          <cell r="F252" t="str">
            <v>GP-Cap Specific</v>
          </cell>
          <cell r="G252">
            <v>43525</v>
          </cell>
          <cell r="H252" t="str">
            <v>202101</v>
          </cell>
          <cell r="I252">
            <v>202101</v>
          </cell>
          <cell r="J252" t="str">
            <v>CD</v>
          </cell>
          <cell r="K252" t="str">
            <v>AA</v>
          </cell>
          <cell r="L252" t="str">
            <v>397000</v>
          </cell>
          <cell r="M252" t="str">
            <v xml:space="preserve">099                                </v>
          </cell>
          <cell r="N252" t="str">
            <v>MTEMILYOR</v>
          </cell>
          <cell r="O252" t="str">
            <v xml:space="preserve">UADD    </v>
          </cell>
          <cell r="P252" t="str">
            <v>Environmental Control &amp; Monitoring Systems</v>
          </cell>
          <cell r="Q252" t="str">
            <v>Environmental Control &amp; Monitoring Systems</v>
          </cell>
          <cell r="R252">
            <v>1179.6400000000001</v>
          </cell>
          <cell r="S252" t="str">
            <v>5025</v>
          </cell>
          <cell r="T252" t="str">
            <v>25P01</v>
          </cell>
          <cell r="U252" t="str">
            <v>Programs</v>
          </cell>
          <cell r="V252" t="str">
            <v>CD.AA.397000</v>
          </cell>
          <cell r="W252">
            <v>9.307E-2</v>
          </cell>
          <cell r="X252">
            <v>109.78909480000002</v>
          </cell>
        </row>
        <row r="253">
          <cell r="B253" t="str">
            <v>25P01</v>
          </cell>
          <cell r="C253" t="str">
            <v>5025</v>
          </cell>
          <cell r="D253" t="str">
            <v>St. Joe Baldy Grounding</v>
          </cell>
          <cell r="E253" t="str">
            <v>09906411</v>
          </cell>
          <cell r="F253" t="str">
            <v>GP-Cap Specific</v>
          </cell>
          <cell r="G253">
            <v>43282</v>
          </cell>
          <cell r="H253" t="str">
            <v>202101</v>
          </cell>
          <cell r="I253">
            <v>202101</v>
          </cell>
          <cell r="J253" t="str">
            <v>CD</v>
          </cell>
          <cell r="K253" t="str">
            <v>AA</v>
          </cell>
          <cell r="L253" t="str">
            <v>397000</v>
          </cell>
          <cell r="M253" t="str">
            <v xml:space="preserve">099                                </v>
          </cell>
          <cell r="N253" t="str">
            <v>SJB</v>
          </cell>
          <cell r="O253" t="str">
            <v xml:space="preserve">CFNU    </v>
          </cell>
          <cell r="P253" t="str">
            <v>Environmental Control &amp; Monitoring Systems</v>
          </cell>
          <cell r="Q253" t="str">
            <v>Environmental Control &amp; Monitoring Systems</v>
          </cell>
          <cell r="R253">
            <v>25785.54</v>
          </cell>
          <cell r="S253" t="str">
            <v>5025</v>
          </cell>
          <cell r="T253" t="str">
            <v>25P01</v>
          </cell>
          <cell r="U253" t="str">
            <v>Programs</v>
          </cell>
          <cell r="V253" t="str">
            <v>CD.AA.397000</v>
          </cell>
          <cell r="W253">
            <v>9.307E-2</v>
          </cell>
          <cell r="X253">
            <v>2399.8602077999999</v>
          </cell>
        </row>
        <row r="254">
          <cell r="B254" t="str">
            <v>25P01</v>
          </cell>
          <cell r="C254" t="str">
            <v>5025</v>
          </cell>
          <cell r="D254" t="str">
            <v>St. Joe Baldy Grounding</v>
          </cell>
          <cell r="E254" t="str">
            <v>09906411</v>
          </cell>
          <cell r="F254" t="str">
            <v>GP-Cap Specific</v>
          </cell>
          <cell r="G254">
            <v>43282</v>
          </cell>
          <cell r="H254" t="str">
            <v>202101</v>
          </cell>
          <cell r="I254">
            <v>202101</v>
          </cell>
          <cell r="J254" t="str">
            <v>CD</v>
          </cell>
          <cell r="K254" t="str">
            <v>AA</v>
          </cell>
          <cell r="L254" t="str">
            <v>397000</v>
          </cell>
          <cell r="M254" t="str">
            <v xml:space="preserve">099                                </v>
          </cell>
          <cell r="N254" t="str">
            <v>SJB</v>
          </cell>
          <cell r="O254" t="str">
            <v xml:space="preserve">NURV    </v>
          </cell>
          <cell r="P254" t="str">
            <v>Environmental Control &amp; Monitoring Systems</v>
          </cell>
          <cell r="Q254" t="str">
            <v>Environmental Control &amp; Monitoring Systems</v>
          </cell>
          <cell r="R254">
            <v>-25785.54</v>
          </cell>
          <cell r="S254" t="str">
            <v>5025</v>
          </cell>
          <cell r="T254" t="str">
            <v>25P01</v>
          </cell>
          <cell r="U254" t="str">
            <v>Programs</v>
          </cell>
          <cell r="V254" t="str">
            <v>CD.AA.397000</v>
          </cell>
          <cell r="W254">
            <v>9.307E-2</v>
          </cell>
          <cell r="X254">
            <v>-2399.8602077999999</v>
          </cell>
        </row>
        <row r="255">
          <cell r="B255" t="str">
            <v>25P01</v>
          </cell>
          <cell r="C255" t="str">
            <v>5025</v>
          </cell>
          <cell r="D255" t="str">
            <v>UPS Refresh - Ritzville Office</v>
          </cell>
          <cell r="E255" t="str">
            <v>09906686</v>
          </cell>
          <cell r="F255" t="str">
            <v>GP-Cap Specific</v>
          </cell>
          <cell r="G255">
            <v>43922</v>
          </cell>
          <cell r="H255" t="str">
            <v>202101</v>
          </cell>
          <cell r="I255">
            <v>202101</v>
          </cell>
          <cell r="J255" t="str">
            <v>CD</v>
          </cell>
          <cell r="K255" t="str">
            <v>AA</v>
          </cell>
          <cell r="L255" t="str">
            <v>397000</v>
          </cell>
          <cell r="M255" t="str">
            <v xml:space="preserve">099                                </v>
          </cell>
          <cell r="N255" t="str">
            <v>00</v>
          </cell>
          <cell r="O255" t="str">
            <v xml:space="preserve">CFNU    </v>
          </cell>
          <cell r="P255" t="str">
            <v>Environmental Control &amp; Monitoring Systems</v>
          </cell>
          <cell r="Q255" t="str">
            <v>Environmental Control &amp; Monitoring Systems</v>
          </cell>
          <cell r="R255">
            <v>8586.15</v>
          </cell>
          <cell r="S255" t="str">
            <v>5025</v>
          </cell>
          <cell r="T255" t="str">
            <v>25P01</v>
          </cell>
          <cell r="U255" t="str">
            <v>Programs</v>
          </cell>
          <cell r="V255" t="str">
            <v>CD.AA.397000</v>
          </cell>
          <cell r="W255">
            <v>9.307E-2</v>
          </cell>
          <cell r="X255">
            <v>799.11298049999994</v>
          </cell>
        </row>
        <row r="256">
          <cell r="B256" t="str">
            <v>25P01</v>
          </cell>
          <cell r="C256" t="str">
            <v>5025</v>
          </cell>
          <cell r="D256" t="str">
            <v>UPS Refresh - Ritzville Office</v>
          </cell>
          <cell r="E256" t="str">
            <v>09906686</v>
          </cell>
          <cell r="F256" t="str">
            <v>GP-Cap Specific</v>
          </cell>
          <cell r="G256">
            <v>43922</v>
          </cell>
          <cell r="H256" t="str">
            <v>202101</v>
          </cell>
          <cell r="I256">
            <v>202101</v>
          </cell>
          <cell r="J256" t="str">
            <v>CD</v>
          </cell>
          <cell r="K256" t="str">
            <v>AA</v>
          </cell>
          <cell r="L256" t="str">
            <v>397000</v>
          </cell>
          <cell r="M256" t="str">
            <v xml:space="preserve">099                                </v>
          </cell>
          <cell r="N256" t="str">
            <v>00</v>
          </cell>
          <cell r="O256" t="str">
            <v xml:space="preserve">NURV    </v>
          </cell>
          <cell r="P256" t="str">
            <v>Environmental Control &amp; Monitoring Systems</v>
          </cell>
          <cell r="Q256" t="str">
            <v>Environmental Control &amp; Monitoring Systems</v>
          </cell>
          <cell r="R256">
            <v>-8586.15</v>
          </cell>
          <cell r="S256" t="str">
            <v>5025</v>
          </cell>
          <cell r="T256" t="str">
            <v>25P01</v>
          </cell>
          <cell r="U256" t="str">
            <v>Programs</v>
          </cell>
          <cell r="V256" t="str">
            <v>CD.AA.397000</v>
          </cell>
          <cell r="W256">
            <v>9.307E-2</v>
          </cell>
          <cell r="X256">
            <v>-799.11298049999994</v>
          </cell>
        </row>
        <row r="257">
          <cell r="B257" t="str">
            <v>25P01</v>
          </cell>
          <cell r="C257" t="str">
            <v>5025</v>
          </cell>
          <cell r="D257" t="str">
            <v>UPS Refresh Medford, OR</v>
          </cell>
          <cell r="E257" t="str">
            <v>06805209</v>
          </cell>
          <cell r="F257" t="str">
            <v>GP-Cap Specific</v>
          </cell>
          <cell r="G257">
            <v>43101</v>
          </cell>
          <cell r="H257" t="str">
            <v>202101</v>
          </cell>
          <cell r="I257">
            <v>202101</v>
          </cell>
          <cell r="J257" t="str">
            <v>GD</v>
          </cell>
          <cell r="K257" t="str">
            <v>OR</v>
          </cell>
          <cell r="L257" t="str">
            <v>397000</v>
          </cell>
          <cell r="M257" t="str">
            <v xml:space="preserve">068                                </v>
          </cell>
          <cell r="N257" t="str">
            <v>MEDOFF</v>
          </cell>
          <cell r="O257" t="str">
            <v xml:space="preserve">UADD    </v>
          </cell>
          <cell r="P257" t="str">
            <v>Environmental Control &amp; Monitoring Systems</v>
          </cell>
          <cell r="Q257" t="str">
            <v>Environmental Control &amp; Monitoring Systems</v>
          </cell>
          <cell r="R257">
            <v>-146.74</v>
          </cell>
          <cell r="S257" t="str">
            <v>5025</v>
          </cell>
          <cell r="T257" t="str">
            <v>25P01</v>
          </cell>
          <cell r="U257" t="str">
            <v>Programs</v>
          </cell>
          <cell r="V257" t="str">
            <v>GD.OR.397000</v>
          </cell>
          <cell r="W257">
            <v>1</v>
          </cell>
          <cell r="X257">
            <v>-146.74</v>
          </cell>
        </row>
        <row r="258">
          <cell r="B258" t="str">
            <v>25P01</v>
          </cell>
          <cell r="C258" t="str">
            <v>5025</v>
          </cell>
          <cell r="D258" t="str">
            <v>UPS Refresh- SVCC</v>
          </cell>
          <cell r="E258" t="str">
            <v>09906708</v>
          </cell>
          <cell r="F258" t="str">
            <v>GP-Cap Specific</v>
          </cell>
          <cell r="G258">
            <v>43983</v>
          </cell>
          <cell r="H258" t="str">
            <v>202101</v>
          </cell>
          <cell r="I258">
            <v>202101</v>
          </cell>
          <cell r="J258" t="str">
            <v>CD</v>
          </cell>
          <cell r="K258" t="str">
            <v>AA</v>
          </cell>
          <cell r="L258" t="str">
            <v>397000</v>
          </cell>
          <cell r="M258" t="str">
            <v xml:space="preserve">099                                </v>
          </cell>
          <cell r="N258" t="str">
            <v>00</v>
          </cell>
          <cell r="O258" t="str">
            <v xml:space="preserve">UADD    </v>
          </cell>
          <cell r="P258" t="str">
            <v>Environmental Control &amp; Monitoring Systems</v>
          </cell>
          <cell r="Q258" t="str">
            <v>Environmental Control &amp; Monitoring Systems</v>
          </cell>
          <cell r="R258">
            <v>-66.12</v>
          </cell>
          <cell r="S258" t="str">
            <v>5025</v>
          </cell>
          <cell r="T258" t="str">
            <v>25P01</v>
          </cell>
          <cell r="U258" t="str">
            <v>Programs</v>
          </cell>
          <cell r="V258" t="str">
            <v>CD.AA.397000</v>
          </cell>
          <cell r="W258">
            <v>9.307E-2</v>
          </cell>
          <cell r="X258">
            <v>-6.1537884000000007</v>
          </cell>
        </row>
        <row r="259">
          <cell r="B259" t="str">
            <v>26W01</v>
          </cell>
          <cell r="C259" t="str">
            <v>5026</v>
          </cell>
          <cell r="D259" t="str">
            <v>API Management Tool</v>
          </cell>
          <cell r="E259" t="str">
            <v>09906664</v>
          </cell>
          <cell r="F259" t="str">
            <v>GP-Cap Specific</v>
          </cell>
          <cell r="G259">
            <v>43862</v>
          </cell>
          <cell r="H259" t="str">
            <v>202101</v>
          </cell>
          <cell r="I259">
            <v>202101</v>
          </cell>
          <cell r="J259" t="str">
            <v>CD</v>
          </cell>
          <cell r="K259" t="str">
            <v>AA</v>
          </cell>
          <cell r="L259" t="str">
            <v>303100</v>
          </cell>
          <cell r="M259" t="str">
            <v xml:space="preserve">099                                </v>
          </cell>
          <cell r="N259" t="str">
            <v>00</v>
          </cell>
          <cell r="O259" t="str">
            <v xml:space="preserve">CFNU    </v>
          </cell>
          <cell r="P259" t="str">
            <v>ET Modernization &amp; Op Efficiency - Technology</v>
          </cell>
          <cell r="Q259" t="str">
            <v>ET Modernization &amp; Op Efficiency - Technology</v>
          </cell>
          <cell r="R259">
            <v>787666</v>
          </cell>
          <cell r="S259" t="str">
            <v>5026</v>
          </cell>
          <cell r="T259" t="str">
            <v>26W01</v>
          </cell>
          <cell r="U259" t="str">
            <v>Programs</v>
          </cell>
          <cell r="V259" t="str">
            <v>CD.AA.303100</v>
          </cell>
          <cell r="W259">
            <v>9.307E-2</v>
          </cell>
          <cell r="X259">
            <v>73308.074619999999</v>
          </cell>
        </row>
        <row r="260">
          <cell r="B260" t="str">
            <v>26W01</v>
          </cell>
          <cell r="C260" t="str">
            <v>5026</v>
          </cell>
          <cell r="D260" t="str">
            <v>API Management Tool</v>
          </cell>
          <cell r="E260" t="str">
            <v>09906664</v>
          </cell>
          <cell r="F260" t="str">
            <v>GP-Cap Specific</v>
          </cell>
          <cell r="G260">
            <v>43862</v>
          </cell>
          <cell r="H260" t="str">
            <v>202101</v>
          </cell>
          <cell r="I260">
            <v>202101</v>
          </cell>
          <cell r="J260" t="str">
            <v>CD</v>
          </cell>
          <cell r="K260" t="str">
            <v>AA</v>
          </cell>
          <cell r="L260" t="str">
            <v>303100</v>
          </cell>
          <cell r="M260" t="str">
            <v xml:space="preserve">099                                </v>
          </cell>
          <cell r="N260" t="str">
            <v>00</v>
          </cell>
          <cell r="O260" t="str">
            <v xml:space="preserve">NURV    </v>
          </cell>
          <cell r="P260" t="str">
            <v>ET Modernization &amp; Op Efficiency - Technology</v>
          </cell>
          <cell r="Q260" t="str">
            <v>ET Modernization &amp; Op Efficiency - Technology</v>
          </cell>
          <cell r="R260">
            <v>-787666</v>
          </cell>
          <cell r="S260" t="str">
            <v>5026</v>
          </cell>
          <cell r="T260" t="str">
            <v>26W01</v>
          </cell>
          <cell r="U260" t="str">
            <v>Programs</v>
          </cell>
          <cell r="V260" t="str">
            <v>CD.AA.303100</v>
          </cell>
          <cell r="W260">
            <v>9.307E-2</v>
          </cell>
          <cell r="X260">
            <v>-73308.074619999999</v>
          </cell>
        </row>
        <row r="261">
          <cell r="B261" t="str">
            <v>26W01</v>
          </cell>
          <cell r="C261" t="str">
            <v>5026</v>
          </cell>
          <cell r="D261" t="str">
            <v>Azure DevOps Features - 2020</v>
          </cell>
          <cell r="E261" t="str">
            <v>09906637</v>
          </cell>
          <cell r="F261" t="str">
            <v>GP-Cap Specific</v>
          </cell>
          <cell r="G261">
            <v>43831</v>
          </cell>
          <cell r="H261" t="str">
            <v>202101</v>
          </cell>
          <cell r="I261">
            <v>202101</v>
          </cell>
          <cell r="J261" t="str">
            <v>CD</v>
          </cell>
          <cell r="K261" t="str">
            <v>AA</v>
          </cell>
          <cell r="L261" t="str">
            <v>303100</v>
          </cell>
          <cell r="M261" t="str">
            <v xml:space="preserve">099                                </v>
          </cell>
          <cell r="N261" t="str">
            <v>00</v>
          </cell>
          <cell r="O261" t="str">
            <v xml:space="preserve">UADD    </v>
          </cell>
          <cell r="P261" t="str">
            <v>ET Modernization &amp; Op Efficiency - Technology</v>
          </cell>
          <cell r="Q261" t="str">
            <v>ET Modernization &amp; Op Efficiency - Technology</v>
          </cell>
          <cell r="R261">
            <v>359.15</v>
          </cell>
          <cell r="S261" t="str">
            <v>5026</v>
          </cell>
          <cell r="T261" t="str">
            <v>26W01</v>
          </cell>
          <cell r="U261" t="str">
            <v>Programs</v>
          </cell>
          <cell r="V261" t="str">
            <v>CD.AA.303100</v>
          </cell>
          <cell r="W261">
            <v>9.307E-2</v>
          </cell>
          <cell r="X261">
            <v>33.426090500000001</v>
          </cell>
        </row>
        <row r="262">
          <cell r="B262" t="str">
            <v>26W01</v>
          </cell>
          <cell r="C262" t="str">
            <v>5026</v>
          </cell>
          <cell r="D262" t="str">
            <v>Cognos BI / ETL Expansion 2020</v>
          </cell>
          <cell r="E262" t="str">
            <v>09906638</v>
          </cell>
          <cell r="F262" t="str">
            <v>GP-Cap Specific</v>
          </cell>
          <cell r="G262">
            <v>43831</v>
          </cell>
          <cell r="H262" t="str">
            <v>202101</v>
          </cell>
          <cell r="I262">
            <v>202101</v>
          </cell>
          <cell r="J262" t="str">
            <v>CD</v>
          </cell>
          <cell r="K262" t="str">
            <v>AA</v>
          </cell>
          <cell r="L262" t="str">
            <v>303100</v>
          </cell>
          <cell r="M262" t="str">
            <v xml:space="preserve">099                                </v>
          </cell>
          <cell r="N262" t="str">
            <v>00</v>
          </cell>
          <cell r="O262" t="str">
            <v xml:space="preserve">UADD    </v>
          </cell>
          <cell r="P262" t="str">
            <v>ET Modernization &amp; Op Efficiency - Technology</v>
          </cell>
          <cell r="Q262" t="str">
            <v>ET Modernization &amp; Op Efficiency - Technology</v>
          </cell>
          <cell r="R262">
            <v>9388.69</v>
          </cell>
          <cell r="S262" t="str">
            <v>5026</v>
          </cell>
          <cell r="T262" t="str">
            <v>26W01</v>
          </cell>
          <cell r="U262" t="str">
            <v>Programs</v>
          </cell>
          <cell r="V262" t="str">
            <v>CD.AA.303100</v>
          </cell>
          <cell r="W262">
            <v>9.307E-2</v>
          </cell>
          <cell r="X262">
            <v>873.80537830000003</v>
          </cell>
        </row>
        <row r="263">
          <cell r="B263" t="str">
            <v>26W01</v>
          </cell>
          <cell r="C263" t="str">
            <v>5026</v>
          </cell>
          <cell r="D263" t="str">
            <v>ECM Upgrade</v>
          </cell>
          <cell r="E263" t="str">
            <v>09906714</v>
          </cell>
          <cell r="F263" t="str">
            <v>GP-Cap Specific</v>
          </cell>
          <cell r="G263">
            <v>43983</v>
          </cell>
          <cell r="H263" t="str">
            <v>202101</v>
          </cell>
          <cell r="I263">
            <v>202101</v>
          </cell>
          <cell r="J263" t="str">
            <v>CD</v>
          </cell>
          <cell r="K263" t="str">
            <v>AA</v>
          </cell>
          <cell r="L263" t="str">
            <v>303100</v>
          </cell>
          <cell r="M263" t="str">
            <v xml:space="preserve">099                                </v>
          </cell>
          <cell r="N263" t="str">
            <v>00</v>
          </cell>
          <cell r="O263" t="str">
            <v xml:space="preserve">UADD    </v>
          </cell>
          <cell r="P263" t="str">
            <v>ET Modernization &amp; Op Efficiency - Technology</v>
          </cell>
          <cell r="Q263" t="str">
            <v>ET Modernization &amp; Op Efficiency - Technology</v>
          </cell>
          <cell r="R263">
            <v>3257.93</v>
          </cell>
          <cell r="S263" t="str">
            <v>5026</v>
          </cell>
          <cell r="T263" t="str">
            <v>26W01</v>
          </cell>
          <cell r="U263" t="str">
            <v>Programs</v>
          </cell>
          <cell r="V263" t="str">
            <v>CD.AA.303100</v>
          </cell>
          <cell r="W263">
            <v>9.307E-2</v>
          </cell>
          <cell r="X263">
            <v>303.21554509999999</v>
          </cell>
        </row>
        <row r="264">
          <cell r="B264" t="str">
            <v>26W01</v>
          </cell>
          <cell r="C264" t="str">
            <v>5026</v>
          </cell>
          <cell r="D264" t="str">
            <v>ECM Upgrade</v>
          </cell>
          <cell r="E264" t="str">
            <v>09906714</v>
          </cell>
          <cell r="F264" t="str">
            <v>GP-Cap Specific</v>
          </cell>
          <cell r="G264">
            <v>43983</v>
          </cell>
          <cell r="H264" t="str">
            <v>202101</v>
          </cell>
          <cell r="I264">
            <v>202101</v>
          </cell>
          <cell r="J264" t="str">
            <v>CD</v>
          </cell>
          <cell r="K264" t="str">
            <v>AA</v>
          </cell>
          <cell r="L264" t="str">
            <v>391100</v>
          </cell>
          <cell r="M264" t="str">
            <v xml:space="preserve">099                                </v>
          </cell>
          <cell r="N264" t="str">
            <v>00</v>
          </cell>
          <cell r="O264" t="str">
            <v xml:space="preserve">UADD    </v>
          </cell>
          <cell r="P264" t="str">
            <v>ET Modernization &amp; Op Efficiency - Technology</v>
          </cell>
          <cell r="Q264" t="str">
            <v>ET Modernization &amp; Op Efficiency - Technology</v>
          </cell>
          <cell r="R264">
            <v>515.52</v>
          </cell>
          <cell r="S264" t="str">
            <v>5026</v>
          </cell>
          <cell r="T264" t="str">
            <v>26W01</v>
          </cell>
          <cell r="U264" t="str">
            <v>Programs</v>
          </cell>
          <cell r="V264" t="str">
            <v>CD.AA.391100</v>
          </cell>
          <cell r="W264">
            <v>9.307E-2</v>
          </cell>
          <cell r="X264">
            <v>47.9794464</v>
          </cell>
        </row>
        <row r="265">
          <cell r="B265" t="str">
            <v>26W01</v>
          </cell>
          <cell r="C265" t="str">
            <v>5026</v>
          </cell>
          <cell r="D265" t="str">
            <v>QA &amp; Auto. Testing 2019 Pkg2</v>
          </cell>
          <cell r="E265" t="str">
            <v>09906440</v>
          </cell>
          <cell r="F265" t="str">
            <v>GP-Cap Specific</v>
          </cell>
          <cell r="G265">
            <v>43435</v>
          </cell>
          <cell r="H265" t="str">
            <v>202101</v>
          </cell>
          <cell r="I265">
            <v>202101</v>
          </cell>
          <cell r="J265" t="str">
            <v>CD</v>
          </cell>
          <cell r="K265" t="str">
            <v>AA</v>
          </cell>
          <cell r="L265" t="str">
            <v>303100</v>
          </cell>
          <cell r="M265" t="str">
            <v xml:space="preserve">099                                </v>
          </cell>
          <cell r="N265" t="str">
            <v>00</v>
          </cell>
          <cell r="O265" t="str">
            <v xml:space="preserve">UADD    </v>
          </cell>
          <cell r="P265" t="str">
            <v>ET Modernization &amp; Op Efficiency - Technology</v>
          </cell>
          <cell r="Q265" t="str">
            <v>ET Modernization &amp; Op Efficiency - Technology</v>
          </cell>
          <cell r="R265">
            <v>0.01</v>
          </cell>
          <cell r="S265" t="str">
            <v>5026</v>
          </cell>
          <cell r="T265" t="str">
            <v>26W01</v>
          </cell>
          <cell r="U265" t="str">
            <v>Programs</v>
          </cell>
          <cell r="V265" t="str">
            <v>CD.AA.303100</v>
          </cell>
          <cell r="W265">
            <v>9.307E-2</v>
          </cell>
          <cell r="X265">
            <v>9.3070000000000002E-4</v>
          </cell>
        </row>
        <row r="266">
          <cell r="B266" t="str">
            <v>26W01</v>
          </cell>
          <cell r="C266" t="str">
            <v>5026</v>
          </cell>
          <cell r="D266" t="str">
            <v>QA &amp; Auto. Testing 2019 Pkg2</v>
          </cell>
          <cell r="E266" t="str">
            <v>09906440</v>
          </cell>
          <cell r="F266" t="str">
            <v>GP-Cap Specific</v>
          </cell>
          <cell r="G266">
            <v>43435</v>
          </cell>
          <cell r="H266" t="str">
            <v>202101</v>
          </cell>
          <cell r="I266">
            <v>202101</v>
          </cell>
          <cell r="J266" t="str">
            <v>CD</v>
          </cell>
          <cell r="K266" t="str">
            <v>AA</v>
          </cell>
          <cell r="L266" t="str">
            <v>391100</v>
          </cell>
          <cell r="M266" t="str">
            <v xml:space="preserve">099                                </v>
          </cell>
          <cell r="N266" t="str">
            <v>00</v>
          </cell>
          <cell r="O266" t="str">
            <v xml:space="preserve">UADD    </v>
          </cell>
          <cell r="P266" t="str">
            <v>ET Modernization &amp; Op Efficiency - Technology</v>
          </cell>
          <cell r="Q266" t="str">
            <v>ET Modernization &amp; Op Efficiency - Technology</v>
          </cell>
          <cell r="R266">
            <v>-0.01</v>
          </cell>
          <cell r="S266" t="str">
            <v>5026</v>
          </cell>
          <cell r="T266" t="str">
            <v>26W01</v>
          </cell>
          <cell r="U266" t="str">
            <v>Programs</v>
          </cell>
          <cell r="V266" t="str">
            <v>CD.AA.391100</v>
          </cell>
          <cell r="W266">
            <v>9.307E-2</v>
          </cell>
          <cell r="X266">
            <v>-9.3070000000000002E-4</v>
          </cell>
        </row>
        <row r="267">
          <cell r="B267" t="str">
            <v>26W01</v>
          </cell>
          <cell r="C267" t="str">
            <v>5026</v>
          </cell>
          <cell r="D267" t="str">
            <v>What'sBest SW Lic Instal 20</v>
          </cell>
          <cell r="E267" t="str">
            <v>09906776</v>
          </cell>
          <cell r="F267" t="str">
            <v>GP-Cap Specific</v>
          </cell>
          <cell r="G267">
            <v>44166</v>
          </cell>
          <cell r="H267" t="str">
            <v>202101</v>
          </cell>
          <cell r="I267">
            <v>202101</v>
          </cell>
          <cell r="J267" t="str">
            <v>CD</v>
          </cell>
          <cell r="K267" t="str">
            <v>AA</v>
          </cell>
          <cell r="L267" t="str">
            <v>303100</v>
          </cell>
          <cell r="M267" t="str">
            <v xml:space="preserve">099                                </v>
          </cell>
          <cell r="N267" t="str">
            <v>00</v>
          </cell>
          <cell r="O267" t="str">
            <v xml:space="preserve">UADD    </v>
          </cell>
          <cell r="P267" t="str">
            <v>ET Modernization &amp; Op Efficiency - Technology</v>
          </cell>
          <cell r="Q267" t="str">
            <v>ET Modernization &amp; Op Efficiency - Technology</v>
          </cell>
          <cell r="R267">
            <v>5624.41</v>
          </cell>
          <cell r="S267" t="str">
            <v>5026</v>
          </cell>
          <cell r="T267" t="str">
            <v>26W01</v>
          </cell>
          <cell r="U267" t="str">
            <v>Programs</v>
          </cell>
          <cell r="V267" t="str">
            <v>CD.AA.303100</v>
          </cell>
          <cell r="W267">
            <v>9.307E-2</v>
          </cell>
          <cell r="X267">
            <v>523.4638387</v>
          </cell>
        </row>
        <row r="268">
          <cell r="B268" t="str">
            <v>27P01</v>
          </cell>
          <cell r="C268" t="str">
            <v>5027</v>
          </cell>
          <cell r="D268" t="str">
            <v xml:space="preserve"> FNLSR Planning and Segment 1	</v>
          </cell>
          <cell r="E268" t="str">
            <v>09906346</v>
          </cell>
          <cell r="F268" t="str">
            <v>GP-Cap Specific</v>
          </cell>
          <cell r="G268">
            <v>43252</v>
          </cell>
          <cell r="H268" t="str">
            <v>202101</v>
          </cell>
          <cell r="I268">
            <v>202101</v>
          </cell>
          <cell r="J268" t="str">
            <v>CD</v>
          </cell>
          <cell r="K268" t="str">
            <v>AA</v>
          </cell>
          <cell r="L268" t="str">
            <v>397000</v>
          </cell>
          <cell r="M268" t="str">
            <v xml:space="preserve">099                                </v>
          </cell>
          <cell r="N268" t="str">
            <v>SYSNE</v>
          </cell>
          <cell r="O268" t="str">
            <v xml:space="preserve">UADD    </v>
          </cell>
          <cell r="P268" t="str">
            <v>Fiber Network Lease Service Replacement</v>
          </cell>
          <cell r="Q268" t="str">
            <v>Fiber Network Lease Service Replacement</v>
          </cell>
          <cell r="R268">
            <v>2765.36</v>
          </cell>
          <cell r="S268" t="str">
            <v>5027</v>
          </cell>
          <cell r="T268" t="str">
            <v>27P01</v>
          </cell>
          <cell r="U268" t="str">
            <v>Programs</v>
          </cell>
          <cell r="V268" t="str">
            <v>CD.AA.397000</v>
          </cell>
          <cell r="W268">
            <v>9.307E-2</v>
          </cell>
          <cell r="X268">
            <v>257.37205520000003</v>
          </cell>
        </row>
        <row r="269">
          <cell r="B269" t="str">
            <v>28W01</v>
          </cell>
          <cell r="C269" t="str">
            <v>5028</v>
          </cell>
          <cell r="D269" t="str">
            <v>EBS/PP Enhancements 2020 Pkg 1</v>
          </cell>
          <cell r="E269" t="str">
            <v>09906610</v>
          </cell>
          <cell r="F269" t="str">
            <v>GP-Cap Specific</v>
          </cell>
          <cell r="G269">
            <v>43800</v>
          </cell>
          <cell r="H269" t="str">
            <v>202101</v>
          </cell>
          <cell r="I269">
            <v>202101</v>
          </cell>
          <cell r="J269" t="str">
            <v>CD</v>
          </cell>
          <cell r="K269" t="str">
            <v>AA</v>
          </cell>
          <cell r="L269" t="str">
            <v>303100</v>
          </cell>
          <cell r="M269" t="str">
            <v xml:space="preserve">099                                </v>
          </cell>
          <cell r="N269" t="str">
            <v>00</v>
          </cell>
          <cell r="O269" t="str">
            <v xml:space="preserve">CFNU    </v>
          </cell>
          <cell r="P269" t="str">
            <v>Financial &amp; Accounting Technology</v>
          </cell>
          <cell r="Q269" t="str">
            <v>Financial &amp; Accounting Technology</v>
          </cell>
          <cell r="R269">
            <v>192044.05</v>
          </cell>
          <cell r="S269" t="str">
            <v>5028</v>
          </cell>
          <cell r="T269" t="str">
            <v>28W01</v>
          </cell>
          <cell r="U269" t="str">
            <v>Programs</v>
          </cell>
          <cell r="V269" t="str">
            <v>CD.AA.303100</v>
          </cell>
          <cell r="W269">
            <v>9.307E-2</v>
          </cell>
          <cell r="X269">
            <v>17873.539733499998</v>
          </cell>
        </row>
        <row r="270">
          <cell r="B270" t="str">
            <v>28W01</v>
          </cell>
          <cell r="C270" t="str">
            <v>5028</v>
          </cell>
          <cell r="D270" t="str">
            <v>EBS/PP Enhancements 2020 Pkg 1</v>
          </cell>
          <cell r="E270" t="str">
            <v>09906610</v>
          </cell>
          <cell r="F270" t="str">
            <v>GP-Cap Specific</v>
          </cell>
          <cell r="G270">
            <v>43800</v>
          </cell>
          <cell r="H270" t="str">
            <v>202101</v>
          </cell>
          <cell r="I270">
            <v>202101</v>
          </cell>
          <cell r="J270" t="str">
            <v>CD</v>
          </cell>
          <cell r="K270" t="str">
            <v>AA</v>
          </cell>
          <cell r="L270" t="str">
            <v>303100</v>
          </cell>
          <cell r="M270" t="str">
            <v xml:space="preserve">099                                </v>
          </cell>
          <cell r="N270" t="str">
            <v>00</v>
          </cell>
          <cell r="O270" t="str">
            <v xml:space="preserve">NURV    </v>
          </cell>
          <cell r="P270" t="str">
            <v>Financial &amp; Accounting Technology</v>
          </cell>
          <cell r="Q270" t="str">
            <v>Financial &amp; Accounting Technology</v>
          </cell>
          <cell r="R270">
            <v>-192044.05</v>
          </cell>
          <cell r="S270" t="str">
            <v>5028</v>
          </cell>
          <cell r="T270" t="str">
            <v>28W01</v>
          </cell>
          <cell r="U270" t="str">
            <v>Programs</v>
          </cell>
          <cell r="V270" t="str">
            <v>CD.AA.303100</v>
          </cell>
          <cell r="W270">
            <v>9.307E-2</v>
          </cell>
          <cell r="X270">
            <v>-17873.539733499998</v>
          </cell>
        </row>
        <row r="271">
          <cell r="B271" t="str">
            <v>28W01</v>
          </cell>
          <cell r="C271" t="str">
            <v>5028</v>
          </cell>
          <cell r="D271" t="str">
            <v>EBS/PP Enhancements 2020 Pkg 2</v>
          </cell>
          <cell r="E271" t="str">
            <v>09906611</v>
          </cell>
          <cell r="F271" t="str">
            <v>GP-Cap Specific</v>
          </cell>
          <cell r="G271">
            <v>43678</v>
          </cell>
          <cell r="H271" t="str">
            <v>202101</v>
          </cell>
          <cell r="I271">
            <v>202101</v>
          </cell>
          <cell r="J271" t="str">
            <v>CD</v>
          </cell>
          <cell r="K271" t="str">
            <v>AA</v>
          </cell>
          <cell r="L271" t="str">
            <v>303100</v>
          </cell>
          <cell r="M271" t="str">
            <v xml:space="preserve">099                                </v>
          </cell>
          <cell r="N271" t="str">
            <v>00</v>
          </cell>
          <cell r="O271" t="str">
            <v xml:space="preserve">UADD    </v>
          </cell>
          <cell r="P271" t="str">
            <v>Financial &amp; Accounting Technology</v>
          </cell>
          <cell r="Q271" t="str">
            <v>Financial &amp; Accounting Technology</v>
          </cell>
          <cell r="R271">
            <v>3824.22</v>
          </cell>
          <cell r="S271" t="str">
            <v>5028</v>
          </cell>
          <cell r="T271" t="str">
            <v>28W01</v>
          </cell>
          <cell r="U271" t="str">
            <v>Programs</v>
          </cell>
          <cell r="V271" t="str">
            <v>CD.AA.303100</v>
          </cell>
          <cell r="W271">
            <v>9.307E-2</v>
          </cell>
          <cell r="X271">
            <v>355.9201554</v>
          </cell>
        </row>
        <row r="272">
          <cell r="B272" t="str">
            <v>29W01</v>
          </cell>
          <cell r="C272" t="str">
            <v>5029</v>
          </cell>
          <cell r="D272" t="str">
            <v>Articulate 360 Upgrades 2020</v>
          </cell>
          <cell r="E272" t="str">
            <v>09906705</v>
          </cell>
          <cell r="F272" t="str">
            <v>GP-Cap Specific</v>
          </cell>
          <cell r="G272">
            <v>43952</v>
          </cell>
          <cell r="H272" t="str">
            <v>202101</v>
          </cell>
          <cell r="I272">
            <v>202101</v>
          </cell>
          <cell r="J272" t="str">
            <v>CD</v>
          </cell>
          <cell r="K272" t="str">
            <v>AA</v>
          </cell>
          <cell r="L272" t="str">
            <v>303100</v>
          </cell>
          <cell r="M272" t="str">
            <v xml:space="preserve">099                                </v>
          </cell>
          <cell r="N272" t="str">
            <v>00</v>
          </cell>
          <cell r="O272" t="str">
            <v xml:space="preserve">UADD    </v>
          </cell>
          <cell r="P272" t="str">
            <v>Human Resources Technology</v>
          </cell>
          <cell r="Q272" t="str">
            <v>Human Resources Technology</v>
          </cell>
          <cell r="R272">
            <v>120.26</v>
          </cell>
          <cell r="S272" t="str">
            <v>5029</v>
          </cell>
          <cell r="T272" t="str">
            <v>29W01</v>
          </cell>
          <cell r="U272" t="str">
            <v>Programs</v>
          </cell>
          <cell r="V272" t="str">
            <v>CD.AA.303100</v>
          </cell>
          <cell r="W272">
            <v>9.307E-2</v>
          </cell>
          <cell r="X272">
            <v>11.192598200000001</v>
          </cell>
        </row>
        <row r="273">
          <cell r="B273" t="str">
            <v>29W01</v>
          </cell>
          <cell r="C273" t="str">
            <v>5029</v>
          </cell>
          <cell r="D273" t="str">
            <v xml:space="preserve">Ent. Health &amp; Safety System		</v>
          </cell>
          <cell r="E273" t="str">
            <v>09906547</v>
          </cell>
          <cell r="F273" t="str">
            <v>GP-Cap Specific</v>
          </cell>
          <cell r="G273">
            <v>43647</v>
          </cell>
          <cell r="H273" t="str">
            <v>202101</v>
          </cell>
          <cell r="I273">
            <v>202101</v>
          </cell>
          <cell r="J273" t="str">
            <v>CD</v>
          </cell>
          <cell r="K273" t="str">
            <v>AA</v>
          </cell>
          <cell r="L273" t="str">
            <v>303100</v>
          </cell>
          <cell r="M273" t="str">
            <v xml:space="preserve">099                                </v>
          </cell>
          <cell r="N273" t="str">
            <v>00</v>
          </cell>
          <cell r="O273" t="str">
            <v xml:space="preserve">CFNU    </v>
          </cell>
          <cell r="P273" t="str">
            <v>Human Resources Technology</v>
          </cell>
          <cell r="Q273" t="str">
            <v>Human Resources Technology</v>
          </cell>
          <cell r="R273">
            <v>434040.29</v>
          </cell>
          <cell r="S273" t="str">
            <v>5029</v>
          </cell>
          <cell r="T273" t="str">
            <v>29W01</v>
          </cell>
          <cell r="U273" t="str">
            <v>Programs</v>
          </cell>
          <cell r="V273" t="str">
            <v>CD.AA.303100</v>
          </cell>
          <cell r="W273">
            <v>9.307E-2</v>
          </cell>
          <cell r="X273">
            <v>40396.129790300001</v>
          </cell>
        </row>
        <row r="274">
          <cell r="B274" t="str">
            <v>29W01</v>
          </cell>
          <cell r="C274" t="str">
            <v>5029</v>
          </cell>
          <cell r="D274" t="str">
            <v xml:space="preserve">Ent. Health &amp; Safety System		</v>
          </cell>
          <cell r="E274" t="str">
            <v>09906547</v>
          </cell>
          <cell r="F274" t="str">
            <v>GP-Cap Specific</v>
          </cell>
          <cell r="G274">
            <v>43647</v>
          </cell>
          <cell r="H274" t="str">
            <v>202101</v>
          </cell>
          <cell r="I274">
            <v>202101</v>
          </cell>
          <cell r="J274" t="str">
            <v>CD</v>
          </cell>
          <cell r="K274" t="str">
            <v>AA</v>
          </cell>
          <cell r="L274" t="str">
            <v>303100</v>
          </cell>
          <cell r="M274" t="str">
            <v xml:space="preserve">099                                </v>
          </cell>
          <cell r="N274" t="str">
            <v>00</v>
          </cell>
          <cell r="O274" t="str">
            <v xml:space="preserve">NURV    </v>
          </cell>
          <cell r="P274" t="str">
            <v>Human Resources Technology</v>
          </cell>
          <cell r="Q274" t="str">
            <v>Human Resources Technology</v>
          </cell>
          <cell r="R274">
            <v>-434040.29</v>
          </cell>
          <cell r="S274" t="str">
            <v>5029</v>
          </cell>
          <cell r="T274" t="str">
            <v>29W01</v>
          </cell>
          <cell r="U274" t="str">
            <v>Programs</v>
          </cell>
          <cell r="V274" t="str">
            <v>CD.AA.303100</v>
          </cell>
          <cell r="W274">
            <v>9.307E-2</v>
          </cell>
          <cell r="X274">
            <v>-40396.129790300001</v>
          </cell>
        </row>
        <row r="275">
          <cell r="B275" t="str">
            <v>29W01</v>
          </cell>
          <cell r="C275" t="str">
            <v>5029</v>
          </cell>
          <cell r="D275" t="str">
            <v>Resource Hub Enhancements 2020</v>
          </cell>
          <cell r="E275" t="str">
            <v>09906701</v>
          </cell>
          <cell r="F275" t="str">
            <v>GP-Cap Specific</v>
          </cell>
          <cell r="G275">
            <v>43952</v>
          </cell>
          <cell r="H275" t="str">
            <v>202101</v>
          </cell>
          <cell r="I275">
            <v>202101</v>
          </cell>
          <cell r="J275" t="str">
            <v>CD</v>
          </cell>
          <cell r="K275" t="str">
            <v>AA</v>
          </cell>
          <cell r="L275" t="str">
            <v>303100</v>
          </cell>
          <cell r="M275" t="str">
            <v xml:space="preserve">099                                </v>
          </cell>
          <cell r="N275" t="str">
            <v>00</v>
          </cell>
          <cell r="O275" t="str">
            <v xml:space="preserve">UADD    </v>
          </cell>
          <cell r="P275" t="str">
            <v>Human Resources Technology</v>
          </cell>
          <cell r="Q275" t="str">
            <v>Human Resources Technology</v>
          </cell>
          <cell r="R275">
            <v>124.11</v>
          </cell>
          <cell r="S275" t="str">
            <v>5029</v>
          </cell>
          <cell r="T275" t="str">
            <v>29W01</v>
          </cell>
          <cell r="U275" t="str">
            <v>Programs</v>
          </cell>
          <cell r="V275" t="str">
            <v>CD.AA.303100</v>
          </cell>
          <cell r="W275">
            <v>9.307E-2</v>
          </cell>
          <cell r="X275">
            <v>11.550917699999999</v>
          </cell>
        </row>
        <row r="276">
          <cell r="B276" t="str">
            <v>30P01</v>
          </cell>
          <cell r="C276" t="str">
            <v>5030</v>
          </cell>
          <cell r="D276" t="str">
            <v>LMR Coverage - Idaho Mtn</v>
          </cell>
          <cell r="E276" t="str">
            <v>09906378</v>
          </cell>
          <cell r="F276" t="str">
            <v>GP-Cap Specific</v>
          </cell>
          <cell r="G276">
            <v>43344</v>
          </cell>
          <cell r="H276" t="str">
            <v>202101</v>
          </cell>
          <cell r="I276">
            <v>202101</v>
          </cell>
          <cell r="J276" t="str">
            <v>CD</v>
          </cell>
          <cell r="K276" t="str">
            <v>AA</v>
          </cell>
          <cell r="L276" t="str">
            <v>389200</v>
          </cell>
          <cell r="M276" t="str">
            <v xml:space="preserve">099                                </v>
          </cell>
          <cell r="N276" t="str">
            <v>IDMTNLMR</v>
          </cell>
          <cell r="O276" t="str">
            <v xml:space="preserve">UADD    </v>
          </cell>
          <cell r="P276" t="str">
            <v>Land Mobile Radio &amp; Real Time Comm Systems</v>
          </cell>
          <cell r="Q276" t="str">
            <v>Land Mobile Radio &amp; Real Time Comm Systems</v>
          </cell>
          <cell r="R276">
            <v>0</v>
          </cell>
          <cell r="S276" t="str">
            <v>5030</v>
          </cell>
          <cell r="T276" t="str">
            <v>30P01</v>
          </cell>
          <cell r="U276" t="str">
            <v>Programs</v>
          </cell>
          <cell r="V276" t="str">
            <v>CD.AA.389200</v>
          </cell>
          <cell r="W276">
            <v>9.307E-2</v>
          </cell>
          <cell r="X276">
            <v>0</v>
          </cell>
        </row>
        <row r="277">
          <cell r="B277" t="str">
            <v>30P01</v>
          </cell>
          <cell r="C277" t="str">
            <v>5030</v>
          </cell>
          <cell r="D277" t="str">
            <v>LMR Coverage - Idaho Mtn</v>
          </cell>
          <cell r="E277" t="str">
            <v>09906378</v>
          </cell>
          <cell r="F277" t="str">
            <v>GP-Cap Specific</v>
          </cell>
          <cell r="G277">
            <v>43344</v>
          </cell>
          <cell r="H277" t="str">
            <v>202101</v>
          </cell>
          <cell r="I277">
            <v>202101</v>
          </cell>
          <cell r="J277" t="str">
            <v>CD</v>
          </cell>
          <cell r="K277" t="str">
            <v>AA</v>
          </cell>
          <cell r="L277" t="str">
            <v>397000</v>
          </cell>
          <cell r="M277" t="str">
            <v xml:space="preserve">099                                </v>
          </cell>
          <cell r="N277" t="str">
            <v>IDMTNLMR</v>
          </cell>
          <cell r="O277" t="str">
            <v xml:space="preserve">UADD    </v>
          </cell>
          <cell r="P277" t="str">
            <v>Land Mobile Radio &amp; Real Time Comm Systems</v>
          </cell>
          <cell r="Q277" t="str">
            <v>Land Mobile Radio &amp; Real Time Comm Systems</v>
          </cell>
          <cell r="R277">
            <v>-28.92</v>
          </cell>
          <cell r="S277" t="str">
            <v>5030</v>
          </cell>
          <cell r="T277" t="str">
            <v>30P01</v>
          </cell>
          <cell r="U277" t="str">
            <v>Programs</v>
          </cell>
          <cell r="V277" t="str">
            <v>CD.AA.397000</v>
          </cell>
          <cell r="W277">
            <v>9.307E-2</v>
          </cell>
          <cell r="X277">
            <v>-2.6915844</v>
          </cell>
        </row>
        <row r="278">
          <cell r="B278" t="str">
            <v>30P01</v>
          </cell>
          <cell r="C278" t="str">
            <v>5030</v>
          </cell>
          <cell r="D278" t="str">
            <v>Mobile Radio Deployments 2019</v>
          </cell>
          <cell r="E278" t="str">
            <v>09906464</v>
          </cell>
          <cell r="F278" t="str">
            <v>GP-Cap Blanket</v>
          </cell>
          <cell r="G278">
            <v>43466</v>
          </cell>
          <cell r="H278" t="str">
            <v>202101</v>
          </cell>
          <cell r="I278">
            <v>202101</v>
          </cell>
          <cell r="J278" t="str">
            <v>CD</v>
          </cell>
          <cell r="K278" t="str">
            <v>AA</v>
          </cell>
          <cell r="L278" t="str">
            <v>397000</v>
          </cell>
          <cell r="M278" t="str">
            <v xml:space="preserve">099                                </v>
          </cell>
          <cell r="N278" t="str">
            <v>00</v>
          </cell>
          <cell r="O278" t="str">
            <v xml:space="preserve">CFNU    </v>
          </cell>
          <cell r="P278" t="str">
            <v>Land Mobile Radio &amp; Real Time Comm Systems</v>
          </cell>
          <cell r="Q278" t="str">
            <v>Land Mobile Radio &amp; Real Time Comm Systems</v>
          </cell>
          <cell r="R278">
            <v>151555.79999999999</v>
          </cell>
          <cell r="S278" t="str">
            <v>5030</v>
          </cell>
          <cell r="T278" t="str">
            <v>30P01</v>
          </cell>
          <cell r="U278" t="str">
            <v>Programs</v>
          </cell>
          <cell r="V278" t="str">
            <v>CD.AA.397000</v>
          </cell>
          <cell r="W278">
            <v>9.307E-2</v>
          </cell>
          <cell r="X278">
            <v>14105.298305999999</v>
          </cell>
        </row>
        <row r="279">
          <cell r="B279" t="str">
            <v>30P01</v>
          </cell>
          <cell r="C279" t="str">
            <v>5030</v>
          </cell>
          <cell r="D279" t="str">
            <v>Mobile Radio Deployments 2019</v>
          </cell>
          <cell r="E279" t="str">
            <v>09906464</v>
          </cell>
          <cell r="F279" t="str">
            <v>GP-Cap Blanket</v>
          </cell>
          <cell r="G279">
            <v>43466</v>
          </cell>
          <cell r="H279" t="str">
            <v>202101</v>
          </cell>
          <cell r="I279">
            <v>202101</v>
          </cell>
          <cell r="J279" t="str">
            <v>CD</v>
          </cell>
          <cell r="K279" t="str">
            <v>AA</v>
          </cell>
          <cell r="L279" t="str">
            <v>397200</v>
          </cell>
          <cell r="M279" t="str">
            <v xml:space="preserve">099                                </v>
          </cell>
          <cell r="N279" t="str">
            <v>00</v>
          </cell>
          <cell r="O279" t="str">
            <v xml:space="preserve">NURV    </v>
          </cell>
          <cell r="P279" t="str">
            <v>Land Mobile Radio &amp; Real Time Comm Systems</v>
          </cell>
          <cell r="Q279" t="str">
            <v>Land Mobile Radio &amp; Real Time Comm Systems</v>
          </cell>
          <cell r="R279">
            <v>-151555.79999999999</v>
          </cell>
          <cell r="S279" t="str">
            <v>5030</v>
          </cell>
          <cell r="T279" t="str">
            <v>30P01</v>
          </cell>
          <cell r="U279" t="str">
            <v>Programs</v>
          </cell>
          <cell r="V279" t="str">
            <v>CD.AA.397200</v>
          </cell>
          <cell r="W279">
            <v>9.307E-2</v>
          </cell>
          <cell r="X279">
            <v>-14105.298305999999</v>
          </cell>
        </row>
        <row r="280">
          <cell r="B280" t="str">
            <v>30P01</v>
          </cell>
          <cell r="C280" t="str">
            <v>5030</v>
          </cell>
          <cell r="D280" t="str">
            <v>Mobile Radio Deployments 2019</v>
          </cell>
          <cell r="E280" t="str">
            <v>09906464</v>
          </cell>
          <cell r="F280" t="str">
            <v>GP-Cap Blanket</v>
          </cell>
          <cell r="G280">
            <v>43466</v>
          </cell>
          <cell r="H280" t="str">
            <v>202101</v>
          </cell>
          <cell r="I280">
            <v>202101</v>
          </cell>
          <cell r="J280" t="str">
            <v>CD</v>
          </cell>
          <cell r="K280" t="str">
            <v>AA</v>
          </cell>
          <cell r="L280" t="str">
            <v>397200</v>
          </cell>
          <cell r="M280" t="str">
            <v xml:space="preserve">099                                </v>
          </cell>
          <cell r="N280" t="str">
            <v>00</v>
          </cell>
          <cell r="O280" t="str">
            <v xml:space="preserve">UADD    </v>
          </cell>
          <cell r="P280" t="str">
            <v>Land Mobile Radio &amp; Real Time Comm Systems</v>
          </cell>
          <cell r="Q280" t="str">
            <v>Land Mobile Radio &amp; Real Time Comm Systems</v>
          </cell>
          <cell r="R280">
            <v>-283.37</v>
          </cell>
          <cell r="S280" t="str">
            <v>5030</v>
          </cell>
          <cell r="T280" t="str">
            <v>30P01</v>
          </cell>
          <cell r="U280" t="str">
            <v>Programs</v>
          </cell>
          <cell r="V280" t="str">
            <v>CD.AA.397200</v>
          </cell>
          <cell r="W280">
            <v>9.307E-2</v>
          </cell>
          <cell r="X280">
            <v>-26.373245900000001</v>
          </cell>
        </row>
        <row r="281">
          <cell r="B281" t="str">
            <v>30P01</v>
          </cell>
          <cell r="C281" t="str">
            <v>5030</v>
          </cell>
          <cell r="D281" t="str">
            <v>RealTimeControl Radio Sys Ref</v>
          </cell>
          <cell r="E281" t="str">
            <v>09906722</v>
          </cell>
          <cell r="F281" t="str">
            <v>GP-Cap Specific</v>
          </cell>
          <cell r="G281">
            <v>44013</v>
          </cell>
          <cell r="H281" t="str">
            <v>202101</v>
          </cell>
          <cell r="I281">
            <v>202101</v>
          </cell>
          <cell r="J281" t="str">
            <v>CD</v>
          </cell>
          <cell r="K281" t="str">
            <v>AA</v>
          </cell>
          <cell r="L281" t="str">
            <v>303100</v>
          </cell>
          <cell r="M281" t="str">
            <v xml:space="preserve">099                                </v>
          </cell>
          <cell r="N281" t="str">
            <v>00</v>
          </cell>
          <cell r="O281" t="str">
            <v xml:space="preserve">UADD    </v>
          </cell>
          <cell r="P281" t="str">
            <v>Land Mobile Radio &amp; Real Time Comm Systems</v>
          </cell>
          <cell r="Q281" t="str">
            <v>Land Mobile Radio &amp; Real Time Comm Systems</v>
          </cell>
          <cell r="R281">
            <v>0</v>
          </cell>
          <cell r="S281" t="str">
            <v>5030</v>
          </cell>
          <cell r="T281" t="str">
            <v>30P01</v>
          </cell>
          <cell r="U281" t="str">
            <v>Programs</v>
          </cell>
          <cell r="V281" t="str">
            <v>CD.AA.303100</v>
          </cell>
          <cell r="W281">
            <v>9.307E-2</v>
          </cell>
          <cell r="X281">
            <v>0</v>
          </cell>
        </row>
        <row r="282">
          <cell r="B282" t="str">
            <v>30P01</v>
          </cell>
          <cell r="C282" t="str">
            <v>5030</v>
          </cell>
          <cell r="D282" t="str">
            <v>RealTimeControl Radio Sys Ref</v>
          </cell>
          <cell r="E282" t="str">
            <v>09906722</v>
          </cell>
          <cell r="F282" t="str">
            <v>GP-Cap Specific</v>
          </cell>
          <cell r="G282">
            <v>44013</v>
          </cell>
          <cell r="H282" t="str">
            <v>202101</v>
          </cell>
          <cell r="I282">
            <v>202101</v>
          </cell>
          <cell r="J282" t="str">
            <v>CD</v>
          </cell>
          <cell r="K282" t="str">
            <v>AA</v>
          </cell>
          <cell r="L282" t="str">
            <v>391100</v>
          </cell>
          <cell r="M282" t="str">
            <v xml:space="preserve">099                                </v>
          </cell>
          <cell r="N282" t="str">
            <v>00</v>
          </cell>
          <cell r="O282" t="str">
            <v xml:space="preserve">UADD    </v>
          </cell>
          <cell r="P282" t="str">
            <v>Land Mobile Radio &amp; Real Time Comm Systems</v>
          </cell>
          <cell r="Q282" t="str">
            <v>Land Mobile Radio &amp; Real Time Comm Systems</v>
          </cell>
          <cell r="R282">
            <v>0</v>
          </cell>
          <cell r="S282" t="str">
            <v>5030</v>
          </cell>
          <cell r="T282" t="str">
            <v>30P01</v>
          </cell>
          <cell r="U282" t="str">
            <v>Programs</v>
          </cell>
          <cell r="V282" t="str">
            <v>CD.AA.391100</v>
          </cell>
          <cell r="W282">
            <v>9.307E-2</v>
          </cell>
          <cell r="X282">
            <v>0</v>
          </cell>
        </row>
        <row r="283">
          <cell r="B283" t="str">
            <v>30P01</v>
          </cell>
          <cell r="C283" t="str">
            <v>5030</v>
          </cell>
          <cell r="D283" t="str">
            <v>RealTimeControl Radio Sys Ref</v>
          </cell>
          <cell r="E283" t="str">
            <v>09906722</v>
          </cell>
          <cell r="F283" t="str">
            <v>GP-Cap Specific</v>
          </cell>
          <cell r="G283">
            <v>44013</v>
          </cell>
          <cell r="H283" t="str">
            <v>202101</v>
          </cell>
          <cell r="I283">
            <v>202101</v>
          </cell>
          <cell r="J283" t="str">
            <v>CD</v>
          </cell>
          <cell r="K283" t="str">
            <v>AA</v>
          </cell>
          <cell r="L283" t="str">
            <v>397000</v>
          </cell>
          <cell r="M283" t="str">
            <v xml:space="preserve">099                                </v>
          </cell>
          <cell r="N283" t="str">
            <v>00</v>
          </cell>
          <cell r="O283" t="str">
            <v xml:space="preserve">UADD    </v>
          </cell>
          <cell r="P283" t="str">
            <v>Land Mobile Radio &amp; Real Time Comm Systems</v>
          </cell>
          <cell r="Q283" t="str">
            <v>Land Mobile Radio &amp; Real Time Comm Systems</v>
          </cell>
          <cell r="R283">
            <v>779.26</v>
          </cell>
          <cell r="S283" t="str">
            <v>5030</v>
          </cell>
          <cell r="T283" t="str">
            <v>30P01</v>
          </cell>
          <cell r="U283" t="str">
            <v>Programs</v>
          </cell>
          <cell r="V283" t="str">
            <v>CD.AA.397000</v>
          </cell>
          <cell r="W283">
            <v>9.307E-2</v>
          </cell>
          <cell r="X283">
            <v>72.525728200000003</v>
          </cell>
        </row>
        <row r="284">
          <cell r="B284" t="str">
            <v>31W01</v>
          </cell>
          <cell r="C284" t="str">
            <v>5031</v>
          </cell>
          <cell r="D284" t="str">
            <v>CATSWeb Enhancements 2020</v>
          </cell>
          <cell r="E284" t="str">
            <v>09906635</v>
          </cell>
          <cell r="F284" t="str">
            <v>GP-Cap Specific</v>
          </cell>
          <cell r="G284">
            <v>43831</v>
          </cell>
          <cell r="H284" t="str">
            <v>202101</v>
          </cell>
          <cell r="I284">
            <v>202101</v>
          </cell>
          <cell r="J284" t="str">
            <v>CD</v>
          </cell>
          <cell r="K284" t="str">
            <v>AA</v>
          </cell>
          <cell r="L284" t="str">
            <v>303100</v>
          </cell>
          <cell r="M284" t="str">
            <v xml:space="preserve">099                                </v>
          </cell>
          <cell r="N284" t="str">
            <v>00</v>
          </cell>
          <cell r="O284" t="str">
            <v xml:space="preserve">UADD    </v>
          </cell>
          <cell r="P284" t="str">
            <v>Legal &amp; Compliance Technology</v>
          </cell>
          <cell r="Q284" t="str">
            <v>Legal &amp; Compliance Technology</v>
          </cell>
          <cell r="R284">
            <v>-1329.61</v>
          </cell>
          <cell r="S284" t="str">
            <v>5031</v>
          </cell>
          <cell r="T284" t="str">
            <v>31W01</v>
          </cell>
          <cell r="U284" t="str">
            <v>Programs</v>
          </cell>
          <cell r="V284" t="str">
            <v>CD.AA.303100</v>
          </cell>
          <cell r="W284">
            <v>9.307E-2</v>
          </cell>
          <cell r="X284">
            <v>-123.74680269999999</v>
          </cell>
        </row>
        <row r="285">
          <cell r="B285" t="str">
            <v>32P01</v>
          </cell>
          <cell r="C285" t="str">
            <v>5032</v>
          </cell>
          <cell r="D285" t="str">
            <v>Authentication - ISE (ACS)</v>
          </cell>
          <cell r="E285" t="str">
            <v>09906692</v>
          </cell>
          <cell r="F285" t="str">
            <v>GP-Cap Specific</v>
          </cell>
          <cell r="G285">
            <v>43922</v>
          </cell>
          <cell r="H285" t="str">
            <v>202101</v>
          </cell>
          <cell r="I285">
            <v>202101</v>
          </cell>
          <cell r="J285" t="str">
            <v>CD</v>
          </cell>
          <cell r="K285" t="str">
            <v>AA</v>
          </cell>
          <cell r="L285" t="str">
            <v>303100</v>
          </cell>
          <cell r="M285" t="str">
            <v xml:space="preserve">099                                </v>
          </cell>
          <cell r="N285" t="str">
            <v>00</v>
          </cell>
          <cell r="O285" t="str">
            <v xml:space="preserve">UADD    </v>
          </cell>
          <cell r="P285" t="str">
            <v>Enterprise Security</v>
          </cell>
          <cell r="Q285" t="str">
            <v>Enterprise Security (CDAA)</v>
          </cell>
          <cell r="R285">
            <v>3853.18</v>
          </cell>
          <cell r="S285" t="str">
            <v>5032</v>
          </cell>
          <cell r="T285" t="str">
            <v>32P01</v>
          </cell>
          <cell r="U285" t="str">
            <v>Programs</v>
          </cell>
          <cell r="V285" t="str">
            <v>CD.AA.303100</v>
          </cell>
          <cell r="W285">
            <v>9.307E-2</v>
          </cell>
          <cell r="X285">
            <v>358.6154626</v>
          </cell>
        </row>
        <row r="286">
          <cell r="B286" t="str">
            <v>32P01</v>
          </cell>
          <cell r="C286" t="str">
            <v>5032</v>
          </cell>
          <cell r="D286" t="str">
            <v>Corporate Vuln Scanning Refrsh</v>
          </cell>
          <cell r="E286" t="str">
            <v>09906661</v>
          </cell>
          <cell r="F286" t="str">
            <v>GP-Cap Specific</v>
          </cell>
          <cell r="G286">
            <v>43800</v>
          </cell>
          <cell r="H286" t="str">
            <v>202101</v>
          </cell>
          <cell r="I286">
            <v>202101</v>
          </cell>
          <cell r="J286" t="str">
            <v>CD</v>
          </cell>
          <cell r="K286" t="str">
            <v>AA</v>
          </cell>
          <cell r="L286" t="str">
            <v>303100</v>
          </cell>
          <cell r="M286" t="str">
            <v xml:space="preserve">099                                </v>
          </cell>
          <cell r="N286" t="str">
            <v>00</v>
          </cell>
          <cell r="O286" t="str">
            <v xml:space="preserve">UADD    </v>
          </cell>
          <cell r="P286" t="str">
            <v>Enterprise Security</v>
          </cell>
          <cell r="Q286" t="str">
            <v>Enterprise Security (CDAA)</v>
          </cell>
          <cell r="R286">
            <v>7535.98</v>
          </cell>
          <cell r="S286" t="str">
            <v>5032</v>
          </cell>
          <cell r="T286" t="str">
            <v>32P01</v>
          </cell>
          <cell r="U286" t="str">
            <v>Programs</v>
          </cell>
          <cell r="V286" t="str">
            <v>CD.AA.303100</v>
          </cell>
          <cell r="W286">
            <v>9.307E-2</v>
          </cell>
          <cell r="X286">
            <v>701.3736586</v>
          </cell>
        </row>
        <row r="287">
          <cell r="B287" t="str">
            <v>32P01</v>
          </cell>
          <cell r="C287" t="str">
            <v>5032</v>
          </cell>
          <cell r="D287" t="str">
            <v>Data Center Firewall Services</v>
          </cell>
          <cell r="E287" t="str">
            <v>09906323</v>
          </cell>
          <cell r="F287" t="str">
            <v>GP-Cap Specific</v>
          </cell>
          <cell r="G287">
            <v>43191</v>
          </cell>
          <cell r="H287" t="str">
            <v>202101</v>
          </cell>
          <cell r="I287">
            <v>202101</v>
          </cell>
          <cell r="J287" t="str">
            <v>CD</v>
          </cell>
          <cell r="K287" t="str">
            <v>AA</v>
          </cell>
          <cell r="L287" t="str">
            <v>391100</v>
          </cell>
          <cell r="M287" t="str">
            <v xml:space="preserve">099                                </v>
          </cell>
          <cell r="N287" t="str">
            <v>00</v>
          </cell>
          <cell r="O287" t="str">
            <v xml:space="preserve">CFNU    </v>
          </cell>
          <cell r="P287" t="str">
            <v>Enterprise Security</v>
          </cell>
          <cell r="Q287" t="str">
            <v>Enterprise Security (CDAA)</v>
          </cell>
          <cell r="R287">
            <v>814787.28</v>
          </cell>
          <cell r="S287" t="str">
            <v>5032</v>
          </cell>
          <cell r="T287" t="str">
            <v>32P01</v>
          </cell>
          <cell r="U287" t="str">
            <v>Programs</v>
          </cell>
          <cell r="V287" t="str">
            <v>CD.AA.391100</v>
          </cell>
          <cell r="W287">
            <v>9.307E-2</v>
          </cell>
          <cell r="X287">
            <v>75832.252149599997</v>
          </cell>
        </row>
        <row r="288">
          <cell r="B288" t="str">
            <v>32P01</v>
          </cell>
          <cell r="C288" t="str">
            <v>5032</v>
          </cell>
          <cell r="D288" t="str">
            <v>Data Center Firewall Services</v>
          </cell>
          <cell r="E288" t="str">
            <v>09906323</v>
          </cell>
          <cell r="F288" t="str">
            <v>GP-Cap Specific</v>
          </cell>
          <cell r="G288">
            <v>43191</v>
          </cell>
          <cell r="H288" t="str">
            <v>202101</v>
          </cell>
          <cell r="I288">
            <v>202101</v>
          </cell>
          <cell r="J288" t="str">
            <v>CD</v>
          </cell>
          <cell r="K288" t="str">
            <v>AA</v>
          </cell>
          <cell r="L288" t="str">
            <v>391100</v>
          </cell>
          <cell r="M288" t="str">
            <v xml:space="preserve">099                                </v>
          </cell>
          <cell r="N288" t="str">
            <v>00</v>
          </cell>
          <cell r="O288" t="str">
            <v xml:space="preserve">NURV    </v>
          </cell>
          <cell r="P288" t="str">
            <v>Enterprise Security</v>
          </cell>
          <cell r="Q288" t="str">
            <v>Enterprise Security (CDAA)</v>
          </cell>
          <cell r="R288">
            <v>-814787.28</v>
          </cell>
          <cell r="S288" t="str">
            <v>5032</v>
          </cell>
          <cell r="T288" t="str">
            <v>32P01</v>
          </cell>
          <cell r="U288" t="str">
            <v>Programs</v>
          </cell>
          <cell r="V288" t="str">
            <v>CD.AA.391100</v>
          </cell>
          <cell r="W288">
            <v>9.307E-2</v>
          </cell>
          <cell r="X288">
            <v>-75832.252149599997</v>
          </cell>
        </row>
        <row r="289">
          <cell r="B289" t="str">
            <v>32P01</v>
          </cell>
          <cell r="C289" t="str">
            <v>5032</v>
          </cell>
          <cell r="D289" t="str">
            <v>Edge Firewall Refresh</v>
          </cell>
          <cell r="E289" t="str">
            <v>09906693</v>
          </cell>
          <cell r="F289" t="str">
            <v>GP-Cap Specific</v>
          </cell>
          <cell r="G289">
            <v>43922</v>
          </cell>
          <cell r="H289" t="str">
            <v>202101</v>
          </cell>
          <cell r="I289">
            <v>202101</v>
          </cell>
          <cell r="J289" t="str">
            <v>CD</v>
          </cell>
          <cell r="K289" t="str">
            <v>AA</v>
          </cell>
          <cell r="L289" t="str">
            <v>303100</v>
          </cell>
          <cell r="M289" t="str">
            <v xml:space="preserve">099                                </v>
          </cell>
          <cell r="N289" t="str">
            <v>00</v>
          </cell>
          <cell r="O289" t="str">
            <v xml:space="preserve">UADD    </v>
          </cell>
          <cell r="P289" t="str">
            <v>Enterprise Security</v>
          </cell>
          <cell r="Q289" t="str">
            <v>Enterprise Security (CDAA)</v>
          </cell>
          <cell r="R289">
            <v>6036.33</v>
          </cell>
          <cell r="S289" t="str">
            <v>5032</v>
          </cell>
          <cell r="T289" t="str">
            <v>32P01</v>
          </cell>
          <cell r="U289" t="str">
            <v>Programs</v>
          </cell>
          <cell r="V289" t="str">
            <v>CD.AA.303100</v>
          </cell>
          <cell r="W289">
            <v>9.307E-2</v>
          </cell>
          <cell r="X289">
            <v>561.80123309999999</v>
          </cell>
        </row>
        <row r="290">
          <cell r="B290" t="str">
            <v>32P01</v>
          </cell>
          <cell r="C290" t="str">
            <v>5032</v>
          </cell>
          <cell r="D290" t="str">
            <v>Edge Firewall Refresh</v>
          </cell>
          <cell r="E290" t="str">
            <v>09906693</v>
          </cell>
          <cell r="F290" t="str">
            <v>GP-Cap Specific</v>
          </cell>
          <cell r="G290">
            <v>43922</v>
          </cell>
          <cell r="H290" t="str">
            <v>202101</v>
          </cell>
          <cell r="I290">
            <v>202101</v>
          </cell>
          <cell r="J290" t="str">
            <v>CD</v>
          </cell>
          <cell r="K290" t="str">
            <v>AA</v>
          </cell>
          <cell r="L290" t="str">
            <v>391100</v>
          </cell>
          <cell r="M290" t="str">
            <v xml:space="preserve">099                                </v>
          </cell>
          <cell r="N290" t="str">
            <v>00</v>
          </cell>
          <cell r="O290" t="str">
            <v xml:space="preserve">UADD    </v>
          </cell>
          <cell r="P290" t="str">
            <v>Enterprise Security</v>
          </cell>
          <cell r="Q290" t="str">
            <v>Enterprise Security (CDAA)</v>
          </cell>
          <cell r="R290">
            <v>1207.27</v>
          </cell>
          <cell r="S290" t="str">
            <v>5032</v>
          </cell>
          <cell r="T290" t="str">
            <v>32P01</v>
          </cell>
          <cell r="U290" t="str">
            <v>Programs</v>
          </cell>
          <cell r="V290" t="str">
            <v>CD.AA.391100</v>
          </cell>
          <cell r="W290">
            <v>9.307E-2</v>
          </cell>
          <cell r="X290">
            <v>112.36061889999999</v>
          </cell>
        </row>
        <row r="291">
          <cell r="B291" t="str">
            <v>32P01</v>
          </cell>
          <cell r="C291" t="str">
            <v>5032</v>
          </cell>
          <cell r="D291" t="str">
            <v>Ent Central Log–Ingest Exp</v>
          </cell>
          <cell r="E291" t="str">
            <v>09906500</v>
          </cell>
          <cell r="F291" t="str">
            <v>GP-Cap Specific</v>
          </cell>
          <cell r="G291">
            <v>43405</v>
          </cell>
          <cell r="H291" t="str">
            <v>202101</v>
          </cell>
          <cell r="I291">
            <v>202101</v>
          </cell>
          <cell r="J291" t="str">
            <v>CD</v>
          </cell>
          <cell r="K291" t="str">
            <v>AA</v>
          </cell>
          <cell r="L291" t="str">
            <v>303100</v>
          </cell>
          <cell r="M291" t="str">
            <v xml:space="preserve">099                                </v>
          </cell>
          <cell r="N291" t="str">
            <v>00</v>
          </cell>
          <cell r="O291" t="str">
            <v xml:space="preserve">UADD    </v>
          </cell>
          <cell r="P291" t="str">
            <v>Enterprise Security</v>
          </cell>
          <cell r="Q291" t="str">
            <v>Enterprise Security (CDAA)</v>
          </cell>
          <cell r="R291">
            <v>5928.52</v>
          </cell>
          <cell r="S291" t="str">
            <v>5032</v>
          </cell>
          <cell r="T291" t="str">
            <v>32P01</v>
          </cell>
          <cell r="U291" t="str">
            <v>Programs</v>
          </cell>
          <cell r="V291" t="str">
            <v>CD.AA.303100</v>
          </cell>
          <cell r="W291">
            <v>9.307E-2</v>
          </cell>
          <cell r="X291">
            <v>551.76735640000004</v>
          </cell>
        </row>
        <row r="292">
          <cell r="B292" t="str">
            <v>32P01</v>
          </cell>
          <cell r="C292" t="str">
            <v>5032</v>
          </cell>
          <cell r="D292" t="str">
            <v>Ent Central Log–Ingest Exp</v>
          </cell>
          <cell r="E292" t="str">
            <v>09906500</v>
          </cell>
          <cell r="F292" t="str">
            <v>GP-Cap Specific</v>
          </cell>
          <cell r="G292">
            <v>43405</v>
          </cell>
          <cell r="H292" t="str">
            <v>202101</v>
          </cell>
          <cell r="I292">
            <v>202101</v>
          </cell>
          <cell r="J292" t="str">
            <v>CD</v>
          </cell>
          <cell r="K292" t="str">
            <v>AA</v>
          </cell>
          <cell r="L292" t="str">
            <v>391100</v>
          </cell>
          <cell r="M292" t="str">
            <v xml:space="preserve">099                                </v>
          </cell>
          <cell r="N292" t="str">
            <v>00</v>
          </cell>
          <cell r="O292" t="str">
            <v xml:space="preserve">UADD    </v>
          </cell>
          <cell r="P292" t="str">
            <v>Enterprise Security</v>
          </cell>
          <cell r="Q292" t="str">
            <v>Enterprise Security (CDAA)</v>
          </cell>
          <cell r="R292">
            <v>11148.5</v>
          </cell>
          <cell r="S292" t="str">
            <v>5032</v>
          </cell>
          <cell r="T292" t="str">
            <v>32P01</v>
          </cell>
          <cell r="U292" t="str">
            <v>Programs</v>
          </cell>
          <cell r="V292" t="str">
            <v>CD.AA.391100</v>
          </cell>
          <cell r="W292">
            <v>9.307E-2</v>
          </cell>
          <cell r="X292">
            <v>1037.590895</v>
          </cell>
        </row>
        <row r="293">
          <cell r="B293" t="str">
            <v>32P01</v>
          </cell>
          <cell r="C293" t="str">
            <v>5032</v>
          </cell>
          <cell r="D293" t="str">
            <v>Firewall Refresh</v>
          </cell>
          <cell r="E293" t="str">
            <v>09906535</v>
          </cell>
          <cell r="F293" t="str">
            <v>GP-Cap Specific</v>
          </cell>
          <cell r="G293">
            <v>43617</v>
          </cell>
          <cell r="H293" t="str">
            <v>202101</v>
          </cell>
          <cell r="I293">
            <v>202101</v>
          </cell>
          <cell r="J293" t="str">
            <v>CD</v>
          </cell>
          <cell r="K293" t="str">
            <v>AA</v>
          </cell>
          <cell r="L293" t="str">
            <v>391100</v>
          </cell>
          <cell r="M293" t="str">
            <v xml:space="preserve">099                                </v>
          </cell>
          <cell r="N293" t="str">
            <v>00</v>
          </cell>
          <cell r="O293" t="str">
            <v xml:space="preserve">UADD    </v>
          </cell>
          <cell r="P293" t="str">
            <v>Enterprise Security</v>
          </cell>
          <cell r="Q293" t="str">
            <v>Enterprise Security (CDAA)</v>
          </cell>
          <cell r="R293">
            <v>-0.34</v>
          </cell>
          <cell r="S293" t="str">
            <v>5032</v>
          </cell>
          <cell r="T293" t="str">
            <v>32P01</v>
          </cell>
          <cell r="U293" t="str">
            <v>Programs</v>
          </cell>
          <cell r="V293" t="str">
            <v>CD.AA.391100</v>
          </cell>
          <cell r="W293">
            <v>9.307E-2</v>
          </cell>
          <cell r="X293">
            <v>-3.16438E-2</v>
          </cell>
        </row>
        <row r="294">
          <cell r="B294" t="str">
            <v>33C09</v>
          </cell>
          <cell r="C294" t="str">
            <v>5033</v>
          </cell>
          <cell r="D294" t="str">
            <v>Access Mngmt System Refresh</v>
          </cell>
          <cell r="E294" t="str">
            <v>09906423</v>
          </cell>
          <cell r="F294" t="str">
            <v>GP-Cap Specific</v>
          </cell>
          <cell r="G294">
            <v>43435</v>
          </cell>
          <cell r="H294" t="str">
            <v>202101</v>
          </cell>
          <cell r="I294">
            <v>202101</v>
          </cell>
          <cell r="J294" t="str">
            <v>CD</v>
          </cell>
          <cell r="K294" t="str">
            <v>AA</v>
          </cell>
          <cell r="L294" t="str">
            <v>303100</v>
          </cell>
          <cell r="M294" t="str">
            <v xml:space="preserve">099                                </v>
          </cell>
          <cell r="N294" t="str">
            <v>00</v>
          </cell>
          <cell r="O294" t="str">
            <v xml:space="preserve">UADD    </v>
          </cell>
          <cell r="P294" t="str">
            <v>Facilities and Storage Locations Security</v>
          </cell>
          <cell r="Q294" t="str">
            <v>Facilities and Storage Locations</v>
          </cell>
          <cell r="R294">
            <v>5966.81</v>
          </cell>
          <cell r="S294" t="str">
            <v>5033</v>
          </cell>
          <cell r="T294" t="str">
            <v>33C09</v>
          </cell>
          <cell r="U294" t="str">
            <v>Programs</v>
          </cell>
          <cell r="V294" t="str">
            <v>CD.AA.303100</v>
          </cell>
          <cell r="W294">
            <v>9.307E-2</v>
          </cell>
          <cell r="X294">
            <v>555.33100669999999</v>
          </cell>
        </row>
        <row r="295">
          <cell r="B295" t="str">
            <v>33C09</v>
          </cell>
          <cell r="C295" t="str">
            <v>5033</v>
          </cell>
          <cell r="D295" t="str">
            <v>Access Mngmt System Refresh</v>
          </cell>
          <cell r="E295" t="str">
            <v>09906423</v>
          </cell>
          <cell r="F295" t="str">
            <v>GP-Cap Specific</v>
          </cell>
          <cell r="G295">
            <v>43435</v>
          </cell>
          <cell r="H295" t="str">
            <v>202101</v>
          </cell>
          <cell r="I295">
            <v>202101</v>
          </cell>
          <cell r="J295" t="str">
            <v>CD</v>
          </cell>
          <cell r="K295" t="str">
            <v>AA</v>
          </cell>
          <cell r="L295" t="str">
            <v>391100</v>
          </cell>
          <cell r="M295" t="str">
            <v xml:space="preserve">099                                </v>
          </cell>
          <cell r="N295" t="str">
            <v>00</v>
          </cell>
          <cell r="O295" t="str">
            <v xml:space="preserve">UADD    </v>
          </cell>
          <cell r="P295" t="str">
            <v>Facilities and Storage Locations Security</v>
          </cell>
          <cell r="Q295" t="str">
            <v>Facilities and Storage Locations</v>
          </cell>
          <cell r="R295">
            <v>2983.42</v>
          </cell>
          <cell r="S295" t="str">
            <v>5033</v>
          </cell>
          <cell r="T295" t="str">
            <v>33C09</v>
          </cell>
          <cell r="U295" t="str">
            <v>Programs</v>
          </cell>
          <cell r="V295" t="str">
            <v>CD.AA.391100</v>
          </cell>
          <cell r="W295">
            <v>9.307E-2</v>
          </cell>
          <cell r="X295">
            <v>277.66689940000003</v>
          </cell>
        </row>
        <row r="296">
          <cell r="B296" t="str">
            <v>33C09</v>
          </cell>
          <cell r="C296" t="str">
            <v>5033</v>
          </cell>
          <cell r="D296" t="str">
            <v>Access Mngmt System Refresh</v>
          </cell>
          <cell r="E296" t="str">
            <v>09906423</v>
          </cell>
          <cell r="F296" t="str">
            <v>GP-Cap Specific</v>
          </cell>
          <cell r="G296">
            <v>43435</v>
          </cell>
          <cell r="H296" t="str">
            <v>202101</v>
          </cell>
          <cell r="I296">
            <v>202101</v>
          </cell>
          <cell r="J296" t="str">
            <v>CD</v>
          </cell>
          <cell r="K296" t="str">
            <v>AA</v>
          </cell>
          <cell r="L296" t="str">
            <v>397000</v>
          </cell>
          <cell r="M296" t="str">
            <v xml:space="preserve">099                                </v>
          </cell>
          <cell r="N296" t="str">
            <v>CENTR</v>
          </cell>
          <cell r="O296" t="str">
            <v xml:space="preserve">UADD    </v>
          </cell>
          <cell r="P296" t="str">
            <v>Facilities and Storage Locations Security</v>
          </cell>
          <cell r="Q296" t="str">
            <v>Facilities and Storage Locations</v>
          </cell>
          <cell r="R296">
            <v>596.67999999999995</v>
          </cell>
          <cell r="S296" t="str">
            <v>5033</v>
          </cell>
          <cell r="T296" t="str">
            <v>33C09</v>
          </cell>
          <cell r="U296" t="str">
            <v>Programs</v>
          </cell>
          <cell r="V296" t="str">
            <v>CD.AA.397000</v>
          </cell>
          <cell r="W296">
            <v>9.307E-2</v>
          </cell>
          <cell r="X296">
            <v>55.533007599999998</v>
          </cell>
        </row>
        <row r="297">
          <cell r="B297" t="str">
            <v>36N09</v>
          </cell>
          <cell r="C297" t="str">
            <v>5036</v>
          </cell>
          <cell r="D297" t="str">
            <v>FDTI Colville Wrkstat. Upgrade</v>
          </cell>
          <cell r="E297" t="str">
            <v>09906685</v>
          </cell>
          <cell r="F297" t="str">
            <v>GP-Cap Specific</v>
          </cell>
          <cell r="G297">
            <v>43800</v>
          </cell>
          <cell r="H297" t="str">
            <v>202101</v>
          </cell>
          <cell r="I297">
            <v>202101</v>
          </cell>
          <cell r="J297" t="str">
            <v>CD</v>
          </cell>
          <cell r="K297" t="str">
            <v>AA</v>
          </cell>
          <cell r="L297" t="str">
            <v>391100</v>
          </cell>
          <cell r="M297" t="str">
            <v xml:space="preserve">099                                </v>
          </cell>
          <cell r="N297" t="str">
            <v>00</v>
          </cell>
          <cell r="O297" t="str">
            <v xml:space="preserve">UADD    </v>
          </cell>
          <cell r="P297" t="str">
            <v>Facilities Driven Technology Improvements</v>
          </cell>
          <cell r="Q297" t="str">
            <v>Facilities Driven Technology Improvements</v>
          </cell>
          <cell r="R297">
            <v>89.55</v>
          </cell>
          <cell r="S297" t="str">
            <v>5036</v>
          </cell>
          <cell r="T297" t="str">
            <v>36N09</v>
          </cell>
          <cell r="U297" t="str">
            <v>Programs</v>
          </cell>
          <cell r="V297" t="str">
            <v>CD.AA.391100</v>
          </cell>
          <cell r="W297">
            <v>9.307E-2</v>
          </cell>
          <cell r="X297">
            <v>8.3344185</v>
          </cell>
        </row>
        <row r="298">
          <cell r="B298" t="str">
            <v>36N09</v>
          </cell>
          <cell r="C298" t="str">
            <v>5036</v>
          </cell>
          <cell r="D298" t="str">
            <v>FDTI Colville Wrkstat. Upgrade</v>
          </cell>
          <cell r="E298" t="str">
            <v>09906685</v>
          </cell>
          <cell r="F298" t="str">
            <v>GP-Cap Specific</v>
          </cell>
          <cell r="G298">
            <v>43800</v>
          </cell>
          <cell r="H298" t="str">
            <v>202101</v>
          </cell>
          <cell r="I298">
            <v>202101</v>
          </cell>
          <cell r="J298" t="str">
            <v>CD</v>
          </cell>
          <cell r="K298" t="str">
            <v>AA</v>
          </cell>
          <cell r="L298" t="str">
            <v>397000</v>
          </cell>
          <cell r="M298" t="str">
            <v xml:space="preserve">099                                </v>
          </cell>
          <cell r="N298" t="str">
            <v>00</v>
          </cell>
          <cell r="O298" t="str">
            <v xml:space="preserve">UADD    </v>
          </cell>
          <cell r="P298" t="str">
            <v>Facilities Driven Technology Improvements</v>
          </cell>
          <cell r="Q298" t="str">
            <v>Facilities Driven Technology Improvements</v>
          </cell>
          <cell r="R298">
            <v>86.16</v>
          </cell>
          <cell r="S298" t="str">
            <v>5036</v>
          </cell>
          <cell r="T298" t="str">
            <v>36N09</v>
          </cell>
          <cell r="U298" t="str">
            <v>Programs</v>
          </cell>
          <cell r="V298" t="str">
            <v>CD.AA.397000</v>
          </cell>
          <cell r="W298">
            <v>9.307E-2</v>
          </cell>
          <cell r="X298">
            <v>8.0189111999999998</v>
          </cell>
        </row>
        <row r="299">
          <cell r="B299" t="str">
            <v>35N09</v>
          </cell>
          <cell r="C299" t="str">
            <v>5037</v>
          </cell>
          <cell r="D299" t="str">
            <v>ITFA 2020-AV Blanket</v>
          </cell>
          <cell r="E299" t="str">
            <v>09906619</v>
          </cell>
          <cell r="F299" t="str">
            <v>GP-Cap Blanket</v>
          </cell>
          <cell r="G299">
            <v>43800</v>
          </cell>
          <cell r="H299" t="str">
            <v>202101</v>
          </cell>
          <cell r="I299">
            <v>202101</v>
          </cell>
          <cell r="J299" t="str">
            <v>CD</v>
          </cell>
          <cell r="K299" t="str">
            <v>AA</v>
          </cell>
          <cell r="L299" t="str">
            <v>391100</v>
          </cell>
          <cell r="M299" t="str">
            <v xml:space="preserve">099                                </v>
          </cell>
          <cell r="N299" t="str">
            <v>00</v>
          </cell>
          <cell r="O299" t="str">
            <v xml:space="preserve">CFNU    </v>
          </cell>
          <cell r="P299" t="str">
            <v>Infrastructure Technology Failed Assets</v>
          </cell>
          <cell r="Q299" t="str">
            <v>Infrastructure Technology Failed Assets</v>
          </cell>
          <cell r="R299">
            <v>26679.22</v>
          </cell>
          <cell r="S299" t="str">
            <v>5037</v>
          </cell>
          <cell r="T299" t="str">
            <v>35N09</v>
          </cell>
          <cell r="U299" t="str">
            <v>Programs</v>
          </cell>
          <cell r="V299" t="str">
            <v>CD.AA.391100</v>
          </cell>
          <cell r="W299">
            <v>9.307E-2</v>
          </cell>
          <cell r="X299">
            <v>2483.0350054</v>
          </cell>
        </row>
        <row r="300">
          <cell r="B300" t="str">
            <v>35N09</v>
          </cell>
          <cell r="C300" t="str">
            <v>5037</v>
          </cell>
          <cell r="D300" t="str">
            <v>ITFA 2020-AV Blanket</v>
          </cell>
          <cell r="E300" t="str">
            <v>09906619</v>
          </cell>
          <cell r="F300" t="str">
            <v>GP-Cap Blanket</v>
          </cell>
          <cell r="G300">
            <v>43800</v>
          </cell>
          <cell r="H300" t="str">
            <v>202101</v>
          </cell>
          <cell r="I300">
            <v>202101</v>
          </cell>
          <cell r="J300" t="str">
            <v>CD</v>
          </cell>
          <cell r="K300" t="str">
            <v>AA</v>
          </cell>
          <cell r="L300" t="str">
            <v>391100</v>
          </cell>
          <cell r="M300" t="str">
            <v xml:space="preserve">099                                </v>
          </cell>
          <cell r="N300" t="str">
            <v>00</v>
          </cell>
          <cell r="O300" t="str">
            <v xml:space="preserve">NURV    </v>
          </cell>
          <cell r="P300" t="str">
            <v>Infrastructure Technology Failed Assets</v>
          </cell>
          <cell r="Q300" t="str">
            <v>Infrastructure Technology Failed Assets</v>
          </cell>
          <cell r="R300">
            <v>-26679.22</v>
          </cell>
          <cell r="S300" t="str">
            <v>5037</v>
          </cell>
          <cell r="T300" t="str">
            <v>35N09</v>
          </cell>
          <cell r="U300" t="str">
            <v>Programs</v>
          </cell>
          <cell r="V300" t="str">
            <v>CD.AA.391100</v>
          </cell>
          <cell r="W300">
            <v>9.307E-2</v>
          </cell>
          <cell r="X300">
            <v>-2483.0350054</v>
          </cell>
        </row>
        <row r="301">
          <cell r="B301" t="str">
            <v>35N09</v>
          </cell>
          <cell r="C301" t="str">
            <v>5037</v>
          </cell>
          <cell r="D301" t="str">
            <v>ITFA 2020-AV Blanket</v>
          </cell>
          <cell r="E301" t="str">
            <v>09906619</v>
          </cell>
          <cell r="F301" t="str">
            <v>GP-Cap Blanket</v>
          </cell>
          <cell r="G301">
            <v>43800</v>
          </cell>
          <cell r="H301" t="str">
            <v>202101</v>
          </cell>
          <cell r="I301">
            <v>202101</v>
          </cell>
          <cell r="J301" t="str">
            <v>CD</v>
          </cell>
          <cell r="K301" t="str">
            <v>AA</v>
          </cell>
          <cell r="L301" t="str">
            <v>391100</v>
          </cell>
          <cell r="M301" t="str">
            <v xml:space="preserve">099                                </v>
          </cell>
          <cell r="N301" t="str">
            <v>00</v>
          </cell>
          <cell r="O301" t="str">
            <v xml:space="preserve">UADD    </v>
          </cell>
          <cell r="P301" t="str">
            <v>Infrastructure Technology Failed Assets</v>
          </cell>
          <cell r="Q301" t="str">
            <v>Infrastructure Technology Failed Assets</v>
          </cell>
          <cell r="R301">
            <v>4282.6000000000004</v>
          </cell>
          <cell r="S301" t="str">
            <v>5037</v>
          </cell>
          <cell r="T301" t="str">
            <v>35N09</v>
          </cell>
          <cell r="U301" t="str">
            <v>Programs</v>
          </cell>
          <cell r="V301" t="str">
            <v>CD.AA.391100</v>
          </cell>
          <cell r="W301">
            <v>9.307E-2</v>
          </cell>
          <cell r="X301">
            <v>398.58158200000003</v>
          </cell>
        </row>
        <row r="302">
          <cell r="B302" t="str">
            <v>35N09</v>
          </cell>
          <cell r="C302" t="str">
            <v>5037</v>
          </cell>
          <cell r="D302" t="str">
            <v>ITFA 2020-FAN Blanket</v>
          </cell>
          <cell r="E302" t="str">
            <v>09906626</v>
          </cell>
          <cell r="F302" t="str">
            <v>GP-Cap Blanket</v>
          </cell>
          <cell r="G302">
            <v>43800</v>
          </cell>
          <cell r="H302" t="str">
            <v>202101</v>
          </cell>
          <cell r="I302">
            <v>202101</v>
          </cell>
          <cell r="J302" t="str">
            <v>CD</v>
          </cell>
          <cell r="K302" t="str">
            <v>AA</v>
          </cell>
          <cell r="L302" t="str">
            <v>397000</v>
          </cell>
          <cell r="M302" t="str">
            <v xml:space="preserve">099                                </v>
          </cell>
          <cell r="N302" t="str">
            <v>00</v>
          </cell>
          <cell r="O302" t="str">
            <v xml:space="preserve">CFNU    </v>
          </cell>
          <cell r="P302" t="str">
            <v>Infrastructure Technology Failed Assets</v>
          </cell>
          <cell r="Q302" t="str">
            <v>Infrastructure Technology Failed Assets</v>
          </cell>
          <cell r="R302">
            <v>436143.35</v>
          </cell>
          <cell r="S302" t="str">
            <v>5037</v>
          </cell>
          <cell r="T302" t="str">
            <v>35N09</v>
          </cell>
          <cell r="U302" t="str">
            <v>Programs</v>
          </cell>
          <cell r="V302" t="str">
            <v>CD.AA.397000</v>
          </cell>
          <cell r="W302">
            <v>9.307E-2</v>
          </cell>
          <cell r="X302">
            <v>40591.861584499995</v>
          </cell>
        </row>
        <row r="303">
          <cell r="B303" t="str">
            <v>35N09</v>
          </cell>
          <cell r="C303" t="str">
            <v>5037</v>
          </cell>
          <cell r="D303" t="str">
            <v>ITFA 2020-FAN Blanket</v>
          </cell>
          <cell r="E303" t="str">
            <v>09906626</v>
          </cell>
          <cell r="F303" t="str">
            <v>GP-Cap Blanket</v>
          </cell>
          <cell r="G303">
            <v>43800</v>
          </cell>
          <cell r="H303" t="str">
            <v>202101</v>
          </cell>
          <cell r="I303">
            <v>202101</v>
          </cell>
          <cell r="J303" t="str">
            <v>CD</v>
          </cell>
          <cell r="K303" t="str">
            <v>AA</v>
          </cell>
          <cell r="L303" t="str">
            <v>397000</v>
          </cell>
          <cell r="M303" t="str">
            <v xml:space="preserve">099                                </v>
          </cell>
          <cell r="N303" t="str">
            <v>00</v>
          </cell>
          <cell r="O303" t="str">
            <v xml:space="preserve">NURV    </v>
          </cell>
          <cell r="P303" t="str">
            <v>Infrastructure Technology Failed Assets</v>
          </cell>
          <cell r="Q303" t="str">
            <v>Infrastructure Technology Failed Assets</v>
          </cell>
          <cell r="R303">
            <v>-436143.35</v>
          </cell>
          <cell r="S303" t="str">
            <v>5037</v>
          </cell>
          <cell r="T303" t="str">
            <v>35N09</v>
          </cell>
          <cell r="U303" t="str">
            <v>Programs</v>
          </cell>
          <cell r="V303" t="str">
            <v>CD.AA.397000</v>
          </cell>
          <cell r="W303">
            <v>9.307E-2</v>
          </cell>
          <cell r="X303">
            <v>-40591.861584499995</v>
          </cell>
        </row>
        <row r="304">
          <cell r="B304" t="str">
            <v>35N09</v>
          </cell>
          <cell r="C304" t="str">
            <v>5037</v>
          </cell>
          <cell r="D304" t="str">
            <v>ITFA 2020-FAN Blanket</v>
          </cell>
          <cell r="E304" t="str">
            <v>09906626</v>
          </cell>
          <cell r="F304" t="str">
            <v>GP-Cap Blanket</v>
          </cell>
          <cell r="G304">
            <v>43800</v>
          </cell>
          <cell r="H304" t="str">
            <v>202101</v>
          </cell>
          <cell r="I304">
            <v>202101</v>
          </cell>
          <cell r="J304" t="str">
            <v>CD</v>
          </cell>
          <cell r="K304" t="str">
            <v>AA</v>
          </cell>
          <cell r="L304" t="str">
            <v>397000</v>
          </cell>
          <cell r="M304" t="str">
            <v xml:space="preserve">099                                </v>
          </cell>
          <cell r="N304" t="str">
            <v>00</v>
          </cell>
          <cell r="O304" t="str">
            <v xml:space="preserve">UADD    </v>
          </cell>
          <cell r="P304" t="str">
            <v>Infrastructure Technology Failed Assets</v>
          </cell>
          <cell r="Q304" t="str">
            <v>Infrastructure Technology Failed Assets</v>
          </cell>
          <cell r="R304">
            <v>11614.57</v>
          </cell>
          <cell r="S304" t="str">
            <v>5037</v>
          </cell>
          <cell r="T304" t="str">
            <v>35N09</v>
          </cell>
          <cell r="U304" t="str">
            <v>Programs</v>
          </cell>
          <cell r="V304" t="str">
            <v>CD.AA.397000</v>
          </cell>
          <cell r="W304">
            <v>9.307E-2</v>
          </cell>
          <cell r="X304">
            <v>1080.9680298999999</v>
          </cell>
        </row>
        <row r="305">
          <cell r="B305" t="str">
            <v>35N09</v>
          </cell>
          <cell r="C305" t="str">
            <v>5037</v>
          </cell>
          <cell r="D305" t="str">
            <v>ITFA 2020-Laptop Blanket</v>
          </cell>
          <cell r="E305" t="str">
            <v>09906612</v>
          </cell>
          <cell r="F305" t="str">
            <v>GP-Cap Blanket</v>
          </cell>
          <cell r="G305">
            <v>43617</v>
          </cell>
          <cell r="H305" t="str">
            <v>202101</v>
          </cell>
          <cell r="I305">
            <v>202101</v>
          </cell>
          <cell r="J305" t="str">
            <v>CD</v>
          </cell>
          <cell r="K305" t="str">
            <v>AA</v>
          </cell>
          <cell r="L305" t="str">
            <v>391100</v>
          </cell>
          <cell r="M305" t="str">
            <v xml:space="preserve">099                                </v>
          </cell>
          <cell r="N305" t="str">
            <v>00</v>
          </cell>
          <cell r="O305" t="str">
            <v xml:space="preserve">CFNU    </v>
          </cell>
          <cell r="P305" t="str">
            <v>Infrastructure Technology Failed Assets</v>
          </cell>
          <cell r="Q305" t="str">
            <v>Infrastructure Technology Failed Assets</v>
          </cell>
          <cell r="R305">
            <v>36018.21</v>
          </cell>
          <cell r="S305" t="str">
            <v>5037</v>
          </cell>
          <cell r="T305" t="str">
            <v>35N09</v>
          </cell>
          <cell r="U305" t="str">
            <v>Programs</v>
          </cell>
          <cell r="V305" t="str">
            <v>CD.AA.391100</v>
          </cell>
          <cell r="W305">
            <v>9.307E-2</v>
          </cell>
          <cell r="X305">
            <v>3352.2148047000001</v>
          </cell>
        </row>
        <row r="306">
          <cell r="B306" t="str">
            <v>35N09</v>
          </cell>
          <cell r="C306" t="str">
            <v>5037</v>
          </cell>
          <cell r="D306" t="str">
            <v>ITFA 2020-Laptop Blanket</v>
          </cell>
          <cell r="E306" t="str">
            <v>09906612</v>
          </cell>
          <cell r="F306" t="str">
            <v>GP-Cap Blanket</v>
          </cell>
          <cell r="G306">
            <v>43617</v>
          </cell>
          <cell r="H306" t="str">
            <v>202101</v>
          </cell>
          <cell r="I306">
            <v>202101</v>
          </cell>
          <cell r="J306" t="str">
            <v>CD</v>
          </cell>
          <cell r="K306" t="str">
            <v>AA</v>
          </cell>
          <cell r="L306" t="str">
            <v>391100</v>
          </cell>
          <cell r="M306" t="str">
            <v xml:space="preserve">099                                </v>
          </cell>
          <cell r="N306" t="str">
            <v>00</v>
          </cell>
          <cell r="O306" t="str">
            <v xml:space="preserve">NURV    </v>
          </cell>
          <cell r="P306" t="str">
            <v>Infrastructure Technology Failed Assets</v>
          </cell>
          <cell r="Q306" t="str">
            <v>Infrastructure Technology Failed Assets</v>
          </cell>
          <cell r="R306">
            <v>-36018.21</v>
          </cell>
          <cell r="S306" t="str">
            <v>5037</v>
          </cell>
          <cell r="T306" t="str">
            <v>35N09</v>
          </cell>
          <cell r="U306" t="str">
            <v>Programs</v>
          </cell>
          <cell r="V306" t="str">
            <v>CD.AA.391100</v>
          </cell>
          <cell r="W306">
            <v>9.307E-2</v>
          </cell>
          <cell r="X306">
            <v>-3352.2148047000001</v>
          </cell>
        </row>
        <row r="307">
          <cell r="B307" t="str">
            <v>35N09</v>
          </cell>
          <cell r="C307" t="str">
            <v>5037</v>
          </cell>
          <cell r="D307" t="str">
            <v>ITFA 2020-Laptop Blanket</v>
          </cell>
          <cell r="E307" t="str">
            <v>09906612</v>
          </cell>
          <cell r="F307" t="str">
            <v>GP-Cap Blanket</v>
          </cell>
          <cell r="G307">
            <v>43617</v>
          </cell>
          <cell r="H307" t="str">
            <v>202101</v>
          </cell>
          <cell r="I307">
            <v>202101</v>
          </cell>
          <cell r="J307" t="str">
            <v>CD</v>
          </cell>
          <cell r="K307" t="str">
            <v>AA</v>
          </cell>
          <cell r="L307" t="str">
            <v>391100</v>
          </cell>
          <cell r="M307" t="str">
            <v xml:space="preserve">099                                </v>
          </cell>
          <cell r="N307" t="str">
            <v>00</v>
          </cell>
          <cell r="O307" t="str">
            <v xml:space="preserve">UADD    </v>
          </cell>
          <cell r="P307" t="str">
            <v>Infrastructure Technology Failed Assets</v>
          </cell>
          <cell r="Q307" t="str">
            <v>Infrastructure Technology Failed Assets</v>
          </cell>
          <cell r="R307">
            <v>10372.73</v>
          </cell>
          <cell r="S307" t="str">
            <v>5037</v>
          </cell>
          <cell r="T307" t="str">
            <v>35N09</v>
          </cell>
          <cell r="U307" t="str">
            <v>Programs</v>
          </cell>
          <cell r="V307" t="str">
            <v>CD.AA.391100</v>
          </cell>
          <cell r="W307">
            <v>9.307E-2</v>
          </cell>
          <cell r="X307">
            <v>965.3899811</v>
          </cell>
        </row>
        <row r="308">
          <cell r="B308" t="str">
            <v>35N09</v>
          </cell>
          <cell r="C308" t="str">
            <v>5037</v>
          </cell>
          <cell r="D308" t="str">
            <v>ITFA 2020-Mobile Phones</v>
          </cell>
          <cell r="E308" t="str">
            <v>09906622</v>
          </cell>
          <cell r="F308" t="str">
            <v>GP-Cap Blanket</v>
          </cell>
          <cell r="G308">
            <v>43800</v>
          </cell>
          <cell r="H308" t="str">
            <v>202101</v>
          </cell>
          <cell r="I308">
            <v>202101</v>
          </cell>
          <cell r="J308" t="str">
            <v>CD</v>
          </cell>
          <cell r="K308" t="str">
            <v>AA</v>
          </cell>
          <cell r="L308" t="str">
            <v>391100</v>
          </cell>
          <cell r="M308" t="str">
            <v xml:space="preserve">099                                </v>
          </cell>
          <cell r="N308" t="str">
            <v>00</v>
          </cell>
          <cell r="O308" t="str">
            <v xml:space="preserve">CFNU    </v>
          </cell>
          <cell r="P308" t="str">
            <v>Infrastructure Technology Failed Assets</v>
          </cell>
          <cell r="Q308" t="str">
            <v>Infrastructure Technology Failed Assets</v>
          </cell>
          <cell r="R308">
            <v>7094.76</v>
          </cell>
          <cell r="S308" t="str">
            <v>5037</v>
          </cell>
          <cell r="T308" t="str">
            <v>35N09</v>
          </cell>
          <cell r="U308" t="str">
            <v>Programs</v>
          </cell>
          <cell r="V308" t="str">
            <v>CD.AA.391100</v>
          </cell>
          <cell r="W308">
            <v>9.307E-2</v>
          </cell>
          <cell r="X308">
            <v>660.30931320000002</v>
          </cell>
        </row>
        <row r="309">
          <cell r="B309" t="str">
            <v>35N09</v>
          </cell>
          <cell r="C309" t="str">
            <v>5037</v>
          </cell>
          <cell r="D309" t="str">
            <v>ITFA 2020-Mobile Phones</v>
          </cell>
          <cell r="E309" t="str">
            <v>09906622</v>
          </cell>
          <cell r="F309" t="str">
            <v>GP-Cap Blanket</v>
          </cell>
          <cell r="G309">
            <v>43800</v>
          </cell>
          <cell r="H309" t="str">
            <v>202101</v>
          </cell>
          <cell r="I309">
            <v>202101</v>
          </cell>
          <cell r="J309" t="str">
            <v>CD</v>
          </cell>
          <cell r="K309" t="str">
            <v>AA</v>
          </cell>
          <cell r="L309" t="str">
            <v>397200</v>
          </cell>
          <cell r="M309" t="str">
            <v xml:space="preserve">099                                </v>
          </cell>
          <cell r="N309" t="str">
            <v>00</v>
          </cell>
          <cell r="O309" t="str">
            <v xml:space="preserve">CFNU    </v>
          </cell>
          <cell r="P309" t="str">
            <v>Infrastructure Technology Failed Assets</v>
          </cell>
          <cell r="Q309" t="str">
            <v>Infrastructure Technology Failed Assets</v>
          </cell>
          <cell r="R309">
            <v>107781.81</v>
          </cell>
          <cell r="S309" t="str">
            <v>5037</v>
          </cell>
          <cell r="T309" t="str">
            <v>35N09</v>
          </cell>
          <cell r="U309" t="str">
            <v>Programs</v>
          </cell>
          <cell r="V309" t="str">
            <v>CD.AA.397200</v>
          </cell>
          <cell r="W309">
            <v>9.307E-2</v>
          </cell>
          <cell r="X309">
            <v>10031.253056699999</v>
          </cell>
        </row>
        <row r="310">
          <cell r="B310" t="str">
            <v>35N09</v>
          </cell>
          <cell r="C310" t="str">
            <v>5037</v>
          </cell>
          <cell r="D310" t="str">
            <v>ITFA 2020-Mobile Phones</v>
          </cell>
          <cell r="E310" t="str">
            <v>09906622</v>
          </cell>
          <cell r="F310" t="str">
            <v>GP-Cap Blanket</v>
          </cell>
          <cell r="G310">
            <v>43800</v>
          </cell>
          <cell r="H310" t="str">
            <v>202101</v>
          </cell>
          <cell r="I310">
            <v>202101</v>
          </cell>
          <cell r="J310" t="str">
            <v>CD</v>
          </cell>
          <cell r="K310" t="str">
            <v>AA</v>
          </cell>
          <cell r="L310" t="str">
            <v>397200</v>
          </cell>
          <cell r="M310" t="str">
            <v xml:space="preserve">099                                </v>
          </cell>
          <cell r="N310" t="str">
            <v>00</v>
          </cell>
          <cell r="O310" t="str">
            <v xml:space="preserve">NURV    </v>
          </cell>
          <cell r="P310" t="str">
            <v>Infrastructure Technology Failed Assets</v>
          </cell>
          <cell r="Q310" t="str">
            <v>Infrastructure Technology Failed Assets</v>
          </cell>
          <cell r="R310">
            <v>-114876.57</v>
          </cell>
          <cell r="S310" t="str">
            <v>5037</v>
          </cell>
          <cell r="T310" t="str">
            <v>35N09</v>
          </cell>
          <cell r="U310" t="str">
            <v>Programs</v>
          </cell>
          <cell r="V310" t="str">
            <v>CD.AA.397200</v>
          </cell>
          <cell r="W310">
            <v>9.307E-2</v>
          </cell>
          <cell r="X310">
            <v>-10691.562369900001</v>
          </cell>
        </row>
        <row r="311">
          <cell r="B311" t="str">
            <v>35N09</v>
          </cell>
          <cell r="C311" t="str">
            <v>5037</v>
          </cell>
          <cell r="D311" t="str">
            <v>ITFA 2020-Mobile Phones</v>
          </cell>
          <cell r="E311" t="str">
            <v>09906622</v>
          </cell>
          <cell r="F311" t="str">
            <v>GP-Cap Blanket</v>
          </cell>
          <cell r="G311">
            <v>43800</v>
          </cell>
          <cell r="H311" t="str">
            <v>202101</v>
          </cell>
          <cell r="I311">
            <v>202101</v>
          </cell>
          <cell r="J311" t="str">
            <v>CD</v>
          </cell>
          <cell r="K311" t="str">
            <v>AA</v>
          </cell>
          <cell r="L311" t="str">
            <v>397200</v>
          </cell>
          <cell r="M311" t="str">
            <v xml:space="preserve">099                                </v>
          </cell>
          <cell r="N311" t="str">
            <v>00</v>
          </cell>
          <cell r="O311" t="str">
            <v xml:space="preserve">UADD    </v>
          </cell>
          <cell r="P311" t="str">
            <v>Infrastructure Technology Failed Assets</v>
          </cell>
          <cell r="Q311" t="str">
            <v>Infrastructure Technology Failed Assets</v>
          </cell>
          <cell r="R311">
            <v>9879.9599999999991</v>
          </cell>
          <cell r="S311" t="str">
            <v>5037</v>
          </cell>
          <cell r="T311" t="str">
            <v>35N09</v>
          </cell>
          <cell r="U311" t="str">
            <v>Programs</v>
          </cell>
          <cell r="V311" t="str">
            <v>CD.AA.397200</v>
          </cell>
          <cell r="W311">
            <v>9.307E-2</v>
          </cell>
          <cell r="X311">
            <v>919.52787719999992</v>
          </cell>
        </row>
        <row r="312">
          <cell r="B312" t="str">
            <v>35N09</v>
          </cell>
          <cell r="C312" t="str">
            <v>5037</v>
          </cell>
          <cell r="D312" t="str">
            <v>ITFA 2020-Monitor Replacement</v>
          </cell>
          <cell r="E312" t="str">
            <v>09906621</v>
          </cell>
          <cell r="F312" t="str">
            <v>GP-Cap Blanket</v>
          </cell>
          <cell r="G312">
            <v>43800</v>
          </cell>
          <cell r="H312" t="str">
            <v>202101</v>
          </cell>
          <cell r="I312">
            <v>202101</v>
          </cell>
          <cell r="J312" t="str">
            <v>CD</v>
          </cell>
          <cell r="K312" t="str">
            <v>AA</v>
          </cell>
          <cell r="L312" t="str">
            <v>391100</v>
          </cell>
          <cell r="M312" t="str">
            <v xml:space="preserve">099                                </v>
          </cell>
          <cell r="N312" t="str">
            <v>00</v>
          </cell>
          <cell r="O312" t="str">
            <v xml:space="preserve">CFNU    </v>
          </cell>
          <cell r="P312" t="str">
            <v>Infrastructure Technology Failed Assets</v>
          </cell>
          <cell r="Q312" t="str">
            <v>Infrastructure Technology Failed Assets</v>
          </cell>
          <cell r="R312">
            <v>21164.74</v>
          </cell>
          <cell r="S312" t="str">
            <v>5037</v>
          </cell>
          <cell r="T312" t="str">
            <v>35N09</v>
          </cell>
          <cell r="U312" t="str">
            <v>Programs</v>
          </cell>
          <cell r="V312" t="str">
            <v>CD.AA.391100</v>
          </cell>
          <cell r="W312">
            <v>9.307E-2</v>
          </cell>
          <cell r="X312">
            <v>1969.8023518000002</v>
          </cell>
        </row>
        <row r="313">
          <cell r="B313" t="str">
            <v>35N09</v>
          </cell>
          <cell r="C313" t="str">
            <v>5037</v>
          </cell>
          <cell r="D313" t="str">
            <v>ITFA 2020-Monitor Replacement</v>
          </cell>
          <cell r="E313" t="str">
            <v>09906621</v>
          </cell>
          <cell r="F313" t="str">
            <v>GP-Cap Blanket</v>
          </cell>
          <cell r="G313">
            <v>43800</v>
          </cell>
          <cell r="H313" t="str">
            <v>202101</v>
          </cell>
          <cell r="I313">
            <v>202101</v>
          </cell>
          <cell r="J313" t="str">
            <v>CD</v>
          </cell>
          <cell r="K313" t="str">
            <v>AA</v>
          </cell>
          <cell r="L313" t="str">
            <v>391100</v>
          </cell>
          <cell r="M313" t="str">
            <v xml:space="preserve">099                                </v>
          </cell>
          <cell r="N313" t="str">
            <v>00</v>
          </cell>
          <cell r="O313" t="str">
            <v xml:space="preserve">NURV    </v>
          </cell>
          <cell r="P313" t="str">
            <v>Infrastructure Technology Failed Assets</v>
          </cell>
          <cell r="Q313" t="str">
            <v>Infrastructure Technology Failed Assets</v>
          </cell>
          <cell r="R313">
            <v>-21164.74</v>
          </cell>
          <cell r="S313" t="str">
            <v>5037</v>
          </cell>
          <cell r="T313" t="str">
            <v>35N09</v>
          </cell>
          <cell r="U313" t="str">
            <v>Programs</v>
          </cell>
          <cell r="V313" t="str">
            <v>CD.AA.391100</v>
          </cell>
          <cell r="W313">
            <v>9.307E-2</v>
          </cell>
          <cell r="X313">
            <v>-1969.8023518000002</v>
          </cell>
        </row>
        <row r="314">
          <cell r="B314" t="str">
            <v>35N09</v>
          </cell>
          <cell r="C314" t="str">
            <v>5037</v>
          </cell>
          <cell r="D314" t="str">
            <v>ITFA 2020-Monitor Replacement</v>
          </cell>
          <cell r="E314" t="str">
            <v>09906621</v>
          </cell>
          <cell r="F314" t="str">
            <v>GP-Cap Blanket</v>
          </cell>
          <cell r="G314">
            <v>43800</v>
          </cell>
          <cell r="H314" t="str">
            <v>202101</v>
          </cell>
          <cell r="I314">
            <v>202101</v>
          </cell>
          <cell r="J314" t="str">
            <v>CD</v>
          </cell>
          <cell r="K314" t="str">
            <v>AA</v>
          </cell>
          <cell r="L314" t="str">
            <v>391100</v>
          </cell>
          <cell r="M314" t="str">
            <v xml:space="preserve">099                                </v>
          </cell>
          <cell r="N314" t="str">
            <v>00</v>
          </cell>
          <cell r="O314" t="str">
            <v xml:space="preserve">UADD    </v>
          </cell>
          <cell r="P314" t="str">
            <v>Infrastructure Technology Failed Assets</v>
          </cell>
          <cell r="Q314" t="str">
            <v>Infrastructure Technology Failed Assets</v>
          </cell>
          <cell r="R314">
            <v>-85.37</v>
          </cell>
          <cell r="S314" t="str">
            <v>5037</v>
          </cell>
          <cell r="T314" t="str">
            <v>35N09</v>
          </cell>
          <cell r="U314" t="str">
            <v>Programs</v>
          </cell>
          <cell r="V314" t="str">
            <v>CD.AA.391100</v>
          </cell>
          <cell r="W314">
            <v>9.307E-2</v>
          </cell>
          <cell r="X314">
            <v>-7.9453859000000007</v>
          </cell>
        </row>
        <row r="315">
          <cell r="B315" t="str">
            <v>35N09</v>
          </cell>
          <cell r="C315" t="str">
            <v>5037</v>
          </cell>
          <cell r="D315" t="str">
            <v>ITFA 2020-Printer Replacement</v>
          </cell>
          <cell r="E315" t="str">
            <v>09906636</v>
          </cell>
          <cell r="F315" t="str">
            <v>GP-Cap Blanket</v>
          </cell>
          <cell r="G315">
            <v>43800</v>
          </cell>
          <cell r="H315" t="str">
            <v>202101</v>
          </cell>
          <cell r="I315">
            <v>202101</v>
          </cell>
          <cell r="J315" t="str">
            <v>CD</v>
          </cell>
          <cell r="K315" t="str">
            <v>AA</v>
          </cell>
          <cell r="L315" t="str">
            <v>391100</v>
          </cell>
          <cell r="M315" t="str">
            <v xml:space="preserve">099                                </v>
          </cell>
          <cell r="N315" t="str">
            <v>00</v>
          </cell>
          <cell r="O315" t="str">
            <v xml:space="preserve">CFNU    </v>
          </cell>
          <cell r="P315" t="str">
            <v>Infrastructure Technology Failed Assets</v>
          </cell>
          <cell r="Q315" t="str">
            <v>Infrastructure Technology Failed Assets</v>
          </cell>
          <cell r="R315">
            <v>37407.96</v>
          </cell>
          <cell r="S315" t="str">
            <v>5037</v>
          </cell>
          <cell r="T315" t="str">
            <v>35N09</v>
          </cell>
          <cell r="U315" t="str">
            <v>Programs</v>
          </cell>
          <cell r="V315" t="str">
            <v>CD.AA.391100</v>
          </cell>
          <cell r="W315">
            <v>9.307E-2</v>
          </cell>
          <cell r="X315">
            <v>3481.5588371999997</v>
          </cell>
        </row>
        <row r="316">
          <cell r="B316" t="str">
            <v>35N09</v>
          </cell>
          <cell r="C316" t="str">
            <v>5037</v>
          </cell>
          <cell r="D316" t="str">
            <v>ITFA 2020-Printer Replacement</v>
          </cell>
          <cell r="E316" t="str">
            <v>09906636</v>
          </cell>
          <cell r="F316" t="str">
            <v>GP-Cap Blanket</v>
          </cell>
          <cell r="G316">
            <v>43800</v>
          </cell>
          <cell r="H316" t="str">
            <v>202101</v>
          </cell>
          <cell r="I316">
            <v>202101</v>
          </cell>
          <cell r="J316" t="str">
            <v>CD</v>
          </cell>
          <cell r="K316" t="str">
            <v>AA</v>
          </cell>
          <cell r="L316" t="str">
            <v>391100</v>
          </cell>
          <cell r="M316" t="str">
            <v xml:space="preserve">099                                </v>
          </cell>
          <cell r="N316" t="str">
            <v>00</v>
          </cell>
          <cell r="O316" t="str">
            <v xml:space="preserve">NURV    </v>
          </cell>
          <cell r="P316" t="str">
            <v>Infrastructure Technology Failed Assets</v>
          </cell>
          <cell r="Q316" t="str">
            <v>Infrastructure Technology Failed Assets</v>
          </cell>
          <cell r="R316">
            <v>-37407.96</v>
          </cell>
          <cell r="S316" t="str">
            <v>5037</v>
          </cell>
          <cell r="T316" t="str">
            <v>35N09</v>
          </cell>
          <cell r="U316" t="str">
            <v>Programs</v>
          </cell>
          <cell r="V316" t="str">
            <v>CD.AA.391100</v>
          </cell>
          <cell r="W316">
            <v>9.307E-2</v>
          </cell>
          <cell r="X316">
            <v>-3481.5588371999997</v>
          </cell>
        </row>
        <row r="317">
          <cell r="B317" t="str">
            <v>35N09</v>
          </cell>
          <cell r="C317" t="str">
            <v>5037</v>
          </cell>
          <cell r="D317" t="str">
            <v>ITFA 2020-Printer Replacement</v>
          </cell>
          <cell r="E317" t="str">
            <v>09906636</v>
          </cell>
          <cell r="F317" t="str">
            <v>GP-Cap Blanket</v>
          </cell>
          <cell r="G317">
            <v>43800</v>
          </cell>
          <cell r="H317" t="str">
            <v>202101</v>
          </cell>
          <cell r="I317">
            <v>202101</v>
          </cell>
          <cell r="J317" t="str">
            <v>CD</v>
          </cell>
          <cell r="K317" t="str">
            <v>AA</v>
          </cell>
          <cell r="L317" t="str">
            <v>391100</v>
          </cell>
          <cell r="M317" t="str">
            <v xml:space="preserve">099                                </v>
          </cell>
          <cell r="N317" t="str">
            <v>00</v>
          </cell>
          <cell r="O317" t="str">
            <v xml:space="preserve">UADD    </v>
          </cell>
          <cell r="P317" t="str">
            <v>Infrastructure Technology Failed Assets</v>
          </cell>
          <cell r="Q317" t="str">
            <v>Infrastructure Technology Failed Assets</v>
          </cell>
          <cell r="R317">
            <v>2.95</v>
          </cell>
          <cell r="S317" t="str">
            <v>5037</v>
          </cell>
          <cell r="T317" t="str">
            <v>35N09</v>
          </cell>
          <cell r="U317" t="str">
            <v>Programs</v>
          </cell>
          <cell r="V317" t="str">
            <v>CD.AA.391100</v>
          </cell>
          <cell r="W317">
            <v>9.307E-2</v>
          </cell>
          <cell r="X317">
            <v>0.27455650000000004</v>
          </cell>
        </row>
        <row r="318">
          <cell r="B318" t="str">
            <v>38X09</v>
          </cell>
          <cell r="C318" t="str">
            <v>5038</v>
          </cell>
          <cell r="D318" t="str">
            <v>Enterprise Data Science- Pkg 2</v>
          </cell>
          <cell r="E318" t="str">
            <v>09906625</v>
          </cell>
          <cell r="F318" t="str">
            <v>GP-Cap Specific</v>
          </cell>
          <cell r="G318">
            <v>43800</v>
          </cell>
          <cell r="H318" t="str">
            <v>202101</v>
          </cell>
          <cell r="I318">
            <v>202101</v>
          </cell>
          <cell r="J318" t="str">
            <v>CD</v>
          </cell>
          <cell r="K318" t="str">
            <v>AA</v>
          </cell>
          <cell r="L318" t="str">
            <v>303100</v>
          </cell>
          <cell r="M318" t="str">
            <v xml:space="preserve">099                                </v>
          </cell>
          <cell r="N318" t="str">
            <v>00</v>
          </cell>
          <cell r="O318" t="str">
            <v xml:space="preserve">UADD    </v>
          </cell>
          <cell r="P318" t="str">
            <v>Enterprise Data Science</v>
          </cell>
          <cell r="Q318" t="str">
            <v xml:space="preserve"> Enterprise Data Science</v>
          </cell>
          <cell r="R318">
            <v>21296.5</v>
          </cell>
          <cell r="S318" t="str">
            <v>5038</v>
          </cell>
          <cell r="T318" t="str">
            <v>38X09</v>
          </cell>
          <cell r="U318" t="str">
            <v>Programs</v>
          </cell>
          <cell r="V318" t="str">
            <v>CD.AA.303100</v>
          </cell>
          <cell r="W318">
            <v>9.307E-2</v>
          </cell>
          <cell r="X318">
            <v>1982.065255</v>
          </cell>
        </row>
        <row r="319">
          <cell r="B319" t="str">
            <v>39E29</v>
          </cell>
          <cell r="C319" t="str">
            <v>5039</v>
          </cell>
          <cell r="D319" t="str">
            <v>Basic Workspace Technology</v>
          </cell>
          <cell r="E319" t="str">
            <v>09906574</v>
          </cell>
          <cell r="F319" t="str">
            <v>GP-Cap Blanket</v>
          </cell>
          <cell r="G319">
            <v>43374</v>
          </cell>
          <cell r="H319" t="str">
            <v>202101</v>
          </cell>
          <cell r="I319">
            <v>202101</v>
          </cell>
          <cell r="J319" t="str">
            <v>CD</v>
          </cell>
          <cell r="K319" t="str">
            <v>AA</v>
          </cell>
          <cell r="L319" t="str">
            <v>303100</v>
          </cell>
          <cell r="M319" t="str">
            <v xml:space="preserve">099                                </v>
          </cell>
          <cell r="N319" t="str">
            <v>00</v>
          </cell>
          <cell r="O319" t="str">
            <v xml:space="preserve">NURV    </v>
          </cell>
          <cell r="P319" t="str">
            <v>Basic Workplace Technology Delivery</v>
          </cell>
          <cell r="Q319" t="str">
            <v>Basic Workplace Technology Delivery</v>
          </cell>
          <cell r="R319">
            <v>-97696.48</v>
          </cell>
          <cell r="S319" t="str">
            <v>5039</v>
          </cell>
          <cell r="T319" t="str">
            <v>39E29</v>
          </cell>
          <cell r="U319" t="str">
            <v>Programs</v>
          </cell>
          <cell r="V319" t="str">
            <v>CD.AA.303100</v>
          </cell>
          <cell r="W319">
            <v>9.307E-2</v>
          </cell>
          <cell r="X319">
            <v>-9092.6113936000002</v>
          </cell>
        </row>
        <row r="320">
          <cell r="B320" t="str">
            <v>39E29</v>
          </cell>
          <cell r="C320" t="str">
            <v>5039</v>
          </cell>
          <cell r="D320" t="str">
            <v>Basic Workspace Technology</v>
          </cell>
          <cell r="E320" t="str">
            <v>09906574</v>
          </cell>
          <cell r="F320" t="str">
            <v>GP-Cap Blanket</v>
          </cell>
          <cell r="G320">
            <v>43374</v>
          </cell>
          <cell r="H320" t="str">
            <v>202101</v>
          </cell>
          <cell r="I320">
            <v>202101</v>
          </cell>
          <cell r="J320" t="str">
            <v>CD</v>
          </cell>
          <cell r="K320" t="str">
            <v>AA</v>
          </cell>
          <cell r="L320" t="str">
            <v>303100</v>
          </cell>
          <cell r="M320" t="str">
            <v xml:space="preserve">099                                </v>
          </cell>
          <cell r="N320" t="str">
            <v>00</v>
          </cell>
          <cell r="O320" t="str">
            <v xml:space="preserve">UADD    </v>
          </cell>
          <cell r="P320" t="str">
            <v>Basic Workplace Technology Delivery</v>
          </cell>
          <cell r="Q320" t="str">
            <v>Basic Workplace Technology Delivery</v>
          </cell>
          <cell r="R320">
            <v>24436.25</v>
          </cell>
          <cell r="S320" t="str">
            <v>5039</v>
          </cell>
          <cell r="T320" t="str">
            <v>39E29</v>
          </cell>
          <cell r="U320" t="str">
            <v>Programs</v>
          </cell>
          <cell r="V320" t="str">
            <v>CD.AA.303100</v>
          </cell>
          <cell r="W320">
            <v>9.307E-2</v>
          </cell>
          <cell r="X320">
            <v>2274.2817875000001</v>
          </cell>
        </row>
        <row r="321">
          <cell r="B321" t="str">
            <v>39E29</v>
          </cell>
          <cell r="C321" t="str">
            <v>5039</v>
          </cell>
          <cell r="D321" t="str">
            <v>Basic Workspace Technology</v>
          </cell>
          <cell r="E321" t="str">
            <v>09906574</v>
          </cell>
          <cell r="F321" t="str">
            <v>GP-Cap Blanket</v>
          </cell>
          <cell r="G321">
            <v>43374</v>
          </cell>
          <cell r="H321" t="str">
            <v>202101</v>
          </cell>
          <cell r="I321">
            <v>202101</v>
          </cell>
          <cell r="J321" t="str">
            <v>CD</v>
          </cell>
          <cell r="K321" t="str">
            <v>AA</v>
          </cell>
          <cell r="L321" t="str">
            <v>391000</v>
          </cell>
          <cell r="M321" t="str">
            <v xml:space="preserve">099                                </v>
          </cell>
          <cell r="N321" t="str">
            <v>00</v>
          </cell>
          <cell r="O321" t="str">
            <v xml:space="preserve">NURV    </v>
          </cell>
          <cell r="P321" t="str">
            <v>Basic Workplace Technology Delivery</v>
          </cell>
          <cell r="Q321" t="str">
            <v>Basic Workplace Technology Delivery</v>
          </cell>
          <cell r="R321">
            <v>-580.73</v>
          </cell>
          <cell r="S321" t="str">
            <v>5039</v>
          </cell>
          <cell r="T321" t="str">
            <v>39E29</v>
          </cell>
          <cell r="U321" t="str">
            <v>Programs</v>
          </cell>
          <cell r="V321" t="str">
            <v>CD.AA.391000</v>
          </cell>
          <cell r="W321">
            <v>9.307E-2</v>
          </cell>
          <cell r="X321">
            <v>-54.048541100000001</v>
          </cell>
        </row>
        <row r="322">
          <cell r="B322" t="str">
            <v>39E29</v>
          </cell>
          <cell r="C322" t="str">
            <v>5039</v>
          </cell>
          <cell r="D322" t="str">
            <v>Basic Workspace Technology</v>
          </cell>
          <cell r="E322" t="str">
            <v>09906574</v>
          </cell>
          <cell r="F322" t="str">
            <v>GP-Cap Blanket</v>
          </cell>
          <cell r="G322">
            <v>43374</v>
          </cell>
          <cell r="H322" t="str">
            <v>202101</v>
          </cell>
          <cell r="I322">
            <v>202101</v>
          </cell>
          <cell r="J322" t="str">
            <v>CD</v>
          </cell>
          <cell r="K322" t="str">
            <v>AA</v>
          </cell>
          <cell r="L322" t="str">
            <v>391000</v>
          </cell>
          <cell r="M322" t="str">
            <v xml:space="preserve">099                                </v>
          </cell>
          <cell r="N322" t="str">
            <v>00</v>
          </cell>
          <cell r="O322" t="str">
            <v xml:space="preserve">UADD    </v>
          </cell>
          <cell r="P322" t="str">
            <v>Basic Workplace Technology Delivery</v>
          </cell>
          <cell r="Q322" t="str">
            <v>Basic Workplace Technology Delivery</v>
          </cell>
          <cell r="R322">
            <v>24436.25</v>
          </cell>
          <cell r="S322" t="str">
            <v>5039</v>
          </cell>
          <cell r="T322" t="str">
            <v>39E29</v>
          </cell>
          <cell r="U322" t="str">
            <v>Programs</v>
          </cell>
          <cell r="V322" t="str">
            <v>CD.AA.391000</v>
          </cell>
          <cell r="W322">
            <v>9.307E-2</v>
          </cell>
          <cell r="X322">
            <v>2274.2817875000001</v>
          </cell>
        </row>
        <row r="323">
          <cell r="B323" t="str">
            <v>39E29</v>
          </cell>
          <cell r="C323" t="str">
            <v>5039</v>
          </cell>
          <cell r="D323" t="str">
            <v>Basic Workspace Technology</v>
          </cell>
          <cell r="E323" t="str">
            <v>09906574</v>
          </cell>
          <cell r="F323" t="str">
            <v>GP-Cap Blanket</v>
          </cell>
          <cell r="G323">
            <v>43374</v>
          </cell>
          <cell r="H323" t="str">
            <v>202101</v>
          </cell>
          <cell r="I323">
            <v>202101</v>
          </cell>
          <cell r="J323" t="str">
            <v>CD</v>
          </cell>
          <cell r="K323" t="str">
            <v>AA</v>
          </cell>
          <cell r="L323" t="str">
            <v>391100</v>
          </cell>
          <cell r="M323" t="str">
            <v xml:space="preserve">099                                </v>
          </cell>
          <cell r="N323" t="str">
            <v>00</v>
          </cell>
          <cell r="O323" t="str">
            <v xml:space="preserve">CFNU    </v>
          </cell>
          <cell r="P323" t="str">
            <v>Basic Workplace Technology Delivery</v>
          </cell>
          <cell r="Q323" t="str">
            <v>Basic Workplace Technology Delivery</v>
          </cell>
          <cell r="R323">
            <v>1198385.72</v>
          </cell>
          <cell r="S323" t="str">
            <v>5039</v>
          </cell>
          <cell r="T323" t="str">
            <v>39E29</v>
          </cell>
          <cell r="U323" t="str">
            <v>Programs</v>
          </cell>
          <cell r="V323" t="str">
            <v>CD.AA.391100</v>
          </cell>
          <cell r="W323">
            <v>9.307E-2</v>
          </cell>
          <cell r="X323">
            <v>111533.75896039999</v>
          </cell>
        </row>
        <row r="324">
          <cell r="B324" t="str">
            <v>39E29</v>
          </cell>
          <cell r="C324" t="str">
            <v>5039</v>
          </cell>
          <cell r="D324" t="str">
            <v>Basic Workspace Technology</v>
          </cell>
          <cell r="E324" t="str">
            <v>09906574</v>
          </cell>
          <cell r="F324" t="str">
            <v>GP-Cap Blanket</v>
          </cell>
          <cell r="G324">
            <v>43374</v>
          </cell>
          <cell r="H324" t="str">
            <v>202101</v>
          </cell>
          <cell r="I324">
            <v>202101</v>
          </cell>
          <cell r="J324" t="str">
            <v>CD</v>
          </cell>
          <cell r="K324" t="str">
            <v>AA</v>
          </cell>
          <cell r="L324" t="str">
            <v>391100</v>
          </cell>
          <cell r="M324" t="str">
            <v xml:space="preserve">099                                </v>
          </cell>
          <cell r="N324" t="str">
            <v>00</v>
          </cell>
          <cell r="O324" t="str">
            <v xml:space="preserve">NURV    </v>
          </cell>
          <cell r="P324" t="str">
            <v>Basic Workplace Technology Delivery</v>
          </cell>
          <cell r="Q324" t="str">
            <v>Basic Workplace Technology Delivery</v>
          </cell>
          <cell r="R324">
            <v>-927853.46</v>
          </cell>
          <cell r="S324" t="str">
            <v>5039</v>
          </cell>
          <cell r="T324" t="str">
            <v>39E29</v>
          </cell>
          <cell r="U324" t="str">
            <v>Programs</v>
          </cell>
          <cell r="V324" t="str">
            <v>CD.AA.391100</v>
          </cell>
          <cell r="W324">
            <v>9.307E-2</v>
          </cell>
          <cell r="X324">
            <v>-86355.3215222</v>
          </cell>
        </row>
        <row r="325">
          <cell r="B325" t="str">
            <v>39E29</v>
          </cell>
          <cell r="C325" t="str">
            <v>5039</v>
          </cell>
          <cell r="D325" t="str">
            <v>Basic Workspace Technology</v>
          </cell>
          <cell r="E325" t="str">
            <v>09906574</v>
          </cell>
          <cell r="F325" t="str">
            <v>GP-Cap Blanket</v>
          </cell>
          <cell r="G325">
            <v>43374</v>
          </cell>
          <cell r="H325" t="str">
            <v>202101</v>
          </cell>
          <cell r="I325">
            <v>202101</v>
          </cell>
          <cell r="J325" t="str">
            <v>CD</v>
          </cell>
          <cell r="K325" t="str">
            <v>AA</v>
          </cell>
          <cell r="L325" t="str">
            <v>391100</v>
          </cell>
          <cell r="M325" t="str">
            <v xml:space="preserve">099                                </v>
          </cell>
          <cell r="N325" t="str">
            <v>00</v>
          </cell>
          <cell r="O325" t="str">
            <v xml:space="preserve">UADD    </v>
          </cell>
          <cell r="P325" t="str">
            <v>Basic Workplace Technology Delivery</v>
          </cell>
          <cell r="Q325" t="str">
            <v>Basic Workplace Technology Delivery</v>
          </cell>
          <cell r="R325">
            <v>24436.25</v>
          </cell>
          <cell r="S325" t="str">
            <v>5039</v>
          </cell>
          <cell r="T325" t="str">
            <v>39E29</v>
          </cell>
          <cell r="U325" t="str">
            <v>Programs</v>
          </cell>
          <cell r="V325" t="str">
            <v>CD.AA.391100</v>
          </cell>
          <cell r="W325">
            <v>9.307E-2</v>
          </cell>
          <cell r="X325">
            <v>2274.2817875000001</v>
          </cell>
        </row>
        <row r="326">
          <cell r="B326" t="str">
            <v>39E29</v>
          </cell>
          <cell r="C326" t="str">
            <v>5039</v>
          </cell>
          <cell r="D326" t="str">
            <v>Basic Workspace Technology</v>
          </cell>
          <cell r="E326" t="str">
            <v>09906574</v>
          </cell>
          <cell r="F326" t="str">
            <v>GP-Cap Blanket</v>
          </cell>
          <cell r="G326">
            <v>43374</v>
          </cell>
          <cell r="H326" t="str">
            <v>202101</v>
          </cell>
          <cell r="I326">
            <v>202101</v>
          </cell>
          <cell r="J326" t="str">
            <v>CD</v>
          </cell>
          <cell r="K326" t="str">
            <v>AA</v>
          </cell>
          <cell r="L326" t="str">
            <v>397000</v>
          </cell>
          <cell r="M326" t="str">
            <v xml:space="preserve">099                                </v>
          </cell>
          <cell r="N326" t="str">
            <v>00</v>
          </cell>
          <cell r="O326" t="str">
            <v xml:space="preserve">NURV    </v>
          </cell>
          <cell r="P326" t="str">
            <v>Basic Workplace Technology Delivery</v>
          </cell>
          <cell r="Q326" t="str">
            <v>Basic Workplace Technology Delivery</v>
          </cell>
          <cell r="R326">
            <v>-244347.12</v>
          </cell>
          <cell r="S326" t="str">
            <v>5039</v>
          </cell>
          <cell r="T326" t="str">
            <v>39E29</v>
          </cell>
          <cell r="U326" t="str">
            <v>Programs</v>
          </cell>
          <cell r="V326" t="str">
            <v>CD.AA.397000</v>
          </cell>
          <cell r="W326">
            <v>9.307E-2</v>
          </cell>
          <cell r="X326">
            <v>-22741.3864584</v>
          </cell>
        </row>
        <row r="327">
          <cell r="B327" t="str">
            <v>39E29</v>
          </cell>
          <cell r="C327" t="str">
            <v>5039</v>
          </cell>
          <cell r="D327" t="str">
            <v>Basic Workspace Technology</v>
          </cell>
          <cell r="E327" t="str">
            <v>09906574</v>
          </cell>
          <cell r="F327" t="str">
            <v>GP-Cap Blanket</v>
          </cell>
          <cell r="G327">
            <v>43374</v>
          </cell>
          <cell r="H327" t="str">
            <v>202101</v>
          </cell>
          <cell r="I327">
            <v>202101</v>
          </cell>
          <cell r="J327" t="str">
            <v>CD</v>
          </cell>
          <cell r="K327" t="str">
            <v>AA</v>
          </cell>
          <cell r="L327" t="str">
            <v>397000</v>
          </cell>
          <cell r="M327" t="str">
            <v xml:space="preserve">099                                </v>
          </cell>
          <cell r="N327" t="str">
            <v>00</v>
          </cell>
          <cell r="O327" t="str">
            <v xml:space="preserve">UADD    </v>
          </cell>
          <cell r="P327" t="str">
            <v>Basic Workplace Technology Delivery</v>
          </cell>
          <cell r="Q327" t="str">
            <v>Basic Workplace Technology Delivery</v>
          </cell>
          <cell r="R327">
            <v>24436.26</v>
          </cell>
          <cell r="S327" t="str">
            <v>5039</v>
          </cell>
          <cell r="T327" t="str">
            <v>39E29</v>
          </cell>
          <cell r="U327" t="str">
            <v>Programs</v>
          </cell>
          <cell r="V327" t="str">
            <v>CD.AA.397000</v>
          </cell>
          <cell r="W327">
            <v>9.307E-2</v>
          </cell>
          <cell r="X327">
            <v>2274.2827181999996</v>
          </cell>
        </row>
        <row r="328">
          <cell r="B328" t="str">
            <v>39E29</v>
          </cell>
          <cell r="C328" t="str">
            <v>5039</v>
          </cell>
          <cell r="D328" t="str">
            <v>Basic Workspace Technology</v>
          </cell>
          <cell r="E328" t="str">
            <v>09906574</v>
          </cell>
          <cell r="F328" t="str">
            <v>GP-Cap Blanket</v>
          </cell>
          <cell r="G328">
            <v>43374</v>
          </cell>
          <cell r="H328" t="str">
            <v>202101</v>
          </cell>
          <cell r="I328">
            <v>202101</v>
          </cell>
          <cell r="J328" t="str">
            <v>CD</v>
          </cell>
          <cell r="K328" t="str">
            <v>AA</v>
          </cell>
          <cell r="L328" t="str">
            <v>397200</v>
          </cell>
          <cell r="M328" t="str">
            <v xml:space="preserve">099                                </v>
          </cell>
          <cell r="N328" t="str">
            <v>00</v>
          </cell>
          <cell r="O328" t="str">
            <v xml:space="preserve">CFNU    </v>
          </cell>
          <cell r="P328" t="str">
            <v>Basic Workplace Technology Delivery</v>
          </cell>
          <cell r="Q328" t="str">
            <v>Basic Workplace Technology Delivery</v>
          </cell>
          <cell r="R328">
            <v>72092.070000000007</v>
          </cell>
          <cell r="S328" t="str">
            <v>5039</v>
          </cell>
          <cell r="T328" t="str">
            <v>39E29</v>
          </cell>
          <cell r="U328" t="str">
            <v>Programs</v>
          </cell>
          <cell r="V328" t="str">
            <v>CD.AA.397200</v>
          </cell>
          <cell r="W328">
            <v>9.307E-2</v>
          </cell>
          <cell r="X328">
            <v>6709.6089549000008</v>
          </cell>
        </row>
        <row r="329">
          <cell r="B329" t="str">
            <v>01C11</v>
          </cell>
          <cell r="C329" t="str">
            <v>5040</v>
          </cell>
          <cell r="D329" t="str">
            <v>CCB/MDM Features/Enh. Pkg.1</v>
          </cell>
          <cell r="E329" t="str">
            <v>09906632</v>
          </cell>
          <cell r="F329" t="str">
            <v>GP-Cap Specific</v>
          </cell>
          <cell r="G329">
            <v>43800</v>
          </cell>
          <cell r="H329" t="str">
            <v>202101</v>
          </cell>
          <cell r="I329">
            <v>202101</v>
          </cell>
          <cell r="J329" t="str">
            <v>CD</v>
          </cell>
          <cell r="K329" t="str">
            <v>AA</v>
          </cell>
          <cell r="L329" t="str">
            <v>303100</v>
          </cell>
          <cell r="M329" t="str">
            <v xml:space="preserve">099                                </v>
          </cell>
          <cell r="N329" t="str">
            <v>00</v>
          </cell>
          <cell r="O329" t="str">
            <v xml:space="preserve">CFNU    </v>
          </cell>
          <cell r="P329" t="str">
            <v>Customer Transactional Systems</v>
          </cell>
          <cell r="Q329" t="str">
            <v>Customer Transactional Systems</v>
          </cell>
          <cell r="R329">
            <v>339279.55</v>
          </cell>
          <cell r="S329" t="str">
            <v>5040</v>
          </cell>
          <cell r="T329" t="str">
            <v>01C11</v>
          </cell>
          <cell r="V329" t="str">
            <v>CD.AA.303100</v>
          </cell>
          <cell r="W329">
            <v>9.307E-2</v>
          </cell>
          <cell r="X329">
            <v>31576.747718499999</v>
          </cell>
        </row>
        <row r="330">
          <cell r="B330" t="str">
            <v>01C11</v>
          </cell>
          <cell r="C330" t="str">
            <v>5040</v>
          </cell>
          <cell r="D330" t="str">
            <v>CCB/MDM Features/Enh. Pkg.1</v>
          </cell>
          <cell r="E330" t="str">
            <v>09906632</v>
          </cell>
          <cell r="F330" t="str">
            <v>GP-Cap Specific</v>
          </cell>
          <cell r="G330">
            <v>43800</v>
          </cell>
          <cell r="H330" t="str">
            <v>202101</v>
          </cell>
          <cell r="I330">
            <v>202101</v>
          </cell>
          <cell r="J330" t="str">
            <v>CD</v>
          </cell>
          <cell r="K330" t="str">
            <v>AA</v>
          </cell>
          <cell r="L330" t="str">
            <v>303100</v>
          </cell>
          <cell r="M330" t="str">
            <v xml:space="preserve">099                                </v>
          </cell>
          <cell r="N330" t="str">
            <v>00</v>
          </cell>
          <cell r="O330" t="str">
            <v xml:space="preserve">NURV    </v>
          </cell>
          <cell r="P330" t="str">
            <v>Customer Transactional Systems</v>
          </cell>
          <cell r="Q330" t="str">
            <v>Customer Transactional Systems</v>
          </cell>
          <cell r="R330">
            <v>-339279.55</v>
          </cell>
          <cell r="S330" t="str">
            <v>5040</v>
          </cell>
          <cell r="T330" t="str">
            <v>01C11</v>
          </cell>
          <cell r="V330" t="str">
            <v>CD.AA.303100</v>
          </cell>
          <cell r="W330">
            <v>9.307E-2</v>
          </cell>
          <cell r="X330">
            <v>-31576.747718499999</v>
          </cell>
        </row>
        <row r="331">
          <cell r="B331" t="str">
            <v>01C11</v>
          </cell>
          <cell r="C331" t="str">
            <v>5040</v>
          </cell>
          <cell r="D331" t="str">
            <v>CCB/MDM Features/Enh. Pkg.2</v>
          </cell>
          <cell r="E331" t="str">
            <v>09906633</v>
          </cell>
          <cell r="F331" t="str">
            <v>GP-Cap Specific</v>
          </cell>
          <cell r="G331">
            <v>43800</v>
          </cell>
          <cell r="H331" t="str">
            <v>202101</v>
          </cell>
          <cell r="I331">
            <v>202101</v>
          </cell>
          <cell r="J331" t="str">
            <v>CD</v>
          </cell>
          <cell r="K331" t="str">
            <v>AA</v>
          </cell>
          <cell r="L331" t="str">
            <v>303100</v>
          </cell>
          <cell r="M331" t="str">
            <v xml:space="preserve">099                                </v>
          </cell>
          <cell r="N331" t="str">
            <v>00</v>
          </cell>
          <cell r="O331" t="str">
            <v xml:space="preserve">UADD    </v>
          </cell>
          <cell r="P331" t="str">
            <v>Customer Transactional Systems</v>
          </cell>
          <cell r="Q331" t="str">
            <v>Customer Transactional Systems</v>
          </cell>
          <cell r="R331">
            <v>30638.82</v>
          </cell>
          <cell r="S331" t="str">
            <v>5040</v>
          </cell>
          <cell r="T331" t="str">
            <v>01C11</v>
          </cell>
          <cell r="V331" t="str">
            <v>CD.AA.303100</v>
          </cell>
          <cell r="W331">
            <v>9.307E-2</v>
          </cell>
          <cell r="X331">
            <v>2851.5549774000001</v>
          </cell>
        </row>
        <row r="332">
          <cell r="B332" t="str">
            <v>01C11</v>
          </cell>
          <cell r="C332" t="str">
            <v>5040</v>
          </cell>
          <cell r="D332" t="str">
            <v>CCB/MDM Features/Enh. Pkg.2</v>
          </cell>
          <cell r="E332" t="str">
            <v>09906633</v>
          </cell>
          <cell r="F332" t="str">
            <v>GP-Cap Specific</v>
          </cell>
          <cell r="G332">
            <v>43800</v>
          </cell>
          <cell r="H332" t="str">
            <v>202101</v>
          </cell>
          <cell r="I332">
            <v>202101</v>
          </cell>
          <cell r="J332" t="str">
            <v>CD</v>
          </cell>
          <cell r="K332" t="str">
            <v>AA</v>
          </cell>
          <cell r="L332" t="str">
            <v>391100</v>
          </cell>
          <cell r="M332" t="str">
            <v xml:space="preserve">099                                </v>
          </cell>
          <cell r="N332" t="str">
            <v>00</v>
          </cell>
          <cell r="O332" t="str">
            <v xml:space="preserve">UADD    </v>
          </cell>
          <cell r="P332" t="str">
            <v>Customer Transactional Systems</v>
          </cell>
          <cell r="Q332" t="str">
            <v>Customer Transactional Systems</v>
          </cell>
          <cell r="R332">
            <v>0</v>
          </cell>
          <cell r="S332" t="str">
            <v>5040</v>
          </cell>
          <cell r="T332" t="str">
            <v>01C11</v>
          </cell>
          <cell r="V332" t="str">
            <v>CD.AA.391100</v>
          </cell>
          <cell r="W332">
            <v>9.307E-2</v>
          </cell>
          <cell r="X332">
            <v>0</v>
          </cell>
        </row>
        <row r="333">
          <cell r="B333" t="str">
            <v>47C08</v>
          </cell>
          <cell r="C333" t="str">
            <v>5147</v>
          </cell>
          <cell r="D333" t="str">
            <v>ESRI - UN Model Upgrade - PH 0</v>
          </cell>
          <cell r="E333" t="str">
            <v>09906567</v>
          </cell>
          <cell r="F333" t="str">
            <v>GP-Cap Specific</v>
          </cell>
          <cell r="G333">
            <v>43678</v>
          </cell>
          <cell r="H333" t="str">
            <v>202101</v>
          </cell>
          <cell r="I333">
            <v>202101</v>
          </cell>
          <cell r="J333" t="str">
            <v>CD</v>
          </cell>
          <cell r="K333" t="str">
            <v>AA</v>
          </cell>
          <cell r="L333" t="str">
            <v>303100</v>
          </cell>
          <cell r="M333" t="str">
            <v xml:space="preserve">099                                </v>
          </cell>
          <cell r="N333" t="str">
            <v>00</v>
          </cell>
          <cell r="O333" t="str">
            <v xml:space="preserve">UADD    </v>
          </cell>
          <cell r="P333" t="str">
            <v>Project Atlas</v>
          </cell>
          <cell r="Q333" t="str">
            <v>Atlas</v>
          </cell>
          <cell r="R333">
            <v>11750.53</v>
          </cell>
          <cell r="S333" t="str">
            <v>5147</v>
          </cell>
          <cell r="T333" t="str">
            <v>47C08</v>
          </cell>
          <cell r="U333" t="str">
            <v>Projects</v>
          </cell>
          <cell r="V333" t="str">
            <v>CD.AA.303100</v>
          </cell>
          <cell r="W333">
            <v>9.307E-2</v>
          </cell>
          <cell r="X333">
            <v>1093.6218271</v>
          </cell>
        </row>
        <row r="334">
          <cell r="B334" t="str">
            <v>47C08</v>
          </cell>
          <cell r="C334" t="str">
            <v>5147</v>
          </cell>
          <cell r="D334" t="str">
            <v>ESRI - UN Model Upgrade - PH 0</v>
          </cell>
          <cell r="E334" t="str">
            <v>09906567</v>
          </cell>
          <cell r="F334" t="str">
            <v>GP-Cap Specific</v>
          </cell>
          <cell r="G334">
            <v>43678</v>
          </cell>
          <cell r="H334" t="str">
            <v>202101</v>
          </cell>
          <cell r="I334">
            <v>202101</v>
          </cell>
          <cell r="J334" t="str">
            <v>CD</v>
          </cell>
          <cell r="K334" t="str">
            <v>AA</v>
          </cell>
          <cell r="L334" t="str">
            <v>391100</v>
          </cell>
          <cell r="M334" t="str">
            <v xml:space="preserve">099                                </v>
          </cell>
          <cell r="N334" t="str">
            <v>00</v>
          </cell>
          <cell r="O334" t="str">
            <v xml:space="preserve">UADD    </v>
          </cell>
          <cell r="P334" t="str">
            <v>Project Atlas</v>
          </cell>
          <cell r="Q334" t="str">
            <v>Atlas</v>
          </cell>
          <cell r="R334">
            <v>470.48</v>
          </cell>
          <cell r="S334" t="str">
            <v>5147</v>
          </cell>
          <cell r="T334" t="str">
            <v>47C08</v>
          </cell>
          <cell r="U334" t="str">
            <v>Projects</v>
          </cell>
          <cell r="V334" t="str">
            <v>CD.AA.391100</v>
          </cell>
          <cell r="W334">
            <v>9.307E-2</v>
          </cell>
          <cell r="X334">
            <v>43.787573600000002</v>
          </cell>
        </row>
        <row r="335">
          <cell r="B335" t="str">
            <v>47C08</v>
          </cell>
          <cell r="C335" t="str">
            <v>5147</v>
          </cell>
          <cell r="D335" t="str">
            <v>MobilityintheField-2020Pkg2</v>
          </cell>
          <cell r="E335" t="str">
            <v>09906630</v>
          </cell>
          <cell r="F335" t="str">
            <v>GP-Cap Specific</v>
          </cell>
          <cell r="G335">
            <v>43800</v>
          </cell>
          <cell r="H335" t="str">
            <v>202101</v>
          </cell>
          <cell r="I335">
            <v>202101</v>
          </cell>
          <cell r="J335" t="str">
            <v>CD</v>
          </cell>
          <cell r="K335" t="str">
            <v>AA</v>
          </cell>
          <cell r="L335" t="str">
            <v>303100</v>
          </cell>
          <cell r="M335" t="str">
            <v xml:space="preserve">099                                </v>
          </cell>
          <cell r="N335" t="str">
            <v>00</v>
          </cell>
          <cell r="O335" t="str">
            <v xml:space="preserve">CFNU    </v>
          </cell>
          <cell r="P335" t="str">
            <v>Project Atlas</v>
          </cell>
          <cell r="Q335" t="str">
            <v>Atlas</v>
          </cell>
          <cell r="R335">
            <v>320952.27</v>
          </cell>
          <cell r="S335" t="str">
            <v>5147</v>
          </cell>
          <cell r="T335" t="str">
            <v>47C08</v>
          </cell>
          <cell r="U335" t="str">
            <v>Projects</v>
          </cell>
          <cell r="V335" t="str">
            <v>CD.AA.303100</v>
          </cell>
          <cell r="W335">
            <v>9.307E-2</v>
          </cell>
          <cell r="X335">
            <v>29871.027768900003</v>
          </cell>
        </row>
        <row r="336">
          <cell r="B336" t="str">
            <v>47C08</v>
          </cell>
          <cell r="C336" t="str">
            <v>5147</v>
          </cell>
          <cell r="D336" t="str">
            <v>MobilityintheField-2020Pkg2</v>
          </cell>
          <cell r="E336" t="str">
            <v>09906630</v>
          </cell>
          <cell r="F336" t="str">
            <v>GP-Cap Specific</v>
          </cell>
          <cell r="G336">
            <v>43800</v>
          </cell>
          <cell r="H336" t="str">
            <v>202101</v>
          </cell>
          <cell r="I336">
            <v>202101</v>
          </cell>
          <cell r="J336" t="str">
            <v>CD</v>
          </cell>
          <cell r="K336" t="str">
            <v>AA</v>
          </cell>
          <cell r="L336" t="str">
            <v>303100</v>
          </cell>
          <cell r="M336" t="str">
            <v xml:space="preserve">099                                </v>
          </cell>
          <cell r="N336" t="str">
            <v>00</v>
          </cell>
          <cell r="O336" t="str">
            <v xml:space="preserve">NURV    </v>
          </cell>
          <cell r="P336" t="str">
            <v>Project Atlas</v>
          </cell>
          <cell r="Q336" t="str">
            <v>Atlas</v>
          </cell>
          <cell r="R336">
            <v>-320952.26</v>
          </cell>
          <cell r="S336" t="str">
            <v>5147</v>
          </cell>
          <cell r="T336" t="str">
            <v>47C08</v>
          </cell>
          <cell r="U336" t="str">
            <v>Projects</v>
          </cell>
          <cell r="V336" t="str">
            <v>CD.AA.303100</v>
          </cell>
          <cell r="W336">
            <v>9.307E-2</v>
          </cell>
          <cell r="X336">
            <v>-29871.026838199999</v>
          </cell>
        </row>
        <row r="337">
          <cell r="B337" t="str">
            <v>47C08</v>
          </cell>
          <cell r="C337" t="str">
            <v>5147</v>
          </cell>
          <cell r="D337" t="str">
            <v>MobilityintheField-2020Pkg2</v>
          </cell>
          <cell r="E337" t="str">
            <v>09906630</v>
          </cell>
          <cell r="F337" t="str">
            <v>GP-Cap Specific</v>
          </cell>
          <cell r="G337">
            <v>43800</v>
          </cell>
          <cell r="H337" t="str">
            <v>202101</v>
          </cell>
          <cell r="I337">
            <v>202101</v>
          </cell>
          <cell r="J337" t="str">
            <v>CD</v>
          </cell>
          <cell r="K337" t="str">
            <v>AA</v>
          </cell>
          <cell r="L337" t="str">
            <v>391100</v>
          </cell>
          <cell r="M337" t="str">
            <v xml:space="preserve">099                                </v>
          </cell>
          <cell r="N337" t="str">
            <v>00</v>
          </cell>
          <cell r="O337" t="str">
            <v xml:space="preserve">CFNU    </v>
          </cell>
          <cell r="P337" t="str">
            <v>Project Atlas</v>
          </cell>
          <cell r="Q337" t="str">
            <v>Atlas</v>
          </cell>
          <cell r="R337">
            <v>9848.27</v>
          </cell>
          <cell r="S337" t="str">
            <v>5147</v>
          </cell>
          <cell r="T337" t="str">
            <v>47C08</v>
          </cell>
          <cell r="U337" t="str">
            <v>Projects</v>
          </cell>
          <cell r="V337" t="str">
            <v>CD.AA.391100</v>
          </cell>
          <cell r="W337">
            <v>9.307E-2</v>
          </cell>
          <cell r="X337">
            <v>916.57848890000002</v>
          </cell>
        </row>
        <row r="338">
          <cell r="B338" t="str">
            <v>47C08</v>
          </cell>
          <cell r="C338" t="str">
            <v>5147</v>
          </cell>
          <cell r="D338" t="str">
            <v>MobilityintheField-2020Pkg2</v>
          </cell>
          <cell r="E338" t="str">
            <v>09906630</v>
          </cell>
          <cell r="F338" t="str">
            <v>GP-Cap Specific</v>
          </cell>
          <cell r="G338">
            <v>43800</v>
          </cell>
          <cell r="H338" t="str">
            <v>202101</v>
          </cell>
          <cell r="I338">
            <v>202101</v>
          </cell>
          <cell r="J338" t="str">
            <v>CD</v>
          </cell>
          <cell r="K338" t="str">
            <v>AA</v>
          </cell>
          <cell r="L338" t="str">
            <v>391100</v>
          </cell>
          <cell r="M338" t="str">
            <v xml:space="preserve">099                                </v>
          </cell>
          <cell r="N338" t="str">
            <v>00</v>
          </cell>
          <cell r="O338" t="str">
            <v xml:space="preserve">NURV    </v>
          </cell>
          <cell r="P338" t="str">
            <v>Project Atlas</v>
          </cell>
          <cell r="Q338" t="str">
            <v>Atlas</v>
          </cell>
          <cell r="R338">
            <v>-9848.2800000000007</v>
          </cell>
          <cell r="S338" t="str">
            <v>5147</v>
          </cell>
          <cell r="T338" t="str">
            <v>47C08</v>
          </cell>
          <cell r="U338" t="str">
            <v>Projects</v>
          </cell>
          <cell r="V338" t="str">
            <v>CD.AA.391100</v>
          </cell>
          <cell r="W338">
            <v>9.307E-2</v>
          </cell>
          <cell r="X338">
            <v>-916.57941960000005</v>
          </cell>
        </row>
        <row r="339">
          <cell r="B339" t="str">
            <v>47C08</v>
          </cell>
          <cell r="C339" t="str">
            <v>5147</v>
          </cell>
          <cell r="D339" t="str">
            <v>MobilityintheField-2020Pkg3</v>
          </cell>
          <cell r="E339" t="str">
            <v>09906631</v>
          </cell>
          <cell r="F339" t="str">
            <v>GP-Cap Specific</v>
          </cell>
          <cell r="G339">
            <v>43800</v>
          </cell>
          <cell r="H339" t="str">
            <v>202101</v>
          </cell>
          <cell r="I339">
            <v>202101</v>
          </cell>
          <cell r="J339" t="str">
            <v>CD</v>
          </cell>
          <cell r="K339" t="str">
            <v>AA</v>
          </cell>
          <cell r="L339" t="str">
            <v>303100</v>
          </cell>
          <cell r="M339" t="str">
            <v xml:space="preserve">099                                </v>
          </cell>
          <cell r="N339" t="str">
            <v>00</v>
          </cell>
          <cell r="O339" t="str">
            <v xml:space="preserve">UADD    </v>
          </cell>
          <cell r="P339" t="str">
            <v>Project Atlas</v>
          </cell>
          <cell r="Q339" t="str">
            <v>Atlas</v>
          </cell>
          <cell r="R339">
            <v>5274.5</v>
          </cell>
          <cell r="S339" t="str">
            <v>5147</v>
          </cell>
          <cell r="T339" t="str">
            <v>47C08</v>
          </cell>
          <cell r="U339" t="str">
            <v>Projects</v>
          </cell>
          <cell r="V339" t="str">
            <v>CD.AA.303100</v>
          </cell>
          <cell r="W339">
            <v>9.307E-2</v>
          </cell>
          <cell r="X339">
            <v>490.89771500000001</v>
          </cell>
        </row>
        <row r="340">
          <cell r="B340" t="str">
            <v>47C08</v>
          </cell>
          <cell r="C340" t="str">
            <v>5147</v>
          </cell>
          <cell r="D340" t="str">
            <v>MobilityintheField-2020Pkg3</v>
          </cell>
          <cell r="E340" t="str">
            <v>09906631</v>
          </cell>
          <cell r="F340" t="str">
            <v>GP-Cap Specific</v>
          </cell>
          <cell r="G340">
            <v>43800</v>
          </cell>
          <cell r="H340" t="str">
            <v>202101</v>
          </cell>
          <cell r="I340">
            <v>202101</v>
          </cell>
          <cell r="J340" t="str">
            <v>CD</v>
          </cell>
          <cell r="K340" t="str">
            <v>AA</v>
          </cell>
          <cell r="L340" t="str">
            <v>391100</v>
          </cell>
          <cell r="M340" t="str">
            <v xml:space="preserve">099                                </v>
          </cell>
          <cell r="N340" t="str">
            <v>00</v>
          </cell>
          <cell r="O340" t="str">
            <v xml:space="preserve">UADD    </v>
          </cell>
          <cell r="P340" t="str">
            <v>Project Atlas</v>
          </cell>
          <cell r="Q340" t="str">
            <v>Atlas</v>
          </cell>
          <cell r="R340">
            <v>48.68</v>
          </cell>
          <cell r="S340" t="str">
            <v>5147</v>
          </cell>
          <cell r="T340" t="str">
            <v>47C08</v>
          </cell>
          <cell r="U340" t="str">
            <v>Projects</v>
          </cell>
          <cell r="V340" t="str">
            <v>CD.AA.391100</v>
          </cell>
          <cell r="W340">
            <v>9.307E-2</v>
          </cell>
          <cell r="X340">
            <v>4.5306476</v>
          </cell>
        </row>
        <row r="341">
          <cell r="B341" t="str">
            <v>47C08</v>
          </cell>
          <cell r="C341" t="str">
            <v>5147</v>
          </cell>
          <cell r="D341" t="str">
            <v>MobilityintheField-2020Pkg3</v>
          </cell>
          <cell r="E341" t="str">
            <v>09906631</v>
          </cell>
          <cell r="F341" t="str">
            <v>GP-Cap Specific</v>
          </cell>
          <cell r="G341">
            <v>43800</v>
          </cell>
          <cell r="H341" t="str">
            <v>202101</v>
          </cell>
          <cell r="I341">
            <v>202101</v>
          </cell>
          <cell r="J341" t="str">
            <v>CD</v>
          </cell>
          <cell r="K341" t="str">
            <v>AA</v>
          </cell>
          <cell r="L341" t="str">
            <v>397000</v>
          </cell>
          <cell r="M341" t="str">
            <v xml:space="preserve">099                                </v>
          </cell>
          <cell r="N341" t="str">
            <v>00</v>
          </cell>
          <cell r="O341" t="str">
            <v xml:space="preserve">UADD    </v>
          </cell>
          <cell r="P341" t="str">
            <v>Project Atlas</v>
          </cell>
          <cell r="Q341" t="str">
            <v>Atlas</v>
          </cell>
          <cell r="R341">
            <v>0</v>
          </cell>
          <cell r="S341" t="str">
            <v>5147</v>
          </cell>
          <cell r="T341" t="str">
            <v>47C08</v>
          </cell>
          <cell r="U341" t="str">
            <v>Projects</v>
          </cell>
          <cell r="V341" t="str">
            <v>CD.AA.397000</v>
          </cell>
          <cell r="W341">
            <v>9.307E-2</v>
          </cell>
          <cell r="X341">
            <v>0</v>
          </cell>
        </row>
        <row r="342">
          <cell r="B342" t="str">
            <v>51N09</v>
          </cell>
          <cell r="C342" t="str">
            <v>5151</v>
          </cell>
          <cell r="D342" t="str">
            <v>CXP Phase1 Design/Agent Imp.</v>
          </cell>
          <cell r="E342" t="str">
            <v>09906307</v>
          </cell>
          <cell r="F342" t="str">
            <v>GP-Cap Specific</v>
          </cell>
          <cell r="G342">
            <v>43191</v>
          </cell>
          <cell r="H342" t="str">
            <v>202101</v>
          </cell>
          <cell r="I342">
            <v>202101</v>
          </cell>
          <cell r="J342" t="str">
            <v>CD</v>
          </cell>
          <cell r="K342" t="str">
            <v>AA</v>
          </cell>
          <cell r="L342" t="str">
            <v>303100</v>
          </cell>
          <cell r="M342" t="str">
            <v xml:space="preserve">099                                </v>
          </cell>
          <cell r="N342" t="str">
            <v>00</v>
          </cell>
          <cell r="O342" t="str">
            <v xml:space="preserve">UADD    </v>
          </cell>
          <cell r="P342" t="str">
            <v>Customer Facing Technology</v>
          </cell>
          <cell r="Q342" t="str">
            <v>Customer Facing Technology</v>
          </cell>
          <cell r="R342">
            <v>44024.959999999999</v>
          </cell>
          <cell r="S342" t="str">
            <v>5151</v>
          </cell>
          <cell r="T342" t="str">
            <v>51N09</v>
          </cell>
          <cell r="U342" t="str">
            <v>Programs</v>
          </cell>
          <cell r="V342" t="str">
            <v>CD.AA.303100</v>
          </cell>
          <cell r="W342">
            <v>9.307E-2</v>
          </cell>
          <cell r="X342">
            <v>4097.4030272</v>
          </cell>
        </row>
        <row r="343">
          <cell r="B343" t="str">
            <v>51N09</v>
          </cell>
          <cell r="C343" t="str">
            <v>5151</v>
          </cell>
          <cell r="D343" t="str">
            <v>Digital Channel Features Pkg1</v>
          </cell>
          <cell r="E343" t="str">
            <v>09906627</v>
          </cell>
          <cell r="F343" t="str">
            <v>GP-Cap Specific</v>
          </cell>
          <cell r="G343">
            <v>43678</v>
          </cell>
          <cell r="H343" t="str">
            <v>202101</v>
          </cell>
          <cell r="I343">
            <v>202101</v>
          </cell>
          <cell r="J343" t="str">
            <v>CD</v>
          </cell>
          <cell r="K343" t="str">
            <v>AA</v>
          </cell>
          <cell r="L343" t="str">
            <v>303100</v>
          </cell>
          <cell r="M343" t="str">
            <v xml:space="preserve">099                                </v>
          </cell>
          <cell r="N343" t="str">
            <v>00</v>
          </cell>
          <cell r="O343" t="str">
            <v xml:space="preserve">CFNU    </v>
          </cell>
          <cell r="P343" t="str">
            <v>Customer Facing Technology</v>
          </cell>
          <cell r="Q343" t="str">
            <v>Customer Facing Technology</v>
          </cell>
          <cell r="R343">
            <v>1446162.92</v>
          </cell>
          <cell r="S343" t="str">
            <v>5151</v>
          </cell>
          <cell r="T343" t="str">
            <v>51N09</v>
          </cell>
          <cell r="U343" t="str">
            <v>Programs</v>
          </cell>
          <cell r="V343" t="str">
            <v>CD.AA.303100</v>
          </cell>
          <cell r="W343">
            <v>9.307E-2</v>
          </cell>
          <cell r="X343">
            <v>134594.38296439999</v>
          </cell>
        </row>
        <row r="344">
          <cell r="B344" t="str">
            <v>51N09</v>
          </cell>
          <cell r="C344" t="str">
            <v>5151</v>
          </cell>
          <cell r="D344" t="str">
            <v>Digital Channel Features Pkg1</v>
          </cell>
          <cell r="E344" t="str">
            <v>09906627</v>
          </cell>
          <cell r="F344" t="str">
            <v>GP-Cap Specific</v>
          </cell>
          <cell r="G344">
            <v>43678</v>
          </cell>
          <cell r="H344" t="str">
            <v>202101</v>
          </cell>
          <cell r="I344">
            <v>202101</v>
          </cell>
          <cell r="J344" t="str">
            <v>CD</v>
          </cell>
          <cell r="K344" t="str">
            <v>AA</v>
          </cell>
          <cell r="L344" t="str">
            <v>303100</v>
          </cell>
          <cell r="M344" t="str">
            <v xml:space="preserve">099                                </v>
          </cell>
          <cell r="N344" t="str">
            <v>00</v>
          </cell>
          <cell r="O344" t="str">
            <v xml:space="preserve">NURV    </v>
          </cell>
          <cell r="P344" t="str">
            <v>Customer Facing Technology</v>
          </cell>
          <cell r="Q344" t="str">
            <v>Customer Facing Technology</v>
          </cell>
          <cell r="R344">
            <v>-1446162.92</v>
          </cell>
          <cell r="S344" t="str">
            <v>5151</v>
          </cell>
          <cell r="T344" t="str">
            <v>51N09</v>
          </cell>
          <cell r="U344" t="str">
            <v>Programs</v>
          </cell>
          <cell r="V344" t="str">
            <v>CD.AA.303100</v>
          </cell>
          <cell r="W344">
            <v>9.307E-2</v>
          </cell>
          <cell r="X344">
            <v>-134594.38296439999</v>
          </cell>
        </row>
        <row r="345">
          <cell r="B345" t="str">
            <v>51N09</v>
          </cell>
          <cell r="C345" t="str">
            <v>5151</v>
          </cell>
          <cell r="D345" t="str">
            <v>Digital Channel Features Pkg2</v>
          </cell>
          <cell r="E345" t="str">
            <v>09906628</v>
          </cell>
          <cell r="F345" t="str">
            <v>GP-Cap Specific</v>
          </cell>
          <cell r="G345">
            <v>43800</v>
          </cell>
          <cell r="H345" t="str">
            <v>202101</v>
          </cell>
          <cell r="I345">
            <v>202101</v>
          </cell>
          <cell r="J345" t="str">
            <v>CD</v>
          </cell>
          <cell r="K345" t="str">
            <v>AA</v>
          </cell>
          <cell r="L345" t="str">
            <v>303100</v>
          </cell>
          <cell r="M345" t="str">
            <v xml:space="preserve">099                                </v>
          </cell>
          <cell r="N345" t="str">
            <v>00</v>
          </cell>
          <cell r="O345" t="str">
            <v xml:space="preserve">UADD    </v>
          </cell>
          <cell r="P345" t="str">
            <v>Customer Facing Technology</v>
          </cell>
          <cell r="Q345" t="str">
            <v>Customer Facing Technology</v>
          </cell>
          <cell r="R345">
            <v>31082.78</v>
          </cell>
          <cell r="S345" t="str">
            <v>5151</v>
          </cell>
          <cell r="T345" t="str">
            <v>51N09</v>
          </cell>
          <cell r="U345" t="str">
            <v>Programs</v>
          </cell>
          <cell r="V345" t="str">
            <v>CD.AA.303100</v>
          </cell>
          <cell r="W345">
            <v>9.307E-2</v>
          </cell>
          <cell r="X345">
            <v>2892.8743346000001</v>
          </cell>
        </row>
        <row r="346">
          <cell r="B346" t="str">
            <v>51N09</v>
          </cell>
          <cell r="C346" t="str">
            <v>5151</v>
          </cell>
          <cell r="D346" t="str">
            <v>Digital Channel Features Pkg2</v>
          </cell>
          <cell r="E346" t="str">
            <v>09906628</v>
          </cell>
          <cell r="F346" t="str">
            <v>GP-Cap Specific</v>
          </cell>
          <cell r="G346">
            <v>43800</v>
          </cell>
          <cell r="H346" t="str">
            <v>202101</v>
          </cell>
          <cell r="I346">
            <v>202101</v>
          </cell>
          <cell r="J346" t="str">
            <v>CD</v>
          </cell>
          <cell r="K346" t="str">
            <v>AA</v>
          </cell>
          <cell r="L346" t="str">
            <v>391100</v>
          </cell>
          <cell r="M346" t="str">
            <v xml:space="preserve">099                                </v>
          </cell>
          <cell r="N346" t="str">
            <v>00</v>
          </cell>
          <cell r="O346" t="str">
            <v xml:space="preserve">UADD    </v>
          </cell>
          <cell r="P346" t="str">
            <v>Customer Facing Technology</v>
          </cell>
          <cell r="Q346" t="str">
            <v>Customer Facing Technology</v>
          </cell>
          <cell r="R346">
            <v>0</v>
          </cell>
          <cell r="S346" t="str">
            <v>5151</v>
          </cell>
          <cell r="T346" t="str">
            <v>51N09</v>
          </cell>
          <cell r="U346" t="str">
            <v>Programs</v>
          </cell>
          <cell r="V346" t="str">
            <v>CD.AA.391100</v>
          </cell>
          <cell r="W346">
            <v>9.307E-2</v>
          </cell>
          <cell r="X346">
            <v>0</v>
          </cell>
        </row>
        <row r="347">
          <cell r="B347" t="str">
            <v>51N09</v>
          </cell>
          <cell r="C347" t="str">
            <v>5151</v>
          </cell>
          <cell r="D347" t="str">
            <v>Sitecore Upgrade</v>
          </cell>
          <cell r="E347" t="str">
            <v>09906508</v>
          </cell>
          <cell r="F347" t="str">
            <v>GP-Cap Specific</v>
          </cell>
          <cell r="G347">
            <v>43525</v>
          </cell>
          <cell r="H347" t="str">
            <v>202101</v>
          </cell>
          <cell r="I347">
            <v>202101</v>
          </cell>
          <cell r="J347" t="str">
            <v>CD</v>
          </cell>
          <cell r="K347" t="str">
            <v>AA</v>
          </cell>
          <cell r="L347" t="str">
            <v>303100</v>
          </cell>
          <cell r="M347" t="str">
            <v xml:space="preserve">099                                </v>
          </cell>
          <cell r="N347" t="str">
            <v>00</v>
          </cell>
          <cell r="O347" t="str">
            <v xml:space="preserve">UADD    </v>
          </cell>
          <cell r="P347" t="str">
            <v>Customer Facing Technology</v>
          </cell>
          <cell r="Q347" t="str">
            <v>Customer Facing Technology</v>
          </cell>
          <cell r="R347">
            <v>3134.73</v>
          </cell>
          <cell r="S347" t="str">
            <v>5151</v>
          </cell>
          <cell r="T347" t="str">
            <v>51N09</v>
          </cell>
          <cell r="U347" t="str">
            <v>Programs</v>
          </cell>
          <cell r="V347" t="str">
            <v>CD.AA.303100</v>
          </cell>
          <cell r="W347">
            <v>9.307E-2</v>
          </cell>
          <cell r="X347">
            <v>291.74932109999997</v>
          </cell>
        </row>
        <row r="348">
          <cell r="B348" t="str">
            <v>51N09</v>
          </cell>
          <cell r="C348" t="str">
            <v>5151</v>
          </cell>
          <cell r="D348" t="str">
            <v>Sitecore Upgrade</v>
          </cell>
          <cell r="E348" t="str">
            <v>09906508</v>
          </cell>
          <cell r="F348" t="str">
            <v>GP-Cap Specific</v>
          </cell>
          <cell r="G348">
            <v>43525</v>
          </cell>
          <cell r="H348" t="str">
            <v>202101</v>
          </cell>
          <cell r="I348">
            <v>202101</v>
          </cell>
          <cell r="J348" t="str">
            <v>CD</v>
          </cell>
          <cell r="K348" t="str">
            <v>AA</v>
          </cell>
          <cell r="L348" t="str">
            <v>391100</v>
          </cell>
          <cell r="M348" t="str">
            <v xml:space="preserve">099                                </v>
          </cell>
          <cell r="N348" t="str">
            <v>00</v>
          </cell>
          <cell r="O348" t="str">
            <v xml:space="preserve">UADD    </v>
          </cell>
          <cell r="P348" t="str">
            <v>Customer Facing Technology</v>
          </cell>
          <cell r="Q348" t="str">
            <v>Customer Facing Technology</v>
          </cell>
          <cell r="R348">
            <v>128.15</v>
          </cell>
          <cell r="S348" t="str">
            <v>5151</v>
          </cell>
          <cell r="T348" t="str">
            <v>51N09</v>
          </cell>
          <cell r="U348" t="str">
            <v>Programs</v>
          </cell>
          <cell r="V348" t="str">
            <v>CD.AA.391100</v>
          </cell>
          <cell r="W348">
            <v>9.307E-2</v>
          </cell>
          <cell r="X348">
            <v>11.926920500000001</v>
          </cell>
        </row>
        <row r="349">
          <cell r="B349" t="str">
            <v>52N09</v>
          </cell>
          <cell r="C349" t="str">
            <v>5152</v>
          </cell>
          <cell r="D349" t="str">
            <v>PCI Kiosk Install/Constr-110</v>
          </cell>
          <cell r="E349" t="str">
            <v>11005316</v>
          </cell>
          <cell r="F349" t="str">
            <v>GP-Cap Specific</v>
          </cell>
          <cell r="G349">
            <v>43739</v>
          </cell>
          <cell r="H349" t="str">
            <v>202101</v>
          </cell>
          <cell r="I349">
            <v>202101</v>
          </cell>
          <cell r="J349" t="str">
            <v>CD</v>
          </cell>
          <cell r="K349" t="str">
            <v>AA</v>
          </cell>
          <cell r="L349" t="str">
            <v>390100</v>
          </cell>
          <cell r="M349" t="str">
            <v xml:space="preserve">099                                </v>
          </cell>
          <cell r="N349" t="str">
            <v>CENTR</v>
          </cell>
          <cell r="O349" t="str">
            <v xml:space="preserve">CFNU    </v>
          </cell>
          <cell r="P349" t="str">
            <v>Payment Card Industry (PCI)</v>
          </cell>
          <cell r="Q349" t="str">
            <v>Payment Card Industry (PCI)</v>
          </cell>
          <cell r="R349">
            <v>65710.55</v>
          </cell>
          <cell r="S349" t="str">
            <v>5152</v>
          </cell>
          <cell r="T349" t="str">
            <v>52N09</v>
          </cell>
          <cell r="U349" t="str">
            <v>Projects</v>
          </cell>
          <cell r="V349" t="str">
            <v>CD.AA.390100</v>
          </cell>
          <cell r="W349">
            <v>9.307E-2</v>
          </cell>
          <cell r="X349">
            <v>6115.6808885</v>
          </cell>
        </row>
        <row r="350">
          <cell r="B350" t="str">
            <v>52N09</v>
          </cell>
          <cell r="C350" t="str">
            <v>5152</v>
          </cell>
          <cell r="D350" t="str">
            <v>PCI Kiosk Install/Constr-110</v>
          </cell>
          <cell r="E350" t="str">
            <v>11005316</v>
          </cell>
          <cell r="F350" t="str">
            <v>GP-Cap Specific</v>
          </cell>
          <cell r="G350">
            <v>43739</v>
          </cell>
          <cell r="H350" t="str">
            <v>202101</v>
          </cell>
          <cell r="I350">
            <v>202101</v>
          </cell>
          <cell r="J350" t="str">
            <v>CD</v>
          </cell>
          <cell r="K350" t="str">
            <v>AA</v>
          </cell>
          <cell r="L350" t="str">
            <v>390100</v>
          </cell>
          <cell r="M350" t="str">
            <v xml:space="preserve">099                                </v>
          </cell>
          <cell r="N350" t="str">
            <v>CENTR</v>
          </cell>
          <cell r="O350" t="str">
            <v xml:space="preserve">NURV    </v>
          </cell>
          <cell r="P350" t="str">
            <v>Payment Card Industry (PCI)</v>
          </cell>
          <cell r="Q350" t="str">
            <v>Payment Card Industry (PCI)</v>
          </cell>
          <cell r="R350">
            <v>-34743.769999999997</v>
          </cell>
          <cell r="S350" t="str">
            <v>5152</v>
          </cell>
          <cell r="T350" t="str">
            <v>52N09</v>
          </cell>
          <cell r="U350" t="str">
            <v>Projects</v>
          </cell>
          <cell r="V350" t="str">
            <v>CD.AA.390100</v>
          </cell>
          <cell r="W350">
            <v>9.307E-2</v>
          </cell>
          <cell r="X350">
            <v>-3233.6026738999999</v>
          </cell>
        </row>
        <row r="351">
          <cell r="B351" t="str">
            <v>52N09</v>
          </cell>
          <cell r="C351" t="str">
            <v>5152</v>
          </cell>
          <cell r="D351" t="str">
            <v>PCI Kiosk Install/Constr-110</v>
          </cell>
          <cell r="E351" t="str">
            <v>11005316</v>
          </cell>
          <cell r="F351" t="str">
            <v>GP-Cap Specific</v>
          </cell>
          <cell r="G351">
            <v>43739</v>
          </cell>
          <cell r="H351" t="str">
            <v>202101</v>
          </cell>
          <cell r="I351">
            <v>202101</v>
          </cell>
          <cell r="J351" t="str">
            <v>CD</v>
          </cell>
          <cell r="K351" t="str">
            <v>AA</v>
          </cell>
          <cell r="L351" t="str">
            <v>391100</v>
          </cell>
          <cell r="M351" t="str">
            <v xml:space="preserve">099                                </v>
          </cell>
          <cell r="N351" t="str">
            <v>CENTR</v>
          </cell>
          <cell r="O351" t="str">
            <v xml:space="preserve">NURV    </v>
          </cell>
          <cell r="P351" t="str">
            <v>Payment Card Industry (PCI)</v>
          </cell>
          <cell r="Q351" t="str">
            <v>Payment Card Industry (PCI)</v>
          </cell>
          <cell r="R351">
            <v>-30966.78</v>
          </cell>
          <cell r="S351" t="str">
            <v>5152</v>
          </cell>
          <cell r="T351" t="str">
            <v>52N09</v>
          </cell>
          <cell r="U351" t="str">
            <v>Projects</v>
          </cell>
          <cell r="V351" t="str">
            <v>CD.AA.391100</v>
          </cell>
          <cell r="W351">
            <v>9.307E-2</v>
          </cell>
          <cell r="X351">
            <v>-2882.0782145999997</v>
          </cell>
        </row>
        <row r="352">
          <cell r="B352" t="str">
            <v>52N09</v>
          </cell>
          <cell r="C352" t="str">
            <v>5152</v>
          </cell>
          <cell r="D352" t="str">
            <v>PCI Kiosk Install/Constr-160v2</v>
          </cell>
          <cell r="E352" t="str">
            <v>16005017</v>
          </cell>
          <cell r="F352" t="str">
            <v>GP-Cap Specific</v>
          </cell>
          <cell r="G352">
            <v>43739</v>
          </cell>
          <cell r="H352" t="str">
            <v>202101</v>
          </cell>
          <cell r="I352">
            <v>202101</v>
          </cell>
          <cell r="J352" t="str">
            <v>CD</v>
          </cell>
          <cell r="K352" t="str">
            <v>AA</v>
          </cell>
          <cell r="L352" t="str">
            <v>390100</v>
          </cell>
          <cell r="M352" t="str">
            <v xml:space="preserve">099                                </v>
          </cell>
          <cell r="N352" t="str">
            <v>LCDIV</v>
          </cell>
          <cell r="O352" t="str">
            <v xml:space="preserve">CFNU    </v>
          </cell>
          <cell r="P352" t="str">
            <v>Payment Card Industry (PCI)</v>
          </cell>
          <cell r="Q352" t="str">
            <v>Payment Card Industry (PCI)</v>
          </cell>
          <cell r="R352">
            <v>31363.56</v>
          </cell>
          <cell r="S352" t="str">
            <v>5152</v>
          </cell>
          <cell r="T352" t="str">
            <v>52N09</v>
          </cell>
          <cell r="U352" t="str">
            <v>Projects</v>
          </cell>
          <cell r="V352" t="str">
            <v>CD.AA.390100</v>
          </cell>
          <cell r="W352">
            <v>9.307E-2</v>
          </cell>
          <cell r="X352">
            <v>2919.0065291999999</v>
          </cell>
        </row>
        <row r="353">
          <cell r="B353" t="str">
            <v>52N09</v>
          </cell>
          <cell r="C353" t="str">
            <v>5152</v>
          </cell>
          <cell r="D353" t="str">
            <v>PCI Kiosk Install/Constr-160v2</v>
          </cell>
          <cell r="E353" t="str">
            <v>16005017</v>
          </cell>
          <cell r="F353" t="str">
            <v>GP-Cap Specific</v>
          </cell>
          <cell r="G353">
            <v>43739</v>
          </cell>
          <cell r="H353" t="str">
            <v>202101</v>
          </cell>
          <cell r="I353">
            <v>202101</v>
          </cell>
          <cell r="J353" t="str">
            <v>CD</v>
          </cell>
          <cell r="K353" t="str">
            <v>AA</v>
          </cell>
          <cell r="L353" t="str">
            <v>390100</v>
          </cell>
          <cell r="M353" t="str">
            <v xml:space="preserve">099                                </v>
          </cell>
          <cell r="N353" t="str">
            <v>LCDIV</v>
          </cell>
          <cell r="O353" t="str">
            <v xml:space="preserve">NURV    </v>
          </cell>
          <cell r="P353" t="str">
            <v>Payment Card Industry (PCI)</v>
          </cell>
          <cell r="Q353" t="str">
            <v>Payment Card Industry (PCI)</v>
          </cell>
          <cell r="R353">
            <v>-12196.94</v>
          </cell>
          <cell r="S353" t="str">
            <v>5152</v>
          </cell>
          <cell r="T353" t="str">
            <v>52N09</v>
          </cell>
          <cell r="U353" t="str">
            <v>Projects</v>
          </cell>
          <cell r="V353" t="str">
            <v>CD.AA.390100</v>
          </cell>
          <cell r="W353">
            <v>9.307E-2</v>
          </cell>
          <cell r="X353">
            <v>-1135.1692058000001</v>
          </cell>
        </row>
        <row r="354">
          <cell r="B354" t="str">
            <v>52N09</v>
          </cell>
          <cell r="C354" t="str">
            <v>5152</v>
          </cell>
          <cell r="D354" t="str">
            <v>PCI Kiosk Install/Constr-160v2</v>
          </cell>
          <cell r="E354" t="str">
            <v>16005017</v>
          </cell>
          <cell r="F354" t="str">
            <v>GP-Cap Specific</v>
          </cell>
          <cell r="G354">
            <v>43739</v>
          </cell>
          <cell r="H354" t="str">
            <v>202101</v>
          </cell>
          <cell r="I354">
            <v>202101</v>
          </cell>
          <cell r="J354" t="str">
            <v>CD</v>
          </cell>
          <cell r="K354" t="str">
            <v>AA</v>
          </cell>
          <cell r="L354" t="str">
            <v>391100</v>
          </cell>
          <cell r="M354" t="str">
            <v xml:space="preserve">099                                </v>
          </cell>
          <cell r="N354" t="str">
            <v>LCDIV</v>
          </cell>
          <cell r="O354" t="str">
            <v xml:space="preserve">NURV    </v>
          </cell>
          <cell r="P354" t="str">
            <v>Payment Card Industry (PCI)</v>
          </cell>
          <cell r="Q354" t="str">
            <v>Payment Card Industry (PCI)</v>
          </cell>
          <cell r="R354">
            <v>-19166.62</v>
          </cell>
          <cell r="S354" t="str">
            <v>5152</v>
          </cell>
          <cell r="T354" t="str">
            <v>52N09</v>
          </cell>
          <cell r="U354" t="str">
            <v>Projects</v>
          </cell>
          <cell r="V354" t="str">
            <v>CD.AA.391100</v>
          </cell>
          <cell r="W354">
            <v>9.307E-2</v>
          </cell>
          <cell r="X354">
            <v>-1783.8373233999998</v>
          </cell>
        </row>
        <row r="355">
          <cell r="B355" t="str">
            <v>52N09</v>
          </cell>
          <cell r="C355" t="str">
            <v>5152</v>
          </cell>
          <cell r="D355" t="str">
            <v>PCI Telephone Paymt Compliance</v>
          </cell>
          <cell r="E355" t="str">
            <v>09906214</v>
          </cell>
          <cell r="F355" t="str">
            <v>GP-Cap Specific</v>
          </cell>
          <cell r="G355">
            <v>42979</v>
          </cell>
          <cell r="H355" t="str">
            <v>202101</v>
          </cell>
          <cell r="I355">
            <v>202101</v>
          </cell>
          <cell r="J355" t="str">
            <v>CD</v>
          </cell>
          <cell r="K355" t="str">
            <v>AA</v>
          </cell>
          <cell r="L355" t="str">
            <v>303100</v>
          </cell>
          <cell r="M355" t="str">
            <v xml:space="preserve">099                                </v>
          </cell>
          <cell r="N355" t="str">
            <v>00</v>
          </cell>
          <cell r="O355" t="str">
            <v xml:space="preserve">UADD    </v>
          </cell>
          <cell r="P355" t="str">
            <v>Payment Card Industry (PCI)</v>
          </cell>
          <cell r="Q355" t="str">
            <v>Payment Card Industry (PCI)</v>
          </cell>
          <cell r="R355">
            <v>-48.8</v>
          </cell>
          <cell r="S355" t="str">
            <v>5152</v>
          </cell>
          <cell r="T355" t="str">
            <v>52N09</v>
          </cell>
          <cell r="U355" t="str">
            <v>Projects</v>
          </cell>
          <cell r="V355" t="str">
            <v>CD.AA.303100</v>
          </cell>
          <cell r="W355">
            <v>9.307E-2</v>
          </cell>
          <cell r="X355">
            <v>-4.5418159999999999</v>
          </cell>
        </row>
        <row r="356">
          <cell r="B356" t="str">
            <v>52N09</v>
          </cell>
          <cell r="C356" t="str">
            <v>5152</v>
          </cell>
          <cell r="D356" t="str">
            <v>PCI Telephone Paymt Compliance</v>
          </cell>
          <cell r="E356" t="str">
            <v>09906214</v>
          </cell>
          <cell r="F356" t="str">
            <v>GP-Cap Specific</v>
          </cell>
          <cell r="G356">
            <v>42979</v>
          </cell>
          <cell r="H356" t="str">
            <v>202101</v>
          </cell>
          <cell r="I356">
            <v>202101</v>
          </cell>
          <cell r="J356" t="str">
            <v>CD</v>
          </cell>
          <cell r="K356" t="str">
            <v>AA</v>
          </cell>
          <cell r="L356" t="str">
            <v>391100</v>
          </cell>
          <cell r="M356" t="str">
            <v xml:space="preserve">099                                </v>
          </cell>
          <cell r="N356" t="str">
            <v>00</v>
          </cell>
          <cell r="O356" t="str">
            <v xml:space="preserve">UADD    </v>
          </cell>
          <cell r="P356" t="str">
            <v>Payment Card Industry (PCI)</v>
          </cell>
          <cell r="Q356" t="str">
            <v>Payment Card Industry (PCI)</v>
          </cell>
          <cell r="R356">
            <v>-19.52</v>
          </cell>
          <cell r="S356" t="str">
            <v>5152</v>
          </cell>
          <cell r="T356" t="str">
            <v>52N09</v>
          </cell>
          <cell r="U356" t="str">
            <v>Projects</v>
          </cell>
          <cell r="V356" t="str">
            <v>CD.AA.391100</v>
          </cell>
          <cell r="W356">
            <v>9.307E-2</v>
          </cell>
          <cell r="X356">
            <v>-1.8167263999999999</v>
          </cell>
        </row>
        <row r="357">
          <cell r="B357" t="str">
            <v>52N09</v>
          </cell>
          <cell r="C357" t="str">
            <v>5152</v>
          </cell>
          <cell r="D357" t="str">
            <v>PCI Telephone Paymt Compliance</v>
          </cell>
          <cell r="E357" t="str">
            <v>09906214</v>
          </cell>
          <cell r="F357" t="str">
            <v>GP-Cap Specific</v>
          </cell>
          <cell r="G357">
            <v>42979</v>
          </cell>
          <cell r="H357" t="str">
            <v>202101</v>
          </cell>
          <cell r="I357">
            <v>202101</v>
          </cell>
          <cell r="J357" t="str">
            <v>CD</v>
          </cell>
          <cell r="K357" t="str">
            <v>AA</v>
          </cell>
          <cell r="L357" t="str">
            <v>397000</v>
          </cell>
          <cell r="M357" t="str">
            <v xml:space="preserve">099                                </v>
          </cell>
          <cell r="N357" t="str">
            <v>SPOTE</v>
          </cell>
          <cell r="O357" t="str">
            <v xml:space="preserve">UADD    </v>
          </cell>
          <cell r="P357" t="str">
            <v>Payment Card Industry (PCI)</v>
          </cell>
          <cell r="Q357" t="str">
            <v>Payment Card Industry (PCI)</v>
          </cell>
          <cell r="R357">
            <v>-48.8</v>
          </cell>
          <cell r="S357" t="str">
            <v>5152</v>
          </cell>
          <cell r="T357" t="str">
            <v>52N09</v>
          </cell>
          <cell r="U357" t="str">
            <v>Projects</v>
          </cell>
          <cell r="V357" t="str">
            <v>CD.AA.397000</v>
          </cell>
          <cell r="W357">
            <v>9.307E-2</v>
          </cell>
          <cell r="X357">
            <v>-4.5418159999999999</v>
          </cell>
        </row>
        <row r="358">
          <cell r="B358" t="str">
            <v>55N09</v>
          </cell>
          <cell r="C358" t="str">
            <v>5155</v>
          </cell>
          <cell r="D358" t="str">
            <v>Active Directory Refresh</v>
          </cell>
          <cell r="E358" t="str">
            <v>09906700</v>
          </cell>
          <cell r="F358" t="str">
            <v>GP-Cap Specific</v>
          </cell>
          <cell r="G358">
            <v>43952</v>
          </cell>
          <cell r="H358" t="str">
            <v>202101</v>
          </cell>
          <cell r="I358">
            <v>202101</v>
          </cell>
          <cell r="J358" t="str">
            <v>CD</v>
          </cell>
          <cell r="K358" t="str">
            <v>AA</v>
          </cell>
          <cell r="L358" t="str">
            <v>303100</v>
          </cell>
          <cell r="M358" t="str">
            <v xml:space="preserve">099                                </v>
          </cell>
          <cell r="N358" t="str">
            <v>00</v>
          </cell>
          <cell r="O358" t="str">
            <v xml:space="preserve">UADD    </v>
          </cell>
          <cell r="P358" t="str">
            <v>Data Center Compute and Storage Systems</v>
          </cell>
          <cell r="Q358" t="str">
            <v>Data Center Compute and Storage Systems</v>
          </cell>
          <cell r="R358">
            <v>13188.17</v>
          </cell>
          <cell r="S358" t="str">
            <v>5155</v>
          </cell>
          <cell r="T358" t="str">
            <v>55N09</v>
          </cell>
          <cell r="U358" t="str">
            <v>Programs</v>
          </cell>
          <cell r="V358" t="str">
            <v>CD.AA.303100</v>
          </cell>
          <cell r="W358">
            <v>9.307E-2</v>
          </cell>
          <cell r="X358">
            <v>1227.4229819</v>
          </cell>
        </row>
        <row r="359">
          <cell r="B359" t="str">
            <v>55N09</v>
          </cell>
          <cell r="C359" t="str">
            <v>5155</v>
          </cell>
          <cell r="D359" t="str">
            <v>Active Directory Refresh</v>
          </cell>
          <cell r="E359" t="str">
            <v>09906700</v>
          </cell>
          <cell r="F359" t="str">
            <v>GP-Cap Specific</v>
          </cell>
          <cell r="G359">
            <v>43952</v>
          </cell>
          <cell r="H359" t="str">
            <v>202101</v>
          </cell>
          <cell r="I359">
            <v>202101</v>
          </cell>
          <cell r="J359" t="str">
            <v>CD</v>
          </cell>
          <cell r="K359" t="str">
            <v>AA</v>
          </cell>
          <cell r="L359" t="str">
            <v>391100</v>
          </cell>
          <cell r="M359" t="str">
            <v xml:space="preserve">099                                </v>
          </cell>
          <cell r="N359" t="str">
            <v>00</v>
          </cell>
          <cell r="O359" t="str">
            <v xml:space="preserve">UADD    </v>
          </cell>
          <cell r="P359" t="str">
            <v>Data Center Compute and Storage Systems</v>
          </cell>
          <cell r="Q359" t="str">
            <v>Data Center Compute and Storage Systems</v>
          </cell>
          <cell r="R359">
            <v>0</v>
          </cell>
          <cell r="S359" t="str">
            <v>5155</v>
          </cell>
          <cell r="T359" t="str">
            <v>55N09</v>
          </cell>
          <cell r="U359" t="str">
            <v>Programs</v>
          </cell>
          <cell r="V359" t="str">
            <v>CD.AA.391100</v>
          </cell>
          <cell r="W359">
            <v>9.307E-2</v>
          </cell>
          <cell r="X359">
            <v>0</v>
          </cell>
        </row>
        <row r="360">
          <cell r="B360" t="str">
            <v>55N09</v>
          </cell>
          <cell r="C360" t="str">
            <v>5155</v>
          </cell>
          <cell r="D360" t="str">
            <v>Red Hat Linux v6 Replacement</v>
          </cell>
          <cell r="E360" t="str">
            <v>09906577</v>
          </cell>
          <cell r="F360" t="str">
            <v>GP-Cap Specific</v>
          </cell>
          <cell r="G360">
            <v>43739</v>
          </cell>
          <cell r="H360" t="str">
            <v>202101</v>
          </cell>
          <cell r="I360">
            <v>202101</v>
          </cell>
          <cell r="J360" t="str">
            <v>CD</v>
          </cell>
          <cell r="K360" t="str">
            <v>AA</v>
          </cell>
          <cell r="L360" t="str">
            <v>303100</v>
          </cell>
          <cell r="M360" t="str">
            <v xml:space="preserve">099                                </v>
          </cell>
          <cell r="N360" t="str">
            <v>00</v>
          </cell>
          <cell r="O360" t="str">
            <v xml:space="preserve">UADD    </v>
          </cell>
          <cell r="P360" t="str">
            <v>Data Center Compute and Storage Systems</v>
          </cell>
          <cell r="Q360" t="str">
            <v>Data Center Compute and Storage Systems</v>
          </cell>
          <cell r="R360">
            <v>2691.85</v>
          </cell>
          <cell r="S360" t="str">
            <v>5155</v>
          </cell>
          <cell r="T360" t="str">
            <v>55N09</v>
          </cell>
          <cell r="U360" t="str">
            <v>Programs</v>
          </cell>
          <cell r="V360" t="str">
            <v>CD.AA.303100</v>
          </cell>
          <cell r="W360">
            <v>9.307E-2</v>
          </cell>
          <cell r="X360">
            <v>250.53047949999998</v>
          </cell>
        </row>
        <row r="361">
          <cell r="B361" t="str">
            <v>55N09</v>
          </cell>
          <cell r="C361" t="str">
            <v>5155</v>
          </cell>
          <cell r="D361" t="str">
            <v>Remote Office Server Refresh</v>
          </cell>
          <cell r="E361" t="str">
            <v>09906506</v>
          </cell>
          <cell r="F361" t="str">
            <v>GP-Cap Specific</v>
          </cell>
          <cell r="G361">
            <v>43525</v>
          </cell>
          <cell r="H361" t="str">
            <v>202101</v>
          </cell>
          <cell r="I361">
            <v>202101</v>
          </cell>
          <cell r="J361" t="str">
            <v>CD</v>
          </cell>
          <cell r="K361" t="str">
            <v>AA</v>
          </cell>
          <cell r="L361" t="str">
            <v>391100</v>
          </cell>
          <cell r="M361" t="str">
            <v xml:space="preserve">099                                </v>
          </cell>
          <cell r="N361" t="str">
            <v>00</v>
          </cell>
          <cell r="O361" t="str">
            <v xml:space="preserve">CFNU    </v>
          </cell>
          <cell r="P361" t="str">
            <v>Data Center Compute and Storage Systems</v>
          </cell>
          <cell r="Q361" t="str">
            <v>Data Center Compute and Storage Systems</v>
          </cell>
          <cell r="R361">
            <v>123695.99</v>
          </cell>
          <cell r="S361" t="str">
            <v>5155</v>
          </cell>
          <cell r="T361" t="str">
            <v>55N09</v>
          </cell>
          <cell r="U361" t="str">
            <v>Programs</v>
          </cell>
          <cell r="V361" t="str">
            <v>CD.AA.391100</v>
          </cell>
          <cell r="W361">
            <v>9.307E-2</v>
          </cell>
          <cell r="X361">
            <v>11512.3857893</v>
          </cell>
        </row>
        <row r="362">
          <cell r="B362" t="str">
            <v>55N09</v>
          </cell>
          <cell r="C362" t="str">
            <v>5155</v>
          </cell>
          <cell r="D362" t="str">
            <v>Remote Office Server Refresh</v>
          </cell>
          <cell r="E362" t="str">
            <v>09906506</v>
          </cell>
          <cell r="F362" t="str">
            <v>GP-Cap Specific</v>
          </cell>
          <cell r="G362">
            <v>43525</v>
          </cell>
          <cell r="H362" t="str">
            <v>202101</v>
          </cell>
          <cell r="I362">
            <v>202101</v>
          </cell>
          <cell r="J362" t="str">
            <v>CD</v>
          </cell>
          <cell r="K362" t="str">
            <v>AA</v>
          </cell>
          <cell r="L362" t="str">
            <v>391100</v>
          </cell>
          <cell r="M362" t="str">
            <v xml:space="preserve">099                                </v>
          </cell>
          <cell r="N362" t="str">
            <v>00</v>
          </cell>
          <cell r="O362" t="str">
            <v xml:space="preserve">NURV    </v>
          </cell>
          <cell r="P362" t="str">
            <v>Data Center Compute and Storage Systems</v>
          </cell>
          <cell r="Q362" t="str">
            <v>Data Center Compute and Storage Systems</v>
          </cell>
          <cell r="R362">
            <v>-123695.99</v>
          </cell>
          <cell r="S362" t="str">
            <v>5155</v>
          </cell>
          <cell r="T362" t="str">
            <v>55N09</v>
          </cell>
          <cell r="U362" t="str">
            <v>Programs</v>
          </cell>
          <cell r="V362" t="str">
            <v>CD.AA.391100</v>
          </cell>
          <cell r="W362">
            <v>9.307E-2</v>
          </cell>
          <cell r="X362">
            <v>-11512.3857893</v>
          </cell>
        </row>
        <row r="363">
          <cell r="B363" t="str">
            <v>55N09</v>
          </cell>
          <cell r="C363" t="str">
            <v>5155</v>
          </cell>
          <cell r="D363" t="str">
            <v>Win Svr 2012 OS Refresh-Pkg 2</v>
          </cell>
          <cell r="E363" t="str">
            <v>09906608</v>
          </cell>
          <cell r="F363" t="str">
            <v>GP-Cap Specific</v>
          </cell>
          <cell r="G363">
            <v>43800</v>
          </cell>
          <cell r="H363" t="str">
            <v>202101</v>
          </cell>
          <cell r="I363">
            <v>202101</v>
          </cell>
          <cell r="J363" t="str">
            <v>CD</v>
          </cell>
          <cell r="K363" t="str">
            <v>AA</v>
          </cell>
          <cell r="L363" t="str">
            <v>303100</v>
          </cell>
          <cell r="M363" t="str">
            <v xml:space="preserve">099                                </v>
          </cell>
          <cell r="N363" t="str">
            <v>00</v>
          </cell>
          <cell r="O363" t="str">
            <v xml:space="preserve">CFNU    </v>
          </cell>
          <cell r="P363" t="str">
            <v>Data Center Compute and Storage Systems</v>
          </cell>
          <cell r="Q363" t="str">
            <v>Data Center Compute and Storage Systems</v>
          </cell>
          <cell r="R363">
            <v>319905.39</v>
          </cell>
          <cell r="S363" t="str">
            <v>5155</v>
          </cell>
          <cell r="T363" t="str">
            <v>55N09</v>
          </cell>
          <cell r="U363" t="str">
            <v>Programs</v>
          </cell>
          <cell r="V363" t="str">
            <v>CD.AA.303100</v>
          </cell>
          <cell r="W363">
            <v>9.307E-2</v>
          </cell>
          <cell r="X363">
            <v>29773.5946473</v>
          </cell>
        </row>
        <row r="364">
          <cell r="B364" t="str">
            <v>55N09</v>
          </cell>
          <cell r="C364" t="str">
            <v>5155</v>
          </cell>
          <cell r="D364" t="str">
            <v>Win Svr 2012 OS Refresh-Pkg 2</v>
          </cell>
          <cell r="E364" t="str">
            <v>09906608</v>
          </cell>
          <cell r="F364" t="str">
            <v>GP-Cap Specific</v>
          </cell>
          <cell r="G364">
            <v>43800</v>
          </cell>
          <cell r="H364" t="str">
            <v>202101</v>
          </cell>
          <cell r="I364">
            <v>202101</v>
          </cell>
          <cell r="J364" t="str">
            <v>CD</v>
          </cell>
          <cell r="K364" t="str">
            <v>AA</v>
          </cell>
          <cell r="L364" t="str">
            <v>303100</v>
          </cell>
          <cell r="M364" t="str">
            <v xml:space="preserve">099                                </v>
          </cell>
          <cell r="N364" t="str">
            <v>00</v>
          </cell>
          <cell r="O364" t="str">
            <v xml:space="preserve">NURV    </v>
          </cell>
          <cell r="P364" t="str">
            <v>Data Center Compute and Storage Systems</v>
          </cell>
          <cell r="Q364" t="str">
            <v>Data Center Compute and Storage Systems</v>
          </cell>
          <cell r="R364">
            <v>-319905.38</v>
          </cell>
          <cell r="S364" t="str">
            <v>5155</v>
          </cell>
          <cell r="T364" t="str">
            <v>55N09</v>
          </cell>
          <cell r="U364" t="str">
            <v>Programs</v>
          </cell>
          <cell r="V364" t="str">
            <v>CD.AA.303100</v>
          </cell>
          <cell r="W364">
            <v>9.307E-2</v>
          </cell>
          <cell r="X364">
            <v>-29773.5937166</v>
          </cell>
        </row>
        <row r="365">
          <cell r="B365" t="str">
            <v>55N09</v>
          </cell>
          <cell r="C365" t="str">
            <v>5155</v>
          </cell>
          <cell r="D365" t="str">
            <v>Win Svr 2012 OS Refresh-Pkg 2</v>
          </cell>
          <cell r="E365" t="str">
            <v>09906608</v>
          </cell>
          <cell r="F365" t="str">
            <v>GP-Cap Specific</v>
          </cell>
          <cell r="G365">
            <v>43800</v>
          </cell>
          <cell r="H365" t="str">
            <v>202101</v>
          </cell>
          <cell r="I365">
            <v>202101</v>
          </cell>
          <cell r="J365" t="str">
            <v>CD</v>
          </cell>
          <cell r="K365" t="str">
            <v>AA</v>
          </cell>
          <cell r="L365" t="str">
            <v>391100</v>
          </cell>
          <cell r="M365" t="str">
            <v xml:space="preserve">099                                </v>
          </cell>
          <cell r="N365" t="str">
            <v>00</v>
          </cell>
          <cell r="O365" t="str">
            <v xml:space="preserve">CFNU    </v>
          </cell>
          <cell r="P365" t="str">
            <v>Data Center Compute and Storage Systems</v>
          </cell>
          <cell r="Q365" t="str">
            <v>Data Center Compute and Storage Systems</v>
          </cell>
          <cell r="R365">
            <v>10588.51</v>
          </cell>
          <cell r="S365" t="str">
            <v>5155</v>
          </cell>
          <cell r="T365" t="str">
            <v>55N09</v>
          </cell>
          <cell r="U365" t="str">
            <v>Programs</v>
          </cell>
          <cell r="V365" t="str">
            <v>CD.AA.391100</v>
          </cell>
          <cell r="W365">
            <v>9.307E-2</v>
          </cell>
          <cell r="X365">
            <v>985.47262569999998</v>
          </cell>
        </row>
        <row r="366">
          <cell r="B366" t="str">
            <v>55N09</v>
          </cell>
          <cell r="C366" t="str">
            <v>5155</v>
          </cell>
          <cell r="D366" t="str">
            <v>Win Svr 2012 OS Refresh-Pkg 2</v>
          </cell>
          <cell r="E366" t="str">
            <v>09906608</v>
          </cell>
          <cell r="F366" t="str">
            <v>GP-Cap Specific</v>
          </cell>
          <cell r="G366">
            <v>43800</v>
          </cell>
          <cell r="H366" t="str">
            <v>202101</v>
          </cell>
          <cell r="I366">
            <v>202101</v>
          </cell>
          <cell r="J366" t="str">
            <v>CD</v>
          </cell>
          <cell r="K366" t="str">
            <v>AA</v>
          </cell>
          <cell r="L366" t="str">
            <v>391100</v>
          </cell>
          <cell r="M366" t="str">
            <v xml:space="preserve">099                                </v>
          </cell>
          <cell r="N366" t="str">
            <v>00</v>
          </cell>
          <cell r="O366" t="str">
            <v xml:space="preserve">NURV    </v>
          </cell>
          <cell r="P366" t="str">
            <v>Data Center Compute and Storage Systems</v>
          </cell>
          <cell r="Q366" t="str">
            <v>Data Center Compute and Storage Systems</v>
          </cell>
          <cell r="R366">
            <v>-10588.52</v>
          </cell>
          <cell r="S366" t="str">
            <v>5155</v>
          </cell>
          <cell r="T366" t="str">
            <v>55N09</v>
          </cell>
          <cell r="U366" t="str">
            <v>Programs</v>
          </cell>
          <cell r="V366" t="str">
            <v>CD.AA.391100</v>
          </cell>
          <cell r="W366">
            <v>9.307E-2</v>
          </cell>
          <cell r="X366">
            <v>-985.47355640000001</v>
          </cell>
        </row>
        <row r="367">
          <cell r="B367" t="str">
            <v>56N09</v>
          </cell>
          <cell r="C367" t="str">
            <v>5156</v>
          </cell>
          <cell r="D367" t="str">
            <v>Nokia HM Cell Implementation</v>
          </cell>
          <cell r="E367" t="str">
            <v>09906706</v>
          </cell>
          <cell r="F367" t="str">
            <v>GP-Cap Specific</v>
          </cell>
          <cell r="G367">
            <v>43952</v>
          </cell>
          <cell r="H367" t="str">
            <v>202101</v>
          </cell>
          <cell r="I367">
            <v>202101</v>
          </cell>
          <cell r="J367" t="str">
            <v>CD</v>
          </cell>
          <cell r="K367" t="str">
            <v>AA</v>
          </cell>
          <cell r="L367" t="str">
            <v>397000</v>
          </cell>
          <cell r="M367" t="str">
            <v xml:space="preserve">099                                </v>
          </cell>
          <cell r="N367" t="str">
            <v>00</v>
          </cell>
          <cell r="O367" t="str">
            <v xml:space="preserve">UADD    </v>
          </cell>
          <cell r="P367" t="str">
            <v>Digital Grid Network Expansion</v>
          </cell>
          <cell r="Q367" t="str">
            <v>Digital Grid Network Expansion</v>
          </cell>
          <cell r="R367">
            <v>3457.41</v>
          </cell>
          <cell r="S367" t="str">
            <v>5156</v>
          </cell>
          <cell r="T367" t="str">
            <v>56N09</v>
          </cell>
          <cell r="U367" t="str">
            <v>Programs</v>
          </cell>
          <cell r="V367" t="str">
            <v>CD.AA.397000</v>
          </cell>
          <cell r="W367">
            <v>9.307E-2</v>
          </cell>
          <cell r="X367">
            <v>321.78114869999996</v>
          </cell>
        </row>
        <row r="368">
          <cell r="B368" t="str">
            <v>56N09</v>
          </cell>
          <cell r="C368" t="str">
            <v>5156</v>
          </cell>
          <cell r="D368" t="str">
            <v>Regional Satellite Deployment</v>
          </cell>
          <cell r="E368" t="str">
            <v>09906605</v>
          </cell>
          <cell r="F368" t="str">
            <v>GP-Cap Specific</v>
          </cell>
          <cell r="G368">
            <v>43525</v>
          </cell>
          <cell r="H368" t="str">
            <v>202101</v>
          </cell>
          <cell r="I368">
            <v>202101</v>
          </cell>
          <cell r="J368" t="str">
            <v>CD</v>
          </cell>
          <cell r="K368" t="str">
            <v>AA</v>
          </cell>
          <cell r="L368" t="str">
            <v>397000</v>
          </cell>
          <cell r="M368" t="str">
            <v xml:space="preserve">099                                </v>
          </cell>
          <cell r="N368" t="str">
            <v>00</v>
          </cell>
          <cell r="O368" t="str">
            <v xml:space="preserve">UADD    </v>
          </cell>
          <cell r="P368" t="str">
            <v>Digital Grid Network Expansion</v>
          </cell>
          <cell r="Q368" t="str">
            <v>Digital Grid Network Expansion</v>
          </cell>
          <cell r="R368">
            <v>-746.44</v>
          </cell>
          <cell r="S368" t="str">
            <v>5156</v>
          </cell>
          <cell r="T368" t="str">
            <v>56N09</v>
          </cell>
          <cell r="U368" t="str">
            <v>Programs</v>
          </cell>
          <cell r="V368" t="str">
            <v>CD.AA.397000</v>
          </cell>
          <cell r="W368">
            <v>9.307E-2</v>
          </cell>
          <cell r="X368">
            <v>-69.47117080000001</v>
          </cell>
        </row>
        <row r="369">
          <cell r="B369" t="str">
            <v>ZI001</v>
          </cell>
          <cell r="C369" t="str">
            <v>6000</v>
          </cell>
          <cell r="D369" t="str">
            <v>Portable Containment Berm</v>
          </cell>
          <cell r="E369" t="str">
            <v>09906739</v>
          </cell>
          <cell r="F369" t="str">
            <v>GP-Cap Specific</v>
          </cell>
          <cell r="G369">
            <v>44075</v>
          </cell>
          <cell r="H369" t="str">
            <v>202101</v>
          </cell>
          <cell r="I369">
            <v>202101</v>
          </cell>
          <cell r="J369" t="str">
            <v>CD</v>
          </cell>
          <cell r="K369" t="str">
            <v>AA</v>
          </cell>
          <cell r="L369" t="str">
            <v>394000</v>
          </cell>
          <cell r="M369" t="str">
            <v xml:space="preserve">099                                </v>
          </cell>
          <cell r="N369" t="str">
            <v>00</v>
          </cell>
          <cell r="O369" t="str">
            <v xml:space="preserve">CFNU    </v>
          </cell>
          <cell r="P369" t="str">
            <v>Hazardous Oil Removal</v>
          </cell>
          <cell r="Q369" t="str">
            <v>Penalty Mitigation</v>
          </cell>
          <cell r="R369">
            <v>13262.82</v>
          </cell>
          <cell r="S369" t="str">
            <v>6000</v>
          </cell>
          <cell r="T369" t="str">
            <v>ZI001</v>
          </cell>
          <cell r="U369" t="str">
            <v>Committed</v>
          </cell>
          <cell r="V369" t="str">
            <v>CD.AA.394000</v>
          </cell>
          <cell r="W369">
            <v>9.307E-2</v>
          </cell>
          <cell r="X369">
            <v>1234.3706574</v>
          </cell>
        </row>
        <row r="370">
          <cell r="B370" t="str">
            <v>ZI001</v>
          </cell>
          <cell r="C370" t="str">
            <v>6000</v>
          </cell>
          <cell r="D370" t="str">
            <v>Portable Containment Berm</v>
          </cell>
          <cell r="E370" t="str">
            <v>09906739</v>
          </cell>
          <cell r="F370" t="str">
            <v>GP-Cap Specific</v>
          </cell>
          <cell r="G370">
            <v>44075</v>
          </cell>
          <cell r="H370" t="str">
            <v>202101</v>
          </cell>
          <cell r="I370">
            <v>202101</v>
          </cell>
          <cell r="J370" t="str">
            <v>CD</v>
          </cell>
          <cell r="K370" t="str">
            <v>AA</v>
          </cell>
          <cell r="L370" t="str">
            <v>394000</v>
          </cell>
          <cell r="M370" t="str">
            <v xml:space="preserve">099                                </v>
          </cell>
          <cell r="N370" t="str">
            <v>00</v>
          </cell>
          <cell r="O370" t="str">
            <v xml:space="preserve">NURV    </v>
          </cell>
          <cell r="P370" t="str">
            <v>Hazardous Oil Removal</v>
          </cell>
          <cell r="Q370" t="str">
            <v>Penalty Mitigation</v>
          </cell>
          <cell r="R370">
            <v>-13262.82</v>
          </cell>
          <cell r="S370" t="str">
            <v>6000</v>
          </cell>
          <cell r="T370" t="str">
            <v>ZI001</v>
          </cell>
          <cell r="U370" t="str">
            <v>Committed</v>
          </cell>
          <cell r="V370" t="str">
            <v>CD.AA.394000</v>
          </cell>
          <cell r="W370">
            <v>9.307E-2</v>
          </cell>
          <cell r="X370">
            <v>-1234.3706574</v>
          </cell>
        </row>
        <row r="371">
          <cell r="B371" t="str">
            <v>80K51</v>
          </cell>
          <cell r="C371" t="str">
            <v>7000</v>
          </cell>
          <cell r="D371" t="str">
            <v>48005 Klamath Falls - truck</v>
          </cell>
          <cell r="E371" t="str">
            <v>98705105</v>
          </cell>
          <cell r="F371" t="str">
            <v>GP-Cap Specific</v>
          </cell>
          <cell r="G371">
            <v>43739</v>
          </cell>
          <cell r="H371" t="str">
            <v>202101</v>
          </cell>
          <cell r="I371">
            <v>202101</v>
          </cell>
          <cell r="J371" t="str">
            <v>GD</v>
          </cell>
          <cell r="K371" t="str">
            <v>OR</v>
          </cell>
          <cell r="L371" t="str">
            <v>392048</v>
          </cell>
          <cell r="M371" t="str">
            <v xml:space="preserve">068                                </v>
          </cell>
          <cell r="N371" t="str">
            <v>00</v>
          </cell>
          <cell r="O371" t="str">
            <v xml:space="preserve">UADD    </v>
          </cell>
          <cell r="P371" t="str">
            <v>Transportation Equip</v>
          </cell>
          <cell r="Q371" t="str">
            <v>Transportation Equipment-System Wide</v>
          </cell>
          <cell r="R371">
            <v>2655.68</v>
          </cell>
          <cell r="S371" t="str">
            <v>7000</v>
          </cell>
          <cell r="T371" t="str">
            <v>80K51</v>
          </cell>
          <cell r="U371" t="str">
            <v>Programs</v>
          </cell>
          <cell r="V371" t="str">
            <v>GD.OR.392048</v>
          </cell>
          <cell r="W371">
            <v>1</v>
          </cell>
          <cell r="X371">
            <v>2655.68</v>
          </cell>
        </row>
        <row r="372">
          <cell r="B372" t="str">
            <v>71H07</v>
          </cell>
          <cell r="C372" t="str">
            <v>7001</v>
          </cell>
          <cell r="D372" t="str">
            <v>COF- 3rd &amp; 4th Floor Offices</v>
          </cell>
          <cell r="E372" t="str">
            <v>11005318</v>
          </cell>
          <cell r="F372" t="str">
            <v>GP-Cap Specific</v>
          </cell>
          <cell r="G372">
            <v>43862</v>
          </cell>
          <cell r="H372" t="str">
            <v>202101</v>
          </cell>
          <cell r="I372">
            <v>202101</v>
          </cell>
          <cell r="J372" t="str">
            <v>CD</v>
          </cell>
          <cell r="K372" t="str">
            <v>AA</v>
          </cell>
          <cell r="L372" t="str">
            <v>390100</v>
          </cell>
          <cell r="M372" t="str">
            <v xml:space="preserve">099                                </v>
          </cell>
          <cell r="N372" t="str">
            <v>CENTR</v>
          </cell>
          <cell r="O372" t="str">
            <v xml:space="preserve">CFNU    </v>
          </cell>
          <cell r="P372" t="str">
            <v>Structures &amp; Improv</v>
          </cell>
          <cell r="Q372" t="str">
            <v>Structures and Improvements</v>
          </cell>
          <cell r="R372">
            <v>9504.23</v>
          </cell>
          <cell r="S372" t="str">
            <v>7001</v>
          </cell>
          <cell r="T372" t="str">
            <v>71H07</v>
          </cell>
          <cell r="U372" t="str">
            <v>Programs</v>
          </cell>
          <cell r="V372" t="str">
            <v>CD.AA.390100</v>
          </cell>
          <cell r="W372">
            <v>9.307E-2</v>
          </cell>
          <cell r="X372">
            <v>884.55868609999993</v>
          </cell>
        </row>
        <row r="373">
          <cell r="B373" t="str">
            <v>71H07</v>
          </cell>
          <cell r="C373" t="str">
            <v>7001</v>
          </cell>
          <cell r="D373" t="str">
            <v>COF- 3rd &amp; 4th Floor Offices</v>
          </cell>
          <cell r="E373" t="str">
            <v>11005318</v>
          </cell>
          <cell r="F373" t="str">
            <v>GP-Cap Specific</v>
          </cell>
          <cell r="G373">
            <v>43862</v>
          </cell>
          <cell r="H373" t="str">
            <v>202101</v>
          </cell>
          <cell r="I373">
            <v>202101</v>
          </cell>
          <cell r="J373" t="str">
            <v>CD</v>
          </cell>
          <cell r="K373" t="str">
            <v>AA</v>
          </cell>
          <cell r="L373" t="str">
            <v>390100</v>
          </cell>
          <cell r="M373" t="str">
            <v xml:space="preserve">099                                </v>
          </cell>
          <cell r="N373" t="str">
            <v>CENTR</v>
          </cell>
          <cell r="O373" t="str">
            <v xml:space="preserve">NURV    </v>
          </cell>
          <cell r="P373" t="str">
            <v>Structures &amp; Improv</v>
          </cell>
          <cell r="Q373" t="str">
            <v>Structures and Improvements</v>
          </cell>
          <cell r="R373">
            <v>-9504.23</v>
          </cell>
          <cell r="S373" t="str">
            <v>7001</v>
          </cell>
          <cell r="T373" t="str">
            <v>71H07</v>
          </cell>
          <cell r="U373" t="str">
            <v>Programs</v>
          </cell>
          <cell r="V373" t="str">
            <v>CD.AA.390100</v>
          </cell>
          <cell r="W373">
            <v>9.307E-2</v>
          </cell>
          <cell r="X373">
            <v>-884.55868609999993</v>
          </cell>
        </row>
        <row r="374">
          <cell r="B374" t="str">
            <v>71H07</v>
          </cell>
          <cell r="C374" t="str">
            <v>7001</v>
          </cell>
          <cell r="D374" t="str">
            <v>COF-Line Dock Ice Machine</v>
          </cell>
          <cell r="E374" t="str">
            <v>11005321</v>
          </cell>
          <cell r="F374" t="str">
            <v>GP-Cap Specific</v>
          </cell>
          <cell r="G374">
            <v>43952</v>
          </cell>
          <cell r="H374" t="str">
            <v>202101</v>
          </cell>
          <cell r="I374">
            <v>202101</v>
          </cell>
          <cell r="J374" t="str">
            <v>CD</v>
          </cell>
          <cell r="K374" t="str">
            <v>AA</v>
          </cell>
          <cell r="L374" t="str">
            <v>391000</v>
          </cell>
          <cell r="M374" t="str">
            <v xml:space="preserve">099                                </v>
          </cell>
          <cell r="N374" t="str">
            <v>CENTR</v>
          </cell>
          <cell r="O374" t="str">
            <v xml:space="preserve">CFNU    </v>
          </cell>
          <cell r="P374" t="str">
            <v>Structures &amp; Improv</v>
          </cell>
          <cell r="Q374" t="str">
            <v>Structures and Improvements</v>
          </cell>
          <cell r="R374">
            <v>7791.83</v>
          </cell>
          <cell r="S374" t="str">
            <v>7001</v>
          </cell>
          <cell r="T374" t="str">
            <v>71H07</v>
          </cell>
          <cell r="U374" t="str">
            <v>Programs</v>
          </cell>
          <cell r="V374" t="str">
            <v>CD.AA.391000</v>
          </cell>
          <cell r="W374">
            <v>9.307E-2</v>
          </cell>
          <cell r="X374">
            <v>725.18561809999994</v>
          </cell>
        </row>
        <row r="375">
          <cell r="B375" t="str">
            <v>71H07</v>
          </cell>
          <cell r="C375" t="str">
            <v>7001</v>
          </cell>
          <cell r="D375" t="str">
            <v>COF-Line Dock Ice Machine</v>
          </cell>
          <cell r="E375" t="str">
            <v>11005321</v>
          </cell>
          <cell r="F375" t="str">
            <v>GP-Cap Specific</v>
          </cell>
          <cell r="G375">
            <v>43952</v>
          </cell>
          <cell r="H375" t="str">
            <v>202101</v>
          </cell>
          <cell r="I375">
            <v>202101</v>
          </cell>
          <cell r="J375" t="str">
            <v>CD</v>
          </cell>
          <cell r="K375" t="str">
            <v>AA</v>
          </cell>
          <cell r="L375" t="str">
            <v>391000</v>
          </cell>
          <cell r="M375" t="str">
            <v xml:space="preserve">099                                </v>
          </cell>
          <cell r="N375" t="str">
            <v>CENTR</v>
          </cell>
          <cell r="O375" t="str">
            <v xml:space="preserve">NURV    </v>
          </cell>
          <cell r="P375" t="str">
            <v>Structures &amp; Improv</v>
          </cell>
          <cell r="Q375" t="str">
            <v>Structures and Improvements</v>
          </cell>
          <cell r="R375">
            <v>-7791.83</v>
          </cell>
          <cell r="S375" t="str">
            <v>7001</v>
          </cell>
          <cell r="T375" t="str">
            <v>71H07</v>
          </cell>
          <cell r="U375" t="str">
            <v>Programs</v>
          </cell>
          <cell r="V375" t="str">
            <v>CD.AA.391000</v>
          </cell>
          <cell r="W375">
            <v>9.307E-2</v>
          </cell>
          <cell r="X375">
            <v>-725.18561809999994</v>
          </cell>
        </row>
        <row r="376">
          <cell r="B376" t="str">
            <v>71H07</v>
          </cell>
          <cell r="C376" t="str">
            <v>7001</v>
          </cell>
          <cell r="D376" t="str">
            <v>LaGrande- HVAC Replacement</v>
          </cell>
          <cell r="E376" t="str">
            <v>17105005</v>
          </cell>
          <cell r="F376" t="str">
            <v>GP-Cap Specific</v>
          </cell>
          <cell r="G376">
            <v>44136</v>
          </cell>
          <cell r="H376" t="str">
            <v>202101</v>
          </cell>
          <cell r="I376">
            <v>202101</v>
          </cell>
          <cell r="J376" t="str">
            <v>GD</v>
          </cell>
          <cell r="K376" t="str">
            <v>OR</v>
          </cell>
          <cell r="L376" t="str">
            <v>390100</v>
          </cell>
          <cell r="M376" t="str">
            <v xml:space="preserve">068                                </v>
          </cell>
          <cell r="N376" t="str">
            <v>LGOFF</v>
          </cell>
          <cell r="O376" t="str">
            <v xml:space="preserve">UADD    </v>
          </cell>
          <cell r="P376" t="str">
            <v>Structures &amp; Improv</v>
          </cell>
          <cell r="Q376" t="str">
            <v>Structures and Improvements</v>
          </cell>
          <cell r="R376">
            <v>213.45</v>
          </cell>
          <cell r="S376" t="str">
            <v>7001</v>
          </cell>
          <cell r="T376" t="str">
            <v>71H07</v>
          </cell>
          <cell r="U376" t="str">
            <v>Programs</v>
          </cell>
          <cell r="V376" t="str">
            <v>GD.OR.390100</v>
          </cell>
          <cell r="W376">
            <v>1</v>
          </cell>
          <cell r="X376">
            <v>213.45</v>
          </cell>
        </row>
        <row r="377">
          <cell r="B377" t="str">
            <v>76H07</v>
          </cell>
          <cell r="C377" t="str">
            <v>7003</v>
          </cell>
          <cell r="D377" t="str">
            <v>Furniture Blanket</v>
          </cell>
          <cell r="E377" t="str">
            <v>09905895</v>
          </cell>
          <cell r="F377" t="str">
            <v>GP-Cap Blanket</v>
          </cell>
          <cell r="G377">
            <v>42005</v>
          </cell>
          <cell r="H377" t="str">
            <v>202101</v>
          </cell>
          <cell r="I377">
            <v>202101</v>
          </cell>
          <cell r="J377" t="str">
            <v>CD</v>
          </cell>
          <cell r="K377" t="str">
            <v>AA</v>
          </cell>
          <cell r="L377" t="str">
            <v>391000</v>
          </cell>
          <cell r="M377" t="str">
            <v xml:space="preserve">099                                </v>
          </cell>
          <cell r="N377" t="str">
            <v>00</v>
          </cell>
          <cell r="O377" t="str">
            <v xml:space="preserve">CFNU    </v>
          </cell>
          <cell r="P377" t="str">
            <v>Office Furniture</v>
          </cell>
          <cell r="Q377" t="str">
            <v>Office Furniture</v>
          </cell>
          <cell r="R377">
            <v>252772.44</v>
          </cell>
          <cell r="S377" t="str">
            <v>7003</v>
          </cell>
          <cell r="T377" t="str">
            <v>76H07</v>
          </cell>
          <cell r="U377" t="str">
            <v>Programs</v>
          </cell>
          <cell r="V377" t="str">
            <v>CD.AA.391000</v>
          </cell>
          <cell r="W377">
            <v>9.307E-2</v>
          </cell>
          <cell r="X377">
            <v>23525.530990800002</v>
          </cell>
        </row>
        <row r="378">
          <cell r="B378" t="str">
            <v>76H07</v>
          </cell>
          <cell r="C378" t="str">
            <v>7003</v>
          </cell>
          <cell r="D378" t="str">
            <v>Furniture Blanket</v>
          </cell>
          <cell r="E378" t="str">
            <v>09905895</v>
          </cell>
          <cell r="F378" t="str">
            <v>GP-Cap Blanket</v>
          </cell>
          <cell r="G378">
            <v>42005</v>
          </cell>
          <cell r="H378" t="str">
            <v>202101</v>
          </cell>
          <cell r="I378">
            <v>202101</v>
          </cell>
          <cell r="J378" t="str">
            <v>CD</v>
          </cell>
          <cell r="K378" t="str">
            <v>AA</v>
          </cell>
          <cell r="L378" t="str">
            <v>391000</v>
          </cell>
          <cell r="M378" t="str">
            <v xml:space="preserve">099                                </v>
          </cell>
          <cell r="N378" t="str">
            <v>00</v>
          </cell>
          <cell r="O378" t="str">
            <v xml:space="preserve">NURV    </v>
          </cell>
          <cell r="P378" t="str">
            <v>Office Furniture</v>
          </cell>
          <cell r="Q378" t="str">
            <v>Office Furniture</v>
          </cell>
          <cell r="R378">
            <v>-252772.44</v>
          </cell>
          <cell r="S378" t="str">
            <v>7003</v>
          </cell>
          <cell r="T378" t="str">
            <v>76H07</v>
          </cell>
          <cell r="U378" t="str">
            <v>Programs</v>
          </cell>
          <cell r="V378" t="str">
            <v>CD.AA.391000</v>
          </cell>
          <cell r="W378">
            <v>9.307E-2</v>
          </cell>
          <cell r="X378">
            <v>-23525.530990800002</v>
          </cell>
        </row>
        <row r="379">
          <cell r="B379" t="str">
            <v>76H07</v>
          </cell>
          <cell r="C379" t="str">
            <v>7003</v>
          </cell>
          <cell r="D379" t="str">
            <v>Furniture Blanket</v>
          </cell>
          <cell r="E379" t="str">
            <v>09905895</v>
          </cell>
          <cell r="F379" t="str">
            <v>GP-Cap Blanket</v>
          </cell>
          <cell r="G379">
            <v>42005</v>
          </cell>
          <cell r="H379" t="str">
            <v>202101</v>
          </cell>
          <cell r="I379">
            <v>202101</v>
          </cell>
          <cell r="J379" t="str">
            <v>CD</v>
          </cell>
          <cell r="K379" t="str">
            <v>AA</v>
          </cell>
          <cell r="L379" t="str">
            <v>391000</v>
          </cell>
          <cell r="M379" t="str">
            <v xml:space="preserve">099                                </v>
          </cell>
          <cell r="N379" t="str">
            <v>00</v>
          </cell>
          <cell r="O379" t="str">
            <v xml:space="preserve">UADD    </v>
          </cell>
          <cell r="P379" t="str">
            <v>Office Furniture</v>
          </cell>
          <cell r="Q379" t="str">
            <v>Office Furniture</v>
          </cell>
          <cell r="R379">
            <v>25205.040000000001</v>
          </cell>
          <cell r="S379" t="str">
            <v>7003</v>
          </cell>
          <cell r="T379" t="str">
            <v>76H07</v>
          </cell>
          <cell r="U379" t="str">
            <v>Programs</v>
          </cell>
          <cell r="V379" t="str">
            <v>CD.AA.391000</v>
          </cell>
          <cell r="W379">
            <v>9.307E-2</v>
          </cell>
          <cell r="X379">
            <v>2345.8330728000001</v>
          </cell>
        </row>
        <row r="380">
          <cell r="B380" t="str">
            <v>86J51</v>
          </cell>
          <cell r="C380" t="str">
            <v>7006</v>
          </cell>
          <cell r="D380" t="str">
            <v>Common Capital Tools</v>
          </cell>
          <cell r="E380" t="str">
            <v>09901860</v>
          </cell>
          <cell r="F380" t="str">
            <v>GP-Cap Blanket</v>
          </cell>
          <cell r="G380">
            <v>34317</v>
          </cell>
          <cell r="H380" t="str">
            <v>202101</v>
          </cell>
          <cell r="I380">
            <v>202101</v>
          </cell>
          <cell r="J380" t="str">
            <v>CD</v>
          </cell>
          <cell r="K380" t="str">
            <v>AA</v>
          </cell>
          <cell r="L380" t="str">
            <v>394000</v>
          </cell>
          <cell r="M380" t="str">
            <v xml:space="preserve">099                                </v>
          </cell>
          <cell r="N380" t="str">
            <v>00</v>
          </cell>
          <cell r="O380" t="str">
            <v xml:space="preserve">UADD    </v>
          </cell>
          <cell r="P380" t="str">
            <v>Tools Lab &amp; Shop Equipment</v>
          </cell>
          <cell r="Q380" t="str">
            <v>Tools/Lab/Shop Equipment</v>
          </cell>
          <cell r="R380">
            <v>13488.92</v>
          </cell>
          <cell r="S380" t="str">
            <v>7006</v>
          </cell>
          <cell r="T380" t="str">
            <v>86J51</v>
          </cell>
          <cell r="U380" t="str">
            <v>Programs</v>
          </cell>
          <cell r="V380" t="str">
            <v>CD.AA.394000</v>
          </cell>
          <cell r="W380">
            <v>9.307E-2</v>
          </cell>
          <cell r="X380">
            <v>1255.4137843999999</v>
          </cell>
        </row>
        <row r="381">
          <cell r="B381" t="str">
            <v>19W09</v>
          </cell>
          <cell r="C381" t="str">
            <v>7060</v>
          </cell>
          <cell r="D381" t="str">
            <v>CXP Ph 1: Initial CRM Features</v>
          </cell>
          <cell r="E381" t="str">
            <v>09906604</v>
          </cell>
          <cell r="F381" t="str">
            <v>GP-Cap Specific</v>
          </cell>
          <cell r="G381">
            <v>43709</v>
          </cell>
          <cell r="H381" t="str">
            <v>202101</v>
          </cell>
          <cell r="I381">
            <v>202101</v>
          </cell>
          <cell r="J381" t="str">
            <v>CD</v>
          </cell>
          <cell r="K381" t="str">
            <v>AA</v>
          </cell>
          <cell r="L381" t="str">
            <v>303100</v>
          </cell>
          <cell r="M381" t="str">
            <v xml:space="preserve">099                                </v>
          </cell>
          <cell r="N381" t="str">
            <v>00</v>
          </cell>
          <cell r="O381" t="str">
            <v xml:space="preserve">UADD    </v>
          </cell>
          <cell r="P381" t="str">
            <v>Strategic Initiatives</v>
          </cell>
          <cell r="Q381" t="str">
            <v>Customer Experience Platform</v>
          </cell>
          <cell r="R381">
            <v>15948.23</v>
          </cell>
          <cell r="S381" t="str">
            <v>7060</v>
          </cell>
          <cell r="T381" t="str">
            <v>19W09</v>
          </cell>
          <cell r="V381" t="str">
            <v>CD.AA.303100</v>
          </cell>
          <cell r="W381">
            <v>9.307E-2</v>
          </cell>
          <cell r="X381">
            <v>1484.3017660999999</v>
          </cell>
        </row>
        <row r="382">
          <cell r="B382" t="str">
            <v>19W09</v>
          </cell>
          <cell r="C382" t="str">
            <v>7060</v>
          </cell>
          <cell r="D382" t="str">
            <v>CXP Ph 1: Initial CRM Features</v>
          </cell>
          <cell r="E382" t="str">
            <v>09906604</v>
          </cell>
          <cell r="F382" t="str">
            <v>GP-Cap Specific</v>
          </cell>
          <cell r="G382">
            <v>43709</v>
          </cell>
          <cell r="H382" t="str">
            <v>202101</v>
          </cell>
          <cell r="I382">
            <v>202101</v>
          </cell>
          <cell r="J382" t="str">
            <v>CD</v>
          </cell>
          <cell r="K382" t="str">
            <v>AA</v>
          </cell>
          <cell r="L382" t="str">
            <v>391100</v>
          </cell>
          <cell r="M382" t="str">
            <v xml:space="preserve">099                                </v>
          </cell>
          <cell r="N382" t="str">
            <v>00</v>
          </cell>
          <cell r="O382" t="str">
            <v xml:space="preserve">UADD    </v>
          </cell>
          <cell r="P382" t="str">
            <v>Strategic Initiatives</v>
          </cell>
          <cell r="Q382" t="str">
            <v>Customer Experience Platform</v>
          </cell>
          <cell r="R382">
            <v>0</v>
          </cell>
          <cell r="S382" t="str">
            <v>7060</v>
          </cell>
          <cell r="T382" t="str">
            <v>19W09</v>
          </cell>
          <cell r="V382" t="str">
            <v>CD.AA.391100</v>
          </cell>
          <cell r="W382">
            <v>9.307E-2</v>
          </cell>
          <cell r="X382">
            <v>0</v>
          </cell>
        </row>
        <row r="383">
          <cell r="B383" t="str">
            <v>20P99</v>
          </cell>
          <cell r="C383" t="str">
            <v>7060</v>
          </cell>
          <cell r="D383" t="str">
            <v>FNSLR - HUB Fiber</v>
          </cell>
          <cell r="E383" t="str">
            <v>09906562</v>
          </cell>
          <cell r="F383" t="str">
            <v>GP-Cap Specific</v>
          </cell>
          <cell r="G383">
            <v>43678</v>
          </cell>
          <cell r="H383" t="str">
            <v>202101</v>
          </cell>
          <cell r="I383">
            <v>202101</v>
          </cell>
          <cell r="J383" t="str">
            <v>CD</v>
          </cell>
          <cell r="K383" t="str">
            <v>AA</v>
          </cell>
          <cell r="L383" t="str">
            <v>397000</v>
          </cell>
          <cell r="M383" t="str">
            <v xml:space="preserve">099                                </v>
          </cell>
          <cell r="N383" t="str">
            <v>00</v>
          </cell>
          <cell r="O383" t="str">
            <v xml:space="preserve">CFNU    </v>
          </cell>
          <cell r="P383" t="str">
            <v>Strategic Initiatives</v>
          </cell>
          <cell r="Q383" t="str">
            <v>Technology and Security HUB Building Improvements (7060)</v>
          </cell>
          <cell r="R383">
            <v>83148.42</v>
          </cell>
          <cell r="S383" t="str">
            <v>7060</v>
          </cell>
          <cell r="T383" t="str">
            <v>20P99</v>
          </cell>
          <cell r="V383" t="str">
            <v>CD.AA.397000</v>
          </cell>
          <cell r="W383">
            <v>9.307E-2</v>
          </cell>
          <cell r="X383">
            <v>7738.6234494</v>
          </cell>
        </row>
        <row r="384">
          <cell r="B384" t="str">
            <v>20P99</v>
          </cell>
          <cell r="C384" t="str">
            <v>7060</v>
          </cell>
          <cell r="D384" t="str">
            <v>FNSLR - HUB Fiber</v>
          </cell>
          <cell r="E384" t="str">
            <v>09906562</v>
          </cell>
          <cell r="F384" t="str">
            <v>GP-Cap Specific</v>
          </cell>
          <cell r="G384">
            <v>43678</v>
          </cell>
          <cell r="H384" t="str">
            <v>202101</v>
          </cell>
          <cell r="I384">
            <v>202101</v>
          </cell>
          <cell r="J384" t="str">
            <v>CD</v>
          </cell>
          <cell r="K384" t="str">
            <v>AA</v>
          </cell>
          <cell r="L384" t="str">
            <v>397000</v>
          </cell>
          <cell r="M384" t="str">
            <v xml:space="preserve">099                                </v>
          </cell>
          <cell r="N384" t="str">
            <v>00</v>
          </cell>
          <cell r="O384" t="str">
            <v xml:space="preserve">NURV    </v>
          </cell>
          <cell r="P384" t="str">
            <v>Strategic Initiatives</v>
          </cell>
          <cell r="Q384" t="str">
            <v>Technology and Security HUB Building Improvements (7060)</v>
          </cell>
          <cell r="R384">
            <v>-83148.42</v>
          </cell>
          <cell r="S384" t="str">
            <v>7060</v>
          </cell>
          <cell r="T384" t="str">
            <v>20P99</v>
          </cell>
          <cell r="V384" t="str">
            <v>CD.AA.397000</v>
          </cell>
          <cell r="W384">
            <v>9.307E-2</v>
          </cell>
          <cell r="X384">
            <v>-7738.6234494</v>
          </cell>
        </row>
        <row r="385">
          <cell r="B385" t="str">
            <v>51H07</v>
          </cell>
          <cell r="C385" t="str">
            <v>7060</v>
          </cell>
          <cell r="D385" t="str">
            <v>HUB Facilities Funiture &amp; Fix</v>
          </cell>
          <cell r="E385" t="str">
            <v>09906580</v>
          </cell>
          <cell r="F385" t="str">
            <v>GP-Cap Specific</v>
          </cell>
          <cell r="G385">
            <v>43739</v>
          </cell>
          <cell r="H385" t="str">
            <v>202101</v>
          </cell>
          <cell r="I385">
            <v>202101</v>
          </cell>
          <cell r="J385" t="str">
            <v>CD</v>
          </cell>
          <cell r="K385" t="str">
            <v>AA</v>
          </cell>
          <cell r="L385" t="str">
            <v>391000</v>
          </cell>
          <cell r="M385" t="str">
            <v xml:space="preserve">099                                </v>
          </cell>
          <cell r="N385" t="str">
            <v>00</v>
          </cell>
          <cell r="O385" t="str">
            <v xml:space="preserve">UADD    </v>
          </cell>
          <cell r="P385" t="str">
            <v>Strategic Initiatives</v>
          </cell>
          <cell r="Q385" t="str">
            <v>Facilities Space Build Out &amp; Improvements (7060)</v>
          </cell>
          <cell r="R385">
            <v>401.63</v>
          </cell>
          <cell r="S385" t="str">
            <v>7060</v>
          </cell>
          <cell r="T385" t="str">
            <v>51H07</v>
          </cell>
          <cell r="V385" t="str">
            <v>CD.AA.391000</v>
          </cell>
          <cell r="W385">
            <v>9.307E-2</v>
          </cell>
          <cell r="X385">
            <v>37.379704099999998</v>
          </cell>
        </row>
        <row r="386">
          <cell r="B386" t="str">
            <v>20P99</v>
          </cell>
          <cell r="C386" t="str">
            <v>7060</v>
          </cell>
          <cell r="D386" t="str">
            <v>HUB Tech &amp; Security Build-Out</v>
          </cell>
          <cell r="E386" t="str">
            <v>09906583</v>
          </cell>
          <cell r="F386" t="str">
            <v>GP-Cap Specific</v>
          </cell>
          <cell r="G386">
            <v>43739</v>
          </cell>
          <cell r="H386" t="str">
            <v>202101</v>
          </cell>
          <cell r="I386">
            <v>202101</v>
          </cell>
          <cell r="J386" t="str">
            <v>CD</v>
          </cell>
          <cell r="K386" t="str">
            <v>AA</v>
          </cell>
          <cell r="L386" t="str">
            <v>391100</v>
          </cell>
          <cell r="M386" t="str">
            <v xml:space="preserve">099                                </v>
          </cell>
          <cell r="N386" t="str">
            <v>00</v>
          </cell>
          <cell r="O386" t="str">
            <v xml:space="preserve">UADD    </v>
          </cell>
          <cell r="P386" t="str">
            <v>Strategic Initiatives</v>
          </cell>
          <cell r="Q386" t="str">
            <v>Technology and Security HUB Building Improvements (7060)</v>
          </cell>
          <cell r="R386">
            <v>-2828.14</v>
          </cell>
          <cell r="S386" t="str">
            <v>7060</v>
          </cell>
          <cell r="T386" t="str">
            <v>20P99</v>
          </cell>
          <cell r="V386" t="str">
            <v>CD.AA.391100</v>
          </cell>
          <cell r="W386">
            <v>9.307E-2</v>
          </cell>
          <cell r="X386">
            <v>-263.21498980000001</v>
          </cell>
        </row>
        <row r="387">
          <cell r="B387" t="str">
            <v>20P99</v>
          </cell>
          <cell r="C387" t="str">
            <v>7060</v>
          </cell>
          <cell r="D387" t="str">
            <v>HUB Tech &amp; Security Build-Out</v>
          </cell>
          <cell r="E387" t="str">
            <v>09906583</v>
          </cell>
          <cell r="F387" t="str">
            <v>GP-Cap Specific</v>
          </cell>
          <cell r="G387">
            <v>43739</v>
          </cell>
          <cell r="H387" t="str">
            <v>202101</v>
          </cell>
          <cell r="I387">
            <v>202101</v>
          </cell>
          <cell r="J387" t="str">
            <v>CD</v>
          </cell>
          <cell r="K387" t="str">
            <v>AA</v>
          </cell>
          <cell r="L387" t="str">
            <v>397000</v>
          </cell>
          <cell r="M387" t="str">
            <v xml:space="preserve">099                                </v>
          </cell>
          <cell r="N387" t="str">
            <v>00</v>
          </cell>
          <cell r="O387" t="str">
            <v xml:space="preserve">UADD    </v>
          </cell>
          <cell r="P387" t="str">
            <v>Strategic Initiatives</v>
          </cell>
          <cell r="Q387" t="str">
            <v>Technology and Security HUB Building Improvements (7060)</v>
          </cell>
          <cell r="R387">
            <v>-5243.93</v>
          </cell>
          <cell r="S387" t="str">
            <v>7060</v>
          </cell>
          <cell r="T387" t="str">
            <v>20P99</v>
          </cell>
          <cell r="V387" t="str">
            <v>CD.AA.397000</v>
          </cell>
          <cell r="W387">
            <v>9.307E-2</v>
          </cell>
          <cell r="X387">
            <v>-488.05256510000004</v>
          </cell>
        </row>
        <row r="388">
          <cell r="B388" t="str">
            <v>5BH07</v>
          </cell>
          <cell r="C388" t="str">
            <v>7131</v>
          </cell>
          <cell r="D388" t="str">
            <v>ITFAC Mission Parking Garage</v>
          </cell>
          <cell r="E388" t="str">
            <v>09906224</v>
          </cell>
          <cell r="F388" t="str">
            <v>GP-Cap Specific</v>
          </cell>
          <cell r="G388">
            <v>42948</v>
          </cell>
          <cell r="H388" t="str">
            <v>202101</v>
          </cell>
          <cell r="I388">
            <v>202101</v>
          </cell>
          <cell r="J388" t="str">
            <v>CD</v>
          </cell>
          <cell r="K388" t="str">
            <v>AA</v>
          </cell>
          <cell r="L388" t="str">
            <v>303100</v>
          </cell>
          <cell r="M388" t="str">
            <v xml:space="preserve">099                                </v>
          </cell>
          <cell r="N388" t="str">
            <v>00</v>
          </cell>
          <cell r="O388" t="str">
            <v xml:space="preserve">UADD    </v>
          </cell>
          <cell r="P388" t="str">
            <v>COF Long Term Restructuring Plan Phase 2</v>
          </cell>
          <cell r="Q388" t="str">
            <v>Parking Garage</v>
          </cell>
          <cell r="R388">
            <v>0</v>
          </cell>
          <cell r="S388" t="str">
            <v>7131</v>
          </cell>
          <cell r="T388" t="str">
            <v>5BH07</v>
          </cell>
          <cell r="U388" t="str">
            <v>Projects</v>
          </cell>
          <cell r="V388" t="str">
            <v>CD.AA.303100</v>
          </cell>
          <cell r="W388">
            <v>9.307E-2</v>
          </cell>
          <cell r="X388">
            <v>0</v>
          </cell>
        </row>
        <row r="389">
          <cell r="B389" t="str">
            <v>5BH07</v>
          </cell>
          <cell r="C389" t="str">
            <v>7131</v>
          </cell>
          <cell r="D389" t="str">
            <v>ITFAC Mission Parking Garage</v>
          </cell>
          <cell r="E389" t="str">
            <v>09906224</v>
          </cell>
          <cell r="F389" t="str">
            <v>GP-Cap Specific</v>
          </cell>
          <cell r="G389">
            <v>42948</v>
          </cell>
          <cell r="H389" t="str">
            <v>202101</v>
          </cell>
          <cell r="I389">
            <v>202101</v>
          </cell>
          <cell r="J389" t="str">
            <v>CD</v>
          </cell>
          <cell r="K389" t="str">
            <v>AA</v>
          </cell>
          <cell r="L389" t="str">
            <v>391100</v>
          </cell>
          <cell r="M389" t="str">
            <v xml:space="preserve">099                                </v>
          </cell>
          <cell r="N389" t="str">
            <v>00</v>
          </cell>
          <cell r="O389" t="str">
            <v xml:space="preserve">UADD    </v>
          </cell>
          <cell r="P389" t="str">
            <v>COF Long Term Restructuring Plan Phase 2</v>
          </cell>
          <cell r="Q389" t="str">
            <v>Parking Garage</v>
          </cell>
          <cell r="R389">
            <v>0</v>
          </cell>
          <cell r="S389" t="str">
            <v>7131</v>
          </cell>
          <cell r="T389" t="str">
            <v>5BH07</v>
          </cell>
          <cell r="U389" t="str">
            <v>Projects</v>
          </cell>
          <cell r="V389" t="str">
            <v>CD.AA.391100</v>
          </cell>
          <cell r="W389">
            <v>9.307E-2</v>
          </cell>
          <cell r="X389">
            <v>0</v>
          </cell>
        </row>
        <row r="390">
          <cell r="B390" t="str">
            <v>5BH07</v>
          </cell>
          <cell r="C390" t="str">
            <v>7131</v>
          </cell>
          <cell r="D390" t="str">
            <v>ITFAC Mission Parking Garage</v>
          </cell>
          <cell r="E390" t="str">
            <v>09906224</v>
          </cell>
          <cell r="F390" t="str">
            <v>GP-Cap Specific</v>
          </cell>
          <cell r="G390">
            <v>42948</v>
          </cell>
          <cell r="H390" t="str">
            <v>202101</v>
          </cell>
          <cell r="I390">
            <v>202101</v>
          </cell>
          <cell r="J390" t="str">
            <v>CD</v>
          </cell>
          <cell r="K390" t="str">
            <v>AA</v>
          </cell>
          <cell r="L390" t="str">
            <v>397000</v>
          </cell>
          <cell r="M390" t="str">
            <v xml:space="preserve">099                                </v>
          </cell>
          <cell r="N390" t="str">
            <v>CENTR</v>
          </cell>
          <cell r="O390" t="str">
            <v xml:space="preserve">UADD    </v>
          </cell>
          <cell r="P390" t="str">
            <v>COF Long Term Restructuring Plan Phase 2</v>
          </cell>
          <cell r="Q390" t="str">
            <v>Parking Garage</v>
          </cell>
          <cell r="R390">
            <v>69.48</v>
          </cell>
          <cell r="S390" t="str">
            <v>7131</v>
          </cell>
          <cell r="T390" t="str">
            <v>5BH07</v>
          </cell>
          <cell r="U390" t="str">
            <v>Projects</v>
          </cell>
          <cell r="V390" t="str">
            <v>CD.AA.397000</v>
          </cell>
          <cell r="W390">
            <v>9.307E-2</v>
          </cell>
          <cell r="X390">
            <v>6.4665036000000002</v>
          </cell>
        </row>
        <row r="391">
          <cell r="B391" t="str">
            <v>5BH07</v>
          </cell>
          <cell r="C391" t="str">
            <v>7131</v>
          </cell>
          <cell r="D391" t="str">
            <v>Site Work for Parking Garage</v>
          </cell>
          <cell r="E391" t="str">
            <v>11005320</v>
          </cell>
          <cell r="F391" t="str">
            <v>GP-Cap Specific</v>
          </cell>
          <cell r="G391">
            <v>43891</v>
          </cell>
          <cell r="H391" t="str">
            <v>202101</v>
          </cell>
          <cell r="I391">
            <v>202101</v>
          </cell>
          <cell r="J391" t="str">
            <v>CD</v>
          </cell>
          <cell r="K391" t="str">
            <v>AA</v>
          </cell>
          <cell r="L391" t="str">
            <v>390100</v>
          </cell>
          <cell r="M391" t="str">
            <v xml:space="preserve">099                                </v>
          </cell>
          <cell r="N391" t="str">
            <v>CENTR</v>
          </cell>
          <cell r="O391" t="str">
            <v xml:space="preserve">UADD    </v>
          </cell>
          <cell r="P391" t="str">
            <v>COF Long Term Restructuring Plan Phase 2</v>
          </cell>
          <cell r="Q391" t="str">
            <v>Parking Garage</v>
          </cell>
          <cell r="R391">
            <v>-30999.52</v>
          </cell>
          <cell r="S391" t="str">
            <v>7131</v>
          </cell>
          <cell r="T391" t="str">
            <v>5BH07</v>
          </cell>
          <cell r="U391" t="str">
            <v>Projects</v>
          </cell>
          <cell r="V391" t="str">
            <v>CD.AA.390100</v>
          </cell>
          <cell r="W391">
            <v>9.307E-2</v>
          </cell>
          <cell r="X391">
            <v>-2885.1253264000002</v>
          </cell>
        </row>
        <row r="392">
          <cell r="B392" t="str">
            <v>19N09</v>
          </cell>
          <cell r="C392" t="str">
            <v>7141</v>
          </cell>
          <cell r="D392" t="str">
            <v>EIM DEER PARK Network Support</v>
          </cell>
          <cell r="E392" t="str">
            <v>09906597</v>
          </cell>
          <cell r="F392" t="str">
            <v>GP-Cap Specific</v>
          </cell>
          <cell r="G392">
            <v>43770</v>
          </cell>
          <cell r="H392" t="str">
            <v>202101</v>
          </cell>
          <cell r="I392">
            <v>202101</v>
          </cell>
          <cell r="J392" t="str">
            <v>CD</v>
          </cell>
          <cell r="K392" t="str">
            <v>AA</v>
          </cell>
          <cell r="L392" t="str">
            <v>397000</v>
          </cell>
          <cell r="M392" t="str">
            <v xml:space="preserve">099                                </v>
          </cell>
          <cell r="N392" t="str">
            <v>00</v>
          </cell>
          <cell r="O392" t="str">
            <v xml:space="preserve">UADD    </v>
          </cell>
          <cell r="P392" t="str">
            <v>Energy Imbalance Market</v>
          </cell>
          <cell r="Q392" t="str">
            <v>ET BI Network - EIM</v>
          </cell>
          <cell r="R392">
            <v>4026.11</v>
          </cell>
          <cell r="S392" t="str">
            <v>7141</v>
          </cell>
          <cell r="T392" t="str">
            <v>19N09</v>
          </cell>
          <cell r="U392" t="str">
            <v>Projects</v>
          </cell>
          <cell r="V392" t="str">
            <v>CD.AA.397000</v>
          </cell>
          <cell r="W392">
            <v>9.307E-2</v>
          </cell>
          <cell r="X392">
            <v>374.71005769999999</v>
          </cell>
        </row>
        <row r="393">
          <cell r="B393" t="str">
            <v>19N09</v>
          </cell>
          <cell r="C393" t="str">
            <v>7141</v>
          </cell>
          <cell r="D393" t="str">
            <v>EIM DRY CREEK Network Support</v>
          </cell>
          <cell r="E393" t="str">
            <v>09906598</v>
          </cell>
          <cell r="F393" t="str">
            <v>GP-Cap Specific</v>
          </cell>
          <cell r="G393">
            <v>43770</v>
          </cell>
          <cell r="H393" t="str">
            <v>202101</v>
          </cell>
          <cell r="I393">
            <v>202101</v>
          </cell>
          <cell r="J393" t="str">
            <v>CD</v>
          </cell>
          <cell r="K393" t="str">
            <v>AA</v>
          </cell>
          <cell r="L393" t="str">
            <v>397000</v>
          </cell>
          <cell r="M393" t="str">
            <v xml:space="preserve">099                                </v>
          </cell>
          <cell r="N393" t="str">
            <v>00</v>
          </cell>
          <cell r="O393" t="str">
            <v xml:space="preserve">UADD    </v>
          </cell>
          <cell r="P393" t="str">
            <v>Energy Imbalance Market</v>
          </cell>
          <cell r="Q393" t="str">
            <v>ET BI Network - EIM</v>
          </cell>
          <cell r="R393">
            <v>0</v>
          </cell>
          <cell r="S393" t="str">
            <v>7141</v>
          </cell>
          <cell r="T393" t="str">
            <v>19N09</v>
          </cell>
          <cell r="U393" t="str">
            <v>Projects</v>
          </cell>
          <cell r="V393" t="str">
            <v>CD.AA.397000</v>
          </cell>
          <cell r="W393">
            <v>9.307E-2</v>
          </cell>
          <cell r="X393">
            <v>0</v>
          </cell>
        </row>
        <row r="394">
          <cell r="B394" t="str">
            <v>19N09</v>
          </cell>
          <cell r="C394" t="str">
            <v>7141</v>
          </cell>
          <cell r="D394" t="str">
            <v>EIM LOON LAKE Network Support</v>
          </cell>
          <cell r="E394" t="str">
            <v>09906600</v>
          </cell>
          <cell r="F394" t="str">
            <v>GP-Cap Specific</v>
          </cell>
          <cell r="G394">
            <v>43770</v>
          </cell>
          <cell r="H394" t="str">
            <v>202101</v>
          </cell>
          <cell r="I394">
            <v>202101</v>
          </cell>
          <cell r="J394" t="str">
            <v>CD</v>
          </cell>
          <cell r="K394" t="str">
            <v>AA</v>
          </cell>
          <cell r="L394" t="str">
            <v>397000</v>
          </cell>
          <cell r="M394" t="str">
            <v xml:space="preserve">099                                </v>
          </cell>
          <cell r="N394" t="str">
            <v>00</v>
          </cell>
          <cell r="O394" t="str">
            <v xml:space="preserve">UADD    </v>
          </cell>
          <cell r="P394" t="str">
            <v>Energy Imbalance Market</v>
          </cell>
          <cell r="Q394" t="str">
            <v>ET BI Network - EIM</v>
          </cell>
          <cell r="R394">
            <v>0</v>
          </cell>
          <cell r="S394" t="str">
            <v>7141</v>
          </cell>
          <cell r="T394" t="str">
            <v>19N09</v>
          </cell>
          <cell r="U394" t="str">
            <v>Projects</v>
          </cell>
          <cell r="V394" t="str">
            <v>CD.AA.397000</v>
          </cell>
          <cell r="W394">
            <v>9.307E-2</v>
          </cell>
          <cell r="X394">
            <v>0</v>
          </cell>
        </row>
        <row r="395">
          <cell r="B395" t="str">
            <v>19N09</v>
          </cell>
          <cell r="C395" t="str">
            <v>7141</v>
          </cell>
          <cell r="D395" t="str">
            <v>EIM LoLo Network Support</v>
          </cell>
          <cell r="E395" t="str">
            <v>09906599</v>
          </cell>
          <cell r="F395" t="str">
            <v>GP-Cap Specific</v>
          </cell>
          <cell r="G395">
            <v>43770</v>
          </cell>
          <cell r="H395" t="str">
            <v>202101</v>
          </cell>
          <cell r="I395">
            <v>202101</v>
          </cell>
          <cell r="J395" t="str">
            <v>CD</v>
          </cell>
          <cell r="K395" t="str">
            <v>AA</v>
          </cell>
          <cell r="L395" t="str">
            <v>397000</v>
          </cell>
          <cell r="M395" t="str">
            <v xml:space="preserve">099                                </v>
          </cell>
          <cell r="N395" t="str">
            <v>00</v>
          </cell>
          <cell r="O395" t="str">
            <v xml:space="preserve">UADD    </v>
          </cell>
          <cell r="P395" t="str">
            <v>Energy Imbalance Market</v>
          </cell>
          <cell r="Q395" t="str">
            <v>ET BI Network - EIM</v>
          </cell>
          <cell r="R395">
            <v>698.1</v>
          </cell>
          <cell r="S395" t="str">
            <v>7141</v>
          </cell>
          <cell r="T395" t="str">
            <v>19N09</v>
          </cell>
          <cell r="U395" t="str">
            <v>Projects</v>
          </cell>
          <cell r="V395" t="str">
            <v>CD.AA.397000</v>
          </cell>
          <cell r="W395">
            <v>9.307E-2</v>
          </cell>
          <cell r="X395">
            <v>64.972166999999999</v>
          </cell>
        </row>
        <row r="396">
          <cell r="B396" t="str">
            <v>19N09</v>
          </cell>
          <cell r="C396" t="str">
            <v>7141</v>
          </cell>
          <cell r="D396" t="str">
            <v>EIM Loon Lake Network Support</v>
          </cell>
          <cell r="E396" t="str">
            <v>09906534</v>
          </cell>
          <cell r="F396" t="str">
            <v>GP-Cap Specific</v>
          </cell>
          <cell r="G396">
            <v>43617</v>
          </cell>
          <cell r="H396" t="str">
            <v>202101</v>
          </cell>
          <cell r="I396">
            <v>202101</v>
          </cell>
          <cell r="J396" t="str">
            <v>CD</v>
          </cell>
          <cell r="K396" t="str">
            <v>AA</v>
          </cell>
          <cell r="L396" t="str">
            <v>397000</v>
          </cell>
          <cell r="M396" t="str">
            <v xml:space="preserve">099                                </v>
          </cell>
          <cell r="N396" t="str">
            <v>SPICOM</v>
          </cell>
          <cell r="O396" t="str">
            <v xml:space="preserve">UADD    </v>
          </cell>
          <cell r="P396" t="str">
            <v>Energy Imbalance Market</v>
          </cell>
          <cell r="Q396" t="str">
            <v>ET BI Network - EIM</v>
          </cell>
          <cell r="R396">
            <v>176.06</v>
          </cell>
          <cell r="S396" t="str">
            <v>7141</v>
          </cell>
          <cell r="T396" t="str">
            <v>19N09</v>
          </cell>
          <cell r="U396" t="str">
            <v>Projects</v>
          </cell>
          <cell r="V396" t="str">
            <v>CD.AA.397000</v>
          </cell>
          <cell r="W396">
            <v>9.307E-2</v>
          </cell>
          <cell r="X396">
            <v>16.385904199999999</v>
          </cell>
        </row>
        <row r="397">
          <cell r="B397" t="str">
            <v>19N09</v>
          </cell>
          <cell r="C397" t="str">
            <v>7141</v>
          </cell>
          <cell r="D397" t="str">
            <v>EIM MILAN Sub Net Support</v>
          </cell>
          <cell r="E397" t="str">
            <v>09906542</v>
          </cell>
          <cell r="F397" t="str">
            <v>GP-Cap Specific</v>
          </cell>
          <cell r="G397">
            <v>43617</v>
          </cell>
          <cell r="H397" t="str">
            <v>202101</v>
          </cell>
          <cell r="I397">
            <v>202101</v>
          </cell>
          <cell r="J397" t="str">
            <v>CD</v>
          </cell>
          <cell r="K397" t="str">
            <v>AA</v>
          </cell>
          <cell r="L397" t="str">
            <v>397000</v>
          </cell>
          <cell r="M397" t="str">
            <v xml:space="preserve">099                                </v>
          </cell>
          <cell r="N397" t="str">
            <v>MLNCOM</v>
          </cell>
          <cell r="O397" t="str">
            <v xml:space="preserve">UADD    </v>
          </cell>
          <cell r="P397" t="str">
            <v>Energy Imbalance Market</v>
          </cell>
          <cell r="Q397" t="str">
            <v>ET BI Network - EIM</v>
          </cell>
          <cell r="R397">
            <v>-671.72</v>
          </cell>
          <cell r="S397" t="str">
            <v>7141</v>
          </cell>
          <cell r="T397" t="str">
            <v>19N09</v>
          </cell>
          <cell r="U397" t="str">
            <v>Projects</v>
          </cell>
          <cell r="V397" t="str">
            <v>CD.AA.397000</v>
          </cell>
          <cell r="W397">
            <v>9.307E-2</v>
          </cell>
          <cell r="X397">
            <v>-62.516980400000001</v>
          </cell>
        </row>
        <row r="398">
          <cell r="B398" t="str">
            <v>19N09</v>
          </cell>
          <cell r="C398" t="str">
            <v>7141</v>
          </cell>
          <cell r="D398" t="str">
            <v>EIM Noxon 13kV Netwk Support</v>
          </cell>
          <cell r="E398" t="str">
            <v>09906541</v>
          </cell>
          <cell r="F398" t="str">
            <v>GP-Cap Specific</v>
          </cell>
          <cell r="G398">
            <v>43617</v>
          </cell>
          <cell r="H398" t="str">
            <v>202101</v>
          </cell>
          <cell r="I398">
            <v>202101</v>
          </cell>
          <cell r="J398" t="str">
            <v>CD</v>
          </cell>
          <cell r="K398" t="str">
            <v>AA</v>
          </cell>
          <cell r="L398" t="str">
            <v>397000</v>
          </cell>
          <cell r="M398" t="str">
            <v xml:space="preserve">099                                </v>
          </cell>
          <cell r="N398" t="str">
            <v>COBCOM</v>
          </cell>
          <cell r="O398" t="str">
            <v xml:space="preserve">UADD    </v>
          </cell>
          <cell r="P398" t="str">
            <v>Energy Imbalance Market</v>
          </cell>
          <cell r="Q398" t="str">
            <v>ET BI Network - EIM</v>
          </cell>
          <cell r="R398">
            <v>426.7</v>
          </cell>
          <cell r="S398" t="str">
            <v>7141</v>
          </cell>
          <cell r="T398" t="str">
            <v>19N09</v>
          </cell>
          <cell r="U398" t="str">
            <v>Projects</v>
          </cell>
          <cell r="V398" t="str">
            <v>CD.AA.397000</v>
          </cell>
          <cell r="W398">
            <v>9.307E-2</v>
          </cell>
          <cell r="X398">
            <v>39.712969000000001</v>
          </cell>
        </row>
        <row r="399">
          <cell r="B399" t="str">
            <v>19N09</v>
          </cell>
          <cell r="C399" t="str">
            <v>7141</v>
          </cell>
          <cell r="D399" t="str">
            <v>EIM PRIEST RIVER Sub Net Sup</v>
          </cell>
          <cell r="E399" t="str">
            <v>09906533</v>
          </cell>
          <cell r="F399" t="str">
            <v>GP-Cap Specific</v>
          </cell>
          <cell r="G399">
            <v>43617</v>
          </cell>
          <cell r="H399" t="str">
            <v>202101</v>
          </cell>
          <cell r="I399">
            <v>202101</v>
          </cell>
          <cell r="J399" t="str">
            <v>CD</v>
          </cell>
          <cell r="K399" t="str">
            <v>AA</v>
          </cell>
          <cell r="L399" t="str">
            <v>397000</v>
          </cell>
          <cell r="M399" t="str">
            <v xml:space="preserve">099                                </v>
          </cell>
          <cell r="N399" t="str">
            <v>PRVC</v>
          </cell>
          <cell r="O399" t="str">
            <v xml:space="preserve">UADD    </v>
          </cell>
          <cell r="P399" t="str">
            <v>Energy Imbalance Market</v>
          </cell>
          <cell r="Q399" t="str">
            <v>ET BI Network - EIM</v>
          </cell>
          <cell r="R399">
            <v>797.46</v>
          </cell>
          <cell r="S399" t="str">
            <v>7141</v>
          </cell>
          <cell r="T399" t="str">
            <v>19N09</v>
          </cell>
          <cell r="U399" t="str">
            <v>Projects</v>
          </cell>
          <cell r="V399" t="str">
            <v>CD.AA.397000</v>
          </cell>
          <cell r="W399">
            <v>9.307E-2</v>
          </cell>
          <cell r="X399">
            <v>74.219602199999997</v>
          </cell>
        </row>
        <row r="400">
          <cell r="B400" t="str">
            <v>19N09</v>
          </cell>
          <cell r="C400" t="str">
            <v>7141</v>
          </cell>
          <cell r="D400" t="str">
            <v>EIM WILBUR Network Support</v>
          </cell>
          <cell r="E400" t="str">
            <v>09906601</v>
          </cell>
          <cell r="F400" t="str">
            <v>GP-Cap Specific</v>
          </cell>
          <cell r="G400">
            <v>43770</v>
          </cell>
          <cell r="H400" t="str">
            <v>202101</v>
          </cell>
          <cell r="I400">
            <v>202101</v>
          </cell>
          <cell r="J400" t="str">
            <v>CD</v>
          </cell>
          <cell r="K400" t="str">
            <v>AA</v>
          </cell>
          <cell r="L400" t="str">
            <v>397000</v>
          </cell>
          <cell r="M400" t="str">
            <v xml:space="preserve">099                                </v>
          </cell>
          <cell r="N400" t="str">
            <v>00</v>
          </cell>
          <cell r="O400" t="str">
            <v xml:space="preserve">UADD    </v>
          </cell>
          <cell r="P400" t="str">
            <v>Energy Imbalance Market</v>
          </cell>
          <cell r="Q400" t="str">
            <v>ET BI Network - EIM</v>
          </cell>
          <cell r="R400">
            <v>0</v>
          </cell>
          <cell r="S400" t="str">
            <v>7141</v>
          </cell>
          <cell r="T400" t="str">
            <v>19N09</v>
          </cell>
          <cell r="U400" t="str">
            <v>Projects</v>
          </cell>
          <cell r="V400" t="str">
            <v>CD.AA.397000</v>
          </cell>
          <cell r="W400">
            <v>9.307E-2</v>
          </cell>
          <cell r="X400">
            <v>0</v>
          </cell>
        </row>
        <row r="401">
          <cell r="B401" t="str">
            <v>19N09</v>
          </cell>
          <cell r="C401" t="str">
            <v>7141</v>
          </cell>
          <cell r="D401" t="str">
            <v>EIM Wilbur Network Support</v>
          </cell>
          <cell r="E401" t="str">
            <v>09906531</v>
          </cell>
          <cell r="F401" t="str">
            <v>GP-Cap Specific</v>
          </cell>
          <cell r="G401">
            <v>43617</v>
          </cell>
          <cell r="H401" t="str">
            <v>202101</v>
          </cell>
          <cell r="I401">
            <v>202101</v>
          </cell>
          <cell r="J401" t="str">
            <v>CD</v>
          </cell>
          <cell r="K401" t="str">
            <v>AA</v>
          </cell>
          <cell r="L401" t="str">
            <v>397000</v>
          </cell>
          <cell r="M401" t="str">
            <v xml:space="preserve">099                                </v>
          </cell>
          <cell r="N401" t="str">
            <v>OROCOM</v>
          </cell>
          <cell r="O401" t="str">
            <v xml:space="preserve">UADD    </v>
          </cell>
          <cell r="P401" t="str">
            <v>Energy Imbalance Market</v>
          </cell>
          <cell r="Q401" t="str">
            <v>ET BI Network - EIM</v>
          </cell>
          <cell r="R401">
            <v>-0.56999999999999995</v>
          </cell>
          <cell r="S401" t="str">
            <v>7141</v>
          </cell>
          <cell r="T401" t="str">
            <v>19N09</v>
          </cell>
          <cell r="U401" t="str">
            <v>Projects</v>
          </cell>
          <cell r="V401" t="str">
            <v>CD.AA.397000</v>
          </cell>
          <cell r="W401">
            <v>9.307E-2</v>
          </cell>
          <cell r="X401">
            <v>-5.3049899999999997E-2</v>
          </cell>
        </row>
        <row r="402">
          <cell r="B402" t="str">
            <v>JN001</v>
          </cell>
          <cell r="C402" t="str">
            <v>7201</v>
          </cell>
          <cell r="D402" t="str">
            <v>JP Capital Blanket for OR</v>
          </cell>
          <cell r="E402" t="str">
            <v>54505008</v>
          </cell>
          <cell r="F402" t="str">
            <v>GSTOR-Cap Blanket</v>
          </cell>
          <cell r="G402">
            <v>39814</v>
          </cell>
          <cell r="H402" t="str">
            <v>202101</v>
          </cell>
          <cell r="I402">
            <v>202101</v>
          </cell>
          <cell r="J402" t="str">
            <v>GD</v>
          </cell>
          <cell r="K402" t="str">
            <v>OR</v>
          </cell>
          <cell r="L402" t="str">
            <v>351400</v>
          </cell>
          <cell r="M402" t="str">
            <v xml:space="preserve">545                                </v>
          </cell>
          <cell r="N402" t="str">
            <v>JP</v>
          </cell>
          <cell r="O402" t="str">
            <v xml:space="preserve">UADD    </v>
          </cell>
          <cell r="P402" t="str">
            <v>Jackson Prairie Storage</v>
          </cell>
          <cell r="Q402" t="str">
            <v>Jackson Prairie Storage Oregon</v>
          </cell>
          <cell r="R402">
            <v>7732.37</v>
          </cell>
          <cell r="S402" t="str">
            <v>7201</v>
          </cell>
          <cell r="T402" t="str">
            <v>JN001</v>
          </cell>
          <cell r="U402" t="str">
            <v>Programs</v>
          </cell>
          <cell r="V402" t="str">
            <v>GD.OR.351400</v>
          </cell>
          <cell r="W402">
            <v>1</v>
          </cell>
          <cell r="X402">
            <v>7732.37</v>
          </cell>
        </row>
        <row r="403">
          <cell r="B403" t="str">
            <v>JN001</v>
          </cell>
          <cell r="C403" t="str">
            <v>7201</v>
          </cell>
          <cell r="D403" t="str">
            <v>JP Capital Blanket for OR</v>
          </cell>
          <cell r="E403" t="str">
            <v>54505008</v>
          </cell>
          <cell r="F403" t="str">
            <v>GSTOR-Cap Blanket</v>
          </cell>
          <cell r="G403">
            <v>39814</v>
          </cell>
          <cell r="H403" t="str">
            <v>202101</v>
          </cell>
          <cell r="I403">
            <v>202101</v>
          </cell>
          <cell r="J403" t="str">
            <v>GD</v>
          </cell>
          <cell r="K403" t="str">
            <v>OR</v>
          </cell>
          <cell r="L403" t="str">
            <v>352000</v>
          </cell>
          <cell r="M403" t="str">
            <v xml:space="preserve">545                                </v>
          </cell>
          <cell r="N403" t="str">
            <v>JP</v>
          </cell>
          <cell r="O403" t="str">
            <v xml:space="preserve">UADD    </v>
          </cell>
          <cell r="P403" t="str">
            <v>Jackson Prairie Storage</v>
          </cell>
          <cell r="Q403" t="str">
            <v>Jackson Prairie Storage Oregon</v>
          </cell>
          <cell r="R403">
            <v>7730.19</v>
          </cell>
          <cell r="S403" t="str">
            <v>7201</v>
          </cell>
          <cell r="T403" t="str">
            <v>JN001</v>
          </cell>
          <cell r="U403" t="str">
            <v>Programs</v>
          </cell>
          <cell r="V403" t="str">
            <v>GD.OR.352000</v>
          </cell>
          <cell r="W403">
            <v>1</v>
          </cell>
          <cell r="X403">
            <v>7730.19</v>
          </cell>
        </row>
        <row r="404">
          <cell r="B404" t="str">
            <v>JN001</v>
          </cell>
          <cell r="C404" t="str">
            <v>7201</v>
          </cell>
          <cell r="D404" t="str">
            <v>JP Capital Blanket for OR</v>
          </cell>
          <cell r="E404" t="str">
            <v>54505008</v>
          </cell>
          <cell r="F404" t="str">
            <v>GSTOR-Cap Blanket</v>
          </cell>
          <cell r="G404">
            <v>39814</v>
          </cell>
          <cell r="H404" t="str">
            <v>202101</v>
          </cell>
          <cell r="I404">
            <v>202101</v>
          </cell>
          <cell r="J404" t="str">
            <v>GD</v>
          </cell>
          <cell r="K404" t="str">
            <v>OR</v>
          </cell>
          <cell r="L404" t="str">
            <v>354000</v>
          </cell>
          <cell r="M404" t="str">
            <v xml:space="preserve">545                                </v>
          </cell>
          <cell r="N404" t="str">
            <v>JP</v>
          </cell>
          <cell r="O404" t="str">
            <v xml:space="preserve">UADD    </v>
          </cell>
          <cell r="P404" t="str">
            <v>Jackson Prairie Storage</v>
          </cell>
          <cell r="Q404" t="str">
            <v>Jackson Prairie Storage Oregon</v>
          </cell>
          <cell r="R404">
            <v>7730.31</v>
          </cell>
          <cell r="S404" t="str">
            <v>7201</v>
          </cell>
          <cell r="T404" t="str">
            <v>JN001</v>
          </cell>
          <cell r="U404" t="str">
            <v>Programs</v>
          </cell>
          <cell r="V404" t="str">
            <v>GD.OR.354000</v>
          </cell>
          <cell r="W404">
            <v>1</v>
          </cell>
          <cell r="X404">
            <v>7730.31</v>
          </cell>
        </row>
        <row r="405">
          <cell r="B405" t="str">
            <v>JN001</v>
          </cell>
          <cell r="C405" t="str">
            <v>7201</v>
          </cell>
          <cell r="D405" t="str">
            <v>JP Capital Blanket for OR</v>
          </cell>
          <cell r="E405" t="str">
            <v>54505008</v>
          </cell>
          <cell r="F405" t="str">
            <v>GSTOR-Cap Blanket</v>
          </cell>
          <cell r="G405">
            <v>39814</v>
          </cell>
          <cell r="H405" t="str">
            <v>202101</v>
          </cell>
          <cell r="I405">
            <v>202101</v>
          </cell>
          <cell r="J405" t="str">
            <v>GD</v>
          </cell>
          <cell r="K405" t="str">
            <v>OR</v>
          </cell>
          <cell r="L405" t="str">
            <v>355000</v>
          </cell>
          <cell r="M405" t="str">
            <v xml:space="preserve">545                                </v>
          </cell>
          <cell r="N405" t="str">
            <v>JP</v>
          </cell>
          <cell r="O405" t="str">
            <v xml:space="preserve">UADD    </v>
          </cell>
          <cell r="P405" t="str">
            <v>Jackson Prairie Storage</v>
          </cell>
          <cell r="Q405" t="str">
            <v>Jackson Prairie Storage Oregon</v>
          </cell>
          <cell r="R405">
            <v>7730.41</v>
          </cell>
          <cell r="S405" t="str">
            <v>7201</v>
          </cell>
          <cell r="T405" t="str">
            <v>JN001</v>
          </cell>
          <cell r="U405" t="str">
            <v>Programs</v>
          </cell>
          <cell r="V405" t="str">
            <v>GD.OR.355000</v>
          </cell>
          <cell r="W405">
            <v>1</v>
          </cell>
          <cell r="X405">
            <v>7730.41</v>
          </cell>
        </row>
        <row r="406">
          <cell r="B406" t="str">
            <v>JN001</v>
          </cell>
          <cell r="C406" t="str">
            <v>7201</v>
          </cell>
          <cell r="D406" t="str">
            <v>JP Capital Blanket for OR</v>
          </cell>
          <cell r="E406" t="str">
            <v>54505008</v>
          </cell>
          <cell r="F406" t="str">
            <v>GSTOR-Cap Blanket</v>
          </cell>
          <cell r="G406">
            <v>39814</v>
          </cell>
          <cell r="H406" t="str">
            <v>202101</v>
          </cell>
          <cell r="I406">
            <v>202101</v>
          </cell>
          <cell r="J406" t="str">
            <v>GD</v>
          </cell>
          <cell r="K406" t="str">
            <v>OR</v>
          </cell>
          <cell r="L406" t="str">
            <v>357000</v>
          </cell>
          <cell r="M406" t="str">
            <v xml:space="preserve">545                                </v>
          </cell>
          <cell r="N406" t="str">
            <v>JP</v>
          </cell>
          <cell r="O406" t="str">
            <v xml:space="preserve">UADD    </v>
          </cell>
          <cell r="P406" t="str">
            <v>Jackson Prairie Storage</v>
          </cell>
          <cell r="Q406" t="str">
            <v>Jackson Prairie Storage Oregon</v>
          </cell>
          <cell r="R406">
            <v>7730.18</v>
          </cell>
          <cell r="S406" t="str">
            <v>7201</v>
          </cell>
          <cell r="T406" t="str">
            <v>JN001</v>
          </cell>
          <cell r="U406" t="str">
            <v>Programs</v>
          </cell>
          <cell r="V406" t="str">
            <v>GD.OR.357000</v>
          </cell>
          <cell r="W406">
            <v>1</v>
          </cell>
          <cell r="X406">
            <v>7730.18</v>
          </cell>
        </row>
        <row r="407">
          <cell r="B407" t="str">
            <v>MN304</v>
          </cell>
          <cell r="C407" t="str">
            <v>1001</v>
          </cell>
          <cell r="D407" t="str">
            <v>Development Gas Rev-Medford</v>
          </cell>
          <cell r="E407" t="str">
            <v>98401115</v>
          </cell>
          <cell r="F407" t="str">
            <v>DIS-G S Cap Blanket</v>
          </cell>
          <cell r="G407">
            <v>40179</v>
          </cell>
          <cell r="H407" t="str">
            <v>202102</v>
          </cell>
          <cell r="I407">
            <v>202102</v>
          </cell>
          <cell r="J407" t="str">
            <v>GD</v>
          </cell>
          <cell r="K407" t="str">
            <v>OR</v>
          </cell>
          <cell r="L407" t="str">
            <v>376000</v>
          </cell>
          <cell r="M407" t="str">
            <v xml:space="preserve">068                                </v>
          </cell>
          <cell r="N407" t="str">
            <v>00</v>
          </cell>
          <cell r="O407" t="str">
            <v xml:space="preserve">UADD    </v>
          </cell>
          <cell r="P407" t="str">
            <v>Gas Revenue Blanket</v>
          </cell>
          <cell r="Q407" t="str">
            <v>Oregon - Gas Rev Projects/Medford</v>
          </cell>
          <cell r="R407">
            <v>37241.660000000003</v>
          </cell>
          <cell r="S407" t="str">
            <v>1001</v>
          </cell>
          <cell r="T407" t="str">
            <v>MN304</v>
          </cell>
          <cell r="U407" t="str">
            <v>Mandated</v>
          </cell>
          <cell r="V407" t="str">
            <v>GD.OR.376000</v>
          </cell>
          <cell r="W407">
            <v>1</v>
          </cell>
          <cell r="X407">
            <v>37241.660000000003</v>
          </cell>
        </row>
        <row r="408">
          <cell r="B408" t="str">
            <v>MN304</v>
          </cell>
          <cell r="C408" t="str">
            <v>1001</v>
          </cell>
          <cell r="D408" t="str">
            <v>Development Gas Rev-Medford</v>
          </cell>
          <cell r="E408" t="str">
            <v>98401115</v>
          </cell>
          <cell r="F408" t="str">
            <v>DIS-G S Cap Blanket</v>
          </cell>
          <cell r="G408">
            <v>40179</v>
          </cell>
          <cell r="H408" t="str">
            <v>202102</v>
          </cell>
          <cell r="I408">
            <v>202102</v>
          </cell>
          <cell r="J408" t="str">
            <v>GD</v>
          </cell>
          <cell r="K408" t="str">
            <v>OR</v>
          </cell>
          <cell r="L408" t="str">
            <v>380000</v>
          </cell>
          <cell r="M408" t="str">
            <v xml:space="preserve">068                                </v>
          </cell>
          <cell r="N408" t="str">
            <v>00</v>
          </cell>
          <cell r="O408" t="str">
            <v xml:space="preserve">UADD    </v>
          </cell>
          <cell r="P408" t="str">
            <v>Gas Revenue Blanket</v>
          </cell>
          <cell r="Q408" t="str">
            <v>Oregon - Gas Rev Projects/Medford</v>
          </cell>
          <cell r="R408">
            <v>21449.41</v>
          </cell>
          <cell r="S408" t="str">
            <v>1001</v>
          </cell>
          <cell r="T408" t="str">
            <v>MN304</v>
          </cell>
          <cell r="U408" t="str">
            <v>Mandated</v>
          </cell>
          <cell r="V408" t="str">
            <v>GD.OR.380000</v>
          </cell>
          <cell r="W408">
            <v>1</v>
          </cell>
          <cell r="X408">
            <v>21449.41</v>
          </cell>
        </row>
        <row r="409">
          <cell r="B409" t="str">
            <v>MN304</v>
          </cell>
          <cell r="C409" t="str">
            <v>1001</v>
          </cell>
          <cell r="D409" t="str">
            <v>Gas Commercl Mains-984</v>
          </cell>
          <cell r="E409" t="str">
            <v>98401112</v>
          </cell>
          <cell r="F409" t="str">
            <v>DIS-G S Cap Blanket</v>
          </cell>
          <cell r="G409">
            <v>42217</v>
          </cell>
          <cell r="H409" t="str">
            <v>202102</v>
          </cell>
          <cell r="I409">
            <v>202102</v>
          </cell>
          <cell r="J409" t="str">
            <v>GD</v>
          </cell>
          <cell r="K409" t="str">
            <v>OR</v>
          </cell>
          <cell r="L409" t="str">
            <v>376000</v>
          </cell>
          <cell r="M409" t="str">
            <v xml:space="preserve">068                                </v>
          </cell>
          <cell r="N409" t="str">
            <v>00</v>
          </cell>
          <cell r="O409" t="str">
            <v xml:space="preserve">UADD    </v>
          </cell>
          <cell r="P409" t="str">
            <v>Gas Revenue Blanket</v>
          </cell>
          <cell r="Q409" t="str">
            <v>Oregon - Gas Rev Projects/Medford</v>
          </cell>
          <cell r="R409">
            <v>21992.26</v>
          </cell>
          <cell r="S409" t="str">
            <v>1001</v>
          </cell>
          <cell r="T409" t="str">
            <v>MN304</v>
          </cell>
          <cell r="U409" t="str">
            <v>Mandated</v>
          </cell>
          <cell r="V409" t="str">
            <v>GD.OR.376000</v>
          </cell>
          <cell r="W409">
            <v>1</v>
          </cell>
          <cell r="X409">
            <v>21992.26</v>
          </cell>
        </row>
        <row r="410">
          <cell r="B410" t="str">
            <v>MN305</v>
          </cell>
          <cell r="C410" t="str">
            <v>1001</v>
          </cell>
          <cell r="D410" t="str">
            <v>Gas Commercl Mains-986</v>
          </cell>
          <cell r="E410" t="str">
            <v>98601112</v>
          </cell>
          <cell r="F410" t="str">
            <v>DIS-G S Cap Blanket</v>
          </cell>
          <cell r="G410">
            <v>40179</v>
          </cell>
          <cell r="H410" t="str">
            <v>202102</v>
          </cell>
          <cell r="I410">
            <v>202102</v>
          </cell>
          <cell r="J410" t="str">
            <v>GD</v>
          </cell>
          <cell r="K410" t="str">
            <v>OR</v>
          </cell>
          <cell r="L410" t="str">
            <v>376000</v>
          </cell>
          <cell r="M410" t="str">
            <v xml:space="preserve">068                                </v>
          </cell>
          <cell r="N410" t="str">
            <v>00</v>
          </cell>
          <cell r="O410" t="str">
            <v xml:space="preserve">UADD    </v>
          </cell>
          <cell r="P410" t="str">
            <v>Gas Revenue Blanket</v>
          </cell>
          <cell r="Q410" t="str">
            <v>Oregon - Gas Rev Projects/Roseburg</v>
          </cell>
          <cell r="R410">
            <v>-9691.42</v>
          </cell>
          <cell r="S410" t="str">
            <v>1001</v>
          </cell>
          <cell r="T410" t="str">
            <v>MN305</v>
          </cell>
          <cell r="U410" t="str">
            <v>Mandated</v>
          </cell>
          <cell r="V410" t="str">
            <v>GD.OR.376000</v>
          </cell>
          <cell r="W410">
            <v>1</v>
          </cell>
          <cell r="X410">
            <v>-9691.42</v>
          </cell>
        </row>
        <row r="411">
          <cell r="B411" t="str">
            <v>MN305</v>
          </cell>
          <cell r="C411" t="str">
            <v>1001</v>
          </cell>
          <cell r="D411" t="str">
            <v>Gas Commercl Mains-986</v>
          </cell>
          <cell r="E411" t="str">
            <v>98601112</v>
          </cell>
          <cell r="F411" t="str">
            <v>DIS-G S Cap Blanket</v>
          </cell>
          <cell r="G411">
            <v>40179</v>
          </cell>
          <cell r="H411" t="str">
            <v>202102</v>
          </cell>
          <cell r="I411">
            <v>202102</v>
          </cell>
          <cell r="J411" t="str">
            <v>GD</v>
          </cell>
          <cell r="K411" t="str">
            <v>OR</v>
          </cell>
          <cell r="L411" t="str">
            <v>380000</v>
          </cell>
          <cell r="M411" t="str">
            <v xml:space="preserve">068                                </v>
          </cell>
          <cell r="N411" t="str">
            <v>00</v>
          </cell>
          <cell r="O411" t="str">
            <v xml:space="preserve">UADD    </v>
          </cell>
          <cell r="P411" t="str">
            <v>Gas Revenue Blanket</v>
          </cell>
          <cell r="Q411" t="str">
            <v>Oregon - Gas Rev Projects/Roseburg</v>
          </cell>
          <cell r="R411">
            <v>-1803.53</v>
          </cell>
          <cell r="S411" t="str">
            <v>1001</v>
          </cell>
          <cell r="T411" t="str">
            <v>MN305</v>
          </cell>
          <cell r="U411" t="str">
            <v>Mandated</v>
          </cell>
          <cell r="V411" t="str">
            <v>GD.OR.380000</v>
          </cell>
          <cell r="W411">
            <v>1</v>
          </cell>
          <cell r="X411">
            <v>-1803.53</v>
          </cell>
        </row>
        <row r="412">
          <cell r="B412" t="str">
            <v>MN306</v>
          </cell>
          <cell r="C412" t="str">
            <v>1001</v>
          </cell>
          <cell r="D412" t="str">
            <v>Gas Commercl Mains-987</v>
          </cell>
          <cell r="E412" t="str">
            <v>98701112</v>
          </cell>
          <cell r="F412" t="str">
            <v>DIS-G S Cap Blanket</v>
          </cell>
          <cell r="G412">
            <v>40179</v>
          </cell>
          <cell r="H412" t="str">
            <v>202102</v>
          </cell>
          <cell r="I412">
            <v>202102</v>
          </cell>
          <cell r="J412" t="str">
            <v>GD</v>
          </cell>
          <cell r="K412" t="str">
            <v>OR</v>
          </cell>
          <cell r="L412" t="str">
            <v>376000</v>
          </cell>
          <cell r="M412" t="str">
            <v xml:space="preserve">068                                </v>
          </cell>
          <cell r="N412" t="str">
            <v>00</v>
          </cell>
          <cell r="O412" t="str">
            <v xml:space="preserve">UADD    </v>
          </cell>
          <cell r="P412" t="str">
            <v>Gas Revenue Blanket</v>
          </cell>
          <cell r="Q412" t="str">
            <v>Oregon - Gas Rev Projects/Klamath Falls</v>
          </cell>
          <cell r="R412">
            <v>187.68</v>
          </cell>
          <cell r="S412" t="str">
            <v>1001</v>
          </cell>
          <cell r="T412" t="str">
            <v>MN306</v>
          </cell>
          <cell r="U412" t="str">
            <v>Mandated</v>
          </cell>
          <cell r="V412" t="str">
            <v>GD.OR.376000</v>
          </cell>
          <cell r="W412">
            <v>1</v>
          </cell>
          <cell r="X412">
            <v>187.68</v>
          </cell>
        </row>
        <row r="413">
          <cell r="B413" t="str">
            <v>MN306</v>
          </cell>
          <cell r="C413" t="str">
            <v>1001</v>
          </cell>
          <cell r="D413" t="str">
            <v>Gas Commercl Mains-987</v>
          </cell>
          <cell r="E413" t="str">
            <v>98701112</v>
          </cell>
          <cell r="F413" t="str">
            <v>DIS-G S Cap Blanket</v>
          </cell>
          <cell r="G413">
            <v>40179</v>
          </cell>
          <cell r="H413" t="str">
            <v>202102</v>
          </cell>
          <cell r="I413">
            <v>202102</v>
          </cell>
          <cell r="J413" t="str">
            <v>GD</v>
          </cell>
          <cell r="K413" t="str">
            <v>OR</v>
          </cell>
          <cell r="L413" t="str">
            <v>380000</v>
          </cell>
          <cell r="M413" t="str">
            <v xml:space="preserve">068                                </v>
          </cell>
          <cell r="N413" t="str">
            <v>00</v>
          </cell>
          <cell r="O413" t="str">
            <v xml:space="preserve">UADD    </v>
          </cell>
          <cell r="P413" t="str">
            <v>Gas Revenue Blanket</v>
          </cell>
          <cell r="Q413" t="str">
            <v>Oregon - Gas Rev Projects/Klamath Falls</v>
          </cell>
          <cell r="R413">
            <v>34.94</v>
          </cell>
          <cell r="S413" t="str">
            <v>1001</v>
          </cell>
          <cell r="T413" t="str">
            <v>MN306</v>
          </cell>
          <cell r="U413" t="str">
            <v>Mandated</v>
          </cell>
          <cell r="V413" t="str">
            <v>GD.OR.380000</v>
          </cell>
          <cell r="W413">
            <v>1</v>
          </cell>
          <cell r="X413">
            <v>34.94</v>
          </cell>
        </row>
        <row r="414">
          <cell r="B414" t="str">
            <v>MN304</v>
          </cell>
          <cell r="C414" t="str">
            <v>1001</v>
          </cell>
          <cell r="D414" t="str">
            <v>Gas Meters/Regulators-Medford</v>
          </cell>
          <cell r="E414" t="str">
            <v>98401132</v>
          </cell>
          <cell r="F414" t="str">
            <v>DIS-G S Cap Blanket</v>
          </cell>
          <cell r="G414">
            <v>33434</v>
          </cell>
          <cell r="H414" t="str">
            <v>202102</v>
          </cell>
          <cell r="I414">
            <v>202102</v>
          </cell>
          <cell r="J414" t="str">
            <v>GD</v>
          </cell>
          <cell r="K414" t="str">
            <v>OR</v>
          </cell>
          <cell r="L414" t="str">
            <v>376000</v>
          </cell>
          <cell r="M414" t="str">
            <v xml:space="preserve">068                                </v>
          </cell>
          <cell r="N414" t="str">
            <v>00</v>
          </cell>
          <cell r="O414" t="str">
            <v xml:space="preserve">UADD    </v>
          </cell>
          <cell r="P414" t="str">
            <v>Gas Revenue Blanket</v>
          </cell>
          <cell r="Q414" t="str">
            <v>Oregon - Gas Rev Projects/Medford</v>
          </cell>
          <cell r="R414">
            <v>208.69</v>
          </cell>
          <cell r="S414" t="str">
            <v>1001</v>
          </cell>
          <cell r="T414" t="str">
            <v>MN304</v>
          </cell>
          <cell r="U414" t="str">
            <v>Mandated</v>
          </cell>
          <cell r="V414" t="str">
            <v>GD.OR.376000</v>
          </cell>
          <cell r="W414">
            <v>1</v>
          </cell>
          <cell r="X414">
            <v>208.69</v>
          </cell>
        </row>
        <row r="415">
          <cell r="B415" t="str">
            <v>MN304</v>
          </cell>
          <cell r="C415" t="str">
            <v>1001</v>
          </cell>
          <cell r="D415" t="str">
            <v>Gas Meters/Regulators-Medford</v>
          </cell>
          <cell r="E415" t="str">
            <v>98401132</v>
          </cell>
          <cell r="F415" t="str">
            <v>DIS-G S Cap Blanket</v>
          </cell>
          <cell r="G415">
            <v>33434</v>
          </cell>
          <cell r="H415" t="str">
            <v>202102</v>
          </cell>
          <cell r="I415">
            <v>202102</v>
          </cell>
          <cell r="J415" t="str">
            <v>GD</v>
          </cell>
          <cell r="K415" t="str">
            <v>OR</v>
          </cell>
          <cell r="L415" t="str">
            <v>380000</v>
          </cell>
          <cell r="M415" t="str">
            <v xml:space="preserve">068                                </v>
          </cell>
          <cell r="N415" t="str">
            <v>00</v>
          </cell>
          <cell r="O415" t="str">
            <v xml:space="preserve">UADD    </v>
          </cell>
          <cell r="P415" t="str">
            <v>Gas Revenue Blanket</v>
          </cell>
          <cell r="Q415" t="str">
            <v>Oregon - Gas Rev Projects/Medford</v>
          </cell>
          <cell r="R415">
            <v>38.83</v>
          </cell>
          <cell r="S415" t="str">
            <v>1001</v>
          </cell>
          <cell r="T415" t="str">
            <v>MN304</v>
          </cell>
          <cell r="U415" t="str">
            <v>Mandated</v>
          </cell>
          <cell r="V415" t="str">
            <v>GD.OR.380000</v>
          </cell>
          <cell r="W415">
            <v>1</v>
          </cell>
          <cell r="X415">
            <v>38.83</v>
          </cell>
        </row>
        <row r="416">
          <cell r="B416" t="str">
            <v>MN304</v>
          </cell>
          <cell r="C416" t="str">
            <v>1001</v>
          </cell>
          <cell r="D416" t="str">
            <v>Gas New Com Servcs - Medford</v>
          </cell>
          <cell r="E416" t="str">
            <v>98401113</v>
          </cell>
          <cell r="F416" t="str">
            <v>DIS-G S Cap Blanket</v>
          </cell>
          <cell r="G416">
            <v>40179</v>
          </cell>
          <cell r="H416" t="str">
            <v>202102</v>
          </cell>
          <cell r="I416">
            <v>202102</v>
          </cell>
          <cell r="J416" t="str">
            <v>GD</v>
          </cell>
          <cell r="K416" t="str">
            <v>OR</v>
          </cell>
          <cell r="L416" t="str">
            <v>376000</v>
          </cell>
          <cell r="M416" t="str">
            <v xml:space="preserve">068                                </v>
          </cell>
          <cell r="N416" t="str">
            <v>00</v>
          </cell>
          <cell r="O416" t="str">
            <v xml:space="preserve">UADD    </v>
          </cell>
          <cell r="P416" t="str">
            <v>Gas Revenue Blanket</v>
          </cell>
          <cell r="Q416" t="str">
            <v>Oregon - Gas Rev Projects/Medford</v>
          </cell>
          <cell r="R416">
            <v>44416.81</v>
          </cell>
          <cell r="S416" t="str">
            <v>1001</v>
          </cell>
          <cell r="T416" t="str">
            <v>MN304</v>
          </cell>
          <cell r="U416" t="str">
            <v>Mandated</v>
          </cell>
          <cell r="V416" t="str">
            <v>GD.OR.376000</v>
          </cell>
          <cell r="W416">
            <v>1</v>
          </cell>
          <cell r="X416">
            <v>44416.81</v>
          </cell>
        </row>
        <row r="417">
          <cell r="B417" t="str">
            <v>MN304</v>
          </cell>
          <cell r="C417" t="str">
            <v>1001</v>
          </cell>
          <cell r="D417" t="str">
            <v>Gas New Com Servcs - Medford</v>
          </cell>
          <cell r="E417" t="str">
            <v>98401113</v>
          </cell>
          <cell r="F417" t="str">
            <v>DIS-G S Cap Blanket</v>
          </cell>
          <cell r="G417">
            <v>40179</v>
          </cell>
          <cell r="H417" t="str">
            <v>202102</v>
          </cell>
          <cell r="I417">
            <v>202102</v>
          </cell>
          <cell r="J417" t="str">
            <v>GD</v>
          </cell>
          <cell r="K417" t="str">
            <v>OR</v>
          </cell>
          <cell r="L417" t="str">
            <v>380000</v>
          </cell>
          <cell r="M417" t="str">
            <v xml:space="preserve">068                                </v>
          </cell>
          <cell r="N417" t="str">
            <v>00</v>
          </cell>
          <cell r="O417" t="str">
            <v xml:space="preserve">UADD    </v>
          </cell>
          <cell r="P417" t="str">
            <v>Gas Revenue Blanket</v>
          </cell>
          <cell r="Q417" t="str">
            <v>Oregon - Gas Rev Projects/Medford</v>
          </cell>
          <cell r="R417">
            <v>44416.43</v>
          </cell>
          <cell r="S417" t="str">
            <v>1001</v>
          </cell>
          <cell r="T417" t="str">
            <v>MN304</v>
          </cell>
          <cell r="U417" t="str">
            <v>Mandated</v>
          </cell>
          <cell r="V417" t="str">
            <v>GD.OR.380000</v>
          </cell>
          <cell r="W417">
            <v>1</v>
          </cell>
          <cell r="X417">
            <v>44416.43</v>
          </cell>
        </row>
        <row r="418">
          <cell r="B418" t="str">
            <v>MN305</v>
          </cell>
          <cell r="C418" t="str">
            <v>1001</v>
          </cell>
          <cell r="D418" t="str">
            <v>Gas New Com Servcs - Roseburg</v>
          </cell>
          <cell r="E418" t="str">
            <v>98601113</v>
          </cell>
          <cell r="F418" t="str">
            <v>DIS-G S Cap Blanket</v>
          </cell>
          <cell r="G418">
            <v>40179</v>
          </cell>
          <cell r="H418" t="str">
            <v>202102</v>
          </cell>
          <cell r="I418">
            <v>202102</v>
          </cell>
          <cell r="J418" t="str">
            <v>GD</v>
          </cell>
          <cell r="K418" t="str">
            <v>OR</v>
          </cell>
          <cell r="L418" t="str">
            <v>376000</v>
          </cell>
          <cell r="M418" t="str">
            <v xml:space="preserve">068                                </v>
          </cell>
          <cell r="N418" t="str">
            <v>00</v>
          </cell>
          <cell r="O418" t="str">
            <v xml:space="preserve">UADD    </v>
          </cell>
          <cell r="P418" t="str">
            <v>Gas Revenue Blanket</v>
          </cell>
          <cell r="Q418" t="str">
            <v>Oregon - Gas Rev Projects/Roseburg</v>
          </cell>
          <cell r="R418">
            <v>612.47</v>
          </cell>
          <cell r="S418" t="str">
            <v>1001</v>
          </cell>
          <cell r="T418" t="str">
            <v>MN305</v>
          </cell>
          <cell r="U418" t="str">
            <v>Mandated</v>
          </cell>
          <cell r="V418" t="str">
            <v>GD.OR.376000</v>
          </cell>
          <cell r="W418">
            <v>1</v>
          </cell>
          <cell r="X418">
            <v>612.47</v>
          </cell>
        </row>
        <row r="419">
          <cell r="B419" t="str">
            <v>MN305</v>
          </cell>
          <cell r="C419" t="str">
            <v>1001</v>
          </cell>
          <cell r="D419" t="str">
            <v>Gas New Com Servcs - Roseburg</v>
          </cell>
          <cell r="E419" t="str">
            <v>98601113</v>
          </cell>
          <cell r="F419" t="str">
            <v>DIS-G S Cap Blanket</v>
          </cell>
          <cell r="G419">
            <v>40179</v>
          </cell>
          <cell r="H419" t="str">
            <v>202102</v>
          </cell>
          <cell r="I419">
            <v>202102</v>
          </cell>
          <cell r="J419" t="str">
            <v>GD</v>
          </cell>
          <cell r="K419" t="str">
            <v>OR</v>
          </cell>
          <cell r="L419" t="str">
            <v>380000</v>
          </cell>
          <cell r="M419" t="str">
            <v xml:space="preserve">068                                </v>
          </cell>
          <cell r="N419" t="str">
            <v>00</v>
          </cell>
          <cell r="O419" t="str">
            <v xml:space="preserve">UADD    </v>
          </cell>
          <cell r="P419" t="str">
            <v>Gas Revenue Blanket</v>
          </cell>
          <cell r="Q419" t="str">
            <v>Oregon - Gas Rev Projects/Roseburg</v>
          </cell>
          <cell r="R419">
            <v>612.45000000000005</v>
          </cell>
          <cell r="S419" t="str">
            <v>1001</v>
          </cell>
          <cell r="T419" t="str">
            <v>MN305</v>
          </cell>
          <cell r="U419" t="str">
            <v>Mandated</v>
          </cell>
          <cell r="V419" t="str">
            <v>GD.OR.380000</v>
          </cell>
          <cell r="W419">
            <v>1</v>
          </cell>
          <cell r="X419">
            <v>612.45000000000005</v>
          </cell>
        </row>
        <row r="420">
          <cell r="B420" t="str">
            <v>MN306</v>
          </cell>
          <cell r="C420" t="str">
            <v>1001</v>
          </cell>
          <cell r="D420" t="str">
            <v>Gas New Com Servcs-Klmth Flls</v>
          </cell>
          <cell r="E420" t="str">
            <v>98701113</v>
          </cell>
          <cell r="F420" t="str">
            <v>DIS-G S Cap Blanket</v>
          </cell>
          <cell r="G420">
            <v>40179</v>
          </cell>
          <cell r="H420" t="str">
            <v>202102</v>
          </cell>
          <cell r="I420">
            <v>202102</v>
          </cell>
          <cell r="J420" t="str">
            <v>GD</v>
          </cell>
          <cell r="K420" t="str">
            <v>OR</v>
          </cell>
          <cell r="L420" t="str">
            <v>376000</v>
          </cell>
          <cell r="M420" t="str">
            <v xml:space="preserve">068                                </v>
          </cell>
          <cell r="N420" t="str">
            <v>00</v>
          </cell>
          <cell r="O420" t="str">
            <v xml:space="preserve">UADD    </v>
          </cell>
          <cell r="P420" t="str">
            <v>Gas Revenue Blanket</v>
          </cell>
          <cell r="Q420" t="str">
            <v>Oregon - Gas Rev Projects/Klamath Falls</v>
          </cell>
          <cell r="R420">
            <v>646.74</v>
          </cell>
          <cell r="S420" t="str">
            <v>1001</v>
          </cell>
          <cell r="T420" t="str">
            <v>MN306</v>
          </cell>
          <cell r="U420" t="str">
            <v>Mandated</v>
          </cell>
          <cell r="V420" t="str">
            <v>GD.OR.376000</v>
          </cell>
          <cell r="W420">
            <v>1</v>
          </cell>
          <cell r="X420">
            <v>646.74</v>
          </cell>
        </row>
        <row r="421">
          <cell r="B421" t="str">
            <v>MN306</v>
          </cell>
          <cell r="C421" t="str">
            <v>1001</v>
          </cell>
          <cell r="D421" t="str">
            <v>Gas New Com Servcs-Klmth Flls</v>
          </cell>
          <cell r="E421" t="str">
            <v>98701113</v>
          </cell>
          <cell r="F421" t="str">
            <v>DIS-G S Cap Blanket</v>
          </cell>
          <cell r="G421">
            <v>40179</v>
          </cell>
          <cell r="H421" t="str">
            <v>202102</v>
          </cell>
          <cell r="I421">
            <v>202102</v>
          </cell>
          <cell r="J421" t="str">
            <v>GD</v>
          </cell>
          <cell r="K421" t="str">
            <v>OR</v>
          </cell>
          <cell r="L421" t="str">
            <v>380000</v>
          </cell>
          <cell r="M421" t="str">
            <v xml:space="preserve">068                                </v>
          </cell>
          <cell r="N421" t="str">
            <v>00</v>
          </cell>
          <cell r="O421" t="str">
            <v xml:space="preserve">UADD    </v>
          </cell>
          <cell r="P421" t="str">
            <v>Gas Revenue Blanket</v>
          </cell>
          <cell r="Q421" t="str">
            <v>Oregon - Gas Rev Projects/Klamath Falls</v>
          </cell>
          <cell r="R421">
            <v>646.71</v>
          </cell>
          <cell r="S421" t="str">
            <v>1001</v>
          </cell>
          <cell r="T421" t="str">
            <v>MN306</v>
          </cell>
          <cell r="U421" t="str">
            <v>Mandated</v>
          </cell>
          <cell r="V421" t="str">
            <v>GD.OR.380000</v>
          </cell>
          <cell r="W421">
            <v>1</v>
          </cell>
          <cell r="X421">
            <v>646.71</v>
          </cell>
        </row>
        <row r="422">
          <cell r="B422" t="str">
            <v>MN304</v>
          </cell>
          <cell r="C422" t="str">
            <v>1001</v>
          </cell>
          <cell r="D422" t="str">
            <v>Gas New Mains - Grants Pass</v>
          </cell>
          <cell r="E422" t="str">
            <v>98501110</v>
          </cell>
          <cell r="F422" t="str">
            <v>DIS-G S Cap Blanket</v>
          </cell>
          <cell r="G422">
            <v>40179</v>
          </cell>
          <cell r="H422" t="str">
            <v>202102</v>
          </cell>
          <cell r="I422">
            <v>202102</v>
          </cell>
          <cell r="J422" t="str">
            <v>GD</v>
          </cell>
          <cell r="K422" t="str">
            <v>OR</v>
          </cell>
          <cell r="L422" t="str">
            <v>376000</v>
          </cell>
          <cell r="M422" t="str">
            <v xml:space="preserve">068                                </v>
          </cell>
          <cell r="N422" t="str">
            <v>00</v>
          </cell>
          <cell r="O422" t="str">
            <v xml:space="preserve">UADD    </v>
          </cell>
          <cell r="P422" t="str">
            <v>Gas Revenue Blanket</v>
          </cell>
          <cell r="Q422" t="str">
            <v>Oregon - Gas Rev Projects/Medford</v>
          </cell>
          <cell r="R422">
            <v>2267.44</v>
          </cell>
          <cell r="S422" t="str">
            <v>1001</v>
          </cell>
          <cell r="T422" t="str">
            <v>MN304</v>
          </cell>
          <cell r="U422" t="str">
            <v>Mandated</v>
          </cell>
          <cell r="V422" t="str">
            <v>GD.OR.376000</v>
          </cell>
          <cell r="W422">
            <v>1</v>
          </cell>
          <cell r="X422">
            <v>2267.44</v>
          </cell>
        </row>
        <row r="423">
          <cell r="B423" t="str">
            <v>MN304</v>
          </cell>
          <cell r="C423" t="str">
            <v>1001</v>
          </cell>
          <cell r="D423" t="str">
            <v>Gas New Mains - Grants Pass</v>
          </cell>
          <cell r="E423" t="str">
            <v>98501110</v>
          </cell>
          <cell r="F423" t="str">
            <v>DIS-G S Cap Blanket</v>
          </cell>
          <cell r="G423">
            <v>40179</v>
          </cell>
          <cell r="H423" t="str">
            <v>202102</v>
          </cell>
          <cell r="I423">
            <v>202102</v>
          </cell>
          <cell r="J423" t="str">
            <v>GD</v>
          </cell>
          <cell r="K423" t="str">
            <v>OR</v>
          </cell>
          <cell r="L423" t="str">
            <v>380000</v>
          </cell>
          <cell r="M423" t="str">
            <v xml:space="preserve">068                                </v>
          </cell>
          <cell r="N423" t="str">
            <v>00</v>
          </cell>
          <cell r="O423" t="str">
            <v xml:space="preserve">UADD    </v>
          </cell>
          <cell r="P423" t="str">
            <v>Gas Revenue Blanket</v>
          </cell>
          <cell r="Q423" t="str">
            <v>Oregon - Gas Rev Projects/Medford</v>
          </cell>
          <cell r="R423">
            <v>421.97</v>
          </cell>
          <cell r="S423" t="str">
            <v>1001</v>
          </cell>
          <cell r="T423" t="str">
            <v>MN304</v>
          </cell>
          <cell r="U423" t="str">
            <v>Mandated</v>
          </cell>
          <cell r="V423" t="str">
            <v>GD.OR.380000</v>
          </cell>
          <cell r="W423">
            <v>1</v>
          </cell>
          <cell r="X423">
            <v>421.97</v>
          </cell>
        </row>
        <row r="424">
          <cell r="B424" t="str">
            <v>MN306</v>
          </cell>
          <cell r="C424" t="str">
            <v>1001</v>
          </cell>
          <cell r="D424" t="str">
            <v>Gas New Mains - Klamath Falls</v>
          </cell>
          <cell r="E424" t="str">
            <v>98701110</v>
          </cell>
          <cell r="F424" t="str">
            <v>DIS-G S Cap Blanket</v>
          </cell>
          <cell r="G424">
            <v>40179</v>
          </cell>
          <cell r="H424" t="str">
            <v>202102</v>
          </cell>
          <cell r="I424">
            <v>202102</v>
          </cell>
          <cell r="J424" t="str">
            <v>GD</v>
          </cell>
          <cell r="K424" t="str">
            <v>OR</v>
          </cell>
          <cell r="L424" t="str">
            <v>376000</v>
          </cell>
          <cell r="M424" t="str">
            <v xml:space="preserve">068                                </v>
          </cell>
          <cell r="N424" t="str">
            <v>00</v>
          </cell>
          <cell r="O424" t="str">
            <v xml:space="preserve">UADD    </v>
          </cell>
          <cell r="P424" t="str">
            <v>Gas Revenue Blanket</v>
          </cell>
          <cell r="Q424" t="str">
            <v>Oregon - Gas Rev Projects/Klamath Falls</v>
          </cell>
          <cell r="R424">
            <v>18795.23</v>
          </cell>
          <cell r="S424" t="str">
            <v>1001</v>
          </cell>
          <cell r="T424" t="str">
            <v>MN306</v>
          </cell>
          <cell r="U424" t="str">
            <v>Mandated</v>
          </cell>
          <cell r="V424" t="str">
            <v>GD.OR.376000</v>
          </cell>
          <cell r="W424">
            <v>1</v>
          </cell>
          <cell r="X424">
            <v>18795.23</v>
          </cell>
        </row>
        <row r="425">
          <cell r="B425" t="str">
            <v>MN306</v>
          </cell>
          <cell r="C425" t="str">
            <v>1001</v>
          </cell>
          <cell r="D425" t="str">
            <v>Gas New Mains - Klamath Falls</v>
          </cell>
          <cell r="E425" t="str">
            <v>98701110</v>
          </cell>
          <cell r="F425" t="str">
            <v>DIS-G S Cap Blanket</v>
          </cell>
          <cell r="G425">
            <v>40179</v>
          </cell>
          <cell r="H425" t="str">
            <v>202102</v>
          </cell>
          <cell r="I425">
            <v>202102</v>
          </cell>
          <cell r="J425" t="str">
            <v>GD</v>
          </cell>
          <cell r="K425" t="str">
            <v>OR</v>
          </cell>
          <cell r="L425" t="str">
            <v>380000</v>
          </cell>
          <cell r="M425" t="str">
            <v xml:space="preserve">068                                </v>
          </cell>
          <cell r="N425" t="str">
            <v>00</v>
          </cell>
          <cell r="O425" t="str">
            <v xml:space="preserve">UADD    </v>
          </cell>
          <cell r="P425" t="str">
            <v>Gas Revenue Blanket</v>
          </cell>
          <cell r="Q425" t="str">
            <v>Oregon - Gas Rev Projects/Klamath Falls</v>
          </cell>
          <cell r="R425">
            <v>4361.57</v>
          </cell>
          <cell r="S425" t="str">
            <v>1001</v>
          </cell>
          <cell r="T425" t="str">
            <v>MN306</v>
          </cell>
          <cell r="U425" t="str">
            <v>Mandated</v>
          </cell>
          <cell r="V425" t="str">
            <v>GD.OR.380000</v>
          </cell>
          <cell r="W425">
            <v>1</v>
          </cell>
          <cell r="X425">
            <v>4361.57</v>
          </cell>
        </row>
        <row r="426">
          <cell r="B426" t="str">
            <v>MN307</v>
          </cell>
          <cell r="C426" t="str">
            <v>1001</v>
          </cell>
          <cell r="D426" t="str">
            <v>Gas New Mains - LaGrande</v>
          </cell>
          <cell r="E426" t="str">
            <v>98801110</v>
          </cell>
          <cell r="F426" t="str">
            <v>DIS-G S Cap Blanket</v>
          </cell>
          <cell r="G426">
            <v>40179</v>
          </cell>
          <cell r="H426" t="str">
            <v>202102</v>
          </cell>
          <cell r="I426">
            <v>202102</v>
          </cell>
          <cell r="J426" t="str">
            <v>GD</v>
          </cell>
          <cell r="K426" t="str">
            <v>OR</v>
          </cell>
          <cell r="L426" t="str">
            <v>376000</v>
          </cell>
          <cell r="M426" t="str">
            <v xml:space="preserve">068                                </v>
          </cell>
          <cell r="N426" t="str">
            <v>00</v>
          </cell>
          <cell r="O426" t="str">
            <v xml:space="preserve">UADD    </v>
          </cell>
          <cell r="P426" t="str">
            <v>Gas Revenue Blanket</v>
          </cell>
          <cell r="Q426" t="str">
            <v>Oregon - Gas Rev Projects/LaGrande</v>
          </cell>
          <cell r="R426">
            <v>699.23</v>
          </cell>
          <cell r="S426" t="str">
            <v>1001</v>
          </cell>
          <cell r="T426" t="str">
            <v>MN307</v>
          </cell>
          <cell r="U426" t="str">
            <v>Mandated</v>
          </cell>
          <cell r="V426" t="str">
            <v>GD.OR.376000</v>
          </cell>
          <cell r="W426">
            <v>1</v>
          </cell>
          <cell r="X426">
            <v>699.23</v>
          </cell>
        </row>
        <row r="427">
          <cell r="B427" t="str">
            <v>MN307</v>
          </cell>
          <cell r="C427" t="str">
            <v>1001</v>
          </cell>
          <cell r="D427" t="str">
            <v>Gas New Mains - LaGrande</v>
          </cell>
          <cell r="E427" t="str">
            <v>98801110</v>
          </cell>
          <cell r="F427" t="str">
            <v>DIS-G S Cap Blanket</v>
          </cell>
          <cell r="G427">
            <v>40179</v>
          </cell>
          <cell r="H427" t="str">
            <v>202102</v>
          </cell>
          <cell r="I427">
            <v>202102</v>
          </cell>
          <cell r="J427" t="str">
            <v>GD</v>
          </cell>
          <cell r="K427" t="str">
            <v>OR</v>
          </cell>
          <cell r="L427" t="str">
            <v>380000</v>
          </cell>
          <cell r="M427" t="str">
            <v xml:space="preserve">068                                </v>
          </cell>
          <cell r="N427" t="str">
            <v>00</v>
          </cell>
          <cell r="O427" t="str">
            <v xml:space="preserve">UADD    </v>
          </cell>
          <cell r="P427" t="str">
            <v>Gas Revenue Blanket</v>
          </cell>
          <cell r="Q427" t="str">
            <v>Oregon - Gas Rev Projects/LaGrande</v>
          </cell>
          <cell r="R427">
            <v>10.38</v>
          </cell>
          <cell r="S427" t="str">
            <v>1001</v>
          </cell>
          <cell r="T427" t="str">
            <v>MN307</v>
          </cell>
          <cell r="U427" t="str">
            <v>Mandated</v>
          </cell>
          <cell r="V427" t="str">
            <v>GD.OR.380000</v>
          </cell>
          <cell r="W427">
            <v>1</v>
          </cell>
          <cell r="X427">
            <v>10.38</v>
          </cell>
        </row>
        <row r="428">
          <cell r="B428" t="str">
            <v>MN304</v>
          </cell>
          <cell r="C428" t="str">
            <v>1001</v>
          </cell>
          <cell r="D428" t="str">
            <v>Gas New Mains - Medford</v>
          </cell>
          <cell r="E428" t="str">
            <v>98401110</v>
          </cell>
          <cell r="F428" t="str">
            <v>DIS-G S Cap Blanket</v>
          </cell>
          <cell r="G428">
            <v>40179</v>
          </cell>
          <cell r="H428" t="str">
            <v>202102</v>
          </cell>
          <cell r="I428">
            <v>202102</v>
          </cell>
          <cell r="J428" t="str">
            <v>GD</v>
          </cell>
          <cell r="K428" t="str">
            <v>OR</v>
          </cell>
          <cell r="L428" t="str">
            <v>376000</v>
          </cell>
          <cell r="M428" t="str">
            <v xml:space="preserve">068                                </v>
          </cell>
          <cell r="N428" t="str">
            <v>00</v>
          </cell>
          <cell r="O428" t="str">
            <v xml:space="preserve">UADD    </v>
          </cell>
          <cell r="P428" t="str">
            <v>Gas Revenue Blanket</v>
          </cell>
          <cell r="Q428" t="str">
            <v>Oregon - Gas Rev Projects/Medford</v>
          </cell>
          <cell r="R428">
            <v>15027.58</v>
          </cell>
          <cell r="S428" t="str">
            <v>1001</v>
          </cell>
          <cell r="T428" t="str">
            <v>MN304</v>
          </cell>
          <cell r="U428" t="str">
            <v>Mandated</v>
          </cell>
          <cell r="V428" t="str">
            <v>GD.OR.376000</v>
          </cell>
          <cell r="W428">
            <v>1</v>
          </cell>
          <cell r="X428">
            <v>15027.58</v>
          </cell>
        </row>
        <row r="429">
          <cell r="B429" t="str">
            <v>MN304</v>
          </cell>
          <cell r="C429" t="str">
            <v>1001</v>
          </cell>
          <cell r="D429" t="str">
            <v>Gas New Mains - Medford</v>
          </cell>
          <cell r="E429" t="str">
            <v>98401110</v>
          </cell>
          <cell r="F429" t="str">
            <v>DIS-G S Cap Blanket</v>
          </cell>
          <cell r="G429">
            <v>40179</v>
          </cell>
          <cell r="H429" t="str">
            <v>202102</v>
          </cell>
          <cell r="I429">
            <v>202102</v>
          </cell>
          <cell r="J429" t="str">
            <v>GD</v>
          </cell>
          <cell r="K429" t="str">
            <v>OR</v>
          </cell>
          <cell r="L429" t="str">
            <v>380000</v>
          </cell>
          <cell r="M429" t="str">
            <v xml:space="preserve">068                                </v>
          </cell>
          <cell r="N429" t="str">
            <v>00</v>
          </cell>
          <cell r="O429" t="str">
            <v xml:space="preserve">UADD    </v>
          </cell>
          <cell r="P429" t="str">
            <v>Gas Revenue Blanket</v>
          </cell>
          <cell r="Q429" t="str">
            <v>Oregon - Gas Rev Projects/Medford</v>
          </cell>
          <cell r="R429">
            <v>7500.64</v>
          </cell>
          <cell r="S429" t="str">
            <v>1001</v>
          </cell>
          <cell r="T429" t="str">
            <v>MN304</v>
          </cell>
          <cell r="U429" t="str">
            <v>Mandated</v>
          </cell>
          <cell r="V429" t="str">
            <v>GD.OR.380000</v>
          </cell>
          <cell r="W429">
            <v>1</v>
          </cell>
          <cell r="X429">
            <v>7500.64</v>
          </cell>
        </row>
        <row r="430">
          <cell r="B430" t="str">
            <v>MN305</v>
          </cell>
          <cell r="C430" t="str">
            <v>1001</v>
          </cell>
          <cell r="D430" t="str">
            <v>Gas New Mains - Roseburg</v>
          </cell>
          <cell r="E430" t="str">
            <v>98601110</v>
          </cell>
          <cell r="F430" t="str">
            <v>DIS-G S Cap Blanket</v>
          </cell>
          <cell r="G430">
            <v>40179</v>
          </cell>
          <cell r="H430" t="str">
            <v>202102</v>
          </cell>
          <cell r="I430">
            <v>202102</v>
          </cell>
          <cell r="J430" t="str">
            <v>GD</v>
          </cell>
          <cell r="K430" t="str">
            <v>OR</v>
          </cell>
          <cell r="L430" t="str">
            <v>376000</v>
          </cell>
          <cell r="M430" t="str">
            <v xml:space="preserve">068                                </v>
          </cell>
          <cell r="N430" t="str">
            <v>00</v>
          </cell>
          <cell r="O430" t="str">
            <v xml:space="preserve">UADD    </v>
          </cell>
          <cell r="P430" t="str">
            <v>Gas Revenue Blanket</v>
          </cell>
          <cell r="Q430" t="str">
            <v>Oregon - Gas Rev Projects/Roseburg</v>
          </cell>
          <cell r="R430">
            <v>7460.67</v>
          </cell>
          <cell r="S430" t="str">
            <v>1001</v>
          </cell>
          <cell r="T430" t="str">
            <v>MN305</v>
          </cell>
          <cell r="U430" t="str">
            <v>Mandated</v>
          </cell>
          <cell r="V430" t="str">
            <v>GD.OR.376000</v>
          </cell>
          <cell r="W430">
            <v>1</v>
          </cell>
          <cell r="X430">
            <v>7460.67</v>
          </cell>
        </row>
        <row r="431">
          <cell r="B431" t="str">
            <v>MN305</v>
          </cell>
          <cell r="C431" t="str">
            <v>1001</v>
          </cell>
          <cell r="D431" t="str">
            <v>Gas New Mains - Roseburg</v>
          </cell>
          <cell r="E431" t="str">
            <v>98601110</v>
          </cell>
          <cell r="F431" t="str">
            <v>DIS-G S Cap Blanket</v>
          </cell>
          <cell r="G431">
            <v>40179</v>
          </cell>
          <cell r="H431" t="str">
            <v>202102</v>
          </cell>
          <cell r="I431">
            <v>202102</v>
          </cell>
          <cell r="J431" t="str">
            <v>GD</v>
          </cell>
          <cell r="K431" t="str">
            <v>OR</v>
          </cell>
          <cell r="L431" t="str">
            <v>380000</v>
          </cell>
          <cell r="M431" t="str">
            <v xml:space="preserve">068                                </v>
          </cell>
          <cell r="N431" t="str">
            <v>00</v>
          </cell>
          <cell r="O431" t="str">
            <v xml:space="preserve">UADD    </v>
          </cell>
          <cell r="P431" t="str">
            <v>Gas Revenue Blanket</v>
          </cell>
          <cell r="Q431" t="str">
            <v>Oregon - Gas Rev Projects/Roseburg</v>
          </cell>
          <cell r="R431">
            <v>1388.43</v>
          </cell>
          <cell r="S431" t="str">
            <v>1001</v>
          </cell>
          <cell r="T431" t="str">
            <v>MN305</v>
          </cell>
          <cell r="U431" t="str">
            <v>Mandated</v>
          </cell>
          <cell r="V431" t="str">
            <v>GD.OR.380000</v>
          </cell>
          <cell r="W431">
            <v>1</v>
          </cell>
          <cell r="X431">
            <v>1388.43</v>
          </cell>
        </row>
        <row r="432">
          <cell r="B432" t="str">
            <v>MN304</v>
          </cell>
          <cell r="C432" t="str">
            <v>1001</v>
          </cell>
          <cell r="D432" t="str">
            <v>Gas New Mains-Medford</v>
          </cell>
          <cell r="E432" t="str">
            <v>98401130</v>
          </cell>
          <cell r="F432" t="str">
            <v>DIS-G S Cap Blanket</v>
          </cell>
          <cell r="G432">
            <v>33434</v>
          </cell>
          <cell r="H432" t="str">
            <v>202102</v>
          </cell>
          <cell r="I432">
            <v>202102</v>
          </cell>
          <cell r="J432" t="str">
            <v>GD</v>
          </cell>
          <cell r="K432" t="str">
            <v>OR</v>
          </cell>
          <cell r="L432" t="str">
            <v>376000</v>
          </cell>
          <cell r="M432" t="str">
            <v xml:space="preserve">068                                </v>
          </cell>
          <cell r="N432" t="str">
            <v>00</v>
          </cell>
          <cell r="O432" t="str">
            <v xml:space="preserve">UADD    </v>
          </cell>
          <cell r="P432" t="str">
            <v>Gas Revenue Blanket</v>
          </cell>
          <cell r="Q432" t="str">
            <v>Oregon - Gas Rev Projects/Medford</v>
          </cell>
          <cell r="R432">
            <v>177</v>
          </cell>
          <cell r="S432" t="str">
            <v>1001</v>
          </cell>
          <cell r="T432" t="str">
            <v>MN304</v>
          </cell>
          <cell r="U432" t="str">
            <v>Mandated</v>
          </cell>
          <cell r="V432" t="str">
            <v>GD.OR.376000</v>
          </cell>
          <cell r="W432">
            <v>1</v>
          </cell>
          <cell r="X432">
            <v>177</v>
          </cell>
        </row>
        <row r="433">
          <cell r="B433" t="str">
            <v>MN304</v>
          </cell>
          <cell r="C433" t="str">
            <v>1001</v>
          </cell>
          <cell r="D433" t="str">
            <v>Gas New Mains-Medford</v>
          </cell>
          <cell r="E433" t="str">
            <v>98401130</v>
          </cell>
          <cell r="F433" t="str">
            <v>DIS-G S Cap Blanket</v>
          </cell>
          <cell r="G433">
            <v>33434</v>
          </cell>
          <cell r="H433" t="str">
            <v>202102</v>
          </cell>
          <cell r="I433">
            <v>202102</v>
          </cell>
          <cell r="J433" t="str">
            <v>GD</v>
          </cell>
          <cell r="K433" t="str">
            <v>OR</v>
          </cell>
          <cell r="L433" t="str">
            <v>380000</v>
          </cell>
          <cell r="M433" t="str">
            <v xml:space="preserve">068                                </v>
          </cell>
          <cell r="N433" t="str">
            <v>00</v>
          </cell>
          <cell r="O433" t="str">
            <v xml:space="preserve">UADD    </v>
          </cell>
          <cell r="P433" t="str">
            <v>Gas Revenue Blanket</v>
          </cell>
          <cell r="Q433" t="str">
            <v>Oregon - Gas Rev Projects/Medford</v>
          </cell>
          <cell r="R433">
            <v>177</v>
          </cell>
          <cell r="S433" t="str">
            <v>1001</v>
          </cell>
          <cell r="T433" t="str">
            <v>MN304</v>
          </cell>
          <cell r="U433" t="str">
            <v>Mandated</v>
          </cell>
          <cell r="V433" t="str">
            <v>GD.OR.380000</v>
          </cell>
          <cell r="W433">
            <v>1</v>
          </cell>
          <cell r="X433">
            <v>177</v>
          </cell>
        </row>
        <row r="434">
          <cell r="B434" t="str">
            <v>MN306</v>
          </cell>
          <cell r="C434" t="str">
            <v>1001</v>
          </cell>
          <cell r="D434" t="str">
            <v>Gas New Res Serv-Klamath Falls</v>
          </cell>
          <cell r="E434" t="str">
            <v>98701111</v>
          </cell>
          <cell r="F434" t="str">
            <v>DIS-G S Cap Blanket</v>
          </cell>
          <cell r="G434">
            <v>40179</v>
          </cell>
          <cell r="H434" t="str">
            <v>202102</v>
          </cell>
          <cell r="I434">
            <v>202102</v>
          </cell>
          <cell r="J434" t="str">
            <v>GD</v>
          </cell>
          <cell r="K434" t="str">
            <v>OR</v>
          </cell>
          <cell r="L434" t="str">
            <v>376000</v>
          </cell>
          <cell r="M434" t="str">
            <v xml:space="preserve">068                                </v>
          </cell>
          <cell r="N434" t="str">
            <v>00</v>
          </cell>
          <cell r="O434" t="str">
            <v xml:space="preserve">UADD    </v>
          </cell>
          <cell r="P434" t="str">
            <v>Gas Revenue Blanket</v>
          </cell>
          <cell r="Q434" t="str">
            <v>Oregon - Gas Rev Projects/Klamath Falls</v>
          </cell>
          <cell r="R434">
            <v>22564.28</v>
          </cell>
          <cell r="S434" t="str">
            <v>1001</v>
          </cell>
          <cell r="T434" t="str">
            <v>MN306</v>
          </cell>
          <cell r="U434" t="str">
            <v>Mandated</v>
          </cell>
          <cell r="V434" t="str">
            <v>GD.OR.376000</v>
          </cell>
          <cell r="W434">
            <v>1</v>
          </cell>
          <cell r="X434">
            <v>22564.28</v>
          </cell>
        </row>
        <row r="435">
          <cell r="B435" t="str">
            <v>MN306</v>
          </cell>
          <cell r="C435" t="str">
            <v>1001</v>
          </cell>
          <cell r="D435" t="str">
            <v>Gas New Res Serv-Klamath Falls</v>
          </cell>
          <cell r="E435" t="str">
            <v>98701111</v>
          </cell>
          <cell r="F435" t="str">
            <v>DIS-G S Cap Blanket</v>
          </cell>
          <cell r="G435">
            <v>40179</v>
          </cell>
          <cell r="H435" t="str">
            <v>202102</v>
          </cell>
          <cell r="I435">
            <v>202102</v>
          </cell>
          <cell r="J435" t="str">
            <v>GD</v>
          </cell>
          <cell r="K435" t="str">
            <v>OR</v>
          </cell>
          <cell r="L435" t="str">
            <v>380000</v>
          </cell>
          <cell r="M435" t="str">
            <v xml:space="preserve">068                                </v>
          </cell>
          <cell r="N435" t="str">
            <v>00</v>
          </cell>
          <cell r="O435" t="str">
            <v xml:space="preserve">UADD    </v>
          </cell>
          <cell r="P435" t="str">
            <v>Gas Revenue Blanket</v>
          </cell>
          <cell r="Q435" t="str">
            <v>Oregon - Gas Rev Projects/Klamath Falls</v>
          </cell>
          <cell r="R435">
            <v>22564.36</v>
          </cell>
          <cell r="S435" t="str">
            <v>1001</v>
          </cell>
          <cell r="T435" t="str">
            <v>MN306</v>
          </cell>
          <cell r="U435" t="str">
            <v>Mandated</v>
          </cell>
          <cell r="V435" t="str">
            <v>GD.OR.380000</v>
          </cell>
          <cell r="W435">
            <v>1</v>
          </cell>
          <cell r="X435">
            <v>22564.36</v>
          </cell>
        </row>
        <row r="436">
          <cell r="B436" t="str">
            <v>MN307</v>
          </cell>
          <cell r="C436" t="str">
            <v>1001</v>
          </cell>
          <cell r="D436" t="str">
            <v>Gas New Res Serv-LaGrande</v>
          </cell>
          <cell r="E436" t="str">
            <v>98801111</v>
          </cell>
          <cell r="F436" t="str">
            <v>DIS-G S Cap Blanket</v>
          </cell>
          <cell r="G436">
            <v>40179</v>
          </cell>
          <cell r="H436" t="str">
            <v>202102</v>
          </cell>
          <cell r="I436">
            <v>202102</v>
          </cell>
          <cell r="J436" t="str">
            <v>GD</v>
          </cell>
          <cell r="K436" t="str">
            <v>OR</v>
          </cell>
          <cell r="L436" t="str">
            <v>376000</v>
          </cell>
          <cell r="M436" t="str">
            <v xml:space="preserve">068                                </v>
          </cell>
          <cell r="N436" t="str">
            <v>00</v>
          </cell>
          <cell r="O436" t="str">
            <v xml:space="preserve">UADD    </v>
          </cell>
          <cell r="P436" t="str">
            <v>Gas Revenue Blanket</v>
          </cell>
          <cell r="Q436" t="str">
            <v>Oregon - Gas Rev Projects/LaGrande</v>
          </cell>
          <cell r="R436">
            <v>1940.53</v>
          </cell>
          <cell r="S436" t="str">
            <v>1001</v>
          </cell>
          <cell r="T436" t="str">
            <v>MN307</v>
          </cell>
          <cell r="U436" t="str">
            <v>Mandated</v>
          </cell>
          <cell r="V436" t="str">
            <v>GD.OR.376000</v>
          </cell>
          <cell r="W436">
            <v>1</v>
          </cell>
          <cell r="X436">
            <v>1940.53</v>
          </cell>
        </row>
        <row r="437">
          <cell r="B437" t="str">
            <v>MN307</v>
          </cell>
          <cell r="C437" t="str">
            <v>1001</v>
          </cell>
          <cell r="D437" t="str">
            <v>Gas New Res Serv-LaGrande</v>
          </cell>
          <cell r="E437" t="str">
            <v>98801111</v>
          </cell>
          <cell r="F437" t="str">
            <v>DIS-G S Cap Blanket</v>
          </cell>
          <cell r="G437">
            <v>40179</v>
          </cell>
          <cell r="H437" t="str">
            <v>202102</v>
          </cell>
          <cell r="I437">
            <v>202102</v>
          </cell>
          <cell r="J437" t="str">
            <v>GD</v>
          </cell>
          <cell r="K437" t="str">
            <v>OR</v>
          </cell>
          <cell r="L437" t="str">
            <v>380000</v>
          </cell>
          <cell r="M437" t="str">
            <v xml:space="preserve">068                                </v>
          </cell>
          <cell r="N437" t="str">
            <v>00</v>
          </cell>
          <cell r="O437" t="str">
            <v xml:space="preserve">UADD    </v>
          </cell>
          <cell r="P437" t="str">
            <v>Gas Revenue Blanket</v>
          </cell>
          <cell r="Q437" t="str">
            <v>Oregon - Gas Rev Projects/LaGrande</v>
          </cell>
          <cell r="R437">
            <v>1940.56</v>
          </cell>
          <cell r="S437" t="str">
            <v>1001</v>
          </cell>
          <cell r="T437" t="str">
            <v>MN307</v>
          </cell>
          <cell r="U437" t="str">
            <v>Mandated</v>
          </cell>
          <cell r="V437" t="str">
            <v>GD.OR.380000</v>
          </cell>
          <cell r="W437">
            <v>1</v>
          </cell>
          <cell r="X437">
            <v>1940.56</v>
          </cell>
        </row>
        <row r="438">
          <cell r="B438" t="str">
            <v>MN304</v>
          </cell>
          <cell r="C438" t="str">
            <v>1001</v>
          </cell>
          <cell r="D438" t="str">
            <v>Gas New Res Serv-Medford</v>
          </cell>
          <cell r="E438" t="str">
            <v>98401111</v>
          </cell>
          <cell r="F438" t="str">
            <v>DIS-G S Cap Blanket</v>
          </cell>
          <cell r="G438">
            <v>40179</v>
          </cell>
          <cell r="H438" t="str">
            <v>202102</v>
          </cell>
          <cell r="I438">
            <v>202102</v>
          </cell>
          <cell r="J438" t="str">
            <v>GD</v>
          </cell>
          <cell r="K438" t="str">
            <v>OR</v>
          </cell>
          <cell r="L438" t="str">
            <v>380000</v>
          </cell>
          <cell r="M438" t="str">
            <v xml:space="preserve">068                                </v>
          </cell>
          <cell r="N438" t="str">
            <v>00</v>
          </cell>
          <cell r="O438" t="str">
            <v xml:space="preserve">UADD    </v>
          </cell>
          <cell r="P438" t="str">
            <v>Gas Revenue Blanket</v>
          </cell>
          <cell r="Q438" t="str">
            <v>Oregon - Gas Rev Projects/Medford</v>
          </cell>
          <cell r="R438">
            <v>94914.28</v>
          </cell>
          <cell r="S438" t="str">
            <v>1001</v>
          </cell>
          <cell r="T438" t="str">
            <v>MN304</v>
          </cell>
          <cell r="U438" t="str">
            <v>Mandated</v>
          </cell>
          <cell r="V438" t="str">
            <v>GD.OR.380000</v>
          </cell>
          <cell r="W438">
            <v>1</v>
          </cell>
          <cell r="X438">
            <v>94914.28</v>
          </cell>
        </row>
        <row r="439">
          <cell r="B439" t="str">
            <v>MN304</v>
          </cell>
          <cell r="C439" t="str">
            <v>1001</v>
          </cell>
          <cell r="D439" t="str">
            <v>Gas New Res Serv-Medford</v>
          </cell>
          <cell r="E439" t="str">
            <v>98401111</v>
          </cell>
          <cell r="F439" t="str">
            <v>DIS-G S Cap Blanket</v>
          </cell>
          <cell r="G439">
            <v>40179</v>
          </cell>
          <cell r="H439" t="str">
            <v>202102</v>
          </cell>
          <cell r="I439">
            <v>202102</v>
          </cell>
          <cell r="J439" t="str">
            <v>GD</v>
          </cell>
          <cell r="K439" t="str">
            <v>OR</v>
          </cell>
          <cell r="L439" t="str">
            <v>381000</v>
          </cell>
          <cell r="M439" t="str">
            <v xml:space="preserve">068                                </v>
          </cell>
          <cell r="N439" t="str">
            <v>00</v>
          </cell>
          <cell r="O439" t="str">
            <v xml:space="preserve">UADD    </v>
          </cell>
          <cell r="P439" t="str">
            <v>Gas Revenue Blanket</v>
          </cell>
          <cell r="Q439" t="str">
            <v>Oregon - Gas Rev Projects/Medford</v>
          </cell>
          <cell r="R439">
            <v>94914.34</v>
          </cell>
          <cell r="S439" t="str">
            <v>1001</v>
          </cell>
          <cell r="T439" t="str">
            <v>MN304</v>
          </cell>
          <cell r="U439" t="str">
            <v>Mandated</v>
          </cell>
          <cell r="V439" t="str">
            <v>GD.OR.381000</v>
          </cell>
          <cell r="W439">
            <v>1</v>
          </cell>
          <cell r="X439">
            <v>94914.34</v>
          </cell>
        </row>
        <row r="440">
          <cell r="B440" t="str">
            <v>MN305</v>
          </cell>
          <cell r="C440" t="str">
            <v>1001</v>
          </cell>
          <cell r="D440" t="str">
            <v>Gas New Res Serv-Roseburg</v>
          </cell>
          <cell r="E440" t="str">
            <v>98601111</v>
          </cell>
          <cell r="F440" t="str">
            <v>DIS-G S Cap Blanket</v>
          </cell>
          <cell r="G440">
            <v>40179</v>
          </cell>
          <cell r="H440" t="str">
            <v>202102</v>
          </cell>
          <cell r="I440">
            <v>202102</v>
          </cell>
          <cell r="J440" t="str">
            <v>GD</v>
          </cell>
          <cell r="K440" t="str">
            <v>OR</v>
          </cell>
          <cell r="L440" t="str">
            <v>376000</v>
          </cell>
          <cell r="M440" t="str">
            <v xml:space="preserve">068                                </v>
          </cell>
          <cell r="N440" t="str">
            <v>00</v>
          </cell>
          <cell r="O440" t="str">
            <v xml:space="preserve">UADD    </v>
          </cell>
          <cell r="P440" t="str">
            <v>Gas Revenue Blanket</v>
          </cell>
          <cell r="Q440" t="str">
            <v>Oregon - Gas Rev Projects/Roseburg</v>
          </cell>
          <cell r="R440">
            <v>15203.83</v>
          </cell>
          <cell r="S440" t="str">
            <v>1001</v>
          </cell>
          <cell r="T440" t="str">
            <v>MN305</v>
          </cell>
          <cell r="U440" t="str">
            <v>Mandated</v>
          </cell>
          <cell r="V440" t="str">
            <v>GD.OR.376000</v>
          </cell>
          <cell r="W440">
            <v>1</v>
          </cell>
          <cell r="X440">
            <v>15203.83</v>
          </cell>
        </row>
        <row r="441">
          <cell r="B441" t="str">
            <v>MN305</v>
          </cell>
          <cell r="C441" t="str">
            <v>1001</v>
          </cell>
          <cell r="D441" t="str">
            <v>Gas New Res Serv-Roseburg</v>
          </cell>
          <cell r="E441" t="str">
            <v>98601111</v>
          </cell>
          <cell r="F441" t="str">
            <v>DIS-G S Cap Blanket</v>
          </cell>
          <cell r="G441">
            <v>40179</v>
          </cell>
          <cell r="H441" t="str">
            <v>202102</v>
          </cell>
          <cell r="I441">
            <v>202102</v>
          </cell>
          <cell r="J441" t="str">
            <v>GD</v>
          </cell>
          <cell r="K441" t="str">
            <v>OR</v>
          </cell>
          <cell r="L441" t="str">
            <v>380000</v>
          </cell>
          <cell r="M441" t="str">
            <v xml:space="preserve">068                                </v>
          </cell>
          <cell r="N441" t="str">
            <v>00</v>
          </cell>
          <cell r="O441" t="str">
            <v xml:space="preserve">UADD    </v>
          </cell>
          <cell r="P441" t="str">
            <v>Gas Revenue Blanket</v>
          </cell>
          <cell r="Q441" t="str">
            <v>Oregon - Gas Rev Projects/Roseburg</v>
          </cell>
          <cell r="R441">
            <v>21413.919999999998</v>
          </cell>
          <cell r="S441" t="str">
            <v>1001</v>
          </cell>
          <cell r="T441" t="str">
            <v>MN305</v>
          </cell>
          <cell r="U441" t="str">
            <v>Mandated</v>
          </cell>
          <cell r="V441" t="str">
            <v>GD.OR.380000</v>
          </cell>
          <cell r="W441">
            <v>1</v>
          </cell>
          <cell r="X441">
            <v>21413.919999999998</v>
          </cell>
        </row>
        <row r="442">
          <cell r="B442" t="str">
            <v>MN304</v>
          </cell>
          <cell r="C442" t="str">
            <v>1001</v>
          </cell>
          <cell r="D442" t="str">
            <v>Swanson Group Lumber-Ph1</v>
          </cell>
          <cell r="E442" t="str">
            <v>98505037</v>
          </cell>
          <cell r="F442" t="str">
            <v>DIS-G S Cap Specific</v>
          </cell>
          <cell r="G442">
            <v>41518</v>
          </cell>
          <cell r="H442" t="str">
            <v>202102</v>
          </cell>
          <cell r="I442">
            <v>202102</v>
          </cell>
          <cell r="J442" t="str">
            <v>GD</v>
          </cell>
          <cell r="K442" t="str">
            <v>OR</v>
          </cell>
          <cell r="L442" t="str">
            <v>376000</v>
          </cell>
          <cell r="M442" t="str">
            <v xml:space="preserve">068                                </v>
          </cell>
          <cell r="N442" t="str">
            <v>00</v>
          </cell>
          <cell r="O442" t="str">
            <v xml:space="preserve">CFNU    </v>
          </cell>
          <cell r="P442" t="str">
            <v>Gas Revenue Blanket</v>
          </cell>
          <cell r="Q442" t="str">
            <v>Oregon - Gas Rev Projects/Medford</v>
          </cell>
          <cell r="R442">
            <v>-88740.99</v>
          </cell>
          <cell r="S442" t="str">
            <v>1001</v>
          </cell>
          <cell r="T442" t="str">
            <v>MN304</v>
          </cell>
          <cell r="U442" t="str">
            <v>Mandated</v>
          </cell>
          <cell r="V442" t="str">
            <v>GD.OR.376000</v>
          </cell>
          <cell r="W442">
            <v>1</v>
          </cell>
          <cell r="X442">
            <v>-88740.99</v>
          </cell>
        </row>
        <row r="443">
          <cell r="B443" t="str">
            <v>MN304</v>
          </cell>
          <cell r="C443" t="str">
            <v>1001</v>
          </cell>
          <cell r="D443" t="str">
            <v>Swanson Group Lumber-Ph1</v>
          </cell>
          <cell r="E443" t="str">
            <v>98505037</v>
          </cell>
          <cell r="F443" t="str">
            <v>DIS-G S Cap Specific</v>
          </cell>
          <cell r="G443">
            <v>41518</v>
          </cell>
          <cell r="H443" t="str">
            <v>202102</v>
          </cell>
          <cell r="I443">
            <v>202102</v>
          </cell>
          <cell r="J443" t="str">
            <v>GD</v>
          </cell>
          <cell r="K443" t="str">
            <v>OR</v>
          </cell>
          <cell r="L443" t="str">
            <v>380000</v>
          </cell>
          <cell r="M443" t="str">
            <v xml:space="preserve">068                                </v>
          </cell>
          <cell r="N443" t="str">
            <v>00</v>
          </cell>
          <cell r="O443" t="str">
            <v xml:space="preserve">CFNU    </v>
          </cell>
          <cell r="P443" t="str">
            <v>Gas Revenue Blanket</v>
          </cell>
          <cell r="Q443" t="str">
            <v>Oregon - Gas Rev Projects/Medford</v>
          </cell>
          <cell r="R443">
            <v>-21396.59</v>
          </cell>
          <cell r="S443" t="str">
            <v>1001</v>
          </cell>
          <cell r="T443" t="str">
            <v>MN304</v>
          </cell>
          <cell r="U443" t="str">
            <v>Mandated</v>
          </cell>
          <cell r="V443" t="str">
            <v>GD.OR.380000</v>
          </cell>
          <cell r="W443">
            <v>1</v>
          </cell>
          <cell r="X443">
            <v>-21396.59</v>
          </cell>
        </row>
        <row r="444">
          <cell r="B444" t="str">
            <v>MN304</v>
          </cell>
          <cell r="C444" t="str">
            <v>1001</v>
          </cell>
          <cell r="D444" t="str">
            <v>Swanson Group Lumber-Ph1</v>
          </cell>
          <cell r="E444" t="str">
            <v>98505037</v>
          </cell>
          <cell r="F444" t="str">
            <v>DIS-G S Cap Specific</v>
          </cell>
          <cell r="G444">
            <v>41518</v>
          </cell>
          <cell r="H444" t="str">
            <v>202102</v>
          </cell>
          <cell r="I444">
            <v>202102</v>
          </cell>
          <cell r="J444" t="str">
            <v>GD</v>
          </cell>
          <cell r="K444" t="str">
            <v>OR</v>
          </cell>
          <cell r="L444" t="str">
            <v>385000</v>
          </cell>
          <cell r="M444" t="str">
            <v xml:space="preserve">068                                </v>
          </cell>
          <cell r="N444" t="str">
            <v>00</v>
          </cell>
          <cell r="O444" t="str">
            <v xml:space="preserve">CFNU    </v>
          </cell>
          <cell r="P444" t="str">
            <v>Gas Revenue Blanket</v>
          </cell>
          <cell r="Q444" t="str">
            <v>Oregon - Gas Rev Projects/Medford</v>
          </cell>
          <cell r="R444">
            <v>-83979.85</v>
          </cell>
          <cell r="S444" t="str">
            <v>1001</v>
          </cell>
          <cell r="T444" t="str">
            <v>MN304</v>
          </cell>
          <cell r="U444" t="str">
            <v>Mandated</v>
          </cell>
          <cell r="V444" t="str">
            <v>GD.OR.385000</v>
          </cell>
          <cell r="W444">
            <v>1</v>
          </cell>
          <cell r="X444">
            <v>-83979.85</v>
          </cell>
        </row>
        <row r="445">
          <cell r="B445" t="str">
            <v>MN304</v>
          </cell>
          <cell r="C445" t="str">
            <v>1001</v>
          </cell>
          <cell r="D445" t="str">
            <v>Swanson Lumber Ph 2</v>
          </cell>
          <cell r="E445" t="str">
            <v>98505044</v>
          </cell>
          <cell r="F445" t="str">
            <v>DIS-G S Cap Specific</v>
          </cell>
          <cell r="G445">
            <v>42095</v>
          </cell>
          <cell r="H445" t="str">
            <v>202102</v>
          </cell>
          <cell r="I445">
            <v>202102</v>
          </cell>
          <cell r="J445" t="str">
            <v>GD</v>
          </cell>
          <cell r="K445" t="str">
            <v>OR</v>
          </cell>
          <cell r="L445" t="str">
            <v>376000</v>
          </cell>
          <cell r="M445" t="str">
            <v xml:space="preserve">068                                </v>
          </cell>
          <cell r="N445" t="str">
            <v>00</v>
          </cell>
          <cell r="O445" t="str">
            <v xml:space="preserve">CFNU    </v>
          </cell>
          <cell r="P445" t="str">
            <v>Gas Revenue Blanket</v>
          </cell>
          <cell r="Q445" t="str">
            <v>Oregon - Gas Rev Projects/Medford</v>
          </cell>
          <cell r="R445">
            <v>-97484.99</v>
          </cell>
          <cell r="S445" t="str">
            <v>1001</v>
          </cell>
          <cell r="T445" t="str">
            <v>MN304</v>
          </cell>
          <cell r="U445" t="str">
            <v>Mandated</v>
          </cell>
          <cell r="V445" t="str">
            <v>GD.OR.376000</v>
          </cell>
          <cell r="W445">
            <v>1</v>
          </cell>
          <cell r="X445">
            <v>-97484.99</v>
          </cell>
        </row>
        <row r="446">
          <cell r="B446" t="str">
            <v>MN304</v>
          </cell>
          <cell r="C446" t="str">
            <v>1001</v>
          </cell>
          <cell r="D446" t="str">
            <v>Swanson Lumber Ph 2</v>
          </cell>
          <cell r="E446" t="str">
            <v>98505044</v>
          </cell>
          <cell r="F446" t="str">
            <v>DIS-G S Cap Specific</v>
          </cell>
          <cell r="G446">
            <v>42095</v>
          </cell>
          <cell r="H446" t="str">
            <v>202102</v>
          </cell>
          <cell r="I446">
            <v>202102</v>
          </cell>
          <cell r="J446" t="str">
            <v>GD</v>
          </cell>
          <cell r="K446" t="str">
            <v>OR</v>
          </cell>
          <cell r="L446" t="str">
            <v>380000</v>
          </cell>
          <cell r="M446" t="str">
            <v xml:space="preserve">068                                </v>
          </cell>
          <cell r="N446" t="str">
            <v>00</v>
          </cell>
          <cell r="O446" t="str">
            <v xml:space="preserve">CFNU    </v>
          </cell>
          <cell r="P446" t="str">
            <v>Gas Revenue Blanket</v>
          </cell>
          <cell r="Q446" t="str">
            <v>Oregon - Gas Rev Projects/Medford</v>
          </cell>
          <cell r="R446">
            <v>-41370.720000000001</v>
          </cell>
          <cell r="S446" t="str">
            <v>1001</v>
          </cell>
          <cell r="T446" t="str">
            <v>MN304</v>
          </cell>
          <cell r="U446" t="str">
            <v>Mandated</v>
          </cell>
          <cell r="V446" t="str">
            <v>GD.OR.380000</v>
          </cell>
          <cell r="W446">
            <v>1</v>
          </cell>
          <cell r="X446">
            <v>-41370.720000000001</v>
          </cell>
        </row>
        <row r="447">
          <cell r="B447" t="str">
            <v>MN304</v>
          </cell>
          <cell r="C447" t="str">
            <v>1001</v>
          </cell>
          <cell r="D447" t="str">
            <v>Swanson Lumber Ph 2</v>
          </cell>
          <cell r="E447" t="str">
            <v>98505044</v>
          </cell>
          <cell r="F447" t="str">
            <v>DIS-G S Cap Specific</v>
          </cell>
          <cell r="G447">
            <v>42095</v>
          </cell>
          <cell r="H447" t="str">
            <v>202102</v>
          </cell>
          <cell r="I447">
            <v>202102</v>
          </cell>
          <cell r="J447" t="str">
            <v>GD</v>
          </cell>
          <cell r="K447" t="str">
            <v>OR</v>
          </cell>
          <cell r="L447" t="str">
            <v>385000</v>
          </cell>
          <cell r="M447" t="str">
            <v xml:space="preserve">068                                </v>
          </cell>
          <cell r="N447" t="str">
            <v>00</v>
          </cell>
          <cell r="O447" t="str">
            <v xml:space="preserve">CFNU    </v>
          </cell>
          <cell r="P447" t="str">
            <v>Gas Revenue Blanket</v>
          </cell>
          <cell r="Q447" t="str">
            <v>Oregon - Gas Rev Projects/Medford</v>
          </cell>
          <cell r="R447">
            <v>-72739.86</v>
          </cell>
          <cell r="S447" t="str">
            <v>1001</v>
          </cell>
          <cell r="T447" t="str">
            <v>MN304</v>
          </cell>
          <cell r="U447" t="str">
            <v>Mandated</v>
          </cell>
          <cell r="V447" t="str">
            <v>GD.OR.385000</v>
          </cell>
          <cell r="W447">
            <v>1</v>
          </cell>
          <cell r="X447">
            <v>-72739.86</v>
          </cell>
        </row>
        <row r="448">
          <cell r="B448" t="str">
            <v>MN207</v>
          </cell>
          <cell r="C448" t="str">
            <v>1050</v>
          </cell>
          <cell r="D448" t="str">
            <v>Gas Meter Purchases OR STR</v>
          </cell>
          <cell r="E448" t="str">
            <v>06801275</v>
          </cell>
          <cell r="F448" t="str">
            <v>DIS-Pur Blanket</v>
          </cell>
          <cell r="G448">
            <v>42005</v>
          </cell>
          <cell r="H448" t="str">
            <v>202102</v>
          </cell>
          <cell r="I448">
            <v>202102</v>
          </cell>
          <cell r="J448" t="str">
            <v>GD</v>
          </cell>
          <cell r="K448" t="str">
            <v>OR</v>
          </cell>
          <cell r="L448" t="str">
            <v>381000</v>
          </cell>
          <cell r="M448" t="str">
            <v xml:space="preserve">068                                </v>
          </cell>
          <cell r="N448" t="str">
            <v>00</v>
          </cell>
          <cell r="O448" t="str">
            <v xml:space="preserve">CFNU    </v>
          </cell>
          <cell r="P448" t="str">
            <v>Gas Meters Minor Blanket</v>
          </cell>
          <cell r="Q448" t="str">
            <v>ORCA Meters Minor Blanket</v>
          </cell>
          <cell r="R448">
            <v>1044958.82</v>
          </cell>
          <cell r="S448" t="str">
            <v>1050</v>
          </cell>
          <cell r="T448" t="str">
            <v>MN207</v>
          </cell>
          <cell r="U448" t="str">
            <v>Mandated</v>
          </cell>
          <cell r="V448" t="str">
            <v>GD.OR.381000</v>
          </cell>
          <cell r="W448">
            <v>1</v>
          </cell>
          <cell r="X448">
            <v>1044958.82</v>
          </cell>
        </row>
        <row r="449">
          <cell r="B449" t="str">
            <v>MN207</v>
          </cell>
          <cell r="C449" t="str">
            <v>1050</v>
          </cell>
          <cell r="D449" t="str">
            <v>Gas Meter Purchases OR STR</v>
          </cell>
          <cell r="E449" t="str">
            <v>06801275</v>
          </cell>
          <cell r="F449" t="str">
            <v>DIS-Pur Blanket</v>
          </cell>
          <cell r="G449">
            <v>42005</v>
          </cell>
          <cell r="H449" t="str">
            <v>202102</v>
          </cell>
          <cell r="I449">
            <v>202102</v>
          </cell>
          <cell r="J449" t="str">
            <v>GD</v>
          </cell>
          <cell r="K449" t="str">
            <v>OR</v>
          </cell>
          <cell r="L449" t="str">
            <v>381000</v>
          </cell>
          <cell r="M449" t="str">
            <v xml:space="preserve">068                                </v>
          </cell>
          <cell r="N449" t="str">
            <v>00</v>
          </cell>
          <cell r="O449" t="str">
            <v xml:space="preserve">NURV    </v>
          </cell>
          <cell r="P449" t="str">
            <v>Gas Meters Minor Blanket</v>
          </cell>
          <cell r="Q449" t="str">
            <v>ORCA Meters Minor Blanket</v>
          </cell>
          <cell r="R449">
            <v>-1044958.82</v>
          </cell>
          <cell r="S449" t="str">
            <v>1050</v>
          </cell>
          <cell r="T449" t="str">
            <v>MN207</v>
          </cell>
          <cell r="U449" t="str">
            <v>Mandated</v>
          </cell>
          <cell r="V449" t="str">
            <v>GD.OR.381000</v>
          </cell>
          <cell r="W449">
            <v>1</v>
          </cell>
          <cell r="X449">
            <v>-1044958.82</v>
          </cell>
        </row>
        <row r="450">
          <cell r="B450" t="str">
            <v>MN207</v>
          </cell>
          <cell r="C450" t="str">
            <v>1050</v>
          </cell>
          <cell r="D450" t="str">
            <v>Gas Meter Purchases OR STR</v>
          </cell>
          <cell r="E450" t="str">
            <v>06801275</v>
          </cell>
          <cell r="F450" t="str">
            <v>DIS-Pur Blanket</v>
          </cell>
          <cell r="G450">
            <v>42005</v>
          </cell>
          <cell r="H450" t="str">
            <v>202102</v>
          </cell>
          <cell r="I450">
            <v>202102</v>
          </cell>
          <cell r="J450" t="str">
            <v>GD</v>
          </cell>
          <cell r="K450" t="str">
            <v>OR</v>
          </cell>
          <cell r="L450" t="str">
            <v>381000</v>
          </cell>
          <cell r="M450" t="str">
            <v xml:space="preserve">068                                </v>
          </cell>
          <cell r="N450" t="str">
            <v>00</v>
          </cell>
          <cell r="O450" t="str">
            <v xml:space="preserve">UADD    </v>
          </cell>
          <cell r="P450" t="str">
            <v>Gas Meters Minor Blanket</v>
          </cell>
          <cell r="Q450" t="str">
            <v>ORCA Meters Minor Blanket</v>
          </cell>
          <cell r="R450">
            <v>1298.7</v>
          </cell>
          <cell r="S450" t="str">
            <v>1050</v>
          </cell>
          <cell r="T450" t="str">
            <v>MN207</v>
          </cell>
          <cell r="U450" t="str">
            <v>Mandated</v>
          </cell>
          <cell r="V450" t="str">
            <v>GD.OR.381000</v>
          </cell>
          <cell r="W450">
            <v>1</v>
          </cell>
          <cell r="X450">
            <v>1298.7</v>
          </cell>
        </row>
        <row r="451">
          <cell r="B451" t="str">
            <v>MN320</v>
          </cell>
          <cell r="C451" t="str">
            <v>1053</v>
          </cell>
          <cell r="D451" t="str">
            <v>Gas AMR Purchases OR STR</v>
          </cell>
          <cell r="E451" t="str">
            <v>06801276</v>
          </cell>
          <cell r="F451" t="str">
            <v>DIS-Pur Blanket</v>
          </cell>
          <cell r="G451">
            <v>42005</v>
          </cell>
          <cell r="H451" t="str">
            <v>202102</v>
          </cell>
          <cell r="I451">
            <v>202102</v>
          </cell>
          <cell r="J451" t="str">
            <v>GD</v>
          </cell>
          <cell r="K451" t="str">
            <v>OR</v>
          </cell>
          <cell r="L451" t="str">
            <v>381000</v>
          </cell>
          <cell r="M451" t="str">
            <v xml:space="preserve">068                                </v>
          </cell>
          <cell r="N451" t="str">
            <v>00</v>
          </cell>
          <cell r="O451" t="str">
            <v xml:space="preserve">CFNU    </v>
          </cell>
          <cell r="P451" t="str">
            <v>Gas ERT Minor Blanket</v>
          </cell>
          <cell r="Q451" t="str">
            <v>ORCA ERTs</v>
          </cell>
          <cell r="R451">
            <v>696626.48</v>
          </cell>
          <cell r="S451" t="str">
            <v>1053</v>
          </cell>
          <cell r="T451" t="str">
            <v>MN320</v>
          </cell>
          <cell r="U451" t="str">
            <v>Mandated</v>
          </cell>
          <cell r="V451" t="str">
            <v>GD.OR.381000</v>
          </cell>
          <cell r="W451">
            <v>1</v>
          </cell>
          <cell r="X451">
            <v>696626.48</v>
          </cell>
        </row>
        <row r="452">
          <cell r="B452" t="str">
            <v>MN320</v>
          </cell>
          <cell r="C452" t="str">
            <v>1053</v>
          </cell>
          <cell r="D452" t="str">
            <v>Gas AMR Purchases OR STR</v>
          </cell>
          <cell r="E452" t="str">
            <v>06801276</v>
          </cell>
          <cell r="F452" t="str">
            <v>DIS-Pur Blanket</v>
          </cell>
          <cell r="G452">
            <v>42005</v>
          </cell>
          <cell r="H452" t="str">
            <v>202102</v>
          </cell>
          <cell r="I452">
            <v>202102</v>
          </cell>
          <cell r="J452" t="str">
            <v>GD</v>
          </cell>
          <cell r="K452" t="str">
            <v>OR</v>
          </cell>
          <cell r="L452" t="str">
            <v>381000</v>
          </cell>
          <cell r="M452" t="str">
            <v xml:space="preserve">068                                </v>
          </cell>
          <cell r="N452" t="str">
            <v>00</v>
          </cell>
          <cell r="O452" t="str">
            <v xml:space="preserve">NURV    </v>
          </cell>
          <cell r="P452" t="str">
            <v>Gas ERT Minor Blanket</v>
          </cell>
          <cell r="Q452" t="str">
            <v>ORCA ERTs</v>
          </cell>
          <cell r="R452">
            <v>-696626.48</v>
          </cell>
          <cell r="S452" t="str">
            <v>1053</v>
          </cell>
          <cell r="T452" t="str">
            <v>MN320</v>
          </cell>
          <cell r="U452" t="str">
            <v>Mandated</v>
          </cell>
          <cell r="V452" t="str">
            <v>GD.OR.381000</v>
          </cell>
          <cell r="W452">
            <v>1</v>
          </cell>
          <cell r="X452">
            <v>-696626.48</v>
          </cell>
        </row>
        <row r="453">
          <cell r="B453" t="str">
            <v>MN002</v>
          </cell>
          <cell r="C453" t="str">
            <v>1056</v>
          </cell>
          <cell r="D453" t="str">
            <v>OR Gas Meters &amp; Meter Devices</v>
          </cell>
          <cell r="E453" t="str">
            <v>06805224</v>
          </cell>
          <cell r="F453" t="str">
            <v>DIS-G S Cap Blanket</v>
          </cell>
          <cell r="G453">
            <v>43983</v>
          </cell>
          <cell r="H453" t="str">
            <v>202102</v>
          </cell>
          <cell r="I453">
            <v>202102</v>
          </cell>
          <cell r="J453" t="str">
            <v>GD</v>
          </cell>
          <cell r="K453" t="str">
            <v>OR</v>
          </cell>
          <cell r="L453" t="str">
            <v>381000</v>
          </cell>
          <cell r="M453" t="str">
            <v xml:space="preserve">068                                </v>
          </cell>
          <cell r="N453" t="str">
            <v>00</v>
          </cell>
          <cell r="O453" t="str">
            <v xml:space="preserve">CFNU    </v>
          </cell>
          <cell r="P453" t="str">
            <v>Gas Meter and Metering Equipment Purchases</v>
          </cell>
          <cell r="Q453" t="str">
            <v>Gas Meter and Metering Equipment Purchases - OR</v>
          </cell>
          <cell r="R453">
            <v>994176.11</v>
          </cell>
          <cell r="S453" t="str">
            <v>1056</v>
          </cell>
          <cell r="T453" t="str">
            <v>MN002</v>
          </cell>
          <cell r="V453" t="str">
            <v>GD.OR.381000</v>
          </cell>
          <cell r="W453">
            <v>1</v>
          </cell>
          <cell r="X453">
            <v>994176.11</v>
          </cell>
        </row>
        <row r="454">
          <cell r="B454" t="str">
            <v>MN002</v>
          </cell>
          <cell r="C454" t="str">
            <v>1056</v>
          </cell>
          <cell r="D454" t="str">
            <v>OR Gas Meters &amp; Meter Devices</v>
          </cell>
          <cell r="E454" t="str">
            <v>06805224</v>
          </cell>
          <cell r="F454" t="str">
            <v>DIS-G S Cap Blanket</v>
          </cell>
          <cell r="G454">
            <v>43983</v>
          </cell>
          <cell r="H454" t="str">
            <v>202102</v>
          </cell>
          <cell r="I454">
            <v>202102</v>
          </cell>
          <cell r="J454" t="str">
            <v>GD</v>
          </cell>
          <cell r="K454" t="str">
            <v>OR</v>
          </cell>
          <cell r="L454" t="str">
            <v>381000</v>
          </cell>
          <cell r="M454" t="str">
            <v xml:space="preserve">068                                </v>
          </cell>
          <cell r="N454" t="str">
            <v>00</v>
          </cell>
          <cell r="O454" t="str">
            <v xml:space="preserve">NURV    </v>
          </cell>
          <cell r="P454" t="str">
            <v>Gas Meter and Metering Equipment Purchases</v>
          </cell>
          <cell r="Q454" t="str">
            <v>Gas Meter and Metering Equipment Purchases - OR</v>
          </cell>
          <cell r="R454">
            <v>-994176.11</v>
          </cell>
          <cell r="S454" t="str">
            <v>1056</v>
          </cell>
          <cell r="T454" t="str">
            <v>MN002</v>
          </cell>
          <cell r="V454" t="str">
            <v>GD.OR.381000</v>
          </cell>
          <cell r="W454">
            <v>1</v>
          </cell>
          <cell r="X454">
            <v>-994176.11</v>
          </cell>
        </row>
        <row r="455">
          <cell r="B455" t="str">
            <v>MN002</v>
          </cell>
          <cell r="C455" t="str">
            <v>1056</v>
          </cell>
          <cell r="D455" t="str">
            <v>OR Gas Meters &amp; Meter Devices</v>
          </cell>
          <cell r="E455" t="str">
            <v>06805224</v>
          </cell>
          <cell r="F455" t="str">
            <v>DIS-G S Cap Blanket</v>
          </cell>
          <cell r="G455">
            <v>43983</v>
          </cell>
          <cell r="H455" t="str">
            <v>202102</v>
          </cell>
          <cell r="I455">
            <v>202102</v>
          </cell>
          <cell r="J455" t="str">
            <v>GD</v>
          </cell>
          <cell r="K455" t="str">
            <v>OR</v>
          </cell>
          <cell r="L455" t="str">
            <v>381000</v>
          </cell>
          <cell r="M455" t="str">
            <v xml:space="preserve">068                                </v>
          </cell>
          <cell r="N455" t="str">
            <v>00</v>
          </cell>
          <cell r="O455" t="str">
            <v xml:space="preserve">UADD    </v>
          </cell>
          <cell r="P455" t="str">
            <v>Gas Meter and Metering Equipment Purchases</v>
          </cell>
          <cell r="Q455" t="str">
            <v>Gas Meter and Metering Equipment Purchases - OR</v>
          </cell>
          <cell r="R455">
            <v>290553.99</v>
          </cell>
          <cell r="S455" t="str">
            <v>1056</v>
          </cell>
          <cell r="T455" t="str">
            <v>MN002</v>
          </cell>
          <cell r="V455" t="str">
            <v>GD.OR.381000</v>
          </cell>
          <cell r="W455">
            <v>1</v>
          </cell>
          <cell r="X455">
            <v>290553.99</v>
          </cell>
        </row>
        <row r="456">
          <cell r="B456" t="str">
            <v>BS202</v>
          </cell>
          <cell r="C456" t="str">
            <v>2204</v>
          </cell>
          <cell r="D456" t="str">
            <v>IT Ford Substation Rebuild</v>
          </cell>
          <cell r="E456" t="str">
            <v>09906759</v>
          </cell>
          <cell r="F456" t="str">
            <v>SUBCOM-Cap Specific</v>
          </cell>
          <cell r="G456">
            <v>42767</v>
          </cell>
          <cell r="H456" t="str">
            <v>202102</v>
          </cell>
          <cell r="I456">
            <v>202102</v>
          </cell>
          <cell r="J456" t="str">
            <v>CD</v>
          </cell>
          <cell r="K456" t="str">
            <v>AA</v>
          </cell>
          <cell r="L456" t="str">
            <v>397000</v>
          </cell>
          <cell r="M456" t="str">
            <v xml:space="preserve">099                                </v>
          </cell>
          <cell r="N456" t="str">
            <v>00</v>
          </cell>
          <cell r="O456" t="str">
            <v xml:space="preserve">CFNU    </v>
          </cell>
          <cell r="P456" t="str">
            <v>Substation Rebuilds</v>
          </cell>
          <cell r="Q456" t="str">
            <v>Ford 115 kV - Rebuild Substation</v>
          </cell>
          <cell r="R456">
            <v>155720.62</v>
          </cell>
          <cell r="S456" t="str">
            <v>2204</v>
          </cell>
          <cell r="T456" t="str">
            <v>BS202</v>
          </cell>
          <cell r="U456" t="str">
            <v>Programs</v>
          </cell>
          <cell r="V456" t="str">
            <v>CD.AA.397000</v>
          </cell>
          <cell r="W456">
            <v>9.307E-2</v>
          </cell>
          <cell r="X456">
            <v>14492.918103399999</v>
          </cell>
        </row>
        <row r="457">
          <cell r="B457" t="str">
            <v>BS202</v>
          </cell>
          <cell r="C457" t="str">
            <v>2204</v>
          </cell>
          <cell r="D457" t="str">
            <v>IT Ford Substation Rebuild</v>
          </cell>
          <cell r="E457" t="str">
            <v>09906759</v>
          </cell>
          <cell r="F457" t="str">
            <v>SUBCOM-Cap Specific</v>
          </cell>
          <cell r="G457">
            <v>42767</v>
          </cell>
          <cell r="H457" t="str">
            <v>202102</v>
          </cell>
          <cell r="I457">
            <v>202102</v>
          </cell>
          <cell r="J457" t="str">
            <v>CD</v>
          </cell>
          <cell r="K457" t="str">
            <v>AA</v>
          </cell>
          <cell r="L457" t="str">
            <v>397000</v>
          </cell>
          <cell r="M457" t="str">
            <v xml:space="preserve">099                                </v>
          </cell>
          <cell r="N457" t="str">
            <v>00</v>
          </cell>
          <cell r="O457" t="str">
            <v xml:space="preserve">NURV    </v>
          </cell>
          <cell r="P457" t="str">
            <v>Substation Rebuilds</v>
          </cell>
          <cell r="Q457" t="str">
            <v>Ford 115 kV - Rebuild Substation</v>
          </cell>
          <cell r="R457">
            <v>-155720.62</v>
          </cell>
          <cell r="S457" t="str">
            <v>2204</v>
          </cell>
          <cell r="T457" t="str">
            <v>BS202</v>
          </cell>
          <cell r="U457" t="str">
            <v>Programs</v>
          </cell>
          <cell r="V457" t="str">
            <v>CD.AA.397000</v>
          </cell>
          <cell r="W457">
            <v>9.307E-2</v>
          </cell>
          <cell r="X457">
            <v>-14492.918103399999</v>
          </cell>
        </row>
        <row r="458">
          <cell r="B458" t="str">
            <v>YQ301</v>
          </cell>
          <cell r="C458" t="str">
            <v>2277</v>
          </cell>
          <cell r="D458" t="str">
            <v>SCADA Expansion - Blanket</v>
          </cell>
          <cell r="E458" t="str">
            <v>09905914</v>
          </cell>
          <cell r="F458" t="str">
            <v>GP-Cap Blanket</v>
          </cell>
          <cell r="G458">
            <v>42064</v>
          </cell>
          <cell r="H458" t="str">
            <v>202102</v>
          </cell>
          <cell r="I458">
            <v>202102</v>
          </cell>
          <cell r="J458" t="str">
            <v>CD</v>
          </cell>
          <cell r="K458" t="str">
            <v>AA</v>
          </cell>
          <cell r="L458" t="str">
            <v>303100</v>
          </cell>
          <cell r="M458" t="str">
            <v xml:space="preserve">099                                </v>
          </cell>
          <cell r="N458" t="str">
            <v>00</v>
          </cell>
          <cell r="O458" t="str">
            <v xml:space="preserve">UADD    </v>
          </cell>
          <cell r="P458" t="str">
            <v>SCADA Upgrade</v>
          </cell>
          <cell r="Q458" t="str">
            <v>Scada Upgrade</v>
          </cell>
          <cell r="R458">
            <v>411.56</v>
          </cell>
          <cell r="S458" t="str">
            <v>2277</v>
          </cell>
          <cell r="T458" t="str">
            <v>YQ301</v>
          </cell>
          <cell r="U458" t="str">
            <v>Programs</v>
          </cell>
          <cell r="V458" t="str">
            <v>CD.AA.303100</v>
          </cell>
          <cell r="W458">
            <v>9.307E-2</v>
          </cell>
          <cell r="X458">
            <v>38.3038892</v>
          </cell>
        </row>
        <row r="459">
          <cell r="B459" t="str">
            <v>YQ301</v>
          </cell>
          <cell r="C459" t="str">
            <v>2277</v>
          </cell>
          <cell r="D459" t="str">
            <v>SCADA Expansion - Blanket</v>
          </cell>
          <cell r="E459" t="str">
            <v>09905914</v>
          </cell>
          <cell r="F459" t="str">
            <v>GP-Cap Blanket</v>
          </cell>
          <cell r="G459">
            <v>42064</v>
          </cell>
          <cell r="H459" t="str">
            <v>202102</v>
          </cell>
          <cell r="I459">
            <v>202102</v>
          </cell>
          <cell r="J459" t="str">
            <v>CD</v>
          </cell>
          <cell r="K459" t="str">
            <v>AA</v>
          </cell>
          <cell r="L459" t="str">
            <v>391101</v>
          </cell>
          <cell r="M459" t="str">
            <v xml:space="preserve">099                                </v>
          </cell>
          <cell r="N459" t="str">
            <v>00</v>
          </cell>
          <cell r="O459" t="str">
            <v xml:space="preserve">UADD    </v>
          </cell>
          <cell r="P459" t="str">
            <v>SCADA Upgrade</v>
          </cell>
          <cell r="Q459" t="str">
            <v>Scada Upgrade</v>
          </cell>
          <cell r="R459">
            <v>411.55</v>
          </cell>
          <cell r="S459" t="str">
            <v>2277</v>
          </cell>
          <cell r="T459" t="str">
            <v>YQ301</v>
          </cell>
          <cell r="U459" t="str">
            <v>Programs</v>
          </cell>
          <cell r="V459" t="str">
            <v>CD.AA.391101</v>
          </cell>
          <cell r="W459">
            <v>9.307E-2</v>
          </cell>
          <cell r="X459">
            <v>38.302958500000003</v>
          </cell>
        </row>
        <row r="460">
          <cell r="B460" t="str">
            <v>YQ301</v>
          </cell>
          <cell r="C460" t="str">
            <v>2277</v>
          </cell>
          <cell r="D460" t="str">
            <v>SCADA Hardware Refresh-Blanket</v>
          </cell>
          <cell r="E460" t="str">
            <v>09905915</v>
          </cell>
          <cell r="F460" t="str">
            <v>GP-Cap Blanket</v>
          </cell>
          <cell r="G460">
            <v>42064</v>
          </cell>
          <cell r="H460" t="str">
            <v>202102</v>
          </cell>
          <cell r="I460">
            <v>202102</v>
          </cell>
          <cell r="J460" t="str">
            <v>CD</v>
          </cell>
          <cell r="K460" t="str">
            <v>AA</v>
          </cell>
          <cell r="L460" t="str">
            <v>391101</v>
          </cell>
          <cell r="M460" t="str">
            <v xml:space="preserve">099                                </v>
          </cell>
          <cell r="N460" t="str">
            <v>00</v>
          </cell>
          <cell r="O460" t="str">
            <v xml:space="preserve">UADD    </v>
          </cell>
          <cell r="P460" t="str">
            <v>SCADA Upgrade</v>
          </cell>
          <cell r="Q460" t="str">
            <v>Scada Upgrade</v>
          </cell>
          <cell r="R460">
            <v>6578.07</v>
          </cell>
          <cell r="S460" t="str">
            <v>2277</v>
          </cell>
          <cell r="T460" t="str">
            <v>YQ301</v>
          </cell>
          <cell r="U460" t="str">
            <v>Programs</v>
          </cell>
          <cell r="V460" t="str">
            <v>CD.AA.391101</v>
          </cell>
          <cell r="W460">
            <v>9.307E-2</v>
          </cell>
          <cell r="X460">
            <v>612.22097489999999</v>
          </cell>
        </row>
        <row r="461">
          <cell r="B461" t="str">
            <v>MN409</v>
          </cell>
          <cell r="C461" t="str">
            <v>3001</v>
          </cell>
          <cell r="D461" t="str">
            <v>Det Pipe Repl Klamath f</v>
          </cell>
          <cell r="E461" t="str">
            <v>98705063</v>
          </cell>
          <cell r="F461" t="str">
            <v>DIS-G S Cap Blanket</v>
          </cell>
          <cell r="G461">
            <v>41091</v>
          </cell>
          <cell r="H461" t="str">
            <v>202102</v>
          </cell>
          <cell r="I461">
            <v>202102</v>
          </cell>
          <cell r="J461" t="str">
            <v>GD</v>
          </cell>
          <cell r="K461" t="str">
            <v>OR</v>
          </cell>
          <cell r="L461" t="str">
            <v>376000</v>
          </cell>
          <cell r="M461" t="str">
            <v xml:space="preserve">068                                </v>
          </cell>
          <cell r="N461" t="str">
            <v>00</v>
          </cell>
          <cell r="O461" t="str">
            <v xml:space="preserve">UADD    </v>
          </cell>
          <cell r="P461" t="str">
            <v>Replace Deteriorating Gas System</v>
          </cell>
          <cell r="Q461" t="str">
            <v>Replace Deteriorated Gas System - Klamath</v>
          </cell>
          <cell r="R461">
            <v>1780.91</v>
          </cell>
          <cell r="S461" t="str">
            <v>3001</v>
          </cell>
          <cell r="T461" t="str">
            <v>MN409</v>
          </cell>
          <cell r="U461" t="str">
            <v>Programs</v>
          </cell>
          <cell r="V461" t="str">
            <v>GD.OR.376000</v>
          </cell>
          <cell r="W461">
            <v>1</v>
          </cell>
          <cell r="X461">
            <v>1780.91</v>
          </cell>
        </row>
        <row r="462">
          <cell r="B462" t="str">
            <v>XE017</v>
          </cell>
          <cell r="C462" t="str">
            <v>3002</v>
          </cell>
          <cell r="D462" t="str">
            <v>Dithiazine Mitigation OR</v>
          </cell>
          <cell r="E462" t="str">
            <v>06805221</v>
          </cell>
          <cell r="F462" t="str">
            <v>DIS-G S Cap Specific</v>
          </cell>
          <cell r="G462">
            <v>43800</v>
          </cell>
          <cell r="H462" t="str">
            <v>202102</v>
          </cell>
          <cell r="I462">
            <v>202102</v>
          </cell>
          <cell r="J462" t="str">
            <v>GD</v>
          </cell>
          <cell r="K462" t="str">
            <v>OR</v>
          </cell>
          <cell r="L462" t="str">
            <v>378000</v>
          </cell>
          <cell r="M462" t="str">
            <v xml:space="preserve">068                                </v>
          </cell>
          <cell r="N462" t="str">
            <v>27P07</v>
          </cell>
          <cell r="O462" t="str">
            <v xml:space="preserve">UADD    </v>
          </cell>
          <cell r="P462" t="str">
            <v>Regulator Reliable - Blanket</v>
          </cell>
          <cell r="Q462" t="str">
            <v>Gas Regulator Station Reliability - Gas Engineering</v>
          </cell>
          <cell r="R462">
            <v>165.1</v>
          </cell>
          <cell r="S462" t="str">
            <v>3002</v>
          </cell>
          <cell r="T462" t="str">
            <v>XE017</v>
          </cell>
          <cell r="U462" t="str">
            <v>Programs</v>
          </cell>
          <cell r="V462" t="str">
            <v>GD.OR.378000</v>
          </cell>
          <cell r="W462">
            <v>1</v>
          </cell>
          <cell r="X462">
            <v>165.1</v>
          </cell>
        </row>
        <row r="463">
          <cell r="B463" t="str">
            <v>XE017</v>
          </cell>
          <cell r="C463" t="str">
            <v>3002</v>
          </cell>
          <cell r="D463" t="str">
            <v>Dithiazine Mitigation OR</v>
          </cell>
          <cell r="E463" t="str">
            <v>06805221</v>
          </cell>
          <cell r="F463" t="str">
            <v>DIS-G S Cap Specific</v>
          </cell>
          <cell r="G463">
            <v>43800</v>
          </cell>
          <cell r="H463" t="str">
            <v>202102</v>
          </cell>
          <cell r="I463">
            <v>202102</v>
          </cell>
          <cell r="J463" t="str">
            <v>GD</v>
          </cell>
          <cell r="K463" t="str">
            <v>OR</v>
          </cell>
          <cell r="L463" t="str">
            <v>379000</v>
          </cell>
          <cell r="M463" t="str">
            <v xml:space="preserve">068                                </v>
          </cell>
          <cell r="N463" t="str">
            <v>27P07</v>
          </cell>
          <cell r="O463" t="str">
            <v xml:space="preserve">UADD    </v>
          </cell>
          <cell r="P463" t="str">
            <v>Regulator Reliable - Blanket</v>
          </cell>
          <cell r="Q463" t="str">
            <v>Gas Regulator Station Reliability - Gas Engineering</v>
          </cell>
          <cell r="R463">
            <v>825.46</v>
          </cell>
          <cell r="S463" t="str">
            <v>3002</v>
          </cell>
          <cell r="T463" t="str">
            <v>XE017</v>
          </cell>
          <cell r="U463" t="str">
            <v>Programs</v>
          </cell>
          <cell r="V463" t="str">
            <v>GD.OR.379000</v>
          </cell>
          <cell r="W463">
            <v>1</v>
          </cell>
          <cell r="X463">
            <v>825.46</v>
          </cell>
        </row>
        <row r="464">
          <cell r="B464" t="str">
            <v>XE017</v>
          </cell>
          <cell r="C464" t="str">
            <v>3002</v>
          </cell>
          <cell r="D464" t="str">
            <v>Dithiazine Mitigation OR</v>
          </cell>
          <cell r="E464" t="str">
            <v>06805221</v>
          </cell>
          <cell r="F464" t="str">
            <v>DIS-G S Cap Specific</v>
          </cell>
          <cell r="G464">
            <v>43800</v>
          </cell>
          <cell r="H464" t="str">
            <v>202102</v>
          </cell>
          <cell r="I464">
            <v>202102</v>
          </cell>
          <cell r="J464" t="str">
            <v>GD</v>
          </cell>
          <cell r="K464" t="str">
            <v>OR</v>
          </cell>
          <cell r="L464" t="str">
            <v>385000</v>
          </cell>
          <cell r="M464" t="str">
            <v xml:space="preserve">068                                </v>
          </cell>
          <cell r="N464" t="str">
            <v>00</v>
          </cell>
          <cell r="O464" t="str">
            <v xml:space="preserve">UADD    </v>
          </cell>
          <cell r="P464" t="str">
            <v>Regulator Reliable - Blanket</v>
          </cell>
          <cell r="Q464" t="str">
            <v>Gas Regulator Station Reliability - Gas Engineering</v>
          </cell>
          <cell r="R464">
            <v>1320.76</v>
          </cell>
          <cell r="S464" t="str">
            <v>3002</v>
          </cell>
          <cell r="T464" t="str">
            <v>XE017</v>
          </cell>
          <cell r="U464" t="str">
            <v>Programs</v>
          </cell>
          <cell r="V464" t="str">
            <v>GD.OR.385000</v>
          </cell>
          <cell r="W464">
            <v>1</v>
          </cell>
          <cell r="X464">
            <v>1320.76</v>
          </cell>
        </row>
        <row r="465">
          <cell r="B465" t="str">
            <v>XE017</v>
          </cell>
          <cell r="C465" t="str">
            <v>3002</v>
          </cell>
          <cell r="D465" t="str">
            <v>Rebld Keno Gate Stn Klamath</v>
          </cell>
          <cell r="E465" t="str">
            <v>98705066</v>
          </cell>
          <cell r="F465" t="str">
            <v>DIS-G S Cap Specific</v>
          </cell>
          <cell r="G465">
            <v>41306</v>
          </cell>
          <cell r="H465" t="str">
            <v>202102</v>
          </cell>
          <cell r="I465">
            <v>202102</v>
          </cell>
          <cell r="J465" t="str">
            <v>GD</v>
          </cell>
          <cell r="K465" t="str">
            <v>OR</v>
          </cell>
          <cell r="L465" t="str">
            <v>375000</v>
          </cell>
          <cell r="M465" t="str">
            <v xml:space="preserve">068                                </v>
          </cell>
          <cell r="N465" t="str">
            <v>2713</v>
          </cell>
          <cell r="O465" t="str">
            <v xml:space="preserve">UADD    </v>
          </cell>
          <cell r="P465" t="str">
            <v>Regulator Reliable - Blanket</v>
          </cell>
          <cell r="Q465" t="str">
            <v>Gas Regulator Station Reliability - Gas Engineering</v>
          </cell>
          <cell r="R465">
            <v>766</v>
          </cell>
          <cell r="S465" t="str">
            <v>3002</v>
          </cell>
          <cell r="T465" t="str">
            <v>XE017</v>
          </cell>
          <cell r="U465" t="str">
            <v>Programs</v>
          </cell>
          <cell r="V465" t="str">
            <v>GD.OR.375000</v>
          </cell>
          <cell r="W465">
            <v>1</v>
          </cell>
          <cell r="X465">
            <v>766</v>
          </cell>
        </row>
        <row r="466">
          <cell r="B466" t="str">
            <v>XE017</v>
          </cell>
          <cell r="C466" t="str">
            <v>3002</v>
          </cell>
          <cell r="D466" t="str">
            <v>Rebld Keno Gate Stn Klamath</v>
          </cell>
          <cell r="E466" t="str">
            <v>98705066</v>
          </cell>
          <cell r="F466" t="str">
            <v>DIS-G S Cap Specific</v>
          </cell>
          <cell r="G466">
            <v>41306</v>
          </cell>
          <cell r="H466" t="str">
            <v>202102</v>
          </cell>
          <cell r="I466">
            <v>202102</v>
          </cell>
          <cell r="J466" t="str">
            <v>GD</v>
          </cell>
          <cell r="K466" t="str">
            <v>OR</v>
          </cell>
          <cell r="L466" t="str">
            <v>376000</v>
          </cell>
          <cell r="M466" t="str">
            <v xml:space="preserve">068                                </v>
          </cell>
          <cell r="N466" t="str">
            <v>2713</v>
          </cell>
          <cell r="O466" t="str">
            <v xml:space="preserve">UADD    </v>
          </cell>
          <cell r="P466" t="str">
            <v>Regulator Reliable - Blanket</v>
          </cell>
          <cell r="Q466" t="str">
            <v>Gas Regulator Station Reliability - Gas Engineering</v>
          </cell>
          <cell r="R466">
            <v>421.31</v>
          </cell>
          <cell r="S466" t="str">
            <v>3002</v>
          </cell>
          <cell r="T466" t="str">
            <v>XE017</v>
          </cell>
          <cell r="U466" t="str">
            <v>Programs</v>
          </cell>
          <cell r="V466" t="str">
            <v>GD.OR.376000</v>
          </cell>
          <cell r="W466">
            <v>1</v>
          </cell>
          <cell r="X466">
            <v>421.31</v>
          </cell>
        </row>
        <row r="467">
          <cell r="B467" t="str">
            <v>XE017</v>
          </cell>
          <cell r="C467" t="str">
            <v>3002</v>
          </cell>
          <cell r="D467" t="str">
            <v>Rebld Keno Gate Stn Klamath</v>
          </cell>
          <cell r="E467" t="str">
            <v>98705066</v>
          </cell>
          <cell r="F467" t="str">
            <v>DIS-G S Cap Specific</v>
          </cell>
          <cell r="G467">
            <v>41306</v>
          </cell>
          <cell r="H467" t="str">
            <v>202102</v>
          </cell>
          <cell r="I467">
            <v>202102</v>
          </cell>
          <cell r="J467" t="str">
            <v>GD</v>
          </cell>
          <cell r="K467" t="str">
            <v>OR</v>
          </cell>
          <cell r="L467" t="str">
            <v>379000</v>
          </cell>
          <cell r="M467" t="str">
            <v xml:space="preserve">068                                </v>
          </cell>
          <cell r="N467" t="str">
            <v>2713</v>
          </cell>
          <cell r="O467" t="str">
            <v xml:space="preserve">UADD    </v>
          </cell>
          <cell r="P467" t="str">
            <v>Regulator Reliable - Blanket</v>
          </cell>
          <cell r="Q467" t="str">
            <v>Gas Regulator Station Reliability - Gas Engineering</v>
          </cell>
          <cell r="R467">
            <v>9000.4599999999991</v>
          </cell>
          <cell r="S467" t="str">
            <v>3002</v>
          </cell>
          <cell r="T467" t="str">
            <v>XE017</v>
          </cell>
          <cell r="U467" t="str">
            <v>Programs</v>
          </cell>
          <cell r="V467" t="str">
            <v>GD.OR.379000</v>
          </cell>
          <cell r="W467">
            <v>1</v>
          </cell>
          <cell r="X467">
            <v>9000.4599999999991</v>
          </cell>
        </row>
        <row r="468">
          <cell r="B468" t="str">
            <v>MN403</v>
          </cell>
          <cell r="C468" t="str">
            <v>3003</v>
          </cell>
          <cell r="D468" t="str">
            <v>Gas Road Relocates-Klamth Fls</v>
          </cell>
          <cell r="E468" t="str">
            <v>98701230</v>
          </cell>
          <cell r="F468" t="str">
            <v>DIS-G S Cap Blanket</v>
          </cell>
          <cell r="G468">
            <v>40360</v>
          </cell>
          <cell r="H468" t="str">
            <v>202102</v>
          </cell>
          <cell r="I468">
            <v>202102</v>
          </cell>
          <cell r="J468" t="str">
            <v>GD</v>
          </cell>
          <cell r="K468" t="str">
            <v>OR</v>
          </cell>
          <cell r="L468" t="str">
            <v>376000</v>
          </cell>
          <cell r="M468" t="str">
            <v xml:space="preserve">068                                </v>
          </cell>
          <cell r="N468" t="str">
            <v>00</v>
          </cell>
          <cell r="O468" t="str">
            <v xml:space="preserve">UADD    </v>
          </cell>
          <cell r="P468" t="str">
            <v>Gas Replace-St&amp;Hwy</v>
          </cell>
          <cell r="Q468" t="str">
            <v>Relocate Due to St&amp;Hwy Work - Klamath</v>
          </cell>
          <cell r="R468">
            <v>89.05</v>
          </cell>
          <cell r="S468" t="str">
            <v>3003</v>
          </cell>
          <cell r="T468" t="str">
            <v>MN403</v>
          </cell>
          <cell r="U468" t="str">
            <v>Mandated</v>
          </cell>
          <cell r="V468" t="str">
            <v>GD.OR.376000</v>
          </cell>
          <cell r="W468">
            <v>1</v>
          </cell>
          <cell r="X468">
            <v>89.05</v>
          </cell>
        </row>
        <row r="469">
          <cell r="B469" t="str">
            <v>MN401</v>
          </cell>
          <cell r="C469" t="str">
            <v>3003</v>
          </cell>
          <cell r="D469" t="str">
            <v>Gas Road Relocates-Medford</v>
          </cell>
          <cell r="E469" t="str">
            <v>98401230</v>
          </cell>
          <cell r="F469" t="str">
            <v>DIS-G S Cap Blanket</v>
          </cell>
          <cell r="G469">
            <v>40360</v>
          </cell>
          <cell r="H469" t="str">
            <v>202102</v>
          </cell>
          <cell r="I469">
            <v>202102</v>
          </cell>
          <cell r="J469" t="str">
            <v>GD</v>
          </cell>
          <cell r="K469" t="str">
            <v>OR</v>
          </cell>
          <cell r="L469" t="str">
            <v>376000</v>
          </cell>
          <cell r="M469" t="str">
            <v xml:space="preserve">068                                </v>
          </cell>
          <cell r="N469" t="str">
            <v>00</v>
          </cell>
          <cell r="O469" t="str">
            <v xml:space="preserve">UADD    </v>
          </cell>
          <cell r="P469" t="str">
            <v>Gas Replace-St&amp;Hwy</v>
          </cell>
          <cell r="Q469" t="str">
            <v>Relocate Due to St&amp;Hwy Work - Medford</v>
          </cell>
          <cell r="R469">
            <v>8549.8700000000008</v>
          </cell>
          <cell r="S469" t="str">
            <v>3003</v>
          </cell>
          <cell r="T469" t="str">
            <v>MN401</v>
          </cell>
          <cell r="U469" t="str">
            <v>Mandated</v>
          </cell>
          <cell r="V469" t="str">
            <v>GD.OR.376000</v>
          </cell>
          <cell r="W469">
            <v>1</v>
          </cell>
          <cell r="X469">
            <v>8549.8700000000008</v>
          </cell>
        </row>
        <row r="470">
          <cell r="B470" t="str">
            <v>MN401</v>
          </cell>
          <cell r="C470" t="str">
            <v>3003</v>
          </cell>
          <cell r="D470" t="str">
            <v>Gas Road Relocates-Medford</v>
          </cell>
          <cell r="E470" t="str">
            <v>98401230</v>
          </cell>
          <cell r="F470" t="str">
            <v>DIS-G S Cap Blanket</v>
          </cell>
          <cell r="G470">
            <v>40360</v>
          </cell>
          <cell r="H470" t="str">
            <v>202102</v>
          </cell>
          <cell r="I470">
            <v>202102</v>
          </cell>
          <cell r="J470" t="str">
            <v>GD</v>
          </cell>
          <cell r="K470" t="str">
            <v>OR</v>
          </cell>
          <cell r="L470" t="str">
            <v>380000</v>
          </cell>
          <cell r="M470" t="str">
            <v xml:space="preserve">068                                </v>
          </cell>
          <cell r="N470" t="str">
            <v>00</v>
          </cell>
          <cell r="O470" t="str">
            <v xml:space="preserve">UADD    </v>
          </cell>
          <cell r="P470" t="str">
            <v>Gas Replace-St&amp;Hwy</v>
          </cell>
          <cell r="Q470" t="str">
            <v>Relocate Due to St&amp;Hwy Work - Medford</v>
          </cell>
          <cell r="R470">
            <v>15754.37</v>
          </cell>
          <cell r="S470" t="str">
            <v>3003</v>
          </cell>
          <cell r="T470" t="str">
            <v>MN401</v>
          </cell>
          <cell r="U470" t="str">
            <v>Mandated</v>
          </cell>
          <cell r="V470" t="str">
            <v>GD.OR.380000</v>
          </cell>
          <cell r="W470">
            <v>1</v>
          </cell>
          <cell r="X470">
            <v>15754.37</v>
          </cell>
        </row>
        <row r="471">
          <cell r="B471" t="str">
            <v>MN402</v>
          </cell>
          <cell r="C471" t="str">
            <v>3003</v>
          </cell>
          <cell r="D471" t="str">
            <v>Gas Road Relocates-Roseburg</v>
          </cell>
          <cell r="E471" t="str">
            <v>98601230</v>
          </cell>
          <cell r="F471" t="str">
            <v>DIS-G S Cap Blanket</v>
          </cell>
          <cell r="G471">
            <v>40360</v>
          </cell>
          <cell r="H471" t="str">
            <v>202102</v>
          </cell>
          <cell r="I471">
            <v>202102</v>
          </cell>
          <cell r="J471" t="str">
            <v>GD</v>
          </cell>
          <cell r="K471" t="str">
            <v>OR</v>
          </cell>
          <cell r="L471" t="str">
            <v>376000</v>
          </cell>
          <cell r="M471" t="str">
            <v xml:space="preserve">068                                </v>
          </cell>
          <cell r="N471" t="str">
            <v>00</v>
          </cell>
          <cell r="O471" t="str">
            <v xml:space="preserve">UADD    </v>
          </cell>
          <cell r="P471" t="str">
            <v>Gas Replace-St&amp;Hwy</v>
          </cell>
          <cell r="Q471" t="str">
            <v>Relocate Due to St&amp;Hwy Work - Roseburg</v>
          </cell>
          <cell r="R471">
            <v>554.74</v>
          </cell>
          <cell r="S471" t="str">
            <v>3003</v>
          </cell>
          <cell r="T471" t="str">
            <v>MN402</v>
          </cell>
          <cell r="U471" t="str">
            <v>Mandated</v>
          </cell>
          <cell r="V471" t="str">
            <v>GD.OR.376000</v>
          </cell>
          <cell r="W471">
            <v>1</v>
          </cell>
          <cell r="X471">
            <v>554.74</v>
          </cell>
        </row>
        <row r="472">
          <cell r="B472" t="str">
            <v>MN402</v>
          </cell>
          <cell r="C472" t="str">
            <v>3003</v>
          </cell>
          <cell r="D472" t="str">
            <v>Gas Road Relocates-Roseburg</v>
          </cell>
          <cell r="E472" t="str">
            <v>98601230</v>
          </cell>
          <cell r="F472" t="str">
            <v>DIS-G S Cap Blanket</v>
          </cell>
          <cell r="G472">
            <v>40360</v>
          </cell>
          <cell r="H472" t="str">
            <v>202102</v>
          </cell>
          <cell r="I472">
            <v>202102</v>
          </cell>
          <cell r="J472" t="str">
            <v>GD</v>
          </cell>
          <cell r="K472" t="str">
            <v>OR</v>
          </cell>
          <cell r="L472" t="str">
            <v>380000</v>
          </cell>
          <cell r="M472" t="str">
            <v xml:space="preserve">068                                </v>
          </cell>
          <cell r="N472" t="str">
            <v>00</v>
          </cell>
          <cell r="O472" t="str">
            <v xml:space="preserve">UADD    </v>
          </cell>
          <cell r="P472" t="str">
            <v>Gas Replace-St&amp;Hwy</v>
          </cell>
          <cell r="Q472" t="str">
            <v>Relocate Due to St&amp;Hwy Work - Roseburg</v>
          </cell>
          <cell r="R472">
            <v>9573.18</v>
          </cell>
          <cell r="S472" t="str">
            <v>3003</v>
          </cell>
          <cell r="T472" t="str">
            <v>MN402</v>
          </cell>
          <cell r="U472" t="str">
            <v>Mandated</v>
          </cell>
          <cell r="V472" t="str">
            <v>GD.OR.380000</v>
          </cell>
          <cell r="W472">
            <v>1</v>
          </cell>
          <cell r="X472">
            <v>9573.18</v>
          </cell>
        </row>
        <row r="473">
          <cell r="B473" t="str">
            <v>MN401</v>
          </cell>
          <cell r="C473" t="str">
            <v>3003</v>
          </cell>
          <cell r="D473" t="str">
            <v>Relocate Main on Haley St.</v>
          </cell>
          <cell r="E473" t="str">
            <v>98405343</v>
          </cell>
          <cell r="F473" t="str">
            <v>DIS-G S Cap Specific</v>
          </cell>
          <cell r="G473">
            <v>43831</v>
          </cell>
          <cell r="H473" t="str">
            <v>202102</v>
          </cell>
          <cell r="I473">
            <v>202102</v>
          </cell>
          <cell r="J473" t="str">
            <v>GD</v>
          </cell>
          <cell r="K473" t="str">
            <v>OR</v>
          </cell>
          <cell r="L473" t="str">
            <v>376000</v>
          </cell>
          <cell r="M473" t="str">
            <v xml:space="preserve">068                                </v>
          </cell>
          <cell r="N473" t="str">
            <v>00</v>
          </cell>
          <cell r="O473" t="str">
            <v xml:space="preserve">UADD    </v>
          </cell>
          <cell r="P473" t="str">
            <v>Gas Replace-St&amp;Hwy</v>
          </cell>
          <cell r="Q473" t="str">
            <v>Relocate Due to St&amp;Hwy Work - Medford</v>
          </cell>
          <cell r="R473">
            <v>3196.25</v>
          </cell>
          <cell r="S473" t="str">
            <v>3003</v>
          </cell>
          <cell r="T473" t="str">
            <v>MN401</v>
          </cell>
          <cell r="U473" t="str">
            <v>Mandated</v>
          </cell>
          <cell r="V473" t="str">
            <v>GD.OR.376000</v>
          </cell>
          <cell r="W473">
            <v>1</v>
          </cell>
          <cell r="X473">
            <v>3196.25</v>
          </cell>
        </row>
        <row r="474">
          <cell r="B474" t="str">
            <v>MN401</v>
          </cell>
          <cell r="C474" t="str">
            <v>3003</v>
          </cell>
          <cell r="D474" t="str">
            <v>Relocate Main on Haley St.</v>
          </cell>
          <cell r="E474" t="str">
            <v>98405343</v>
          </cell>
          <cell r="F474" t="str">
            <v>DIS-G S Cap Specific</v>
          </cell>
          <cell r="G474">
            <v>43831</v>
          </cell>
          <cell r="H474" t="str">
            <v>202102</v>
          </cell>
          <cell r="I474">
            <v>202102</v>
          </cell>
          <cell r="J474" t="str">
            <v>GD</v>
          </cell>
          <cell r="K474" t="str">
            <v>OR</v>
          </cell>
          <cell r="L474" t="str">
            <v>380000</v>
          </cell>
          <cell r="M474" t="str">
            <v xml:space="preserve">068                                </v>
          </cell>
          <cell r="N474" t="str">
            <v>00</v>
          </cell>
          <cell r="O474" t="str">
            <v xml:space="preserve">UADD    </v>
          </cell>
          <cell r="P474" t="str">
            <v>Gas Replace-St&amp;Hwy</v>
          </cell>
          <cell r="Q474" t="str">
            <v>Relocate Due to St&amp;Hwy Work - Medford</v>
          </cell>
          <cell r="R474">
            <v>362.24</v>
          </cell>
          <cell r="S474" t="str">
            <v>3003</v>
          </cell>
          <cell r="T474" t="str">
            <v>MN401</v>
          </cell>
          <cell r="U474" t="str">
            <v>Mandated</v>
          </cell>
          <cell r="V474" t="str">
            <v>GD.OR.380000</v>
          </cell>
          <cell r="W474">
            <v>1</v>
          </cell>
          <cell r="X474">
            <v>362.24</v>
          </cell>
        </row>
        <row r="475">
          <cell r="B475" t="str">
            <v>MN309</v>
          </cell>
          <cell r="C475" t="str">
            <v>3005</v>
          </cell>
          <cell r="D475" t="str">
            <v>Gas Cust Caused Req-Klam Fls</v>
          </cell>
          <cell r="E475" t="str">
            <v>98701122</v>
          </cell>
          <cell r="F475" t="str">
            <v>DIS-G S Cap Blanket</v>
          </cell>
          <cell r="G475">
            <v>40360</v>
          </cell>
          <cell r="H475" t="str">
            <v>202102</v>
          </cell>
          <cell r="I475">
            <v>202102</v>
          </cell>
          <cell r="J475" t="str">
            <v>GD</v>
          </cell>
          <cell r="K475" t="str">
            <v>OR</v>
          </cell>
          <cell r="L475" t="str">
            <v>376000</v>
          </cell>
          <cell r="M475" t="str">
            <v xml:space="preserve">068                                </v>
          </cell>
          <cell r="N475" t="str">
            <v>00</v>
          </cell>
          <cell r="O475" t="str">
            <v xml:space="preserve">UADD    </v>
          </cell>
          <cell r="P475" t="str">
            <v>Gas Distribution Non-Revenue Blanket</v>
          </cell>
          <cell r="Q475" t="str">
            <v>Gas Distribution Non Revenue - Klamath</v>
          </cell>
          <cell r="R475">
            <v>1055.77</v>
          </cell>
          <cell r="S475" t="str">
            <v>3005</v>
          </cell>
          <cell r="T475" t="str">
            <v>MN309</v>
          </cell>
          <cell r="U475" t="str">
            <v>Programs</v>
          </cell>
          <cell r="V475" t="str">
            <v>GD.OR.376000</v>
          </cell>
          <cell r="W475">
            <v>1</v>
          </cell>
          <cell r="X475">
            <v>1055.77</v>
          </cell>
        </row>
        <row r="476">
          <cell r="B476" t="str">
            <v>MN309</v>
          </cell>
          <cell r="C476" t="str">
            <v>3005</v>
          </cell>
          <cell r="D476" t="str">
            <v>Gas Cust Caused Req-Klam Fls</v>
          </cell>
          <cell r="E476" t="str">
            <v>98701122</v>
          </cell>
          <cell r="F476" t="str">
            <v>DIS-G S Cap Blanket</v>
          </cell>
          <cell r="G476">
            <v>40360</v>
          </cell>
          <cell r="H476" t="str">
            <v>202102</v>
          </cell>
          <cell r="I476">
            <v>202102</v>
          </cell>
          <cell r="J476" t="str">
            <v>GD</v>
          </cell>
          <cell r="K476" t="str">
            <v>OR</v>
          </cell>
          <cell r="L476" t="str">
            <v>380000</v>
          </cell>
          <cell r="M476" t="str">
            <v xml:space="preserve">068                                </v>
          </cell>
          <cell r="N476" t="str">
            <v>00</v>
          </cell>
          <cell r="O476" t="str">
            <v xml:space="preserve">UADD    </v>
          </cell>
          <cell r="P476" t="str">
            <v>Gas Distribution Non-Revenue Blanket</v>
          </cell>
          <cell r="Q476" t="str">
            <v>Gas Distribution Non Revenue - Klamath</v>
          </cell>
          <cell r="R476">
            <v>249.11</v>
          </cell>
          <cell r="S476" t="str">
            <v>3005</v>
          </cell>
          <cell r="T476" t="str">
            <v>MN309</v>
          </cell>
          <cell r="U476" t="str">
            <v>Programs</v>
          </cell>
          <cell r="V476" t="str">
            <v>GD.OR.380000</v>
          </cell>
          <cell r="W476">
            <v>1</v>
          </cell>
          <cell r="X476">
            <v>249.11</v>
          </cell>
        </row>
        <row r="477">
          <cell r="B477" t="str">
            <v>MN310</v>
          </cell>
          <cell r="C477" t="str">
            <v>3005</v>
          </cell>
          <cell r="D477" t="str">
            <v>Gas Cust Caused Req-LaGrande</v>
          </cell>
          <cell r="E477" t="str">
            <v>98801122</v>
          </cell>
          <cell r="F477" t="str">
            <v>DIS-G S Cap Blanket</v>
          </cell>
          <cell r="G477">
            <v>40360</v>
          </cell>
          <cell r="H477" t="str">
            <v>202102</v>
          </cell>
          <cell r="I477">
            <v>202102</v>
          </cell>
          <cell r="J477" t="str">
            <v>GD</v>
          </cell>
          <cell r="K477" t="str">
            <v>OR</v>
          </cell>
          <cell r="L477" t="str">
            <v>376000</v>
          </cell>
          <cell r="M477" t="str">
            <v xml:space="preserve">068                                </v>
          </cell>
          <cell r="N477" t="str">
            <v>00</v>
          </cell>
          <cell r="O477" t="str">
            <v xml:space="preserve">UADD    </v>
          </cell>
          <cell r="P477" t="str">
            <v>Gas Distribution Non-Revenue Blanket</v>
          </cell>
          <cell r="Q477" t="str">
            <v>Gas Distribution Non Revenue - La Grande</v>
          </cell>
          <cell r="R477">
            <v>325.64</v>
          </cell>
          <cell r="S477" t="str">
            <v>3005</v>
          </cell>
          <cell r="T477" t="str">
            <v>MN310</v>
          </cell>
          <cell r="U477" t="str">
            <v>Programs</v>
          </cell>
          <cell r="V477" t="str">
            <v>GD.OR.376000</v>
          </cell>
          <cell r="W477">
            <v>1</v>
          </cell>
          <cell r="X477">
            <v>325.64</v>
          </cell>
        </row>
        <row r="478">
          <cell r="B478" t="str">
            <v>MN310</v>
          </cell>
          <cell r="C478" t="str">
            <v>3005</v>
          </cell>
          <cell r="D478" t="str">
            <v>Gas Cust Caused Req-LaGrande</v>
          </cell>
          <cell r="E478" t="str">
            <v>98801122</v>
          </cell>
          <cell r="F478" t="str">
            <v>DIS-G S Cap Blanket</v>
          </cell>
          <cell r="G478">
            <v>40360</v>
          </cell>
          <cell r="H478" t="str">
            <v>202102</v>
          </cell>
          <cell r="I478">
            <v>202102</v>
          </cell>
          <cell r="J478" t="str">
            <v>GD</v>
          </cell>
          <cell r="K478" t="str">
            <v>OR</v>
          </cell>
          <cell r="L478" t="str">
            <v>380000</v>
          </cell>
          <cell r="M478" t="str">
            <v xml:space="preserve">068                                </v>
          </cell>
          <cell r="N478" t="str">
            <v>00</v>
          </cell>
          <cell r="O478" t="str">
            <v xml:space="preserve">UADD    </v>
          </cell>
          <cell r="P478" t="str">
            <v>Gas Distribution Non-Revenue Blanket</v>
          </cell>
          <cell r="Q478" t="str">
            <v>Gas Distribution Non Revenue - La Grande</v>
          </cell>
          <cell r="R478">
            <v>366.06</v>
          </cell>
          <cell r="S478" t="str">
            <v>3005</v>
          </cell>
          <cell r="T478" t="str">
            <v>MN310</v>
          </cell>
          <cell r="U478" t="str">
            <v>Programs</v>
          </cell>
          <cell r="V478" t="str">
            <v>GD.OR.380000</v>
          </cell>
          <cell r="W478">
            <v>1</v>
          </cell>
          <cell r="X478">
            <v>366.06</v>
          </cell>
        </row>
        <row r="479">
          <cell r="B479" t="str">
            <v>MN206</v>
          </cell>
          <cell r="C479" t="str">
            <v>3005</v>
          </cell>
          <cell r="D479" t="str">
            <v>Gas Cust Caused Req-Medford</v>
          </cell>
          <cell r="E479" t="str">
            <v>98401122</v>
          </cell>
          <cell r="F479" t="str">
            <v>DIS-G S Cap Blanket</v>
          </cell>
          <cell r="G479">
            <v>40360</v>
          </cell>
          <cell r="H479" t="str">
            <v>202102</v>
          </cell>
          <cell r="I479">
            <v>202102</v>
          </cell>
          <cell r="J479" t="str">
            <v>GD</v>
          </cell>
          <cell r="K479" t="str">
            <v>OR</v>
          </cell>
          <cell r="L479" t="str">
            <v>376000</v>
          </cell>
          <cell r="M479" t="str">
            <v xml:space="preserve">068                                </v>
          </cell>
          <cell r="N479" t="str">
            <v>00</v>
          </cell>
          <cell r="O479" t="str">
            <v xml:space="preserve">UADD    </v>
          </cell>
          <cell r="P479" t="str">
            <v>Gas Distribution Non-Revenue Blanket</v>
          </cell>
          <cell r="Q479" t="str">
            <v>Gas Distribution Non Revenue - Medford</v>
          </cell>
          <cell r="R479">
            <v>3040.79</v>
          </cell>
          <cell r="S479" t="str">
            <v>3005</v>
          </cell>
          <cell r="T479" t="str">
            <v>MN206</v>
          </cell>
          <cell r="U479" t="str">
            <v>Programs</v>
          </cell>
          <cell r="V479" t="str">
            <v>GD.OR.376000</v>
          </cell>
          <cell r="W479">
            <v>1</v>
          </cell>
          <cell r="X479">
            <v>3040.79</v>
          </cell>
        </row>
        <row r="480">
          <cell r="B480" t="str">
            <v>MN206</v>
          </cell>
          <cell r="C480" t="str">
            <v>3005</v>
          </cell>
          <cell r="D480" t="str">
            <v>Gas Cust Caused Req-Medford</v>
          </cell>
          <cell r="E480" t="str">
            <v>98401122</v>
          </cell>
          <cell r="F480" t="str">
            <v>DIS-G S Cap Blanket</v>
          </cell>
          <cell r="G480">
            <v>40360</v>
          </cell>
          <cell r="H480" t="str">
            <v>202102</v>
          </cell>
          <cell r="I480">
            <v>202102</v>
          </cell>
          <cell r="J480" t="str">
            <v>GD</v>
          </cell>
          <cell r="K480" t="str">
            <v>OR</v>
          </cell>
          <cell r="L480" t="str">
            <v>380000</v>
          </cell>
          <cell r="M480" t="str">
            <v xml:space="preserve">068                                </v>
          </cell>
          <cell r="N480" t="str">
            <v>00</v>
          </cell>
          <cell r="O480" t="str">
            <v xml:space="preserve">UADD    </v>
          </cell>
          <cell r="P480" t="str">
            <v>Gas Distribution Non-Revenue Blanket</v>
          </cell>
          <cell r="Q480" t="str">
            <v>Gas Distribution Non Revenue - Medford</v>
          </cell>
          <cell r="R480">
            <v>717.45</v>
          </cell>
          <cell r="S480" t="str">
            <v>3005</v>
          </cell>
          <cell r="T480" t="str">
            <v>MN206</v>
          </cell>
          <cell r="U480" t="str">
            <v>Programs</v>
          </cell>
          <cell r="V480" t="str">
            <v>GD.OR.380000</v>
          </cell>
          <cell r="W480">
            <v>1</v>
          </cell>
          <cell r="X480">
            <v>717.45</v>
          </cell>
        </row>
        <row r="481">
          <cell r="B481" t="str">
            <v>MN360</v>
          </cell>
          <cell r="C481" t="str">
            <v>3005</v>
          </cell>
          <cell r="D481" t="str">
            <v>Gas Cust Caused Req-Roseburg</v>
          </cell>
          <cell r="E481" t="str">
            <v>98601122</v>
          </cell>
          <cell r="F481" t="str">
            <v>DIS-G S Cap Blanket</v>
          </cell>
          <cell r="G481">
            <v>40360</v>
          </cell>
          <cell r="H481" t="str">
            <v>202102</v>
          </cell>
          <cell r="I481">
            <v>202102</v>
          </cell>
          <cell r="J481" t="str">
            <v>GD</v>
          </cell>
          <cell r="K481" t="str">
            <v>OR</v>
          </cell>
          <cell r="L481" t="str">
            <v>376000</v>
          </cell>
          <cell r="M481" t="str">
            <v xml:space="preserve">068                                </v>
          </cell>
          <cell r="N481" t="str">
            <v>00</v>
          </cell>
          <cell r="O481" t="str">
            <v xml:space="preserve">UADD    </v>
          </cell>
          <cell r="P481" t="str">
            <v>Gas Distribution Non-Revenue Blanket</v>
          </cell>
          <cell r="Q481" t="str">
            <v>Gas Distribution Non Revenue - Roseburg</v>
          </cell>
          <cell r="R481">
            <v>6159.87</v>
          </cell>
          <cell r="S481" t="str">
            <v>3005</v>
          </cell>
          <cell r="T481" t="str">
            <v>MN360</v>
          </cell>
          <cell r="U481" t="str">
            <v>Programs</v>
          </cell>
          <cell r="V481" t="str">
            <v>GD.OR.376000</v>
          </cell>
          <cell r="W481">
            <v>1</v>
          </cell>
          <cell r="X481">
            <v>6159.87</v>
          </cell>
        </row>
        <row r="482">
          <cell r="B482" t="str">
            <v>MN360</v>
          </cell>
          <cell r="C482" t="str">
            <v>3005</v>
          </cell>
          <cell r="D482" t="str">
            <v>Gas Cust Caused Req-Roseburg</v>
          </cell>
          <cell r="E482" t="str">
            <v>98601122</v>
          </cell>
          <cell r="F482" t="str">
            <v>DIS-G S Cap Blanket</v>
          </cell>
          <cell r="G482">
            <v>40360</v>
          </cell>
          <cell r="H482" t="str">
            <v>202102</v>
          </cell>
          <cell r="I482">
            <v>202102</v>
          </cell>
          <cell r="J482" t="str">
            <v>GD</v>
          </cell>
          <cell r="K482" t="str">
            <v>OR</v>
          </cell>
          <cell r="L482" t="str">
            <v>380000</v>
          </cell>
          <cell r="M482" t="str">
            <v xml:space="preserve">068                                </v>
          </cell>
          <cell r="N482" t="str">
            <v>00</v>
          </cell>
          <cell r="O482" t="str">
            <v xml:space="preserve">UADD    </v>
          </cell>
          <cell r="P482" t="str">
            <v>Gas Distribution Non-Revenue Blanket</v>
          </cell>
          <cell r="Q482" t="str">
            <v>Gas Distribution Non Revenue - Roseburg</v>
          </cell>
          <cell r="R482">
            <v>6159.79</v>
          </cell>
          <cell r="S482" t="str">
            <v>3005</v>
          </cell>
          <cell r="T482" t="str">
            <v>MN360</v>
          </cell>
          <cell r="U482" t="str">
            <v>Programs</v>
          </cell>
          <cell r="V482" t="str">
            <v>GD.OR.380000</v>
          </cell>
          <cell r="W482">
            <v>1</v>
          </cell>
          <cell r="X482">
            <v>6159.79</v>
          </cell>
        </row>
        <row r="483">
          <cell r="B483" t="str">
            <v>MN206</v>
          </cell>
          <cell r="C483" t="str">
            <v>3005</v>
          </cell>
          <cell r="D483" t="str">
            <v>Gas Mains Non Rev - Grnts Pass</v>
          </cell>
          <cell r="E483" t="str">
            <v>98501120</v>
          </cell>
          <cell r="F483" t="str">
            <v>DIS-G S Cap Blanket</v>
          </cell>
          <cell r="G483">
            <v>40179</v>
          </cell>
          <cell r="H483" t="str">
            <v>202102</v>
          </cell>
          <cell r="I483">
            <v>202102</v>
          </cell>
          <cell r="J483" t="str">
            <v>GD</v>
          </cell>
          <cell r="K483" t="str">
            <v>OR</v>
          </cell>
          <cell r="L483" t="str">
            <v>376000</v>
          </cell>
          <cell r="M483" t="str">
            <v xml:space="preserve">068                                </v>
          </cell>
          <cell r="N483" t="str">
            <v>00</v>
          </cell>
          <cell r="O483" t="str">
            <v xml:space="preserve">UADD    </v>
          </cell>
          <cell r="P483" t="str">
            <v>Gas Distribution Non-Revenue Blanket</v>
          </cell>
          <cell r="Q483" t="str">
            <v>Gas Distribution Non Revenue - Medford</v>
          </cell>
          <cell r="R483">
            <v>1224</v>
          </cell>
          <cell r="S483" t="str">
            <v>3005</v>
          </cell>
          <cell r="T483" t="str">
            <v>MN206</v>
          </cell>
          <cell r="U483" t="str">
            <v>Programs</v>
          </cell>
          <cell r="V483" t="str">
            <v>GD.OR.376000</v>
          </cell>
          <cell r="W483">
            <v>1</v>
          </cell>
          <cell r="X483">
            <v>1224</v>
          </cell>
        </row>
        <row r="484">
          <cell r="B484" t="str">
            <v>MN206</v>
          </cell>
          <cell r="C484" t="str">
            <v>3005</v>
          </cell>
          <cell r="D484" t="str">
            <v>Gas Mains Non Rev - Grnts Pass</v>
          </cell>
          <cell r="E484" t="str">
            <v>98501120</v>
          </cell>
          <cell r="F484" t="str">
            <v>DIS-G S Cap Blanket</v>
          </cell>
          <cell r="G484">
            <v>40179</v>
          </cell>
          <cell r="H484" t="str">
            <v>202102</v>
          </cell>
          <cell r="I484">
            <v>202102</v>
          </cell>
          <cell r="J484" t="str">
            <v>GD</v>
          </cell>
          <cell r="K484" t="str">
            <v>OR</v>
          </cell>
          <cell r="L484" t="str">
            <v>380000</v>
          </cell>
          <cell r="M484" t="str">
            <v xml:space="preserve">068                                </v>
          </cell>
          <cell r="N484" t="str">
            <v>00</v>
          </cell>
          <cell r="O484" t="str">
            <v xml:space="preserve">UADD    </v>
          </cell>
          <cell r="P484" t="str">
            <v>Gas Distribution Non-Revenue Blanket</v>
          </cell>
          <cell r="Q484" t="str">
            <v>Gas Distribution Non Revenue - Medford</v>
          </cell>
          <cell r="R484">
            <v>288.79000000000002</v>
          </cell>
          <cell r="S484" t="str">
            <v>3005</v>
          </cell>
          <cell r="T484" t="str">
            <v>MN206</v>
          </cell>
          <cell r="U484" t="str">
            <v>Programs</v>
          </cell>
          <cell r="V484" t="str">
            <v>GD.OR.380000</v>
          </cell>
          <cell r="W484">
            <v>1</v>
          </cell>
          <cell r="X484">
            <v>288.79000000000002</v>
          </cell>
        </row>
        <row r="485">
          <cell r="B485" t="str">
            <v>MN309</v>
          </cell>
          <cell r="C485" t="str">
            <v>3005</v>
          </cell>
          <cell r="D485" t="str">
            <v>Gas Mains Non Rev - Kalmth Fls</v>
          </cell>
          <cell r="E485" t="str">
            <v>98701120</v>
          </cell>
          <cell r="F485" t="str">
            <v>DIS-G S Cap Blanket</v>
          </cell>
          <cell r="G485">
            <v>40179</v>
          </cell>
          <cell r="H485" t="str">
            <v>202102</v>
          </cell>
          <cell r="I485">
            <v>202102</v>
          </cell>
          <cell r="J485" t="str">
            <v>GD</v>
          </cell>
          <cell r="K485" t="str">
            <v>OR</v>
          </cell>
          <cell r="L485" t="str">
            <v>376000</v>
          </cell>
          <cell r="M485" t="str">
            <v xml:space="preserve">068                                </v>
          </cell>
          <cell r="N485" t="str">
            <v>00</v>
          </cell>
          <cell r="O485" t="str">
            <v xml:space="preserve">UADD    </v>
          </cell>
          <cell r="P485" t="str">
            <v>Gas Distribution Non-Revenue Blanket</v>
          </cell>
          <cell r="Q485" t="str">
            <v>Gas Distribution Non Revenue - Klamath</v>
          </cell>
          <cell r="R485">
            <v>556.34</v>
          </cell>
          <cell r="S485" t="str">
            <v>3005</v>
          </cell>
          <cell r="T485" t="str">
            <v>MN309</v>
          </cell>
          <cell r="U485" t="str">
            <v>Programs</v>
          </cell>
          <cell r="V485" t="str">
            <v>GD.OR.376000</v>
          </cell>
          <cell r="W485">
            <v>1</v>
          </cell>
          <cell r="X485">
            <v>556.34</v>
          </cell>
        </row>
        <row r="486">
          <cell r="B486" t="str">
            <v>MN309</v>
          </cell>
          <cell r="C486" t="str">
            <v>3005</v>
          </cell>
          <cell r="D486" t="str">
            <v>Gas Mains Non Rev - Kalmth Fls</v>
          </cell>
          <cell r="E486" t="str">
            <v>98701120</v>
          </cell>
          <cell r="F486" t="str">
            <v>DIS-G S Cap Blanket</v>
          </cell>
          <cell r="G486">
            <v>40179</v>
          </cell>
          <cell r="H486" t="str">
            <v>202102</v>
          </cell>
          <cell r="I486">
            <v>202102</v>
          </cell>
          <cell r="J486" t="str">
            <v>GD</v>
          </cell>
          <cell r="K486" t="str">
            <v>OR</v>
          </cell>
          <cell r="L486" t="str">
            <v>380000</v>
          </cell>
          <cell r="M486" t="str">
            <v xml:space="preserve">068                                </v>
          </cell>
          <cell r="N486" t="str">
            <v>00</v>
          </cell>
          <cell r="O486" t="str">
            <v xml:space="preserve">UADD    </v>
          </cell>
          <cell r="P486" t="str">
            <v>Gas Distribution Non-Revenue Blanket</v>
          </cell>
          <cell r="Q486" t="str">
            <v>Gas Distribution Non Revenue - Klamath</v>
          </cell>
          <cell r="R486">
            <v>66.989999999999995</v>
          </cell>
          <cell r="S486" t="str">
            <v>3005</v>
          </cell>
          <cell r="T486" t="str">
            <v>MN309</v>
          </cell>
          <cell r="U486" t="str">
            <v>Programs</v>
          </cell>
          <cell r="V486" t="str">
            <v>GD.OR.380000</v>
          </cell>
          <cell r="W486">
            <v>1</v>
          </cell>
          <cell r="X486">
            <v>66.989999999999995</v>
          </cell>
        </row>
        <row r="487">
          <cell r="B487" t="str">
            <v>MN310</v>
          </cell>
          <cell r="C487" t="str">
            <v>3005</v>
          </cell>
          <cell r="D487" t="str">
            <v>Gas Mains Non Rev - LaGrande</v>
          </cell>
          <cell r="E487" t="str">
            <v>98801120</v>
          </cell>
          <cell r="F487" t="str">
            <v>DIS-G S Cap Blanket</v>
          </cell>
          <cell r="G487">
            <v>40179</v>
          </cell>
          <cell r="H487" t="str">
            <v>202102</v>
          </cell>
          <cell r="I487">
            <v>202102</v>
          </cell>
          <cell r="J487" t="str">
            <v>GD</v>
          </cell>
          <cell r="K487" t="str">
            <v>OR</v>
          </cell>
          <cell r="L487" t="str">
            <v>376000</v>
          </cell>
          <cell r="M487" t="str">
            <v xml:space="preserve">068                                </v>
          </cell>
          <cell r="N487" t="str">
            <v>00</v>
          </cell>
          <cell r="O487" t="str">
            <v xml:space="preserve">UADD    </v>
          </cell>
          <cell r="P487" t="str">
            <v>Gas Distribution Non-Revenue Blanket</v>
          </cell>
          <cell r="Q487" t="str">
            <v>Gas Distribution Non Revenue - La Grande</v>
          </cell>
          <cell r="R487">
            <v>880.55</v>
          </cell>
          <cell r="S487" t="str">
            <v>3005</v>
          </cell>
          <cell r="T487" t="str">
            <v>MN310</v>
          </cell>
          <cell r="U487" t="str">
            <v>Programs</v>
          </cell>
          <cell r="V487" t="str">
            <v>GD.OR.376000</v>
          </cell>
          <cell r="W487">
            <v>1</v>
          </cell>
          <cell r="X487">
            <v>880.55</v>
          </cell>
        </row>
        <row r="488">
          <cell r="B488" t="str">
            <v>MN310</v>
          </cell>
          <cell r="C488" t="str">
            <v>3005</v>
          </cell>
          <cell r="D488" t="str">
            <v>Gas Mains Non Rev - LaGrande</v>
          </cell>
          <cell r="E488" t="str">
            <v>98801120</v>
          </cell>
          <cell r="F488" t="str">
            <v>DIS-G S Cap Blanket</v>
          </cell>
          <cell r="G488">
            <v>40179</v>
          </cell>
          <cell r="H488" t="str">
            <v>202102</v>
          </cell>
          <cell r="I488">
            <v>202102</v>
          </cell>
          <cell r="J488" t="str">
            <v>GD</v>
          </cell>
          <cell r="K488" t="str">
            <v>OR</v>
          </cell>
          <cell r="L488" t="str">
            <v>380000</v>
          </cell>
          <cell r="M488" t="str">
            <v xml:space="preserve">068                                </v>
          </cell>
          <cell r="N488" t="str">
            <v>00</v>
          </cell>
          <cell r="O488" t="str">
            <v xml:space="preserve">UADD    </v>
          </cell>
          <cell r="P488" t="str">
            <v>Gas Distribution Non-Revenue Blanket</v>
          </cell>
          <cell r="Q488" t="str">
            <v>Gas Distribution Non Revenue - La Grande</v>
          </cell>
          <cell r="R488">
            <v>511.61</v>
          </cell>
          <cell r="S488" t="str">
            <v>3005</v>
          </cell>
          <cell r="T488" t="str">
            <v>MN310</v>
          </cell>
          <cell r="U488" t="str">
            <v>Programs</v>
          </cell>
          <cell r="V488" t="str">
            <v>GD.OR.380000</v>
          </cell>
          <cell r="W488">
            <v>1</v>
          </cell>
          <cell r="X488">
            <v>511.61</v>
          </cell>
        </row>
        <row r="489">
          <cell r="B489" t="str">
            <v>MN206</v>
          </cell>
          <cell r="C489" t="str">
            <v>3005</v>
          </cell>
          <cell r="D489" t="str">
            <v>Gas Mains Non Rev - Medford</v>
          </cell>
          <cell r="E489" t="str">
            <v>98401120</v>
          </cell>
          <cell r="F489" t="str">
            <v>DIS-G S Cap Blanket</v>
          </cell>
          <cell r="G489">
            <v>40179</v>
          </cell>
          <cell r="H489" t="str">
            <v>202102</v>
          </cell>
          <cell r="I489">
            <v>202102</v>
          </cell>
          <cell r="J489" t="str">
            <v>GD</v>
          </cell>
          <cell r="K489" t="str">
            <v>OR</v>
          </cell>
          <cell r="L489" t="str">
            <v>376000</v>
          </cell>
          <cell r="M489" t="str">
            <v xml:space="preserve">068                                </v>
          </cell>
          <cell r="N489" t="str">
            <v>00</v>
          </cell>
          <cell r="O489" t="str">
            <v xml:space="preserve">UADD    </v>
          </cell>
          <cell r="P489" t="str">
            <v>Gas Distribution Non-Revenue Blanket</v>
          </cell>
          <cell r="Q489" t="str">
            <v>Gas Distribution Non Revenue - Medford</v>
          </cell>
          <cell r="R489">
            <v>1922.41</v>
          </cell>
          <cell r="S489" t="str">
            <v>3005</v>
          </cell>
          <cell r="T489" t="str">
            <v>MN206</v>
          </cell>
          <cell r="U489" t="str">
            <v>Programs</v>
          </cell>
          <cell r="V489" t="str">
            <v>GD.OR.376000</v>
          </cell>
          <cell r="W489">
            <v>1</v>
          </cell>
          <cell r="X489">
            <v>1922.41</v>
          </cell>
        </row>
        <row r="490">
          <cell r="B490" t="str">
            <v>MN206</v>
          </cell>
          <cell r="C490" t="str">
            <v>3005</v>
          </cell>
          <cell r="D490" t="str">
            <v>Gas Mains Non Rev - Medford</v>
          </cell>
          <cell r="E490" t="str">
            <v>98401120</v>
          </cell>
          <cell r="F490" t="str">
            <v>DIS-G S Cap Blanket</v>
          </cell>
          <cell r="G490">
            <v>40179</v>
          </cell>
          <cell r="H490" t="str">
            <v>202102</v>
          </cell>
          <cell r="I490">
            <v>202102</v>
          </cell>
          <cell r="J490" t="str">
            <v>GD</v>
          </cell>
          <cell r="K490" t="str">
            <v>OR</v>
          </cell>
          <cell r="L490" t="str">
            <v>380000</v>
          </cell>
          <cell r="M490" t="str">
            <v xml:space="preserve">068                                </v>
          </cell>
          <cell r="N490" t="str">
            <v>00</v>
          </cell>
          <cell r="O490" t="str">
            <v xml:space="preserve">UADD    </v>
          </cell>
          <cell r="P490" t="str">
            <v>Gas Distribution Non-Revenue Blanket</v>
          </cell>
          <cell r="Q490" t="str">
            <v>Gas Distribution Non Revenue - Medford</v>
          </cell>
          <cell r="R490">
            <v>1754.61</v>
          </cell>
          <cell r="S490" t="str">
            <v>3005</v>
          </cell>
          <cell r="T490" t="str">
            <v>MN206</v>
          </cell>
          <cell r="U490" t="str">
            <v>Programs</v>
          </cell>
          <cell r="V490" t="str">
            <v>GD.OR.380000</v>
          </cell>
          <cell r="W490">
            <v>1</v>
          </cell>
          <cell r="X490">
            <v>1754.61</v>
          </cell>
        </row>
        <row r="491">
          <cell r="B491" t="str">
            <v>MN360</v>
          </cell>
          <cell r="C491" t="str">
            <v>3005</v>
          </cell>
          <cell r="D491" t="str">
            <v>Gas Mains Non Rev - Roseburg</v>
          </cell>
          <cell r="E491" t="str">
            <v>98601120</v>
          </cell>
          <cell r="F491" t="str">
            <v>DIS-G S Cap Blanket</v>
          </cell>
          <cell r="G491">
            <v>40179</v>
          </cell>
          <cell r="H491" t="str">
            <v>202102</v>
          </cell>
          <cell r="I491">
            <v>202102</v>
          </cell>
          <cell r="J491" t="str">
            <v>GD</v>
          </cell>
          <cell r="K491" t="str">
            <v>OR</v>
          </cell>
          <cell r="L491" t="str">
            <v>376000</v>
          </cell>
          <cell r="M491" t="str">
            <v xml:space="preserve">068                                </v>
          </cell>
          <cell r="N491" t="str">
            <v>00</v>
          </cell>
          <cell r="O491" t="str">
            <v xml:space="preserve">UADD    </v>
          </cell>
          <cell r="P491" t="str">
            <v>Gas Distribution Non-Revenue Blanket</v>
          </cell>
          <cell r="Q491" t="str">
            <v>Gas Distribution Non Revenue - Roseburg</v>
          </cell>
          <cell r="R491">
            <v>3232.61</v>
          </cell>
          <cell r="S491" t="str">
            <v>3005</v>
          </cell>
          <cell r="T491" t="str">
            <v>MN360</v>
          </cell>
          <cell r="U491" t="str">
            <v>Programs</v>
          </cell>
          <cell r="V491" t="str">
            <v>GD.OR.376000</v>
          </cell>
          <cell r="W491">
            <v>1</v>
          </cell>
          <cell r="X491">
            <v>3232.61</v>
          </cell>
        </row>
        <row r="492">
          <cell r="B492" t="str">
            <v>MN360</v>
          </cell>
          <cell r="C492" t="str">
            <v>3005</v>
          </cell>
          <cell r="D492" t="str">
            <v>Gas Mains Non Rev - Roseburg</v>
          </cell>
          <cell r="E492" t="str">
            <v>98601120</v>
          </cell>
          <cell r="F492" t="str">
            <v>DIS-G S Cap Blanket</v>
          </cell>
          <cell r="G492">
            <v>40179</v>
          </cell>
          <cell r="H492" t="str">
            <v>202102</v>
          </cell>
          <cell r="I492">
            <v>202102</v>
          </cell>
          <cell r="J492" t="str">
            <v>GD</v>
          </cell>
          <cell r="K492" t="str">
            <v>OR</v>
          </cell>
          <cell r="L492" t="str">
            <v>380000</v>
          </cell>
          <cell r="M492" t="str">
            <v xml:space="preserve">068                                </v>
          </cell>
          <cell r="N492" t="str">
            <v>00</v>
          </cell>
          <cell r="O492" t="str">
            <v xml:space="preserve">UADD    </v>
          </cell>
          <cell r="P492" t="str">
            <v>Gas Distribution Non-Revenue Blanket</v>
          </cell>
          <cell r="Q492" t="str">
            <v>Gas Distribution Non Revenue - Roseburg</v>
          </cell>
          <cell r="R492">
            <v>3232.57</v>
          </cell>
          <cell r="S492" t="str">
            <v>3005</v>
          </cell>
          <cell r="T492" t="str">
            <v>MN360</v>
          </cell>
          <cell r="U492" t="str">
            <v>Programs</v>
          </cell>
          <cell r="V492" t="str">
            <v>GD.OR.380000</v>
          </cell>
          <cell r="W492">
            <v>1</v>
          </cell>
          <cell r="X492">
            <v>3232.57</v>
          </cell>
        </row>
        <row r="493">
          <cell r="B493" t="str">
            <v>MN309</v>
          </cell>
          <cell r="C493" t="str">
            <v>3005</v>
          </cell>
          <cell r="D493" t="str">
            <v>Gas Servcs Non Rev-Klamath Fls</v>
          </cell>
          <cell r="E493" t="str">
            <v>98701121</v>
          </cell>
          <cell r="F493" t="str">
            <v>DIS-G S Cap Blanket</v>
          </cell>
          <cell r="G493">
            <v>40179</v>
          </cell>
          <cell r="H493" t="str">
            <v>202102</v>
          </cell>
          <cell r="I493">
            <v>202102</v>
          </cell>
          <cell r="J493" t="str">
            <v>GD</v>
          </cell>
          <cell r="K493" t="str">
            <v>OR</v>
          </cell>
          <cell r="L493" t="str">
            <v>376000</v>
          </cell>
          <cell r="M493" t="str">
            <v xml:space="preserve">068                                </v>
          </cell>
          <cell r="N493" t="str">
            <v>00</v>
          </cell>
          <cell r="O493" t="str">
            <v xml:space="preserve">UADD    </v>
          </cell>
          <cell r="P493" t="str">
            <v>Gas Distribution Non-Revenue Blanket</v>
          </cell>
          <cell r="Q493" t="str">
            <v>Gas Distribution Non Revenue - Klamath</v>
          </cell>
          <cell r="R493">
            <v>488.37</v>
          </cell>
          <cell r="S493" t="str">
            <v>3005</v>
          </cell>
          <cell r="T493" t="str">
            <v>MN309</v>
          </cell>
          <cell r="U493" t="str">
            <v>Programs</v>
          </cell>
          <cell r="V493" t="str">
            <v>GD.OR.376000</v>
          </cell>
          <cell r="W493">
            <v>1</v>
          </cell>
          <cell r="X493">
            <v>488.37</v>
          </cell>
        </row>
        <row r="494">
          <cell r="B494" t="str">
            <v>MN309</v>
          </cell>
          <cell r="C494" t="str">
            <v>3005</v>
          </cell>
          <cell r="D494" t="str">
            <v>Gas Servcs Non Rev-Klamath Fls</v>
          </cell>
          <cell r="E494" t="str">
            <v>98701121</v>
          </cell>
          <cell r="F494" t="str">
            <v>DIS-G S Cap Blanket</v>
          </cell>
          <cell r="G494">
            <v>40179</v>
          </cell>
          <cell r="H494" t="str">
            <v>202102</v>
          </cell>
          <cell r="I494">
            <v>202102</v>
          </cell>
          <cell r="J494" t="str">
            <v>GD</v>
          </cell>
          <cell r="K494" t="str">
            <v>OR</v>
          </cell>
          <cell r="L494" t="str">
            <v>380000</v>
          </cell>
          <cell r="M494" t="str">
            <v xml:space="preserve">068                                </v>
          </cell>
          <cell r="N494" t="str">
            <v>00</v>
          </cell>
          <cell r="O494" t="str">
            <v xml:space="preserve">UADD    </v>
          </cell>
          <cell r="P494" t="str">
            <v>Gas Distribution Non-Revenue Blanket</v>
          </cell>
          <cell r="Q494" t="str">
            <v>Gas Distribution Non Revenue - Klamath</v>
          </cell>
          <cell r="R494">
            <v>488.34</v>
          </cell>
          <cell r="S494" t="str">
            <v>3005</v>
          </cell>
          <cell r="T494" t="str">
            <v>MN309</v>
          </cell>
          <cell r="U494" t="str">
            <v>Programs</v>
          </cell>
          <cell r="V494" t="str">
            <v>GD.OR.380000</v>
          </cell>
          <cell r="W494">
            <v>1</v>
          </cell>
          <cell r="X494">
            <v>488.34</v>
          </cell>
        </row>
        <row r="495">
          <cell r="B495" t="str">
            <v>MN310</v>
          </cell>
          <cell r="C495" t="str">
            <v>3005</v>
          </cell>
          <cell r="D495" t="str">
            <v>Gas Servcs Non Rev-LaGrande</v>
          </cell>
          <cell r="E495" t="str">
            <v>98801121</v>
          </cell>
          <cell r="F495" t="str">
            <v>DIS-G S Cap Blanket</v>
          </cell>
          <cell r="G495">
            <v>40179</v>
          </cell>
          <cell r="H495" t="str">
            <v>202102</v>
          </cell>
          <cell r="I495">
            <v>202102</v>
          </cell>
          <cell r="J495" t="str">
            <v>GD</v>
          </cell>
          <cell r="K495" t="str">
            <v>OR</v>
          </cell>
          <cell r="L495" t="str">
            <v>376000</v>
          </cell>
          <cell r="M495" t="str">
            <v xml:space="preserve">068                                </v>
          </cell>
          <cell r="N495" t="str">
            <v>00</v>
          </cell>
          <cell r="O495" t="str">
            <v xml:space="preserve">UADD    </v>
          </cell>
          <cell r="P495" t="str">
            <v>Gas Distribution Non-Revenue Blanket</v>
          </cell>
          <cell r="Q495" t="str">
            <v>Gas Distribution Non Revenue - La Grande</v>
          </cell>
          <cell r="R495">
            <v>533.23</v>
          </cell>
          <cell r="S495" t="str">
            <v>3005</v>
          </cell>
          <cell r="T495" t="str">
            <v>MN310</v>
          </cell>
          <cell r="U495" t="str">
            <v>Programs</v>
          </cell>
          <cell r="V495" t="str">
            <v>GD.OR.376000</v>
          </cell>
          <cell r="W495">
            <v>1</v>
          </cell>
          <cell r="X495">
            <v>533.23</v>
          </cell>
        </row>
        <row r="496">
          <cell r="B496" t="str">
            <v>MN310</v>
          </cell>
          <cell r="C496" t="str">
            <v>3005</v>
          </cell>
          <cell r="D496" t="str">
            <v>Gas Servcs Non Rev-LaGrande</v>
          </cell>
          <cell r="E496" t="str">
            <v>98801121</v>
          </cell>
          <cell r="F496" t="str">
            <v>DIS-G S Cap Blanket</v>
          </cell>
          <cell r="G496">
            <v>40179</v>
          </cell>
          <cell r="H496" t="str">
            <v>202102</v>
          </cell>
          <cell r="I496">
            <v>202102</v>
          </cell>
          <cell r="J496" t="str">
            <v>GD</v>
          </cell>
          <cell r="K496" t="str">
            <v>OR</v>
          </cell>
          <cell r="L496" t="str">
            <v>380000</v>
          </cell>
          <cell r="M496" t="str">
            <v xml:space="preserve">068                                </v>
          </cell>
          <cell r="N496" t="str">
            <v>00</v>
          </cell>
          <cell r="O496" t="str">
            <v xml:space="preserve">UADD    </v>
          </cell>
          <cell r="P496" t="str">
            <v>Gas Distribution Non-Revenue Blanket</v>
          </cell>
          <cell r="Q496" t="str">
            <v>Gas Distribution Non Revenue - La Grande</v>
          </cell>
          <cell r="R496">
            <v>614.83000000000004</v>
          </cell>
          <cell r="S496" t="str">
            <v>3005</v>
          </cell>
          <cell r="T496" t="str">
            <v>MN310</v>
          </cell>
          <cell r="U496" t="str">
            <v>Programs</v>
          </cell>
          <cell r="V496" t="str">
            <v>GD.OR.380000</v>
          </cell>
          <cell r="W496">
            <v>1</v>
          </cell>
          <cell r="X496">
            <v>614.83000000000004</v>
          </cell>
        </row>
        <row r="497">
          <cell r="B497" t="str">
            <v>MN206</v>
          </cell>
          <cell r="C497" t="str">
            <v>3005</v>
          </cell>
          <cell r="D497" t="str">
            <v>Gas Servcs Non Rev-Medford</v>
          </cell>
          <cell r="E497" t="str">
            <v>98401121</v>
          </cell>
          <cell r="F497" t="str">
            <v>DIS-G S Cap Blanket</v>
          </cell>
          <cell r="G497">
            <v>40179</v>
          </cell>
          <cell r="H497" t="str">
            <v>202102</v>
          </cell>
          <cell r="I497">
            <v>202102</v>
          </cell>
          <cell r="J497" t="str">
            <v>GD</v>
          </cell>
          <cell r="K497" t="str">
            <v>OR</v>
          </cell>
          <cell r="L497" t="str">
            <v>376000</v>
          </cell>
          <cell r="M497" t="str">
            <v xml:space="preserve">068                                </v>
          </cell>
          <cell r="N497" t="str">
            <v>00</v>
          </cell>
          <cell r="O497" t="str">
            <v xml:space="preserve">UADD    </v>
          </cell>
          <cell r="P497" t="str">
            <v>Gas Distribution Non-Revenue Blanket</v>
          </cell>
          <cell r="Q497" t="str">
            <v>Gas Distribution Non Revenue - Medford</v>
          </cell>
          <cell r="R497">
            <v>67250.41</v>
          </cell>
          <cell r="S497" t="str">
            <v>3005</v>
          </cell>
          <cell r="T497" t="str">
            <v>MN206</v>
          </cell>
          <cell r="U497" t="str">
            <v>Programs</v>
          </cell>
          <cell r="V497" t="str">
            <v>GD.OR.376000</v>
          </cell>
          <cell r="W497">
            <v>1</v>
          </cell>
          <cell r="X497">
            <v>67250.41</v>
          </cell>
        </row>
        <row r="498">
          <cell r="B498" t="str">
            <v>MN206</v>
          </cell>
          <cell r="C498" t="str">
            <v>3005</v>
          </cell>
          <cell r="D498" t="str">
            <v>Gas Servcs Non Rev-Medford</v>
          </cell>
          <cell r="E498" t="str">
            <v>98401121</v>
          </cell>
          <cell r="F498" t="str">
            <v>DIS-G S Cap Blanket</v>
          </cell>
          <cell r="G498">
            <v>40179</v>
          </cell>
          <cell r="H498" t="str">
            <v>202102</v>
          </cell>
          <cell r="I498">
            <v>202102</v>
          </cell>
          <cell r="J498" t="str">
            <v>GD</v>
          </cell>
          <cell r="K498" t="str">
            <v>OR</v>
          </cell>
          <cell r="L498" t="str">
            <v>380000</v>
          </cell>
          <cell r="M498" t="str">
            <v xml:space="preserve">068                                </v>
          </cell>
          <cell r="N498" t="str">
            <v>00</v>
          </cell>
          <cell r="O498" t="str">
            <v xml:space="preserve">UADD    </v>
          </cell>
          <cell r="P498" t="str">
            <v>Gas Distribution Non-Revenue Blanket</v>
          </cell>
          <cell r="Q498" t="str">
            <v>Gas Distribution Non Revenue - Medford</v>
          </cell>
          <cell r="R498">
            <v>67250.289999999994</v>
          </cell>
          <cell r="S498" t="str">
            <v>3005</v>
          </cell>
          <cell r="T498" t="str">
            <v>MN206</v>
          </cell>
          <cell r="U498" t="str">
            <v>Programs</v>
          </cell>
          <cell r="V498" t="str">
            <v>GD.OR.380000</v>
          </cell>
          <cell r="W498">
            <v>1</v>
          </cell>
          <cell r="X498">
            <v>67250.289999999994</v>
          </cell>
        </row>
        <row r="499">
          <cell r="B499" t="str">
            <v>MN360</v>
          </cell>
          <cell r="C499" t="str">
            <v>3005</v>
          </cell>
          <cell r="D499" t="str">
            <v>Gas Servcs Non Rev-Roseburg</v>
          </cell>
          <cell r="E499" t="str">
            <v>98601121</v>
          </cell>
          <cell r="F499" t="str">
            <v>DIS-G S Cap Blanket</v>
          </cell>
          <cell r="G499">
            <v>40179</v>
          </cell>
          <cell r="H499" t="str">
            <v>202102</v>
          </cell>
          <cell r="I499">
            <v>202102</v>
          </cell>
          <cell r="J499" t="str">
            <v>GD</v>
          </cell>
          <cell r="K499" t="str">
            <v>OR</v>
          </cell>
          <cell r="L499" t="str">
            <v>376000</v>
          </cell>
          <cell r="M499" t="str">
            <v xml:space="preserve">068                                </v>
          </cell>
          <cell r="N499" t="str">
            <v>00</v>
          </cell>
          <cell r="O499" t="str">
            <v xml:space="preserve">UADD    </v>
          </cell>
          <cell r="P499" t="str">
            <v>Gas Distribution Non-Revenue Blanket</v>
          </cell>
          <cell r="Q499" t="str">
            <v>Gas Distribution Non Revenue - Roseburg</v>
          </cell>
          <cell r="R499">
            <v>18918.86</v>
          </cell>
          <cell r="S499" t="str">
            <v>3005</v>
          </cell>
          <cell r="T499" t="str">
            <v>MN360</v>
          </cell>
          <cell r="U499" t="str">
            <v>Programs</v>
          </cell>
          <cell r="V499" t="str">
            <v>GD.OR.376000</v>
          </cell>
          <cell r="W499">
            <v>1</v>
          </cell>
          <cell r="X499">
            <v>18918.86</v>
          </cell>
        </row>
        <row r="500">
          <cell r="B500" t="str">
            <v>MN360</v>
          </cell>
          <cell r="C500" t="str">
            <v>3005</v>
          </cell>
          <cell r="D500" t="str">
            <v>Gas Servcs Non Rev-Roseburg</v>
          </cell>
          <cell r="E500" t="str">
            <v>98601121</v>
          </cell>
          <cell r="F500" t="str">
            <v>DIS-G S Cap Blanket</v>
          </cell>
          <cell r="G500">
            <v>40179</v>
          </cell>
          <cell r="H500" t="str">
            <v>202102</v>
          </cell>
          <cell r="I500">
            <v>202102</v>
          </cell>
          <cell r="J500" t="str">
            <v>GD</v>
          </cell>
          <cell r="K500" t="str">
            <v>OR</v>
          </cell>
          <cell r="L500" t="str">
            <v>380000</v>
          </cell>
          <cell r="M500" t="str">
            <v xml:space="preserve">068                                </v>
          </cell>
          <cell r="N500" t="str">
            <v>00</v>
          </cell>
          <cell r="O500" t="str">
            <v xml:space="preserve">UADD    </v>
          </cell>
          <cell r="P500" t="str">
            <v>Gas Distribution Non-Revenue Blanket</v>
          </cell>
          <cell r="Q500" t="str">
            <v>Gas Distribution Non Revenue - Roseburg</v>
          </cell>
          <cell r="R500">
            <v>18918.990000000002</v>
          </cell>
          <cell r="S500" t="str">
            <v>3005</v>
          </cell>
          <cell r="T500" t="str">
            <v>MN360</v>
          </cell>
          <cell r="U500" t="str">
            <v>Programs</v>
          </cell>
          <cell r="V500" t="str">
            <v>GD.OR.380000</v>
          </cell>
          <cell r="W500">
            <v>1</v>
          </cell>
          <cell r="X500">
            <v>18918.990000000002</v>
          </cell>
        </row>
        <row r="501">
          <cell r="B501" t="str">
            <v>MN206</v>
          </cell>
          <cell r="C501" t="str">
            <v>3005</v>
          </cell>
          <cell r="D501" t="str">
            <v>OR -Main Rplc-Leak_Medford</v>
          </cell>
          <cell r="E501" t="str">
            <v>98401146</v>
          </cell>
          <cell r="F501" t="str">
            <v>DIS-G S Cap Blanket</v>
          </cell>
          <cell r="G501">
            <v>42217</v>
          </cell>
          <cell r="H501" t="str">
            <v>202102</v>
          </cell>
          <cell r="I501">
            <v>202102</v>
          </cell>
          <cell r="J501" t="str">
            <v>GD</v>
          </cell>
          <cell r="K501" t="str">
            <v>OR</v>
          </cell>
          <cell r="L501" t="str">
            <v>376000</v>
          </cell>
          <cell r="M501" t="str">
            <v xml:space="preserve">068                                </v>
          </cell>
          <cell r="N501" t="str">
            <v>00</v>
          </cell>
          <cell r="O501" t="str">
            <v xml:space="preserve">UADD    </v>
          </cell>
          <cell r="P501" t="str">
            <v>Gas Distribution Non-Revenue Blanket</v>
          </cell>
          <cell r="Q501" t="str">
            <v>Gas Distribution Non Revenue - Medford</v>
          </cell>
          <cell r="R501">
            <v>91.63</v>
          </cell>
          <cell r="S501" t="str">
            <v>3005</v>
          </cell>
          <cell r="T501" t="str">
            <v>MN206</v>
          </cell>
          <cell r="U501" t="str">
            <v>Programs</v>
          </cell>
          <cell r="V501" t="str">
            <v>GD.OR.376000</v>
          </cell>
          <cell r="W501">
            <v>1</v>
          </cell>
          <cell r="X501">
            <v>91.63</v>
          </cell>
        </row>
        <row r="502">
          <cell r="B502" t="str">
            <v>MN206</v>
          </cell>
          <cell r="C502" t="str">
            <v>3005</v>
          </cell>
          <cell r="D502" t="str">
            <v>OR Gas Meter Barricades 2015</v>
          </cell>
          <cell r="E502" t="str">
            <v>06805186</v>
          </cell>
          <cell r="F502" t="str">
            <v>DIS-G S Cap Blanket</v>
          </cell>
          <cell r="G502">
            <v>41913</v>
          </cell>
          <cell r="H502" t="str">
            <v>202102</v>
          </cell>
          <cell r="I502">
            <v>202102</v>
          </cell>
          <cell r="J502" t="str">
            <v>GD</v>
          </cell>
          <cell r="K502" t="str">
            <v>OR</v>
          </cell>
          <cell r="L502" t="str">
            <v>380000</v>
          </cell>
          <cell r="M502" t="str">
            <v xml:space="preserve">068                                </v>
          </cell>
          <cell r="N502" t="str">
            <v>00</v>
          </cell>
          <cell r="O502" t="str">
            <v xml:space="preserve">NURV    </v>
          </cell>
          <cell r="P502" t="str">
            <v>Gas Distribution Non-Revenue Blanket</v>
          </cell>
          <cell r="Q502" t="str">
            <v>Gas Distribution Non Revenue - Medford</v>
          </cell>
          <cell r="R502">
            <v>-6094.97</v>
          </cell>
          <cell r="S502" t="str">
            <v>3005</v>
          </cell>
          <cell r="T502" t="str">
            <v>MN206</v>
          </cell>
          <cell r="U502" t="str">
            <v>Programs</v>
          </cell>
          <cell r="V502" t="str">
            <v>GD.OR.380000</v>
          </cell>
          <cell r="W502">
            <v>1</v>
          </cell>
          <cell r="X502">
            <v>-6094.97</v>
          </cell>
        </row>
        <row r="503">
          <cell r="B503" t="str">
            <v>MN206</v>
          </cell>
          <cell r="C503" t="str">
            <v>3005</v>
          </cell>
          <cell r="D503" t="str">
            <v>OR Gas Meter Barricades 2015</v>
          </cell>
          <cell r="E503" t="str">
            <v>06805186</v>
          </cell>
          <cell r="F503" t="str">
            <v>DIS-G S Cap Blanket</v>
          </cell>
          <cell r="G503">
            <v>41913</v>
          </cell>
          <cell r="H503" t="str">
            <v>202102</v>
          </cell>
          <cell r="I503">
            <v>202102</v>
          </cell>
          <cell r="J503" t="str">
            <v>GD</v>
          </cell>
          <cell r="K503" t="str">
            <v>OR</v>
          </cell>
          <cell r="L503" t="str">
            <v>381000</v>
          </cell>
          <cell r="M503" t="str">
            <v xml:space="preserve">068                                </v>
          </cell>
          <cell r="N503" t="str">
            <v>00</v>
          </cell>
          <cell r="O503" t="str">
            <v xml:space="preserve">CFNU    </v>
          </cell>
          <cell r="P503" t="str">
            <v>Gas Distribution Non-Revenue Blanket</v>
          </cell>
          <cell r="Q503" t="str">
            <v>Gas Distribution Non Revenue - Medford</v>
          </cell>
          <cell r="R503">
            <v>454950.37</v>
          </cell>
          <cell r="S503" t="str">
            <v>3005</v>
          </cell>
          <cell r="T503" t="str">
            <v>MN206</v>
          </cell>
          <cell r="U503" t="str">
            <v>Programs</v>
          </cell>
          <cell r="V503" t="str">
            <v>GD.OR.381000</v>
          </cell>
          <cell r="W503">
            <v>1</v>
          </cell>
          <cell r="X503">
            <v>454950.37</v>
          </cell>
        </row>
        <row r="504">
          <cell r="B504" t="str">
            <v>MN206</v>
          </cell>
          <cell r="C504" t="str">
            <v>3005</v>
          </cell>
          <cell r="D504" t="str">
            <v>OR Gas Meter Barricades 2015</v>
          </cell>
          <cell r="E504" t="str">
            <v>06805186</v>
          </cell>
          <cell r="F504" t="str">
            <v>DIS-G S Cap Blanket</v>
          </cell>
          <cell r="G504">
            <v>41913</v>
          </cell>
          <cell r="H504" t="str">
            <v>202102</v>
          </cell>
          <cell r="I504">
            <v>202102</v>
          </cell>
          <cell r="J504" t="str">
            <v>GD</v>
          </cell>
          <cell r="K504" t="str">
            <v>OR</v>
          </cell>
          <cell r="L504" t="str">
            <v>381000</v>
          </cell>
          <cell r="M504" t="str">
            <v xml:space="preserve">068                                </v>
          </cell>
          <cell r="N504" t="str">
            <v>00</v>
          </cell>
          <cell r="O504" t="str">
            <v xml:space="preserve">NURV    </v>
          </cell>
          <cell r="P504" t="str">
            <v>Gas Distribution Non-Revenue Blanket</v>
          </cell>
          <cell r="Q504" t="str">
            <v>Gas Distribution Non Revenue - Medford</v>
          </cell>
          <cell r="R504">
            <v>-448855.4</v>
          </cell>
          <cell r="S504" t="str">
            <v>3005</v>
          </cell>
          <cell r="T504" t="str">
            <v>MN206</v>
          </cell>
          <cell r="U504" t="str">
            <v>Programs</v>
          </cell>
          <cell r="V504" t="str">
            <v>GD.OR.381000</v>
          </cell>
          <cell r="W504">
            <v>1</v>
          </cell>
          <cell r="X504">
            <v>-448855.4</v>
          </cell>
        </row>
        <row r="505">
          <cell r="B505" t="str">
            <v>MN309</v>
          </cell>
          <cell r="C505" t="str">
            <v>3005</v>
          </cell>
          <cell r="D505" t="str">
            <v>OR-Service Rplc-Leak_Klamath</v>
          </cell>
          <cell r="E505" t="str">
            <v>98701147</v>
          </cell>
          <cell r="F505" t="str">
            <v>DIS-G S Cap Blanket</v>
          </cell>
          <cell r="G505">
            <v>42217</v>
          </cell>
          <cell r="H505" t="str">
            <v>202102</v>
          </cell>
          <cell r="I505">
            <v>202102</v>
          </cell>
          <cell r="J505" t="str">
            <v>GD</v>
          </cell>
          <cell r="K505" t="str">
            <v>OR</v>
          </cell>
          <cell r="L505" t="str">
            <v>380000</v>
          </cell>
          <cell r="M505" t="str">
            <v xml:space="preserve">068                                </v>
          </cell>
          <cell r="N505" t="str">
            <v>00</v>
          </cell>
          <cell r="O505" t="str">
            <v xml:space="preserve">UADD    </v>
          </cell>
          <cell r="P505" t="str">
            <v>Gas Distribution Non-Revenue Blanket</v>
          </cell>
          <cell r="Q505" t="str">
            <v>Gas Distribution Non Revenue - Klamath</v>
          </cell>
          <cell r="R505">
            <v>33.479999999999997</v>
          </cell>
          <cell r="S505" t="str">
            <v>3005</v>
          </cell>
          <cell r="T505" t="str">
            <v>MN309</v>
          </cell>
          <cell r="U505" t="str">
            <v>Programs</v>
          </cell>
          <cell r="V505" t="str">
            <v>GD.OR.380000</v>
          </cell>
          <cell r="W505">
            <v>1</v>
          </cell>
          <cell r="X505">
            <v>33.479999999999997</v>
          </cell>
        </row>
        <row r="506">
          <cell r="B506" t="str">
            <v>MN206</v>
          </cell>
          <cell r="C506" t="str">
            <v>3005</v>
          </cell>
          <cell r="D506" t="str">
            <v>OR-Service Rplc-Leak_Medford</v>
          </cell>
          <cell r="E506" t="str">
            <v>98401147</v>
          </cell>
          <cell r="F506" t="str">
            <v>DIS-G S Cap Blanket</v>
          </cell>
          <cell r="G506">
            <v>42217</v>
          </cell>
          <cell r="H506" t="str">
            <v>202102</v>
          </cell>
          <cell r="I506">
            <v>202102</v>
          </cell>
          <cell r="J506" t="str">
            <v>GD</v>
          </cell>
          <cell r="K506" t="str">
            <v>OR</v>
          </cell>
          <cell r="L506" t="str">
            <v>380000</v>
          </cell>
          <cell r="M506" t="str">
            <v xml:space="preserve">068                                </v>
          </cell>
          <cell r="N506" t="str">
            <v>00</v>
          </cell>
          <cell r="O506" t="str">
            <v xml:space="preserve">UADD    </v>
          </cell>
          <cell r="P506" t="str">
            <v>Gas Distribution Non-Revenue Blanket</v>
          </cell>
          <cell r="Q506" t="str">
            <v>Gas Distribution Non Revenue - Medford</v>
          </cell>
          <cell r="R506">
            <v>717.24</v>
          </cell>
          <cell r="S506" t="str">
            <v>3005</v>
          </cell>
          <cell r="T506" t="str">
            <v>MN206</v>
          </cell>
          <cell r="U506" t="str">
            <v>Programs</v>
          </cell>
          <cell r="V506" t="str">
            <v>GD.OR.380000</v>
          </cell>
          <cell r="W506">
            <v>1</v>
          </cell>
          <cell r="X506">
            <v>717.24</v>
          </cell>
        </row>
        <row r="507">
          <cell r="B507" t="str">
            <v>MN360</v>
          </cell>
          <cell r="C507" t="str">
            <v>3005</v>
          </cell>
          <cell r="D507" t="str">
            <v>OR-Service Rplc-Leak_Roseburg</v>
          </cell>
          <cell r="E507" t="str">
            <v>98601147</v>
          </cell>
          <cell r="F507" t="str">
            <v>DIS-G S Cap Blanket</v>
          </cell>
          <cell r="G507">
            <v>42217</v>
          </cell>
          <cell r="H507" t="str">
            <v>202102</v>
          </cell>
          <cell r="I507">
            <v>202102</v>
          </cell>
          <cell r="J507" t="str">
            <v>GD</v>
          </cell>
          <cell r="K507" t="str">
            <v>OR</v>
          </cell>
          <cell r="L507" t="str">
            <v>380000</v>
          </cell>
          <cell r="M507" t="str">
            <v xml:space="preserve">068                                </v>
          </cell>
          <cell r="N507" t="str">
            <v>00</v>
          </cell>
          <cell r="O507" t="str">
            <v xml:space="preserve">UADD    </v>
          </cell>
          <cell r="P507" t="str">
            <v>Gas Distribution Non-Revenue Blanket</v>
          </cell>
          <cell r="Q507" t="str">
            <v>Gas Distribution Non Revenue - Roseburg</v>
          </cell>
          <cell r="R507">
            <v>221.66</v>
          </cell>
          <cell r="S507" t="str">
            <v>3005</v>
          </cell>
          <cell r="T507" t="str">
            <v>MN360</v>
          </cell>
          <cell r="U507" t="str">
            <v>Programs</v>
          </cell>
          <cell r="V507" t="str">
            <v>GD.OR.380000</v>
          </cell>
          <cell r="W507">
            <v>1</v>
          </cell>
          <cell r="X507">
            <v>221.66</v>
          </cell>
        </row>
        <row r="508">
          <cell r="B508" t="str">
            <v>ZOR06</v>
          </cell>
          <cell r="C508" t="str">
            <v>3006</v>
          </cell>
          <cell r="D508" t="str">
            <v>Overbld Gas Klamath OR</v>
          </cell>
          <cell r="E508" t="str">
            <v>98705062</v>
          </cell>
          <cell r="F508" t="str">
            <v>DIS-G S Cap Blanket</v>
          </cell>
          <cell r="G508">
            <v>41275</v>
          </cell>
          <cell r="H508" t="str">
            <v>202102</v>
          </cell>
          <cell r="I508">
            <v>202102</v>
          </cell>
          <cell r="J508" t="str">
            <v>GD</v>
          </cell>
          <cell r="K508" t="str">
            <v>OR</v>
          </cell>
          <cell r="L508" t="str">
            <v>376000</v>
          </cell>
          <cell r="M508" t="str">
            <v xml:space="preserve">068                                </v>
          </cell>
          <cell r="N508" t="str">
            <v>00</v>
          </cell>
          <cell r="O508" t="str">
            <v xml:space="preserve">UADD    </v>
          </cell>
          <cell r="P508" t="str">
            <v>Overbuilt Pipe Replacement Blanket</v>
          </cell>
          <cell r="Q508" t="str">
            <v>OR Overbuilt Pipe Replacement</v>
          </cell>
          <cell r="R508">
            <v>22.32</v>
          </cell>
          <cell r="S508" t="str">
            <v>3006</v>
          </cell>
          <cell r="T508" t="str">
            <v>ZOR06</v>
          </cell>
          <cell r="U508" t="str">
            <v>Mandated</v>
          </cell>
          <cell r="V508" t="str">
            <v>GD.OR.376000</v>
          </cell>
          <cell r="W508">
            <v>1</v>
          </cell>
          <cell r="X508">
            <v>22.32</v>
          </cell>
        </row>
        <row r="509">
          <cell r="B509" t="str">
            <v>ZOR06</v>
          </cell>
          <cell r="C509" t="str">
            <v>3006</v>
          </cell>
          <cell r="D509" t="str">
            <v>Overbld Gas Medford OR</v>
          </cell>
          <cell r="E509" t="str">
            <v>98405215</v>
          </cell>
          <cell r="F509" t="str">
            <v>DIS-G S Cap Blanket</v>
          </cell>
          <cell r="G509">
            <v>41275</v>
          </cell>
          <cell r="H509" t="str">
            <v>202102</v>
          </cell>
          <cell r="I509">
            <v>202102</v>
          </cell>
          <cell r="J509" t="str">
            <v>GD</v>
          </cell>
          <cell r="K509" t="str">
            <v>OR</v>
          </cell>
          <cell r="L509" t="str">
            <v>376000</v>
          </cell>
          <cell r="M509" t="str">
            <v xml:space="preserve">068                                </v>
          </cell>
          <cell r="N509" t="str">
            <v>00</v>
          </cell>
          <cell r="O509" t="str">
            <v xml:space="preserve">UADD    </v>
          </cell>
          <cell r="P509" t="str">
            <v>Overbuilt Pipe Replacement Blanket</v>
          </cell>
          <cell r="Q509" t="str">
            <v>OR Overbuilt Pipe Replacement</v>
          </cell>
          <cell r="R509">
            <v>1195.3800000000001</v>
          </cell>
          <cell r="S509" t="str">
            <v>3006</v>
          </cell>
          <cell r="T509" t="str">
            <v>ZOR06</v>
          </cell>
          <cell r="U509" t="str">
            <v>Mandated</v>
          </cell>
          <cell r="V509" t="str">
            <v>GD.OR.376000</v>
          </cell>
          <cell r="W509">
            <v>1</v>
          </cell>
          <cell r="X509">
            <v>1195.3800000000001</v>
          </cell>
        </row>
        <row r="510">
          <cell r="B510" t="str">
            <v>MNG07</v>
          </cell>
          <cell r="C510" t="str">
            <v>3007</v>
          </cell>
          <cell r="D510" t="str">
            <v>Isolated Steel - OR</v>
          </cell>
          <cell r="E510" t="str">
            <v>06804907</v>
          </cell>
          <cell r="F510" t="str">
            <v>DIS-G S Cap Blanket</v>
          </cell>
          <cell r="G510">
            <v>41852</v>
          </cell>
          <cell r="H510" t="str">
            <v>202102</v>
          </cell>
          <cell r="I510">
            <v>202102</v>
          </cell>
          <cell r="J510" t="str">
            <v>GD</v>
          </cell>
          <cell r="K510" t="str">
            <v>OR</v>
          </cell>
          <cell r="L510" t="str">
            <v>376000</v>
          </cell>
          <cell r="M510" t="str">
            <v xml:space="preserve">068                                </v>
          </cell>
          <cell r="N510" t="str">
            <v>00</v>
          </cell>
          <cell r="O510" t="str">
            <v xml:space="preserve">UADD    </v>
          </cell>
          <cell r="P510" t="str">
            <v>Isolated Steel Replacement</v>
          </cell>
          <cell r="Q510" t="str">
            <v>Isolated Steel Replacement OR</v>
          </cell>
          <cell r="R510">
            <v>96.13</v>
          </cell>
          <cell r="S510" t="str">
            <v>3007</v>
          </cell>
          <cell r="T510" t="str">
            <v>MNG07</v>
          </cell>
          <cell r="U510" t="str">
            <v>Mandated</v>
          </cell>
          <cell r="V510" t="str">
            <v>GD.OR.376000</v>
          </cell>
          <cell r="W510">
            <v>1</v>
          </cell>
          <cell r="X510">
            <v>96.13</v>
          </cell>
        </row>
        <row r="511">
          <cell r="B511" t="str">
            <v>MNG07</v>
          </cell>
          <cell r="C511" t="str">
            <v>3007</v>
          </cell>
          <cell r="D511" t="str">
            <v>Isolated Steel - OR</v>
          </cell>
          <cell r="E511" t="str">
            <v>06804907</v>
          </cell>
          <cell r="F511" t="str">
            <v>DIS-G S Cap Blanket</v>
          </cell>
          <cell r="G511">
            <v>41852</v>
          </cell>
          <cell r="H511" t="str">
            <v>202102</v>
          </cell>
          <cell r="I511">
            <v>202102</v>
          </cell>
          <cell r="J511" t="str">
            <v>GD</v>
          </cell>
          <cell r="K511" t="str">
            <v>OR</v>
          </cell>
          <cell r="L511" t="str">
            <v>380000</v>
          </cell>
          <cell r="M511" t="str">
            <v xml:space="preserve">068                                </v>
          </cell>
          <cell r="N511" t="str">
            <v>00</v>
          </cell>
          <cell r="O511" t="str">
            <v xml:space="preserve">UADD    </v>
          </cell>
          <cell r="P511" t="str">
            <v>Isolated Steel Replacement</v>
          </cell>
          <cell r="Q511" t="str">
            <v>Isolated Steel Replacement OR</v>
          </cell>
          <cell r="R511">
            <v>96.11</v>
          </cell>
          <cell r="S511" t="str">
            <v>3007</v>
          </cell>
          <cell r="T511" t="str">
            <v>MNG07</v>
          </cell>
          <cell r="U511" t="str">
            <v>Mandated</v>
          </cell>
          <cell r="V511" t="str">
            <v>GD.OR.380000</v>
          </cell>
          <cell r="W511">
            <v>1</v>
          </cell>
          <cell r="X511">
            <v>96.11</v>
          </cell>
        </row>
        <row r="512">
          <cell r="B512" t="str">
            <v>GN214</v>
          </cell>
          <cell r="C512" t="str">
            <v>3008</v>
          </cell>
          <cell r="D512" t="str">
            <v>AA OR Main Major S Medford '19</v>
          </cell>
          <cell r="E512" t="str">
            <v>98405324</v>
          </cell>
          <cell r="F512" t="str">
            <v>DIS-G N Cap Blanket</v>
          </cell>
          <cell r="G512">
            <v>43344</v>
          </cell>
          <cell r="H512" t="str">
            <v>202102</v>
          </cell>
          <cell r="I512">
            <v>202102</v>
          </cell>
          <cell r="J512" t="str">
            <v>GD</v>
          </cell>
          <cell r="K512" t="str">
            <v>OR</v>
          </cell>
          <cell r="L512" t="str">
            <v>376000</v>
          </cell>
          <cell r="M512" t="str">
            <v xml:space="preserve">068                                </v>
          </cell>
          <cell r="N512" t="str">
            <v>00</v>
          </cell>
          <cell r="O512" t="str">
            <v xml:space="preserve">UADD    </v>
          </cell>
          <cell r="P512" t="str">
            <v>Aldyl -A Pipe Replacement</v>
          </cell>
          <cell r="Q512" t="str">
            <v>Aldyl A OR - Main Pipe Major Project</v>
          </cell>
          <cell r="R512">
            <v>21764.240000000002</v>
          </cell>
          <cell r="S512" t="str">
            <v>3008</v>
          </cell>
          <cell r="T512" t="str">
            <v>GN214</v>
          </cell>
          <cell r="U512" t="str">
            <v>Programs</v>
          </cell>
          <cell r="V512" t="str">
            <v>GD.OR.376000</v>
          </cell>
          <cell r="W512">
            <v>1</v>
          </cell>
          <cell r="X512">
            <v>21764.240000000002</v>
          </cell>
        </row>
        <row r="513">
          <cell r="B513" t="str">
            <v>GN214</v>
          </cell>
          <cell r="C513" t="str">
            <v>3008</v>
          </cell>
          <cell r="D513" t="str">
            <v>AA OR Main Major S Medford '20</v>
          </cell>
          <cell r="E513" t="str">
            <v>98405333</v>
          </cell>
          <cell r="F513" t="str">
            <v>DIS-G S Cap Blanket</v>
          </cell>
          <cell r="G513">
            <v>43586</v>
          </cell>
          <cell r="H513" t="str">
            <v>202102</v>
          </cell>
          <cell r="I513">
            <v>202102</v>
          </cell>
          <cell r="J513" t="str">
            <v>GD</v>
          </cell>
          <cell r="K513" t="str">
            <v>OR</v>
          </cell>
          <cell r="L513" t="str">
            <v>380000</v>
          </cell>
          <cell r="M513" t="str">
            <v xml:space="preserve">068                                </v>
          </cell>
          <cell r="N513" t="str">
            <v>00</v>
          </cell>
          <cell r="O513" t="str">
            <v xml:space="preserve">UADD    </v>
          </cell>
          <cell r="P513" t="str">
            <v>Aldyl -A Pipe Replacement</v>
          </cell>
          <cell r="Q513" t="str">
            <v>Aldyl A OR - Main Pipe Major Project</v>
          </cell>
          <cell r="R513">
            <v>5175.22</v>
          </cell>
          <cell r="S513" t="str">
            <v>3008</v>
          </cell>
          <cell r="T513" t="str">
            <v>GN214</v>
          </cell>
          <cell r="U513" t="str">
            <v>Programs</v>
          </cell>
          <cell r="V513" t="str">
            <v>GD.OR.380000</v>
          </cell>
          <cell r="W513">
            <v>1</v>
          </cell>
          <cell r="X513">
            <v>5175.22</v>
          </cell>
        </row>
        <row r="514">
          <cell r="B514" t="str">
            <v>GN310</v>
          </cell>
          <cell r="C514" t="str">
            <v>3008</v>
          </cell>
          <cell r="D514" t="str">
            <v>AA OR Main Minor Gas Dist(984)</v>
          </cell>
          <cell r="E514" t="str">
            <v>98401127</v>
          </cell>
          <cell r="F514" t="str">
            <v>DIS-G S Cap Blanket</v>
          </cell>
          <cell r="G514">
            <v>41609</v>
          </cell>
          <cell r="H514" t="str">
            <v>202102</v>
          </cell>
          <cell r="I514">
            <v>202102</v>
          </cell>
          <cell r="J514" t="str">
            <v>GD</v>
          </cell>
          <cell r="K514" t="str">
            <v>OR</v>
          </cell>
          <cell r="L514" t="str">
            <v>376000</v>
          </cell>
          <cell r="M514" t="str">
            <v xml:space="preserve">068                                </v>
          </cell>
          <cell r="N514" t="str">
            <v>00</v>
          </cell>
          <cell r="O514" t="str">
            <v xml:space="preserve">UADD    </v>
          </cell>
          <cell r="P514" t="str">
            <v>Aldyl -A Pipe Replacement</v>
          </cell>
          <cell r="Q514" t="str">
            <v>Aldyl A-OR-Main Pipe-Minor Project -Gas Districts</v>
          </cell>
          <cell r="R514">
            <v>8439.74</v>
          </cell>
          <cell r="S514" t="str">
            <v>3008</v>
          </cell>
          <cell r="T514" t="str">
            <v>GN310</v>
          </cell>
          <cell r="U514" t="str">
            <v>Programs</v>
          </cell>
          <cell r="V514" t="str">
            <v>GD.OR.376000</v>
          </cell>
          <cell r="W514">
            <v>1</v>
          </cell>
          <cell r="X514">
            <v>8439.74</v>
          </cell>
        </row>
        <row r="515">
          <cell r="B515" t="str">
            <v>GN310</v>
          </cell>
          <cell r="C515" t="str">
            <v>3008</v>
          </cell>
          <cell r="D515" t="str">
            <v>AA OR Main Minor Gas Dist(984)</v>
          </cell>
          <cell r="E515" t="str">
            <v>98401127</v>
          </cell>
          <cell r="F515" t="str">
            <v>DIS-G S Cap Blanket</v>
          </cell>
          <cell r="G515">
            <v>41609</v>
          </cell>
          <cell r="H515" t="str">
            <v>202102</v>
          </cell>
          <cell r="I515">
            <v>202102</v>
          </cell>
          <cell r="J515" t="str">
            <v>GD</v>
          </cell>
          <cell r="K515" t="str">
            <v>OR</v>
          </cell>
          <cell r="L515" t="str">
            <v>380000</v>
          </cell>
          <cell r="M515" t="str">
            <v xml:space="preserve">068                                </v>
          </cell>
          <cell r="N515" t="str">
            <v>00</v>
          </cell>
          <cell r="O515" t="str">
            <v xml:space="preserve">UADD    </v>
          </cell>
          <cell r="P515" t="str">
            <v>Aldyl -A Pipe Replacement</v>
          </cell>
          <cell r="Q515" t="str">
            <v>Aldyl A-OR-Main Pipe-Minor Project -Gas Districts</v>
          </cell>
          <cell r="R515">
            <v>1953.08</v>
          </cell>
          <cell r="S515" t="str">
            <v>3008</v>
          </cell>
          <cell r="T515" t="str">
            <v>GN310</v>
          </cell>
          <cell r="U515" t="str">
            <v>Programs</v>
          </cell>
          <cell r="V515" t="str">
            <v>GD.OR.380000</v>
          </cell>
          <cell r="W515">
            <v>1</v>
          </cell>
          <cell r="X515">
            <v>1953.08</v>
          </cell>
        </row>
        <row r="516">
          <cell r="B516" t="str">
            <v>GN310</v>
          </cell>
          <cell r="C516" t="str">
            <v>3008</v>
          </cell>
          <cell r="D516" t="str">
            <v>AA OR Main Minor Gas Dist(986)</v>
          </cell>
          <cell r="E516" t="str">
            <v>98601127</v>
          </cell>
          <cell r="F516" t="str">
            <v>DIS-G S Cap Blanket</v>
          </cell>
          <cell r="G516">
            <v>41609</v>
          </cell>
          <cell r="H516" t="str">
            <v>202102</v>
          </cell>
          <cell r="I516">
            <v>202102</v>
          </cell>
          <cell r="J516" t="str">
            <v>GD</v>
          </cell>
          <cell r="K516" t="str">
            <v>OR</v>
          </cell>
          <cell r="L516" t="str">
            <v>376000</v>
          </cell>
          <cell r="M516" t="str">
            <v xml:space="preserve">068                                </v>
          </cell>
          <cell r="N516" t="str">
            <v>00</v>
          </cell>
          <cell r="O516" t="str">
            <v xml:space="preserve">UADD    </v>
          </cell>
          <cell r="P516" t="str">
            <v>Aldyl -A Pipe Replacement</v>
          </cell>
          <cell r="Q516" t="str">
            <v>Aldyl A-OR-Main Pipe-Minor Project -Gas Districts</v>
          </cell>
          <cell r="R516">
            <v>1252.48</v>
          </cell>
          <cell r="S516" t="str">
            <v>3008</v>
          </cell>
          <cell r="T516" t="str">
            <v>GN310</v>
          </cell>
          <cell r="U516" t="str">
            <v>Programs</v>
          </cell>
          <cell r="V516" t="str">
            <v>GD.OR.376000</v>
          </cell>
          <cell r="W516">
            <v>1</v>
          </cell>
          <cell r="X516">
            <v>1252.48</v>
          </cell>
        </row>
        <row r="517">
          <cell r="B517" t="str">
            <v>GN106</v>
          </cell>
          <cell r="C517" t="str">
            <v>3008</v>
          </cell>
          <cell r="D517" t="str">
            <v>AA OR PRIORITY SERVICES-984</v>
          </cell>
          <cell r="E517" t="str">
            <v>98401129</v>
          </cell>
          <cell r="F517" t="str">
            <v>DIS-G S Cap Blanket</v>
          </cell>
          <cell r="G517">
            <v>42309</v>
          </cell>
          <cell r="H517" t="str">
            <v>202102</v>
          </cell>
          <cell r="I517">
            <v>202102</v>
          </cell>
          <cell r="J517" t="str">
            <v>GD</v>
          </cell>
          <cell r="K517" t="str">
            <v>OR</v>
          </cell>
          <cell r="L517" t="str">
            <v>380000</v>
          </cell>
          <cell r="M517" t="str">
            <v xml:space="preserve">068                                </v>
          </cell>
          <cell r="N517" t="str">
            <v>00</v>
          </cell>
          <cell r="O517" t="str">
            <v xml:space="preserve">UADD    </v>
          </cell>
          <cell r="P517" t="str">
            <v>Aldyl -A Pipe Replacement</v>
          </cell>
          <cell r="Q517" t="str">
            <v>Aldyl -A Pipe Replacement</v>
          </cell>
          <cell r="R517">
            <v>1813.71</v>
          </cell>
          <cell r="S517" t="str">
            <v>3008</v>
          </cell>
          <cell r="T517" t="str">
            <v>GN106</v>
          </cell>
          <cell r="U517" t="str">
            <v>Programs</v>
          </cell>
          <cell r="V517" t="str">
            <v>GD.OR.380000</v>
          </cell>
          <cell r="W517">
            <v>1</v>
          </cell>
          <cell r="X517">
            <v>1813.71</v>
          </cell>
        </row>
        <row r="518">
          <cell r="B518" t="str">
            <v>GN311</v>
          </cell>
          <cell r="C518" t="str">
            <v>3008</v>
          </cell>
          <cell r="D518" t="str">
            <v>AA OR STTR Minor Gas Dist(984)</v>
          </cell>
          <cell r="E518" t="str">
            <v>98401128</v>
          </cell>
          <cell r="F518" t="str">
            <v>DIS-G S Cap Blanket</v>
          </cell>
          <cell r="G518">
            <v>41609</v>
          </cell>
          <cell r="H518" t="str">
            <v>202102</v>
          </cell>
          <cell r="I518">
            <v>202102</v>
          </cell>
          <cell r="J518" t="str">
            <v>GD</v>
          </cell>
          <cell r="K518" t="str">
            <v>OR</v>
          </cell>
          <cell r="L518" t="str">
            <v>380000</v>
          </cell>
          <cell r="M518" t="str">
            <v xml:space="preserve">068                                </v>
          </cell>
          <cell r="N518" t="str">
            <v>00</v>
          </cell>
          <cell r="O518" t="str">
            <v xml:space="preserve">UADD    </v>
          </cell>
          <cell r="P518" t="str">
            <v>Aldyl -A Pipe Replacement</v>
          </cell>
          <cell r="Q518" t="str">
            <v>Aldyl A-OR-STTR-Minor Project -Gas Districts</v>
          </cell>
          <cell r="R518">
            <v>486.57</v>
          </cell>
          <cell r="S518" t="str">
            <v>3008</v>
          </cell>
          <cell r="T518" t="str">
            <v>GN311</v>
          </cell>
          <cell r="U518" t="str">
            <v>Programs</v>
          </cell>
          <cell r="V518" t="str">
            <v>GD.OR.380000</v>
          </cell>
          <cell r="W518">
            <v>1</v>
          </cell>
          <cell r="X518">
            <v>486.57</v>
          </cell>
        </row>
        <row r="519">
          <cell r="B519" t="str">
            <v>GN106</v>
          </cell>
          <cell r="C519" t="str">
            <v>3008</v>
          </cell>
          <cell r="D519" t="str">
            <v>Aldyl A Pipe Replcmnt OR</v>
          </cell>
          <cell r="E519" t="str">
            <v>06802058</v>
          </cell>
          <cell r="F519" t="str">
            <v>DIS-G S Cap Blanket</v>
          </cell>
          <cell r="G519">
            <v>40664</v>
          </cell>
          <cell r="H519" t="str">
            <v>202102</v>
          </cell>
          <cell r="I519">
            <v>202102</v>
          </cell>
          <cell r="J519" t="str">
            <v>GD</v>
          </cell>
          <cell r="K519" t="str">
            <v>OR</v>
          </cell>
          <cell r="L519" t="str">
            <v>380000</v>
          </cell>
          <cell r="M519" t="str">
            <v xml:space="preserve">068                                </v>
          </cell>
          <cell r="N519" t="str">
            <v>00</v>
          </cell>
          <cell r="O519" t="str">
            <v xml:space="preserve">UADD    </v>
          </cell>
          <cell r="P519" t="str">
            <v>Aldyl -A Pipe Replacement</v>
          </cell>
          <cell r="Q519" t="str">
            <v>Aldyl -A Pipe Replacement</v>
          </cell>
          <cell r="R519">
            <v>30060.94</v>
          </cell>
          <cell r="S519" t="str">
            <v>3008</v>
          </cell>
          <cell r="T519" t="str">
            <v>GN106</v>
          </cell>
          <cell r="U519" t="str">
            <v>Programs</v>
          </cell>
          <cell r="V519" t="str">
            <v>GD.OR.380000</v>
          </cell>
          <cell r="W519">
            <v>1</v>
          </cell>
          <cell r="X519">
            <v>30060.94</v>
          </cell>
        </row>
        <row r="520">
          <cell r="B520" t="str">
            <v>GN214</v>
          </cell>
          <cell r="C520" t="str">
            <v>3008</v>
          </cell>
          <cell r="D520" t="str">
            <v>Klamath Falls 1 GFRP 2021</v>
          </cell>
          <cell r="E520" t="str">
            <v>98705110</v>
          </cell>
          <cell r="F520" t="str">
            <v>DIS-G S Cap Blanket</v>
          </cell>
          <cell r="G520">
            <v>44136</v>
          </cell>
          <cell r="H520" t="str">
            <v>202102</v>
          </cell>
          <cell r="I520">
            <v>202102</v>
          </cell>
          <cell r="J520" t="str">
            <v>GD</v>
          </cell>
          <cell r="K520" t="str">
            <v>OR</v>
          </cell>
          <cell r="L520" t="str">
            <v>376000</v>
          </cell>
          <cell r="M520" t="str">
            <v xml:space="preserve">068                                </v>
          </cell>
          <cell r="N520" t="str">
            <v>00</v>
          </cell>
          <cell r="O520" t="str">
            <v xml:space="preserve">UADD    </v>
          </cell>
          <cell r="P520" t="str">
            <v>Aldyl -A Pipe Replacement</v>
          </cell>
          <cell r="Q520" t="str">
            <v>Aldyl A OR - Main Pipe Major Project</v>
          </cell>
          <cell r="R520">
            <v>15173.28</v>
          </cell>
          <cell r="S520" t="str">
            <v>3008</v>
          </cell>
          <cell r="T520" t="str">
            <v>GN214</v>
          </cell>
          <cell r="U520" t="str">
            <v>Programs</v>
          </cell>
          <cell r="V520" t="str">
            <v>GD.OR.376000</v>
          </cell>
          <cell r="W520">
            <v>1</v>
          </cell>
          <cell r="X520">
            <v>15173.28</v>
          </cell>
        </row>
        <row r="521">
          <cell r="B521" t="str">
            <v>XOR54</v>
          </cell>
          <cell r="C521" t="str">
            <v>3054</v>
          </cell>
          <cell r="D521" t="str">
            <v xml:space="preserve">Oregon Gas ERT Replacement		</v>
          </cell>
          <cell r="E521" t="str">
            <v>06805193</v>
          </cell>
          <cell r="F521" t="str">
            <v>DIS-G S Cap Blanket</v>
          </cell>
          <cell r="G521">
            <v>42278</v>
          </cell>
          <cell r="H521" t="str">
            <v>202102</v>
          </cell>
          <cell r="I521">
            <v>202102</v>
          </cell>
          <cell r="J521" t="str">
            <v>GD</v>
          </cell>
          <cell r="K521" t="str">
            <v>OR</v>
          </cell>
          <cell r="L521" t="str">
            <v>381000</v>
          </cell>
          <cell r="M521" t="str">
            <v xml:space="preserve">068                                </v>
          </cell>
          <cell r="N521" t="str">
            <v>00</v>
          </cell>
          <cell r="O521" t="str">
            <v xml:space="preserve">CFNU    </v>
          </cell>
          <cell r="P521" t="str">
            <v>Gas ERT Replacement Program</v>
          </cell>
          <cell r="Q521" t="str">
            <v>OR Gas ERT Replacement Program</v>
          </cell>
          <cell r="R521">
            <v>187495.93</v>
          </cell>
          <cell r="S521" t="str">
            <v>3054</v>
          </cell>
          <cell r="T521" t="str">
            <v>XOR54</v>
          </cell>
          <cell r="U521" t="str">
            <v>Programs</v>
          </cell>
          <cell r="V521" t="str">
            <v>GD.OR.381000</v>
          </cell>
          <cell r="W521">
            <v>1</v>
          </cell>
          <cell r="X521">
            <v>187495.93</v>
          </cell>
        </row>
        <row r="522">
          <cell r="B522" t="str">
            <v>XOR54</v>
          </cell>
          <cell r="C522" t="str">
            <v>3054</v>
          </cell>
          <cell r="D522" t="str">
            <v xml:space="preserve">Oregon Gas ERT Replacement		</v>
          </cell>
          <cell r="E522" t="str">
            <v>06805193</v>
          </cell>
          <cell r="F522" t="str">
            <v>DIS-G S Cap Blanket</v>
          </cell>
          <cell r="G522">
            <v>42278</v>
          </cell>
          <cell r="H522" t="str">
            <v>202102</v>
          </cell>
          <cell r="I522">
            <v>202102</v>
          </cell>
          <cell r="J522" t="str">
            <v>GD</v>
          </cell>
          <cell r="K522" t="str">
            <v>OR</v>
          </cell>
          <cell r="L522" t="str">
            <v>381000</v>
          </cell>
          <cell r="M522" t="str">
            <v xml:space="preserve">068                                </v>
          </cell>
          <cell r="N522" t="str">
            <v>00</v>
          </cell>
          <cell r="O522" t="str">
            <v xml:space="preserve">NURV    </v>
          </cell>
          <cell r="P522" t="str">
            <v>Gas ERT Replacement Program</v>
          </cell>
          <cell r="Q522" t="str">
            <v>OR Gas ERT Replacement Program</v>
          </cell>
          <cell r="R522">
            <v>-187495.93</v>
          </cell>
          <cell r="S522" t="str">
            <v>3054</v>
          </cell>
          <cell r="T522" t="str">
            <v>XOR54</v>
          </cell>
          <cell r="U522" t="str">
            <v>Programs</v>
          </cell>
          <cell r="V522" t="str">
            <v>GD.OR.381000</v>
          </cell>
          <cell r="W522">
            <v>1</v>
          </cell>
          <cell r="X522">
            <v>-187495.93</v>
          </cell>
        </row>
        <row r="523">
          <cell r="B523" t="str">
            <v>XOR55</v>
          </cell>
          <cell r="C523" t="str">
            <v>3055</v>
          </cell>
          <cell r="D523" t="str">
            <v>Non-Revenue meter changes(984)</v>
          </cell>
          <cell r="E523" t="str">
            <v>98401237</v>
          </cell>
          <cell r="F523" t="str">
            <v>DIS-G S Cap Blanket</v>
          </cell>
          <cell r="G523">
            <v>41579</v>
          </cell>
          <cell r="H523" t="str">
            <v>202102</v>
          </cell>
          <cell r="I523">
            <v>202102</v>
          </cell>
          <cell r="J523" t="str">
            <v>GD</v>
          </cell>
          <cell r="K523" t="str">
            <v>OR</v>
          </cell>
          <cell r="L523" t="str">
            <v>381000</v>
          </cell>
          <cell r="M523" t="str">
            <v xml:space="preserve">068                                </v>
          </cell>
          <cell r="N523" t="str">
            <v>00</v>
          </cell>
          <cell r="O523" t="str">
            <v xml:space="preserve">CFNU    </v>
          </cell>
          <cell r="P523" t="str">
            <v>Gas Meter Replacement Non Revenue</v>
          </cell>
          <cell r="Q523" t="str">
            <v>OR Gas Meter Replacement Non Revenue</v>
          </cell>
          <cell r="R523">
            <v>515920.91</v>
          </cell>
          <cell r="S523" t="str">
            <v>3055</v>
          </cell>
          <cell r="T523" t="str">
            <v>XOR55</v>
          </cell>
          <cell r="U523" t="str">
            <v>Programs</v>
          </cell>
          <cell r="V523" t="str">
            <v>GD.OR.381000</v>
          </cell>
          <cell r="W523">
            <v>1</v>
          </cell>
          <cell r="X523">
            <v>515920.91</v>
          </cell>
        </row>
        <row r="524">
          <cell r="B524" t="str">
            <v>XOR55</v>
          </cell>
          <cell r="C524" t="str">
            <v>3055</v>
          </cell>
          <cell r="D524" t="str">
            <v>Non-Revenue meter changes(984)</v>
          </cell>
          <cell r="E524" t="str">
            <v>98401237</v>
          </cell>
          <cell r="F524" t="str">
            <v>DIS-G S Cap Blanket</v>
          </cell>
          <cell r="G524">
            <v>41579</v>
          </cell>
          <cell r="H524" t="str">
            <v>202102</v>
          </cell>
          <cell r="I524">
            <v>202102</v>
          </cell>
          <cell r="J524" t="str">
            <v>GD</v>
          </cell>
          <cell r="K524" t="str">
            <v>OR</v>
          </cell>
          <cell r="L524" t="str">
            <v>381000</v>
          </cell>
          <cell r="M524" t="str">
            <v xml:space="preserve">068                                </v>
          </cell>
          <cell r="N524" t="str">
            <v>00</v>
          </cell>
          <cell r="O524" t="str">
            <v xml:space="preserve">NURV    </v>
          </cell>
          <cell r="P524" t="str">
            <v>Gas Meter Replacement Non Revenue</v>
          </cell>
          <cell r="Q524" t="str">
            <v>OR Gas Meter Replacement Non Revenue</v>
          </cell>
          <cell r="R524">
            <v>-515920.91</v>
          </cell>
          <cell r="S524" t="str">
            <v>3055</v>
          </cell>
          <cell r="T524" t="str">
            <v>XOR55</v>
          </cell>
          <cell r="U524" t="str">
            <v>Programs</v>
          </cell>
          <cell r="V524" t="str">
            <v>GD.OR.381000</v>
          </cell>
          <cell r="W524">
            <v>1</v>
          </cell>
          <cell r="X524">
            <v>-515920.91</v>
          </cell>
        </row>
        <row r="525">
          <cell r="B525" t="str">
            <v>XOR55</v>
          </cell>
          <cell r="C525" t="str">
            <v>3055</v>
          </cell>
          <cell r="D525" t="str">
            <v>Non-Revenue meter changes(984)</v>
          </cell>
          <cell r="E525" t="str">
            <v>98401237</v>
          </cell>
          <cell r="F525" t="str">
            <v>DIS-G S Cap Blanket</v>
          </cell>
          <cell r="G525">
            <v>41579</v>
          </cell>
          <cell r="H525" t="str">
            <v>202102</v>
          </cell>
          <cell r="I525">
            <v>202102</v>
          </cell>
          <cell r="J525" t="str">
            <v>GD</v>
          </cell>
          <cell r="K525" t="str">
            <v>OR</v>
          </cell>
          <cell r="L525" t="str">
            <v>381000</v>
          </cell>
          <cell r="M525" t="str">
            <v xml:space="preserve">068                                </v>
          </cell>
          <cell r="N525" t="str">
            <v>00</v>
          </cell>
          <cell r="O525" t="str">
            <v xml:space="preserve">UADD    </v>
          </cell>
          <cell r="P525" t="str">
            <v>Gas Meter Replacement Non Revenue</v>
          </cell>
          <cell r="Q525" t="str">
            <v>OR Gas Meter Replacement Non Revenue</v>
          </cell>
          <cell r="R525">
            <v>31126.19</v>
          </cell>
          <cell r="S525" t="str">
            <v>3055</v>
          </cell>
          <cell r="T525" t="str">
            <v>XOR55</v>
          </cell>
          <cell r="U525" t="str">
            <v>Programs</v>
          </cell>
          <cell r="V525" t="str">
            <v>GD.OR.381000</v>
          </cell>
          <cell r="W525">
            <v>1</v>
          </cell>
          <cell r="X525">
            <v>31126.19</v>
          </cell>
        </row>
        <row r="526">
          <cell r="B526" t="str">
            <v>XOR55</v>
          </cell>
          <cell r="C526" t="str">
            <v>3055</v>
          </cell>
          <cell r="D526" t="str">
            <v>Non-Revenue meter changes(985)</v>
          </cell>
          <cell r="E526" t="str">
            <v>98501237</v>
          </cell>
          <cell r="F526" t="str">
            <v>DIS-G S Cap Blanket</v>
          </cell>
          <cell r="G526">
            <v>41579</v>
          </cell>
          <cell r="H526" t="str">
            <v>202102</v>
          </cell>
          <cell r="I526">
            <v>202102</v>
          </cell>
          <cell r="J526" t="str">
            <v>GD</v>
          </cell>
          <cell r="K526" t="str">
            <v>OR</v>
          </cell>
          <cell r="L526" t="str">
            <v>381000</v>
          </cell>
          <cell r="M526" t="str">
            <v xml:space="preserve">068                                </v>
          </cell>
          <cell r="N526" t="str">
            <v>00</v>
          </cell>
          <cell r="O526" t="str">
            <v xml:space="preserve">CFNU    </v>
          </cell>
          <cell r="P526" t="str">
            <v>Gas Meter Replacement Non Revenue</v>
          </cell>
          <cell r="Q526" t="str">
            <v>OR Gas Meter Replacement Non Revenue</v>
          </cell>
          <cell r="R526">
            <v>96954.59</v>
          </cell>
          <cell r="S526" t="str">
            <v>3055</v>
          </cell>
          <cell r="T526" t="str">
            <v>XOR55</v>
          </cell>
          <cell r="U526" t="str">
            <v>Programs</v>
          </cell>
          <cell r="V526" t="str">
            <v>GD.OR.381000</v>
          </cell>
          <cell r="W526">
            <v>1</v>
          </cell>
          <cell r="X526">
            <v>96954.59</v>
          </cell>
        </row>
        <row r="527">
          <cell r="B527" t="str">
            <v>XOR55</v>
          </cell>
          <cell r="C527" t="str">
            <v>3055</v>
          </cell>
          <cell r="D527" t="str">
            <v>Non-Revenue meter changes(985)</v>
          </cell>
          <cell r="E527" t="str">
            <v>98501237</v>
          </cell>
          <cell r="F527" t="str">
            <v>DIS-G S Cap Blanket</v>
          </cell>
          <cell r="G527">
            <v>41579</v>
          </cell>
          <cell r="H527" t="str">
            <v>202102</v>
          </cell>
          <cell r="I527">
            <v>202102</v>
          </cell>
          <cell r="J527" t="str">
            <v>GD</v>
          </cell>
          <cell r="K527" t="str">
            <v>OR</v>
          </cell>
          <cell r="L527" t="str">
            <v>381000</v>
          </cell>
          <cell r="M527" t="str">
            <v xml:space="preserve">068                                </v>
          </cell>
          <cell r="N527" t="str">
            <v>00</v>
          </cell>
          <cell r="O527" t="str">
            <v xml:space="preserve">NURV    </v>
          </cell>
          <cell r="P527" t="str">
            <v>Gas Meter Replacement Non Revenue</v>
          </cell>
          <cell r="Q527" t="str">
            <v>OR Gas Meter Replacement Non Revenue</v>
          </cell>
          <cell r="R527">
            <v>-96954.59</v>
          </cell>
          <cell r="S527" t="str">
            <v>3055</v>
          </cell>
          <cell r="T527" t="str">
            <v>XOR55</v>
          </cell>
          <cell r="U527" t="str">
            <v>Programs</v>
          </cell>
          <cell r="V527" t="str">
            <v>GD.OR.381000</v>
          </cell>
          <cell r="W527">
            <v>1</v>
          </cell>
          <cell r="X527">
            <v>-96954.59</v>
          </cell>
        </row>
        <row r="528">
          <cell r="B528" t="str">
            <v>XOR55</v>
          </cell>
          <cell r="C528" t="str">
            <v>3055</v>
          </cell>
          <cell r="D528" t="str">
            <v>Non-Revenue meter changes(986)</v>
          </cell>
          <cell r="E528" t="str">
            <v>98601237</v>
          </cell>
          <cell r="F528" t="str">
            <v>DIS-G S Cap Blanket</v>
          </cell>
          <cell r="G528">
            <v>41579</v>
          </cell>
          <cell r="H528" t="str">
            <v>202102</v>
          </cell>
          <cell r="I528">
            <v>202102</v>
          </cell>
          <cell r="J528" t="str">
            <v>GD</v>
          </cell>
          <cell r="K528" t="str">
            <v>OR</v>
          </cell>
          <cell r="L528" t="str">
            <v>381000</v>
          </cell>
          <cell r="M528" t="str">
            <v xml:space="preserve">068                                </v>
          </cell>
          <cell r="N528" t="str">
            <v>00</v>
          </cell>
          <cell r="O528" t="str">
            <v xml:space="preserve">CFNU    </v>
          </cell>
          <cell r="P528" t="str">
            <v>Gas Meter Replacement Non Revenue</v>
          </cell>
          <cell r="Q528" t="str">
            <v>OR Gas Meter Replacement Non Revenue</v>
          </cell>
          <cell r="R528">
            <v>149734.92000000001</v>
          </cell>
          <cell r="S528" t="str">
            <v>3055</v>
          </cell>
          <cell r="T528" t="str">
            <v>XOR55</v>
          </cell>
          <cell r="U528" t="str">
            <v>Programs</v>
          </cell>
          <cell r="V528" t="str">
            <v>GD.OR.381000</v>
          </cell>
          <cell r="W528">
            <v>1</v>
          </cell>
          <cell r="X528">
            <v>149734.92000000001</v>
          </cell>
        </row>
        <row r="529">
          <cell r="B529" t="str">
            <v>XOR55</v>
          </cell>
          <cell r="C529" t="str">
            <v>3055</v>
          </cell>
          <cell r="D529" t="str">
            <v>Non-Revenue meter changes(986)</v>
          </cell>
          <cell r="E529" t="str">
            <v>98601237</v>
          </cell>
          <cell r="F529" t="str">
            <v>DIS-G S Cap Blanket</v>
          </cell>
          <cell r="G529">
            <v>41579</v>
          </cell>
          <cell r="H529" t="str">
            <v>202102</v>
          </cell>
          <cell r="I529">
            <v>202102</v>
          </cell>
          <cell r="J529" t="str">
            <v>GD</v>
          </cell>
          <cell r="K529" t="str">
            <v>OR</v>
          </cell>
          <cell r="L529" t="str">
            <v>381000</v>
          </cell>
          <cell r="M529" t="str">
            <v xml:space="preserve">068                                </v>
          </cell>
          <cell r="N529" t="str">
            <v>00</v>
          </cell>
          <cell r="O529" t="str">
            <v xml:space="preserve">NURV    </v>
          </cell>
          <cell r="P529" t="str">
            <v>Gas Meter Replacement Non Revenue</v>
          </cell>
          <cell r="Q529" t="str">
            <v>OR Gas Meter Replacement Non Revenue</v>
          </cell>
          <cell r="R529">
            <v>-149734.92000000001</v>
          </cell>
          <cell r="S529" t="str">
            <v>3055</v>
          </cell>
          <cell r="T529" t="str">
            <v>XOR55</v>
          </cell>
          <cell r="U529" t="str">
            <v>Programs</v>
          </cell>
          <cell r="V529" t="str">
            <v>GD.OR.381000</v>
          </cell>
          <cell r="W529">
            <v>1</v>
          </cell>
          <cell r="X529">
            <v>-149734.92000000001</v>
          </cell>
        </row>
        <row r="530">
          <cell r="B530" t="str">
            <v>XOR55</v>
          </cell>
          <cell r="C530" t="str">
            <v>3055</v>
          </cell>
          <cell r="D530" t="str">
            <v>Non-Revenue meter changes(986)</v>
          </cell>
          <cell r="E530" t="str">
            <v>98601237</v>
          </cell>
          <cell r="F530" t="str">
            <v>DIS-G S Cap Blanket</v>
          </cell>
          <cell r="G530">
            <v>41579</v>
          </cell>
          <cell r="H530" t="str">
            <v>202102</v>
          </cell>
          <cell r="I530">
            <v>202102</v>
          </cell>
          <cell r="J530" t="str">
            <v>GD</v>
          </cell>
          <cell r="K530" t="str">
            <v>OR</v>
          </cell>
          <cell r="L530" t="str">
            <v>381000</v>
          </cell>
          <cell r="M530" t="str">
            <v xml:space="preserve">068                                </v>
          </cell>
          <cell r="N530" t="str">
            <v>00</v>
          </cell>
          <cell r="O530" t="str">
            <v xml:space="preserve">UADD    </v>
          </cell>
          <cell r="P530" t="str">
            <v>Gas Meter Replacement Non Revenue</v>
          </cell>
          <cell r="Q530" t="str">
            <v>OR Gas Meter Replacement Non Revenue</v>
          </cell>
          <cell r="R530">
            <v>10187.66</v>
          </cell>
          <cell r="S530" t="str">
            <v>3055</v>
          </cell>
          <cell r="T530" t="str">
            <v>XOR55</v>
          </cell>
          <cell r="U530" t="str">
            <v>Programs</v>
          </cell>
          <cell r="V530" t="str">
            <v>GD.OR.381000</v>
          </cell>
          <cell r="W530">
            <v>1</v>
          </cell>
          <cell r="X530">
            <v>10187.66</v>
          </cell>
        </row>
        <row r="531">
          <cell r="B531" t="str">
            <v>XOR55</v>
          </cell>
          <cell r="C531" t="str">
            <v>3055</v>
          </cell>
          <cell r="D531" t="str">
            <v>Non-Revenue meter changes(987)</v>
          </cell>
          <cell r="E531" t="str">
            <v>98701237</v>
          </cell>
          <cell r="F531" t="str">
            <v>DIS-G S Cap Blanket</v>
          </cell>
          <cell r="G531">
            <v>41579</v>
          </cell>
          <cell r="H531" t="str">
            <v>202102</v>
          </cell>
          <cell r="I531">
            <v>202102</v>
          </cell>
          <cell r="J531" t="str">
            <v>GD</v>
          </cell>
          <cell r="K531" t="str">
            <v>OR</v>
          </cell>
          <cell r="L531" t="str">
            <v>381000</v>
          </cell>
          <cell r="M531" t="str">
            <v xml:space="preserve">068                                </v>
          </cell>
          <cell r="N531" t="str">
            <v>00</v>
          </cell>
          <cell r="O531" t="str">
            <v xml:space="preserve">CFNU    </v>
          </cell>
          <cell r="P531" t="str">
            <v>Gas Meter Replacement Non Revenue</v>
          </cell>
          <cell r="Q531" t="str">
            <v>OR Gas Meter Replacement Non Revenue</v>
          </cell>
          <cell r="R531">
            <v>55703.94</v>
          </cell>
          <cell r="S531" t="str">
            <v>3055</v>
          </cell>
          <cell r="T531" t="str">
            <v>XOR55</v>
          </cell>
          <cell r="U531" t="str">
            <v>Programs</v>
          </cell>
          <cell r="V531" t="str">
            <v>GD.OR.381000</v>
          </cell>
          <cell r="W531">
            <v>1</v>
          </cell>
          <cell r="X531">
            <v>55703.94</v>
          </cell>
        </row>
        <row r="532">
          <cell r="B532" t="str">
            <v>XOR55</v>
          </cell>
          <cell r="C532" t="str">
            <v>3055</v>
          </cell>
          <cell r="D532" t="str">
            <v>Non-Revenue meter changes(987)</v>
          </cell>
          <cell r="E532" t="str">
            <v>98701237</v>
          </cell>
          <cell r="F532" t="str">
            <v>DIS-G S Cap Blanket</v>
          </cell>
          <cell r="G532">
            <v>41579</v>
          </cell>
          <cell r="H532" t="str">
            <v>202102</v>
          </cell>
          <cell r="I532">
            <v>202102</v>
          </cell>
          <cell r="J532" t="str">
            <v>GD</v>
          </cell>
          <cell r="K532" t="str">
            <v>OR</v>
          </cell>
          <cell r="L532" t="str">
            <v>381000</v>
          </cell>
          <cell r="M532" t="str">
            <v xml:space="preserve">068                                </v>
          </cell>
          <cell r="N532" t="str">
            <v>00</v>
          </cell>
          <cell r="O532" t="str">
            <v xml:space="preserve">NURV    </v>
          </cell>
          <cell r="P532" t="str">
            <v>Gas Meter Replacement Non Revenue</v>
          </cell>
          <cell r="Q532" t="str">
            <v>OR Gas Meter Replacement Non Revenue</v>
          </cell>
          <cell r="R532">
            <v>-55703.94</v>
          </cell>
          <cell r="S532" t="str">
            <v>3055</v>
          </cell>
          <cell r="T532" t="str">
            <v>XOR55</v>
          </cell>
          <cell r="U532" t="str">
            <v>Programs</v>
          </cell>
          <cell r="V532" t="str">
            <v>GD.OR.381000</v>
          </cell>
          <cell r="W532">
            <v>1</v>
          </cell>
          <cell r="X532">
            <v>-55703.94</v>
          </cell>
        </row>
        <row r="533">
          <cell r="B533" t="str">
            <v>XOR55</v>
          </cell>
          <cell r="C533" t="str">
            <v>3055</v>
          </cell>
          <cell r="D533" t="str">
            <v>Non-Revenue meter changes(987)</v>
          </cell>
          <cell r="E533" t="str">
            <v>98701237</v>
          </cell>
          <cell r="F533" t="str">
            <v>DIS-G S Cap Blanket</v>
          </cell>
          <cell r="G533">
            <v>41579</v>
          </cell>
          <cell r="H533" t="str">
            <v>202102</v>
          </cell>
          <cell r="I533">
            <v>202102</v>
          </cell>
          <cell r="J533" t="str">
            <v>GD</v>
          </cell>
          <cell r="K533" t="str">
            <v>OR</v>
          </cell>
          <cell r="L533" t="str">
            <v>381000</v>
          </cell>
          <cell r="M533" t="str">
            <v xml:space="preserve">068                                </v>
          </cell>
          <cell r="N533" t="str">
            <v>00</v>
          </cell>
          <cell r="O533" t="str">
            <v xml:space="preserve">UADD    </v>
          </cell>
          <cell r="P533" t="str">
            <v>Gas Meter Replacement Non Revenue</v>
          </cell>
          <cell r="Q533" t="str">
            <v>OR Gas Meter Replacement Non Revenue</v>
          </cell>
          <cell r="R533">
            <v>16162.75</v>
          </cell>
          <cell r="S533" t="str">
            <v>3055</v>
          </cell>
          <cell r="T533" t="str">
            <v>XOR55</v>
          </cell>
          <cell r="U533" t="str">
            <v>Programs</v>
          </cell>
          <cell r="V533" t="str">
            <v>GD.OR.381000</v>
          </cell>
          <cell r="W533">
            <v>1</v>
          </cell>
          <cell r="X533">
            <v>16162.75</v>
          </cell>
        </row>
        <row r="534">
          <cell r="B534" t="str">
            <v>XOR55</v>
          </cell>
          <cell r="C534" t="str">
            <v>3055</v>
          </cell>
          <cell r="D534" t="str">
            <v>Non-Revenue meter changes(988)</v>
          </cell>
          <cell r="E534" t="str">
            <v>98801237</v>
          </cell>
          <cell r="F534" t="str">
            <v>DIS-G S Cap Blanket</v>
          </cell>
          <cell r="G534">
            <v>41579</v>
          </cell>
          <cell r="H534" t="str">
            <v>202102</v>
          </cell>
          <cell r="I534">
            <v>202102</v>
          </cell>
          <cell r="J534" t="str">
            <v>GD</v>
          </cell>
          <cell r="K534" t="str">
            <v>OR</v>
          </cell>
          <cell r="L534" t="str">
            <v>381000</v>
          </cell>
          <cell r="M534" t="str">
            <v xml:space="preserve">068                                </v>
          </cell>
          <cell r="N534" t="str">
            <v>00</v>
          </cell>
          <cell r="O534" t="str">
            <v xml:space="preserve">CFNU    </v>
          </cell>
          <cell r="P534" t="str">
            <v>Gas Meter Replacement Non Revenue</v>
          </cell>
          <cell r="Q534" t="str">
            <v>OR Gas Meter Replacement Non Revenue</v>
          </cell>
          <cell r="R534">
            <v>37299.269999999997</v>
          </cell>
          <cell r="S534" t="str">
            <v>3055</v>
          </cell>
          <cell r="T534" t="str">
            <v>XOR55</v>
          </cell>
          <cell r="U534" t="str">
            <v>Programs</v>
          </cell>
          <cell r="V534" t="str">
            <v>GD.OR.381000</v>
          </cell>
          <cell r="W534">
            <v>1</v>
          </cell>
          <cell r="X534">
            <v>37299.269999999997</v>
          </cell>
        </row>
        <row r="535">
          <cell r="B535" t="str">
            <v>XOR55</v>
          </cell>
          <cell r="C535" t="str">
            <v>3055</v>
          </cell>
          <cell r="D535" t="str">
            <v>Non-Revenue meter changes(988)</v>
          </cell>
          <cell r="E535" t="str">
            <v>98801237</v>
          </cell>
          <cell r="F535" t="str">
            <v>DIS-G S Cap Blanket</v>
          </cell>
          <cell r="G535">
            <v>41579</v>
          </cell>
          <cell r="H535" t="str">
            <v>202102</v>
          </cell>
          <cell r="I535">
            <v>202102</v>
          </cell>
          <cell r="J535" t="str">
            <v>GD</v>
          </cell>
          <cell r="K535" t="str">
            <v>OR</v>
          </cell>
          <cell r="L535" t="str">
            <v>381000</v>
          </cell>
          <cell r="M535" t="str">
            <v xml:space="preserve">068                                </v>
          </cell>
          <cell r="N535" t="str">
            <v>00</v>
          </cell>
          <cell r="O535" t="str">
            <v xml:space="preserve">NURV    </v>
          </cell>
          <cell r="P535" t="str">
            <v>Gas Meter Replacement Non Revenue</v>
          </cell>
          <cell r="Q535" t="str">
            <v>OR Gas Meter Replacement Non Revenue</v>
          </cell>
          <cell r="R535">
            <v>-37299.269999999997</v>
          </cell>
          <cell r="S535" t="str">
            <v>3055</v>
          </cell>
          <cell r="T535" t="str">
            <v>XOR55</v>
          </cell>
          <cell r="U535" t="str">
            <v>Programs</v>
          </cell>
          <cell r="V535" t="str">
            <v>GD.OR.381000</v>
          </cell>
          <cell r="W535">
            <v>1</v>
          </cell>
          <cell r="X535">
            <v>-37299.269999999997</v>
          </cell>
        </row>
        <row r="536">
          <cell r="B536" t="str">
            <v>XOR55</v>
          </cell>
          <cell r="C536" t="str">
            <v>3055</v>
          </cell>
          <cell r="D536" t="str">
            <v>Non-Revenue meter changes(988)</v>
          </cell>
          <cell r="E536" t="str">
            <v>98801237</v>
          </cell>
          <cell r="F536" t="str">
            <v>DIS-G S Cap Blanket</v>
          </cell>
          <cell r="G536">
            <v>41579</v>
          </cell>
          <cell r="H536" t="str">
            <v>202102</v>
          </cell>
          <cell r="I536">
            <v>202102</v>
          </cell>
          <cell r="J536" t="str">
            <v>GD</v>
          </cell>
          <cell r="K536" t="str">
            <v>OR</v>
          </cell>
          <cell r="L536" t="str">
            <v>381000</v>
          </cell>
          <cell r="M536" t="str">
            <v xml:space="preserve">068                                </v>
          </cell>
          <cell r="N536" t="str">
            <v>00</v>
          </cell>
          <cell r="O536" t="str">
            <v xml:space="preserve">UADD    </v>
          </cell>
          <cell r="P536" t="str">
            <v>Gas Meter Replacement Non Revenue</v>
          </cell>
          <cell r="Q536" t="str">
            <v>OR Gas Meter Replacement Non Revenue</v>
          </cell>
          <cell r="R536">
            <v>3020.81</v>
          </cell>
          <cell r="S536" t="str">
            <v>3055</v>
          </cell>
          <cell r="T536" t="str">
            <v>XOR55</v>
          </cell>
          <cell r="U536" t="str">
            <v>Programs</v>
          </cell>
          <cell r="V536" t="str">
            <v>GD.OR.381000</v>
          </cell>
          <cell r="W536">
            <v>1</v>
          </cell>
          <cell r="X536">
            <v>3020.81</v>
          </cell>
        </row>
        <row r="537">
          <cell r="B537" t="str">
            <v>05P95</v>
          </cell>
          <cell r="C537" t="str">
            <v>5014</v>
          </cell>
          <cell r="D537" t="str">
            <v>Network Access Control Phase 3</v>
          </cell>
          <cell r="E537" t="str">
            <v>09906181</v>
          </cell>
          <cell r="F537" t="str">
            <v>GP-Cap Specific</v>
          </cell>
          <cell r="G537">
            <v>42856</v>
          </cell>
          <cell r="H537" t="str">
            <v>202102</v>
          </cell>
          <cell r="I537">
            <v>202102</v>
          </cell>
          <cell r="J537" t="str">
            <v>CD</v>
          </cell>
          <cell r="K537" t="str">
            <v>AA</v>
          </cell>
          <cell r="L537" t="str">
            <v>303100</v>
          </cell>
          <cell r="M537" t="str">
            <v xml:space="preserve">099                                </v>
          </cell>
          <cell r="N537" t="str">
            <v>00</v>
          </cell>
          <cell r="O537" t="str">
            <v xml:space="preserve">UADD    </v>
          </cell>
          <cell r="P537" t="str">
            <v>Security Systems</v>
          </cell>
          <cell r="Q537" t="str">
            <v>Security Systems Refresh</v>
          </cell>
          <cell r="R537">
            <v>7598.34</v>
          </cell>
          <cell r="S537" t="str">
            <v>5014</v>
          </cell>
          <cell r="T537" t="str">
            <v>05P95</v>
          </cell>
          <cell r="U537" t="str">
            <v>Programs</v>
          </cell>
          <cell r="V537" t="str">
            <v>CD.AA.303100</v>
          </cell>
          <cell r="W537">
            <v>9.307E-2</v>
          </cell>
          <cell r="X537">
            <v>707.17750380000007</v>
          </cell>
        </row>
        <row r="538">
          <cell r="B538" t="str">
            <v>05P95</v>
          </cell>
          <cell r="C538" t="str">
            <v>5014</v>
          </cell>
          <cell r="D538" t="str">
            <v>Network Access Control Phase 3</v>
          </cell>
          <cell r="E538" t="str">
            <v>09906181</v>
          </cell>
          <cell r="F538" t="str">
            <v>GP-Cap Specific</v>
          </cell>
          <cell r="G538">
            <v>42856</v>
          </cell>
          <cell r="H538" t="str">
            <v>202102</v>
          </cell>
          <cell r="I538">
            <v>202102</v>
          </cell>
          <cell r="J538" t="str">
            <v>CD</v>
          </cell>
          <cell r="K538" t="str">
            <v>AA</v>
          </cell>
          <cell r="L538" t="str">
            <v>391100</v>
          </cell>
          <cell r="M538" t="str">
            <v xml:space="preserve">099                                </v>
          </cell>
          <cell r="N538" t="str">
            <v>00</v>
          </cell>
          <cell r="O538" t="str">
            <v xml:space="preserve">UADD    </v>
          </cell>
          <cell r="P538" t="str">
            <v>Security Systems</v>
          </cell>
          <cell r="Q538" t="str">
            <v>Security Systems Refresh</v>
          </cell>
          <cell r="R538">
            <v>12.81</v>
          </cell>
          <cell r="S538" t="str">
            <v>5014</v>
          </cell>
          <cell r="T538" t="str">
            <v>05P95</v>
          </cell>
          <cell r="U538" t="str">
            <v>Programs</v>
          </cell>
          <cell r="V538" t="str">
            <v>CD.AA.391100</v>
          </cell>
          <cell r="W538">
            <v>9.307E-2</v>
          </cell>
          <cell r="X538">
            <v>1.1922267</v>
          </cell>
        </row>
        <row r="539">
          <cell r="B539" t="str">
            <v>01N09</v>
          </cell>
          <cell r="C539" t="str">
            <v>5016</v>
          </cell>
          <cell r="D539" t="str">
            <v>Edge Browser Implement Pkg 2</v>
          </cell>
          <cell r="E539" t="str">
            <v>09906742</v>
          </cell>
          <cell r="F539" t="str">
            <v>GP-Cap Specific</v>
          </cell>
          <cell r="G539">
            <v>44075</v>
          </cell>
          <cell r="H539" t="str">
            <v>202102</v>
          </cell>
          <cell r="I539">
            <v>202102</v>
          </cell>
          <cell r="J539" t="str">
            <v>CD</v>
          </cell>
          <cell r="K539" t="str">
            <v>AA</v>
          </cell>
          <cell r="L539" t="str">
            <v>303100</v>
          </cell>
          <cell r="M539" t="str">
            <v xml:space="preserve">099                                </v>
          </cell>
          <cell r="N539" t="str">
            <v>00</v>
          </cell>
          <cell r="O539" t="str">
            <v xml:space="preserve">UADD    </v>
          </cell>
          <cell r="P539" t="str">
            <v>Endpoint Compute and Productivity Systems</v>
          </cell>
          <cell r="Q539" t="str">
            <v>Endpoint Compute and Productivity Systems</v>
          </cell>
          <cell r="R539">
            <v>7428.42</v>
          </cell>
          <cell r="S539" t="str">
            <v>5016</v>
          </cell>
          <cell r="T539" t="str">
            <v>01N09</v>
          </cell>
          <cell r="U539" t="str">
            <v>Programs</v>
          </cell>
          <cell r="V539" t="str">
            <v>CD.AA.303100</v>
          </cell>
          <cell r="W539">
            <v>9.307E-2</v>
          </cell>
          <cell r="X539">
            <v>691.36304940000002</v>
          </cell>
        </row>
        <row r="540">
          <cell r="B540" t="str">
            <v>01N09</v>
          </cell>
          <cell r="C540" t="str">
            <v>5016</v>
          </cell>
          <cell r="D540" t="str">
            <v>Edge Browser Implementation</v>
          </cell>
          <cell r="E540" t="str">
            <v>09906659</v>
          </cell>
          <cell r="F540" t="str">
            <v>GP-Cap Specific</v>
          </cell>
          <cell r="G540">
            <v>43831</v>
          </cell>
          <cell r="H540" t="str">
            <v>202102</v>
          </cell>
          <cell r="I540">
            <v>202102</v>
          </cell>
          <cell r="J540" t="str">
            <v>CD</v>
          </cell>
          <cell r="K540" t="str">
            <v>AA</v>
          </cell>
          <cell r="L540" t="str">
            <v>303100</v>
          </cell>
          <cell r="M540" t="str">
            <v xml:space="preserve">099                                </v>
          </cell>
          <cell r="N540" t="str">
            <v>00</v>
          </cell>
          <cell r="O540" t="str">
            <v xml:space="preserve">UADD    </v>
          </cell>
          <cell r="P540" t="str">
            <v>Endpoint Compute and Productivity Systems</v>
          </cell>
          <cell r="Q540" t="str">
            <v>Endpoint Compute and Productivity Systems</v>
          </cell>
          <cell r="R540">
            <v>17892.8</v>
          </cell>
          <cell r="S540" t="str">
            <v>5016</v>
          </cell>
          <cell r="T540" t="str">
            <v>01N09</v>
          </cell>
          <cell r="U540" t="str">
            <v>Programs</v>
          </cell>
          <cell r="V540" t="str">
            <v>CD.AA.303100</v>
          </cell>
          <cell r="W540">
            <v>9.307E-2</v>
          </cell>
          <cell r="X540">
            <v>1665.2828959999999</v>
          </cell>
        </row>
        <row r="541">
          <cell r="B541" t="str">
            <v>01N09</v>
          </cell>
          <cell r="C541" t="str">
            <v>5016</v>
          </cell>
          <cell r="D541" t="str">
            <v>Endpoint PC Systems Deploy2019</v>
          </cell>
          <cell r="E541" t="str">
            <v>09906471</v>
          </cell>
          <cell r="F541" t="str">
            <v>GP-Cap Blanket</v>
          </cell>
          <cell r="G541">
            <v>43466</v>
          </cell>
          <cell r="H541" t="str">
            <v>202102</v>
          </cell>
          <cell r="I541">
            <v>202102</v>
          </cell>
          <cell r="J541" t="str">
            <v>CD</v>
          </cell>
          <cell r="K541" t="str">
            <v>AA</v>
          </cell>
          <cell r="L541" t="str">
            <v>303100</v>
          </cell>
          <cell r="M541" t="str">
            <v xml:space="preserve">099                                </v>
          </cell>
          <cell r="N541" t="str">
            <v>00</v>
          </cell>
          <cell r="O541" t="str">
            <v xml:space="preserve">UADD    </v>
          </cell>
          <cell r="P541" t="str">
            <v>Endpoint Compute and Productivity Systems</v>
          </cell>
          <cell r="Q541" t="str">
            <v>Endpoint Compute and Productivity Systems</v>
          </cell>
          <cell r="R541">
            <v>2657.22</v>
          </cell>
          <cell r="S541" t="str">
            <v>5016</v>
          </cell>
          <cell r="T541" t="str">
            <v>01N09</v>
          </cell>
          <cell r="U541" t="str">
            <v>Programs</v>
          </cell>
          <cell r="V541" t="str">
            <v>CD.AA.303100</v>
          </cell>
          <cell r="W541">
            <v>9.307E-2</v>
          </cell>
          <cell r="X541">
            <v>247.30746539999998</v>
          </cell>
        </row>
        <row r="542">
          <cell r="B542" t="str">
            <v>01N09</v>
          </cell>
          <cell r="C542" t="str">
            <v>5016</v>
          </cell>
          <cell r="D542" t="str">
            <v>Endpoint PC Systems Deploy2019</v>
          </cell>
          <cell r="E542" t="str">
            <v>09906471</v>
          </cell>
          <cell r="F542" t="str">
            <v>GP-Cap Blanket</v>
          </cell>
          <cell r="G542">
            <v>43466</v>
          </cell>
          <cell r="H542" t="str">
            <v>202102</v>
          </cell>
          <cell r="I542">
            <v>202102</v>
          </cell>
          <cell r="J542" t="str">
            <v>CD</v>
          </cell>
          <cell r="K542" t="str">
            <v>AA</v>
          </cell>
          <cell r="L542" t="str">
            <v>391100</v>
          </cell>
          <cell r="M542" t="str">
            <v xml:space="preserve">099                                </v>
          </cell>
          <cell r="N542" t="str">
            <v>00</v>
          </cell>
          <cell r="O542" t="str">
            <v xml:space="preserve">UADD    </v>
          </cell>
          <cell r="P542" t="str">
            <v>Endpoint Compute and Productivity Systems</v>
          </cell>
          <cell r="Q542" t="str">
            <v>Endpoint Compute and Productivity Systems</v>
          </cell>
          <cell r="R542">
            <v>2657.24</v>
          </cell>
          <cell r="S542" t="str">
            <v>5016</v>
          </cell>
          <cell r="T542" t="str">
            <v>01N09</v>
          </cell>
          <cell r="U542" t="str">
            <v>Programs</v>
          </cell>
          <cell r="V542" t="str">
            <v>CD.AA.391100</v>
          </cell>
          <cell r="W542">
            <v>9.307E-2</v>
          </cell>
          <cell r="X542">
            <v>247.30932679999998</v>
          </cell>
        </row>
        <row r="543">
          <cell r="B543" t="str">
            <v>01N09</v>
          </cell>
          <cell r="C543" t="str">
            <v>5016</v>
          </cell>
          <cell r="D543" t="str">
            <v>Endpoint Print Systems 2019</v>
          </cell>
          <cell r="E543" t="str">
            <v>09906468</v>
          </cell>
          <cell r="F543" t="str">
            <v>GP-Cap Blanket</v>
          </cell>
          <cell r="G543">
            <v>43466</v>
          </cell>
          <cell r="H543" t="str">
            <v>202102</v>
          </cell>
          <cell r="I543">
            <v>202102</v>
          </cell>
          <cell r="J543" t="str">
            <v>CD</v>
          </cell>
          <cell r="K543" t="str">
            <v>AA</v>
          </cell>
          <cell r="L543" t="str">
            <v>303100</v>
          </cell>
          <cell r="M543" t="str">
            <v xml:space="preserve">099                                </v>
          </cell>
          <cell r="N543" t="str">
            <v>00</v>
          </cell>
          <cell r="O543" t="str">
            <v xml:space="preserve">UADD    </v>
          </cell>
          <cell r="P543" t="str">
            <v>Endpoint Compute and Productivity Systems</v>
          </cell>
          <cell r="Q543" t="str">
            <v>Endpoint Compute and Productivity Systems</v>
          </cell>
          <cell r="R543">
            <v>1852.85</v>
          </cell>
          <cell r="S543" t="str">
            <v>5016</v>
          </cell>
          <cell r="T543" t="str">
            <v>01N09</v>
          </cell>
          <cell r="U543" t="str">
            <v>Programs</v>
          </cell>
          <cell r="V543" t="str">
            <v>CD.AA.303100</v>
          </cell>
          <cell r="W543">
            <v>9.307E-2</v>
          </cell>
          <cell r="X543">
            <v>172.4447495</v>
          </cell>
        </row>
        <row r="544">
          <cell r="B544" t="str">
            <v>01N09</v>
          </cell>
          <cell r="C544" t="str">
            <v>5016</v>
          </cell>
          <cell r="D544" t="str">
            <v>Endpoint Print Systems 2019</v>
          </cell>
          <cell r="E544" t="str">
            <v>09906468</v>
          </cell>
          <cell r="F544" t="str">
            <v>GP-Cap Blanket</v>
          </cell>
          <cell r="G544">
            <v>43466</v>
          </cell>
          <cell r="H544" t="str">
            <v>202102</v>
          </cell>
          <cell r="I544">
            <v>202102</v>
          </cell>
          <cell r="J544" t="str">
            <v>CD</v>
          </cell>
          <cell r="K544" t="str">
            <v>AA</v>
          </cell>
          <cell r="L544" t="str">
            <v>391100</v>
          </cell>
          <cell r="M544" t="str">
            <v xml:space="preserve">099                                </v>
          </cell>
          <cell r="N544" t="str">
            <v>00</v>
          </cell>
          <cell r="O544" t="str">
            <v xml:space="preserve">UADD    </v>
          </cell>
          <cell r="P544" t="str">
            <v>Endpoint Compute and Productivity Systems</v>
          </cell>
          <cell r="Q544" t="str">
            <v>Endpoint Compute and Productivity Systems</v>
          </cell>
          <cell r="R544">
            <v>1852.87</v>
          </cell>
          <cell r="S544" t="str">
            <v>5016</v>
          </cell>
          <cell r="T544" t="str">
            <v>01N09</v>
          </cell>
          <cell r="U544" t="str">
            <v>Programs</v>
          </cell>
          <cell r="V544" t="str">
            <v>CD.AA.391100</v>
          </cell>
          <cell r="W544">
            <v>9.307E-2</v>
          </cell>
          <cell r="X544">
            <v>172.4466109</v>
          </cell>
        </row>
        <row r="545">
          <cell r="B545" t="str">
            <v>01N09</v>
          </cell>
          <cell r="C545" t="str">
            <v>5016</v>
          </cell>
          <cell r="D545" t="str">
            <v>GCN Remote Access</v>
          </cell>
          <cell r="E545" t="str">
            <v>09906707</v>
          </cell>
          <cell r="F545" t="str">
            <v>GP-Cap Specific</v>
          </cell>
          <cell r="G545">
            <v>43952</v>
          </cell>
          <cell r="H545" t="str">
            <v>202102</v>
          </cell>
          <cell r="I545">
            <v>202102</v>
          </cell>
          <cell r="J545" t="str">
            <v>CD</v>
          </cell>
          <cell r="K545" t="str">
            <v>AA</v>
          </cell>
          <cell r="L545" t="str">
            <v>397000</v>
          </cell>
          <cell r="M545" t="str">
            <v xml:space="preserve">099                                </v>
          </cell>
          <cell r="N545" t="str">
            <v>00</v>
          </cell>
          <cell r="O545" t="str">
            <v xml:space="preserve">UADD    </v>
          </cell>
          <cell r="P545" t="str">
            <v>Endpoint Compute and Productivity Systems</v>
          </cell>
          <cell r="Q545" t="str">
            <v>Endpoint Compute and Productivity Systems</v>
          </cell>
          <cell r="R545">
            <v>8852.33</v>
          </cell>
          <cell r="S545" t="str">
            <v>5016</v>
          </cell>
          <cell r="T545" t="str">
            <v>01N09</v>
          </cell>
          <cell r="U545" t="str">
            <v>Programs</v>
          </cell>
          <cell r="V545" t="str">
            <v>CD.AA.397000</v>
          </cell>
          <cell r="W545">
            <v>9.307E-2</v>
          </cell>
          <cell r="X545">
            <v>823.88635309999995</v>
          </cell>
        </row>
        <row r="546">
          <cell r="B546" t="str">
            <v>01N09</v>
          </cell>
          <cell r="C546" t="str">
            <v>5016</v>
          </cell>
          <cell r="D546" t="str">
            <v>Gas Detection Network Implmnt</v>
          </cell>
          <cell r="E546" t="str">
            <v>09906671</v>
          </cell>
          <cell r="F546" t="str">
            <v>GP-Cap Specific</v>
          </cell>
          <cell r="G546">
            <v>43862</v>
          </cell>
          <cell r="H546" t="str">
            <v>202102</v>
          </cell>
          <cell r="I546">
            <v>202102</v>
          </cell>
          <cell r="J546" t="str">
            <v>CD</v>
          </cell>
          <cell r="K546" t="str">
            <v>AA</v>
          </cell>
          <cell r="L546" t="str">
            <v>397000</v>
          </cell>
          <cell r="M546" t="str">
            <v xml:space="preserve">099                                </v>
          </cell>
          <cell r="N546" t="str">
            <v>00</v>
          </cell>
          <cell r="O546" t="str">
            <v xml:space="preserve">CFNU    </v>
          </cell>
          <cell r="P546" t="str">
            <v>Endpoint Compute and Productivity Systems</v>
          </cell>
          <cell r="Q546" t="str">
            <v>Endpoint Compute and Productivity Systems</v>
          </cell>
          <cell r="R546">
            <v>18393.39</v>
          </cell>
          <cell r="S546" t="str">
            <v>5016</v>
          </cell>
          <cell r="T546" t="str">
            <v>01N09</v>
          </cell>
          <cell r="U546" t="str">
            <v>Programs</v>
          </cell>
          <cell r="V546" t="str">
            <v>CD.AA.397000</v>
          </cell>
          <cell r="W546">
            <v>9.307E-2</v>
          </cell>
          <cell r="X546">
            <v>1711.8728073</v>
          </cell>
        </row>
        <row r="547">
          <cell r="B547" t="str">
            <v>01N09</v>
          </cell>
          <cell r="C547" t="str">
            <v>5016</v>
          </cell>
          <cell r="D547" t="str">
            <v>Gas Detection Network Implmnt</v>
          </cell>
          <cell r="E547" t="str">
            <v>09906671</v>
          </cell>
          <cell r="F547" t="str">
            <v>GP-Cap Specific</v>
          </cell>
          <cell r="G547">
            <v>43862</v>
          </cell>
          <cell r="H547" t="str">
            <v>202102</v>
          </cell>
          <cell r="I547">
            <v>202102</v>
          </cell>
          <cell r="J547" t="str">
            <v>CD</v>
          </cell>
          <cell r="K547" t="str">
            <v>AA</v>
          </cell>
          <cell r="L547" t="str">
            <v>397000</v>
          </cell>
          <cell r="M547" t="str">
            <v xml:space="preserve">099                                </v>
          </cell>
          <cell r="N547" t="str">
            <v>00</v>
          </cell>
          <cell r="O547" t="str">
            <v xml:space="preserve">NURV    </v>
          </cell>
          <cell r="P547" t="str">
            <v>Endpoint Compute and Productivity Systems</v>
          </cell>
          <cell r="Q547" t="str">
            <v>Endpoint Compute and Productivity Systems</v>
          </cell>
          <cell r="R547">
            <v>-18393.39</v>
          </cell>
          <cell r="S547" t="str">
            <v>5016</v>
          </cell>
          <cell r="T547" t="str">
            <v>01N09</v>
          </cell>
          <cell r="U547" t="str">
            <v>Programs</v>
          </cell>
          <cell r="V547" t="str">
            <v>CD.AA.397000</v>
          </cell>
          <cell r="W547">
            <v>9.307E-2</v>
          </cell>
          <cell r="X547">
            <v>-1711.8728073</v>
          </cell>
        </row>
        <row r="548">
          <cell r="B548" t="str">
            <v>01N09</v>
          </cell>
          <cell r="C548" t="str">
            <v>5016</v>
          </cell>
          <cell r="D548" t="str">
            <v>MS Office 2013 Refresh</v>
          </cell>
          <cell r="E548" t="str">
            <v>09906434</v>
          </cell>
          <cell r="F548" t="str">
            <v>GP-Cap Specific</v>
          </cell>
          <cell r="G548">
            <v>43435</v>
          </cell>
          <cell r="H548" t="str">
            <v>202102</v>
          </cell>
          <cell r="I548">
            <v>202102</v>
          </cell>
          <cell r="J548" t="str">
            <v>CD</v>
          </cell>
          <cell r="K548" t="str">
            <v>AA</v>
          </cell>
          <cell r="L548" t="str">
            <v>303100</v>
          </cell>
          <cell r="M548" t="str">
            <v xml:space="preserve">099                                </v>
          </cell>
          <cell r="N548" t="str">
            <v>00</v>
          </cell>
          <cell r="O548" t="str">
            <v xml:space="preserve">UADD    </v>
          </cell>
          <cell r="P548" t="str">
            <v>Endpoint Compute and Productivity Systems</v>
          </cell>
          <cell r="Q548" t="str">
            <v>Endpoint Compute and Productivity Systems</v>
          </cell>
          <cell r="R548">
            <v>1565.67</v>
          </cell>
          <cell r="S548" t="str">
            <v>5016</v>
          </cell>
          <cell r="T548" t="str">
            <v>01N09</v>
          </cell>
          <cell r="U548" t="str">
            <v>Programs</v>
          </cell>
          <cell r="V548" t="str">
            <v>CD.AA.303100</v>
          </cell>
          <cell r="W548">
            <v>9.307E-2</v>
          </cell>
          <cell r="X548">
            <v>145.7169069</v>
          </cell>
        </row>
        <row r="549">
          <cell r="B549" t="str">
            <v>01N09</v>
          </cell>
          <cell r="C549" t="str">
            <v>5016</v>
          </cell>
          <cell r="D549" t="str">
            <v>MS Office 2013 Refresh</v>
          </cell>
          <cell r="E549" t="str">
            <v>09906434</v>
          </cell>
          <cell r="F549" t="str">
            <v>GP-Cap Specific</v>
          </cell>
          <cell r="G549">
            <v>43435</v>
          </cell>
          <cell r="H549" t="str">
            <v>202102</v>
          </cell>
          <cell r="I549">
            <v>202102</v>
          </cell>
          <cell r="J549" t="str">
            <v>CD</v>
          </cell>
          <cell r="K549" t="str">
            <v>AA</v>
          </cell>
          <cell r="L549" t="str">
            <v>391100</v>
          </cell>
          <cell r="M549" t="str">
            <v xml:space="preserve">099                                </v>
          </cell>
          <cell r="N549" t="str">
            <v>00</v>
          </cell>
          <cell r="O549" t="str">
            <v xml:space="preserve">UADD    </v>
          </cell>
          <cell r="P549" t="str">
            <v>Endpoint Compute and Productivity Systems</v>
          </cell>
          <cell r="Q549" t="str">
            <v>Endpoint Compute and Productivity Systems</v>
          </cell>
          <cell r="R549">
            <v>231.43</v>
          </cell>
          <cell r="S549" t="str">
            <v>5016</v>
          </cell>
          <cell r="T549" t="str">
            <v>01N09</v>
          </cell>
          <cell r="U549" t="str">
            <v>Programs</v>
          </cell>
          <cell r="V549" t="str">
            <v>CD.AA.391100</v>
          </cell>
          <cell r="W549">
            <v>9.307E-2</v>
          </cell>
          <cell r="X549">
            <v>21.539190099999999</v>
          </cell>
        </row>
        <row r="550">
          <cell r="B550" t="str">
            <v>01N09</v>
          </cell>
          <cell r="C550" t="str">
            <v>5016</v>
          </cell>
          <cell r="D550" t="str">
            <v>MS Office 2013 Refresh</v>
          </cell>
          <cell r="E550" t="str">
            <v>09906434</v>
          </cell>
          <cell r="F550" t="str">
            <v>GP-Cap Specific</v>
          </cell>
          <cell r="G550">
            <v>43435</v>
          </cell>
          <cell r="H550" t="str">
            <v>202102</v>
          </cell>
          <cell r="I550">
            <v>202102</v>
          </cell>
          <cell r="J550" t="str">
            <v>CD</v>
          </cell>
          <cell r="K550" t="str">
            <v>AA</v>
          </cell>
          <cell r="L550" t="str">
            <v>397000</v>
          </cell>
          <cell r="M550" t="str">
            <v xml:space="preserve">099                                </v>
          </cell>
          <cell r="N550" t="str">
            <v>00</v>
          </cell>
          <cell r="O550" t="str">
            <v xml:space="preserve">UADD    </v>
          </cell>
          <cell r="P550" t="str">
            <v>Endpoint Compute and Productivity Systems</v>
          </cell>
          <cell r="Q550" t="str">
            <v>Endpoint Compute and Productivity Systems</v>
          </cell>
          <cell r="R550">
            <v>17.18</v>
          </cell>
          <cell r="S550" t="str">
            <v>5016</v>
          </cell>
          <cell r="T550" t="str">
            <v>01N09</v>
          </cell>
          <cell r="U550" t="str">
            <v>Programs</v>
          </cell>
          <cell r="V550" t="str">
            <v>CD.AA.397000</v>
          </cell>
          <cell r="W550">
            <v>9.307E-2</v>
          </cell>
          <cell r="X550">
            <v>1.5989426</v>
          </cell>
        </row>
        <row r="551">
          <cell r="B551" t="str">
            <v>01N09</v>
          </cell>
          <cell r="C551" t="str">
            <v>5016</v>
          </cell>
          <cell r="D551" t="str">
            <v>Microsoft Product Updates-ECPS</v>
          </cell>
          <cell r="E551" t="str">
            <v>09906699</v>
          </cell>
          <cell r="F551" t="str">
            <v>GP-Cap Specific</v>
          </cell>
          <cell r="G551">
            <v>43405</v>
          </cell>
          <cell r="H551" t="str">
            <v>202102</v>
          </cell>
          <cell r="I551">
            <v>202102</v>
          </cell>
          <cell r="J551" t="str">
            <v>CD</v>
          </cell>
          <cell r="K551" t="str">
            <v>AA</v>
          </cell>
          <cell r="L551" t="str">
            <v>303100</v>
          </cell>
          <cell r="M551" t="str">
            <v xml:space="preserve">099                                </v>
          </cell>
          <cell r="N551" t="str">
            <v>00</v>
          </cell>
          <cell r="O551" t="str">
            <v xml:space="preserve">UADD    </v>
          </cell>
          <cell r="P551" t="str">
            <v>Endpoint Compute and Productivity Systems</v>
          </cell>
          <cell r="Q551" t="str">
            <v>Endpoint Compute and Productivity Systems</v>
          </cell>
          <cell r="R551">
            <v>118815.26</v>
          </cell>
          <cell r="S551" t="str">
            <v>5016</v>
          </cell>
          <cell r="T551" t="str">
            <v>01N09</v>
          </cell>
          <cell r="U551" t="str">
            <v>Programs</v>
          </cell>
          <cell r="V551" t="str">
            <v>CD.AA.303100</v>
          </cell>
          <cell r="W551">
            <v>9.307E-2</v>
          </cell>
          <cell r="X551">
            <v>11058.1362482</v>
          </cell>
        </row>
        <row r="552">
          <cell r="B552" t="str">
            <v>01N09</v>
          </cell>
          <cell r="C552" t="str">
            <v>5016</v>
          </cell>
          <cell r="D552" t="str">
            <v>Win 10 Deployment Ph 2</v>
          </cell>
          <cell r="E552" t="str">
            <v>09906766</v>
          </cell>
          <cell r="F552" t="str">
            <v>GP-Cap Blanket</v>
          </cell>
          <cell r="G552">
            <v>43374</v>
          </cell>
          <cell r="H552" t="str">
            <v>202102</v>
          </cell>
          <cell r="I552">
            <v>202102</v>
          </cell>
          <cell r="J552" t="str">
            <v>CD</v>
          </cell>
          <cell r="K552" t="str">
            <v>AA</v>
          </cell>
          <cell r="L552" t="str">
            <v>391100</v>
          </cell>
          <cell r="M552" t="str">
            <v xml:space="preserve">099                                </v>
          </cell>
          <cell r="N552" t="str">
            <v>00</v>
          </cell>
          <cell r="O552" t="str">
            <v xml:space="preserve">UADD    </v>
          </cell>
          <cell r="P552" t="str">
            <v>Endpoint Compute and Productivity Systems</v>
          </cell>
          <cell r="Q552" t="str">
            <v>Endpoint Compute and Productivity Systems</v>
          </cell>
          <cell r="R552">
            <v>25171.03</v>
          </cell>
          <cell r="S552" t="str">
            <v>5016</v>
          </cell>
          <cell r="T552" t="str">
            <v>01N09</v>
          </cell>
          <cell r="U552" t="str">
            <v>Programs</v>
          </cell>
          <cell r="V552" t="str">
            <v>CD.AA.391100</v>
          </cell>
          <cell r="W552">
            <v>9.307E-2</v>
          </cell>
          <cell r="X552">
            <v>2342.6677620999999</v>
          </cell>
        </row>
        <row r="553">
          <cell r="B553" t="str">
            <v>01N09</v>
          </cell>
          <cell r="C553" t="str">
            <v>5016</v>
          </cell>
          <cell r="D553" t="str">
            <v>Windows 10 Deployment</v>
          </cell>
          <cell r="E553" t="str">
            <v>09906389</v>
          </cell>
          <cell r="F553" t="str">
            <v>GP-Cap Specific</v>
          </cell>
          <cell r="G553">
            <v>43374</v>
          </cell>
          <cell r="H553" t="str">
            <v>202102</v>
          </cell>
          <cell r="I553">
            <v>202102</v>
          </cell>
          <cell r="J553" t="str">
            <v>CD</v>
          </cell>
          <cell r="K553" t="str">
            <v>AA</v>
          </cell>
          <cell r="L553" t="str">
            <v>391100</v>
          </cell>
          <cell r="M553" t="str">
            <v xml:space="preserve">099                                </v>
          </cell>
          <cell r="N553" t="str">
            <v>00</v>
          </cell>
          <cell r="O553" t="str">
            <v xml:space="preserve">UADD    </v>
          </cell>
          <cell r="P553" t="str">
            <v>Endpoint Compute and Productivity Systems</v>
          </cell>
          <cell r="Q553" t="str">
            <v>Endpoint Compute and Productivity Systems</v>
          </cell>
          <cell r="R553">
            <v>1030.07</v>
          </cell>
          <cell r="S553" t="str">
            <v>5016</v>
          </cell>
          <cell r="T553" t="str">
            <v>01N09</v>
          </cell>
          <cell r="U553" t="str">
            <v>Programs</v>
          </cell>
          <cell r="V553" t="str">
            <v>CD.AA.391100</v>
          </cell>
          <cell r="W553">
            <v>9.307E-2</v>
          </cell>
          <cell r="X553">
            <v>95.868614899999997</v>
          </cell>
        </row>
        <row r="554">
          <cell r="B554" t="str">
            <v>18W01</v>
          </cell>
          <cell r="C554" t="str">
            <v>5018</v>
          </cell>
          <cell r="D554" t="str">
            <v>Central Planning &amp; Sched - CRW</v>
          </cell>
          <cell r="E554" t="str">
            <v>09906673</v>
          </cell>
          <cell r="F554" t="str">
            <v>GP-Cap Specific</v>
          </cell>
          <cell r="G554">
            <v>43891</v>
          </cell>
          <cell r="H554" t="str">
            <v>202102</v>
          </cell>
          <cell r="I554">
            <v>202102</v>
          </cell>
          <cell r="J554" t="str">
            <v>CD</v>
          </cell>
          <cell r="K554" t="str">
            <v>AA</v>
          </cell>
          <cell r="L554" t="str">
            <v>303100</v>
          </cell>
          <cell r="M554" t="str">
            <v xml:space="preserve">099                                </v>
          </cell>
          <cell r="N554" t="str">
            <v>00</v>
          </cell>
          <cell r="O554" t="str">
            <v xml:space="preserve">UADD    </v>
          </cell>
          <cell r="P554" t="str">
            <v>Energy Delivery Op Efficiency &amp; Shared Services</v>
          </cell>
          <cell r="Q554" t="str">
            <v>Energy Delivery Op Efficiency &amp; Shared Services</v>
          </cell>
          <cell r="R554">
            <v>465.86</v>
          </cell>
          <cell r="S554" t="str">
            <v>5018</v>
          </cell>
          <cell r="T554" t="str">
            <v>18W01</v>
          </cell>
          <cell r="U554" t="str">
            <v>Programs</v>
          </cell>
          <cell r="V554" t="str">
            <v>CD.AA.303100</v>
          </cell>
          <cell r="W554">
            <v>9.307E-2</v>
          </cell>
          <cell r="X554">
            <v>43.357590200000004</v>
          </cell>
        </row>
        <row r="555">
          <cell r="B555" t="str">
            <v>18W01</v>
          </cell>
          <cell r="C555" t="str">
            <v>5018</v>
          </cell>
          <cell r="D555" t="str">
            <v>GIS Enhancements-2020 Pkg3</v>
          </cell>
          <cell r="E555" t="str">
            <v>09906647</v>
          </cell>
          <cell r="F555" t="str">
            <v>GP-Cap Specific</v>
          </cell>
          <cell r="G555">
            <v>43831</v>
          </cell>
          <cell r="H555" t="str">
            <v>202102</v>
          </cell>
          <cell r="I555">
            <v>202102</v>
          </cell>
          <cell r="J555" t="str">
            <v>CD</v>
          </cell>
          <cell r="K555" t="str">
            <v>AA</v>
          </cell>
          <cell r="L555" t="str">
            <v>303100</v>
          </cell>
          <cell r="M555" t="str">
            <v xml:space="preserve">099                                </v>
          </cell>
          <cell r="N555" t="str">
            <v>00</v>
          </cell>
          <cell r="O555" t="str">
            <v xml:space="preserve">UADD    </v>
          </cell>
          <cell r="P555" t="str">
            <v>Energy Delivery Op Efficiency &amp; Shared Services</v>
          </cell>
          <cell r="Q555" t="str">
            <v>Energy Delivery Op Efficiency &amp; Shared Services</v>
          </cell>
          <cell r="R555">
            <v>1359.28</v>
          </cell>
          <cell r="S555" t="str">
            <v>5018</v>
          </cell>
          <cell r="T555" t="str">
            <v>18W01</v>
          </cell>
          <cell r="U555" t="str">
            <v>Programs</v>
          </cell>
          <cell r="V555" t="str">
            <v>CD.AA.303100</v>
          </cell>
          <cell r="W555">
            <v>9.307E-2</v>
          </cell>
          <cell r="X555">
            <v>126.50818959999999</v>
          </cell>
        </row>
        <row r="556">
          <cell r="B556" t="str">
            <v>18W01</v>
          </cell>
          <cell r="C556" t="str">
            <v>5018</v>
          </cell>
          <cell r="D556" t="str">
            <v>Maximo Enhancements Pkg 2</v>
          </cell>
          <cell r="E556" t="str">
            <v>09906654</v>
          </cell>
          <cell r="F556" t="str">
            <v>GP-Cap Specific</v>
          </cell>
          <cell r="G556">
            <v>43831</v>
          </cell>
          <cell r="H556" t="str">
            <v>202102</v>
          </cell>
          <cell r="I556">
            <v>202102</v>
          </cell>
          <cell r="J556" t="str">
            <v>CD</v>
          </cell>
          <cell r="K556" t="str">
            <v>AA</v>
          </cell>
          <cell r="L556" t="str">
            <v>303100</v>
          </cell>
          <cell r="M556" t="str">
            <v xml:space="preserve">099                                </v>
          </cell>
          <cell r="N556" t="str">
            <v>00</v>
          </cell>
          <cell r="O556" t="str">
            <v xml:space="preserve">UADD    </v>
          </cell>
          <cell r="P556" t="str">
            <v>Energy Delivery Op Efficiency &amp; Shared Services</v>
          </cell>
          <cell r="Q556" t="str">
            <v>Energy Delivery Op Efficiency &amp; Shared Services</v>
          </cell>
          <cell r="R556">
            <v>2244.52</v>
          </cell>
          <cell r="S556" t="str">
            <v>5018</v>
          </cell>
          <cell r="T556" t="str">
            <v>18W01</v>
          </cell>
          <cell r="U556" t="str">
            <v>Programs</v>
          </cell>
          <cell r="V556" t="str">
            <v>CD.AA.303100</v>
          </cell>
          <cell r="W556">
            <v>9.307E-2</v>
          </cell>
          <cell r="X556">
            <v>208.89747639999999</v>
          </cell>
        </row>
        <row r="557">
          <cell r="B557" t="str">
            <v>18W01</v>
          </cell>
          <cell r="C557" t="str">
            <v>5018</v>
          </cell>
          <cell r="D557" t="str">
            <v>PI Enhancements 2020</v>
          </cell>
          <cell r="E557" t="str">
            <v>09906639</v>
          </cell>
          <cell r="F557" t="str">
            <v>GP-Cap Specific</v>
          </cell>
          <cell r="G557">
            <v>43831</v>
          </cell>
          <cell r="H557" t="str">
            <v>202102</v>
          </cell>
          <cell r="I557">
            <v>202102</v>
          </cell>
          <cell r="J557" t="str">
            <v>CD</v>
          </cell>
          <cell r="K557" t="str">
            <v>AA</v>
          </cell>
          <cell r="L557" t="str">
            <v>303100</v>
          </cell>
          <cell r="M557" t="str">
            <v xml:space="preserve">099                                </v>
          </cell>
          <cell r="N557" t="str">
            <v>00</v>
          </cell>
          <cell r="O557" t="str">
            <v xml:space="preserve">UADD    </v>
          </cell>
          <cell r="P557" t="str">
            <v>Energy Delivery Op Efficiency &amp; Shared Services</v>
          </cell>
          <cell r="Q557" t="str">
            <v>Energy Delivery Op Efficiency &amp; Shared Services</v>
          </cell>
          <cell r="R557">
            <v>577.72</v>
          </cell>
          <cell r="S557" t="str">
            <v>5018</v>
          </cell>
          <cell r="T557" t="str">
            <v>18W01</v>
          </cell>
          <cell r="U557" t="str">
            <v>Programs</v>
          </cell>
          <cell r="V557" t="str">
            <v>CD.AA.303100</v>
          </cell>
          <cell r="W557">
            <v>9.307E-2</v>
          </cell>
          <cell r="X557">
            <v>53.768400400000004</v>
          </cell>
        </row>
        <row r="558">
          <cell r="B558" t="str">
            <v>19W01</v>
          </cell>
          <cell r="C558" t="str">
            <v>5019</v>
          </cell>
          <cell r="D558" t="str">
            <v>GPSS Maximo Enhancements 2020</v>
          </cell>
          <cell r="E558" t="str">
            <v>09906669</v>
          </cell>
          <cell r="F558" t="str">
            <v>GP-Cap Specific</v>
          </cell>
          <cell r="G558">
            <v>43862</v>
          </cell>
          <cell r="H558" t="str">
            <v>202102</v>
          </cell>
          <cell r="I558">
            <v>202102</v>
          </cell>
          <cell r="J558" t="str">
            <v>CD</v>
          </cell>
          <cell r="K558" t="str">
            <v>AA</v>
          </cell>
          <cell r="L558" t="str">
            <v>303100</v>
          </cell>
          <cell r="M558" t="str">
            <v xml:space="preserve">099                                </v>
          </cell>
          <cell r="N558" t="str">
            <v>00</v>
          </cell>
          <cell r="O558" t="str">
            <v xml:space="preserve">UADD    </v>
          </cell>
          <cell r="P558" t="str">
            <v>Energy Resources Modernization &amp; Op Efficiency</v>
          </cell>
          <cell r="Q558" t="str">
            <v>Energy Resources Modern &amp; Op Efficiency CDAA</v>
          </cell>
          <cell r="R558">
            <v>246</v>
          </cell>
          <cell r="S558" t="str">
            <v>5019</v>
          </cell>
          <cell r="T558" t="str">
            <v>19W01</v>
          </cell>
          <cell r="U558" t="str">
            <v>Programs</v>
          </cell>
          <cell r="V558" t="str">
            <v>CD.AA.303100</v>
          </cell>
          <cell r="W558">
            <v>9.307E-2</v>
          </cell>
          <cell r="X558">
            <v>22.895219999999998</v>
          </cell>
        </row>
        <row r="559">
          <cell r="B559" t="str">
            <v>19W01</v>
          </cell>
          <cell r="C559" t="str">
            <v>5019</v>
          </cell>
          <cell r="D559" t="str">
            <v>Nucleus Blanket 2020</v>
          </cell>
          <cell r="E559" t="str">
            <v>09906634</v>
          </cell>
          <cell r="F559" t="str">
            <v>GP-Cap Blanket</v>
          </cell>
          <cell r="G559">
            <v>43800</v>
          </cell>
          <cell r="H559" t="str">
            <v>202102</v>
          </cell>
          <cell r="I559">
            <v>202102</v>
          </cell>
          <cell r="J559" t="str">
            <v>CD</v>
          </cell>
          <cell r="K559" t="str">
            <v>AA</v>
          </cell>
          <cell r="L559" t="str">
            <v>303100</v>
          </cell>
          <cell r="M559" t="str">
            <v xml:space="preserve">099                                </v>
          </cell>
          <cell r="N559" t="str">
            <v>00</v>
          </cell>
          <cell r="O559" t="str">
            <v xml:space="preserve">UADD    </v>
          </cell>
          <cell r="P559" t="str">
            <v>Energy Resources Modernization &amp; Op Efficiency</v>
          </cell>
          <cell r="Q559" t="str">
            <v>Energy Resources Modern &amp; Op Efficiency CDAA</v>
          </cell>
          <cell r="R559">
            <v>1716</v>
          </cell>
          <cell r="S559" t="str">
            <v>5019</v>
          </cell>
          <cell r="T559" t="str">
            <v>19W01</v>
          </cell>
          <cell r="U559" t="str">
            <v>Programs</v>
          </cell>
          <cell r="V559" t="str">
            <v>CD.AA.303100</v>
          </cell>
          <cell r="W559">
            <v>9.307E-2</v>
          </cell>
          <cell r="X559">
            <v>159.70812000000001</v>
          </cell>
        </row>
        <row r="560">
          <cell r="B560" t="str">
            <v>19W01</v>
          </cell>
          <cell r="C560" t="str">
            <v>5019</v>
          </cell>
          <cell r="D560" t="str">
            <v>Nucleus Enhancements 2021</v>
          </cell>
          <cell r="E560" t="str">
            <v>09906798</v>
          </cell>
          <cell r="F560" t="str">
            <v>GP-Cap Specific</v>
          </cell>
          <cell r="G560">
            <v>44197</v>
          </cell>
          <cell r="H560" t="str">
            <v>202102</v>
          </cell>
          <cell r="I560">
            <v>202102</v>
          </cell>
          <cell r="J560" t="str">
            <v>CD</v>
          </cell>
          <cell r="K560" t="str">
            <v>AA</v>
          </cell>
          <cell r="L560" t="str">
            <v>303100</v>
          </cell>
          <cell r="M560" t="str">
            <v xml:space="preserve">099                                </v>
          </cell>
          <cell r="N560" t="str">
            <v>00</v>
          </cell>
          <cell r="O560" t="str">
            <v xml:space="preserve">UADD    </v>
          </cell>
          <cell r="P560" t="str">
            <v>Energy Resources Modernization &amp; Op Efficiency</v>
          </cell>
          <cell r="Q560" t="str">
            <v>Energy Resources Modern &amp; Op Efficiency CDAA</v>
          </cell>
          <cell r="R560">
            <v>64334.85</v>
          </cell>
          <cell r="S560" t="str">
            <v>5019</v>
          </cell>
          <cell r="T560" t="str">
            <v>19W01</v>
          </cell>
          <cell r="U560" t="str">
            <v>Programs</v>
          </cell>
          <cell r="V560" t="str">
            <v>CD.AA.303100</v>
          </cell>
          <cell r="W560">
            <v>9.307E-2</v>
          </cell>
          <cell r="X560">
            <v>5987.6444894999995</v>
          </cell>
        </row>
        <row r="561">
          <cell r="B561" t="str">
            <v>20P01</v>
          </cell>
          <cell r="C561" t="str">
            <v>5020</v>
          </cell>
          <cell r="D561" t="str">
            <v xml:space="preserve">BEN Fiber Appr and Network		</v>
          </cell>
          <cell r="E561" t="str">
            <v>09906340</v>
          </cell>
          <cell r="F561" t="str">
            <v>GP-Cap Specific</v>
          </cell>
          <cell r="G561">
            <v>43221</v>
          </cell>
          <cell r="H561" t="str">
            <v>202102</v>
          </cell>
          <cell r="I561">
            <v>202102</v>
          </cell>
          <cell r="J561" t="str">
            <v>CD</v>
          </cell>
          <cell r="K561" t="str">
            <v>AA</v>
          </cell>
          <cell r="L561" t="str">
            <v>397000</v>
          </cell>
          <cell r="M561" t="str">
            <v xml:space="preserve">099                                </v>
          </cell>
          <cell r="N561" t="str">
            <v>SYSNE</v>
          </cell>
          <cell r="O561" t="str">
            <v xml:space="preserve">UADD    </v>
          </cell>
          <cell r="P561" t="str">
            <v>Enterprise &amp; Control Network Infrastructure</v>
          </cell>
          <cell r="Q561" t="str">
            <v>Enterprise &amp; Control Network Infrastructure CDAA</v>
          </cell>
          <cell r="R561">
            <v>15.77</v>
          </cell>
          <cell r="S561" t="str">
            <v>5020</v>
          </cell>
          <cell r="T561" t="str">
            <v>20P01</v>
          </cell>
          <cell r="U561" t="str">
            <v>Programs</v>
          </cell>
          <cell r="V561" t="str">
            <v>CD.AA.397000</v>
          </cell>
          <cell r="W561">
            <v>9.307E-2</v>
          </cell>
          <cell r="X561">
            <v>1.4677138999999999</v>
          </cell>
        </row>
        <row r="562">
          <cell r="B562" t="str">
            <v>20P01</v>
          </cell>
          <cell r="C562" t="str">
            <v>5020</v>
          </cell>
          <cell r="D562" t="str">
            <v>CMS Ref DCR BPA LOL NLW</v>
          </cell>
          <cell r="E562" t="str">
            <v>09906373</v>
          </cell>
          <cell r="F562" t="str">
            <v>GP-Cap Specific</v>
          </cell>
          <cell r="G562">
            <v>43313</v>
          </cell>
          <cell r="H562" t="str">
            <v>202102</v>
          </cell>
          <cell r="I562">
            <v>202102</v>
          </cell>
          <cell r="J562" t="str">
            <v>CD</v>
          </cell>
          <cell r="K562" t="str">
            <v>AA</v>
          </cell>
          <cell r="L562" t="str">
            <v>391100</v>
          </cell>
          <cell r="M562" t="str">
            <v xml:space="preserve">099                                </v>
          </cell>
          <cell r="N562" t="str">
            <v>00</v>
          </cell>
          <cell r="O562" t="str">
            <v xml:space="preserve">UADD    </v>
          </cell>
          <cell r="P562" t="str">
            <v>Enterprise &amp; Control Network Infrastructure</v>
          </cell>
          <cell r="Q562" t="str">
            <v>Enterprise &amp; Control Network Infrastructure CDAA</v>
          </cell>
          <cell r="R562">
            <v>144.44</v>
          </cell>
          <cell r="S562" t="str">
            <v>5020</v>
          </cell>
          <cell r="T562" t="str">
            <v>20P01</v>
          </cell>
          <cell r="U562" t="str">
            <v>Programs</v>
          </cell>
          <cell r="V562" t="str">
            <v>CD.AA.391100</v>
          </cell>
          <cell r="W562">
            <v>9.307E-2</v>
          </cell>
          <cell r="X562">
            <v>13.443030799999999</v>
          </cell>
        </row>
        <row r="563">
          <cell r="B563" t="str">
            <v>20P01</v>
          </cell>
          <cell r="C563" t="str">
            <v>5020</v>
          </cell>
          <cell r="D563" t="str">
            <v>CMS Ref-CKL/LWO/PMN/STE</v>
          </cell>
          <cell r="E563" t="str">
            <v>09906613</v>
          </cell>
          <cell r="F563" t="str">
            <v>GP-Cap Specific</v>
          </cell>
          <cell r="G563">
            <v>43800</v>
          </cell>
          <cell r="H563" t="str">
            <v>202102</v>
          </cell>
          <cell r="I563">
            <v>202102</v>
          </cell>
          <cell r="J563" t="str">
            <v>CD</v>
          </cell>
          <cell r="K563" t="str">
            <v>AA</v>
          </cell>
          <cell r="L563" t="str">
            <v>391100</v>
          </cell>
          <cell r="M563" t="str">
            <v xml:space="preserve">099                                </v>
          </cell>
          <cell r="N563" t="str">
            <v>00</v>
          </cell>
          <cell r="O563" t="str">
            <v xml:space="preserve">UADD    </v>
          </cell>
          <cell r="P563" t="str">
            <v>Enterprise &amp; Control Network Infrastructure</v>
          </cell>
          <cell r="Q563" t="str">
            <v>Enterprise &amp; Control Network Infrastructure CDAA</v>
          </cell>
          <cell r="R563">
            <v>11015.71</v>
          </cell>
          <cell r="S563" t="str">
            <v>5020</v>
          </cell>
          <cell r="T563" t="str">
            <v>20P01</v>
          </cell>
          <cell r="U563" t="str">
            <v>Programs</v>
          </cell>
          <cell r="V563" t="str">
            <v>CD.AA.391100</v>
          </cell>
          <cell r="W563">
            <v>9.307E-2</v>
          </cell>
          <cell r="X563">
            <v>1025.2321296999999</v>
          </cell>
        </row>
        <row r="564">
          <cell r="B564" t="str">
            <v>20P01</v>
          </cell>
          <cell r="C564" t="str">
            <v>5020</v>
          </cell>
          <cell r="D564" t="str">
            <v>CMS Ref-MMM/PFH/KEL/STR/DGP…</v>
          </cell>
          <cell r="E564" t="str">
            <v>09906614</v>
          </cell>
          <cell r="F564" t="str">
            <v>GP-Cap Specific</v>
          </cell>
          <cell r="G564">
            <v>43800</v>
          </cell>
          <cell r="H564" t="str">
            <v>202102</v>
          </cell>
          <cell r="I564">
            <v>202102</v>
          </cell>
          <cell r="J564" t="str">
            <v>CD</v>
          </cell>
          <cell r="K564" t="str">
            <v>AA</v>
          </cell>
          <cell r="L564" t="str">
            <v>391100</v>
          </cell>
          <cell r="M564" t="str">
            <v xml:space="preserve">099                                </v>
          </cell>
          <cell r="N564" t="str">
            <v>00</v>
          </cell>
          <cell r="O564" t="str">
            <v xml:space="preserve">UADD    </v>
          </cell>
          <cell r="P564" t="str">
            <v>Enterprise &amp; Control Network Infrastructure</v>
          </cell>
          <cell r="Q564" t="str">
            <v>Enterprise &amp; Control Network Infrastructure CDAA</v>
          </cell>
          <cell r="R564">
            <v>3932.14</v>
          </cell>
          <cell r="S564" t="str">
            <v>5020</v>
          </cell>
          <cell r="T564" t="str">
            <v>20P01</v>
          </cell>
          <cell r="U564" t="str">
            <v>Programs</v>
          </cell>
          <cell r="V564" t="str">
            <v>CD.AA.391100</v>
          </cell>
          <cell r="W564">
            <v>9.307E-2</v>
          </cell>
          <cell r="X564">
            <v>365.96426980000001</v>
          </cell>
        </row>
        <row r="565">
          <cell r="B565" t="str">
            <v>20P01</v>
          </cell>
          <cell r="C565" t="str">
            <v>5020</v>
          </cell>
          <cell r="D565" t="str">
            <v>Cabinet Gorge Ntwk Rfrsh Pt 2</v>
          </cell>
          <cell r="E565" t="str">
            <v>09906461</v>
          </cell>
          <cell r="F565" t="str">
            <v>GP-Cap Specific</v>
          </cell>
          <cell r="G565">
            <v>43070</v>
          </cell>
          <cell r="H565" t="str">
            <v>202102</v>
          </cell>
          <cell r="I565">
            <v>202102</v>
          </cell>
          <cell r="J565" t="str">
            <v>CD</v>
          </cell>
          <cell r="K565" t="str">
            <v>AA</v>
          </cell>
          <cell r="L565" t="str">
            <v>397000</v>
          </cell>
          <cell r="M565" t="str">
            <v xml:space="preserve">099                                </v>
          </cell>
          <cell r="N565" t="str">
            <v>SYSNE</v>
          </cell>
          <cell r="O565" t="str">
            <v xml:space="preserve">UADD    </v>
          </cell>
          <cell r="P565" t="str">
            <v>Enterprise &amp; Control Network Infrastructure</v>
          </cell>
          <cell r="Q565" t="str">
            <v>Enterprise &amp; Control Network Infrastructure CDAA</v>
          </cell>
          <cell r="R565">
            <v>459.16</v>
          </cell>
          <cell r="S565" t="str">
            <v>5020</v>
          </cell>
          <cell r="T565" t="str">
            <v>20P01</v>
          </cell>
          <cell r="U565" t="str">
            <v>Programs</v>
          </cell>
          <cell r="V565" t="str">
            <v>CD.AA.397000</v>
          </cell>
          <cell r="W565">
            <v>9.307E-2</v>
          </cell>
          <cell r="X565">
            <v>42.734021200000001</v>
          </cell>
        </row>
        <row r="566">
          <cell r="B566" t="str">
            <v>20P01</v>
          </cell>
          <cell r="C566" t="str">
            <v>5020</v>
          </cell>
          <cell r="D566" t="str">
            <v>Goldendale Office Network</v>
          </cell>
          <cell r="E566" t="str">
            <v>09906603</v>
          </cell>
          <cell r="F566" t="str">
            <v>GP-Cap Specific</v>
          </cell>
          <cell r="G566">
            <v>43770</v>
          </cell>
          <cell r="H566" t="str">
            <v>202102</v>
          </cell>
          <cell r="I566">
            <v>202102</v>
          </cell>
          <cell r="J566" t="str">
            <v>CD</v>
          </cell>
          <cell r="K566" t="str">
            <v>AA</v>
          </cell>
          <cell r="L566" t="str">
            <v>397000</v>
          </cell>
          <cell r="M566" t="str">
            <v xml:space="preserve">099                                </v>
          </cell>
          <cell r="N566" t="str">
            <v>00</v>
          </cell>
          <cell r="O566" t="str">
            <v xml:space="preserve">CFNU    </v>
          </cell>
          <cell r="P566" t="str">
            <v>Enterprise &amp; Control Network Infrastructure</v>
          </cell>
          <cell r="Q566" t="str">
            <v>Enterprise &amp; Control Network Infrastructure CDAA</v>
          </cell>
          <cell r="R566">
            <v>49393.59</v>
          </cell>
          <cell r="S566" t="str">
            <v>5020</v>
          </cell>
          <cell r="T566" t="str">
            <v>20P01</v>
          </cell>
          <cell r="U566" t="str">
            <v>Programs</v>
          </cell>
          <cell r="V566" t="str">
            <v>CD.AA.397000</v>
          </cell>
          <cell r="W566">
            <v>9.307E-2</v>
          </cell>
          <cell r="X566">
            <v>4597.0614212999999</v>
          </cell>
        </row>
        <row r="567">
          <cell r="B567" t="str">
            <v>20P01</v>
          </cell>
          <cell r="C567" t="str">
            <v>5020</v>
          </cell>
          <cell r="D567" t="str">
            <v>Goldendale Office Network</v>
          </cell>
          <cell r="E567" t="str">
            <v>09906603</v>
          </cell>
          <cell r="F567" t="str">
            <v>GP-Cap Specific</v>
          </cell>
          <cell r="G567">
            <v>43770</v>
          </cell>
          <cell r="H567" t="str">
            <v>202102</v>
          </cell>
          <cell r="I567">
            <v>202102</v>
          </cell>
          <cell r="J567" t="str">
            <v>CD</v>
          </cell>
          <cell r="K567" t="str">
            <v>AA</v>
          </cell>
          <cell r="L567" t="str">
            <v>397000</v>
          </cell>
          <cell r="M567" t="str">
            <v xml:space="preserve">099                                </v>
          </cell>
          <cell r="N567" t="str">
            <v>00</v>
          </cell>
          <cell r="O567" t="str">
            <v xml:space="preserve">NURV    </v>
          </cell>
          <cell r="P567" t="str">
            <v>Enterprise &amp; Control Network Infrastructure</v>
          </cell>
          <cell r="Q567" t="str">
            <v>Enterprise &amp; Control Network Infrastructure CDAA</v>
          </cell>
          <cell r="R567">
            <v>-49393.59</v>
          </cell>
          <cell r="S567" t="str">
            <v>5020</v>
          </cell>
          <cell r="T567" t="str">
            <v>20P01</v>
          </cell>
          <cell r="U567" t="str">
            <v>Programs</v>
          </cell>
          <cell r="V567" t="str">
            <v>CD.AA.397000</v>
          </cell>
          <cell r="W567">
            <v>9.307E-2</v>
          </cell>
          <cell r="X567">
            <v>-4597.0614212999999</v>
          </cell>
        </row>
        <row r="568">
          <cell r="B568" t="str">
            <v>20P01</v>
          </cell>
          <cell r="C568" t="str">
            <v>5020</v>
          </cell>
          <cell r="D568" t="str">
            <v>MW Ref Pullman to West Twin</v>
          </cell>
          <cell r="E568" t="str">
            <v>09906509</v>
          </cell>
          <cell r="F568" t="str">
            <v>GP-Cap Specific</v>
          </cell>
          <cell r="G568">
            <v>43556</v>
          </cell>
          <cell r="H568" t="str">
            <v>202102</v>
          </cell>
          <cell r="I568">
            <v>202102</v>
          </cell>
          <cell r="J568" t="str">
            <v>CD</v>
          </cell>
          <cell r="K568" t="str">
            <v>AA</v>
          </cell>
          <cell r="L568" t="str">
            <v>397000</v>
          </cell>
          <cell r="M568" t="str">
            <v xml:space="preserve">038                                </v>
          </cell>
          <cell r="N568" t="str">
            <v>WTN</v>
          </cell>
          <cell r="O568" t="str">
            <v xml:space="preserve">UADD    </v>
          </cell>
          <cell r="P568" t="str">
            <v>Enterprise &amp; Control Network Infrastructure</v>
          </cell>
          <cell r="Q568" t="str">
            <v>Enterprise &amp; Control Network Infrastructure CDAA</v>
          </cell>
          <cell r="R568">
            <v>569677.86</v>
          </cell>
          <cell r="S568" t="str">
            <v>5020</v>
          </cell>
          <cell r="T568" t="str">
            <v>20P01</v>
          </cell>
          <cell r="U568" t="str">
            <v>Programs</v>
          </cell>
          <cell r="V568" t="str">
            <v>CD.AA.397000</v>
          </cell>
          <cell r="W568">
            <v>9.307E-2</v>
          </cell>
          <cell r="X568">
            <v>53019.918430199999</v>
          </cell>
        </row>
        <row r="569">
          <cell r="B569" t="str">
            <v>20P01</v>
          </cell>
          <cell r="C569" t="str">
            <v>5020</v>
          </cell>
          <cell r="D569" t="str">
            <v>MW Ref West Twin to Cottonwood</v>
          </cell>
          <cell r="E569" t="str">
            <v>09906510</v>
          </cell>
          <cell r="F569" t="str">
            <v>GP-Cap Specific</v>
          </cell>
          <cell r="G569">
            <v>43556</v>
          </cell>
          <cell r="H569" t="str">
            <v>202102</v>
          </cell>
          <cell r="I569">
            <v>202102</v>
          </cell>
          <cell r="J569" t="str">
            <v>CD</v>
          </cell>
          <cell r="K569" t="str">
            <v>AA</v>
          </cell>
          <cell r="L569" t="str">
            <v>397000</v>
          </cell>
          <cell r="M569" t="str">
            <v xml:space="preserve">098                                </v>
          </cell>
          <cell r="N569" t="str">
            <v>COTCO</v>
          </cell>
          <cell r="O569" t="str">
            <v xml:space="preserve">UADD    </v>
          </cell>
          <cell r="P569" t="str">
            <v>Enterprise &amp; Control Network Infrastructure</v>
          </cell>
          <cell r="Q569" t="str">
            <v>Enterprise &amp; Control Network Infrastructure CDAA</v>
          </cell>
          <cell r="R569">
            <v>987205.42</v>
          </cell>
          <cell r="S569" t="str">
            <v>5020</v>
          </cell>
          <cell r="T569" t="str">
            <v>20P01</v>
          </cell>
          <cell r="U569" t="str">
            <v>Programs</v>
          </cell>
          <cell r="V569" t="str">
            <v>CD.AA.397000</v>
          </cell>
          <cell r="W569">
            <v>9.307E-2</v>
          </cell>
          <cell r="X569">
            <v>91879.208439399998</v>
          </cell>
        </row>
        <row r="570">
          <cell r="B570" t="str">
            <v>20P01</v>
          </cell>
          <cell r="C570" t="str">
            <v>5020</v>
          </cell>
          <cell r="D570" t="str">
            <v>Rathdrum CT Network Refresh</v>
          </cell>
          <cell r="E570" t="str">
            <v>09906689</v>
          </cell>
          <cell r="F570" t="str">
            <v>GP-Cap Specific</v>
          </cell>
          <cell r="G570">
            <v>43922</v>
          </cell>
          <cell r="H570" t="str">
            <v>202102</v>
          </cell>
          <cell r="I570">
            <v>202102</v>
          </cell>
          <cell r="J570" t="str">
            <v>CD</v>
          </cell>
          <cell r="K570" t="str">
            <v>AA</v>
          </cell>
          <cell r="L570" t="str">
            <v>397000</v>
          </cell>
          <cell r="M570" t="str">
            <v xml:space="preserve">099                                </v>
          </cell>
          <cell r="N570" t="str">
            <v>00</v>
          </cell>
          <cell r="O570" t="str">
            <v xml:space="preserve">UADD    </v>
          </cell>
          <cell r="P570" t="str">
            <v>Enterprise &amp; Control Network Infrastructure</v>
          </cell>
          <cell r="Q570" t="str">
            <v>Enterprise &amp; Control Network Infrastructure CDAA</v>
          </cell>
          <cell r="R570">
            <v>3087.64</v>
          </cell>
          <cell r="S570" t="str">
            <v>5020</v>
          </cell>
          <cell r="T570" t="str">
            <v>20P01</v>
          </cell>
          <cell r="U570" t="str">
            <v>Programs</v>
          </cell>
          <cell r="V570" t="str">
            <v>CD.AA.397000</v>
          </cell>
          <cell r="W570">
            <v>9.307E-2</v>
          </cell>
          <cell r="X570">
            <v>287.36665479999999</v>
          </cell>
        </row>
        <row r="571">
          <cell r="B571" t="str">
            <v>20P01</v>
          </cell>
          <cell r="C571" t="str">
            <v>5020</v>
          </cell>
          <cell r="D571" t="str">
            <v>WAN Performance - MSN/CDA</v>
          </cell>
          <cell r="E571" t="str">
            <v>09906529</v>
          </cell>
          <cell r="F571" t="str">
            <v>GP-Cap Specific</v>
          </cell>
          <cell r="G571">
            <v>43586</v>
          </cell>
          <cell r="H571" t="str">
            <v>202102</v>
          </cell>
          <cell r="I571">
            <v>202102</v>
          </cell>
          <cell r="J571" t="str">
            <v>CD</v>
          </cell>
          <cell r="K571" t="str">
            <v>AA</v>
          </cell>
          <cell r="L571" t="str">
            <v>397000</v>
          </cell>
          <cell r="M571" t="str">
            <v xml:space="preserve">099                                </v>
          </cell>
          <cell r="N571" t="str">
            <v>SPOSE</v>
          </cell>
          <cell r="O571" t="str">
            <v xml:space="preserve">UADD    </v>
          </cell>
          <cell r="P571" t="str">
            <v>Enterprise &amp; Control Network Infrastructure</v>
          </cell>
          <cell r="Q571" t="str">
            <v>Enterprise &amp; Control Network Infrastructure CDAA</v>
          </cell>
          <cell r="R571">
            <v>7854</v>
          </cell>
          <cell r="S571" t="str">
            <v>5020</v>
          </cell>
          <cell r="T571" t="str">
            <v>20P01</v>
          </cell>
          <cell r="U571" t="str">
            <v>Programs</v>
          </cell>
          <cell r="V571" t="str">
            <v>CD.AA.397000</v>
          </cell>
          <cell r="W571">
            <v>9.307E-2</v>
          </cell>
          <cell r="X571">
            <v>730.97177999999997</v>
          </cell>
        </row>
        <row r="572">
          <cell r="B572" t="str">
            <v>20P01</v>
          </cell>
          <cell r="C572" t="str">
            <v>5020</v>
          </cell>
          <cell r="D572" t="str">
            <v>WAP Replacement-Mission Campus</v>
          </cell>
          <cell r="E572" t="str">
            <v>09906728</v>
          </cell>
          <cell r="F572" t="str">
            <v>GP-Cap Specific</v>
          </cell>
          <cell r="G572">
            <v>44013</v>
          </cell>
          <cell r="H572" t="str">
            <v>202102</v>
          </cell>
          <cell r="I572">
            <v>202102</v>
          </cell>
          <cell r="J572" t="str">
            <v>CD</v>
          </cell>
          <cell r="K572" t="str">
            <v>AA</v>
          </cell>
          <cell r="L572" t="str">
            <v>397000</v>
          </cell>
          <cell r="M572" t="str">
            <v xml:space="preserve">099                                </v>
          </cell>
          <cell r="N572" t="str">
            <v>00</v>
          </cell>
          <cell r="O572" t="str">
            <v xml:space="preserve">UADD    </v>
          </cell>
          <cell r="P572" t="str">
            <v>Enterprise &amp; Control Network Infrastructure</v>
          </cell>
          <cell r="Q572" t="str">
            <v>Enterprise &amp; Control Network Infrastructure CDAA</v>
          </cell>
          <cell r="R572">
            <v>42133.77</v>
          </cell>
          <cell r="S572" t="str">
            <v>5020</v>
          </cell>
          <cell r="T572" t="str">
            <v>20P01</v>
          </cell>
          <cell r="U572" t="str">
            <v>Programs</v>
          </cell>
          <cell r="V572" t="str">
            <v>CD.AA.397000</v>
          </cell>
          <cell r="W572">
            <v>9.307E-2</v>
          </cell>
          <cell r="X572">
            <v>3921.3899738999999</v>
          </cell>
        </row>
        <row r="573">
          <cell r="B573" t="str">
            <v>20P01</v>
          </cell>
          <cell r="C573" t="str">
            <v>5020</v>
          </cell>
          <cell r="D573" t="str">
            <v>Wireless LAN Controller Refesh</v>
          </cell>
          <cell r="E573" t="str">
            <v>09906409</v>
          </cell>
          <cell r="F573" t="str">
            <v>GP-Cap Specific</v>
          </cell>
          <cell r="G573">
            <v>43405</v>
          </cell>
          <cell r="H573" t="str">
            <v>202102</v>
          </cell>
          <cell r="I573">
            <v>202102</v>
          </cell>
          <cell r="J573" t="str">
            <v>CD</v>
          </cell>
          <cell r="K573" t="str">
            <v>AA</v>
          </cell>
          <cell r="L573" t="str">
            <v>397000</v>
          </cell>
          <cell r="M573" t="str">
            <v xml:space="preserve">099                                </v>
          </cell>
          <cell r="N573" t="str">
            <v>SYSNE</v>
          </cell>
          <cell r="O573" t="str">
            <v xml:space="preserve">UADD    </v>
          </cell>
          <cell r="P573" t="str">
            <v>Enterprise &amp; Control Network Infrastructure</v>
          </cell>
          <cell r="Q573" t="str">
            <v>Enterprise &amp; Control Network Infrastructure CDAA</v>
          </cell>
          <cell r="R573">
            <v>2650.43</v>
          </cell>
          <cell r="S573" t="str">
            <v>5020</v>
          </cell>
          <cell r="T573" t="str">
            <v>20P01</v>
          </cell>
          <cell r="U573" t="str">
            <v>Programs</v>
          </cell>
          <cell r="V573" t="str">
            <v>CD.AA.397000</v>
          </cell>
          <cell r="W573">
            <v>9.307E-2</v>
          </cell>
          <cell r="X573">
            <v>246.67552009999997</v>
          </cell>
        </row>
        <row r="574">
          <cell r="B574" t="str">
            <v>22P01</v>
          </cell>
          <cell r="C574" t="str">
            <v>5022</v>
          </cell>
          <cell r="D574" t="str">
            <v>Audio Visual Tech Deploy 2019</v>
          </cell>
          <cell r="E574" t="str">
            <v>09906465</v>
          </cell>
          <cell r="F574" t="str">
            <v>GP-Cap Blanket</v>
          </cell>
          <cell r="G574">
            <v>43466</v>
          </cell>
          <cell r="H574" t="str">
            <v>202102</v>
          </cell>
          <cell r="I574">
            <v>202102</v>
          </cell>
          <cell r="J574" t="str">
            <v>CD</v>
          </cell>
          <cell r="K574" t="str">
            <v>AA</v>
          </cell>
          <cell r="L574" t="str">
            <v>391100</v>
          </cell>
          <cell r="M574" t="str">
            <v xml:space="preserve">099                                </v>
          </cell>
          <cell r="N574" t="str">
            <v>00</v>
          </cell>
          <cell r="O574" t="str">
            <v xml:space="preserve">UADD    </v>
          </cell>
          <cell r="P574" t="str">
            <v>Enterprise Communication Systems</v>
          </cell>
          <cell r="Q574" t="str">
            <v>Enterprise Communication Systems</v>
          </cell>
          <cell r="R574">
            <v>10494.89</v>
          </cell>
          <cell r="S574" t="str">
            <v>5022</v>
          </cell>
          <cell r="T574" t="str">
            <v>22P01</v>
          </cell>
          <cell r="U574" t="str">
            <v>Programs</v>
          </cell>
          <cell r="V574" t="str">
            <v>CD.AA.391100</v>
          </cell>
          <cell r="W574">
            <v>9.307E-2</v>
          </cell>
          <cell r="X574">
            <v>976.75941229999989</v>
          </cell>
        </row>
        <row r="575">
          <cell r="B575" t="str">
            <v>22P01</v>
          </cell>
          <cell r="C575" t="str">
            <v>5022</v>
          </cell>
          <cell r="D575" t="str">
            <v>Comm Device Deployment 2019</v>
          </cell>
          <cell r="E575" t="str">
            <v>09906466</v>
          </cell>
          <cell r="F575" t="str">
            <v>GP-Cap Blanket</v>
          </cell>
          <cell r="G575">
            <v>43466</v>
          </cell>
          <cell r="H575" t="str">
            <v>202102</v>
          </cell>
          <cell r="I575">
            <v>202102</v>
          </cell>
          <cell r="J575" t="str">
            <v>CD</v>
          </cell>
          <cell r="K575" t="str">
            <v>AA</v>
          </cell>
          <cell r="L575" t="str">
            <v>391100</v>
          </cell>
          <cell r="M575" t="str">
            <v xml:space="preserve">099                                </v>
          </cell>
          <cell r="N575" t="str">
            <v>SPOTE</v>
          </cell>
          <cell r="O575" t="str">
            <v xml:space="preserve">UADD    </v>
          </cell>
          <cell r="P575" t="str">
            <v>Enterprise Communication Systems</v>
          </cell>
          <cell r="Q575" t="str">
            <v>Enterprise Communication Systems</v>
          </cell>
          <cell r="R575">
            <v>1461.69</v>
          </cell>
          <cell r="S575" t="str">
            <v>5022</v>
          </cell>
          <cell r="T575" t="str">
            <v>22P01</v>
          </cell>
          <cell r="U575" t="str">
            <v>Programs</v>
          </cell>
          <cell r="V575" t="str">
            <v>CD.AA.391100</v>
          </cell>
          <cell r="W575">
            <v>9.307E-2</v>
          </cell>
          <cell r="X575">
            <v>136.03948830000002</v>
          </cell>
        </row>
        <row r="576">
          <cell r="B576" t="str">
            <v>22P01</v>
          </cell>
          <cell r="C576" t="str">
            <v>5022</v>
          </cell>
          <cell r="D576" t="str">
            <v>Comm Device Deployment 2019</v>
          </cell>
          <cell r="E576" t="str">
            <v>09906466</v>
          </cell>
          <cell r="F576" t="str">
            <v>GP-Cap Blanket</v>
          </cell>
          <cell r="G576">
            <v>43466</v>
          </cell>
          <cell r="H576" t="str">
            <v>202102</v>
          </cell>
          <cell r="I576">
            <v>202102</v>
          </cell>
          <cell r="J576" t="str">
            <v>CD</v>
          </cell>
          <cell r="K576" t="str">
            <v>AA</v>
          </cell>
          <cell r="L576" t="str">
            <v>397200</v>
          </cell>
          <cell r="M576" t="str">
            <v xml:space="preserve">099                                </v>
          </cell>
          <cell r="N576" t="str">
            <v>SPOTE</v>
          </cell>
          <cell r="O576" t="str">
            <v xml:space="preserve">UADD    </v>
          </cell>
          <cell r="P576" t="str">
            <v>Enterprise Communication Systems</v>
          </cell>
          <cell r="Q576" t="str">
            <v>Enterprise Communication Systems</v>
          </cell>
          <cell r="R576">
            <v>1461.72</v>
          </cell>
          <cell r="S576" t="str">
            <v>5022</v>
          </cell>
          <cell r="T576" t="str">
            <v>22P01</v>
          </cell>
          <cell r="U576" t="str">
            <v>Programs</v>
          </cell>
          <cell r="V576" t="str">
            <v>CD.AA.397200</v>
          </cell>
          <cell r="W576">
            <v>9.307E-2</v>
          </cell>
          <cell r="X576">
            <v>136.04228040000001</v>
          </cell>
        </row>
        <row r="577">
          <cell r="B577" t="str">
            <v>22P01</v>
          </cell>
          <cell r="C577" t="str">
            <v>5022</v>
          </cell>
          <cell r="D577" t="str">
            <v>MS Teams Implementation</v>
          </cell>
          <cell r="E577" t="str">
            <v>09906703</v>
          </cell>
          <cell r="F577" t="str">
            <v>GP-Cap Specific</v>
          </cell>
          <cell r="G577">
            <v>43800</v>
          </cell>
          <cell r="H577" t="str">
            <v>202102</v>
          </cell>
          <cell r="I577">
            <v>202102</v>
          </cell>
          <cell r="J577" t="str">
            <v>CD</v>
          </cell>
          <cell r="K577" t="str">
            <v>AA</v>
          </cell>
          <cell r="L577" t="str">
            <v>303100</v>
          </cell>
          <cell r="M577" t="str">
            <v xml:space="preserve">099                                </v>
          </cell>
          <cell r="N577" t="str">
            <v>00</v>
          </cell>
          <cell r="O577" t="str">
            <v xml:space="preserve">UADD    </v>
          </cell>
          <cell r="P577" t="str">
            <v>Enterprise Communication Systems</v>
          </cell>
          <cell r="Q577" t="str">
            <v>Enterprise Communication Systems</v>
          </cell>
          <cell r="R577">
            <v>305.54000000000002</v>
          </cell>
          <cell r="S577" t="str">
            <v>5022</v>
          </cell>
          <cell r="T577" t="str">
            <v>22P01</v>
          </cell>
          <cell r="U577" t="str">
            <v>Programs</v>
          </cell>
          <cell r="V577" t="str">
            <v>CD.AA.303100</v>
          </cell>
          <cell r="W577">
            <v>9.307E-2</v>
          </cell>
          <cell r="X577">
            <v>28.436607800000001</v>
          </cell>
        </row>
        <row r="578">
          <cell r="B578" t="str">
            <v>22P01</v>
          </cell>
          <cell r="C578" t="str">
            <v>5022</v>
          </cell>
          <cell r="D578" t="str">
            <v>Mission SIP Deployment</v>
          </cell>
          <cell r="E578" t="str">
            <v>09906665</v>
          </cell>
          <cell r="F578" t="str">
            <v>GP-Cap Specific</v>
          </cell>
          <cell r="G578">
            <v>43862</v>
          </cell>
          <cell r="H578" t="str">
            <v>202102</v>
          </cell>
          <cell r="I578">
            <v>202102</v>
          </cell>
          <cell r="J578" t="str">
            <v>CD</v>
          </cell>
          <cell r="K578" t="str">
            <v>AA</v>
          </cell>
          <cell r="L578" t="str">
            <v>303100</v>
          </cell>
          <cell r="M578" t="str">
            <v xml:space="preserve">099                                </v>
          </cell>
          <cell r="N578" t="str">
            <v>00</v>
          </cell>
          <cell r="O578" t="str">
            <v xml:space="preserve">UADD    </v>
          </cell>
          <cell r="P578" t="str">
            <v>Enterprise Communication Systems</v>
          </cell>
          <cell r="Q578" t="str">
            <v>Enterprise Communication Systems</v>
          </cell>
          <cell r="R578">
            <v>161747.99</v>
          </cell>
          <cell r="S578" t="str">
            <v>5022</v>
          </cell>
          <cell r="T578" t="str">
            <v>22P01</v>
          </cell>
          <cell r="U578" t="str">
            <v>Programs</v>
          </cell>
          <cell r="V578" t="str">
            <v>CD.AA.303100</v>
          </cell>
          <cell r="W578">
            <v>9.307E-2</v>
          </cell>
          <cell r="X578">
            <v>15053.885429299999</v>
          </cell>
        </row>
        <row r="579">
          <cell r="B579" t="str">
            <v>22P01</v>
          </cell>
          <cell r="C579" t="str">
            <v>5022</v>
          </cell>
          <cell r="D579" t="str">
            <v>Mission SIP Deployment</v>
          </cell>
          <cell r="E579" t="str">
            <v>09906665</v>
          </cell>
          <cell r="F579" t="str">
            <v>GP-Cap Specific</v>
          </cell>
          <cell r="G579">
            <v>43862</v>
          </cell>
          <cell r="H579" t="str">
            <v>202102</v>
          </cell>
          <cell r="I579">
            <v>202102</v>
          </cell>
          <cell r="J579" t="str">
            <v>CD</v>
          </cell>
          <cell r="K579" t="str">
            <v>AA</v>
          </cell>
          <cell r="L579" t="str">
            <v>391100</v>
          </cell>
          <cell r="M579" t="str">
            <v xml:space="preserve">099                                </v>
          </cell>
          <cell r="N579" t="str">
            <v>00</v>
          </cell>
          <cell r="O579" t="str">
            <v xml:space="preserve">UADD    </v>
          </cell>
          <cell r="P579" t="str">
            <v>Enterprise Communication Systems</v>
          </cell>
          <cell r="Q579" t="str">
            <v>Enterprise Communication Systems</v>
          </cell>
          <cell r="R579">
            <v>32888.35</v>
          </cell>
          <cell r="S579" t="str">
            <v>5022</v>
          </cell>
          <cell r="T579" t="str">
            <v>22P01</v>
          </cell>
          <cell r="U579" t="str">
            <v>Programs</v>
          </cell>
          <cell r="V579" t="str">
            <v>CD.AA.391100</v>
          </cell>
          <cell r="W579">
            <v>9.307E-2</v>
          </cell>
          <cell r="X579">
            <v>3060.9187345</v>
          </cell>
        </row>
        <row r="580">
          <cell r="B580" t="str">
            <v>22P01</v>
          </cell>
          <cell r="C580" t="str">
            <v>5022</v>
          </cell>
          <cell r="D580" t="str">
            <v>Mission SIP Deployment</v>
          </cell>
          <cell r="E580" t="str">
            <v>09906665</v>
          </cell>
          <cell r="F580" t="str">
            <v>GP-Cap Specific</v>
          </cell>
          <cell r="G580">
            <v>43862</v>
          </cell>
          <cell r="H580" t="str">
            <v>202102</v>
          </cell>
          <cell r="I580">
            <v>202102</v>
          </cell>
          <cell r="J580" t="str">
            <v>CD</v>
          </cell>
          <cell r="K580" t="str">
            <v>AA</v>
          </cell>
          <cell r="L580" t="str">
            <v>397000</v>
          </cell>
          <cell r="M580" t="str">
            <v xml:space="preserve">099                                </v>
          </cell>
          <cell r="N580" t="str">
            <v>00</v>
          </cell>
          <cell r="O580" t="str">
            <v xml:space="preserve">UADD    </v>
          </cell>
          <cell r="P580" t="str">
            <v>Enterprise Communication Systems</v>
          </cell>
          <cell r="Q580" t="str">
            <v>Enterprise Communication Systems</v>
          </cell>
          <cell r="R580">
            <v>66586.179999999993</v>
          </cell>
          <cell r="S580" t="str">
            <v>5022</v>
          </cell>
          <cell r="T580" t="str">
            <v>22P01</v>
          </cell>
          <cell r="U580" t="str">
            <v>Programs</v>
          </cell>
          <cell r="V580" t="str">
            <v>CD.AA.397000</v>
          </cell>
          <cell r="W580">
            <v>9.307E-2</v>
          </cell>
          <cell r="X580">
            <v>6197.1757725999996</v>
          </cell>
        </row>
        <row r="581">
          <cell r="B581" t="str">
            <v>22P01</v>
          </cell>
          <cell r="C581" t="str">
            <v>5022</v>
          </cell>
          <cell r="D581" t="str">
            <v>Verint Call Center App Refresh</v>
          </cell>
          <cell r="E581" t="str">
            <v>09906475</v>
          </cell>
          <cell r="F581" t="str">
            <v>GP-Cap Specific</v>
          </cell>
          <cell r="G581">
            <v>43466</v>
          </cell>
          <cell r="H581" t="str">
            <v>202102</v>
          </cell>
          <cell r="I581">
            <v>202102</v>
          </cell>
          <cell r="J581" t="str">
            <v>CD</v>
          </cell>
          <cell r="K581" t="str">
            <v>AA</v>
          </cell>
          <cell r="L581" t="str">
            <v>303100</v>
          </cell>
          <cell r="M581" t="str">
            <v xml:space="preserve">099                                </v>
          </cell>
          <cell r="N581" t="str">
            <v>00</v>
          </cell>
          <cell r="O581" t="str">
            <v xml:space="preserve">UADD    </v>
          </cell>
          <cell r="P581" t="str">
            <v>Enterprise Communication Systems</v>
          </cell>
          <cell r="Q581" t="str">
            <v>Enterprise Communication Systems</v>
          </cell>
          <cell r="R581">
            <v>2278.1799999999998</v>
          </cell>
          <cell r="S581" t="str">
            <v>5022</v>
          </cell>
          <cell r="T581" t="str">
            <v>22P01</v>
          </cell>
          <cell r="U581" t="str">
            <v>Programs</v>
          </cell>
          <cell r="V581" t="str">
            <v>CD.AA.303100</v>
          </cell>
          <cell r="W581">
            <v>9.307E-2</v>
          </cell>
          <cell r="X581">
            <v>212.0302126</v>
          </cell>
        </row>
        <row r="582">
          <cell r="B582" t="str">
            <v>22P01</v>
          </cell>
          <cell r="C582" t="str">
            <v>5022</v>
          </cell>
          <cell r="D582" t="str">
            <v>Verint Call Center App Refresh</v>
          </cell>
          <cell r="E582" t="str">
            <v>09906475</v>
          </cell>
          <cell r="F582" t="str">
            <v>GP-Cap Specific</v>
          </cell>
          <cell r="G582">
            <v>43466</v>
          </cell>
          <cell r="H582" t="str">
            <v>202102</v>
          </cell>
          <cell r="I582">
            <v>202102</v>
          </cell>
          <cell r="J582" t="str">
            <v>CD</v>
          </cell>
          <cell r="K582" t="str">
            <v>AA</v>
          </cell>
          <cell r="L582" t="str">
            <v>391100</v>
          </cell>
          <cell r="M582" t="str">
            <v xml:space="preserve">099                                </v>
          </cell>
          <cell r="N582" t="str">
            <v>00</v>
          </cell>
          <cell r="O582" t="str">
            <v xml:space="preserve">UADD    </v>
          </cell>
          <cell r="P582" t="str">
            <v>Enterprise Communication Systems</v>
          </cell>
          <cell r="Q582" t="str">
            <v>Enterprise Communication Systems</v>
          </cell>
          <cell r="R582">
            <v>501.89</v>
          </cell>
          <cell r="S582" t="str">
            <v>5022</v>
          </cell>
          <cell r="T582" t="str">
            <v>22P01</v>
          </cell>
          <cell r="U582" t="str">
            <v>Programs</v>
          </cell>
          <cell r="V582" t="str">
            <v>CD.AA.391100</v>
          </cell>
          <cell r="W582">
            <v>9.307E-2</v>
          </cell>
          <cell r="X582">
            <v>46.710902300000001</v>
          </cell>
        </row>
        <row r="583">
          <cell r="B583" t="str">
            <v>25P01</v>
          </cell>
          <cell r="C583" t="str">
            <v>5025</v>
          </cell>
          <cell r="D583" t="str">
            <v>ECMS 2021 Battery Refresh Blnk</v>
          </cell>
          <cell r="E583" t="str">
            <v>09906809</v>
          </cell>
          <cell r="F583" t="str">
            <v>GP-Cap Blanket</v>
          </cell>
          <cell r="G583">
            <v>44197</v>
          </cell>
          <cell r="H583" t="str">
            <v>202102</v>
          </cell>
          <cell r="I583">
            <v>202102</v>
          </cell>
          <cell r="J583" t="str">
            <v>CD</v>
          </cell>
          <cell r="K583" t="str">
            <v>AA</v>
          </cell>
          <cell r="L583" t="str">
            <v>397000</v>
          </cell>
          <cell r="M583" t="str">
            <v xml:space="preserve">099                                </v>
          </cell>
          <cell r="N583" t="str">
            <v>00</v>
          </cell>
          <cell r="O583" t="str">
            <v xml:space="preserve">UADD    </v>
          </cell>
          <cell r="P583" t="str">
            <v>Environmental Control &amp; Monitoring Systems</v>
          </cell>
          <cell r="Q583" t="str">
            <v>Environmental Control &amp; Monitoring Systems</v>
          </cell>
          <cell r="R583">
            <v>4404.53</v>
          </cell>
          <cell r="S583" t="str">
            <v>5025</v>
          </cell>
          <cell r="T583" t="str">
            <v>25P01</v>
          </cell>
          <cell r="U583" t="str">
            <v>Programs</v>
          </cell>
          <cell r="V583" t="str">
            <v>CD.AA.397000</v>
          </cell>
          <cell r="W583">
            <v>9.307E-2</v>
          </cell>
          <cell r="X583">
            <v>409.9296071</v>
          </cell>
        </row>
        <row r="584">
          <cell r="B584" t="str">
            <v>25P01</v>
          </cell>
          <cell r="C584" t="str">
            <v>5025</v>
          </cell>
          <cell r="D584" t="str">
            <v>ECMS Battery Refresh Blkt 2020</v>
          </cell>
          <cell r="E584" t="str">
            <v>09906620</v>
          </cell>
          <cell r="F584" t="str">
            <v>GP-Cap Blanket</v>
          </cell>
          <cell r="G584">
            <v>43800</v>
          </cell>
          <cell r="H584" t="str">
            <v>202102</v>
          </cell>
          <cell r="I584">
            <v>202102</v>
          </cell>
          <cell r="J584" t="str">
            <v>CD</v>
          </cell>
          <cell r="K584" t="str">
            <v>AA</v>
          </cell>
          <cell r="L584" t="str">
            <v>397000</v>
          </cell>
          <cell r="M584" t="str">
            <v xml:space="preserve">099                                </v>
          </cell>
          <cell r="N584" t="str">
            <v>00</v>
          </cell>
          <cell r="O584" t="str">
            <v xml:space="preserve">UADD    </v>
          </cell>
          <cell r="P584" t="str">
            <v>Environmental Control &amp; Monitoring Systems</v>
          </cell>
          <cell r="Q584" t="str">
            <v>Environmental Control &amp; Monitoring Systems</v>
          </cell>
          <cell r="R584">
            <v>2206.2199999999998</v>
          </cell>
          <cell r="S584" t="str">
            <v>5025</v>
          </cell>
          <cell r="T584" t="str">
            <v>25P01</v>
          </cell>
          <cell r="U584" t="str">
            <v>Programs</v>
          </cell>
          <cell r="V584" t="str">
            <v>CD.AA.397000</v>
          </cell>
          <cell r="W584">
            <v>9.307E-2</v>
          </cell>
          <cell r="X584">
            <v>205.33289539999998</v>
          </cell>
        </row>
        <row r="585">
          <cell r="B585" t="str">
            <v>25P01</v>
          </cell>
          <cell r="C585" t="str">
            <v>5025</v>
          </cell>
          <cell r="D585" t="str">
            <v>HVAC Refresh - Mica Peak MW</v>
          </cell>
          <cell r="E585" t="str">
            <v>09906688</v>
          </cell>
          <cell r="F585" t="str">
            <v>GP-Cap Specific</v>
          </cell>
          <cell r="G585">
            <v>43922</v>
          </cell>
          <cell r="H585" t="str">
            <v>202102</v>
          </cell>
          <cell r="I585">
            <v>202102</v>
          </cell>
          <cell r="J585" t="str">
            <v>CD</v>
          </cell>
          <cell r="K585" t="str">
            <v>AA</v>
          </cell>
          <cell r="L585" t="str">
            <v>397000</v>
          </cell>
          <cell r="M585" t="str">
            <v xml:space="preserve">099                                </v>
          </cell>
          <cell r="N585" t="str">
            <v>00</v>
          </cell>
          <cell r="O585" t="str">
            <v xml:space="preserve">UADD    </v>
          </cell>
          <cell r="P585" t="str">
            <v>Environmental Control &amp; Monitoring Systems</v>
          </cell>
          <cell r="Q585" t="str">
            <v>Environmental Control &amp; Monitoring Systems</v>
          </cell>
          <cell r="R585">
            <v>1221.46</v>
          </cell>
          <cell r="S585" t="str">
            <v>5025</v>
          </cell>
          <cell r="T585" t="str">
            <v>25P01</v>
          </cell>
          <cell r="U585" t="str">
            <v>Programs</v>
          </cell>
          <cell r="V585" t="str">
            <v>CD.AA.397000</v>
          </cell>
          <cell r="W585">
            <v>9.307E-2</v>
          </cell>
          <cell r="X585">
            <v>113.6812822</v>
          </cell>
        </row>
        <row r="586">
          <cell r="B586" t="str">
            <v>25P01</v>
          </cell>
          <cell r="C586" t="str">
            <v>5025</v>
          </cell>
          <cell r="D586" t="str">
            <v>Jack Stewart -UPS Refresh</v>
          </cell>
          <cell r="E586" t="str">
            <v>09906544</v>
          </cell>
          <cell r="F586" t="str">
            <v>GP-Cap Specific</v>
          </cell>
          <cell r="G586">
            <v>43647</v>
          </cell>
          <cell r="H586" t="str">
            <v>202102</v>
          </cell>
          <cell r="I586">
            <v>202102</v>
          </cell>
          <cell r="J586" t="str">
            <v>CD</v>
          </cell>
          <cell r="K586" t="str">
            <v>AA</v>
          </cell>
          <cell r="L586" t="str">
            <v>397000</v>
          </cell>
          <cell r="M586" t="str">
            <v xml:space="preserve">099                                </v>
          </cell>
          <cell r="N586" t="str">
            <v>CRAFT</v>
          </cell>
          <cell r="O586" t="str">
            <v xml:space="preserve">UADD    </v>
          </cell>
          <cell r="P586" t="str">
            <v>Environmental Control &amp; Monitoring Systems</v>
          </cell>
          <cell r="Q586" t="str">
            <v>Environmental Control &amp; Monitoring Systems</v>
          </cell>
          <cell r="R586">
            <v>5067.58</v>
          </cell>
          <cell r="S586" t="str">
            <v>5025</v>
          </cell>
          <cell r="T586" t="str">
            <v>25P01</v>
          </cell>
          <cell r="U586" t="str">
            <v>Programs</v>
          </cell>
          <cell r="V586" t="str">
            <v>CD.AA.397000</v>
          </cell>
          <cell r="W586">
            <v>9.307E-2</v>
          </cell>
          <cell r="X586">
            <v>471.63967059999999</v>
          </cell>
        </row>
        <row r="587">
          <cell r="B587" t="str">
            <v>25P01</v>
          </cell>
          <cell r="C587" t="str">
            <v>5025</v>
          </cell>
          <cell r="D587" t="str">
            <v>Mission Telephone Rm -DC plant</v>
          </cell>
          <cell r="E587" t="str">
            <v>09906325</v>
          </cell>
          <cell r="F587" t="str">
            <v>GP-Cap Specific</v>
          </cell>
          <cell r="G587">
            <v>42401</v>
          </cell>
          <cell r="H587" t="str">
            <v>202102</v>
          </cell>
          <cell r="I587">
            <v>202102</v>
          </cell>
          <cell r="J587" t="str">
            <v>CD</v>
          </cell>
          <cell r="K587" t="str">
            <v>AA</v>
          </cell>
          <cell r="L587" t="str">
            <v>397000</v>
          </cell>
          <cell r="M587" t="str">
            <v xml:space="preserve">099                                </v>
          </cell>
          <cell r="N587" t="str">
            <v>SYSNE</v>
          </cell>
          <cell r="O587" t="str">
            <v xml:space="preserve">UADD    </v>
          </cell>
          <cell r="P587" t="str">
            <v>Environmental Control &amp; Monitoring Systems</v>
          </cell>
          <cell r="Q587" t="str">
            <v>Environmental Control &amp; Monitoring Systems</v>
          </cell>
          <cell r="R587">
            <v>6097.02</v>
          </cell>
          <cell r="S587" t="str">
            <v>5025</v>
          </cell>
          <cell r="T587" t="str">
            <v>25P01</v>
          </cell>
          <cell r="U587" t="str">
            <v>Programs</v>
          </cell>
          <cell r="V587" t="str">
            <v>CD.AA.397000</v>
          </cell>
          <cell r="W587">
            <v>9.307E-2</v>
          </cell>
          <cell r="X587">
            <v>567.44965139999999</v>
          </cell>
        </row>
        <row r="588">
          <cell r="B588" t="str">
            <v>25P01</v>
          </cell>
          <cell r="C588" t="str">
            <v>5025</v>
          </cell>
          <cell r="D588" t="str">
            <v>Mt. Emily MW -HVAC Expansion</v>
          </cell>
          <cell r="E588" t="str">
            <v>09906498</v>
          </cell>
          <cell r="F588" t="str">
            <v>GP-Cap Specific</v>
          </cell>
          <cell r="G588">
            <v>43525</v>
          </cell>
          <cell r="H588" t="str">
            <v>202102</v>
          </cell>
          <cell r="I588">
            <v>202102</v>
          </cell>
          <cell r="J588" t="str">
            <v>CD</v>
          </cell>
          <cell r="K588" t="str">
            <v>AA</v>
          </cell>
          <cell r="L588" t="str">
            <v>397000</v>
          </cell>
          <cell r="M588" t="str">
            <v xml:space="preserve">099                                </v>
          </cell>
          <cell r="N588" t="str">
            <v>MTEMILYOR</v>
          </cell>
          <cell r="O588" t="str">
            <v xml:space="preserve">UADD    </v>
          </cell>
          <cell r="P588" t="str">
            <v>Environmental Control &amp; Monitoring Systems</v>
          </cell>
          <cell r="Q588" t="str">
            <v>Environmental Control &amp; Monitoring Systems</v>
          </cell>
          <cell r="R588">
            <v>667.38</v>
          </cell>
          <cell r="S588" t="str">
            <v>5025</v>
          </cell>
          <cell r="T588" t="str">
            <v>25P01</v>
          </cell>
          <cell r="U588" t="str">
            <v>Programs</v>
          </cell>
          <cell r="V588" t="str">
            <v>CD.AA.397000</v>
          </cell>
          <cell r="W588">
            <v>9.307E-2</v>
          </cell>
          <cell r="X588">
            <v>62.1130566</v>
          </cell>
        </row>
        <row r="589">
          <cell r="B589" t="str">
            <v>25P01</v>
          </cell>
          <cell r="C589" t="str">
            <v>5025</v>
          </cell>
          <cell r="D589" t="str">
            <v>UPS Refresh- SVCC</v>
          </cell>
          <cell r="E589" t="str">
            <v>09906708</v>
          </cell>
          <cell r="F589" t="str">
            <v>GP-Cap Specific</v>
          </cell>
          <cell r="G589">
            <v>43983</v>
          </cell>
          <cell r="H589" t="str">
            <v>202102</v>
          </cell>
          <cell r="I589">
            <v>202102</v>
          </cell>
          <cell r="J589" t="str">
            <v>CD</v>
          </cell>
          <cell r="K589" t="str">
            <v>AA</v>
          </cell>
          <cell r="L589" t="str">
            <v>397000</v>
          </cell>
          <cell r="M589" t="str">
            <v xml:space="preserve">099                                </v>
          </cell>
          <cell r="N589" t="str">
            <v>00</v>
          </cell>
          <cell r="O589" t="str">
            <v xml:space="preserve">UADD    </v>
          </cell>
          <cell r="P589" t="str">
            <v>Environmental Control &amp; Monitoring Systems</v>
          </cell>
          <cell r="Q589" t="str">
            <v>Environmental Control &amp; Monitoring Systems</v>
          </cell>
          <cell r="R589">
            <v>333.09</v>
          </cell>
          <cell r="S589" t="str">
            <v>5025</v>
          </cell>
          <cell r="T589" t="str">
            <v>25P01</v>
          </cell>
          <cell r="U589" t="str">
            <v>Programs</v>
          </cell>
          <cell r="V589" t="str">
            <v>CD.AA.397000</v>
          </cell>
          <cell r="W589">
            <v>9.307E-2</v>
          </cell>
          <cell r="X589">
            <v>31.000686299999998</v>
          </cell>
        </row>
        <row r="590">
          <cell r="B590" t="str">
            <v>26W01</v>
          </cell>
          <cell r="C590" t="str">
            <v>5026</v>
          </cell>
          <cell r="D590" t="str">
            <v>Azure DevOps Features - 2020</v>
          </cell>
          <cell r="E590" t="str">
            <v>09906637</v>
          </cell>
          <cell r="F590" t="str">
            <v>GP-Cap Specific</v>
          </cell>
          <cell r="G590">
            <v>43831</v>
          </cell>
          <cell r="H590" t="str">
            <v>202102</v>
          </cell>
          <cell r="I590">
            <v>202102</v>
          </cell>
          <cell r="J590" t="str">
            <v>CD</v>
          </cell>
          <cell r="K590" t="str">
            <v>AA</v>
          </cell>
          <cell r="L590" t="str">
            <v>303100</v>
          </cell>
          <cell r="M590" t="str">
            <v xml:space="preserve">099                                </v>
          </cell>
          <cell r="N590" t="str">
            <v>00</v>
          </cell>
          <cell r="O590" t="str">
            <v xml:space="preserve">UADD    </v>
          </cell>
          <cell r="P590" t="str">
            <v>ET Modernization &amp; Op Efficiency - Technology</v>
          </cell>
          <cell r="Q590" t="str">
            <v>ET Modernization &amp; Op Efficiency - Technology</v>
          </cell>
          <cell r="R590">
            <v>270.25</v>
          </cell>
          <cell r="S590" t="str">
            <v>5026</v>
          </cell>
          <cell r="T590" t="str">
            <v>26W01</v>
          </cell>
          <cell r="U590" t="str">
            <v>Programs</v>
          </cell>
          <cell r="V590" t="str">
            <v>CD.AA.303100</v>
          </cell>
          <cell r="W590">
            <v>9.307E-2</v>
          </cell>
          <cell r="X590">
            <v>25.152167500000001</v>
          </cell>
        </row>
        <row r="591">
          <cell r="B591" t="str">
            <v>26W01</v>
          </cell>
          <cell r="C591" t="str">
            <v>5026</v>
          </cell>
          <cell r="D591" t="str">
            <v>Cognos BI / ETL Expansion 2020</v>
          </cell>
          <cell r="E591" t="str">
            <v>09906638</v>
          </cell>
          <cell r="F591" t="str">
            <v>GP-Cap Specific</v>
          </cell>
          <cell r="G591">
            <v>43831</v>
          </cell>
          <cell r="H591" t="str">
            <v>202102</v>
          </cell>
          <cell r="I591">
            <v>202102</v>
          </cell>
          <cell r="J591" t="str">
            <v>CD</v>
          </cell>
          <cell r="K591" t="str">
            <v>AA</v>
          </cell>
          <cell r="L591" t="str">
            <v>303100</v>
          </cell>
          <cell r="M591" t="str">
            <v xml:space="preserve">099                                </v>
          </cell>
          <cell r="N591" t="str">
            <v>00</v>
          </cell>
          <cell r="O591" t="str">
            <v xml:space="preserve">UADD    </v>
          </cell>
          <cell r="P591" t="str">
            <v>ET Modernization &amp; Op Efficiency - Technology</v>
          </cell>
          <cell r="Q591" t="str">
            <v>ET Modernization &amp; Op Efficiency - Technology</v>
          </cell>
          <cell r="R591">
            <v>3406.93</v>
          </cell>
          <cell r="S591" t="str">
            <v>5026</v>
          </cell>
          <cell r="T591" t="str">
            <v>26W01</v>
          </cell>
          <cell r="U591" t="str">
            <v>Programs</v>
          </cell>
          <cell r="V591" t="str">
            <v>CD.AA.303100</v>
          </cell>
          <cell r="W591">
            <v>9.307E-2</v>
          </cell>
          <cell r="X591">
            <v>317.0829751</v>
          </cell>
        </row>
        <row r="592">
          <cell r="B592" t="str">
            <v>26W01</v>
          </cell>
          <cell r="C592" t="str">
            <v>5026</v>
          </cell>
          <cell r="D592" t="str">
            <v>ECM Upgrade</v>
          </cell>
          <cell r="E592" t="str">
            <v>09906714</v>
          </cell>
          <cell r="F592" t="str">
            <v>GP-Cap Specific</v>
          </cell>
          <cell r="G592">
            <v>43983</v>
          </cell>
          <cell r="H592" t="str">
            <v>202102</v>
          </cell>
          <cell r="I592">
            <v>202102</v>
          </cell>
          <cell r="J592" t="str">
            <v>CD</v>
          </cell>
          <cell r="K592" t="str">
            <v>AA</v>
          </cell>
          <cell r="L592" t="str">
            <v>303100</v>
          </cell>
          <cell r="M592" t="str">
            <v xml:space="preserve">099                                </v>
          </cell>
          <cell r="N592" t="str">
            <v>00</v>
          </cell>
          <cell r="O592" t="str">
            <v xml:space="preserve">UADD    </v>
          </cell>
          <cell r="P592" t="str">
            <v>ET Modernization &amp; Op Efficiency - Technology</v>
          </cell>
          <cell r="Q592" t="str">
            <v>ET Modernization &amp; Op Efficiency - Technology</v>
          </cell>
          <cell r="R592">
            <v>37279.06</v>
          </cell>
          <cell r="S592" t="str">
            <v>5026</v>
          </cell>
          <cell r="T592" t="str">
            <v>26W01</v>
          </cell>
          <cell r="U592" t="str">
            <v>Programs</v>
          </cell>
          <cell r="V592" t="str">
            <v>CD.AA.303100</v>
          </cell>
          <cell r="W592">
            <v>9.307E-2</v>
          </cell>
          <cell r="X592">
            <v>3469.5621142</v>
          </cell>
        </row>
        <row r="593">
          <cell r="B593" t="str">
            <v>26W01</v>
          </cell>
          <cell r="C593" t="str">
            <v>5026</v>
          </cell>
          <cell r="D593" t="str">
            <v>ECM Upgrade</v>
          </cell>
          <cell r="E593" t="str">
            <v>09906714</v>
          </cell>
          <cell r="F593" t="str">
            <v>GP-Cap Specific</v>
          </cell>
          <cell r="G593">
            <v>43983</v>
          </cell>
          <cell r="H593" t="str">
            <v>202102</v>
          </cell>
          <cell r="I593">
            <v>202102</v>
          </cell>
          <cell r="J593" t="str">
            <v>CD</v>
          </cell>
          <cell r="K593" t="str">
            <v>AA</v>
          </cell>
          <cell r="L593" t="str">
            <v>391100</v>
          </cell>
          <cell r="M593" t="str">
            <v xml:space="preserve">099                                </v>
          </cell>
          <cell r="N593" t="str">
            <v>00</v>
          </cell>
          <cell r="O593" t="str">
            <v xml:space="preserve">UADD    </v>
          </cell>
          <cell r="P593" t="str">
            <v>ET Modernization &amp; Op Efficiency - Technology</v>
          </cell>
          <cell r="Q593" t="str">
            <v>ET Modernization &amp; Op Efficiency - Technology</v>
          </cell>
          <cell r="R593">
            <v>5898.9</v>
          </cell>
          <cell r="S593" t="str">
            <v>5026</v>
          </cell>
          <cell r="T593" t="str">
            <v>26W01</v>
          </cell>
          <cell r="U593" t="str">
            <v>Programs</v>
          </cell>
          <cell r="V593" t="str">
            <v>CD.AA.391100</v>
          </cell>
          <cell r="W593">
            <v>9.307E-2</v>
          </cell>
          <cell r="X593">
            <v>549.01062300000001</v>
          </cell>
        </row>
        <row r="594">
          <cell r="B594" t="str">
            <v>26W01</v>
          </cell>
          <cell r="C594" t="str">
            <v>5026</v>
          </cell>
          <cell r="D594" t="str">
            <v>Embarcadero Data Model License</v>
          </cell>
          <cell r="E594" t="str">
            <v>09906789</v>
          </cell>
          <cell r="F594" t="str">
            <v>GP-Cap Specific</v>
          </cell>
          <cell r="G594">
            <v>44166</v>
          </cell>
          <cell r="H594" t="str">
            <v>202102</v>
          </cell>
          <cell r="I594">
            <v>202102</v>
          </cell>
          <cell r="J594" t="str">
            <v>CD</v>
          </cell>
          <cell r="K594" t="str">
            <v>AA</v>
          </cell>
          <cell r="L594" t="str">
            <v>303100</v>
          </cell>
          <cell r="M594" t="str">
            <v xml:space="preserve">099                                </v>
          </cell>
          <cell r="N594" t="str">
            <v>00</v>
          </cell>
          <cell r="O594" t="str">
            <v xml:space="preserve">UADD    </v>
          </cell>
          <cell r="P594" t="str">
            <v>ET Modernization &amp; Op Efficiency - Technology</v>
          </cell>
          <cell r="Q594" t="str">
            <v>ET Modernization &amp; Op Efficiency - Technology</v>
          </cell>
          <cell r="R594">
            <v>9526.61</v>
          </cell>
          <cell r="S594" t="str">
            <v>5026</v>
          </cell>
          <cell r="T594" t="str">
            <v>26W01</v>
          </cell>
          <cell r="U594" t="str">
            <v>Programs</v>
          </cell>
          <cell r="V594" t="str">
            <v>CD.AA.303100</v>
          </cell>
          <cell r="W594">
            <v>9.307E-2</v>
          </cell>
          <cell r="X594">
            <v>886.64159270000005</v>
          </cell>
        </row>
        <row r="595">
          <cell r="B595" t="str">
            <v>26W01</v>
          </cell>
          <cell r="C595" t="str">
            <v>5026</v>
          </cell>
          <cell r="D595" t="str">
            <v>What'sBest SW Lic Instal 20</v>
          </cell>
          <cell r="E595" t="str">
            <v>09906776</v>
          </cell>
          <cell r="F595" t="str">
            <v>GP-Cap Specific</v>
          </cell>
          <cell r="G595">
            <v>44166</v>
          </cell>
          <cell r="H595" t="str">
            <v>202102</v>
          </cell>
          <cell r="I595">
            <v>202102</v>
          </cell>
          <cell r="J595" t="str">
            <v>CD</v>
          </cell>
          <cell r="K595" t="str">
            <v>AA</v>
          </cell>
          <cell r="L595" t="str">
            <v>303100</v>
          </cell>
          <cell r="M595" t="str">
            <v xml:space="preserve">099                                </v>
          </cell>
          <cell r="N595" t="str">
            <v>00</v>
          </cell>
          <cell r="O595" t="str">
            <v xml:space="preserve">UADD    </v>
          </cell>
          <cell r="P595" t="str">
            <v>ET Modernization &amp; Op Efficiency - Technology</v>
          </cell>
          <cell r="Q595" t="str">
            <v>ET Modernization &amp; Op Efficiency - Technology</v>
          </cell>
          <cell r="R595">
            <v>544.53</v>
          </cell>
          <cell r="S595" t="str">
            <v>5026</v>
          </cell>
          <cell r="T595" t="str">
            <v>26W01</v>
          </cell>
          <cell r="U595" t="str">
            <v>Programs</v>
          </cell>
          <cell r="V595" t="str">
            <v>CD.AA.303100</v>
          </cell>
          <cell r="W595">
            <v>9.307E-2</v>
          </cell>
          <cell r="X595">
            <v>50.679407099999999</v>
          </cell>
        </row>
        <row r="596">
          <cell r="B596" t="str">
            <v>27P01</v>
          </cell>
          <cell r="C596" t="str">
            <v>5027</v>
          </cell>
          <cell r="D596" t="str">
            <v xml:space="preserve"> FNLSR Planning and Segment 1	</v>
          </cell>
          <cell r="E596" t="str">
            <v>09906346</v>
          </cell>
          <cell r="F596" t="str">
            <v>GP-Cap Specific</v>
          </cell>
          <cell r="G596">
            <v>43252</v>
          </cell>
          <cell r="H596" t="str">
            <v>202102</v>
          </cell>
          <cell r="I596">
            <v>202102</v>
          </cell>
          <cell r="J596" t="str">
            <v>CD</v>
          </cell>
          <cell r="K596" t="str">
            <v>AA</v>
          </cell>
          <cell r="L596" t="str">
            <v>397000</v>
          </cell>
          <cell r="M596" t="str">
            <v xml:space="preserve">099                                </v>
          </cell>
          <cell r="N596" t="str">
            <v>SYSNE</v>
          </cell>
          <cell r="O596" t="str">
            <v xml:space="preserve">UADD    </v>
          </cell>
          <cell r="P596" t="str">
            <v>Fiber Network Lease Service Replacement</v>
          </cell>
          <cell r="Q596" t="str">
            <v>Fiber Network Lease Service Replacement</v>
          </cell>
          <cell r="R596">
            <v>2634.3</v>
          </cell>
          <cell r="S596" t="str">
            <v>5027</v>
          </cell>
          <cell r="T596" t="str">
            <v>27P01</v>
          </cell>
          <cell r="U596" t="str">
            <v>Programs</v>
          </cell>
          <cell r="V596" t="str">
            <v>CD.AA.397000</v>
          </cell>
          <cell r="W596">
            <v>9.307E-2</v>
          </cell>
          <cell r="X596">
            <v>245.17430100000001</v>
          </cell>
        </row>
        <row r="597">
          <cell r="B597" t="str">
            <v>28W01</v>
          </cell>
          <cell r="C597" t="str">
            <v>5028</v>
          </cell>
          <cell r="D597" t="str">
            <v>Cashbook Replacement</v>
          </cell>
          <cell r="E597" t="str">
            <v>09906523</v>
          </cell>
          <cell r="F597" t="str">
            <v>GP-Cap Specific</v>
          </cell>
          <cell r="G597">
            <v>43586</v>
          </cell>
          <cell r="H597" t="str">
            <v>202102</v>
          </cell>
          <cell r="I597">
            <v>202102</v>
          </cell>
          <cell r="J597" t="str">
            <v>CD</v>
          </cell>
          <cell r="K597" t="str">
            <v>AA</v>
          </cell>
          <cell r="L597" t="str">
            <v>303100</v>
          </cell>
          <cell r="M597" t="str">
            <v xml:space="preserve">099                                </v>
          </cell>
          <cell r="N597" t="str">
            <v>00</v>
          </cell>
          <cell r="O597" t="str">
            <v xml:space="preserve">UADD    </v>
          </cell>
          <cell r="P597" t="str">
            <v>Financial &amp; Accounting Technology</v>
          </cell>
          <cell r="Q597" t="str">
            <v>Financial &amp; Accounting Technology</v>
          </cell>
          <cell r="R597">
            <v>1531050.1</v>
          </cell>
          <cell r="S597" t="str">
            <v>5028</v>
          </cell>
          <cell r="T597" t="str">
            <v>28W01</v>
          </cell>
          <cell r="U597" t="str">
            <v>Programs</v>
          </cell>
          <cell r="V597" t="str">
            <v>CD.AA.303100</v>
          </cell>
          <cell r="W597">
            <v>9.307E-2</v>
          </cell>
          <cell r="X597">
            <v>142494.832807</v>
          </cell>
        </row>
        <row r="598">
          <cell r="B598" t="str">
            <v>28W01</v>
          </cell>
          <cell r="C598" t="str">
            <v>5028</v>
          </cell>
          <cell r="D598" t="str">
            <v>EBS/PP Enhancements 2020 Pkg 2</v>
          </cell>
          <cell r="E598" t="str">
            <v>09906611</v>
          </cell>
          <cell r="F598" t="str">
            <v>GP-Cap Specific</v>
          </cell>
          <cell r="G598">
            <v>43678</v>
          </cell>
          <cell r="H598" t="str">
            <v>202102</v>
          </cell>
          <cell r="I598">
            <v>202102</v>
          </cell>
          <cell r="J598" t="str">
            <v>CD</v>
          </cell>
          <cell r="K598" t="str">
            <v>AA</v>
          </cell>
          <cell r="L598" t="str">
            <v>303100</v>
          </cell>
          <cell r="M598" t="str">
            <v xml:space="preserve">099                                </v>
          </cell>
          <cell r="N598" t="str">
            <v>00</v>
          </cell>
          <cell r="O598" t="str">
            <v xml:space="preserve">UADD    </v>
          </cell>
          <cell r="P598" t="str">
            <v>Financial &amp; Accounting Technology</v>
          </cell>
          <cell r="Q598" t="str">
            <v>Financial &amp; Accounting Technology</v>
          </cell>
          <cell r="R598">
            <v>4890.18</v>
          </cell>
          <cell r="S598" t="str">
            <v>5028</v>
          </cell>
          <cell r="T598" t="str">
            <v>28W01</v>
          </cell>
          <cell r="U598" t="str">
            <v>Programs</v>
          </cell>
          <cell r="V598" t="str">
            <v>CD.AA.303100</v>
          </cell>
          <cell r="W598">
            <v>9.307E-2</v>
          </cell>
          <cell r="X598">
            <v>455.12905260000002</v>
          </cell>
        </row>
        <row r="599">
          <cell r="B599" t="str">
            <v>29W01</v>
          </cell>
          <cell r="C599" t="str">
            <v>5029</v>
          </cell>
          <cell r="D599" t="str">
            <v>Articulate 360 Upgrades 2020</v>
          </cell>
          <cell r="E599" t="str">
            <v>09906705</v>
          </cell>
          <cell r="F599" t="str">
            <v>GP-Cap Specific</v>
          </cell>
          <cell r="G599">
            <v>43952</v>
          </cell>
          <cell r="H599" t="str">
            <v>202102</v>
          </cell>
          <cell r="I599">
            <v>202102</v>
          </cell>
          <cell r="J599" t="str">
            <v>CD</v>
          </cell>
          <cell r="K599" t="str">
            <v>AA</v>
          </cell>
          <cell r="L599" t="str">
            <v>303100</v>
          </cell>
          <cell r="M599" t="str">
            <v xml:space="preserve">099                                </v>
          </cell>
          <cell r="N599" t="str">
            <v>00</v>
          </cell>
          <cell r="O599" t="str">
            <v xml:space="preserve">CFNU    </v>
          </cell>
          <cell r="P599" t="str">
            <v>Human Resources Technology</v>
          </cell>
          <cell r="Q599" t="str">
            <v>Human Resources Technology</v>
          </cell>
          <cell r="R599">
            <v>13038.57</v>
          </cell>
          <cell r="S599" t="str">
            <v>5029</v>
          </cell>
          <cell r="T599" t="str">
            <v>29W01</v>
          </cell>
          <cell r="U599" t="str">
            <v>Programs</v>
          </cell>
          <cell r="V599" t="str">
            <v>CD.AA.303100</v>
          </cell>
          <cell r="W599">
            <v>9.307E-2</v>
          </cell>
          <cell r="X599">
            <v>1213.4997099</v>
          </cell>
        </row>
        <row r="600">
          <cell r="B600" t="str">
            <v>29W01</v>
          </cell>
          <cell r="C600" t="str">
            <v>5029</v>
          </cell>
          <cell r="D600" t="str">
            <v>Articulate 360 Upgrades 2020</v>
          </cell>
          <cell r="E600" t="str">
            <v>09906705</v>
          </cell>
          <cell r="F600" t="str">
            <v>GP-Cap Specific</v>
          </cell>
          <cell r="G600">
            <v>43952</v>
          </cell>
          <cell r="H600" t="str">
            <v>202102</v>
          </cell>
          <cell r="I600">
            <v>202102</v>
          </cell>
          <cell r="J600" t="str">
            <v>CD</v>
          </cell>
          <cell r="K600" t="str">
            <v>AA</v>
          </cell>
          <cell r="L600" t="str">
            <v>303100</v>
          </cell>
          <cell r="M600" t="str">
            <v xml:space="preserve">099                                </v>
          </cell>
          <cell r="N600" t="str">
            <v>00</v>
          </cell>
          <cell r="O600" t="str">
            <v xml:space="preserve">NURV    </v>
          </cell>
          <cell r="P600" t="str">
            <v>Human Resources Technology</v>
          </cell>
          <cell r="Q600" t="str">
            <v>Human Resources Technology</v>
          </cell>
          <cell r="R600">
            <v>-13038.57</v>
          </cell>
          <cell r="S600" t="str">
            <v>5029</v>
          </cell>
          <cell r="T600" t="str">
            <v>29W01</v>
          </cell>
          <cell r="U600" t="str">
            <v>Programs</v>
          </cell>
          <cell r="V600" t="str">
            <v>CD.AA.303100</v>
          </cell>
          <cell r="W600">
            <v>9.307E-2</v>
          </cell>
          <cell r="X600">
            <v>-1213.4997099</v>
          </cell>
        </row>
        <row r="601">
          <cell r="B601" t="str">
            <v>29W01</v>
          </cell>
          <cell r="C601" t="str">
            <v>5029</v>
          </cell>
          <cell r="D601" t="str">
            <v>Resource Hub Enhancements 2020</v>
          </cell>
          <cell r="E601" t="str">
            <v>09906701</v>
          </cell>
          <cell r="F601" t="str">
            <v>GP-Cap Specific</v>
          </cell>
          <cell r="G601">
            <v>43952</v>
          </cell>
          <cell r="H601" t="str">
            <v>202102</v>
          </cell>
          <cell r="I601">
            <v>202102</v>
          </cell>
          <cell r="J601" t="str">
            <v>CD</v>
          </cell>
          <cell r="K601" t="str">
            <v>AA</v>
          </cell>
          <cell r="L601" t="str">
            <v>303100</v>
          </cell>
          <cell r="M601" t="str">
            <v xml:space="preserve">099                                </v>
          </cell>
          <cell r="N601" t="str">
            <v>00</v>
          </cell>
          <cell r="O601" t="str">
            <v xml:space="preserve">UADD    </v>
          </cell>
          <cell r="P601" t="str">
            <v>Human Resources Technology</v>
          </cell>
          <cell r="Q601" t="str">
            <v>Human Resources Technology</v>
          </cell>
          <cell r="R601">
            <v>245.51</v>
          </cell>
          <cell r="S601" t="str">
            <v>5029</v>
          </cell>
          <cell r="T601" t="str">
            <v>29W01</v>
          </cell>
          <cell r="U601" t="str">
            <v>Programs</v>
          </cell>
          <cell r="V601" t="str">
            <v>CD.AA.303100</v>
          </cell>
          <cell r="W601">
            <v>9.307E-2</v>
          </cell>
          <cell r="X601">
            <v>22.849615699999998</v>
          </cell>
        </row>
        <row r="602">
          <cell r="B602" t="str">
            <v>30P01</v>
          </cell>
          <cell r="C602" t="str">
            <v>5030</v>
          </cell>
          <cell r="D602" t="str">
            <v>LMR Coverage - Idaho Mtn</v>
          </cell>
          <cell r="E602" t="str">
            <v>09906378</v>
          </cell>
          <cell r="F602" t="str">
            <v>GP-Cap Specific</v>
          </cell>
          <cell r="G602">
            <v>43344</v>
          </cell>
          <cell r="H602" t="str">
            <v>202102</v>
          </cell>
          <cell r="I602">
            <v>202102</v>
          </cell>
          <cell r="J602" t="str">
            <v>CD</v>
          </cell>
          <cell r="K602" t="str">
            <v>AA</v>
          </cell>
          <cell r="L602" t="str">
            <v>389200</v>
          </cell>
          <cell r="M602" t="str">
            <v xml:space="preserve">099                                </v>
          </cell>
          <cell r="N602" t="str">
            <v>IDMTNLMR</v>
          </cell>
          <cell r="O602" t="str">
            <v xml:space="preserve">UADD    </v>
          </cell>
          <cell r="P602" t="str">
            <v>Land Mobile Radio &amp; Real Time Comm Systems</v>
          </cell>
          <cell r="Q602" t="str">
            <v>Land Mobile Radio &amp; Real Time Comm Systems</v>
          </cell>
          <cell r="R602">
            <v>0</v>
          </cell>
          <cell r="S602" t="str">
            <v>5030</v>
          </cell>
          <cell r="T602" t="str">
            <v>30P01</v>
          </cell>
          <cell r="U602" t="str">
            <v>Programs</v>
          </cell>
          <cell r="V602" t="str">
            <v>CD.AA.389200</v>
          </cell>
          <cell r="W602">
            <v>9.307E-2</v>
          </cell>
          <cell r="X602">
            <v>0</v>
          </cell>
        </row>
        <row r="603">
          <cell r="B603" t="str">
            <v>30P01</v>
          </cell>
          <cell r="C603" t="str">
            <v>5030</v>
          </cell>
          <cell r="D603" t="str">
            <v>LMR Coverage - Idaho Mtn</v>
          </cell>
          <cell r="E603" t="str">
            <v>09906378</v>
          </cell>
          <cell r="F603" t="str">
            <v>GP-Cap Specific</v>
          </cell>
          <cell r="G603">
            <v>43344</v>
          </cell>
          <cell r="H603" t="str">
            <v>202102</v>
          </cell>
          <cell r="I603">
            <v>202102</v>
          </cell>
          <cell r="J603" t="str">
            <v>CD</v>
          </cell>
          <cell r="K603" t="str">
            <v>AA</v>
          </cell>
          <cell r="L603" t="str">
            <v>397000</v>
          </cell>
          <cell r="M603" t="str">
            <v xml:space="preserve">099                                </v>
          </cell>
          <cell r="N603" t="str">
            <v>IDMTNLMR</v>
          </cell>
          <cell r="O603" t="str">
            <v xml:space="preserve">UADD    </v>
          </cell>
          <cell r="P603" t="str">
            <v>Land Mobile Radio &amp; Real Time Comm Systems</v>
          </cell>
          <cell r="Q603" t="str">
            <v>Land Mobile Radio &amp; Real Time Comm Systems</v>
          </cell>
          <cell r="R603">
            <v>4196.59</v>
          </cell>
          <cell r="S603" t="str">
            <v>5030</v>
          </cell>
          <cell r="T603" t="str">
            <v>30P01</v>
          </cell>
          <cell r="U603" t="str">
            <v>Programs</v>
          </cell>
          <cell r="V603" t="str">
            <v>CD.AA.397000</v>
          </cell>
          <cell r="W603">
            <v>9.307E-2</v>
          </cell>
          <cell r="X603">
            <v>390.57663130000003</v>
          </cell>
        </row>
        <row r="604">
          <cell r="B604" t="str">
            <v>30P01</v>
          </cell>
          <cell r="C604" t="str">
            <v>5030</v>
          </cell>
          <cell r="D604" t="str">
            <v>Mobile Radio Deployments 2019</v>
          </cell>
          <cell r="E604" t="str">
            <v>09906464</v>
          </cell>
          <cell r="F604" t="str">
            <v>GP-Cap Blanket</v>
          </cell>
          <cell r="G604">
            <v>43466</v>
          </cell>
          <cell r="H604" t="str">
            <v>202102</v>
          </cell>
          <cell r="I604">
            <v>202102</v>
          </cell>
          <cell r="J604" t="str">
            <v>CD</v>
          </cell>
          <cell r="K604" t="str">
            <v>AA</v>
          </cell>
          <cell r="L604" t="str">
            <v>397200</v>
          </cell>
          <cell r="M604" t="str">
            <v xml:space="preserve">099                                </v>
          </cell>
          <cell r="N604" t="str">
            <v>00</v>
          </cell>
          <cell r="O604" t="str">
            <v xml:space="preserve">UADD    </v>
          </cell>
          <cell r="P604" t="str">
            <v>Land Mobile Radio &amp; Real Time Comm Systems</v>
          </cell>
          <cell r="Q604" t="str">
            <v>Land Mobile Radio &amp; Real Time Comm Systems</v>
          </cell>
          <cell r="R604">
            <v>538.51</v>
          </cell>
          <cell r="S604" t="str">
            <v>5030</v>
          </cell>
          <cell r="T604" t="str">
            <v>30P01</v>
          </cell>
          <cell r="U604" t="str">
            <v>Programs</v>
          </cell>
          <cell r="V604" t="str">
            <v>CD.AA.397200</v>
          </cell>
          <cell r="W604">
            <v>9.307E-2</v>
          </cell>
          <cell r="X604">
            <v>50.119125699999998</v>
          </cell>
        </row>
        <row r="605">
          <cell r="B605" t="str">
            <v>30P01</v>
          </cell>
          <cell r="C605" t="str">
            <v>5030</v>
          </cell>
          <cell r="D605" t="str">
            <v>Mobile Radio Refresh</v>
          </cell>
          <cell r="E605" t="str">
            <v>09906769</v>
          </cell>
          <cell r="F605" t="str">
            <v>GP-Cap Blanket</v>
          </cell>
          <cell r="G605">
            <v>44166</v>
          </cell>
          <cell r="H605" t="str">
            <v>202102</v>
          </cell>
          <cell r="I605">
            <v>202102</v>
          </cell>
          <cell r="J605" t="str">
            <v>CD</v>
          </cell>
          <cell r="K605" t="str">
            <v>AA</v>
          </cell>
          <cell r="L605" t="str">
            <v>397000</v>
          </cell>
          <cell r="M605" t="str">
            <v xml:space="preserve">099                                </v>
          </cell>
          <cell r="N605" t="str">
            <v>00</v>
          </cell>
          <cell r="O605" t="str">
            <v xml:space="preserve">UADD    </v>
          </cell>
          <cell r="P605" t="str">
            <v>Land Mobile Radio &amp; Real Time Comm Systems</v>
          </cell>
          <cell r="Q605" t="str">
            <v>Land Mobile Radio &amp; Real Time Comm Systems</v>
          </cell>
          <cell r="R605">
            <v>1247.77</v>
          </cell>
          <cell r="S605" t="str">
            <v>5030</v>
          </cell>
          <cell r="T605" t="str">
            <v>30P01</v>
          </cell>
          <cell r="U605" t="str">
            <v>Programs</v>
          </cell>
          <cell r="V605" t="str">
            <v>CD.AA.397000</v>
          </cell>
          <cell r="W605">
            <v>9.307E-2</v>
          </cell>
          <cell r="X605">
            <v>116.1299539</v>
          </cell>
        </row>
        <row r="606">
          <cell r="B606" t="str">
            <v>30P01</v>
          </cell>
          <cell r="C606" t="str">
            <v>5030</v>
          </cell>
          <cell r="D606" t="str">
            <v>RealTimeControl Radio Sys Ref</v>
          </cell>
          <cell r="E606" t="str">
            <v>09906722</v>
          </cell>
          <cell r="F606" t="str">
            <v>GP-Cap Specific</v>
          </cell>
          <cell r="G606">
            <v>44013</v>
          </cell>
          <cell r="H606" t="str">
            <v>202102</v>
          </cell>
          <cell r="I606">
            <v>202102</v>
          </cell>
          <cell r="J606" t="str">
            <v>CD</v>
          </cell>
          <cell r="K606" t="str">
            <v>AA</v>
          </cell>
          <cell r="L606" t="str">
            <v>303100</v>
          </cell>
          <cell r="M606" t="str">
            <v xml:space="preserve">099                                </v>
          </cell>
          <cell r="N606" t="str">
            <v>00</v>
          </cell>
          <cell r="O606" t="str">
            <v xml:space="preserve">UADD    </v>
          </cell>
          <cell r="P606" t="str">
            <v>Land Mobile Radio &amp; Real Time Comm Systems</v>
          </cell>
          <cell r="Q606" t="str">
            <v>Land Mobile Radio &amp; Real Time Comm Systems</v>
          </cell>
          <cell r="R606">
            <v>0</v>
          </cell>
          <cell r="S606" t="str">
            <v>5030</v>
          </cell>
          <cell r="T606" t="str">
            <v>30P01</v>
          </cell>
          <cell r="U606" t="str">
            <v>Programs</v>
          </cell>
          <cell r="V606" t="str">
            <v>CD.AA.303100</v>
          </cell>
          <cell r="W606">
            <v>9.307E-2</v>
          </cell>
          <cell r="X606">
            <v>0</v>
          </cell>
        </row>
        <row r="607">
          <cell r="B607" t="str">
            <v>30P01</v>
          </cell>
          <cell r="C607" t="str">
            <v>5030</v>
          </cell>
          <cell r="D607" t="str">
            <v>RealTimeControl Radio Sys Ref</v>
          </cell>
          <cell r="E607" t="str">
            <v>09906722</v>
          </cell>
          <cell r="F607" t="str">
            <v>GP-Cap Specific</v>
          </cell>
          <cell r="G607">
            <v>44013</v>
          </cell>
          <cell r="H607" t="str">
            <v>202102</v>
          </cell>
          <cell r="I607">
            <v>202102</v>
          </cell>
          <cell r="J607" t="str">
            <v>CD</v>
          </cell>
          <cell r="K607" t="str">
            <v>AA</v>
          </cell>
          <cell r="L607" t="str">
            <v>391100</v>
          </cell>
          <cell r="M607" t="str">
            <v xml:space="preserve">099                                </v>
          </cell>
          <cell r="N607" t="str">
            <v>00</v>
          </cell>
          <cell r="O607" t="str">
            <v xml:space="preserve">UADD    </v>
          </cell>
          <cell r="P607" t="str">
            <v>Land Mobile Radio &amp; Real Time Comm Systems</v>
          </cell>
          <cell r="Q607" t="str">
            <v>Land Mobile Radio &amp; Real Time Comm Systems</v>
          </cell>
          <cell r="R607">
            <v>0</v>
          </cell>
          <cell r="S607" t="str">
            <v>5030</v>
          </cell>
          <cell r="T607" t="str">
            <v>30P01</v>
          </cell>
          <cell r="U607" t="str">
            <v>Programs</v>
          </cell>
          <cell r="V607" t="str">
            <v>CD.AA.391100</v>
          </cell>
          <cell r="W607">
            <v>9.307E-2</v>
          </cell>
          <cell r="X607">
            <v>0</v>
          </cell>
        </row>
        <row r="608">
          <cell r="B608" t="str">
            <v>30P01</v>
          </cell>
          <cell r="C608" t="str">
            <v>5030</v>
          </cell>
          <cell r="D608" t="str">
            <v>RealTimeControl Radio Sys Ref</v>
          </cell>
          <cell r="E608" t="str">
            <v>09906722</v>
          </cell>
          <cell r="F608" t="str">
            <v>GP-Cap Specific</v>
          </cell>
          <cell r="G608">
            <v>44013</v>
          </cell>
          <cell r="H608" t="str">
            <v>202102</v>
          </cell>
          <cell r="I608">
            <v>202102</v>
          </cell>
          <cell r="J608" t="str">
            <v>CD</v>
          </cell>
          <cell r="K608" t="str">
            <v>AA</v>
          </cell>
          <cell r="L608" t="str">
            <v>397000</v>
          </cell>
          <cell r="M608" t="str">
            <v xml:space="preserve">099                                </v>
          </cell>
          <cell r="N608" t="str">
            <v>00</v>
          </cell>
          <cell r="O608" t="str">
            <v xml:space="preserve">UADD    </v>
          </cell>
          <cell r="P608" t="str">
            <v>Land Mobile Radio &amp; Real Time Comm Systems</v>
          </cell>
          <cell r="Q608" t="str">
            <v>Land Mobile Radio &amp; Real Time Comm Systems</v>
          </cell>
          <cell r="R608">
            <v>16693.580000000002</v>
          </cell>
          <cell r="S608" t="str">
            <v>5030</v>
          </cell>
          <cell r="T608" t="str">
            <v>30P01</v>
          </cell>
          <cell r="U608" t="str">
            <v>Programs</v>
          </cell>
          <cell r="V608" t="str">
            <v>CD.AA.397000</v>
          </cell>
          <cell r="W608">
            <v>9.307E-2</v>
          </cell>
          <cell r="X608">
            <v>1553.6714906000002</v>
          </cell>
        </row>
        <row r="609">
          <cell r="B609" t="str">
            <v>31W01</v>
          </cell>
          <cell r="C609" t="str">
            <v>5031</v>
          </cell>
          <cell r="D609" t="str">
            <v>CATSWeb Enhancements 2020</v>
          </cell>
          <cell r="E609" t="str">
            <v>09906635</v>
          </cell>
          <cell r="F609" t="str">
            <v>GP-Cap Specific</v>
          </cell>
          <cell r="G609">
            <v>43831</v>
          </cell>
          <cell r="H609" t="str">
            <v>202102</v>
          </cell>
          <cell r="I609">
            <v>202102</v>
          </cell>
          <cell r="J609" t="str">
            <v>CD</v>
          </cell>
          <cell r="K609" t="str">
            <v>AA</v>
          </cell>
          <cell r="L609" t="str">
            <v>303100</v>
          </cell>
          <cell r="M609" t="str">
            <v xml:space="preserve">099                                </v>
          </cell>
          <cell r="N609" t="str">
            <v>00</v>
          </cell>
          <cell r="O609" t="str">
            <v xml:space="preserve">UADD    </v>
          </cell>
          <cell r="P609" t="str">
            <v>Legal &amp; Compliance Technology</v>
          </cell>
          <cell r="Q609" t="str">
            <v>Legal &amp; Compliance Technology</v>
          </cell>
          <cell r="R609">
            <v>2528.36</v>
          </cell>
          <cell r="S609" t="str">
            <v>5031</v>
          </cell>
          <cell r="T609" t="str">
            <v>31W01</v>
          </cell>
          <cell r="U609" t="str">
            <v>Programs</v>
          </cell>
          <cell r="V609" t="str">
            <v>CD.AA.303100</v>
          </cell>
          <cell r="W609">
            <v>9.307E-2</v>
          </cell>
          <cell r="X609">
            <v>235.3144652</v>
          </cell>
        </row>
        <row r="610">
          <cell r="B610" t="str">
            <v>32P01</v>
          </cell>
          <cell r="C610" t="str">
            <v>5032</v>
          </cell>
          <cell r="D610" t="str">
            <v>Authentication - ISE (ACS)</v>
          </cell>
          <cell r="E610" t="str">
            <v>09906692</v>
          </cell>
          <cell r="F610" t="str">
            <v>GP-Cap Specific</v>
          </cell>
          <cell r="G610">
            <v>43922</v>
          </cell>
          <cell r="H610" t="str">
            <v>202102</v>
          </cell>
          <cell r="I610">
            <v>202102</v>
          </cell>
          <cell r="J610" t="str">
            <v>CD</v>
          </cell>
          <cell r="K610" t="str">
            <v>AA</v>
          </cell>
          <cell r="L610" t="str">
            <v>303100</v>
          </cell>
          <cell r="M610" t="str">
            <v xml:space="preserve">099                                </v>
          </cell>
          <cell r="N610" t="str">
            <v>00</v>
          </cell>
          <cell r="O610" t="str">
            <v xml:space="preserve">UADD    </v>
          </cell>
          <cell r="P610" t="str">
            <v>Enterprise Security</v>
          </cell>
          <cell r="Q610" t="str">
            <v>Enterprise Security (CDAA)</v>
          </cell>
          <cell r="R610">
            <v>22728.04</v>
          </cell>
          <cell r="S610" t="str">
            <v>5032</v>
          </cell>
          <cell r="T610" t="str">
            <v>32P01</v>
          </cell>
          <cell r="U610" t="str">
            <v>Programs</v>
          </cell>
          <cell r="V610" t="str">
            <v>CD.AA.303100</v>
          </cell>
          <cell r="W610">
            <v>9.307E-2</v>
          </cell>
          <cell r="X610">
            <v>2115.2986828000003</v>
          </cell>
        </row>
        <row r="611">
          <cell r="B611" t="str">
            <v>32P01</v>
          </cell>
          <cell r="C611" t="str">
            <v>5032</v>
          </cell>
          <cell r="D611" t="str">
            <v>Corporate Vuln Scanning Refrsh</v>
          </cell>
          <cell r="E611" t="str">
            <v>09906661</v>
          </cell>
          <cell r="F611" t="str">
            <v>GP-Cap Specific</v>
          </cell>
          <cell r="G611">
            <v>43800</v>
          </cell>
          <cell r="H611" t="str">
            <v>202102</v>
          </cell>
          <cell r="I611">
            <v>202102</v>
          </cell>
          <cell r="J611" t="str">
            <v>CD</v>
          </cell>
          <cell r="K611" t="str">
            <v>AA</v>
          </cell>
          <cell r="L611" t="str">
            <v>303100</v>
          </cell>
          <cell r="M611" t="str">
            <v xml:space="preserve">099                                </v>
          </cell>
          <cell r="N611" t="str">
            <v>00</v>
          </cell>
          <cell r="O611" t="str">
            <v xml:space="preserve">UADD    </v>
          </cell>
          <cell r="P611" t="str">
            <v>Enterprise Security</v>
          </cell>
          <cell r="Q611" t="str">
            <v>Enterprise Security (CDAA)</v>
          </cell>
          <cell r="R611">
            <v>18746.82</v>
          </cell>
          <cell r="S611" t="str">
            <v>5032</v>
          </cell>
          <cell r="T611" t="str">
            <v>32P01</v>
          </cell>
          <cell r="U611" t="str">
            <v>Programs</v>
          </cell>
          <cell r="V611" t="str">
            <v>CD.AA.303100</v>
          </cell>
          <cell r="W611">
            <v>9.307E-2</v>
          </cell>
          <cell r="X611">
            <v>1744.7665374000001</v>
          </cell>
        </row>
        <row r="612">
          <cell r="B612" t="str">
            <v>32P01</v>
          </cell>
          <cell r="C612" t="str">
            <v>5032</v>
          </cell>
          <cell r="D612" t="str">
            <v>Edge Firewall Refresh</v>
          </cell>
          <cell r="E612" t="str">
            <v>09906693</v>
          </cell>
          <cell r="F612" t="str">
            <v>GP-Cap Specific</v>
          </cell>
          <cell r="G612">
            <v>43922</v>
          </cell>
          <cell r="H612" t="str">
            <v>202102</v>
          </cell>
          <cell r="I612">
            <v>202102</v>
          </cell>
          <cell r="J612" t="str">
            <v>CD</v>
          </cell>
          <cell r="K612" t="str">
            <v>AA</v>
          </cell>
          <cell r="L612" t="str">
            <v>303100</v>
          </cell>
          <cell r="M612" t="str">
            <v xml:space="preserve">099                                </v>
          </cell>
          <cell r="N612" t="str">
            <v>00</v>
          </cell>
          <cell r="O612" t="str">
            <v xml:space="preserve">UADD    </v>
          </cell>
          <cell r="P612" t="str">
            <v>Enterprise Security</v>
          </cell>
          <cell r="Q612" t="str">
            <v>Enterprise Security (CDAA)</v>
          </cell>
          <cell r="R612">
            <v>13257.41</v>
          </cell>
          <cell r="S612" t="str">
            <v>5032</v>
          </cell>
          <cell r="T612" t="str">
            <v>32P01</v>
          </cell>
          <cell r="U612" t="str">
            <v>Programs</v>
          </cell>
          <cell r="V612" t="str">
            <v>CD.AA.303100</v>
          </cell>
          <cell r="W612">
            <v>9.307E-2</v>
          </cell>
          <cell r="X612">
            <v>1233.8671486999999</v>
          </cell>
        </row>
        <row r="613">
          <cell r="B613" t="str">
            <v>32P01</v>
          </cell>
          <cell r="C613" t="str">
            <v>5032</v>
          </cell>
          <cell r="D613" t="str">
            <v>Edge Firewall Refresh</v>
          </cell>
          <cell r="E613" t="str">
            <v>09906693</v>
          </cell>
          <cell r="F613" t="str">
            <v>GP-Cap Specific</v>
          </cell>
          <cell r="G613">
            <v>43922</v>
          </cell>
          <cell r="H613" t="str">
            <v>202102</v>
          </cell>
          <cell r="I613">
            <v>202102</v>
          </cell>
          <cell r="J613" t="str">
            <v>CD</v>
          </cell>
          <cell r="K613" t="str">
            <v>AA</v>
          </cell>
          <cell r="L613" t="str">
            <v>391100</v>
          </cell>
          <cell r="M613" t="str">
            <v xml:space="preserve">099                                </v>
          </cell>
          <cell r="N613" t="str">
            <v>00</v>
          </cell>
          <cell r="O613" t="str">
            <v xml:space="preserve">UADD    </v>
          </cell>
          <cell r="P613" t="str">
            <v>Enterprise Security</v>
          </cell>
          <cell r="Q613" t="str">
            <v>Enterprise Security (CDAA)</v>
          </cell>
          <cell r="R613">
            <v>2651.48</v>
          </cell>
          <cell r="S613" t="str">
            <v>5032</v>
          </cell>
          <cell r="T613" t="str">
            <v>32P01</v>
          </cell>
          <cell r="U613" t="str">
            <v>Programs</v>
          </cell>
          <cell r="V613" t="str">
            <v>CD.AA.391100</v>
          </cell>
          <cell r="W613">
            <v>9.307E-2</v>
          </cell>
          <cell r="X613">
            <v>246.7732436</v>
          </cell>
        </row>
        <row r="614">
          <cell r="B614" t="str">
            <v>32P01</v>
          </cell>
          <cell r="C614" t="str">
            <v>5032</v>
          </cell>
          <cell r="D614" t="str">
            <v>Ent Central Log–Ingest Exp</v>
          </cell>
          <cell r="E614" t="str">
            <v>09906500</v>
          </cell>
          <cell r="F614" t="str">
            <v>GP-Cap Specific</v>
          </cell>
          <cell r="G614">
            <v>43405</v>
          </cell>
          <cell r="H614" t="str">
            <v>202102</v>
          </cell>
          <cell r="I614">
            <v>202102</v>
          </cell>
          <cell r="J614" t="str">
            <v>CD</v>
          </cell>
          <cell r="K614" t="str">
            <v>AA</v>
          </cell>
          <cell r="L614" t="str">
            <v>303100</v>
          </cell>
          <cell r="M614" t="str">
            <v xml:space="preserve">099                                </v>
          </cell>
          <cell r="N614" t="str">
            <v>00</v>
          </cell>
          <cell r="O614" t="str">
            <v xml:space="preserve">UADD    </v>
          </cell>
          <cell r="P614" t="str">
            <v>Enterprise Security</v>
          </cell>
          <cell r="Q614" t="str">
            <v>Enterprise Security (CDAA)</v>
          </cell>
          <cell r="R614">
            <v>12396.31</v>
          </cell>
          <cell r="S614" t="str">
            <v>5032</v>
          </cell>
          <cell r="T614" t="str">
            <v>32P01</v>
          </cell>
          <cell r="U614" t="str">
            <v>Programs</v>
          </cell>
          <cell r="V614" t="str">
            <v>CD.AA.303100</v>
          </cell>
          <cell r="W614">
            <v>9.307E-2</v>
          </cell>
          <cell r="X614">
            <v>1153.7245716999998</v>
          </cell>
        </row>
        <row r="615">
          <cell r="B615" t="str">
            <v>32P01</v>
          </cell>
          <cell r="C615" t="str">
            <v>5032</v>
          </cell>
          <cell r="D615" t="str">
            <v>Ent Central Log–Ingest Exp</v>
          </cell>
          <cell r="E615" t="str">
            <v>09906500</v>
          </cell>
          <cell r="F615" t="str">
            <v>GP-Cap Specific</v>
          </cell>
          <cell r="G615">
            <v>43405</v>
          </cell>
          <cell r="H615" t="str">
            <v>202102</v>
          </cell>
          <cell r="I615">
            <v>202102</v>
          </cell>
          <cell r="J615" t="str">
            <v>CD</v>
          </cell>
          <cell r="K615" t="str">
            <v>AA</v>
          </cell>
          <cell r="L615" t="str">
            <v>391100</v>
          </cell>
          <cell r="M615" t="str">
            <v xml:space="preserve">099                                </v>
          </cell>
          <cell r="N615" t="str">
            <v>00</v>
          </cell>
          <cell r="O615" t="str">
            <v xml:space="preserve">UADD    </v>
          </cell>
          <cell r="P615" t="str">
            <v>Enterprise Security</v>
          </cell>
          <cell r="Q615" t="str">
            <v>Enterprise Security (CDAA)</v>
          </cell>
          <cell r="R615">
            <v>23311.09</v>
          </cell>
          <cell r="S615" t="str">
            <v>5032</v>
          </cell>
          <cell r="T615" t="str">
            <v>32P01</v>
          </cell>
          <cell r="U615" t="str">
            <v>Programs</v>
          </cell>
          <cell r="V615" t="str">
            <v>CD.AA.391100</v>
          </cell>
          <cell r="W615">
            <v>9.307E-2</v>
          </cell>
          <cell r="X615">
            <v>2169.5631463</v>
          </cell>
        </row>
        <row r="616">
          <cell r="B616" t="str">
            <v>32P01</v>
          </cell>
          <cell r="C616" t="str">
            <v>5032</v>
          </cell>
          <cell r="D616" t="str">
            <v>Firewall Refresh</v>
          </cell>
          <cell r="E616" t="str">
            <v>09906535</v>
          </cell>
          <cell r="F616" t="str">
            <v>GP-Cap Specific</v>
          </cell>
          <cell r="G616">
            <v>43617</v>
          </cell>
          <cell r="H616" t="str">
            <v>202102</v>
          </cell>
          <cell r="I616">
            <v>202102</v>
          </cell>
          <cell r="J616" t="str">
            <v>CD</v>
          </cell>
          <cell r="K616" t="str">
            <v>AA</v>
          </cell>
          <cell r="L616" t="str">
            <v>391100</v>
          </cell>
          <cell r="M616" t="str">
            <v xml:space="preserve">099                                </v>
          </cell>
          <cell r="N616" t="str">
            <v>00</v>
          </cell>
          <cell r="O616" t="str">
            <v xml:space="preserve">CFNU    </v>
          </cell>
          <cell r="P616" t="str">
            <v>Enterprise Security</v>
          </cell>
          <cell r="Q616" t="str">
            <v>Enterprise Security (CDAA)</v>
          </cell>
          <cell r="R616">
            <v>295889.56</v>
          </cell>
          <cell r="S616" t="str">
            <v>5032</v>
          </cell>
          <cell r="T616" t="str">
            <v>32P01</v>
          </cell>
          <cell r="U616" t="str">
            <v>Programs</v>
          </cell>
          <cell r="V616" t="str">
            <v>CD.AA.391100</v>
          </cell>
          <cell r="W616">
            <v>9.307E-2</v>
          </cell>
          <cell r="X616">
            <v>27538.441349199999</v>
          </cell>
        </row>
        <row r="617">
          <cell r="B617" t="str">
            <v>32P01</v>
          </cell>
          <cell r="C617" t="str">
            <v>5032</v>
          </cell>
          <cell r="D617" t="str">
            <v>Firewall Refresh</v>
          </cell>
          <cell r="E617" t="str">
            <v>09906535</v>
          </cell>
          <cell r="F617" t="str">
            <v>GP-Cap Specific</v>
          </cell>
          <cell r="G617">
            <v>43617</v>
          </cell>
          <cell r="H617" t="str">
            <v>202102</v>
          </cell>
          <cell r="I617">
            <v>202102</v>
          </cell>
          <cell r="J617" t="str">
            <v>CD</v>
          </cell>
          <cell r="K617" t="str">
            <v>AA</v>
          </cell>
          <cell r="L617" t="str">
            <v>391100</v>
          </cell>
          <cell r="M617" t="str">
            <v xml:space="preserve">099                                </v>
          </cell>
          <cell r="N617" t="str">
            <v>00</v>
          </cell>
          <cell r="O617" t="str">
            <v xml:space="preserve">NURV    </v>
          </cell>
          <cell r="P617" t="str">
            <v>Enterprise Security</v>
          </cell>
          <cell r="Q617" t="str">
            <v>Enterprise Security (CDAA)</v>
          </cell>
          <cell r="R617">
            <v>-295889.56</v>
          </cell>
          <cell r="S617" t="str">
            <v>5032</v>
          </cell>
          <cell r="T617" t="str">
            <v>32P01</v>
          </cell>
          <cell r="U617" t="str">
            <v>Programs</v>
          </cell>
          <cell r="V617" t="str">
            <v>CD.AA.391100</v>
          </cell>
          <cell r="W617">
            <v>9.307E-2</v>
          </cell>
          <cell r="X617">
            <v>-27538.441349199999</v>
          </cell>
        </row>
        <row r="618">
          <cell r="B618" t="str">
            <v>33C09</v>
          </cell>
          <cell r="C618" t="str">
            <v>5033</v>
          </cell>
          <cell r="D618" t="str">
            <v>Access Mngmt System Refresh</v>
          </cell>
          <cell r="E618" t="str">
            <v>09906423</v>
          </cell>
          <cell r="F618" t="str">
            <v>GP-Cap Specific</v>
          </cell>
          <cell r="G618">
            <v>43435</v>
          </cell>
          <cell r="H618" t="str">
            <v>202102</v>
          </cell>
          <cell r="I618">
            <v>202102</v>
          </cell>
          <cell r="J618" t="str">
            <v>CD</v>
          </cell>
          <cell r="K618" t="str">
            <v>AA</v>
          </cell>
          <cell r="L618" t="str">
            <v>303100</v>
          </cell>
          <cell r="M618" t="str">
            <v xml:space="preserve">099                                </v>
          </cell>
          <cell r="N618" t="str">
            <v>00</v>
          </cell>
          <cell r="O618" t="str">
            <v xml:space="preserve">UADD    </v>
          </cell>
          <cell r="P618" t="str">
            <v>Facilities and Storage Locations Security</v>
          </cell>
          <cell r="Q618" t="str">
            <v>Facilities and Storage Locations</v>
          </cell>
          <cell r="R618">
            <v>7960.85</v>
          </cell>
          <cell r="S618" t="str">
            <v>5033</v>
          </cell>
          <cell r="T618" t="str">
            <v>33C09</v>
          </cell>
          <cell r="U618" t="str">
            <v>Programs</v>
          </cell>
          <cell r="V618" t="str">
            <v>CD.AA.303100</v>
          </cell>
          <cell r="W618">
            <v>9.307E-2</v>
          </cell>
          <cell r="X618">
            <v>740.91630950000001</v>
          </cell>
        </row>
        <row r="619">
          <cell r="B619" t="str">
            <v>33C09</v>
          </cell>
          <cell r="C619" t="str">
            <v>5033</v>
          </cell>
          <cell r="D619" t="str">
            <v>Access Mngmt System Refresh</v>
          </cell>
          <cell r="E619" t="str">
            <v>09906423</v>
          </cell>
          <cell r="F619" t="str">
            <v>GP-Cap Specific</v>
          </cell>
          <cell r="G619">
            <v>43435</v>
          </cell>
          <cell r="H619" t="str">
            <v>202102</v>
          </cell>
          <cell r="I619">
            <v>202102</v>
          </cell>
          <cell r="J619" t="str">
            <v>CD</v>
          </cell>
          <cell r="K619" t="str">
            <v>AA</v>
          </cell>
          <cell r="L619" t="str">
            <v>391100</v>
          </cell>
          <cell r="M619" t="str">
            <v xml:space="preserve">099                                </v>
          </cell>
          <cell r="N619" t="str">
            <v>00</v>
          </cell>
          <cell r="O619" t="str">
            <v xml:space="preserve">UADD    </v>
          </cell>
          <cell r="P619" t="str">
            <v>Facilities and Storage Locations Security</v>
          </cell>
          <cell r="Q619" t="str">
            <v>Facilities and Storage Locations</v>
          </cell>
          <cell r="R619">
            <v>3980.43</v>
          </cell>
          <cell r="S619" t="str">
            <v>5033</v>
          </cell>
          <cell r="T619" t="str">
            <v>33C09</v>
          </cell>
          <cell r="U619" t="str">
            <v>Programs</v>
          </cell>
          <cell r="V619" t="str">
            <v>CD.AA.391100</v>
          </cell>
          <cell r="W619">
            <v>9.307E-2</v>
          </cell>
          <cell r="X619">
            <v>370.45862009999996</v>
          </cell>
        </row>
        <row r="620">
          <cell r="B620" t="str">
            <v>33C09</v>
          </cell>
          <cell r="C620" t="str">
            <v>5033</v>
          </cell>
          <cell r="D620" t="str">
            <v>Access Mngmt System Refresh</v>
          </cell>
          <cell r="E620" t="str">
            <v>09906423</v>
          </cell>
          <cell r="F620" t="str">
            <v>GP-Cap Specific</v>
          </cell>
          <cell r="G620">
            <v>43435</v>
          </cell>
          <cell r="H620" t="str">
            <v>202102</v>
          </cell>
          <cell r="I620">
            <v>202102</v>
          </cell>
          <cell r="J620" t="str">
            <v>CD</v>
          </cell>
          <cell r="K620" t="str">
            <v>AA</v>
          </cell>
          <cell r="L620" t="str">
            <v>397000</v>
          </cell>
          <cell r="M620" t="str">
            <v xml:space="preserve">099                                </v>
          </cell>
          <cell r="N620" t="str">
            <v>CENTR</v>
          </cell>
          <cell r="O620" t="str">
            <v xml:space="preserve">UADD    </v>
          </cell>
          <cell r="P620" t="str">
            <v>Facilities and Storage Locations Security</v>
          </cell>
          <cell r="Q620" t="str">
            <v>Facilities and Storage Locations</v>
          </cell>
          <cell r="R620">
            <v>796.09</v>
          </cell>
          <cell r="S620" t="str">
            <v>5033</v>
          </cell>
          <cell r="T620" t="str">
            <v>33C09</v>
          </cell>
          <cell r="U620" t="str">
            <v>Programs</v>
          </cell>
          <cell r="V620" t="str">
            <v>CD.AA.397000</v>
          </cell>
          <cell r="W620">
            <v>9.307E-2</v>
          </cell>
          <cell r="X620">
            <v>74.092096300000009</v>
          </cell>
        </row>
        <row r="621">
          <cell r="B621" t="str">
            <v>36N09</v>
          </cell>
          <cell r="C621" t="str">
            <v>5036</v>
          </cell>
          <cell r="D621" t="str">
            <v>FDTI Colville Wrkstat. Upgrade</v>
          </cell>
          <cell r="E621" t="str">
            <v>09906685</v>
          </cell>
          <cell r="F621" t="str">
            <v>GP-Cap Specific</v>
          </cell>
          <cell r="G621">
            <v>43800</v>
          </cell>
          <cell r="H621" t="str">
            <v>202102</v>
          </cell>
          <cell r="I621">
            <v>202102</v>
          </cell>
          <cell r="J621" t="str">
            <v>CD</v>
          </cell>
          <cell r="K621" t="str">
            <v>AA</v>
          </cell>
          <cell r="L621" t="str">
            <v>391100</v>
          </cell>
          <cell r="M621" t="str">
            <v xml:space="preserve">099                                </v>
          </cell>
          <cell r="N621" t="str">
            <v>00</v>
          </cell>
          <cell r="O621" t="str">
            <v xml:space="preserve">UADD    </v>
          </cell>
          <cell r="P621" t="str">
            <v>Facilities Driven Technology Improvements</v>
          </cell>
          <cell r="Q621" t="str">
            <v>Facilities Driven Technology Improvements</v>
          </cell>
          <cell r="R621">
            <v>2136.7199999999998</v>
          </cell>
          <cell r="S621" t="str">
            <v>5036</v>
          </cell>
          <cell r="T621" t="str">
            <v>36N09</v>
          </cell>
          <cell r="U621" t="str">
            <v>Programs</v>
          </cell>
          <cell r="V621" t="str">
            <v>CD.AA.391100</v>
          </cell>
          <cell r="W621">
            <v>9.307E-2</v>
          </cell>
          <cell r="X621">
            <v>198.86453039999998</v>
          </cell>
        </row>
        <row r="622">
          <cell r="B622" t="str">
            <v>36N09</v>
          </cell>
          <cell r="C622" t="str">
            <v>5036</v>
          </cell>
          <cell r="D622" t="str">
            <v>FDTI Colville Wrkstat. Upgrade</v>
          </cell>
          <cell r="E622" t="str">
            <v>09906685</v>
          </cell>
          <cell r="F622" t="str">
            <v>GP-Cap Specific</v>
          </cell>
          <cell r="G622">
            <v>43800</v>
          </cell>
          <cell r="H622" t="str">
            <v>202102</v>
          </cell>
          <cell r="I622">
            <v>202102</v>
          </cell>
          <cell r="J622" t="str">
            <v>CD</v>
          </cell>
          <cell r="K622" t="str">
            <v>AA</v>
          </cell>
          <cell r="L622" t="str">
            <v>397000</v>
          </cell>
          <cell r="M622" t="str">
            <v xml:space="preserve">099                                </v>
          </cell>
          <cell r="N622" t="str">
            <v>00</v>
          </cell>
          <cell r="O622" t="str">
            <v xml:space="preserve">UADD    </v>
          </cell>
          <cell r="P622" t="str">
            <v>Facilities Driven Technology Improvements</v>
          </cell>
          <cell r="Q622" t="str">
            <v>Facilities Driven Technology Improvements</v>
          </cell>
          <cell r="R622">
            <v>2055.42</v>
          </cell>
          <cell r="S622" t="str">
            <v>5036</v>
          </cell>
          <cell r="T622" t="str">
            <v>36N09</v>
          </cell>
          <cell r="U622" t="str">
            <v>Programs</v>
          </cell>
          <cell r="V622" t="str">
            <v>CD.AA.397000</v>
          </cell>
          <cell r="W622">
            <v>9.307E-2</v>
          </cell>
          <cell r="X622">
            <v>191.29793940000002</v>
          </cell>
        </row>
        <row r="623">
          <cell r="B623" t="str">
            <v>35N09</v>
          </cell>
          <cell r="C623" t="str">
            <v>5037</v>
          </cell>
          <cell r="D623" t="str">
            <v>ITFA 2020-AV Blanket</v>
          </cell>
          <cell r="E623" t="str">
            <v>09906619</v>
          </cell>
          <cell r="F623" t="str">
            <v>GP-Cap Blanket</v>
          </cell>
          <cell r="G623">
            <v>43800</v>
          </cell>
          <cell r="H623" t="str">
            <v>202102</v>
          </cell>
          <cell r="I623">
            <v>202102</v>
          </cell>
          <cell r="J623" t="str">
            <v>CD</v>
          </cell>
          <cell r="K623" t="str">
            <v>AA</v>
          </cell>
          <cell r="L623" t="str">
            <v>391100</v>
          </cell>
          <cell r="M623" t="str">
            <v xml:space="preserve">099                                </v>
          </cell>
          <cell r="N623" t="str">
            <v>00</v>
          </cell>
          <cell r="O623" t="str">
            <v xml:space="preserve">UADD    </v>
          </cell>
          <cell r="P623" t="str">
            <v>Infrastructure Technology Failed Assets</v>
          </cell>
          <cell r="Q623" t="str">
            <v>Infrastructure Technology Failed Assets</v>
          </cell>
          <cell r="R623">
            <v>1225.23</v>
          </cell>
          <cell r="S623" t="str">
            <v>5037</v>
          </cell>
          <cell r="T623" t="str">
            <v>35N09</v>
          </cell>
          <cell r="U623" t="str">
            <v>Programs</v>
          </cell>
          <cell r="V623" t="str">
            <v>CD.AA.391100</v>
          </cell>
          <cell r="W623">
            <v>9.307E-2</v>
          </cell>
          <cell r="X623">
            <v>114.03215609999999</v>
          </cell>
        </row>
        <row r="624">
          <cell r="B624" t="str">
            <v>35N09</v>
          </cell>
          <cell r="C624" t="str">
            <v>5037</v>
          </cell>
          <cell r="D624" t="str">
            <v>ITFA 2020-FAN Blanket</v>
          </cell>
          <cell r="E624" t="str">
            <v>09906626</v>
          </cell>
          <cell r="F624" t="str">
            <v>GP-Cap Blanket</v>
          </cell>
          <cell r="G624">
            <v>43800</v>
          </cell>
          <cell r="H624" t="str">
            <v>202102</v>
          </cell>
          <cell r="I624">
            <v>202102</v>
          </cell>
          <cell r="J624" t="str">
            <v>CD</v>
          </cell>
          <cell r="K624" t="str">
            <v>AA</v>
          </cell>
          <cell r="L624" t="str">
            <v>397000</v>
          </cell>
          <cell r="M624" t="str">
            <v xml:space="preserve">099                                </v>
          </cell>
          <cell r="N624" t="str">
            <v>00</v>
          </cell>
          <cell r="O624" t="str">
            <v xml:space="preserve">UADD    </v>
          </cell>
          <cell r="P624" t="str">
            <v>Infrastructure Technology Failed Assets</v>
          </cell>
          <cell r="Q624" t="str">
            <v>Infrastructure Technology Failed Assets</v>
          </cell>
          <cell r="R624">
            <v>7254.76</v>
          </cell>
          <cell r="S624" t="str">
            <v>5037</v>
          </cell>
          <cell r="T624" t="str">
            <v>35N09</v>
          </cell>
          <cell r="U624" t="str">
            <v>Programs</v>
          </cell>
          <cell r="V624" t="str">
            <v>CD.AA.397000</v>
          </cell>
          <cell r="W624">
            <v>9.307E-2</v>
          </cell>
          <cell r="X624">
            <v>675.20051320000005</v>
          </cell>
        </row>
        <row r="625">
          <cell r="B625" t="str">
            <v>35N09</v>
          </cell>
          <cell r="C625" t="str">
            <v>5037</v>
          </cell>
          <cell r="D625" t="str">
            <v>ITFA 2020-Laptop Blanket</v>
          </cell>
          <cell r="E625" t="str">
            <v>09906612</v>
          </cell>
          <cell r="F625" t="str">
            <v>GP-Cap Blanket</v>
          </cell>
          <cell r="G625">
            <v>43617</v>
          </cell>
          <cell r="H625" t="str">
            <v>202102</v>
          </cell>
          <cell r="I625">
            <v>202102</v>
          </cell>
          <cell r="J625" t="str">
            <v>CD</v>
          </cell>
          <cell r="K625" t="str">
            <v>AA</v>
          </cell>
          <cell r="L625" t="str">
            <v>391100</v>
          </cell>
          <cell r="M625" t="str">
            <v xml:space="preserve">099                                </v>
          </cell>
          <cell r="N625" t="str">
            <v>00</v>
          </cell>
          <cell r="O625" t="str">
            <v xml:space="preserve">UADD    </v>
          </cell>
          <cell r="P625" t="str">
            <v>Infrastructure Technology Failed Assets</v>
          </cell>
          <cell r="Q625" t="str">
            <v>Infrastructure Technology Failed Assets</v>
          </cell>
          <cell r="R625">
            <v>15035.13</v>
          </cell>
          <cell r="S625" t="str">
            <v>5037</v>
          </cell>
          <cell r="T625" t="str">
            <v>35N09</v>
          </cell>
          <cell r="U625" t="str">
            <v>Programs</v>
          </cell>
          <cell r="V625" t="str">
            <v>CD.AA.391100</v>
          </cell>
          <cell r="W625">
            <v>9.307E-2</v>
          </cell>
          <cell r="X625">
            <v>1399.3195490999999</v>
          </cell>
        </row>
        <row r="626">
          <cell r="B626" t="str">
            <v>35N09</v>
          </cell>
          <cell r="C626" t="str">
            <v>5037</v>
          </cell>
          <cell r="D626" t="str">
            <v>ITFA 2020-Mobile Phones</v>
          </cell>
          <cell r="E626" t="str">
            <v>09906622</v>
          </cell>
          <cell r="F626" t="str">
            <v>GP-Cap Blanket</v>
          </cell>
          <cell r="G626">
            <v>43800</v>
          </cell>
          <cell r="H626" t="str">
            <v>202102</v>
          </cell>
          <cell r="I626">
            <v>202102</v>
          </cell>
          <cell r="J626" t="str">
            <v>CD</v>
          </cell>
          <cell r="K626" t="str">
            <v>AA</v>
          </cell>
          <cell r="L626" t="str">
            <v>397200</v>
          </cell>
          <cell r="M626" t="str">
            <v xml:space="preserve">099                                </v>
          </cell>
          <cell r="N626" t="str">
            <v>00</v>
          </cell>
          <cell r="O626" t="str">
            <v xml:space="preserve">UADD    </v>
          </cell>
          <cell r="P626" t="str">
            <v>Infrastructure Technology Failed Assets</v>
          </cell>
          <cell r="Q626" t="str">
            <v>Infrastructure Technology Failed Assets</v>
          </cell>
          <cell r="R626">
            <v>13074.2</v>
          </cell>
          <cell r="S626" t="str">
            <v>5037</v>
          </cell>
          <cell r="T626" t="str">
            <v>35N09</v>
          </cell>
          <cell r="U626" t="str">
            <v>Programs</v>
          </cell>
          <cell r="V626" t="str">
            <v>CD.AA.397200</v>
          </cell>
          <cell r="W626">
            <v>9.307E-2</v>
          </cell>
          <cell r="X626">
            <v>1216.8157940000001</v>
          </cell>
        </row>
        <row r="627">
          <cell r="B627" t="str">
            <v>35N09</v>
          </cell>
          <cell r="C627" t="str">
            <v>5037</v>
          </cell>
          <cell r="D627" t="str">
            <v>ITFA 2020-Monitor Replacement</v>
          </cell>
          <cell r="E627" t="str">
            <v>09906621</v>
          </cell>
          <cell r="F627" t="str">
            <v>GP-Cap Blanket</v>
          </cell>
          <cell r="G627">
            <v>43800</v>
          </cell>
          <cell r="H627" t="str">
            <v>202102</v>
          </cell>
          <cell r="I627">
            <v>202102</v>
          </cell>
          <cell r="J627" t="str">
            <v>CD</v>
          </cell>
          <cell r="K627" t="str">
            <v>AA</v>
          </cell>
          <cell r="L627" t="str">
            <v>391100</v>
          </cell>
          <cell r="M627" t="str">
            <v xml:space="preserve">099                                </v>
          </cell>
          <cell r="N627" t="str">
            <v>00</v>
          </cell>
          <cell r="O627" t="str">
            <v xml:space="preserve">UADD    </v>
          </cell>
          <cell r="P627" t="str">
            <v>Infrastructure Technology Failed Assets</v>
          </cell>
          <cell r="Q627" t="str">
            <v>Infrastructure Technology Failed Assets</v>
          </cell>
          <cell r="R627">
            <v>989.88</v>
          </cell>
          <cell r="S627" t="str">
            <v>5037</v>
          </cell>
          <cell r="T627" t="str">
            <v>35N09</v>
          </cell>
          <cell r="U627" t="str">
            <v>Programs</v>
          </cell>
          <cell r="V627" t="str">
            <v>CD.AA.391100</v>
          </cell>
          <cell r="W627">
            <v>9.307E-2</v>
          </cell>
          <cell r="X627">
            <v>92.128131600000003</v>
          </cell>
        </row>
        <row r="628">
          <cell r="B628" t="str">
            <v>35N09</v>
          </cell>
          <cell r="C628" t="str">
            <v>5037</v>
          </cell>
          <cell r="D628" t="str">
            <v>ITFA 2020-Printer Replacement</v>
          </cell>
          <cell r="E628" t="str">
            <v>09906636</v>
          </cell>
          <cell r="F628" t="str">
            <v>GP-Cap Blanket</v>
          </cell>
          <cell r="G628">
            <v>43800</v>
          </cell>
          <cell r="H628" t="str">
            <v>202102</v>
          </cell>
          <cell r="I628">
            <v>202102</v>
          </cell>
          <cell r="J628" t="str">
            <v>CD</v>
          </cell>
          <cell r="K628" t="str">
            <v>AA</v>
          </cell>
          <cell r="L628" t="str">
            <v>391100</v>
          </cell>
          <cell r="M628" t="str">
            <v xml:space="preserve">099                                </v>
          </cell>
          <cell r="N628" t="str">
            <v>00</v>
          </cell>
          <cell r="O628" t="str">
            <v xml:space="preserve">UADD    </v>
          </cell>
          <cell r="P628" t="str">
            <v>Infrastructure Technology Failed Assets</v>
          </cell>
          <cell r="Q628" t="str">
            <v>Infrastructure Technology Failed Assets</v>
          </cell>
          <cell r="R628">
            <v>7590.32</v>
          </cell>
          <cell r="S628" t="str">
            <v>5037</v>
          </cell>
          <cell r="T628" t="str">
            <v>35N09</v>
          </cell>
          <cell r="U628" t="str">
            <v>Programs</v>
          </cell>
          <cell r="V628" t="str">
            <v>CD.AA.391100</v>
          </cell>
          <cell r="W628">
            <v>9.307E-2</v>
          </cell>
          <cell r="X628">
            <v>706.43108239999992</v>
          </cell>
        </row>
        <row r="629">
          <cell r="B629" t="str">
            <v>35N09</v>
          </cell>
          <cell r="C629" t="str">
            <v>5037</v>
          </cell>
          <cell r="D629" t="str">
            <v>ITFA Comms Device Blanket</v>
          </cell>
          <cell r="E629" t="str">
            <v>09906815</v>
          </cell>
          <cell r="F629" t="str">
            <v>GP-Cap Blanket</v>
          </cell>
          <cell r="G629">
            <v>44197</v>
          </cell>
          <cell r="H629" t="str">
            <v>202102</v>
          </cell>
          <cell r="I629">
            <v>202102</v>
          </cell>
          <cell r="J629" t="str">
            <v>CD</v>
          </cell>
          <cell r="K629" t="str">
            <v>AA</v>
          </cell>
          <cell r="L629" t="str">
            <v>397000</v>
          </cell>
          <cell r="M629" t="str">
            <v xml:space="preserve">099                                </v>
          </cell>
          <cell r="N629" t="str">
            <v>00</v>
          </cell>
          <cell r="O629" t="str">
            <v xml:space="preserve">UADD    </v>
          </cell>
          <cell r="P629" t="str">
            <v>Infrastructure Technology Failed Assets</v>
          </cell>
          <cell r="Q629" t="str">
            <v>Infrastructure Technology Failed Assets</v>
          </cell>
          <cell r="R629">
            <v>351.63</v>
          </cell>
          <cell r="S629" t="str">
            <v>5037</v>
          </cell>
          <cell r="T629" t="str">
            <v>35N09</v>
          </cell>
          <cell r="U629" t="str">
            <v>Programs</v>
          </cell>
          <cell r="V629" t="str">
            <v>CD.AA.397000</v>
          </cell>
          <cell r="W629">
            <v>9.307E-2</v>
          </cell>
          <cell r="X629">
            <v>32.726204099999997</v>
          </cell>
        </row>
        <row r="630">
          <cell r="B630" t="str">
            <v>35N09</v>
          </cell>
          <cell r="C630" t="str">
            <v>5037</v>
          </cell>
          <cell r="D630" t="str">
            <v>ITFA Network Device Blanket</v>
          </cell>
          <cell r="E630" t="str">
            <v>09906813</v>
          </cell>
          <cell r="F630" t="str">
            <v>GP-Cap Blanket</v>
          </cell>
          <cell r="G630">
            <v>44197</v>
          </cell>
          <cell r="H630" t="str">
            <v>202102</v>
          </cell>
          <cell r="I630">
            <v>202102</v>
          </cell>
          <cell r="J630" t="str">
            <v>CD</v>
          </cell>
          <cell r="K630" t="str">
            <v>AA</v>
          </cell>
          <cell r="L630" t="str">
            <v>397000</v>
          </cell>
          <cell r="M630" t="str">
            <v xml:space="preserve">099                                </v>
          </cell>
          <cell r="N630" t="str">
            <v>00</v>
          </cell>
          <cell r="O630" t="str">
            <v xml:space="preserve">UADD    </v>
          </cell>
          <cell r="P630" t="str">
            <v>Infrastructure Technology Failed Assets</v>
          </cell>
          <cell r="Q630" t="str">
            <v>Infrastructure Technology Failed Assets</v>
          </cell>
          <cell r="R630">
            <v>2442.12</v>
          </cell>
          <cell r="S630" t="str">
            <v>5037</v>
          </cell>
          <cell r="T630" t="str">
            <v>35N09</v>
          </cell>
          <cell r="U630" t="str">
            <v>Programs</v>
          </cell>
          <cell r="V630" t="str">
            <v>CD.AA.397000</v>
          </cell>
          <cell r="W630">
            <v>9.307E-2</v>
          </cell>
          <cell r="X630">
            <v>227.2881084</v>
          </cell>
        </row>
        <row r="631">
          <cell r="B631" t="str">
            <v>35N09</v>
          </cell>
          <cell r="C631" t="str">
            <v>5037</v>
          </cell>
          <cell r="D631" t="str">
            <v>ITFA Repeaters Blanket</v>
          </cell>
          <cell r="E631" t="str">
            <v>09906814</v>
          </cell>
          <cell r="F631" t="str">
            <v>GP-Cap Blanket</v>
          </cell>
          <cell r="G631">
            <v>44197</v>
          </cell>
          <cell r="H631" t="str">
            <v>202102</v>
          </cell>
          <cell r="I631">
            <v>202102</v>
          </cell>
          <cell r="J631" t="str">
            <v>CD</v>
          </cell>
          <cell r="K631" t="str">
            <v>AA</v>
          </cell>
          <cell r="L631" t="str">
            <v>397000</v>
          </cell>
          <cell r="M631" t="str">
            <v xml:space="preserve">099                                </v>
          </cell>
          <cell r="N631" t="str">
            <v>00</v>
          </cell>
          <cell r="O631" t="str">
            <v xml:space="preserve">UADD    </v>
          </cell>
          <cell r="P631" t="str">
            <v>Infrastructure Technology Failed Assets</v>
          </cell>
          <cell r="Q631" t="str">
            <v>Infrastructure Technology Failed Assets</v>
          </cell>
          <cell r="R631">
            <v>201.79</v>
          </cell>
          <cell r="S631" t="str">
            <v>5037</v>
          </cell>
          <cell r="T631" t="str">
            <v>35N09</v>
          </cell>
          <cell r="U631" t="str">
            <v>Programs</v>
          </cell>
          <cell r="V631" t="str">
            <v>CD.AA.397000</v>
          </cell>
          <cell r="W631">
            <v>9.307E-2</v>
          </cell>
          <cell r="X631">
            <v>18.780595299999998</v>
          </cell>
        </row>
        <row r="632">
          <cell r="B632" t="str">
            <v>35N09</v>
          </cell>
          <cell r="C632" t="str">
            <v>5037</v>
          </cell>
          <cell r="D632" t="str">
            <v>ITFA Storage Device Blanket</v>
          </cell>
          <cell r="E632" t="str">
            <v>09906816</v>
          </cell>
          <cell r="F632" t="str">
            <v>GP-Cap Blanket</v>
          </cell>
          <cell r="G632">
            <v>44197</v>
          </cell>
          <cell r="H632" t="str">
            <v>202102</v>
          </cell>
          <cell r="I632">
            <v>202102</v>
          </cell>
          <cell r="J632" t="str">
            <v>CD</v>
          </cell>
          <cell r="K632" t="str">
            <v>AA</v>
          </cell>
          <cell r="L632" t="str">
            <v>391100</v>
          </cell>
          <cell r="M632" t="str">
            <v xml:space="preserve">099                                </v>
          </cell>
          <cell r="N632" t="str">
            <v>00</v>
          </cell>
          <cell r="O632" t="str">
            <v xml:space="preserve">UADD    </v>
          </cell>
          <cell r="P632" t="str">
            <v>Infrastructure Technology Failed Assets</v>
          </cell>
          <cell r="Q632" t="str">
            <v>Infrastructure Technology Failed Assets</v>
          </cell>
          <cell r="R632">
            <v>125.26</v>
          </cell>
          <cell r="S632" t="str">
            <v>5037</v>
          </cell>
          <cell r="T632" t="str">
            <v>35N09</v>
          </cell>
          <cell r="U632" t="str">
            <v>Programs</v>
          </cell>
          <cell r="V632" t="str">
            <v>CD.AA.391100</v>
          </cell>
          <cell r="W632">
            <v>9.307E-2</v>
          </cell>
          <cell r="X632">
            <v>11.6579482</v>
          </cell>
        </row>
        <row r="633">
          <cell r="B633" t="str">
            <v>38X09</v>
          </cell>
          <cell r="C633" t="str">
            <v>5038</v>
          </cell>
          <cell r="D633" t="str">
            <v>Enterprise Data Science- Pkg 2</v>
          </cell>
          <cell r="E633" t="str">
            <v>09906625</v>
          </cell>
          <cell r="F633" t="str">
            <v>GP-Cap Specific</v>
          </cell>
          <cell r="G633">
            <v>43800</v>
          </cell>
          <cell r="H633" t="str">
            <v>202102</v>
          </cell>
          <cell r="I633">
            <v>202102</v>
          </cell>
          <cell r="J633" t="str">
            <v>CD</v>
          </cell>
          <cell r="K633" t="str">
            <v>AA</v>
          </cell>
          <cell r="L633" t="str">
            <v>303100</v>
          </cell>
          <cell r="M633" t="str">
            <v xml:space="preserve">099                                </v>
          </cell>
          <cell r="N633" t="str">
            <v>00</v>
          </cell>
          <cell r="O633" t="str">
            <v xml:space="preserve">UADD    </v>
          </cell>
          <cell r="P633" t="str">
            <v>Enterprise Data Science</v>
          </cell>
          <cell r="Q633" t="str">
            <v xml:space="preserve"> Enterprise Data Science</v>
          </cell>
          <cell r="R633">
            <v>200.42</v>
          </cell>
          <cell r="S633" t="str">
            <v>5038</v>
          </cell>
          <cell r="T633" t="str">
            <v>38X09</v>
          </cell>
          <cell r="U633" t="str">
            <v>Programs</v>
          </cell>
          <cell r="V633" t="str">
            <v>CD.AA.303100</v>
          </cell>
          <cell r="W633">
            <v>9.307E-2</v>
          </cell>
          <cell r="X633">
            <v>18.653089399999999</v>
          </cell>
        </row>
        <row r="634">
          <cell r="B634" t="str">
            <v>39E29</v>
          </cell>
          <cell r="C634" t="str">
            <v>5039</v>
          </cell>
          <cell r="D634" t="str">
            <v>Basic Workspace Technology</v>
          </cell>
          <cell r="E634" t="str">
            <v>09906574</v>
          </cell>
          <cell r="F634" t="str">
            <v>GP-Cap Blanket</v>
          </cell>
          <cell r="G634">
            <v>43374</v>
          </cell>
          <cell r="H634" t="str">
            <v>202102</v>
          </cell>
          <cell r="I634">
            <v>202102</v>
          </cell>
          <cell r="J634" t="str">
            <v>CD</v>
          </cell>
          <cell r="K634" t="str">
            <v>AA</v>
          </cell>
          <cell r="L634" t="str">
            <v>303100</v>
          </cell>
          <cell r="M634" t="str">
            <v xml:space="preserve">099                                </v>
          </cell>
          <cell r="N634" t="str">
            <v>00</v>
          </cell>
          <cell r="O634" t="str">
            <v xml:space="preserve">UADD    </v>
          </cell>
          <cell r="P634" t="str">
            <v>Basic Workplace Technology Delivery</v>
          </cell>
          <cell r="Q634" t="str">
            <v>Basic Workplace Technology Delivery</v>
          </cell>
          <cell r="R634">
            <v>21033.43</v>
          </cell>
          <cell r="S634" t="str">
            <v>5039</v>
          </cell>
          <cell r="T634" t="str">
            <v>39E29</v>
          </cell>
          <cell r="U634" t="str">
            <v>Programs</v>
          </cell>
          <cell r="V634" t="str">
            <v>CD.AA.303100</v>
          </cell>
          <cell r="W634">
            <v>9.307E-2</v>
          </cell>
          <cell r="X634">
            <v>1957.5813301000001</v>
          </cell>
        </row>
        <row r="635">
          <cell r="B635" t="str">
            <v>39E29</v>
          </cell>
          <cell r="C635" t="str">
            <v>5039</v>
          </cell>
          <cell r="D635" t="str">
            <v>Basic Workspace Technology</v>
          </cell>
          <cell r="E635" t="str">
            <v>09906574</v>
          </cell>
          <cell r="F635" t="str">
            <v>GP-Cap Blanket</v>
          </cell>
          <cell r="G635">
            <v>43374</v>
          </cell>
          <cell r="H635" t="str">
            <v>202102</v>
          </cell>
          <cell r="I635">
            <v>202102</v>
          </cell>
          <cell r="J635" t="str">
            <v>CD</v>
          </cell>
          <cell r="K635" t="str">
            <v>AA</v>
          </cell>
          <cell r="L635" t="str">
            <v>391000</v>
          </cell>
          <cell r="M635" t="str">
            <v xml:space="preserve">099                                </v>
          </cell>
          <cell r="N635" t="str">
            <v>00</v>
          </cell>
          <cell r="O635" t="str">
            <v xml:space="preserve">UADD    </v>
          </cell>
          <cell r="P635" t="str">
            <v>Basic Workplace Technology Delivery</v>
          </cell>
          <cell r="Q635" t="str">
            <v>Basic Workplace Technology Delivery</v>
          </cell>
          <cell r="R635">
            <v>21033.45</v>
          </cell>
          <cell r="S635" t="str">
            <v>5039</v>
          </cell>
          <cell r="T635" t="str">
            <v>39E29</v>
          </cell>
          <cell r="U635" t="str">
            <v>Programs</v>
          </cell>
          <cell r="V635" t="str">
            <v>CD.AA.391000</v>
          </cell>
          <cell r="W635">
            <v>9.307E-2</v>
          </cell>
          <cell r="X635">
            <v>1957.5831915000001</v>
          </cell>
        </row>
        <row r="636">
          <cell r="B636" t="str">
            <v>39E29</v>
          </cell>
          <cell r="C636" t="str">
            <v>5039</v>
          </cell>
          <cell r="D636" t="str">
            <v>Basic Workspace Technology</v>
          </cell>
          <cell r="E636" t="str">
            <v>09906574</v>
          </cell>
          <cell r="F636" t="str">
            <v>GP-Cap Blanket</v>
          </cell>
          <cell r="G636">
            <v>43374</v>
          </cell>
          <cell r="H636" t="str">
            <v>202102</v>
          </cell>
          <cell r="I636">
            <v>202102</v>
          </cell>
          <cell r="J636" t="str">
            <v>CD</v>
          </cell>
          <cell r="K636" t="str">
            <v>AA</v>
          </cell>
          <cell r="L636" t="str">
            <v>391100</v>
          </cell>
          <cell r="M636" t="str">
            <v xml:space="preserve">099                                </v>
          </cell>
          <cell r="N636" t="str">
            <v>00</v>
          </cell>
          <cell r="O636" t="str">
            <v xml:space="preserve">UADD    </v>
          </cell>
          <cell r="P636" t="str">
            <v>Basic Workplace Technology Delivery</v>
          </cell>
          <cell r="Q636" t="str">
            <v>Basic Workplace Technology Delivery</v>
          </cell>
          <cell r="R636">
            <v>21033.45</v>
          </cell>
          <cell r="S636" t="str">
            <v>5039</v>
          </cell>
          <cell r="T636" t="str">
            <v>39E29</v>
          </cell>
          <cell r="U636" t="str">
            <v>Programs</v>
          </cell>
          <cell r="V636" t="str">
            <v>CD.AA.391100</v>
          </cell>
          <cell r="W636">
            <v>9.307E-2</v>
          </cell>
          <cell r="X636">
            <v>1957.5831915000001</v>
          </cell>
        </row>
        <row r="637">
          <cell r="B637" t="str">
            <v>39E29</v>
          </cell>
          <cell r="C637" t="str">
            <v>5039</v>
          </cell>
          <cell r="D637" t="str">
            <v>Basic Workspace Technology</v>
          </cell>
          <cell r="E637" t="str">
            <v>09906574</v>
          </cell>
          <cell r="F637" t="str">
            <v>GP-Cap Blanket</v>
          </cell>
          <cell r="G637">
            <v>43374</v>
          </cell>
          <cell r="H637" t="str">
            <v>202102</v>
          </cell>
          <cell r="I637">
            <v>202102</v>
          </cell>
          <cell r="J637" t="str">
            <v>CD</v>
          </cell>
          <cell r="K637" t="str">
            <v>AA</v>
          </cell>
          <cell r="L637" t="str">
            <v>397000</v>
          </cell>
          <cell r="M637" t="str">
            <v xml:space="preserve">099                                </v>
          </cell>
          <cell r="N637" t="str">
            <v>00</v>
          </cell>
          <cell r="O637" t="str">
            <v xml:space="preserve">UADD    </v>
          </cell>
          <cell r="P637" t="str">
            <v>Basic Workplace Technology Delivery</v>
          </cell>
          <cell r="Q637" t="str">
            <v>Basic Workplace Technology Delivery</v>
          </cell>
          <cell r="R637">
            <v>21033.46</v>
          </cell>
          <cell r="S637" t="str">
            <v>5039</v>
          </cell>
          <cell r="T637" t="str">
            <v>39E29</v>
          </cell>
          <cell r="U637" t="str">
            <v>Programs</v>
          </cell>
          <cell r="V637" t="str">
            <v>CD.AA.397000</v>
          </cell>
          <cell r="W637">
            <v>9.307E-2</v>
          </cell>
          <cell r="X637">
            <v>1957.5841221999999</v>
          </cell>
        </row>
        <row r="638">
          <cell r="B638" t="str">
            <v>01C11</v>
          </cell>
          <cell r="C638" t="str">
            <v>5040</v>
          </cell>
          <cell r="D638" t="str">
            <v>CCB/MDM Features/Enh. Pkg.2</v>
          </cell>
          <cell r="E638" t="str">
            <v>09906633</v>
          </cell>
          <cell r="F638" t="str">
            <v>GP-Cap Specific</v>
          </cell>
          <cell r="G638">
            <v>43800</v>
          </cell>
          <cell r="H638" t="str">
            <v>202102</v>
          </cell>
          <cell r="I638">
            <v>202102</v>
          </cell>
          <cell r="J638" t="str">
            <v>CD</v>
          </cell>
          <cell r="K638" t="str">
            <v>AA</v>
          </cell>
          <cell r="L638" t="str">
            <v>303100</v>
          </cell>
          <cell r="M638" t="str">
            <v xml:space="preserve">099                                </v>
          </cell>
          <cell r="N638" t="str">
            <v>00</v>
          </cell>
          <cell r="O638" t="str">
            <v xml:space="preserve">UADD    </v>
          </cell>
          <cell r="P638" t="str">
            <v>Customer Transactional Systems</v>
          </cell>
          <cell r="Q638" t="str">
            <v>Customer Transactional Systems</v>
          </cell>
          <cell r="R638">
            <v>26299.06</v>
          </cell>
          <cell r="S638" t="str">
            <v>5040</v>
          </cell>
          <cell r="T638" t="str">
            <v>01C11</v>
          </cell>
          <cell r="V638" t="str">
            <v>CD.AA.303100</v>
          </cell>
          <cell r="W638">
            <v>9.307E-2</v>
          </cell>
          <cell r="X638">
            <v>2447.6535142000002</v>
          </cell>
        </row>
        <row r="639">
          <cell r="B639" t="str">
            <v>01C11</v>
          </cell>
          <cell r="C639" t="str">
            <v>5040</v>
          </cell>
          <cell r="D639" t="str">
            <v>CCB/MDM Features/Enh. Pkg.2</v>
          </cell>
          <cell r="E639" t="str">
            <v>09906633</v>
          </cell>
          <cell r="F639" t="str">
            <v>GP-Cap Specific</v>
          </cell>
          <cell r="G639">
            <v>43800</v>
          </cell>
          <cell r="H639" t="str">
            <v>202102</v>
          </cell>
          <cell r="I639">
            <v>202102</v>
          </cell>
          <cell r="J639" t="str">
            <v>CD</v>
          </cell>
          <cell r="K639" t="str">
            <v>AA</v>
          </cell>
          <cell r="L639" t="str">
            <v>391100</v>
          </cell>
          <cell r="M639" t="str">
            <v xml:space="preserve">099                                </v>
          </cell>
          <cell r="N639" t="str">
            <v>00</v>
          </cell>
          <cell r="O639" t="str">
            <v xml:space="preserve">UADD    </v>
          </cell>
          <cell r="P639" t="str">
            <v>Customer Transactional Systems</v>
          </cell>
          <cell r="Q639" t="str">
            <v>Customer Transactional Systems</v>
          </cell>
          <cell r="R639">
            <v>0</v>
          </cell>
          <cell r="S639" t="str">
            <v>5040</v>
          </cell>
          <cell r="T639" t="str">
            <v>01C11</v>
          </cell>
          <cell r="V639" t="str">
            <v>CD.AA.391100</v>
          </cell>
          <cell r="W639">
            <v>9.307E-2</v>
          </cell>
          <cell r="X639">
            <v>0</v>
          </cell>
        </row>
        <row r="640">
          <cell r="B640" t="str">
            <v>47C08</v>
          </cell>
          <cell r="C640" t="str">
            <v>5147</v>
          </cell>
          <cell r="D640" t="str">
            <v>ESRI - UN Model Upgrade - PH 0</v>
          </cell>
          <cell r="E640" t="str">
            <v>09906567</v>
          </cell>
          <cell r="F640" t="str">
            <v>GP-Cap Specific</v>
          </cell>
          <cell r="G640">
            <v>43678</v>
          </cell>
          <cell r="H640" t="str">
            <v>202102</v>
          </cell>
          <cell r="I640">
            <v>202102</v>
          </cell>
          <cell r="J640" t="str">
            <v>CD</v>
          </cell>
          <cell r="K640" t="str">
            <v>AA</v>
          </cell>
          <cell r="L640" t="str">
            <v>303100</v>
          </cell>
          <cell r="M640" t="str">
            <v xml:space="preserve">099                                </v>
          </cell>
          <cell r="N640" t="str">
            <v>00</v>
          </cell>
          <cell r="O640" t="str">
            <v xml:space="preserve">UADD    </v>
          </cell>
          <cell r="P640" t="str">
            <v>Project Atlas</v>
          </cell>
          <cell r="Q640" t="str">
            <v>Atlas</v>
          </cell>
          <cell r="R640">
            <v>18621.3</v>
          </cell>
          <cell r="S640" t="str">
            <v>5147</v>
          </cell>
          <cell r="T640" t="str">
            <v>47C08</v>
          </cell>
          <cell r="U640" t="str">
            <v>Projects</v>
          </cell>
          <cell r="V640" t="str">
            <v>CD.AA.303100</v>
          </cell>
          <cell r="W640">
            <v>9.307E-2</v>
          </cell>
          <cell r="X640">
            <v>1733.0843909999999</v>
          </cell>
        </row>
        <row r="641">
          <cell r="B641" t="str">
            <v>47C08</v>
          </cell>
          <cell r="C641" t="str">
            <v>5147</v>
          </cell>
          <cell r="D641" t="str">
            <v>ESRI - UN Model Upgrade - PH 0</v>
          </cell>
          <cell r="E641" t="str">
            <v>09906567</v>
          </cell>
          <cell r="F641" t="str">
            <v>GP-Cap Specific</v>
          </cell>
          <cell r="G641">
            <v>43678</v>
          </cell>
          <cell r="H641" t="str">
            <v>202102</v>
          </cell>
          <cell r="I641">
            <v>202102</v>
          </cell>
          <cell r="J641" t="str">
            <v>CD</v>
          </cell>
          <cell r="K641" t="str">
            <v>AA</v>
          </cell>
          <cell r="L641" t="str">
            <v>391100</v>
          </cell>
          <cell r="M641" t="str">
            <v xml:space="preserve">099                                </v>
          </cell>
          <cell r="N641" t="str">
            <v>00</v>
          </cell>
          <cell r="O641" t="str">
            <v xml:space="preserve">UADD    </v>
          </cell>
          <cell r="P641" t="str">
            <v>Project Atlas</v>
          </cell>
          <cell r="Q641" t="str">
            <v>Atlas</v>
          </cell>
          <cell r="R641">
            <v>745.57</v>
          </cell>
          <cell r="S641" t="str">
            <v>5147</v>
          </cell>
          <cell r="T641" t="str">
            <v>47C08</v>
          </cell>
          <cell r="U641" t="str">
            <v>Projects</v>
          </cell>
          <cell r="V641" t="str">
            <v>CD.AA.391100</v>
          </cell>
          <cell r="W641">
            <v>9.307E-2</v>
          </cell>
          <cell r="X641">
            <v>69.390199899999999</v>
          </cell>
        </row>
        <row r="642">
          <cell r="B642" t="str">
            <v>47C08</v>
          </cell>
          <cell r="C642" t="str">
            <v>5147</v>
          </cell>
          <cell r="D642" t="str">
            <v>MobilityintheField-2020Pkg3</v>
          </cell>
          <cell r="E642" t="str">
            <v>09906631</v>
          </cell>
          <cell r="F642" t="str">
            <v>GP-Cap Specific</v>
          </cell>
          <cell r="G642">
            <v>43800</v>
          </cell>
          <cell r="H642" t="str">
            <v>202102</v>
          </cell>
          <cell r="I642">
            <v>202102</v>
          </cell>
          <cell r="J642" t="str">
            <v>CD</v>
          </cell>
          <cell r="K642" t="str">
            <v>AA</v>
          </cell>
          <cell r="L642" t="str">
            <v>303100</v>
          </cell>
          <cell r="M642" t="str">
            <v xml:space="preserve">099                                </v>
          </cell>
          <cell r="N642" t="str">
            <v>00</v>
          </cell>
          <cell r="O642" t="str">
            <v xml:space="preserve">UADD    </v>
          </cell>
          <cell r="P642" t="str">
            <v>Project Atlas</v>
          </cell>
          <cell r="Q642" t="str">
            <v>Atlas</v>
          </cell>
          <cell r="R642">
            <v>3734</v>
          </cell>
          <cell r="S642" t="str">
            <v>5147</v>
          </cell>
          <cell r="T642" t="str">
            <v>47C08</v>
          </cell>
          <cell r="U642" t="str">
            <v>Projects</v>
          </cell>
          <cell r="V642" t="str">
            <v>CD.AA.303100</v>
          </cell>
          <cell r="W642">
            <v>9.307E-2</v>
          </cell>
          <cell r="X642">
            <v>347.52337999999997</v>
          </cell>
        </row>
        <row r="643">
          <cell r="B643" t="str">
            <v>47C08</v>
          </cell>
          <cell r="C643" t="str">
            <v>5147</v>
          </cell>
          <cell r="D643" t="str">
            <v>MobilityintheField-2020Pkg3</v>
          </cell>
          <cell r="E643" t="str">
            <v>09906631</v>
          </cell>
          <cell r="F643" t="str">
            <v>GP-Cap Specific</v>
          </cell>
          <cell r="G643">
            <v>43800</v>
          </cell>
          <cell r="H643" t="str">
            <v>202102</v>
          </cell>
          <cell r="I643">
            <v>202102</v>
          </cell>
          <cell r="J643" t="str">
            <v>CD</v>
          </cell>
          <cell r="K643" t="str">
            <v>AA</v>
          </cell>
          <cell r="L643" t="str">
            <v>391100</v>
          </cell>
          <cell r="M643" t="str">
            <v xml:space="preserve">099                                </v>
          </cell>
          <cell r="N643" t="str">
            <v>00</v>
          </cell>
          <cell r="O643" t="str">
            <v xml:space="preserve">UADD    </v>
          </cell>
          <cell r="P643" t="str">
            <v>Project Atlas</v>
          </cell>
          <cell r="Q643" t="str">
            <v>Atlas</v>
          </cell>
          <cell r="R643">
            <v>34.46</v>
          </cell>
          <cell r="S643" t="str">
            <v>5147</v>
          </cell>
          <cell r="T643" t="str">
            <v>47C08</v>
          </cell>
          <cell r="U643" t="str">
            <v>Projects</v>
          </cell>
          <cell r="V643" t="str">
            <v>CD.AA.391100</v>
          </cell>
          <cell r="W643">
            <v>9.307E-2</v>
          </cell>
          <cell r="X643">
            <v>3.2071922000000002</v>
          </cell>
        </row>
        <row r="644">
          <cell r="B644" t="str">
            <v>47C08</v>
          </cell>
          <cell r="C644" t="str">
            <v>5147</v>
          </cell>
          <cell r="D644" t="str">
            <v>MobilityintheField-2020Pkg3</v>
          </cell>
          <cell r="E644" t="str">
            <v>09906631</v>
          </cell>
          <cell r="F644" t="str">
            <v>GP-Cap Specific</v>
          </cell>
          <cell r="G644">
            <v>43800</v>
          </cell>
          <cell r="H644" t="str">
            <v>202102</v>
          </cell>
          <cell r="I644">
            <v>202102</v>
          </cell>
          <cell r="J644" t="str">
            <v>CD</v>
          </cell>
          <cell r="K644" t="str">
            <v>AA</v>
          </cell>
          <cell r="L644" t="str">
            <v>397000</v>
          </cell>
          <cell r="M644" t="str">
            <v xml:space="preserve">099                                </v>
          </cell>
          <cell r="N644" t="str">
            <v>00</v>
          </cell>
          <cell r="O644" t="str">
            <v xml:space="preserve">UADD    </v>
          </cell>
          <cell r="P644" t="str">
            <v>Project Atlas</v>
          </cell>
          <cell r="Q644" t="str">
            <v>Atlas</v>
          </cell>
          <cell r="R644">
            <v>0</v>
          </cell>
          <cell r="S644" t="str">
            <v>5147</v>
          </cell>
          <cell r="T644" t="str">
            <v>47C08</v>
          </cell>
          <cell r="U644" t="str">
            <v>Projects</v>
          </cell>
          <cell r="V644" t="str">
            <v>CD.AA.397000</v>
          </cell>
          <cell r="W644">
            <v>9.307E-2</v>
          </cell>
          <cell r="X644">
            <v>0</v>
          </cell>
        </row>
        <row r="645">
          <cell r="B645" t="str">
            <v>51N09</v>
          </cell>
          <cell r="C645" t="str">
            <v>5151</v>
          </cell>
          <cell r="D645" t="str">
            <v>CXP Phase1 Design/Agent Imp.</v>
          </cell>
          <cell r="E645" t="str">
            <v>09906307</v>
          </cell>
          <cell r="F645" t="str">
            <v>GP-Cap Specific</v>
          </cell>
          <cell r="G645">
            <v>43191</v>
          </cell>
          <cell r="H645" t="str">
            <v>202102</v>
          </cell>
          <cell r="I645">
            <v>202102</v>
          </cell>
          <cell r="J645" t="str">
            <v>CD</v>
          </cell>
          <cell r="K645" t="str">
            <v>AA</v>
          </cell>
          <cell r="L645" t="str">
            <v>303100</v>
          </cell>
          <cell r="M645" t="str">
            <v xml:space="preserve">099                                </v>
          </cell>
          <cell r="N645" t="str">
            <v>00</v>
          </cell>
          <cell r="O645" t="str">
            <v xml:space="preserve">UADD    </v>
          </cell>
          <cell r="P645" t="str">
            <v>Customer Facing Technology</v>
          </cell>
          <cell r="Q645" t="str">
            <v>Customer Facing Technology</v>
          </cell>
          <cell r="R645">
            <v>1452.49</v>
          </cell>
          <cell r="S645" t="str">
            <v>5151</v>
          </cell>
          <cell r="T645" t="str">
            <v>51N09</v>
          </cell>
          <cell r="U645" t="str">
            <v>Programs</v>
          </cell>
          <cell r="V645" t="str">
            <v>CD.AA.303100</v>
          </cell>
          <cell r="W645">
            <v>9.307E-2</v>
          </cell>
          <cell r="X645">
            <v>135.18324430000001</v>
          </cell>
        </row>
        <row r="646">
          <cell r="B646" t="str">
            <v>51N09</v>
          </cell>
          <cell r="C646" t="str">
            <v>5151</v>
          </cell>
          <cell r="D646" t="str">
            <v>Digital Channel Features Pkg2</v>
          </cell>
          <cell r="E646" t="str">
            <v>09906628</v>
          </cell>
          <cell r="F646" t="str">
            <v>GP-Cap Specific</v>
          </cell>
          <cell r="G646">
            <v>43800</v>
          </cell>
          <cell r="H646" t="str">
            <v>202102</v>
          </cell>
          <cell r="I646">
            <v>202102</v>
          </cell>
          <cell r="J646" t="str">
            <v>CD</v>
          </cell>
          <cell r="K646" t="str">
            <v>AA</v>
          </cell>
          <cell r="L646" t="str">
            <v>303100</v>
          </cell>
          <cell r="M646" t="str">
            <v xml:space="preserve">099                                </v>
          </cell>
          <cell r="N646" t="str">
            <v>00</v>
          </cell>
          <cell r="O646" t="str">
            <v xml:space="preserve">UADD    </v>
          </cell>
          <cell r="P646" t="str">
            <v>Customer Facing Technology</v>
          </cell>
          <cell r="Q646" t="str">
            <v>Customer Facing Technology</v>
          </cell>
          <cell r="R646">
            <v>5069.87</v>
          </cell>
          <cell r="S646" t="str">
            <v>5151</v>
          </cell>
          <cell r="T646" t="str">
            <v>51N09</v>
          </cell>
          <cell r="U646" t="str">
            <v>Programs</v>
          </cell>
          <cell r="V646" t="str">
            <v>CD.AA.303100</v>
          </cell>
          <cell r="W646">
            <v>9.307E-2</v>
          </cell>
          <cell r="X646">
            <v>471.85280089999998</v>
          </cell>
        </row>
        <row r="647">
          <cell r="B647" t="str">
            <v>51N09</v>
          </cell>
          <cell r="C647" t="str">
            <v>5151</v>
          </cell>
          <cell r="D647" t="str">
            <v>Digital Channel Features Pkg2</v>
          </cell>
          <cell r="E647" t="str">
            <v>09906628</v>
          </cell>
          <cell r="F647" t="str">
            <v>GP-Cap Specific</v>
          </cell>
          <cell r="G647">
            <v>43800</v>
          </cell>
          <cell r="H647" t="str">
            <v>202102</v>
          </cell>
          <cell r="I647">
            <v>202102</v>
          </cell>
          <cell r="J647" t="str">
            <v>CD</v>
          </cell>
          <cell r="K647" t="str">
            <v>AA</v>
          </cell>
          <cell r="L647" t="str">
            <v>391100</v>
          </cell>
          <cell r="M647" t="str">
            <v xml:space="preserve">099                                </v>
          </cell>
          <cell r="N647" t="str">
            <v>00</v>
          </cell>
          <cell r="O647" t="str">
            <v xml:space="preserve">UADD    </v>
          </cell>
          <cell r="P647" t="str">
            <v>Customer Facing Technology</v>
          </cell>
          <cell r="Q647" t="str">
            <v>Customer Facing Technology</v>
          </cell>
          <cell r="R647">
            <v>0</v>
          </cell>
          <cell r="S647" t="str">
            <v>5151</v>
          </cell>
          <cell r="T647" t="str">
            <v>51N09</v>
          </cell>
          <cell r="U647" t="str">
            <v>Programs</v>
          </cell>
          <cell r="V647" t="str">
            <v>CD.AA.391100</v>
          </cell>
          <cell r="W647">
            <v>9.307E-2</v>
          </cell>
          <cell r="X647">
            <v>0</v>
          </cell>
        </row>
        <row r="648">
          <cell r="B648" t="str">
            <v>51N09</v>
          </cell>
          <cell r="C648" t="str">
            <v>5151</v>
          </cell>
          <cell r="D648" t="str">
            <v>Sitecore Upgrade</v>
          </cell>
          <cell r="E648" t="str">
            <v>09906508</v>
          </cell>
          <cell r="F648" t="str">
            <v>GP-Cap Specific</v>
          </cell>
          <cell r="G648">
            <v>43525</v>
          </cell>
          <cell r="H648" t="str">
            <v>202102</v>
          </cell>
          <cell r="I648">
            <v>202102</v>
          </cell>
          <cell r="J648" t="str">
            <v>CD</v>
          </cell>
          <cell r="K648" t="str">
            <v>AA</v>
          </cell>
          <cell r="L648" t="str">
            <v>303100</v>
          </cell>
          <cell r="M648" t="str">
            <v xml:space="preserve">099                                </v>
          </cell>
          <cell r="N648" t="str">
            <v>00</v>
          </cell>
          <cell r="O648" t="str">
            <v xml:space="preserve">UADD    </v>
          </cell>
          <cell r="P648" t="str">
            <v>Customer Facing Technology</v>
          </cell>
          <cell r="Q648" t="str">
            <v>Customer Facing Technology</v>
          </cell>
          <cell r="R648">
            <v>15817.32</v>
          </cell>
          <cell r="S648" t="str">
            <v>5151</v>
          </cell>
          <cell r="T648" t="str">
            <v>51N09</v>
          </cell>
          <cell r="U648" t="str">
            <v>Programs</v>
          </cell>
          <cell r="V648" t="str">
            <v>CD.AA.303100</v>
          </cell>
          <cell r="W648">
            <v>9.307E-2</v>
          </cell>
          <cell r="X648">
            <v>1472.1179723999999</v>
          </cell>
        </row>
        <row r="649">
          <cell r="B649" t="str">
            <v>51N09</v>
          </cell>
          <cell r="C649" t="str">
            <v>5151</v>
          </cell>
          <cell r="D649" t="str">
            <v>Sitecore Upgrade</v>
          </cell>
          <cell r="E649" t="str">
            <v>09906508</v>
          </cell>
          <cell r="F649" t="str">
            <v>GP-Cap Specific</v>
          </cell>
          <cell r="G649">
            <v>43525</v>
          </cell>
          <cell r="H649" t="str">
            <v>202102</v>
          </cell>
          <cell r="I649">
            <v>202102</v>
          </cell>
          <cell r="J649" t="str">
            <v>CD</v>
          </cell>
          <cell r="K649" t="str">
            <v>AA</v>
          </cell>
          <cell r="L649" t="str">
            <v>391100</v>
          </cell>
          <cell r="M649" t="str">
            <v xml:space="preserve">099                                </v>
          </cell>
          <cell r="N649" t="str">
            <v>00</v>
          </cell>
          <cell r="O649" t="str">
            <v xml:space="preserve">UADD    </v>
          </cell>
          <cell r="P649" t="str">
            <v>Customer Facing Technology</v>
          </cell>
          <cell r="Q649" t="str">
            <v>Customer Facing Technology</v>
          </cell>
          <cell r="R649">
            <v>646.61</v>
          </cell>
          <cell r="S649" t="str">
            <v>5151</v>
          </cell>
          <cell r="T649" t="str">
            <v>51N09</v>
          </cell>
          <cell r="U649" t="str">
            <v>Programs</v>
          </cell>
          <cell r="V649" t="str">
            <v>CD.AA.391100</v>
          </cell>
          <cell r="W649">
            <v>9.307E-2</v>
          </cell>
          <cell r="X649">
            <v>60.1799927</v>
          </cell>
        </row>
        <row r="650">
          <cell r="B650" t="str">
            <v>52N09</v>
          </cell>
          <cell r="C650" t="str">
            <v>5152</v>
          </cell>
          <cell r="D650" t="str">
            <v>PCI Telephone Paymt Compliance</v>
          </cell>
          <cell r="E650" t="str">
            <v>09906214</v>
          </cell>
          <cell r="F650" t="str">
            <v>GP-Cap Specific</v>
          </cell>
          <cell r="G650">
            <v>42979</v>
          </cell>
          <cell r="H650" t="str">
            <v>202102</v>
          </cell>
          <cell r="I650">
            <v>202102</v>
          </cell>
          <cell r="J650" t="str">
            <v>CD</v>
          </cell>
          <cell r="K650" t="str">
            <v>AA</v>
          </cell>
          <cell r="L650" t="str">
            <v>303100</v>
          </cell>
          <cell r="M650" t="str">
            <v xml:space="preserve">099                                </v>
          </cell>
          <cell r="N650" t="str">
            <v>00</v>
          </cell>
          <cell r="O650" t="str">
            <v xml:space="preserve">UADD    </v>
          </cell>
          <cell r="P650" t="str">
            <v>Payment Card Industry (PCI)</v>
          </cell>
          <cell r="Q650" t="str">
            <v>Payment Card Industry (PCI)</v>
          </cell>
          <cell r="R650">
            <v>3210.72</v>
          </cell>
          <cell r="S650" t="str">
            <v>5152</v>
          </cell>
          <cell r="T650" t="str">
            <v>52N09</v>
          </cell>
          <cell r="U650" t="str">
            <v>Projects</v>
          </cell>
          <cell r="V650" t="str">
            <v>CD.AA.303100</v>
          </cell>
          <cell r="W650">
            <v>9.307E-2</v>
          </cell>
          <cell r="X650">
            <v>298.82171039999997</v>
          </cell>
        </row>
        <row r="651">
          <cell r="B651" t="str">
            <v>52N09</v>
          </cell>
          <cell r="C651" t="str">
            <v>5152</v>
          </cell>
          <cell r="D651" t="str">
            <v>PCI Telephone Paymt Compliance</v>
          </cell>
          <cell r="E651" t="str">
            <v>09906214</v>
          </cell>
          <cell r="F651" t="str">
            <v>GP-Cap Specific</v>
          </cell>
          <cell r="G651">
            <v>42979</v>
          </cell>
          <cell r="H651" t="str">
            <v>202102</v>
          </cell>
          <cell r="I651">
            <v>202102</v>
          </cell>
          <cell r="J651" t="str">
            <v>CD</v>
          </cell>
          <cell r="K651" t="str">
            <v>AA</v>
          </cell>
          <cell r="L651" t="str">
            <v>391100</v>
          </cell>
          <cell r="M651" t="str">
            <v xml:space="preserve">099                                </v>
          </cell>
          <cell r="N651" t="str">
            <v>00</v>
          </cell>
          <cell r="O651" t="str">
            <v xml:space="preserve">UADD    </v>
          </cell>
          <cell r="P651" t="str">
            <v>Payment Card Industry (PCI)</v>
          </cell>
          <cell r="Q651" t="str">
            <v>Payment Card Industry (PCI)</v>
          </cell>
          <cell r="R651">
            <v>1284.29</v>
          </cell>
          <cell r="S651" t="str">
            <v>5152</v>
          </cell>
          <cell r="T651" t="str">
            <v>52N09</v>
          </cell>
          <cell r="U651" t="str">
            <v>Projects</v>
          </cell>
          <cell r="V651" t="str">
            <v>CD.AA.391100</v>
          </cell>
          <cell r="W651">
            <v>9.307E-2</v>
          </cell>
          <cell r="X651">
            <v>119.52887029999999</v>
          </cell>
        </row>
        <row r="652">
          <cell r="B652" t="str">
            <v>52N09</v>
          </cell>
          <cell r="C652" t="str">
            <v>5152</v>
          </cell>
          <cell r="D652" t="str">
            <v>PCI Telephone Paymt Compliance</v>
          </cell>
          <cell r="E652" t="str">
            <v>09906214</v>
          </cell>
          <cell r="F652" t="str">
            <v>GP-Cap Specific</v>
          </cell>
          <cell r="G652">
            <v>42979</v>
          </cell>
          <cell r="H652" t="str">
            <v>202102</v>
          </cell>
          <cell r="I652">
            <v>202102</v>
          </cell>
          <cell r="J652" t="str">
            <v>CD</v>
          </cell>
          <cell r="K652" t="str">
            <v>AA</v>
          </cell>
          <cell r="L652" t="str">
            <v>397000</v>
          </cell>
          <cell r="M652" t="str">
            <v xml:space="preserve">099                                </v>
          </cell>
          <cell r="N652" t="str">
            <v>SPOTE</v>
          </cell>
          <cell r="O652" t="str">
            <v xml:space="preserve">UADD    </v>
          </cell>
          <cell r="P652" t="str">
            <v>Payment Card Industry (PCI)</v>
          </cell>
          <cell r="Q652" t="str">
            <v>Payment Card Industry (PCI)</v>
          </cell>
          <cell r="R652">
            <v>3210.72</v>
          </cell>
          <cell r="S652" t="str">
            <v>5152</v>
          </cell>
          <cell r="T652" t="str">
            <v>52N09</v>
          </cell>
          <cell r="U652" t="str">
            <v>Projects</v>
          </cell>
          <cell r="V652" t="str">
            <v>CD.AA.397000</v>
          </cell>
          <cell r="W652">
            <v>9.307E-2</v>
          </cell>
          <cell r="X652">
            <v>298.82171039999997</v>
          </cell>
        </row>
        <row r="653">
          <cell r="B653" t="str">
            <v>55N09</v>
          </cell>
          <cell r="C653" t="str">
            <v>5155</v>
          </cell>
          <cell r="D653" t="str">
            <v>Active Directory Refresh</v>
          </cell>
          <cell r="E653" t="str">
            <v>09906700</v>
          </cell>
          <cell r="F653" t="str">
            <v>GP-Cap Specific</v>
          </cell>
          <cell r="G653">
            <v>43952</v>
          </cell>
          <cell r="H653" t="str">
            <v>202102</v>
          </cell>
          <cell r="I653">
            <v>202102</v>
          </cell>
          <cell r="J653" t="str">
            <v>CD</v>
          </cell>
          <cell r="K653" t="str">
            <v>AA</v>
          </cell>
          <cell r="L653" t="str">
            <v>303100</v>
          </cell>
          <cell r="M653" t="str">
            <v xml:space="preserve">099                                </v>
          </cell>
          <cell r="N653" t="str">
            <v>00</v>
          </cell>
          <cell r="O653" t="str">
            <v xml:space="preserve">UADD    </v>
          </cell>
          <cell r="P653" t="str">
            <v>Data Center Compute and Storage Systems</v>
          </cell>
          <cell r="Q653" t="str">
            <v>Data Center Compute and Storage Systems</v>
          </cell>
          <cell r="R653">
            <v>19750.28</v>
          </cell>
          <cell r="S653" t="str">
            <v>5155</v>
          </cell>
          <cell r="T653" t="str">
            <v>55N09</v>
          </cell>
          <cell r="U653" t="str">
            <v>Programs</v>
          </cell>
          <cell r="V653" t="str">
            <v>CD.AA.303100</v>
          </cell>
          <cell r="W653">
            <v>9.307E-2</v>
          </cell>
          <cell r="X653">
            <v>1838.1585596</v>
          </cell>
        </row>
        <row r="654">
          <cell r="B654" t="str">
            <v>55N09</v>
          </cell>
          <cell r="C654" t="str">
            <v>5155</v>
          </cell>
          <cell r="D654" t="str">
            <v>Active Directory Refresh</v>
          </cell>
          <cell r="E654" t="str">
            <v>09906700</v>
          </cell>
          <cell r="F654" t="str">
            <v>GP-Cap Specific</v>
          </cell>
          <cell r="G654">
            <v>43952</v>
          </cell>
          <cell r="H654" t="str">
            <v>202102</v>
          </cell>
          <cell r="I654">
            <v>202102</v>
          </cell>
          <cell r="J654" t="str">
            <v>CD</v>
          </cell>
          <cell r="K654" t="str">
            <v>AA</v>
          </cell>
          <cell r="L654" t="str">
            <v>391100</v>
          </cell>
          <cell r="M654" t="str">
            <v xml:space="preserve">099                                </v>
          </cell>
          <cell r="N654" t="str">
            <v>00</v>
          </cell>
          <cell r="O654" t="str">
            <v xml:space="preserve">UADD    </v>
          </cell>
          <cell r="P654" t="str">
            <v>Data Center Compute and Storage Systems</v>
          </cell>
          <cell r="Q654" t="str">
            <v>Data Center Compute and Storage Systems</v>
          </cell>
          <cell r="R654">
            <v>0</v>
          </cell>
          <cell r="S654" t="str">
            <v>5155</v>
          </cell>
          <cell r="T654" t="str">
            <v>55N09</v>
          </cell>
          <cell r="U654" t="str">
            <v>Programs</v>
          </cell>
          <cell r="V654" t="str">
            <v>CD.AA.391100</v>
          </cell>
          <cell r="W654">
            <v>9.307E-2</v>
          </cell>
          <cell r="X654">
            <v>0</v>
          </cell>
        </row>
        <row r="655">
          <cell r="B655" t="str">
            <v>55N09</v>
          </cell>
          <cell r="C655" t="str">
            <v>5155</v>
          </cell>
          <cell r="D655" t="str">
            <v>Red Hat Linux v6 Replacement</v>
          </cell>
          <cell r="E655" t="str">
            <v>09906577</v>
          </cell>
          <cell r="F655" t="str">
            <v>GP-Cap Specific</v>
          </cell>
          <cell r="G655">
            <v>43739</v>
          </cell>
          <cell r="H655" t="str">
            <v>202102</v>
          </cell>
          <cell r="I655">
            <v>202102</v>
          </cell>
          <cell r="J655" t="str">
            <v>CD</v>
          </cell>
          <cell r="K655" t="str">
            <v>AA</v>
          </cell>
          <cell r="L655" t="str">
            <v>303100</v>
          </cell>
          <cell r="M655" t="str">
            <v xml:space="preserve">099                                </v>
          </cell>
          <cell r="N655" t="str">
            <v>00</v>
          </cell>
          <cell r="O655" t="str">
            <v xml:space="preserve">UADD    </v>
          </cell>
          <cell r="P655" t="str">
            <v>Data Center Compute and Storage Systems</v>
          </cell>
          <cell r="Q655" t="str">
            <v>Data Center Compute and Storage Systems</v>
          </cell>
          <cell r="R655">
            <v>4890.2299999999996</v>
          </cell>
          <cell r="S655" t="str">
            <v>5155</v>
          </cell>
          <cell r="T655" t="str">
            <v>55N09</v>
          </cell>
          <cell r="U655" t="str">
            <v>Programs</v>
          </cell>
          <cell r="V655" t="str">
            <v>CD.AA.303100</v>
          </cell>
          <cell r="W655">
            <v>9.307E-2</v>
          </cell>
          <cell r="X655">
            <v>455.13370609999998</v>
          </cell>
        </row>
        <row r="656">
          <cell r="B656" t="str">
            <v>56N09</v>
          </cell>
          <cell r="C656" t="str">
            <v>5156</v>
          </cell>
          <cell r="D656" t="str">
            <v>Nokia HM Cell Implementation</v>
          </cell>
          <cell r="E656" t="str">
            <v>09906706</v>
          </cell>
          <cell r="F656" t="str">
            <v>GP-Cap Specific</v>
          </cell>
          <cell r="G656">
            <v>43952</v>
          </cell>
          <cell r="H656" t="str">
            <v>202102</v>
          </cell>
          <cell r="I656">
            <v>202102</v>
          </cell>
          <cell r="J656" t="str">
            <v>CD</v>
          </cell>
          <cell r="K656" t="str">
            <v>AA</v>
          </cell>
          <cell r="L656" t="str">
            <v>397000</v>
          </cell>
          <cell r="M656" t="str">
            <v xml:space="preserve">099                                </v>
          </cell>
          <cell r="N656" t="str">
            <v>00</v>
          </cell>
          <cell r="O656" t="str">
            <v xml:space="preserve">UADD    </v>
          </cell>
          <cell r="P656" t="str">
            <v>Digital Grid Network Expansion</v>
          </cell>
          <cell r="Q656" t="str">
            <v>Digital Grid Network Expansion</v>
          </cell>
          <cell r="R656">
            <v>4428.16</v>
          </cell>
          <cell r="S656" t="str">
            <v>5156</v>
          </cell>
          <cell r="T656" t="str">
            <v>56N09</v>
          </cell>
          <cell r="U656" t="str">
            <v>Programs</v>
          </cell>
          <cell r="V656" t="str">
            <v>CD.AA.397000</v>
          </cell>
          <cell r="W656">
            <v>9.307E-2</v>
          </cell>
          <cell r="X656">
            <v>412.12885119999999</v>
          </cell>
        </row>
        <row r="657">
          <cell r="B657" t="str">
            <v>56N09</v>
          </cell>
          <cell r="C657" t="str">
            <v>5156</v>
          </cell>
          <cell r="D657" t="str">
            <v>Regional Satellite Deployment</v>
          </cell>
          <cell r="E657" t="str">
            <v>09906605</v>
          </cell>
          <cell r="F657" t="str">
            <v>GP-Cap Specific</v>
          </cell>
          <cell r="G657">
            <v>43525</v>
          </cell>
          <cell r="H657" t="str">
            <v>202102</v>
          </cell>
          <cell r="I657">
            <v>202102</v>
          </cell>
          <cell r="J657" t="str">
            <v>CD</v>
          </cell>
          <cell r="K657" t="str">
            <v>AA</v>
          </cell>
          <cell r="L657" t="str">
            <v>397000</v>
          </cell>
          <cell r="M657" t="str">
            <v xml:space="preserve">099                                </v>
          </cell>
          <cell r="N657" t="str">
            <v>00</v>
          </cell>
          <cell r="O657" t="str">
            <v xml:space="preserve">UADD    </v>
          </cell>
          <cell r="P657" t="str">
            <v>Digital Grid Network Expansion</v>
          </cell>
          <cell r="Q657" t="str">
            <v>Digital Grid Network Expansion</v>
          </cell>
          <cell r="R657">
            <v>7533.37</v>
          </cell>
          <cell r="S657" t="str">
            <v>5156</v>
          </cell>
          <cell r="T657" t="str">
            <v>56N09</v>
          </cell>
          <cell r="U657" t="str">
            <v>Programs</v>
          </cell>
          <cell r="V657" t="str">
            <v>CD.AA.397000</v>
          </cell>
          <cell r="W657">
            <v>9.307E-2</v>
          </cell>
          <cell r="X657">
            <v>701.13074589999997</v>
          </cell>
        </row>
        <row r="658">
          <cell r="B658" t="str">
            <v>80K51</v>
          </cell>
          <cell r="C658" t="str">
            <v>7000</v>
          </cell>
          <cell r="D658" t="str">
            <v>#47752-Supply Chain Medford</v>
          </cell>
          <cell r="E658" t="str">
            <v>98405242</v>
          </cell>
          <cell r="F658" t="str">
            <v>GP-Cap Specific</v>
          </cell>
          <cell r="G658">
            <v>41640</v>
          </cell>
          <cell r="H658" t="str">
            <v>202102</v>
          </cell>
          <cell r="I658">
            <v>202102</v>
          </cell>
          <cell r="J658" t="str">
            <v>GD</v>
          </cell>
          <cell r="K658" t="str">
            <v>OR</v>
          </cell>
          <cell r="L658" t="str">
            <v>392047</v>
          </cell>
          <cell r="M658" t="str">
            <v xml:space="preserve">068                                </v>
          </cell>
          <cell r="N658" t="str">
            <v>00</v>
          </cell>
          <cell r="O658" t="str">
            <v xml:space="preserve">CFNU    </v>
          </cell>
          <cell r="P658" t="str">
            <v>Transportation Equip</v>
          </cell>
          <cell r="Q658" t="str">
            <v>Transportation Equipment-System Wide</v>
          </cell>
          <cell r="R658">
            <v>60532.17</v>
          </cell>
          <cell r="S658" t="str">
            <v>7000</v>
          </cell>
          <cell r="T658" t="str">
            <v>80K51</v>
          </cell>
          <cell r="U658" t="str">
            <v>Programs</v>
          </cell>
          <cell r="V658" t="str">
            <v>GD.OR.392047</v>
          </cell>
          <cell r="W658">
            <v>1</v>
          </cell>
          <cell r="X658">
            <v>60532.17</v>
          </cell>
        </row>
        <row r="659">
          <cell r="B659" t="str">
            <v>80K51</v>
          </cell>
          <cell r="C659" t="str">
            <v>7000</v>
          </cell>
          <cell r="D659" t="str">
            <v>#47752-Supply Chain Medford</v>
          </cell>
          <cell r="E659" t="str">
            <v>98405242</v>
          </cell>
          <cell r="F659" t="str">
            <v>GP-Cap Specific</v>
          </cell>
          <cell r="G659">
            <v>41640</v>
          </cell>
          <cell r="H659" t="str">
            <v>202102</v>
          </cell>
          <cell r="I659">
            <v>202102</v>
          </cell>
          <cell r="J659" t="str">
            <v>GD</v>
          </cell>
          <cell r="K659" t="str">
            <v>OR</v>
          </cell>
          <cell r="L659" t="str">
            <v>392047</v>
          </cell>
          <cell r="M659" t="str">
            <v xml:space="preserve">068                                </v>
          </cell>
          <cell r="N659" t="str">
            <v>00</v>
          </cell>
          <cell r="O659" t="str">
            <v xml:space="preserve">NURV    </v>
          </cell>
          <cell r="P659" t="str">
            <v>Transportation Equip</v>
          </cell>
          <cell r="Q659" t="str">
            <v>Transportation Equipment-System Wide</v>
          </cell>
          <cell r="R659">
            <v>-60532.17</v>
          </cell>
          <cell r="S659" t="str">
            <v>7000</v>
          </cell>
          <cell r="T659" t="str">
            <v>80K51</v>
          </cell>
          <cell r="U659" t="str">
            <v>Programs</v>
          </cell>
          <cell r="V659" t="str">
            <v>GD.OR.392047</v>
          </cell>
          <cell r="W659">
            <v>1</v>
          </cell>
          <cell r="X659">
            <v>-60532.17</v>
          </cell>
        </row>
        <row r="660">
          <cell r="B660" t="str">
            <v>80K51</v>
          </cell>
          <cell r="C660" t="str">
            <v>7000</v>
          </cell>
          <cell r="D660" t="str">
            <v xml:space="preserve">46559 Trans Veg Mgt - Truck		</v>
          </cell>
          <cell r="E660" t="str">
            <v>09906343</v>
          </cell>
          <cell r="F660" t="str">
            <v>GP-Cap Specific</v>
          </cell>
          <cell r="G660">
            <v>43252</v>
          </cell>
          <cell r="H660" t="str">
            <v>202102</v>
          </cell>
          <cell r="I660">
            <v>202102</v>
          </cell>
          <cell r="J660" t="str">
            <v>CD</v>
          </cell>
          <cell r="K660" t="str">
            <v>AA</v>
          </cell>
          <cell r="L660" t="str">
            <v>392046</v>
          </cell>
          <cell r="M660" t="str">
            <v xml:space="preserve">099                                </v>
          </cell>
          <cell r="N660" t="str">
            <v>00</v>
          </cell>
          <cell r="O660" t="str">
            <v xml:space="preserve">CFNU    </v>
          </cell>
          <cell r="P660" t="str">
            <v>Transportation Equip</v>
          </cell>
          <cell r="Q660" t="str">
            <v>Transportation Equipment-System Wide</v>
          </cell>
          <cell r="R660">
            <v>50503.85</v>
          </cell>
          <cell r="S660" t="str">
            <v>7000</v>
          </cell>
          <cell r="T660" t="str">
            <v>80K51</v>
          </cell>
          <cell r="U660" t="str">
            <v>Programs</v>
          </cell>
          <cell r="V660" t="str">
            <v>CD.AA.392046</v>
          </cell>
          <cell r="W660">
            <v>9.307E-2</v>
          </cell>
          <cell r="X660">
            <v>4700.3933195</v>
          </cell>
        </row>
        <row r="661">
          <cell r="B661" t="str">
            <v>80K51</v>
          </cell>
          <cell r="C661" t="str">
            <v>7000</v>
          </cell>
          <cell r="D661" t="str">
            <v xml:space="preserve">46559 Trans Veg Mgt - Truck		</v>
          </cell>
          <cell r="E661" t="str">
            <v>09906343</v>
          </cell>
          <cell r="F661" t="str">
            <v>GP-Cap Specific</v>
          </cell>
          <cell r="G661">
            <v>43252</v>
          </cell>
          <cell r="H661" t="str">
            <v>202102</v>
          </cell>
          <cell r="I661">
            <v>202102</v>
          </cell>
          <cell r="J661" t="str">
            <v>CD</v>
          </cell>
          <cell r="K661" t="str">
            <v>AA</v>
          </cell>
          <cell r="L661" t="str">
            <v>392046</v>
          </cell>
          <cell r="M661" t="str">
            <v xml:space="preserve">099                                </v>
          </cell>
          <cell r="N661" t="str">
            <v>00</v>
          </cell>
          <cell r="O661" t="str">
            <v xml:space="preserve">NURV    </v>
          </cell>
          <cell r="P661" t="str">
            <v>Transportation Equip</v>
          </cell>
          <cell r="Q661" t="str">
            <v>Transportation Equipment-System Wide</v>
          </cell>
          <cell r="R661">
            <v>-50503.85</v>
          </cell>
          <cell r="S661" t="str">
            <v>7000</v>
          </cell>
          <cell r="T661" t="str">
            <v>80K51</v>
          </cell>
          <cell r="U661" t="str">
            <v>Programs</v>
          </cell>
          <cell r="V661" t="str">
            <v>CD.AA.392046</v>
          </cell>
          <cell r="W661">
            <v>9.307E-2</v>
          </cell>
          <cell r="X661">
            <v>-4700.3933195</v>
          </cell>
        </row>
        <row r="662">
          <cell r="B662" t="str">
            <v>71H07</v>
          </cell>
          <cell r="C662" t="str">
            <v>7001</v>
          </cell>
          <cell r="D662" t="str">
            <v>Medford- Weld Shop Electrical</v>
          </cell>
          <cell r="E662" t="str">
            <v>17005021</v>
          </cell>
          <cell r="F662" t="str">
            <v>GP-Cap Specific</v>
          </cell>
          <cell r="G662">
            <v>43556</v>
          </cell>
          <cell r="H662" t="str">
            <v>202102</v>
          </cell>
          <cell r="I662">
            <v>202102</v>
          </cell>
          <cell r="J662" t="str">
            <v>GD</v>
          </cell>
          <cell r="K662" t="str">
            <v>OR</v>
          </cell>
          <cell r="L662" t="str">
            <v>390100</v>
          </cell>
          <cell r="M662" t="str">
            <v xml:space="preserve">068                                </v>
          </cell>
          <cell r="N662" t="str">
            <v>MEDSC</v>
          </cell>
          <cell r="O662" t="str">
            <v xml:space="preserve">CFNU    </v>
          </cell>
          <cell r="P662" t="str">
            <v>Structures &amp; Improv</v>
          </cell>
          <cell r="Q662" t="str">
            <v>Structures and Improvements</v>
          </cell>
          <cell r="R662">
            <v>21220.84</v>
          </cell>
          <cell r="S662" t="str">
            <v>7001</v>
          </cell>
          <cell r="T662" t="str">
            <v>71H07</v>
          </cell>
          <cell r="U662" t="str">
            <v>Programs</v>
          </cell>
          <cell r="V662" t="str">
            <v>GD.OR.390100</v>
          </cell>
          <cell r="W662">
            <v>1</v>
          </cell>
          <cell r="X662">
            <v>21220.84</v>
          </cell>
        </row>
        <row r="663">
          <cell r="B663" t="str">
            <v>71H07</v>
          </cell>
          <cell r="C663" t="str">
            <v>7001</v>
          </cell>
          <cell r="D663" t="str">
            <v>Medford- Weld Shop Electrical</v>
          </cell>
          <cell r="E663" t="str">
            <v>17005021</v>
          </cell>
          <cell r="F663" t="str">
            <v>GP-Cap Specific</v>
          </cell>
          <cell r="G663">
            <v>43556</v>
          </cell>
          <cell r="H663" t="str">
            <v>202102</v>
          </cell>
          <cell r="I663">
            <v>202102</v>
          </cell>
          <cell r="J663" t="str">
            <v>GD</v>
          </cell>
          <cell r="K663" t="str">
            <v>OR</v>
          </cell>
          <cell r="L663" t="str">
            <v>390100</v>
          </cell>
          <cell r="M663" t="str">
            <v xml:space="preserve">068                                </v>
          </cell>
          <cell r="N663" t="str">
            <v>MEDSC</v>
          </cell>
          <cell r="O663" t="str">
            <v xml:space="preserve">NURV    </v>
          </cell>
          <cell r="P663" t="str">
            <v>Structures &amp; Improv</v>
          </cell>
          <cell r="Q663" t="str">
            <v>Structures and Improvements</v>
          </cell>
          <cell r="R663">
            <v>-17448.25</v>
          </cell>
          <cell r="S663" t="str">
            <v>7001</v>
          </cell>
          <cell r="T663" t="str">
            <v>71H07</v>
          </cell>
          <cell r="U663" t="str">
            <v>Programs</v>
          </cell>
          <cell r="V663" t="str">
            <v>GD.OR.390100</v>
          </cell>
          <cell r="W663">
            <v>1</v>
          </cell>
          <cell r="X663">
            <v>-17448.25</v>
          </cell>
        </row>
        <row r="664">
          <cell r="B664" t="str">
            <v>71H07</v>
          </cell>
          <cell r="C664" t="str">
            <v>7001</v>
          </cell>
          <cell r="D664" t="str">
            <v>Medford- Weld Shop Electrical</v>
          </cell>
          <cell r="E664" t="str">
            <v>17005021</v>
          </cell>
          <cell r="F664" t="str">
            <v>GP-Cap Specific</v>
          </cell>
          <cell r="G664">
            <v>43556</v>
          </cell>
          <cell r="H664" t="str">
            <v>202102</v>
          </cell>
          <cell r="I664">
            <v>202102</v>
          </cell>
          <cell r="J664" t="str">
            <v>GD</v>
          </cell>
          <cell r="K664" t="str">
            <v>OR</v>
          </cell>
          <cell r="L664" t="str">
            <v>394000</v>
          </cell>
          <cell r="M664" t="str">
            <v xml:space="preserve">068                                </v>
          </cell>
          <cell r="N664" t="str">
            <v>MEDSC</v>
          </cell>
          <cell r="O664" t="str">
            <v xml:space="preserve">NURV    </v>
          </cell>
          <cell r="P664" t="str">
            <v>Structures &amp; Improv</v>
          </cell>
          <cell r="Q664" t="str">
            <v>Structures and Improvements</v>
          </cell>
          <cell r="R664">
            <v>-3772.59</v>
          </cell>
          <cell r="S664" t="str">
            <v>7001</v>
          </cell>
          <cell r="T664" t="str">
            <v>71H07</v>
          </cell>
          <cell r="U664" t="str">
            <v>Programs</v>
          </cell>
          <cell r="V664" t="str">
            <v>GD.OR.394000</v>
          </cell>
          <cell r="W664">
            <v>1</v>
          </cell>
          <cell r="X664">
            <v>-3772.59</v>
          </cell>
        </row>
        <row r="665">
          <cell r="B665" t="str">
            <v>76H07</v>
          </cell>
          <cell r="C665" t="str">
            <v>7003</v>
          </cell>
          <cell r="D665" t="str">
            <v>Furniture Blanket</v>
          </cell>
          <cell r="E665" t="str">
            <v>09905895</v>
          </cell>
          <cell r="F665" t="str">
            <v>GP-Cap Blanket</v>
          </cell>
          <cell r="G665">
            <v>42005</v>
          </cell>
          <cell r="H665" t="str">
            <v>202102</v>
          </cell>
          <cell r="I665">
            <v>202102</v>
          </cell>
          <cell r="J665" t="str">
            <v>CD</v>
          </cell>
          <cell r="K665" t="str">
            <v>AA</v>
          </cell>
          <cell r="L665" t="str">
            <v>391000</v>
          </cell>
          <cell r="M665" t="str">
            <v xml:space="preserve">099                                </v>
          </cell>
          <cell r="N665" t="str">
            <v>00</v>
          </cell>
          <cell r="O665" t="str">
            <v xml:space="preserve">UADD    </v>
          </cell>
          <cell r="P665" t="str">
            <v>Office Furniture</v>
          </cell>
          <cell r="Q665" t="str">
            <v>Office Furniture</v>
          </cell>
          <cell r="R665">
            <v>9155.2199999999993</v>
          </cell>
          <cell r="S665" t="str">
            <v>7003</v>
          </cell>
          <cell r="T665" t="str">
            <v>76H07</v>
          </cell>
          <cell r="U665" t="str">
            <v>Programs</v>
          </cell>
          <cell r="V665" t="str">
            <v>CD.AA.391000</v>
          </cell>
          <cell r="W665">
            <v>9.307E-2</v>
          </cell>
          <cell r="X665">
            <v>852.07632539999997</v>
          </cell>
        </row>
        <row r="666">
          <cell r="B666" t="str">
            <v>86J51</v>
          </cell>
          <cell r="C666" t="str">
            <v>7006</v>
          </cell>
          <cell r="D666" t="str">
            <v>Gas Capital Tools-Common</v>
          </cell>
          <cell r="E666" t="str">
            <v>09901861</v>
          </cell>
          <cell r="F666" t="str">
            <v>GP-Cap Blanket</v>
          </cell>
          <cell r="G666">
            <v>34305</v>
          </cell>
          <cell r="H666" t="str">
            <v>202102</v>
          </cell>
          <cell r="I666">
            <v>202102</v>
          </cell>
          <cell r="J666" t="str">
            <v>GD</v>
          </cell>
          <cell r="K666" t="str">
            <v>AA</v>
          </cell>
          <cell r="L666" t="str">
            <v>394000</v>
          </cell>
          <cell r="M666" t="str">
            <v xml:space="preserve">099                                </v>
          </cell>
          <cell r="N666" t="str">
            <v>00</v>
          </cell>
          <cell r="O666" t="str">
            <v xml:space="preserve">UADD    </v>
          </cell>
          <cell r="P666" t="str">
            <v>Tools Lab &amp; Shop Equipment</v>
          </cell>
          <cell r="Q666" t="str">
            <v>Tools/Lab/Shop Equipment</v>
          </cell>
          <cell r="R666">
            <v>3764.24</v>
          </cell>
          <cell r="S666" t="str">
            <v>7006</v>
          </cell>
          <cell r="T666" t="str">
            <v>86J51</v>
          </cell>
          <cell r="U666" t="str">
            <v>Programs</v>
          </cell>
          <cell r="V666" t="str">
            <v>GD.AA.394000</v>
          </cell>
          <cell r="W666">
            <v>0.31167</v>
          </cell>
          <cell r="X666">
            <v>1173.2006807999999</v>
          </cell>
        </row>
        <row r="667">
          <cell r="B667" t="str">
            <v>19W09</v>
          </cell>
          <cell r="C667" t="str">
            <v>7060</v>
          </cell>
          <cell r="D667" t="str">
            <v>CXP Ph 1: Initial CRM Features</v>
          </cell>
          <cell r="E667" t="str">
            <v>09906604</v>
          </cell>
          <cell r="F667" t="str">
            <v>GP-Cap Specific</v>
          </cell>
          <cell r="G667">
            <v>43709</v>
          </cell>
          <cell r="H667" t="str">
            <v>202102</v>
          </cell>
          <cell r="I667">
            <v>202102</v>
          </cell>
          <cell r="J667" t="str">
            <v>CD</v>
          </cell>
          <cell r="K667" t="str">
            <v>AA</v>
          </cell>
          <cell r="L667" t="str">
            <v>303100</v>
          </cell>
          <cell r="M667" t="str">
            <v xml:space="preserve">099                                </v>
          </cell>
          <cell r="N667" t="str">
            <v>00</v>
          </cell>
          <cell r="O667" t="str">
            <v xml:space="preserve">UADD    </v>
          </cell>
          <cell r="P667" t="str">
            <v>Strategic Initiatives</v>
          </cell>
          <cell r="Q667" t="str">
            <v>Customer Experience Platform</v>
          </cell>
          <cell r="R667">
            <v>9701.68</v>
          </cell>
          <cell r="S667" t="str">
            <v>7060</v>
          </cell>
          <cell r="T667" t="str">
            <v>19W09</v>
          </cell>
          <cell r="V667" t="str">
            <v>CD.AA.303100</v>
          </cell>
          <cell r="W667">
            <v>9.307E-2</v>
          </cell>
          <cell r="X667">
            <v>902.93535759999997</v>
          </cell>
        </row>
        <row r="668">
          <cell r="B668" t="str">
            <v>19W09</v>
          </cell>
          <cell r="C668" t="str">
            <v>7060</v>
          </cell>
          <cell r="D668" t="str">
            <v>CXP Ph 1: Initial CRM Features</v>
          </cell>
          <cell r="E668" t="str">
            <v>09906604</v>
          </cell>
          <cell r="F668" t="str">
            <v>GP-Cap Specific</v>
          </cell>
          <cell r="G668">
            <v>43709</v>
          </cell>
          <cell r="H668" t="str">
            <v>202102</v>
          </cell>
          <cell r="I668">
            <v>202102</v>
          </cell>
          <cell r="J668" t="str">
            <v>CD</v>
          </cell>
          <cell r="K668" t="str">
            <v>AA</v>
          </cell>
          <cell r="L668" t="str">
            <v>391100</v>
          </cell>
          <cell r="M668" t="str">
            <v xml:space="preserve">099                                </v>
          </cell>
          <cell r="N668" t="str">
            <v>00</v>
          </cell>
          <cell r="O668" t="str">
            <v xml:space="preserve">UADD    </v>
          </cell>
          <cell r="P668" t="str">
            <v>Strategic Initiatives</v>
          </cell>
          <cell r="Q668" t="str">
            <v>Customer Experience Platform</v>
          </cell>
          <cell r="R668">
            <v>0</v>
          </cell>
          <cell r="S668" t="str">
            <v>7060</v>
          </cell>
          <cell r="T668" t="str">
            <v>19W09</v>
          </cell>
          <cell r="V668" t="str">
            <v>CD.AA.391100</v>
          </cell>
          <cell r="W668">
            <v>9.307E-2</v>
          </cell>
          <cell r="X668">
            <v>0</v>
          </cell>
        </row>
        <row r="669">
          <cell r="B669" t="str">
            <v>51H07</v>
          </cell>
          <cell r="C669" t="str">
            <v>7060</v>
          </cell>
          <cell r="D669" t="str">
            <v>HUB Facilities Funiture &amp; Fix</v>
          </cell>
          <cell r="E669" t="str">
            <v>09906580</v>
          </cell>
          <cell r="F669" t="str">
            <v>GP-Cap Specific</v>
          </cell>
          <cell r="G669">
            <v>43739</v>
          </cell>
          <cell r="H669" t="str">
            <v>202102</v>
          </cell>
          <cell r="I669">
            <v>202102</v>
          </cell>
          <cell r="J669" t="str">
            <v>CD</v>
          </cell>
          <cell r="K669" t="str">
            <v>AA</v>
          </cell>
          <cell r="L669" t="str">
            <v>391000</v>
          </cell>
          <cell r="M669" t="str">
            <v xml:space="preserve">099                                </v>
          </cell>
          <cell r="N669" t="str">
            <v>00</v>
          </cell>
          <cell r="O669" t="str">
            <v xml:space="preserve">UADD    </v>
          </cell>
          <cell r="P669" t="str">
            <v>Strategic Initiatives</v>
          </cell>
          <cell r="Q669" t="str">
            <v>Facilities Space Build Out &amp; Improvements (7060)</v>
          </cell>
          <cell r="R669">
            <v>45355.62</v>
          </cell>
          <cell r="S669" t="str">
            <v>7060</v>
          </cell>
          <cell r="T669" t="str">
            <v>51H07</v>
          </cell>
          <cell r="V669" t="str">
            <v>CD.AA.391000</v>
          </cell>
          <cell r="W669">
            <v>9.307E-2</v>
          </cell>
          <cell r="X669">
            <v>4221.2475534000005</v>
          </cell>
        </row>
        <row r="670">
          <cell r="B670" t="str">
            <v>20P99</v>
          </cell>
          <cell r="C670" t="str">
            <v>7060</v>
          </cell>
          <cell r="D670" t="str">
            <v>HUB Tech &amp; Security Build-Out</v>
          </cell>
          <cell r="E670" t="str">
            <v>09906583</v>
          </cell>
          <cell r="F670" t="str">
            <v>GP-Cap Specific</v>
          </cell>
          <cell r="G670">
            <v>43739</v>
          </cell>
          <cell r="H670" t="str">
            <v>202102</v>
          </cell>
          <cell r="I670">
            <v>202102</v>
          </cell>
          <cell r="J670" t="str">
            <v>CD</v>
          </cell>
          <cell r="K670" t="str">
            <v>AA</v>
          </cell>
          <cell r="L670" t="str">
            <v>391100</v>
          </cell>
          <cell r="M670" t="str">
            <v xml:space="preserve">099                                </v>
          </cell>
          <cell r="N670" t="str">
            <v>00</v>
          </cell>
          <cell r="O670" t="str">
            <v xml:space="preserve">UADD    </v>
          </cell>
          <cell r="P670" t="str">
            <v>Strategic Initiatives</v>
          </cell>
          <cell r="Q670" t="str">
            <v>Technology and Security HUB Building Improvements (7060)</v>
          </cell>
          <cell r="R670">
            <v>86.04</v>
          </cell>
          <cell r="S670" t="str">
            <v>7060</v>
          </cell>
          <cell r="T670" t="str">
            <v>20P99</v>
          </cell>
          <cell r="V670" t="str">
            <v>CD.AA.391100</v>
          </cell>
          <cell r="W670">
            <v>9.307E-2</v>
          </cell>
          <cell r="X670">
            <v>8.0077428000000008</v>
          </cell>
        </row>
        <row r="671">
          <cell r="B671" t="str">
            <v>20P99</v>
          </cell>
          <cell r="C671" t="str">
            <v>7060</v>
          </cell>
          <cell r="D671" t="str">
            <v>HUB Tech &amp; Security Build-Out</v>
          </cell>
          <cell r="E671" t="str">
            <v>09906583</v>
          </cell>
          <cell r="F671" t="str">
            <v>GP-Cap Specific</v>
          </cell>
          <cell r="G671">
            <v>43739</v>
          </cell>
          <cell r="H671" t="str">
            <v>202102</v>
          </cell>
          <cell r="I671">
            <v>202102</v>
          </cell>
          <cell r="J671" t="str">
            <v>CD</v>
          </cell>
          <cell r="K671" t="str">
            <v>AA</v>
          </cell>
          <cell r="L671" t="str">
            <v>397000</v>
          </cell>
          <cell r="M671" t="str">
            <v xml:space="preserve">099                                </v>
          </cell>
          <cell r="N671" t="str">
            <v>00</v>
          </cell>
          <cell r="O671" t="str">
            <v xml:space="preserve">UADD    </v>
          </cell>
          <cell r="P671" t="str">
            <v>Strategic Initiatives</v>
          </cell>
          <cell r="Q671" t="str">
            <v>Technology and Security HUB Building Improvements (7060)</v>
          </cell>
          <cell r="R671">
            <v>159.54</v>
          </cell>
          <cell r="S671" t="str">
            <v>7060</v>
          </cell>
          <cell r="T671" t="str">
            <v>20P99</v>
          </cell>
          <cell r="V671" t="str">
            <v>CD.AA.397000</v>
          </cell>
          <cell r="W671">
            <v>9.307E-2</v>
          </cell>
          <cell r="X671">
            <v>14.848387799999999</v>
          </cell>
        </row>
        <row r="672">
          <cell r="B672" t="str">
            <v>5BH07</v>
          </cell>
          <cell r="C672" t="str">
            <v>7131</v>
          </cell>
          <cell r="D672" t="str">
            <v>Site Work for Parking Garage</v>
          </cell>
          <cell r="E672" t="str">
            <v>11005320</v>
          </cell>
          <cell r="F672" t="str">
            <v>GP-Cap Specific</v>
          </cell>
          <cell r="G672">
            <v>43891</v>
          </cell>
          <cell r="H672" t="str">
            <v>202102</v>
          </cell>
          <cell r="I672">
            <v>202102</v>
          </cell>
          <cell r="J672" t="str">
            <v>CD</v>
          </cell>
          <cell r="K672" t="str">
            <v>AA</v>
          </cell>
          <cell r="L672" t="str">
            <v>390100</v>
          </cell>
          <cell r="M672" t="str">
            <v xml:space="preserve">099                                </v>
          </cell>
          <cell r="N672" t="str">
            <v>CENTR</v>
          </cell>
          <cell r="O672" t="str">
            <v xml:space="preserve">UADD    </v>
          </cell>
          <cell r="P672" t="str">
            <v>COF Long Term Restructuring Plan Phase 2</v>
          </cell>
          <cell r="Q672" t="str">
            <v>Parking Garage</v>
          </cell>
          <cell r="R672">
            <v>29707.759999999998</v>
          </cell>
          <cell r="S672" t="str">
            <v>7131</v>
          </cell>
          <cell r="T672" t="str">
            <v>5BH07</v>
          </cell>
          <cell r="U672" t="str">
            <v>Projects</v>
          </cell>
          <cell r="V672" t="str">
            <v>CD.AA.390100</v>
          </cell>
          <cell r="W672">
            <v>9.307E-2</v>
          </cell>
          <cell r="X672">
            <v>2764.9012232</v>
          </cell>
        </row>
        <row r="673">
          <cell r="B673" t="str">
            <v>19N09</v>
          </cell>
          <cell r="C673" t="str">
            <v>7141</v>
          </cell>
          <cell r="D673" t="str">
            <v>EIM BURKE Sub Network Support</v>
          </cell>
          <cell r="E673" t="str">
            <v>09906525</v>
          </cell>
          <cell r="F673" t="str">
            <v>GP-Cap Specific</v>
          </cell>
          <cell r="G673">
            <v>43497</v>
          </cell>
          <cell r="H673" t="str">
            <v>202102</v>
          </cell>
          <cell r="I673">
            <v>202102</v>
          </cell>
          <cell r="J673" t="str">
            <v>CD</v>
          </cell>
          <cell r="K673" t="str">
            <v>AA</v>
          </cell>
          <cell r="L673" t="str">
            <v>397000</v>
          </cell>
          <cell r="M673" t="str">
            <v xml:space="preserve">099                                </v>
          </cell>
          <cell r="N673" t="str">
            <v>BURCOM</v>
          </cell>
          <cell r="O673" t="str">
            <v xml:space="preserve">UADD    </v>
          </cell>
          <cell r="P673" t="str">
            <v>Energy Imbalance Market</v>
          </cell>
          <cell r="Q673" t="str">
            <v>ET BI Network - EIM</v>
          </cell>
          <cell r="R673">
            <v>358718.56</v>
          </cell>
          <cell r="S673" t="str">
            <v>7141</v>
          </cell>
          <cell r="T673" t="str">
            <v>19N09</v>
          </cell>
          <cell r="U673" t="str">
            <v>Projects</v>
          </cell>
          <cell r="V673" t="str">
            <v>CD.AA.397000</v>
          </cell>
          <cell r="W673">
            <v>9.307E-2</v>
          </cell>
          <cell r="X673">
            <v>33385.9363792</v>
          </cell>
        </row>
        <row r="674">
          <cell r="B674" t="str">
            <v>19N09</v>
          </cell>
          <cell r="C674" t="str">
            <v>7141</v>
          </cell>
          <cell r="D674" t="str">
            <v>EIM DEER PARK Network Support</v>
          </cell>
          <cell r="E674" t="str">
            <v>09906597</v>
          </cell>
          <cell r="F674" t="str">
            <v>GP-Cap Specific</v>
          </cell>
          <cell r="G674">
            <v>43770</v>
          </cell>
          <cell r="H674" t="str">
            <v>202102</v>
          </cell>
          <cell r="I674">
            <v>202102</v>
          </cell>
          <cell r="J674" t="str">
            <v>CD</v>
          </cell>
          <cell r="K674" t="str">
            <v>AA</v>
          </cell>
          <cell r="L674" t="str">
            <v>397000</v>
          </cell>
          <cell r="M674" t="str">
            <v xml:space="preserve">099                                </v>
          </cell>
          <cell r="N674" t="str">
            <v>00</v>
          </cell>
          <cell r="O674" t="str">
            <v xml:space="preserve">UADD    </v>
          </cell>
          <cell r="P674" t="str">
            <v>Energy Imbalance Market</v>
          </cell>
          <cell r="Q674" t="str">
            <v>ET BI Network - EIM</v>
          </cell>
          <cell r="R674">
            <v>-281.8</v>
          </cell>
          <cell r="S674" t="str">
            <v>7141</v>
          </cell>
          <cell r="T674" t="str">
            <v>19N09</v>
          </cell>
          <cell r="U674" t="str">
            <v>Projects</v>
          </cell>
          <cell r="V674" t="str">
            <v>CD.AA.397000</v>
          </cell>
          <cell r="W674">
            <v>9.307E-2</v>
          </cell>
          <cell r="X674">
            <v>-26.227126000000002</v>
          </cell>
        </row>
        <row r="675">
          <cell r="B675" t="str">
            <v>19N09</v>
          </cell>
          <cell r="C675" t="str">
            <v>7141</v>
          </cell>
          <cell r="D675" t="str">
            <v>EIM Loon Lake Network Support</v>
          </cell>
          <cell r="E675" t="str">
            <v>09906534</v>
          </cell>
          <cell r="F675" t="str">
            <v>GP-Cap Specific</v>
          </cell>
          <cell r="G675">
            <v>43617</v>
          </cell>
          <cell r="H675" t="str">
            <v>202102</v>
          </cell>
          <cell r="I675">
            <v>202102</v>
          </cell>
          <cell r="J675" t="str">
            <v>CD</v>
          </cell>
          <cell r="K675" t="str">
            <v>AA</v>
          </cell>
          <cell r="L675" t="str">
            <v>397000</v>
          </cell>
          <cell r="M675" t="str">
            <v xml:space="preserve">099                                </v>
          </cell>
          <cell r="N675" t="str">
            <v>SPICOM</v>
          </cell>
          <cell r="O675" t="str">
            <v xml:space="preserve">UADD    </v>
          </cell>
          <cell r="P675" t="str">
            <v>Energy Imbalance Market</v>
          </cell>
          <cell r="Q675" t="str">
            <v>ET BI Network - EIM</v>
          </cell>
          <cell r="R675">
            <v>984.43</v>
          </cell>
          <cell r="S675" t="str">
            <v>7141</v>
          </cell>
          <cell r="T675" t="str">
            <v>19N09</v>
          </cell>
          <cell r="U675" t="str">
            <v>Projects</v>
          </cell>
          <cell r="V675" t="str">
            <v>CD.AA.397000</v>
          </cell>
          <cell r="W675">
            <v>9.307E-2</v>
          </cell>
          <cell r="X675">
            <v>91.6209001</v>
          </cell>
        </row>
        <row r="676">
          <cell r="B676" t="str">
            <v>19N09</v>
          </cell>
          <cell r="C676" t="str">
            <v>7141</v>
          </cell>
          <cell r="D676" t="str">
            <v>EIM MILAN Sub Net Support</v>
          </cell>
          <cell r="E676" t="str">
            <v>09906542</v>
          </cell>
          <cell r="F676" t="str">
            <v>GP-Cap Specific</v>
          </cell>
          <cell r="G676">
            <v>43617</v>
          </cell>
          <cell r="H676" t="str">
            <v>202102</v>
          </cell>
          <cell r="I676">
            <v>202102</v>
          </cell>
          <cell r="J676" t="str">
            <v>CD</v>
          </cell>
          <cell r="K676" t="str">
            <v>AA</v>
          </cell>
          <cell r="L676" t="str">
            <v>397000</v>
          </cell>
          <cell r="M676" t="str">
            <v xml:space="preserve">099                                </v>
          </cell>
          <cell r="N676" t="str">
            <v>MLNCOM</v>
          </cell>
          <cell r="O676" t="str">
            <v xml:space="preserve">UADD    </v>
          </cell>
          <cell r="P676" t="str">
            <v>Energy Imbalance Market</v>
          </cell>
          <cell r="Q676" t="str">
            <v>ET BI Network - EIM</v>
          </cell>
          <cell r="R676">
            <v>5593.78</v>
          </cell>
          <cell r="S676" t="str">
            <v>7141</v>
          </cell>
          <cell r="T676" t="str">
            <v>19N09</v>
          </cell>
          <cell r="U676" t="str">
            <v>Projects</v>
          </cell>
          <cell r="V676" t="str">
            <v>CD.AA.397000</v>
          </cell>
          <cell r="W676">
            <v>9.307E-2</v>
          </cell>
          <cell r="X676">
            <v>520.61310459999993</v>
          </cell>
        </row>
        <row r="677">
          <cell r="B677" t="str">
            <v>19N09</v>
          </cell>
          <cell r="C677" t="str">
            <v>7141</v>
          </cell>
          <cell r="D677" t="str">
            <v>EIM Noxon 13kV Netwk Support</v>
          </cell>
          <cell r="E677" t="str">
            <v>09906541</v>
          </cell>
          <cell r="F677" t="str">
            <v>GP-Cap Specific</v>
          </cell>
          <cell r="G677">
            <v>43617</v>
          </cell>
          <cell r="H677" t="str">
            <v>202102</v>
          </cell>
          <cell r="I677">
            <v>202102</v>
          </cell>
          <cell r="J677" t="str">
            <v>CD</v>
          </cell>
          <cell r="K677" t="str">
            <v>AA</v>
          </cell>
          <cell r="L677" t="str">
            <v>397000</v>
          </cell>
          <cell r="M677" t="str">
            <v xml:space="preserve">099                                </v>
          </cell>
          <cell r="N677" t="str">
            <v>COBCOM</v>
          </cell>
          <cell r="O677" t="str">
            <v xml:space="preserve">UADD    </v>
          </cell>
          <cell r="P677" t="str">
            <v>Energy Imbalance Market</v>
          </cell>
          <cell r="Q677" t="str">
            <v>ET BI Network - EIM</v>
          </cell>
          <cell r="R677">
            <v>485.22</v>
          </cell>
          <cell r="S677" t="str">
            <v>7141</v>
          </cell>
          <cell r="T677" t="str">
            <v>19N09</v>
          </cell>
          <cell r="U677" t="str">
            <v>Projects</v>
          </cell>
          <cell r="V677" t="str">
            <v>CD.AA.397000</v>
          </cell>
          <cell r="W677">
            <v>9.307E-2</v>
          </cell>
          <cell r="X677">
            <v>45.159425400000003</v>
          </cell>
        </row>
        <row r="678">
          <cell r="B678" t="str">
            <v>19N09</v>
          </cell>
          <cell r="C678" t="str">
            <v>7141</v>
          </cell>
          <cell r="D678" t="str">
            <v>EIM PRIEST RIVER Sub Net Sup</v>
          </cell>
          <cell r="E678" t="str">
            <v>09906533</v>
          </cell>
          <cell r="F678" t="str">
            <v>GP-Cap Specific</v>
          </cell>
          <cell r="G678">
            <v>43617</v>
          </cell>
          <cell r="H678" t="str">
            <v>202102</v>
          </cell>
          <cell r="I678">
            <v>202102</v>
          </cell>
          <cell r="J678" t="str">
            <v>CD</v>
          </cell>
          <cell r="K678" t="str">
            <v>AA</v>
          </cell>
          <cell r="L678" t="str">
            <v>397000</v>
          </cell>
          <cell r="M678" t="str">
            <v xml:space="preserve">099                                </v>
          </cell>
          <cell r="N678" t="str">
            <v>PRVC</v>
          </cell>
          <cell r="O678" t="str">
            <v xml:space="preserve">UADD    </v>
          </cell>
          <cell r="P678" t="str">
            <v>Energy Imbalance Market</v>
          </cell>
          <cell r="Q678" t="str">
            <v>ET BI Network - EIM</v>
          </cell>
          <cell r="R678">
            <v>638.42999999999995</v>
          </cell>
          <cell r="S678" t="str">
            <v>7141</v>
          </cell>
          <cell r="T678" t="str">
            <v>19N09</v>
          </cell>
          <cell r="U678" t="str">
            <v>Projects</v>
          </cell>
          <cell r="V678" t="str">
            <v>CD.AA.397000</v>
          </cell>
          <cell r="W678">
            <v>9.307E-2</v>
          </cell>
          <cell r="X678">
            <v>59.418680099999996</v>
          </cell>
        </row>
        <row r="679">
          <cell r="B679" t="str">
            <v>19N09</v>
          </cell>
          <cell r="C679" t="str">
            <v>7141</v>
          </cell>
          <cell r="D679" t="str">
            <v>EIM Wilbur Network Support</v>
          </cell>
          <cell r="E679" t="str">
            <v>09906531</v>
          </cell>
          <cell r="F679" t="str">
            <v>GP-Cap Specific</v>
          </cell>
          <cell r="G679">
            <v>43617</v>
          </cell>
          <cell r="H679" t="str">
            <v>202102</v>
          </cell>
          <cell r="I679">
            <v>202102</v>
          </cell>
          <cell r="J679" t="str">
            <v>CD</v>
          </cell>
          <cell r="K679" t="str">
            <v>AA</v>
          </cell>
          <cell r="L679" t="str">
            <v>397000</v>
          </cell>
          <cell r="M679" t="str">
            <v xml:space="preserve">099                                </v>
          </cell>
          <cell r="N679" t="str">
            <v>OROCOM</v>
          </cell>
          <cell r="O679" t="str">
            <v xml:space="preserve">UADD    </v>
          </cell>
          <cell r="P679" t="str">
            <v>Energy Imbalance Market</v>
          </cell>
          <cell r="Q679" t="str">
            <v>ET BI Network - EIM</v>
          </cell>
          <cell r="R679">
            <v>111.05</v>
          </cell>
          <cell r="S679" t="str">
            <v>7141</v>
          </cell>
          <cell r="T679" t="str">
            <v>19N09</v>
          </cell>
          <cell r="U679" t="str">
            <v>Projects</v>
          </cell>
          <cell r="V679" t="str">
            <v>CD.AA.397000</v>
          </cell>
          <cell r="W679">
            <v>9.307E-2</v>
          </cell>
          <cell r="X679">
            <v>10.335423499999999</v>
          </cell>
        </row>
        <row r="680">
          <cell r="B680" t="str">
            <v>JN001</v>
          </cell>
          <cell r="C680" t="str">
            <v>7201</v>
          </cell>
          <cell r="D680" t="str">
            <v>JP Capital Blanket for OR</v>
          </cell>
          <cell r="E680" t="str">
            <v>54505008</v>
          </cell>
          <cell r="F680" t="str">
            <v>GSTOR-Cap Blanket</v>
          </cell>
          <cell r="G680">
            <v>39814</v>
          </cell>
          <cell r="H680" t="str">
            <v>202102</v>
          </cell>
          <cell r="I680">
            <v>202102</v>
          </cell>
          <cell r="J680" t="str">
            <v>GD</v>
          </cell>
          <cell r="K680" t="str">
            <v>OR</v>
          </cell>
          <cell r="L680" t="str">
            <v>351400</v>
          </cell>
          <cell r="M680" t="str">
            <v xml:space="preserve">545                                </v>
          </cell>
          <cell r="N680" t="str">
            <v>JP</v>
          </cell>
          <cell r="O680" t="str">
            <v xml:space="preserve">UADD    </v>
          </cell>
          <cell r="P680" t="str">
            <v>Jackson Prairie Storage</v>
          </cell>
          <cell r="Q680" t="str">
            <v>Jackson Prairie Storage Oregon</v>
          </cell>
          <cell r="R680">
            <v>2352.6999999999998</v>
          </cell>
          <cell r="S680" t="str">
            <v>7201</v>
          </cell>
          <cell r="T680" t="str">
            <v>JN001</v>
          </cell>
          <cell r="U680" t="str">
            <v>Programs</v>
          </cell>
          <cell r="V680" t="str">
            <v>GD.OR.351400</v>
          </cell>
          <cell r="W680">
            <v>1</v>
          </cell>
          <cell r="X680">
            <v>2352.6999999999998</v>
          </cell>
        </row>
        <row r="681">
          <cell r="B681" t="str">
            <v>JN001</v>
          </cell>
          <cell r="C681" t="str">
            <v>7201</v>
          </cell>
          <cell r="D681" t="str">
            <v>JP Capital Blanket for OR</v>
          </cell>
          <cell r="E681" t="str">
            <v>54505008</v>
          </cell>
          <cell r="F681" t="str">
            <v>GSTOR-Cap Blanket</v>
          </cell>
          <cell r="G681">
            <v>39814</v>
          </cell>
          <cell r="H681" t="str">
            <v>202102</v>
          </cell>
          <cell r="I681">
            <v>202102</v>
          </cell>
          <cell r="J681" t="str">
            <v>GD</v>
          </cell>
          <cell r="K681" t="str">
            <v>OR</v>
          </cell>
          <cell r="L681" t="str">
            <v>352000</v>
          </cell>
          <cell r="M681" t="str">
            <v xml:space="preserve">545                                </v>
          </cell>
          <cell r="N681" t="str">
            <v>JP</v>
          </cell>
          <cell r="O681" t="str">
            <v xml:space="preserve">UADD    </v>
          </cell>
          <cell r="P681" t="str">
            <v>Jackson Prairie Storage</v>
          </cell>
          <cell r="Q681" t="str">
            <v>Jackson Prairie Storage Oregon</v>
          </cell>
          <cell r="R681">
            <v>2352.04</v>
          </cell>
          <cell r="S681" t="str">
            <v>7201</v>
          </cell>
          <cell r="T681" t="str">
            <v>JN001</v>
          </cell>
          <cell r="U681" t="str">
            <v>Programs</v>
          </cell>
          <cell r="V681" t="str">
            <v>GD.OR.352000</v>
          </cell>
          <cell r="W681">
            <v>1</v>
          </cell>
          <cell r="X681">
            <v>2352.04</v>
          </cell>
        </row>
        <row r="682">
          <cell r="B682" t="str">
            <v>JN001</v>
          </cell>
          <cell r="C682" t="str">
            <v>7201</v>
          </cell>
          <cell r="D682" t="str">
            <v>JP Capital Blanket for OR</v>
          </cell>
          <cell r="E682" t="str">
            <v>54505008</v>
          </cell>
          <cell r="F682" t="str">
            <v>GSTOR-Cap Blanket</v>
          </cell>
          <cell r="G682">
            <v>39814</v>
          </cell>
          <cell r="H682" t="str">
            <v>202102</v>
          </cell>
          <cell r="I682">
            <v>202102</v>
          </cell>
          <cell r="J682" t="str">
            <v>GD</v>
          </cell>
          <cell r="K682" t="str">
            <v>OR</v>
          </cell>
          <cell r="L682" t="str">
            <v>354000</v>
          </cell>
          <cell r="M682" t="str">
            <v xml:space="preserve">545                                </v>
          </cell>
          <cell r="N682" t="str">
            <v>JP</v>
          </cell>
          <cell r="O682" t="str">
            <v xml:space="preserve">UADD    </v>
          </cell>
          <cell r="P682" t="str">
            <v>Jackson Prairie Storage</v>
          </cell>
          <cell r="Q682" t="str">
            <v>Jackson Prairie Storage Oregon</v>
          </cell>
          <cell r="R682">
            <v>2352.0700000000002</v>
          </cell>
          <cell r="S682" t="str">
            <v>7201</v>
          </cell>
          <cell r="T682" t="str">
            <v>JN001</v>
          </cell>
          <cell r="U682" t="str">
            <v>Programs</v>
          </cell>
          <cell r="V682" t="str">
            <v>GD.OR.354000</v>
          </cell>
          <cell r="W682">
            <v>1</v>
          </cell>
          <cell r="X682">
            <v>2352.0700000000002</v>
          </cell>
        </row>
        <row r="683">
          <cell r="B683" t="str">
            <v>JN001</v>
          </cell>
          <cell r="C683" t="str">
            <v>7201</v>
          </cell>
          <cell r="D683" t="str">
            <v>JP Capital Blanket for OR</v>
          </cell>
          <cell r="E683" t="str">
            <v>54505008</v>
          </cell>
          <cell r="F683" t="str">
            <v>GSTOR-Cap Blanket</v>
          </cell>
          <cell r="G683">
            <v>39814</v>
          </cell>
          <cell r="H683" t="str">
            <v>202102</v>
          </cell>
          <cell r="I683">
            <v>202102</v>
          </cell>
          <cell r="J683" t="str">
            <v>GD</v>
          </cell>
          <cell r="K683" t="str">
            <v>OR</v>
          </cell>
          <cell r="L683" t="str">
            <v>355000</v>
          </cell>
          <cell r="M683" t="str">
            <v xml:space="preserve">545                                </v>
          </cell>
          <cell r="N683" t="str">
            <v>JP</v>
          </cell>
          <cell r="O683" t="str">
            <v xml:space="preserve">UADD    </v>
          </cell>
          <cell r="P683" t="str">
            <v>Jackson Prairie Storage</v>
          </cell>
          <cell r="Q683" t="str">
            <v>Jackson Prairie Storage Oregon</v>
          </cell>
          <cell r="R683">
            <v>2352.11</v>
          </cell>
          <cell r="S683" t="str">
            <v>7201</v>
          </cell>
          <cell r="T683" t="str">
            <v>JN001</v>
          </cell>
          <cell r="U683" t="str">
            <v>Programs</v>
          </cell>
          <cell r="V683" t="str">
            <v>GD.OR.355000</v>
          </cell>
          <cell r="W683">
            <v>1</v>
          </cell>
          <cell r="X683">
            <v>2352.11</v>
          </cell>
        </row>
        <row r="684">
          <cell r="B684" t="str">
            <v>JN001</v>
          </cell>
          <cell r="C684" t="str">
            <v>7201</v>
          </cell>
          <cell r="D684" t="str">
            <v>JP Capital Blanket for OR</v>
          </cell>
          <cell r="E684" t="str">
            <v>54505008</v>
          </cell>
          <cell r="F684" t="str">
            <v>GSTOR-Cap Blanket</v>
          </cell>
          <cell r="G684">
            <v>39814</v>
          </cell>
          <cell r="H684" t="str">
            <v>202102</v>
          </cell>
          <cell r="I684">
            <v>202102</v>
          </cell>
          <cell r="J684" t="str">
            <v>GD</v>
          </cell>
          <cell r="K684" t="str">
            <v>OR</v>
          </cell>
          <cell r="L684" t="str">
            <v>357000</v>
          </cell>
          <cell r="M684" t="str">
            <v xml:space="preserve">545                                </v>
          </cell>
          <cell r="N684" t="str">
            <v>JP</v>
          </cell>
          <cell r="O684" t="str">
            <v xml:space="preserve">UADD    </v>
          </cell>
          <cell r="P684" t="str">
            <v>Jackson Prairie Storage</v>
          </cell>
          <cell r="Q684" t="str">
            <v>Jackson Prairie Storage Oregon</v>
          </cell>
          <cell r="R684">
            <v>2352.04</v>
          </cell>
          <cell r="S684" t="str">
            <v>7201</v>
          </cell>
          <cell r="T684" t="str">
            <v>JN001</v>
          </cell>
          <cell r="U684" t="str">
            <v>Programs</v>
          </cell>
          <cell r="V684" t="str">
            <v>GD.OR.357000</v>
          </cell>
          <cell r="W684">
            <v>1</v>
          </cell>
          <cell r="X684">
            <v>2352.04</v>
          </cell>
        </row>
        <row r="685">
          <cell r="B685" t="str">
            <v>MN304</v>
          </cell>
          <cell r="C685" t="str">
            <v>1001</v>
          </cell>
          <cell r="D685" t="str">
            <v>Development Gas Rev-Medford</v>
          </cell>
          <cell r="E685" t="str">
            <v>98401115</v>
          </cell>
          <cell r="F685" t="str">
            <v>DIS-G S Cap Blanket</v>
          </cell>
          <cell r="G685">
            <v>40179</v>
          </cell>
          <cell r="H685" t="str">
            <v>202103</v>
          </cell>
          <cell r="I685">
            <v>202103</v>
          </cell>
          <cell r="J685" t="str">
            <v>GD</v>
          </cell>
          <cell r="K685" t="str">
            <v>OR</v>
          </cell>
          <cell r="L685" t="str">
            <v>376000</v>
          </cell>
          <cell r="M685" t="str">
            <v xml:space="preserve">068                                </v>
          </cell>
          <cell r="N685" t="str">
            <v>00</v>
          </cell>
          <cell r="O685" t="str">
            <v xml:space="preserve">UADD    </v>
          </cell>
          <cell r="P685" t="str">
            <v>Gas Revenue Blanket</v>
          </cell>
          <cell r="Q685" t="str">
            <v>Oregon - Gas Rev Projects/Medford</v>
          </cell>
          <cell r="R685">
            <v>30143.78</v>
          </cell>
          <cell r="S685" t="str">
            <v>1001</v>
          </cell>
          <cell r="T685" t="str">
            <v>MN304</v>
          </cell>
          <cell r="U685" t="str">
            <v>Mandated</v>
          </cell>
          <cell r="V685" t="str">
            <v>GD.OR.376000</v>
          </cell>
          <cell r="W685">
            <v>1</v>
          </cell>
          <cell r="X685">
            <v>30143.78</v>
          </cell>
        </row>
        <row r="686">
          <cell r="B686" t="str">
            <v>MN304</v>
          </cell>
          <cell r="C686" t="str">
            <v>1001</v>
          </cell>
          <cell r="D686" t="str">
            <v>Development Gas Rev-Medford</v>
          </cell>
          <cell r="E686" t="str">
            <v>98401115</v>
          </cell>
          <cell r="F686" t="str">
            <v>DIS-G S Cap Blanket</v>
          </cell>
          <cell r="G686">
            <v>40179</v>
          </cell>
          <cell r="H686" t="str">
            <v>202103</v>
          </cell>
          <cell r="I686">
            <v>202103</v>
          </cell>
          <cell r="J686" t="str">
            <v>GD</v>
          </cell>
          <cell r="K686" t="str">
            <v>OR</v>
          </cell>
          <cell r="L686" t="str">
            <v>380000</v>
          </cell>
          <cell r="M686" t="str">
            <v xml:space="preserve">068                                </v>
          </cell>
          <cell r="N686" t="str">
            <v>00</v>
          </cell>
          <cell r="O686" t="str">
            <v xml:space="preserve">UADD    </v>
          </cell>
          <cell r="P686" t="str">
            <v>Gas Revenue Blanket</v>
          </cell>
          <cell r="Q686" t="str">
            <v>Oregon - Gas Rev Projects/Medford</v>
          </cell>
          <cell r="R686">
            <v>17361.38</v>
          </cell>
          <cell r="S686" t="str">
            <v>1001</v>
          </cell>
          <cell r="T686" t="str">
            <v>MN304</v>
          </cell>
          <cell r="U686" t="str">
            <v>Mandated</v>
          </cell>
          <cell r="V686" t="str">
            <v>GD.OR.380000</v>
          </cell>
          <cell r="W686">
            <v>1</v>
          </cell>
          <cell r="X686">
            <v>17361.38</v>
          </cell>
        </row>
        <row r="687">
          <cell r="B687" t="str">
            <v>MN304</v>
          </cell>
          <cell r="C687" t="str">
            <v>1001</v>
          </cell>
          <cell r="D687" t="str">
            <v>Gas Commercl Mains-984</v>
          </cell>
          <cell r="E687" t="str">
            <v>98401112</v>
          </cell>
          <cell r="F687" t="str">
            <v>DIS-G S Cap Blanket</v>
          </cell>
          <cell r="G687">
            <v>42217</v>
          </cell>
          <cell r="H687" t="str">
            <v>202103</v>
          </cell>
          <cell r="I687">
            <v>202103</v>
          </cell>
          <cell r="J687" t="str">
            <v>GD</v>
          </cell>
          <cell r="K687" t="str">
            <v>OR</v>
          </cell>
          <cell r="L687" t="str">
            <v>376000</v>
          </cell>
          <cell r="M687" t="str">
            <v xml:space="preserve">068                                </v>
          </cell>
          <cell r="N687" t="str">
            <v>00</v>
          </cell>
          <cell r="O687" t="str">
            <v xml:space="preserve">UADD    </v>
          </cell>
          <cell r="P687" t="str">
            <v>Gas Revenue Blanket</v>
          </cell>
          <cell r="Q687" t="str">
            <v>Oregon - Gas Rev Projects/Medford</v>
          </cell>
          <cell r="R687">
            <v>39106.11</v>
          </cell>
          <cell r="S687" t="str">
            <v>1001</v>
          </cell>
          <cell r="T687" t="str">
            <v>MN304</v>
          </cell>
          <cell r="U687" t="str">
            <v>Mandated</v>
          </cell>
          <cell r="V687" t="str">
            <v>GD.OR.376000</v>
          </cell>
          <cell r="W687">
            <v>1</v>
          </cell>
          <cell r="X687">
            <v>39106.11</v>
          </cell>
        </row>
        <row r="688">
          <cell r="B688" t="str">
            <v>MN305</v>
          </cell>
          <cell r="C688" t="str">
            <v>1001</v>
          </cell>
          <cell r="D688" t="str">
            <v>Gas Commercl Mains-986</v>
          </cell>
          <cell r="E688" t="str">
            <v>98601112</v>
          </cell>
          <cell r="F688" t="str">
            <v>DIS-G S Cap Blanket</v>
          </cell>
          <cell r="G688">
            <v>40179</v>
          </cell>
          <cell r="H688" t="str">
            <v>202103</v>
          </cell>
          <cell r="I688">
            <v>202103</v>
          </cell>
          <cell r="J688" t="str">
            <v>GD</v>
          </cell>
          <cell r="K688" t="str">
            <v>OR</v>
          </cell>
          <cell r="L688" t="str">
            <v>376000</v>
          </cell>
          <cell r="M688" t="str">
            <v xml:space="preserve">068                                </v>
          </cell>
          <cell r="N688" t="str">
            <v>00</v>
          </cell>
          <cell r="O688" t="str">
            <v xml:space="preserve">UADD    </v>
          </cell>
          <cell r="P688" t="str">
            <v>Gas Revenue Blanket</v>
          </cell>
          <cell r="Q688" t="str">
            <v>Oregon - Gas Rev Projects/Roseburg</v>
          </cell>
          <cell r="R688">
            <v>393.77</v>
          </cell>
          <cell r="S688" t="str">
            <v>1001</v>
          </cell>
          <cell r="T688" t="str">
            <v>MN305</v>
          </cell>
          <cell r="U688" t="str">
            <v>Mandated</v>
          </cell>
          <cell r="V688" t="str">
            <v>GD.OR.376000</v>
          </cell>
          <cell r="W688">
            <v>1</v>
          </cell>
          <cell r="X688">
            <v>393.77</v>
          </cell>
        </row>
        <row r="689">
          <cell r="B689" t="str">
            <v>MN305</v>
          </cell>
          <cell r="C689" t="str">
            <v>1001</v>
          </cell>
          <cell r="D689" t="str">
            <v>Gas Commercl Mains-986</v>
          </cell>
          <cell r="E689" t="str">
            <v>98601112</v>
          </cell>
          <cell r="F689" t="str">
            <v>DIS-G S Cap Blanket</v>
          </cell>
          <cell r="G689">
            <v>40179</v>
          </cell>
          <cell r="H689" t="str">
            <v>202103</v>
          </cell>
          <cell r="I689">
            <v>202103</v>
          </cell>
          <cell r="J689" t="str">
            <v>GD</v>
          </cell>
          <cell r="K689" t="str">
            <v>OR</v>
          </cell>
          <cell r="L689" t="str">
            <v>380000</v>
          </cell>
          <cell r="M689" t="str">
            <v xml:space="preserve">068                                </v>
          </cell>
          <cell r="N689" t="str">
            <v>00</v>
          </cell>
          <cell r="O689" t="str">
            <v xml:space="preserve">UADD    </v>
          </cell>
          <cell r="P689" t="str">
            <v>Gas Revenue Blanket</v>
          </cell>
          <cell r="Q689" t="str">
            <v>Oregon - Gas Rev Projects/Roseburg</v>
          </cell>
          <cell r="R689">
            <v>73.27</v>
          </cell>
          <cell r="S689" t="str">
            <v>1001</v>
          </cell>
          <cell r="T689" t="str">
            <v>MN305</v>
          </cell>
          <cell r="U689" t="str">
            <v>Mandated</v>
          </cell>
          <cell r="V689" t="str">
            <v>GD.OR.380000</v>
          </cell>
          <cell r="W689">
            <v>1</v>
          </cell>
          <cell r="X689">
            <v>73.27</v>
          </cell>
        </row>
        <row r="690">
          <cell r="B690" t="str">
            <v>MN306</v>
          </cell>
          <cell r="C690" t="str">
            <v>1001</v>
          </cell>
          <cell r="D690" t="str">
            <v>Gas Commercl Mains-987</v>
          </cell>
          <cell r="E690" t="str">
            <v>98701112</v>
          </cell>
          <cell r="F690" t="str">
            <v>DIS-G S Cap Blanket</v>
          </cell>
          <cell r="G690">
            <v>40179</v>
          </cell>
          <cell r="H690" t="str">
            <v>202103</v>
          </cell>
          <cell r="I690">
            <v>202103</v>
          </cell>
          <cell r="J690" t="str">
            <v>GD</v>
          </cell>
          <cell r="K690" t="str">
            <v>OR</v>
          </cell>
          <cell r="L690" t="str">
            <v>376000</v>
          </cell>
          <cell r="M690" t="str">
            <v xml:space="preserve">068                                </v>
          </cell>
          <cell r="N690" t="str">
            <v>00</v>
          </cell>
          <cell r="O690" t="str">
            <v xml:space="preserve">UADD    </v>
          </cell>
          <cell r="P690" t="str">
            <v>Gas Revenue Blanket</v>
          </cell>
          <cell r="Q690" t="str">
            <v>Oregon - Gas Rev Projects/Klamath Falls</v>
          </cell>
          <cell r="R690">
            <v>3205.38</v>
          </cell>
          <cell r="S690" t="str">
            <v>1001</v>
          </cell>
          <cell r="T690" t="str">
            <v>MN306</v>
          </cell>
          <cell r="U690" t="str">
            <v>Mandated</v>
          </cell>
          <cell r="V690" t="str">
            <v>GD.OR.376000</v>
          </cell>
          <cell r="W690">
            <v>1</v>
          </cell>
          <cell r="X690">
            <v>3205.38</v>
          </cell>
        </row>
        <row r="691">
          <cell r="B691" t="str">
            <v>MN306</v>
          </cell>
          <cell r="C691" t="str">
            <v>1001</v>
          </cell>
          <cell r="D691" t="str">
            <v>Gas Commercl Mains-987</v>
          </cell>
          <cell r="E691" t="str">
            <v>98701112</v>
          </cell>
          <cell r="F691" t="str">
            <v>DIS-G S Cap Blanket</v>
          </cell>
          <cell r="G691">
            <v>40179</v>
          </cell>
          <cell r="H691" t="str">
            <v>202103</v>
          </cell>
          <cell r="I691">
            <v>202103</v>
          </cell>
          <cell r="J691" t="str">
            <v>GD</v>
          </cell>
          <cell r="K691" t="str">
            <v>OR</v>
          </cell>
          <cell r="L691" t="str">
            <v>380000</v>
          </cell>
          <cell r="M691" t="str">
            <v xml:space="preserve">068                                </v>
          </cell>
          <cell r="N691" t="str">
            <v>00</v>
          </cell>
          <cell r="O691" t="str">
            <v xml:space="preserve">UADD    </v>
          </cell>
          <cell r="P691" t="str">
            <v>Gas Revenue Blanket</v>
          </cell>
          <cell r="Q691" t="str">
            <v>Oregon - Gas Rev Projects/Klamath Falls</v>
          </cell>
          <cell r="R691">
            <v>596.58000000000004</v>
          </cell>
          <cell r="S691" t="str">
            <v>1001</v>
          </cell>
          <cell r="T691" t="str">
            <v>MN306</v>
          </cell>
          <cell r="U691" t="str">
            <v>Mandated</v>
          </cell>
          <cell r="V691" t="str">
            <v>GD.OR.380000</v>
          </cell>
          <cell r="W691">
            <v>1</v>
          </cell>
          <cell r="X691">
            <v>596.58000000000004</v>
          </cell>
        </row>
        <row r="692">
          <cell r="B692" t="str">
            <v>MN305</v>
          </cell>
          <cell r="C692" t="str">
            <v>1001</v>
          </cell>
          <cell r="D692" t="str">
            <v>Gas Meters/Regulators-Roseburg</v>
          </cell>
          <cell r="E692" t="str">
            <v>98601132</v>
          </cell>
          <cell r="F692" t="str">
            <v>DIS-G S Cap Blanket</v>
          </cell>
          <cell r="G692">
            <v>33434</v>
          </cell>
          <cell r="H692" t="str">
            <v>202103</v>
          </cell>
          <cell r="I692">
            <v>202103</v>
          </cell>
          <cell r="J692" t="str">
            <v>GD</v>
          </cell>
          <cell r="K692" t="str">
            <v>OR</v>
          </cell>
          <cell r="L692" t="str">
            <v>376000</v>
          </cell>
          <cell r="M692" t="str">
            <v xml:space="preserve">068                                </v>
          </cell>
          <cell r="N692" t="str">
            <v>00</v>
          </cell>
          <cell r="O692" t="str">
            <v xml:space="preserve">UADD    </v>
          </cell>
          <cell r="P692" t="str">
            <v>Gas Revenue Blanket</v>
          </cell>
          <cell r="Q692" t="str">
            <v>Oregon - Gas Rev Projects/Roseburg</v>
          </cell>
          <cell r="R692">
            <v>85.08</v>
          </cell>
          <cell r="S692" t="str">
            <v>1001</v>
          </cell>
          <cell r="T692" t="str">
            <v>MN305</v>
          </cell>
          <cell r="U692" t="str">
            <v>Mandated</v>
          </cell>
          <cell r="V692" t="str">
            <v>GD.OR.376000</v>
          </cell>
          <cell r="W692">
            <v>1</v>
          </cell>
          <cell r="X692">
            <v>85.08</v>
          </cell>
        </row>
        <row r="693">
          <cell r="B693" t="str">
            <v>MN305</v>
          </cell>
          <cell r="C693" t="str">
            <v>1001</v>
          </cell>
          <cell r="D693" t="str">
            <v>Gas Meters/Regulators-Roseburg</v>
          </cell>
          <cell r="E693" t="str">
            <v>98601132</v>
          </cell>
          <cell r="F693" t="str">
            <v>DIS-G S Cap Blanket</v>
          </cell>
          <cell r="G693">
            <v>33434</v>
          </cell>
          <cell r="H693" t="str">
            <v>202103</v>
          </cell>
          <cell r="I693">
            <v>202103</v>
          </cell>
          <cell r="J693" t="str">
            <v>GD</v>
          </cell>
          <cell r="K693" t="str">
            <v>OR</v>
          </cell>
          <cell r="L693" t="str">
            <v>380000</v>
          </cell>
          <cell r="M693" t="str">
            <v xml:space="preserve">068                                </v>
          </cell>
          <cell r="N693" t="str">
            <v>00</v>
          </cell>
          <cell r="O693" t="str">
            <v xml:space="preserve">UADD    </v>
          </cell>
          <cell r="P693" t="str">
            <v>Gas Revenue Blanket</v>
          </cell>
          <cell r="Q693" t="str">
            <v>Oregon - Gas Rev Projects/Roseburg</v>
          </cell>
          <cell r="R693">
            <v>15.83</v>
          </cell>
          <cell r="S693" t="str">
            <v>1001</v>
          </cell>
          <cell r="T693" t="str">
            <v>MN305</v>
          </cell>
          <cell r="U693" t="str">
            <v>Mandated</v>
          </cell>
          <cell r="V693" t="str">
            <v>GD.OR.380000</v>
          </cell>
          <cell r="W693">
            <v>1</v>
          </cell>
          <cell r="X693">
            <v>15.83</v>
          </cell>
        </row>
        <row r="694">
          <cell r="B694" t="str">
            <v>MN307</v>
          </cell>
          <cell r="C694" t="str">
            <v>1001</v>
          </cell>
          <cell r="D694" t="str">
            <v>Gas New Com Servcs - LaGrande</v>
          </cell>
          <cell r="E694" t="str">
            <v>98801113</v>
          </cell>
          <cell r="F694" t="str">
            <v>DIS-G S Cap Blanket</v>
          </cell>
          <cell r="G694">
            <v>40179</v>
          </cell>
          <cell r="H694" t="str">
            <v>202103</v>
          </cell>
          <cell r="I694">
            <v>202103</v>
          </cell>
          <cell r="J694" t="str">
            <v>GD</v>
          </cell>
          <cell r="K694" t="str">
            <v>OR</v>
          </cell>
          <cell r="L694" t="str">
            <v>376000</v>
          </cell>
          <cell r="M694" t="str">
            <v xml:space="preserve">068                                </v>
          </cell>
          <cell r="N694" t="str">
            <v>00</v>
          </cell>
          <cell r="O694" t="str">
            <v xml:space="preserve">UADD    </v>
          </cell>
          <cell r="P694" t="str">
            <v>Gas Revenue Blanket</v>
          </cell>
          <cell r="Q694" t="str">
            <v>Oregon - Gas Rev Projects/LaGrande</v>
          </cell>
          <cell r="R694">
            <v>733.3</v>
          </cell>
          <cell r="S694" t="str">
            <v>1001</v>
          </cell>
          <cell r="T694" t="str">
            <v>MN307</v>
          </cell>
          <cell r="U694" t="str">
            <v>Mandated</v>
          </cell>
          <cell r="V694" t="str">
            <v>GD.OR.376000</v>
          </cell>
          <cell r="W694">
            <v>1</v>
          </cell>
          <cell r="X694">
            <v>733.3</v>
          </cell>
        </row>
        <row r="695">
          <cell r="B695" t="str">
            <v>MN307</v>
          </cell>
          <cell r="C695" t="str">
            <v>1001</v>
          </cell>
          <cell r="D695" t="str">
            <v>Gas New Com Servcs - LaGrande</v>
          </cell>
          <cell r="E695" t="str">
            <v>98801113</v>
          </cell>
          <cell r="F695" t="str">
            <v>DIS-G S Cap Blanket</v>
          </cell>
          <cell r="G695">
            <v>40179</v>
          </cell>
          <cell r="H695" t="str">
            <v>202103</v>
          </cell>
          <cell r="I695">
            <v>202103</v>
          </cell>
          <cell r="J695" t="str">
            <v>GD</v>
          </cell>
          <cell r="K695" t="str">
            <v>OR</v>
          </cell>
          <cell r="L695" t="str">
            <v>380000</v>
          </cell>
          <cell r="M695" t="str">
            <v xml:space="preserve">068                                </v>
          </cell>
          <cell r="N695" t="str">
            <v>00</v>
          </cell>
          <cell r="O695" t="str">
            <v xml:space="preserve">UADD    </v>
          </cell>
          <cell r="P695" t="str">
            <v>Gas Revenue Blanket</v>
          </cell>
          <cell r="Q695" t="str">
            <v>Oregon - Gas Rev Projects/LaGrande</v>
          </cell>
          <cell r="R695">
            <v>136.47</v>
          </cell>
          <cell r="S695" t="str">
            <v>1001</v>
          </cell>
          <cell r="T695" t="str">
            <v>MN307</v>
          </cell>
          <cell r="U695" t="str">
            <v>Mandated</v>
          </cell>
          <cell r="V695" t="str">
            <v>GD.OR.380000</v>
          </cell>
          <cell r="W695">
            <v>1</v>
          </cell>
          <cell r="X695">
            <v>136.47</v>
          </cell>
        </row>
        <row r="696">
          <cell r="B696" t="str">
            <v>MN304</v>
          </cell>
          <cell r="C696" t="str">
            <v>1001</v>
          </cell>
          <cell r="D696" t="str">
            <v>Gas New Com Servcs - Medford</v>
          </cell>
          <cell r="E696" t="str">
            <v>98401113</v>
          </cell>
          <cell r="F696" t="str">
            <v>DIS-G S Cap Blanket</v>
          </cell>
          <cell r="G696">
            <v>40179</v>
          </cell>
          <cell r="H696" t="str">
            <v>202103</v>
          </cell>
          <cell r="I696">
            <v>202103</v>
          </cell>
          <cell r="J696" t="str">
            <v>GD</v>
          </cell>
          <cell r="K696" t="str">
            <v>OR</v>
          </cell>
          <cell r="L696" t="str">
            <v>376000</v>
          </cell>
          <cell r="M696" t="str">
            <v xml:space="preserve">068                                </v>
          </cell>
          <cell r="N696" t="str">
            <v>00</v>
          </cell>
          <cell r="O696" t="str">
            <v xml:space="preserve">UADD    </v>
          </cell>
          <cell r="P696" t="str">
            <v>Gas Revenue Blanket</v>
          </cell>
          <cell r="Q696" t="str">
            <v>Oregon - Gas Rev Projects/Medford</v>
          </cell>
          <cell r="R696">
            <v>49693.08</v>
          </cell>
          <cell r="S696" t="str">
            <v>1001</v>
          </cell>
          <cell r="T696" t="str">
            <v>MN304</v>
          </cell>
          <cell r="U696" t="str">
            <v>Mandated</v>
          </cell>
          <cell r="V696" t="str">
            <v>GD.OR.376000</v>
          </cell>
          <cell r="W696">
            <v>1</v>
          </cell>
          <cell r="X696">
            <v>49693.08</v>
          </cell>
        </row>
        <row r="697">
          <cell r="B697" t="str">
            <v>MN304</v>
          </cell>
          <cell r="C697" t="str">
            <v>1001</v>
          </cell>
          <cell r="D697" t="str">
            <v>Gas New Com Servcs - Medford</v>
          </cell>
          <cell r="E697" t="str">
            <v>98401113</v>
          </cell>
          <cell r="F697" t="str">
            <v>DIS-G S Cap Blanket</v>
          </cell>
          <cell r="G697">
            <v>40179</v>
          </cell>
          <cell r="H697" t="str">
            <v>202103</v>
          </cell>
          <cell r="I697">
            <v>202103</v>
          </cell>
          <cell r="J697" t="str">
            <v>GD</v>
          </cell>
          <cell r="K697" t="str">
            <v>OR</v>
          </cell>
          <cell r="L697" t="str">
            <v>380000</v>
          </cell>
          <cell r="M697" t="str">
            <v xml:space="preserve">068                                </v>
          </cell>
          <cell r="N697" t="str">
            <v>00</v>
          </cell>
          <cell r="O697" t="str">
            <v xml:space="preserve">UADD    </v>
          </cell>
          <cell r="P697" t="str">
            <v>Gas Revenue Blanket</v>
          </cell>
          <cell r="Q697" t="str">
            <v>Oregon - Gas Rev Projects/Medford</v>
          </cell>
          <cell r="R697">
            <v>49692.66</v>
          </cell>
          <cell r="S697" t="str">
            <v>1001</v>
          </cell>
          <cell r="T697" t="str">
            <v>MN304</v>
          </cell>
          <cell r="U697" t="str">
            <v>Mandated</v>
          </cell>
          <cell r="V697" t="str">
            <v>GD.OR.380000</v>
          </cell>
          <cell r="W697">
            <v>1</v>
          </cell>
          <cell r="X697">
            <v>49692.66</v>
          </cell>
        </row>
        <row r="698">
          <cell r="B698" t="str">
            <v>MN305</v>
          </cell>
          <cell r="C698" t="str">
            <v>1001</v>
          </cell>
          <cell r="D698" t="str">
            <v>Gas New Com Servcs - Roseburg</v>
          </cell>
          <cell r="E698" t="str">
            <v>98601113</v>
          </cell>
          <cell r="F698" t="str">
            <v>DIS-G S Cap Blanket</v>
          </cell>
          <cell r="G698">
            <v>40179</v>
          </cell>
          <cell r="H698" t="str">
            <v>202103</v>
          </cell>
          <cell r="I698">
            <v>202103</v>
          </cell>
          <cell r="J698" t="str">
            <v>GD</v>
          </cell>
          <cell r="K698" t="str">
            <v>OR</v>
          </cell>
          <cell r="L698" t="str">
            <v>376000</v>
          </cell>
          <cell r="M698" t="str">
            <v xml:space="preserve">068                                </v>
          </cell>
          <cell r="N698" t="str">
            <v>00</v>
          </cell>
          <cell r="O698" t="str">
            <v xml:space="preserve">UADD    </v>
          </cell>
          <cell r="P698" t="str">
            <v>Gas Revenue Blanket</v>
          </cell>
          <cell r="Q698" t="str">
            <v>Oregon - Gas Rev Projects/Roseburg</v>
          </cell>
          <cell r="R698">
            <v>133.46</v>
          </cell>
          <cell r="S698" t="str">
            <v>1001</v>
          </cell>
          <cell r="T698" t="str">
            <v>MN305</v>
          </cell>
          <cell r="U698" t="str">
            <v>Mandated</v>
          </cell>
          <cell r="V698" t="str">
            <v>GD.OR.376000</v>
          </cell>
          <cell r="W698">
            <v>1</v>
          </cell>
          <cell r="X698">
            <v>133.46</v>
          </cell>
        </row>
        <row r="699">
          <cell r="B699" t="str">
            <v>MN305</v>
          </cell>
          <cell r="C699" t="str">
            <v>1001</v>
          </cell>
          <cell r="D699" t="str">
            <v>Gas New Com Servcs - Roseburg</v>
          </cell>
          <cell r="E699" t="str">
            <v>98601113</v>
          </cell>
          <cell r="F699" t="str">
            <v>DIS-G S Cap Blanket</v>
          </cell>
          <cell r="G699">
            <v>40179</v>
          </cell>
          <cell r="H699" t="str">
            <v>202103</v>
          </cell>
          <cell r="I699">
            <v>202103</v>
          </cell>
          <cell r="J699" t="str">
            <v>GD</v>
          </cell>
          <cell r="K699" t="str">
            <v>OR</v>
          </cell>
          <cell r="L699" t="str">
            <v>380000</v>
          </cell>
          <cell r="M699" t="str">
            <v xml:space="preserve">068                                </v>
          </cell>
          <cell r="N699" t="str">
            <v>00</v>
          </cell>
          <cell r="O699" t="str">
            <v xml:space="preserve">UADD    </v>
          </cell>
          <cell r="P699" t="str">
            <v>Gas Revenue Blanket</v>
          </cell>
          <cell r="Q699" t="str">
            <v>Oregon - Gas Rev Projects/Roseburg</v>
          </cell>
          <cell r="R699">
            <v>133.46</v>
          </cell>
          <cell r="S699" t="str">
            <v>1001</v>
          </cell>
          <cell r="T699" t="str">
            <v>MN305</v>
          </cell>
          <cell r="U699" t="str">
            <v>Mandated</v>
          </cell>
          <cell r="V699" t="str">
            <v>GD.OR.380000</v>
          </cell>
          <cell r="W699">
            <v>1</v>
          </cell>
          <cell r="X699">
            <v>133.46</v>
          </cell>
        </row>
        <row r="700">
          <cell r="B700" t="str">
            <v>MN306</v>
          </cell>
          <cell r="C700" t="str">
            <v>1001</v>
          </cell>
          <cell r="D700" t="str">
            <v>Gas New Com Servcs-Klmth Flls</v>
          </cell>
          <cell r="E700" t="str">
            <v>98701113</v>
          </cell>
          <cell r="F700" t="str">
            <v>DIS-G S Cap Blanket</v>
          </cell>
          <cell r="G700">
            <v>40179</v>
          </cell>
          <cell r="H700" t="str">
            <v>202103</v>
          </cell>
          <cell r="I700">
            <v>202103</v>
          </cell>
          <cell r="J700" t="str">
            <v>GD</v>
          </cell>
          <cell r="K700" t="str">
            <v>OR</v>
          </cell>
          <cell r="L700" t="str">
            <v>376000</v>
          </cell>
          <cell r="M700" t="str">
            <v xml:space="preserve">068                                </v>
          </cell>
          <cell r="N700" t="str">
            <v>00</v>
          </cell>
          <cell r="O700" t="str">
            <v xml:space="preserve">UADD    </v>
          </cell>
          <cell r="P700" t="str">
            <v>Gas Revenue Blanket</v>
          </cell>
          <cell r="Q700" t="str">
            <v>Oregon - Gas Rev Projects/Klamath Falls</v>
          </cell>
          <cell r="R700">
            <v>1823.99</v>
          </cell>
          <cell r="S700" t="str">
            <v>1001</v>
          </cell>
          <cell r="T700" t="str">
            <v>MN306</v>
          </cell>
          <cell r="U700" t="str">
            <v>Mandated</v>
          </cell>
          <cell r="V700" t="str">
            <v>GD.OR.376000</v>
          </cell>
          <cell r="W700">
            <v>1</v>
          </cell>
          <cell r="X700">
            <v>1823.99</v>
          </cell>
        </row>
        <row r="701">
          <cell r="B701" t="str">
            <v>MN306</v>
          </cell>
          <cell r="C701" t="str">
            <v>1001</v>
          </cell>
          <cell r="D701" t="str">
            <v>Gas New Com Servcs-Klmth Flls</v>
          </cell>
          <cell r="E701" t="str">
            <v>98701113</v>
          </cell>
          <cell r="F701" t="str">
            <v>DIS-G S Cap Blanket</v>
          </cell>
          <cell r="G701">
            <v>40179</v>
          </cell>
          <cell r="H701" t="str">
            <v>202103</v>
          </cell>
          <cell r="I701">
            <v>202103</v>
          </cell>
          <cell r="J701" t="str">
            <v>GD</v>
          </cell>
          <cell r="K701" t="str">
            <v>OR</v>
          </cell>
          <cell r="L701" t="str">
            <v>380000</v>
          </cell>
          <cell r="M701" t="str">
            <v xml:space="preserve">068                                </v>
          </cell>
          <cell r="N701" t="str">
            <v>00</v>
          </cell>
          <cell r="O701" t="str">
            <v xml:space="preserve">UADD    </v>
          </cell>
          <cell r="P701" t="str">
            <v>Gas Revenue Blanket</v>
          </cell>
          <cell r="Q701" t="str">
            <v>Oregon - Gas Rev Projects/Klamath Falls</v>
          </cell>
          <cell r="R701">
            <v>1823.89</v>
          </cell>
          <cell r="S701" t="str">
            <v>1001</v>
          </cell>
          <cell r="T701" t="str">
            <v>MN306</v>
          </cell>
          <cell r="U701" t="str">
            <v>Mandated</v>
          </cell>
          <cell r="V701" t="str">
            <v>GD.OR.380000</v>
          </cell>
          <cell r="W701">
            <v>1</v>
          </cell>
          <cell r="X701">
            <v>1823.89</v>
          </cell>
        </row>
        <row r="702">
          <cell r="B702" t="str">
            <v>MN304</v>
          </cell>
          <cell r="C702" t="str">
            <v>1001</v>
          </cell>
          <cell r="D702" t="str">
            <v>Gas New Mains - Grants Pass</v>
          </cell>
          <cell r="E702" t="str">
            <v>98501110</v>
          </cell>
          <cell r="F702" t="str">
            <v>DIS-G S Cap Blanket</v>
          </cell>
          <cell r="G702">
            <v>40179</v>
          </cell>
          <cell r="H702" t="str">
            <v>202103</v>
          </cell>
          <cell r="I702">
            <v>202103</v>
          </cell>
          <cell r="J702" t="str">
            <v>GD</v>
          </cell>
          <cell r="K702" t="str">
            <v>OR</v>
          </cell>
          <cell r="L702" t="str">
            <v>376000</v>
          </cell>
          <cell r="M702" t="str">
            <v xml:space="preserve">068                                </v>
          </cell>
          <cell r="N702" t="str">
            <v>00</v>
          </cell>
          <cell r="O702" t="str">
            <v xml:space="preserve">UADD    </v>
          </cell>
          <cell r="P702" t="str">
            <v>Gas Revenue Blanket</v>
          </cell>
          <cell r="Q702" t="str">
            <v>Oregon - Gas Rev Projects/Medford</v>
          </cell>
          <cell r="R702">
            <v>3231.95</v>
          </cell>
          <cell r="S702" t="str">
            <v>1001</v>
          </cell>
          <cell r="T702" t="str">
            <v>MN304</v>
          </cell>
          <cell r="U702" t="str">
            <v>Mandated</v>
          </cell>
          <cell r="V702" t="str">
            <v>GD.OR.376000</v>
          </cell>
          <cell r="W702">
            <v>1</v>
          </cell>
          <cell r="X702">
            <v>3231.95</v>
          </cell>
        </row>
        <row r="703">
          <cell r="B703" t="str">
            <v>MN304</v>
          </cell>
          <cell r="C703" t="str">
            <v>1001</v>
          </cell>
          <cell r="D703" t="str">
            <v>Gas New Mains - Grants Pass</v>
          </cell>
          <cell r="E703" t="str">
            <v>98501110</v>
          </cell>
          <cell r="F703" t="str">
            <v>DIS-G S Cap Blanket</v>
          </cell>
          <cell r="G703">
            <v>40179</v>
          </cell>
          <cell r="H703" t="str">
            <v>202103</v>
          </cell>
          <cell r="I703">
            <v>202103</v>
          </cell>
          <cell r="J703" t="str">
            <v>GD</v>
          </cell>
          <cell r="K703" t="str">
            <v>OR</v>
          </cell>
          <cell r="L703" t="str">
            <v>380000</v>
          </cell>
          <cell r="M703" t="str">
            <v xml:space="preserve">068                                </v>
          </cell>
          <cell r="N703" t="str">
            <v>00</v>
          </cell>
          <cell r="O703" t="str">
            <v xml:space="preserve">UADD    </v>
          </cell>
          <cell r="P703" t="str">
            <v>Gas Revenue Blanket</v>
          </cell>
          <cell r="Q703" t="str">
            <v>Oregon - Gas Rev Projects/Medford</v>
          </cell>
          <cell r="R703">
            <v>601.46</v>
          </cell>
          <cell r="S703" t="str">
            <v>1001</v>
          </cell>
          <cell r="T703" t="str">
            <v>MN304</v>
          </cell>
          <cell r="U703" t="str">
            <v>Mandated</v>
          </cell>
          <cell r="V703" t="str">
            <v>GD.OR.380000</v>
          </cell>
          <cell r="W703">
            <v>1</v>
          </cell>
          <cell r="X703">
            <v>601.46</v>
          </cell>
        </row>
        <row r="704">
          <cell r="B704" t="str">
            <v>MN306</v>
          </cell>
          <cell r="C704" t="str">
            <v>1001</v>
          </cell>
          <cell r="D704" t="str">
            <v>Gas New Mains - Klamath Falls</v>
          </cell>
          <cell r="E704" t="str">
            <v>98701110</v>
          </cell>
          <cell r="F704" t="str">
            <v>DIS-G S Cap Blanket</v>
          </cell>
          <cell r="G704">
            <v>40179</v>
          </cell>
          <cell r="H704" t="str">
            <v>202103</v>
          </cell>
          <cell r="I704">
            <v>202103</v>
          </cell>
          <cell r="J704" t="str">
            <v>GD</v>
          </cell>
          <cell r="K704" t="str">
            <v>OR</v>
          </cell>
          <cell r="L704" t="str">
            <v>376000</v>
          </cell>
          <cell r="M704" t="str">
            <v xml:space="preserve">068                                </v>
          </cell>
          <cell r="N704" t="str">
            <v>00</v>
          </cell>
          <cell r="O704" t="str">
            <v xml:space="preserve">UADD    </v>
          </cell>
          <cell r="P704" t="str">
            <v>Gas Revenue Blanket</v>
          </cell>
          <cell r="Q704" t="str">
            <v>Oregon - Gas Rev Projects/Klamath Falls</v>
          </cell>
          <cell r="R704">
            <v>360.82</v>
          </cell>
          <cell r="S704" t="str">
            <v>1001</v>
          </cell>
          <cell r="T704" t="str">
            <v>MN306</v>
          </cell>
          <cell r="U704" t="str">
            <v>Mandated</v>
          </cell>
          <cell r="V704" t="str">
            <v>GD.OR.376000</v>
          </cell>
          <cell r="W704">
            <v>1</v>
          </cell>
          <cell r="X704">
            <v>360.82</v>
          </cell>
        </row>
        <row r="705">
          <cell r="B705" t="str">
            <v>MN306</v>
          </cell>
          <cell r="C705" t="str">
            <v>1001</v>
          </cell>
          <cell r="D705" t="str">
            <v>Gas New Mains - Klamath Falls</v>
          </cell>
          <cell r="E705" t="str">
            <v>98701110</v>
          </cell>
          <cell r="F705" t="str">
            <v>DIS-G S Cap Blanket</v>
          </cell>
          <cell r="G705">
            <v>40179</v>
          </cell>
          <cell r="H705" t="str">
            <v>202103</v>
          </cell>
          <cell r="I705">
            <v>202103</v>
          </cell>
          <cell r="J705" t="str">
            <v>GD</v>
          </cell>
          <cell r="K705" t="str">
            <v>OR</v>
          </cell>
          <cell r="L705" t="str">
            <v>380000</v>
          </cell>
          <cell r="M705" t="str">
            <v xml:space="preserve">068                                </v>
          </cell>
          <cell r="N705" t="str">
            <v>00</v>
          </cell>
          <cell r="O705" t="str">
            <v xml:space="preserve">UADD    </v>
          </cell>
          <cell r="P705" t="str">
            <v>Gas Revenue Blanket</v>
          </cell>
          <cell r="Q705" t="str">
            <v>Oregon - Gas Rev Projects/Klamath Falls</v>
          </cell>
          <cell r="R705">
            <v>83.73</v>
          </cell>
          <cell r="S705" t="str">
            <v>1001</v>
          </cell>
          <cell r="T705" t="str">
            <v>MN306</v>
          </cell>
          <cell r="U705" t="str">
            <v>Mandated</v>
          </cell>
          <cell r="V705" t="str">
            <v>GD.OR.380000</v>
          </cell>
          <cell r="W705">
            <v>1</v>
          </cell>
          <cell r="X705">
            <v>83.73</v>
          </cell>
        </row>
        <row r="706">
          <cell r="B706" t="str">
            <v>MN307</v>
          </cell>
          <cell r="C706" t="str">
            <v>1001</v>
          </cell>
          <cell r="D706" t="str">
            <v>Gas New Mains - LaGrande</v>
          </cell>
          <cell r="E706" t="str">
            <v>98801110</v>
          </cell>
          <cell r="F706" t="str">
            <v>DIS-G S Cap Blanket</v>
          </cell>
          <cell r="G706">
            <v>40179</v>
          </cell>
          <cell r="H706" t="str">
            <v>202103</v>
          </cell>
          <cell r="I706">
            <v>202103</v>
          </cell>
          <cell r="J706" t="str">
            <v>GD</v>
          </cell>
          <cell r="K706" t="str">
            <v>OR</v>
          </cell>
          <cell r="L706" t="str">
            <v>376000</v>
          </cell>
          <cell r="M706" t="str">
            <v xml:space="preserve">068                                </v>
          </cell>
          <cell r="N706" t="str">
            <v>00</v>
          </cell>
          <cell r="O706" t="str">
            <v xml:space="preserve">UADD    </v>
          </cell>
          <cell r="P706" t="str">
            <v>Gas Revenue Blanket</v>
          </cell>
          <cell r="Q706" t="str">
            <v>Oregon - Gas Rev Projects/LaGrande</v>
          </cell>
          <cell r="R706">
            <v>3027.52</v>
          </cell>
          <cell r="S706" t="str">
            <v>1001</v>
          </cell>
          <cell r="T706" t="str">
            <v>MN307</v>
          </cell>
          <cell r="U706" t="str">
            <v>Mandated</v>
          </cell>
          <cell r="V706" t="str">
            <v>GD.OR.376000</v>
          </cell>
          <cell r="W706">
            <v>1</v>
          </cell>
          <cell r="X706">
            <v>3027.52</v>
          </cell>
        </row>
        <row r="707">
          <cell r="B707" t="str">
            <v>MN307</v>
          </cell>
          <cell r="C707" t="str">
            <v>1001</v>
          </cell>
          <cell r="D707" t="str">
            <v>Gas New Mains - LaGrande</v>
          </cell>
          <cell r="E707" t="str">
            <v>98801110</v>
          </cell>
          <cell r="F707" t="str">
            <v>DIS-G S Cap Blanket</v>
          </cell>
          <cell r="G707">
            <v>40179</v>
          </cell>
          <cell r="H707" t="str">
            <v>202103</v>
          </cell>
          <cell r="I707">
            <v>202103</v>
          </cell>
          <cell r="J707" t="str">
            <v>GD</v>
          </cell>
          <cell r="K707" t="str">
            <v>OR</v>
          </cell>
          <cell r="L707" t="str">
            <v>380000</v>
          </cell>
          <cell r="M707" t="str">
            <v xml:space="preserve">068                                </v>
          </cell>
          <cell r="N707" t="str">
            <v>00</v>
          </cell>
          <cell r="O707" t="str">
            <v xml:space="preserve">UADD    </v>
          </cell>
          <cell r="P707" t="str">
            <v>Gas Revenue Blanket</v>
          </cell>
          <cell r="Q707" t="str">
            <v>Oregon - Gas Rev Projects/LaGrande</v>
          </cell>
          <cell r="R707">
            <v>44.94</v>
          </cell>
          <cell r="S707" t="str">
            <v>1001</v>
          </cell>
          <cell r="T707" t="str">
            <v>MN307</v>
          </cell>
          <cell r="U707" t="str">
            <v>Mandated</v>
          </cell>
          <cell r="V707" t="str">
            <v>GD.OR.380000</v>
          </cell>
          <cell r="W707">
            <v>1</v>
          </cell>
          <cell r="X707">
            <v>44.94</v>
          </cell>
        </row>
        <row r="708">
          <cell r="B708" t="str">
            <v>MN304</v>
          </cell>
          <cell r="C708" t="str">
            <v>1001</v>
          </cell>
          <cell r="D708" t="str">
            <v>Gas New Mains - Medford</v>
          </cell>
          <cell r="E708" t="str">
            <v>98401110</v>
          </cell>
          <cell r="F708" t="str">
            <v>DIS-G S Cap Blanket</v>
          </cell>
          <cell r="G708">
            <v>40179</v>
          </cell>
          <cell r="H708" t="str">
            <v>202103</v>
          </cell>
          <cell r="I708">
            <v>202103</v>
          </cell>
          <cell r="J708" t="str">
            <v>GD</v>
          </cell>
          <cell r="K708" t="str">
            <v>OR</v>
          </cell>
          <cell r="L708" t="str">
            <v>376000</v>
          </cell>
          <cell r="M708" t="str">
            <v xml:space="preserve">068                                </v>
          </cell>
          <cell r="N708" t="str">
            <v>00</v>
          </cell>
          <cell r="O708" t="str">
            <v xml:space="preserve">UADD    </v>
          </cell>
          <cell r="P708" t="str">
            <v>Gas Revenue Blanket</v>
          </cell>
          <cell r="Q708" t="str">
            <v>Oregon - Gas Rev Projects/Medford</v>
          </cell>
          <cell r="R708">
            <v>8303.0499999999993</v>
          </cell>
          <cell r="S708" t="str">
            <v>1001</v>
          </cell>
          <cell r="T708" t="str">
            <v>MN304</v>
          </cell>
          <cell r="U708" t="str">
            <v>Mandated</v>
          </cell>
          <cell r="V708" t="str">
            <v>GD.OR.376000</v>
          </cell>
          <cell r="W708">
            <v>1</v>
          </cell>
          <cell r="X708">
            <v>8303.0499999999993</v>
          </cell>
        </row>
        <row r="709">
          <cell r="B709" t="str">
            <v>MN304</v>
          </cell>
          <cell r="C709" t="str">
            <v>1001</v>
          </cell>
          <cell r="D709" t="str">
            <v>Gas New Mains - Medford</v>
          </cell>
          <cell r="E709" t="str">
            <v>98401110</v>
          </cell>
          <cell r="F709" t="str">
            <v>DIS-G S Cap Blanket</v>
          </cell>
          <cell r="G709">
            <v>40179</v>
          </cell>
          <cell r="H709" t="str">
            <v>202103</v>
          </cell>
          <cell r="I709">
            <v>202103</v>
          </cell>
          <cell r="J709" t="str">
            <v>GD</v>
          </cell>
          <cell r="K709" t="str">
            <v>OR</v>
          </cell>
          <cell r="L709" t="str">
            <v>380000</v>
          </cell>
          <cell r="M709" t="str">
            <v xml:space="preserve">068                                </v>
          </cell>
          <cell r="N709" t="str">
            <v>00</v>
          </cell>
          <cell r="O709" t="str">
            <v xml:space="preserve">UADD    </v>
          </cell>
          <cell r="P709" t="str">
            <v>Gas Revenue Blanket</v>
          </cell>
          <cell r="Q709" t="str">
            <v>Oregon - Gas Rev Projects/Medford</v>
          </cell>
          <cell r="R709">
            <v>4144.24</v>
          </cell>
          <cell r="S709" t="str">
            <v>1001</v>
          </cell>
          <cell r="T709" t="str">
            <v>MN304</v>
          </cell>
          <cell r="U709" t="str">
            <v>Mandated</v>
          </cell>
          <cell r="V709" t="str">
            <v>GD.OR.380000</v>
          </cell>
          <cell r="W709">
            <v>1</v>
          </cell>
          <cell r="X709">
            <v>4144.24</v>
          </cell>
        </row>
        <row r="710">
          <cell r="B710" t="str">
            <v>MN305</v>
          </cell>
          <cell r="C710" t="str">
            <v>1001</v>
          </cell>
          <cell r="D710" t="str">
            <v>Gas New Mains - Roseburg</v>
          </cell>
          <cell r="E710" t="str">
            <v>98601110</v>
          </cell>
          <cell r="F710" t="str">
            <v>DIS-G S Cap Blanket</v>
          </cell>
          <cell r="G710">
            <v>40179</v>
          </cell>
          <cell r="H710" t="str">
            <v>202103</v>
          </cell>
          <cell r="I710">
            <v>202103</v>
          </cell>
          <cell r="J710" t="str">
            <v>GD</v>
          </cell>
          <cell r="K710" t="str">
            <v>OR</v>
          </cell>
          <cell r="L710" t="str">
            <v>376000</v>
          </cell>
          <cell r="M710" t="str">
            <v xml:space="preserve">068                                </v>
          </cell>
          <cell r="N710" t="str">
            <v>00</v>
          </cell>
          <cell r="O710" t="str">
            <v xml:space="preserve">UADD    </v>
          </cell>
          <cell r="P710" t="str">
            <v>Gas Revenue Blanket</v>
          </cell>
          <cell r="Q710" t="str">
            <v>Oregon - Gas Rev Projects/Roseburg</v>
          </cell>
          <cell r="R710">
            <v>1961.76</v>
          </cell>
          <cell r="S710" t="str">
            <v>1001</v>
          </cell>
          <cell r="T710" t="str">
            <v>MN305</v>
          </cell>
          <cell r="U710" t="str">
            <v>Mandated</v>
          </cell>
          <cell r="V710" t="str">
            <v>GD.OR.376000</v>
          </cell>
          <cell r="W710">
            <v>1</v>
          </cell>
          <cell r="X710">
            <v>1961.76</v>
          </cell>
        </row>
        <row r="711">
          <cell r="B711" t="str">
            <v>MN305</v>
          </cell>
          <cell r="C711" t="str">
            <v>1001</v>
          </cell>
          <cell r="D711" t="str">
            <v>Gas New Mains - Roseburg</v>
          </cell>
          <cell r="E711" t="str">
            <v>98601110</v>
          </cell>
          <cell r="F711" t="str">
            <v>DIS-G S Cap Blanket</v>
          </cell>
          <cell r="G711">
            <v>40179</v>
          </cell>
          <cell r="H711" t="str">
            <v>202103</v>
          </cell>
          <cell r="I711">
            <v>202103</v>
          </cell>
          <cell r="J711" t="str">
            <v>GD</v>
          </cell>
          <cell r="K711" t="str">
            <v>OR</v>
          </cell>
          <cell r="L711" t="str">
            <v>380000</v>
          </cell>
          <cell r="M711" t="str">
            <v xml:space="preserve">068                                </v>
          </cell>
          <cell r="N711" t="str">
            <v>00</v>
          </cell>
          <cell r="O711" t="str">
            <v xml:space="preserve">UADD    </v>
          </cell>
          <cell r="P711" t="str">
            <v>Gas Revenue Blanket</v>
          </cell>
          <cell r="Q711" t="str">
            <v>Oregon - Gas Rev Projects/Roseburg</v>
          </cell>
          <cell r="R711">
            <v>365.08</v>
          </cell>
          <cell r="S711" t="str">
            <v>1001</v>
          </cell>
          <cell r="T711" t="str">
            <v>MN305</v>
          </cell>
          <cell r="U711" t="str">
            <v>Mandated</v>
          </cell>
          <cell r="V711" t="str">
            <v>GD.OR.380000</v>
          </cell>
          <cell r="W711">
            <v>1</v>
          </cell>
          <cell r="X711">
            <v>365.08</v>
          </cell>
        </row>
        <row r="712">
          <cell r="B712" t="str">
            <v>MN304</v>
          </cell>
          <cell r="C712" t="str">
            <v>1001</v>
          </cell>
          <cell r="D712" t="str">
            <v>Gas New Mains-Medford</v>
          </cell>
          <cell r="E712" t="str">
            <v>98401130</v>
          </cell>
          <cell r="F712" t="str">
            <v>DIS-G S Cap Blanket</v>
          </cell>
          <cell r="G712">
            <v>33434</v>
          </cell>
          <cell r="H712" t="str">
            <v>202103</v>
          </cell>
          <cell r="I712">
            <v>202103</v>
          </cell>
          <cell r="J712" t="str">
            <v>GD</v>
          </cell>
          <cell r="K712" t="str">
            <v>OR</v>
          </cell>
          <cell r="L712" t="str">
            <v>376000</v>
          </cell>
          <cell r="M712" t="str">
            <v xml:space="preserve">068                                </v>
          </cell>
          <cell r="N712" t="str">
            <v>00</v>
          </cell>
          <cell r="O712" t="str">
            <v xml:space="preserve">UADD    </v>
          </cell>
          <cell r="P712" t="str">
            <v>Gas Revenue Blanket</v>
          </cell>
          <cell r="Q712" t="str">
            <v>Oregon - Gas Rev Projects/Medford</v>
          </cell>
          <cell r="R712">
            <v>-1581.52</v>
          </cell>
          <cell r="S712" t="str">
            <v>1001</v>
          </cell>
          <cell r="T712" t="str">
            <v>MN304</v>
          </cell>
          <cell r="U712" t="str">
            <v>Mandated</v>
          </cell>
          <cell r="V712" t="str">
            <v>GD.OR.376000</v>
          </cell>
          <cell r="W712">
            <v>1</v>
          </cell>
          <cell r="X712">
            <v>-1581.52</v>
          </cell>
        </row>
        <row r="713">
          <cell r="B713" t="str">
            <v>MN304</v>
          </cell>
          <cell r="C713" t="str">
            <v>1001</v>
          </cell>
          <cell r="D713" t="str">
            <v>Gas New Mains-Medford</v>
          </cell>
          <cell r="E713" t="str">
            <v>98401130</v>
          </cell>
          <cell r="F713" t="str">
            <v>DIS-G S Cap Blanket</v>
          </cell>
          <cell r="G713">
            <v>33434</v>
          </cell>
          <cell r="H713" t="str">
            <v>202103</v>
          </cell>
          <cell r="I713">
            <v>202103</v>
          </cell>
          <cell r="J713" t="str">
            <v>GD</v>
          </cell>
          <cell r="K713" t="str">
            <v>OR</v>
          </cell>
          <cell r="L713" t="str">
            <v>380000</v>
          </cell>
          <cell r="M713" t="str">
            <v xml:space="preserve">068                                </v>
          </cell>
          <cell r="N713" t="str">
            <v>00</v>
          </cell>
          <cell r="O713" t="str">
            <v xml:space="preserve">UADD    </v>
          </cell>
          <cell r="P713" t="str">
            <v>Gas Revenue Blanket</v>
          </cell>
          <cell r="Q713" t="str">
            <v>Oregon - Gas Rev Projects/Medford</v>
          </cell>
          <cell r="R713">
            <v>-1581.52</v>
          </cell>
          <cell r="S713" t="str">
            <v>1001</v>
          </cell>
          <cell r="T713" t="str">
            <v>MN304</v>
          </cell>
          <cell r="U713" t="str">
            <v>Mandated</v>
          </cell>
          <cell r="V713" t="str">
            <v>GD.OR.380000</v>
          </cell>
          <cell r="W713">
            <v>1</v>
          </cell>
          <cell r="X713">
            <v>-1581.52</v>
          </cell>
        </row>
        <row r="714">
          <cell r="B714" t="str">
            <v>MN304</v>
          </cell>
          <cell r="C714" t="str">
            <v>1001</v>
          </cell>
          <cell r="D714" t="str">
            <v>Gas New Res Serv-Grants Pass</v>
          </cell>
          <cell r="E714" t="str">
            <v>98501111</v>
          </cell>
          <cell r="F714" t="str">
            <v>DIS-G S Cap Blanket</v>
          </cell>
          <cell r="G714">
            <v>40179</v>
          </cell>
          <cell r="H714" t="str">
            <v>202103</v>
          </cell>
          <cell r="I714">
            <v>202103</v>
          </cell>
          <cell r="J714" t="str">
            <v>GD</v>
          </cell>
          <cell r="K714" t="str">
            <v>OR</v>
          </cell>
          <cell r="L714" t="str">
            <v>376000</v>
          </cell>
          <cell r="M714" t="str">
            <v xml:space="preserve">068                                </v>
          </cell>
          <cell r="N714" t="str">
            <v>00</v>
          </cell>
          <cell r="O714" t="str">
            <v xml:space="preserve">UADD    </v>
          </cell>
          <cell r="P714" t="str">
            <v>Gas Revenue Blanket</v>
          </cell>
          <cell r="Q714" t="str">
            <v>Oregon - Gas Rev Projects/Medford</v>
          </cell>
          <cell r="R714">
            <v>88.18</v>
          </cell>
          <cell r="S714" t="str">
            <v>1001</v>
          </cell>
          <cell r="T714" t="str">
            <v>MN304</v>
          </cell>
          <cell r="U714" t="str">
            <v>Mandated</v>
          </cell>
          <cell r="V714" t="str">
            <v>GD.OR.376000</v>
          </cell>
          <cell r="W714">
            <v>1</v>
          </cell>
          <cell r="X714">
            <v>88.18</v>
          </cell>
        </row>
        <row r="715">
          <cell r="B715" t="str">
            <v>MN304</v>
          </cell>
          <cell r="C715" t="str">
            <v>1001</v>
          </cell>
          <cell r="D715" t="str">
            <v>Gas New Res Serv-Grants Pass</v>
          </cell>
          <cell r="E715" t="str">
            <v>98501111</v>
          </cell>
          <cell r="F715" t="str">
            <v>DIS-G S Cap Blanket</v>
          </cell>
          <cell r="G715">
            <v>40179</v>
          </cell>
          <cell r="H715" t="str">
            <v>202103</v>
          </cell>
          <cell r="I715">
            <v>202103</v>
          </cell>
          <cell r="J715" t="str">
            <v>GD</v>
          </cell>
          <cell r="K715" t="str">
            <v>OR</v>
          </cell>
          <cell r="L715" t="str">
            <v>380000</v>
          </cell>
          <cell r="M715" t="str">
            <v xml:space="preserve">068                                </v>
          </cell>
          <cell r="N715" t="str">
            <v>00</v>
          </cell>
          <cell r="O715" t="str">
            <v xml:space="preserve">UADD    </v>
          </cell>
          <cell r="P715" t="str">
            <v>Gas Revenue Blanket</v>
          </cell>
          <cell r="Q715" t="str">
            <v>Oregon - Gas Rev Projects/Medford</v>
          </cell>
          <cell r="R715">
            <v>88.18</v>
          </cell>
          <cell r="S715" t="str">
            <v>1001</v>
          </cell>
          <cell r="T715" t="str">
            <v>MN304</v>
          </cell>
          <cell r="U715" t="str">
            <v>Mandated</v>
          </cell>
          <cell r="V715" t="str">
            <v>GD.OR.380000</v>
          </cell>
          <cell r="W715">
            <v>1</v>
          </cell>
          <cell r="X715">
            <v>88.18</v>
          </cell>
        </row>
        <row r="716">
          <cell r="B716" t="str">
            <v>MN304</v>
          </cell>
          <cell r="C716" t="str">
            <v>1001</v>
          </cell>
          <cell r="D716" t="str">
            <v>Gas New Res Serv-Grants Pass</v>
          </cell>
          <cell r="E716" t="str">
            <v>98501111</v>
          </cell>
          <cell r="F716" t="str">
            <v>DIS-G S Cap Blanket</v>
          </cell>
          <cell r="G716">
            <v>40179</v>
          </cell>
          <cell r="H716" t="str">
            <v>202103</v>
          </cell>
          <cell r="I716">
            <v>202103</v>
          </cell>
          <cell r="J716" t="str">
            <v>GD</v>
          </cell>
          <cell r="K716" t="str">
            <v>OR</v>
          </cell>
          <cell r="L716" t="str">
            <v>381000</v>
          </cell>
          <cell r="M716" t="str">
            <v xml:space="preserve">068                                </v>
          </cell>
          <cell r="N716" t="str">
            <v>00</v>
          </cell>
          <cell r="O716" t="str">
            <v xml:space="preserve">UADD    </v>
          </cell>
          <cell r="P716" t="str">
            <v>Gas Revenue Blanket</v>
          </cell>
          <cell r="Q716" t="str">
            <v>Oregon - Gas Rev Projects/Medford</v>
          </cell>
          <cell r="R716">
            <v>11.08</v>
          </cell>
          <cell r="S716" t="str">
            <v>1001</v>
          </cell>
          <cell r="T716" t="str">
            <v>MN304</v>
          </cell>
          <cell r="U716" t="str">
            <v>Mandated</v>
          </cell>
          <cell r="V716" t="str">
            <v>GD.OR.381000</v>
          </cell>
          <cell r="W716">
            <v>1</v>
          </cell>
          <cell r="X716">
            <v>11.08</v>
          </cell>
        </row>
        <row r="717">
          <cell r="B717" t="str">
            <v>MN306</v>
          </cell>
          <cell r="C717" t="str">
            <v>1001</v>
          </cell>
          <cell r="D717" t="str">
            <v>Gas New Res Serv-Klamath Falls</v>
          </cell>
          <cell r="E717" t="str">
            <v>98701111</v>
          </cell>
          <cell r="F717" t="str">
            <v>DIS-G S Cap Blanket</v>
          </cell>
          <cell r="G717">
            <v>40179</v>
          </cell>
          <cell r="H717" t="str">
            <v>202103</v>
          </cell>
          <cell r="I717">
            <v>202103</v>
          </cell>
          <cell r="J717" t="str">
            <v>GD</v>
          </cell>
          <cell r="K717" t="str">
            <v>OR</v>
          </cell>
          <cell r="L717" t="str">
            <v>376000</v>
          </cell>
          <cell r="M717" t="str">
            <v xml:space="preserve">068                                </v>
          </cell>
          <cell r="N717" t="str">
            <v>00</v>
          </cell>
          <cell r="O717" t="str">
            <v xml:space="preserve">UADD    </v>
          </cell>
          <cell r="P717" t="str">
            <v>Gas Revenue Blanket</v>
          </cell>
          <cell r="Q717" t="str">
            <v>Oregon - Gas Rev Projects/Klamath Falls</v>
          </cell>
          <cell r="R717">
            <v>96672.61</v>
          </cell>
          <cell r="S717" t="str">
            <v>1001</v>
          </cell>
          <cell r="T717" t="str">
            <v>MN306</v>
          </cell>
          <cell r="U717" t="str">
            <v>Mandated</v>
          </cell>
          <cell r="V717" t="str">
            <v>GD.OR.376000</v>
          </cell>
          <cell r="W717">
            <v>1</v>
          </cell>
          <cell r="X717">
            <v>96672.61</v>
          </cell>
        </row>
        <row r="718">
          <cell r="B718" t="str">
            <v>MN306</v>
          </cell>
          <cell r="C718" t="str">
            <v>1001</v>
          </cell>
          <cell r="D718" t="str">
            <v>Gas New Res Serv-Klamath Falls</v>
          </cell>
          <cell r="E718" t="str">
            <v>98701111</v>
          </cell>
          <cell r="F718" t="str">
            <v>DIS-G S Cap Blanket</v>
          </cell>
          <cell r="G718">
            <v>40179</v>
          </cell>
          <cell r="H718" t="str">
            <v>202103</v>
          </cell>
          <cell r="I718">
            <v>202103</v>
          </cell>
          <cell r="J718" t="str">
            <v>GD</v>
          </cell>
          <cell r="K718" t="str">
            <v>OR</v>
          </cell>
          <cell r="L718" t="str">
            <v>380000</v>
          </cell>
          <cell r="M718" t="str">
            <v xml:space="preserve">068                                </v>
          </cell>
          <cell r="N718" t="str">
            <v>00</v>
          </cell>
          <cell r="O718" t="str">
            <v xml:space="preserve">UADD    </v>
          </cell>
          <cell r="P718" t="str">
            <v>Gas Revenue Blanket</v>
          </cell>
          <cell r="Q718" t="str">
            <v>Oregon - Gas Rev Projects/Klamath Falls</v>
          </cell>
          <cell r="R718">
            <v>96672.97</v>
          </cell>
          <cell r="S718" t="str">
            <v>1001</v>
          </cell>
          <cell r="T718" t="str">
            <v>MN306</v>
          </cell>
          <cell r="U718" t="str">
            <v>Mandated</v>
          </cell>
          <cell r="V718" t="str">
            <v>GD.OR.380000</v>
          </cell>
          <cell r="W718">
            <v>1</v>
          </cell>
          <cell r="X718">
            <v>96672.97</v>
          </cell>
        </row>
        <row r="719">
          <cell r="B719" t="str">
            <v>MN307</v>
          </cell>
          <cell r="C719" t="str">
            <v>1001</v>
          </cell>
          <cell r="D719" t="str">
            <v>Gas New Res Serv-LaGrande</v>
          </cell>
          <cell r="E719" t="str">
            <v>98801111</v>
          </cell>
          <cell r="F719" t="str">
            <v>DIS-G S Cap Blanket</v>
          </cell>
          <cell r="G719">
            <v>40179</v>
          </cell>
          <cell r="H719" t="str">
            <v>202103</v>
          </cell>
          <cell r="I719">
            <v>202103</v>
          </cell>
          <cell r="J719" t="str">
            <v>GD</v>
          </cell>
          <cell r="K719" t="str">
            <v>OR</v>
          </cell>
          <cell r="L719" t="str">
            <v>376000</v>
          </cell>
          <cell r="M719" t="str">
            <v xml:space="preserve">068                                </v>
          </cell>
          <cell r="N719" t="str">
            <v>00</v>
          </cell>
          <cell r="O719" t="str">
            <v xml:space="preserve">UADD    </v>
          </cell>
          <cell r="P719" t="str">
            <v>Gas Revenue Blanket</v>
          </cell>
          <cell r="Q719" t="str">
            <v>Oregon - Gas Rev Projects/LaGrande</v>
          </cell>
          <cell r="R719">
            <v>7667.62</v>
          </cell>
          <cell r="S719" t="str">
            <v>1001</v>
          </cell>
          <cell r="T719" t="str">
            <v>MN307</v>
          </cell>
          <cell r="U719" t="str">
            <v>Mandated</v>
          </cell>
          <cell r="V719" t="str">
            <v>GD.OR.376000</v>
          </cell>
          <cell r="W719">
            <v>1</v>
          </cell>
          <cell r="X719">
            <v>7667.62</v>
          </cell>
        </row>
        <row r="720">
          <cell r="B720" t="str">
            <v>MN307</v>
          </cell>
          <cell r="C720" t="str">
            <v>1001</v>
          </cell>
          <cell r="D720" t="str">
            <v>Gas New Res Serv-LaGrande</v>
          </cell>
          <cell r="E720" t="str">
            <v>98801111</v>
          </cell>
          <cell r="F720" t="str">
            <v>DIS-G S Cap Blanket</v>
          </cell>
          <cell r="G720">
            <v>40179</v>
          </cell>
          <cell r="H720" t="str">
            <v>202103</v>
          </cell>
          <cell r="I720">
            <v>202103</v>
          </cell>
          <cell r="J720" t="str">
            <v>GD</v>
          </cell>
          <cell r="K720" t="str">
            <v>OR</v>
          </cell>
          <cell r="L720" t="str">
            <v>380000</v>
          </cell>
          <cell r="M720" t="str">
            <v xml:space="preserve">068                                </v>
          </cell>
          <cell r="N720" t="str">
            <v>00</v>
          </cell>
          <cell r="O720" t="str">
            <v xml:space="preserve">UADD    </v>
          </cell>
          <cell r="P720" t="str">
            <v>Gas Revenue Blanket</v>
          </cell>
          <cell r="Q720" t="str">
            <v>Oregon - Gas Rev Projects/LaGrande</v>
          </cell>
          <cell r="R720">
            <v>7667.71</v>
          </cell>
          <cell r="S720" t="str">
            <v>1001</v>
          </cell>
          <cell r="T720" t="str">
            <v>MN307</v>
          </cell>
          <cell r="U720" t="str">
            <v>Mandated</v>
          </cell>
          <cell r="V720" t="str">
            <v>GD.OR.380000</v>
          </cell>
          <cell r="W720">
            <v>1</v>
          </cell>
          <cell r="X720">
            <v>7667.71</v>
          </cell>
        </row>
        <row r="721">
          <cell r="B721" t="str">
            <v>MN304</v>
          </cell>
          <cell r="C721" t="str">
            <v>1001</v>
          </cell>
          <cell r="D721" t="str">
            <v>Gas New Res Serv-Medford</v>
          </cell>
          <cell r="E721" t="str">
            <v>98401111</v>
          </cell>
          <cell r="F721" t="str">
            <v>DIS-G S Cap Blanket</v>
          </cell>
          <cell r="G721">
            <v>40179</v>
          </cell>
          <cell r="H721" t="str">
            <v>202103</v>
          </cell>
          <cell r="I721">
            <v>202103</v>
          </cell>
          <cell r="J721" t="str">
            <v>GD</v>
          </cell>
          <cell r="K721" t="str">
            <v>OR</v>
          </cell>
          <cell r="L721" t="str">
            <v>380000</v>
          </cell>
          <cell r="M721" t="str">
            <v xml:space="preserve">068                                </v>
          </cell>
          <cell r="N721" t="str">
            <v>00</v>
          </cell>
          <cell r="O721" t="str">
            <v xml:space="preserve">UADD    </v>
          </cell>
          <cell r="P721" t="str">
            <v>Gas Revenue Blanket</v>
          </cell>
          <cell r="Q721" t="str">
            <v>Oregon - Gas Rev Projects/Medford</v>
          </cell>
          <cell r="R721">
            <v>151507.73000000001</v>
          </cell>
          <cell r="S721" t="str">
            <v>1001</v>
          </cell>
          <cell r="T721" t="str">
            <v>MN304</v>
          </cell>
          <cell r="U721" t="str">
            <v>Mandated</v>
          </cell>
          <cell r="V721" t="str">
            <v>GD.OR.380000</v>
          </cell>
          <cell r="W721">
            <v>1</v>
          </cell>
          <cell r="X721">
            <v>151507.73000000001</v>
          </cell>
        </row>
        <row r="722">
          <cell r="B722" t="str">
            <v>MN304</v>
          </cell>
          <cell r="C722" t="str">
            <v>1001</v>
          </cell>
          <cell r="D722" t="str">
            <v>Gas New Res Serv-Medford</v>
          </cell>
          <cell r="E722" t="str">
            <v>98401111</v>
          </cell>
          <cell r="F722" t="str">
            <v>DIS-G S Cap Blanket</v>
          </cell>
          <cell r="G722">
            <v>40179</v>
          </cell>
          <cell r="H722" t="str">
            <v>202103</v>
          </cell>
          <cell r="I722">
            <v>202103</v>
          </cell>
          <cell r="J722" t="str">
            <v>GD</v>
          </cell>
          <cell r="K722" t="str">
            <v>OR</v>
          </cell>
          <cell r="L722" t="str">
            <v>381000</v>
          </cell>
          <cell r="M722" t="str">
            <v xml:space="preserve">068                                </v>
          </cell>
          <cell r="N722" t="str">
            <v>00</v>
          </cell>
          <cell r="O722" t="str">
            <v xml:space="preserve">UADD    </v>
          </cell>
          <cell r="P722" t="str">
            <v>Gas Revenue Blanket</v>
          </cell>
          <cell r="Q722" t="str">
            <v>Oregon - Gas Rev Projects/Medford</v>
          </cell>
          <cell r="R722">
            <v>151507.79999999999</v>
          </cell>
          <cell r="S722" t="str">
            <v>1001</v>
          </cell>
          <cell r="T722" t="str">
            <v>MN304</v>
          </cell>
          <cell r="U722" t="str">
            <v>Mandated</v>
          </cell>
          <cell r="V722" t="str">
            <v>GD.OR.381000</v>
          </cell>
          <cell r="W722">
            <v>1</v>
          </cell>
          <cell r="X722">
            <v>151507.79999999999</v>
          </cell>
        </row>
        <row r="723">
          <cell r="B723" t="str">
            <v>MN305</v>
          </cell>
          <cell r="C723" t="str">
            <v>1001</v>
          </cell>
          <cell r="D723" t="str">
            <v>Gas New Res Serv-Roseburg</v>
          </cell>
          <cell r="E723" t="str">
            <v>98601111</v>
          </cell>
          <cell r="F723" t="str">
            <v>DIS-G S Cap Blanket</v>
          </cell>
          <cell r="G723">
            <v>40179</v>
          </cell>
          <cell r="H723" t="str">
            <v>202103</v>
          </cell>
          <cell r="I723">
            <v>202103</v>
          </cell>
          <cell r="J723" t="str">
            <v>GD</v>
          </cell>
          <cell r="K723" t="str">
            <v>OR</v>
          </cell>
          <cell r="L723" t="str">
            <v>376000</v>
          </cell>
          <cell r="M723" t="str">
            <v xml:space="preserve">068                                </v>
          </cell>
          <cell r="N723" t="str">
            <v>00</v>
          </cell>
          <cell r="O723" t="str">
            <v xml:space="preserve">UADD    </v>
          </cell>
          <cell r="P723" t="str">
            <v>Gas Revenue Blanket</v>
          </cell>
          <cell r="Q723" t="str">
            <v>Oregon - Gas Rev Projects/Roseburg</v>
          </cell>
          <cell r="R723">
            <v>4016.31</v>
          </cell>
          <cell r="S723" t="str">
            <v>1001</v>
          </cell>
          <cell r="T723" t="str">
            <v>MN305</v>
          </cell>
          <cell r="U723" t="str">
            <v>Mandated</v>
          </cell>
          <cell r="V723" t="str">
            <v>GD.OR.376000</v>
          </cell>
          <cell r="W723">
            <v>1</v>
          </cell>
          <cell r="X723">
            <v>4016.31</v>
          </cell>
        </row>
        <row r="724">
          <cell r="B724" t="str">
            <v>MN305</v>
          </cell>
          <cell r="C724" t="str">
            <v>1001</v>
          </cell>
          <cell r="D724" t="str">
            <v>Gas New Res Serv-Roseburg</v>
          </cell>
          <cell r="E724" t="str">
            <v>98601111</v>
          </cell>
          <cell r="F724" t="str">
            <v>DIS-G S Cap Blanket</v>
          </cell>
          <cell r="G724">
            <v>40179</v>
          </cell>
          <cell r="H724" t="str">
            <v>202103</v>
          </cell>
          <cell r="I724">
            <v>202103</v>
          </cell>
          <cell r="J724" t="str">
            <v>GD</v>
          </cell>
          <cell r="K724" t="str">
            <v>OR</v>
          </cell>
          <cell r="L724" t="str">
            <v>380000</v>
          </cell>
          <cell r="M724" t="str">
            <v xml:space="preserve">068                                </v>
          </cell>
          <cell r="N724" t="str">
            <v>00</v>
          </cell>
          <cell r="O724" t="str">
            <v xml:space="preserve">UADD    </v>
          </cell>
          <cell r="P724" t="str">
            <v>Gas Revenue Blanket</v>
          </cell>
          <cell r="Q724" t="str">
            <v>Oregon - Gas Rev Projects/Roseburg</v>
          </cell>
          <cell r="R724">
            <v>5656.77</v>
          </cell>
          <cell r="S724" t="str">
            <v>1001</v>
          </cell>
          <cell r="T724" t="str">
            <v>MN305</v>
          </cell>
          <cell r="U724" t="str">
            <v>Mandated</v>
          </cell>
          <cell r="V724" t="str">
            <v>GD.OR.380000</v>
          </cell>
          <cell r="W724">
            <v>1</v>
          </cell>
          <cell r="X724">
            <v>5656.77</v>
          </cell>
        </row>
        <row r="725">
          <cell r="B725" t="str">
            <v>MN207</v>
          </cell>
          <cell r="C725" t="str">
            <v>1050</v>
          </cell>
          <cell r="D725" t="str">
            <v>Gas Meter Purchases OR STR</v>
          </cell>
          <cell r="E725" t="str">
            <v>06801275</v>
          </cell>
          <cell r="F725" t="str">
            <v>DIS-Pur Blanket</v>
          </cell>
          <cell r="G725">
            <v>42005</v>
          </cell>
          <cell r="H725" t="str">
            <v>202103</v>
          </cell>
          <cell r="I725">
            <v>202103</v>
          </cell>
          <cell r="J725" t="str">
            <v>GD</v>
          </cell>
          <cell r="K725" t="str">
            <v>OR</v>
          </cell>
          <cell r="L725" t="str">
            <v>381000</v>
          </cell>
          <cell r="M725" t="str">
            <v xml:space="preserve">068                                </v>
          </cell>
          <cell r="N725" t="str">
            <v>00</v>
          </cell>
          <cell r="O725" t="str">
            <v xml:space="preserve">UADD    </v>
          </cell>
          <cell r="P725" t="str">
            <v>Gas Meters Minor Blanket</v>
          </cell>
          <cell r="Q725" t="str">
            <v>ORCA Meters Minor Blanket</v>
          </cell>
          <cell r="R725">
            <v>1869.03</v>
          </cell>
          <cell r="S725" t="str">
            <v>1050</v>
          </cell>
          <cell r="T725" t="str">
            <v>MN207</v>
          </cell>
          <cell r="U725" t="str">
            <v>Mandated</v>
          </cell>
          <cell r="V725" t="str">
            <v>GD.OR.381000</v>
          </cell>
          <cell r="W725">
            <v>1</v>
          </cell>
          <cell r="X725">
            <v>1869.03</v>
          </cell>
        </row>
        <row r="726">
          <cell r="B726" t="str">
            <v>MN002</v>
          </cell>
          <cell r="C726" t="str">
            <v>1056</v>
          </cell>
          <cell r="D726" t="str">
            <v>OR Gas Meters &amp; Meter Devices</v>
          </cell>
          <cell r="E726" t="str">
            <v>06805224</v>
          </cell>
          <cell r="F726" t="str">
            <v>DIS-G S Cap Blanket</v>
          </cell>
          <cell r="G726">
            <v>43983</v>
          </cell>
          <cell r="H726" t="str">
            <v>202103</v>
          </cell>
          <cell r="I726">
            <v>202103</v>
          </cell>
          <cell r="J726" t="str">
            <v>GD</v>
          </cell>
          <cell r="K726" t="str">
            <v>OR</v>
          </cell>
          <cell r="L726" t="str">
            <v>381000</v>
          </cell>
          <cell r="M726" t="str">
            <v xml:space="preserve">068                                </v>
          </cell>
          <cell r="N726" t="str">
            <v>00</v>
          </cell>
          <cell r="O726" t="str">
            <v xml:space="preserve">UADD    </v>
          </cell>
          <cell r="P726" t="str">
            <v>Gas Meter and Metering Equipment Purchases</v>
          </cell>
          <cell r="Q726" t="str">
            <v>Gas Meter and Metering Equipment Purchases - OR</v>
          </cell>
          <cell r="R726">
            <v>120783.82</v>
          </cell>
          <cell r="S726" t="str">
            <v>1056</v>
          </cell>
          <cell r="T726" t="str">
            <v>MN002</v>
          </cell>
          <cell r="V726" t="str">
            <v>GD.OR.381000</v>
          </cell>
          <cell r="W726">
            <v>1</v>
          </cell>
          <cell r="X726">
            <v>120783.82</v>
          </cell>
        </row>
        <row r="727">
          <cell r="B727" t="str">
            <v>YQ301</v>
          </cell>
          <cell r="C727" t="str">
            <v>2277</v>
          </cell>
          <cell r="D727" t="str">
            <v>SCADA Expansion - Blanket</v>
          </cell>
          <cell r="E727" t="str">
            <v>09905914</v>
          </cell>
          <cell r="F727" t="str">
            <v>GP-Cap Blanket</v>
          </cell>
          <cell r="G727">
            <v>42064</v>
          </cell>
          <cell r="H727" t="str">
            <v>202103</v>
          </cell>
          <cell r="I727">
            <v>202103</v>
          </cell>
          <cell r="J727" t="str">
            <v>CD</v>
          </cell>
          <cell r="K727" t="str">
            <v>AA</v>
          </cell>
          <cell r="L727" t="str">
            <v>303100</v>
          </cell>
          <cell r="M727" t="str">
            <v xml:space="preserve">099                                </v>
          </cell>
          <cell r="N727" t="str">
            <v>00</v>
          </cell>
          <cell r="O727" t="str">
            <v xml:space="preserve">UADD    </v>
          </cell>
          <cell r="P727" t="str">
            <v>SCADA Upgrade</v>
          </cell>
          <cell r="Q727" t="str">
            <v>Scada Upgrade</v>
          </cell>
          <cell r="R727">
            <v>6761.78</v>
          </cell>
          <cell r="S727" t="str">
            <v>2277</v>
          </cell>
          <cell r="T727" t="str">
            <v>YQ301</v>
          </cell>
          <cell r="U727" t="str">
            <v>Programs</v>
          </cell>
          <cell r="V727" t="str">
            <v>CD.AA.303100</v>
          </cell>
          <cell r="W727">
            <v>9.307E-2</v>
          </cell>
          <cell r="X727">
            <v>629.31886459999998</v>
          </cell>
        </row>
        <row r="728">
          <cell r="B728" t="str">
            <v>YQ301</v>
          </cell>
          <cell r="C728" t="str">
            <v>2277</v>
          </cell>
          <cell r="D728" t="str">
            <v>SCADA Expansion - Blanket</v>
          </cell>
          <cell r="E728" t="str">
            <v>09905914</v>
          </cell>
          <cell r="F728" t="str">
            <v>GP-Cap Blanket</v>
          </cell>
          <cell r="G728">
            <v>42064</v>
          </cell>
          <cell r="H728" t="str">
            <v>202103</v>
          </cell>
          <cell r="I728">
            <v>202103</v>
          </cell>
          <cell r="J728" t="str">
            <v>CD</v>
          </cell>
          <cell r="K728" t="str">
            <v>AA</v>
          </cell>
          <cell r="L728" t="str">
            <v>391101</v>
          </cell>
          <cell r="M728" t="str">
            <v xml:space="preserve">099                                </v>
          </cell>
          <cell r="N728" t="str">
            <v>00</v>
          </cell>
          <cell r="O728" t="str">
            <v xml:space="preserve">UADD    </v>
          </cell>
          <cell r="P728" t="str">
            <v>SCADA Upgrade</v>
          </cell>
          <cell r="Q728" t="str">
            <v>Scada Upgrade</v>
          </cell>
          <cell r="R728">
            <v>6761.62</v>
          </cell>
          <cell r="S728" t="str">
            <v>2277</v>
          </cell>
          <cell r="T728" t="str">
            <v>YQ301</v>
          </cell>
          <cell r="U728" t="str">
            <v>Programs</v>
          </cell>
          <cell r="V728" t="str">
            <v>CD.AA.391101</v>
          </cell>
          <cell r="W728">
            <v>9.307E-2</v>
          </cell>
          <cell r="X728">
            <v>629.30397340000002</v>
          </cell>
        </row>
        <row r="729">
          <cell r="B729" t="str">
            <v>YQ301</v>
          </cell>
          <cell r="C729" t="str">
            <v>2277</v>
          </cell>
          <cell r="D729" t="str">
            <v>SCADA Hardware Refresh-Blanket</v>
          </cell>
          <cell r="E729" t="str">
            <v>09905915</v>
          </cell>
          <cell r="F729" t="str">
            <v>GP-Cap Blanket</v>
          </cell>
          <cell r="G729">
            <v>42064</v>
          </cell>
          <cell r="H729" t="str">
            <v>202103</v>
          </cell>
          <cell r="I729">
            <v>202103</v>
          </cell>
          <cell r="J729" t="str">
            <v>CD</v>
          </cell>
          <cell r="K729" t="str">
            <v>AA</v>
          </cell>
          <cell r="L729" t="str">
            <v>391101</v>
          </cell>
          <cell r="M729" t="str">
            <v xml:space="preserve">099                                </v>
          </cell>
          <cell r="N729" t="str">
            <v>00</v>
          </cell>
          <cell r="O729" t="str">
            <v xml:space="preserve">UADD    </v>
          </cell>
          <cell r="P729" t="str">
            <v>SCADA Upgrade</v>
          </cell>
          <cell r="Q729" t="str">
            <v>Scada Upgrade</v>
          </cell>
          <cell r="R729">
            <v>13732.96</v>
          </cell>
          <cell r="S729" t="str">
            <v>2277</v>
          </cell>
          <cell r="T729" t="str">
            <v>YQ301</v>
          </cell>
          <cell r="U729" t="str">
            <v>Programs</v>
          </cell>
          <cell r="V729" t="str">
            <v>CD.AA.391101</v>
          </cell>
          <cell r="W729">
            <v>9.307E-2</v>
          </cell>
          <cell r="X729">
            <v>1278.1265871999999</v>
          </cell>
        </row>
        <row r="730">
          <cell r="B730" t="str">
            <v>MN409</v>
          </cell>
          <cell r="C730" t="str">
            <v>3001</v>
          </cell>
          <cell r="D730" t="str">
            <v>Det Pipe Repl Klamath f</v>
          </cell>
          <cell r="E730" t="str">
            <v>98705063</v>
          </cell>
          <cell r="F730" t="str">
            <v>DIS-G S Cap Blanket</v>
          </cell>
          <cell r="G730">
            <v>41091</v>
          </cell>
          <cell r="H730" t="str">
            <v>202103</v>
          </cell>
          <cell r="I730">
            <v>202103</v>
          </cell>
          <cell r="J730" t="str">
            <v>GD</v>
          </cell>
          <cell r="K730" t="str">
            <v>OR</v>
          </cell>
          <cell r="L730" t="str">
            <v>376000</v>
          </cell>
          <cell r="M730" t="str">
            <v xml:space="preserve">068                                </v>
          </cell>
          <cell r="N730" t="str">
            <v>00</v>
          </cell>
          <cell r="O730" t="str">
            <v xml:space="preserve">UADD    </v>
          </cell>
          <cell r="P730" t="str">
            <v>Replace Deteriorating Gas System</v>
          </cell>
          <cell r="Q730" t="str">
            <v>Replace Deteriorated Gas System - Klamath</v>
          </cell>
          <cell r="R730">
            <v>466.53</v>
          </cell>
          <cell r="S730" t="str">
            <v>3001</v>
          </cell>
          <cell r="T730" t="str">
            <v>MN409</v>
          </cell>
          <cell r="U730" t="str">
            <v>Programs</v>
          </cell>
          <cell r="V730" t="str">
            <v>GD.OR.376000</v>
          </cell>
          <cell r="W730">
            <v>1</v>
          </cell>
          <cell r="X730">
            <v>466.53</v>
          </cell>
        </row>
        <row r="731">
          <cell r="B731" t="str">
            <v>XE017</v>
          </cell>
          <cell r="C731" t="str">
            <v>3002</v>
          </cell>
          <cell r="D731" t="str">
            <v>Dithiazine Mitigation OR</v>
          </cell>
          <cell r="E731" t="str">
            <v>06805221</v>
          </cell>
          <cell r="F731" t="str">
            <v>DIS-G S Cap Specific</v>
          </cell>
          <cell r="G731">
            <v>43800</v>
          </cell>
          <cell r="H731" t="str">
            <v>202103</v>
          </cell>
          <cell r="I731">
            <v>202103</v>
          </cell>
          <cell r="J731" t="str">
            <v>GD</v>
          </cell>
          <cell r="K731" t="str">
            <v>OR</v>
          </cell>
          <cell r="L731" t="str">
            <v>378000</v>
          </cell>
          <cell r="M731" t="str">
            <v xml:space="preserve">068                                </v>
          </cell>
          <cell r="N731" t="str">
            <v>27P07</v>
          </cell>
          <cell r="O731" t="str">
            <v xml:space="preserve">UADD    </v>
          </cell>
          <cell r="P731" t="str">
            <v>Regulator Reliable - Blanket</v>
          </cell>
          <cell r="Q731" t="str">
            <v>Gas Regulator Station Reliability - Gas Engineering</v>
          </cell>
          <cell r="R731">
            <v>1.33</v>
          </cell>
          <cell r="S731" t="str">
            <v>3002</v>
          </cell>
          <cell r="T731" t="str">
            <v>XE017</v>
          </cell>
          <cell r="U731" t="str">
            <v>Programs</v>
          </cell>
          <cell r="V731" t="str">
            <v>GD.OR.378000</v>
          </cell>
          <cell r="W731">
            <v>1</v>
          </cell>
          <cell r="X731">
            <v>1.33</v>
          </cell>
        </row>
        <row r="732">
          <cell r="B732" t="str">
            <v>XE017</v>
          </cell>
          <cell r="C732" t="str">
            <v>3002</v>
          </cell>
          <cell r="D732" t="str">
            <v>Dithiazine Mitigation OR</v>
          </cell>
          <cell r="E732" t="str">
            <v>06805221</v>
          </cell>
          <cell r="F732" t="str">
            <v>DIS-G S Cap Specific</v>
          </cell>
          <cell r="G732">
            <v>43800</v>
          </cell>
          <cell r="H732" t="str">
            <v>202103</v>
          </cell>
          <cell r="I732">
            <v>202103</v>
          </cell>
          <cell r="J732" t="str">
            <v>GD</v>
          </cell>
          <cell r="K732" t="str">
            <v>OR</v>
          </cell>
          <cell r="L732" t="str">
            <v>379000</v>
          </cell>
          <cell r="M732" t="str">
            <v xml:space="preserve">068                                </v>
          </cell>
          <cell r="N732" t="str">
            <v>27P07</v>
          </cell>
          <cell r="O732" t="str">
            <v xml:space="preserve">UADD    </v>
          </cell>
          <cell r="P732" t="str">
            <v>Regulator Reliable - Blanket</v>
          </cell>
          <cell r="Q732" t="str">
            <v>Gas Regulator Station Reliability - Gas Engineering</v>
          </cell>
          <cell r="R732">
            <v>6.61</v>
          </cell>
          <cell r="S732" t="str">
            <v>3002</v>
          </cell>
          <cell r="T732" t="str">
            <v>XE017</v>
          </cell>
          <cell r="U732" t="str">
            <v>Programs</v>
          </cell>
          <cell r="V732" t="str">
            <v>GD.OR.379000</v>
          </cell>
          <cell r="W732">
            <v>1</v>
          </cell>
          <cell r="X732">
            <v>6.61</v>
          </cell>
        </row>
        <row r="733">
          <cell r="B733" t="str">
            <v>XE017</v>
          </cell>
          <cell r="C733" t="str">
            <v>3002</v>
          </cell>
          <cell r="D733" t="str">
            <v>Dithiazine Mitigation OR</v>
          </cell>
          <cell r="E733" t="str">
            <v>06805221</v>
          </cell>
          <cell r="F733" t="str">
            <v>DIS-G S Cap Specific</v>
          </cell>
          <cell r="G733">
            <v>43800</v>
          </cell>
          <cell r="H733" t="str">
            <v>202103</v>
          </cell>
          <cell r="I733">
            <v>202103</v>
          </cell>
          <cell r="J733" t="str">
            <v>GD</v>
          </cell>
          <cell r="K733" t="str">
            <v>OR</v>
          </cell>
          <cell r="L733" t="str">
            <v>385000</v>
          </cell>
          <cell r="M733" t="str">
            <v xml:space="preserve">068                                </v>
          </cell>
          <cell r="N733" t="str">
            <v>00</v>
          </cell>
          <cell r="O733" t="str">
            <v xml:space="preserve">UADD    </v>
          </cell>
          <cell r="P733" t="str">
            <v>Regulator Reliable - Blanket</v>
          </cell>
          <cell r="Q733" t="str">
            <v>Gas Regulator Station Reliability - Gas Engineering</v>
          </cell>
          <cell r="R733">
            <v>10.58</v>
          </cell>
          <cell r="S733" t="str">
            <v>3002</v>
          </cell>
          <cell r="T733" t="str">
            <v>XE017</v>
          </cell>
          <cell r="U733" t="str">
            <v>Programs</v>
          </cell>
          <cell r="V733" t="str">
            <v>GD.OR.385000</v>
          </cell>
          <cell r="W733">
            <v>1</v>
          </cell>
          <cell r="X733">
            <v>10.58</v>
          </cell>
        </row>
        <row r="734">
          <cell r="B734" t="str">
            <v>MN403</v>
          </cell>
          <cell r="C734" t="str">
            <v>3003</v>
          </cell>
          <cell r="D734" t="str">
            <v>Gas Road Relocates-Klamth Fls</v>
          </cell>
          <cell r="E734" t="str">
            <v>98701230</v>
          </cell>
          <cell r="F734" t="str">
            <v>DIS-G S Cap Blanket</v>
          </cell>
          <cell r="G734">
            <v>40360</v>
          </cell>
          <cell r="H734" t="str">
            <v>202103</v>
          </cell>
          <cell r="I734">
            <v>202103</v>
          </cell>
          <cell r="J734" t="str">
            <v>GD</v>
          </cell>
          <cell r="K734" t="str">
            <v>OR</v>
          </cell>
          <cell r="L734" t="str">
            <v>376000</v>
          </cell>
          <cell r="M734" t="str">
            <v xml:space="preserve">068                                </v>
          </cell>
          <cell r="N734" t="str">
            <v>00</v>
          </cell>
          <cell r="O734" t="str">
            <v xml:space="preserve">UADD    </v>
          </cell>
          <cell r="P734" t="str">
            <v>Gas Replace-St&amp;Hwy</v>
          </cell>
          <cell r="Q734" t="str">
            <v>Relocate Due to St&amp;Hwy Work - Klamath</v>
          </cell>
          <cell r="R734">
            <v>4403.91</v>
          </cell>
          <cell r="S734" t="str">
            <v>3003</v>
          </cell>
          <cell r="T734" t="str">
            <v>MN403</v>
          </cell>
          <cell r="U734" t="str">
            <v>Mandated</v>
          </cell>
          <cell r="V734" t="str">
            <v>GD.OR.376000</v>
          </cell>
          <cell r="W734">
            <v>1</v>
          </cell>
          <cell r="X734">
            <v>4403.91</v>
          </cell>
        </row>
        <row r="735">
          <cell r="B735" t="str">
            <v>MN401</v>
          </cell>
          <cell r="C735" t="str">
            <v>3003</v>
          </cell>
          <cell r="D735" t="str">
            <v>Gas Road Relocates-Medford</v>
          </cell>
          <cell r="E735" t="str">
            <v>98401230</v>
          </cell>
          <cell r="F735" t="str">
            <v>DIS-G S Cap Blanket</v>
          </cell>
          <cell r="G735">
            <v>40360</v>
          </cell>
          <cell r="H735" t="str">
            <v>202103</v>
          </cell>
          <cell r="I735">
            <v>202103</v>
          </cell>
          <cell r="J735" t="str">
            <v>GD</v>
          </cell>
          <cell r="K735" t="str">
            <v>OR</v>
          </cell>
          <cell r="L735" t="str">
            <v>376000</v>
          </cell>
          <cell r="M735" t="str">
            <v xml:space="preserve">068                                </v>
          </cell>
          <cell r="N735" t="str">
            <v>00</v>
          </cell>
          <cell r="O735" t="str">
            <v xml:space="preserve">UADD    </v>
          </cell>
          <cell r="P735" t="str">
            <v>Gas Replace-St&amp;Hwy</v>
          </cell>
          <cell r="Q735" t="str">
            <v>Relocate Due to St&amp;Hwy Work - Medford</v>
          </cell>
          <cell r="R735">
            <v>15131.62</v>
          </cell>
          <cell r="S735" t="str">
            <v>3003</v>
          </cell>
          <cell r="T735" t="str">
            <v>MN401</v>
          </cell>
          <cell r="U735" t="str">
            <v>Mandated</v>
          </cell>
          <cell r="V735" t="str">
            <v>GD.OR.376000</v>
          </cell>
          <cell r="W735">
            <v>1</v>
          </cell>
          <cell r="X735">
            <v>15131.62</v>
          </cell>
        </row>
        <row r="736">
          <cell r="B736" t="str">
            <v>MN401</v>
          </cell>
          <cell r="C736" t="str">
            <v>3003</v>
          </cell>
          <cell r="D736" t="str">
            <v>Gas Road Relocates-Medford</v>
          </cell>
          <cell r="E736" t="str">
            <v>98401230</v>
          </cell>
          <cell r="F736" t="str">
            <v>DIS-G S Cap Blanket</v>
          </cell>
          <cell r="G736">
            <v>40360</v>
          </cell>
          <cell r="H736" t="str">
            <v>202103</v>
          </cell>
          <cell r="I736">
            <v>202103</v>
          </cell>
          <cell r="J736" t="str">
            <v>GD</v>
          </cell>
          <cell r="K736" t="str">
            <v>OR</v>
          </cell>
          <cell r="L736" t="str">
            <v>380000</v>
          </cell>
          <cell r="M736" t="str">
            <v xml:space="preserve">068                                </v>
          </cell>
          <cell r="N736" t="str">
            <v>00</v>
          </cell>
          <cell r="O736" t="str">
            <v xml:space="preserve">UADD    </v>
          </cell>
          <cell r="P736" t="str">
            <v>Gas Replace-St&amp;Hwy</v>
          </cell>
          <cell r="Q736" t="str">
            <v>Relocate Due to St&amp;Hwy Work - Medford</v>
          </cell>
          <cell r="R736">
            <v>27882.18</v>
          </cell>
          <cell r="S736" t="str">
            <v>3003</v>
          </cell>
          <cell r="T736" t="str">
            <v>MN401</v>
          </cell>
          <cell r="U736" t="str">
            <v>Mandated</v>
          </cell>
          <cell r="V736" t="str">
            <v>GD.OR.380000</v>
          </cell>
          <cell r="W736">
            <v>1</v>
          </cell>
          <cell r="X736">
            <v>27882.18</v>
          </cell>
        </row>
        <row r="737">
          <cell r="B737" t="str">
            <v>MN402</v>
          </cell>
          <cell r="C737" t="str">
            <v>3003</v>
          </cell>
          <cell r="D737" t="str">
            <v>Gas Road Relocates-Roseburg</v>
          </cell>
          <cell r="E737" t="str">
            <v>98601230</v>
          </cell>
          <cell r="F737" t="str">
            <v>DIS-G S Cap Blanket</v>
          </cell>
          <cell r="G737">
            <v>40360</v>
          </cell>
          <cell r="H737" t="str">
            <v>202103</v>
          </cell>
          <cell r="I737">
            <v>202103</v>
          </cell>
          <cell r="J737" t="str">
            <v>GD</v>
          </cell>
          <cell r="K737" t="str">
            <v>OR</v>
          </cell>
          <cell r="L737" t="str">
            <v>376000</v>
          </cell>
          <cell r="M737" t="str">
            <v xml:space="preserve">068                                </v>
          </cell>
          <cell r="N737" t="str">
            <v>00</v>
          </cell>
          <cell r="O737" t="str">
            <v xml:space="preserve">UADD    </v>
          </cell>
          <cell r="P737" t="str">
            <v>Gas Replace-St&amp;Hwy</v>
          </cell>
          <cell r="Q737" t="str">
            <v>Relocate Due to St&amp;Hwy Work - Roseburg</v>
          </cell>
          <cell r="R737">
            <v>42.97</v>
          </cell>
          <cell r="S737" t="str">
            <v>3003</v>
          </cell>
          <cell r="T737" t="str">
            <v>MN402</v>
          </cell>
          <cell r="U737" t="str">
            <v>Mandated</v>
          </cell>
          <cell r="V737" t="str">
            <v>GD.OR.376000</v>
          </cell>
          <cell r="W737">
            <v>1</v>
          </cell>
          <cell r="X737">
            <v>42.97</v>
          </cell>
        </row>
        <row r="738">
          <cell r="B738" t="str">
            <v>MN402</v>
          </cell>
          <cell r="C738" t="str">
            <v>3003</v>
          </cell>
          <cell r="D738" t="str">
            <v>Gas Road Relocates-Roseburg</v>
          </cell>
          <cell r="E738" t="str">
            <v>98601230</v>
          </cell>
          <cell r="F738" t="str">
            <v>DIS-G S Cap Blanket</v>
          </cell>
          <cell r="G738">
            <v>40360</v>
          </cell>
          <cell r="H738" t="str">
            <v>202103</v>
          </cell>
          <cell r="I738">
            <v>202103</v>
          </cell>
          <cell r="J738" t="str">
            <v>GD</v>
          </cell>
          <cell r="K738" t="str">
            <v>OR</v>
          </cell>
          <cell r="L738" t="str">
            <v>380000</v>
          </cell>
          <cell r="M738" t="str">
            <v xml:space="preserve">068                                </v>
          </cell>
          <cell r="N738" t="str">
            <v>00</v>
          </cell>
          <cell r="O738" t="str">
            <v xml:space="preserve">UADD    </v>
          </cell>
          <cell r="P738" t="str">
            <v>Gas Replace-St&amp;Hwy</v>
          </cell>
          <cell r="Q738" t="str">
            <v>Relocate Due to St&amp;Hwy Work - Roseburg</v>
          </cell>
          <cell r="R738">
            <v>741.56</v>
          </cell>
          <cell r="S738" t="str">
            <v>3003</v>
          </cell>
          <cell r="T738" t="str">
            <v>MN402</v>
          </cell>
          <cell r="U738" t="str">
            <v>Mandated</v>
          </cell>
          <cell r="V738" t="str">
            <v>GD.OR.380000</v>
          </cell>
          <cell r="W738">
            <v>1</v>
          </cell>
          <cell r="X738">
            <v>741.56</v>
          </cell>
        </row>
        <row r="739">
          <cell r="B739" t="str">
            <v>MN309</v>
          </cell>
          <cell r="C739" t="str">
            <v>3005</v>
          </cell>
          <cell r="D739" t="str">
            <v>Gas Cust Caused Req-Klam Fls</v>
          </cell>
          <cell r="E739" t="str">
            <v>98701122</v>
          </cell>
          <cell r="F739" t="str">
            <v>DIS-G S Cap Blanket</v>
          </cell>
          <cell r="G739">
            <v>40360</v>
          </cell>
          <cell r="H739" t="str">
            <v>202103</v>
          </cell>
          <cell r="I739">
            <v>202103</v>
          </cell>
          <cell r="J739" t="str">
            <v>GD</v>
          </cell>
          <cell r="K739" t="str">
            <v>OR</v>
          </cell>
          <cell r="L739" t="str">
            <v>376000</v>
          </cell>
          <cell r="M739" t="str">
            <v xml:space="preserve">068                                </v>
          </cell>
          <cell r="N739" t="str">
            <v>00</v>
          </cell>
          <cell r="O739" t="str">
            <v xml:space="preserve">UADD    </v>
          </cell>
          <cell r="P739" t="str">
            <v>Gas Distribution Non-Revenue Blanket</v>
          </cell>
          <cell r="Q739" t="str">
            <v>Gas Distribution Non Revenue - Klamath</v>
          </cell>
          <cell r="R739">
            <v>4432.37</v>
          </cell>
          <cell r="S739" t="str">
            <v>3005</v>
          </cell>
          <cell r="T739" t="str">
            <v>MN309</v>
          </cell>
          <cell r="U739" t="str">
            <v>Programs</v>
          </cell>
          <cell r="V739" t="str">
            <v>GD.OR.376000</v>
          </cell>
          <cell r="W739">
            <v>1</v>
          </cell>
          <cell r="X739">
            <v>4432.37</v>
          </cell>
        </row>
        <row r="740">
          <cell r="B740" t="str">
            <v>MN309</v>
          </cell>
          <cell r="C740" t="str">
            <v>3005</v>
          </cell>
          <cell r="D740" t="str">
            <v>Gas Cust Caused Req-Klam Fls</v>
          </cell>
          <cell r="E740" t="str">
            <v>98701122</v>
          </cell>
          <cell r="F740" t="str">
            <v>DIS-G S Cap Blanket</v>
          </cell>
          <cell r="G740">
            <v>40360</v>
          </cell>
          <cell r="H740" t="str">
            <v>202103</v>
          </cell>
          <cell r="I740">
            <v>202103</v>
          </cell>
          <cell r="J740" t="str">
            <v>GD</v>
          </cell>
          <cell r="K740" t="str">
            <v>OR</v>
          </cell>
          <cell r="L740" t="str">
            <v>380000</v>
          </cell>
          <cell r="M740" t="str">
            <v xml:space="preserve">068                                </v>
          </cell>
          <cell r="N740" t="str">
            <v>00</v>
          </cell>
          <cell r="O740" t="str">
            <v xml:space="preserve">UADD    </v>
          </cell>
          <cell r="P740" t="str">
            <v>Gas Distribution Non-Revenue Blanket</v>
          </cell>
          <cell r="Q740" t="str">
            <v>Gas Distribution Non Revenue - Klamath</v>
          </cell>
          <cell r="R740">
            <v>1045.8499999999999</v>
          </cell>
          <cell r="S740" t="str">
            <v>3005</v>
          </cell>
          <cell r="T740" t="str">
            <v>MN309</v>
          </cell>
          <cell r="U740" t="str">
            <v>Programs</v>
          </cell>
          <cell r="V740" t="str">
            <v>GD.OR.380000</v>
          </cell>
          <cell r="W740">
            <v>1</v>
          </cell>
          <cell r="X740">
            <v>1045.8499999999999</v>
          </cell>
        </row>
        <row r="741">
          <cell r="B741" t="str">
            <v>MN310</v>
          </cell>
          <cell r="C741" t="str">
            <v>3005</v>
          </cell>
          <cell r="D741" t="str">
            <v>Gas Cust Caused Req-LaGrande</v>
          </cell>
          <cell r="E741" t="str">
            <v>98801122</v>
          </cell>
          <cell r="F741" t="str">
            <v>DIS-G S Cap Blanket</v>
          </cell>
          <cell r="G741">
            <v>40360</v>
          </cell>
          <cell r="H741" t="str">
            <v>202103</v>
          </cell>
          <cell r="I741">
            <v>202103</v>
          </cell>
          <cell r="J741" t="str">
            <v>GD</v>
          </cell>
          <cell r="K741" t="str">
            <v>OR</v>
          </cell>
          <cell r="L741" t="str">
            <v>376000</v>
          </cell>
          <cell r="M741" t="str">
            <v xml:space="preserve">068                                </v>
          </cell>
          <cell r="N741" t="str">
            <v>00</v>
          </cell>
          <cell r="O741" t="str">
            <v xml:space="preserve">UADD    </v>
          </cell>
          <cell r="P741" t="str">
            <v>Gas Distribution Non-Revenue Blanket</v>
          </cell>
          <cell r="Q741" t="str">
            <v>Gas Distribution Non Revenue - La Grande</v>
          </cell>
          <cell r="R741">
            <v>-425.55</v>
          </cell>
          <cell r="S741" t="str">
            <v>3005</v>
          </cell>
          <cell r="T741" t="str">
            <v>MN310</v>
          </cell>
          <cell r="U741" t="str">
            <v>Programs</v>
          </cell>
          <cell r="V741" t="str">
            <v>GD.OR.376000</v>
          </cell>
          <cell r="W741">
            <v>1</v>
          </cell>
          <cell r="X741">
            <v>-425.55</v>
          </cell>
        </row>
        <row r="742">
          <cell r="B742" t="str">
            <v>MN310</v>
          </cell>
          <cell r="C742" t="str">
            <v>3005</v>
          </cell>
          <cell r="D742" t="str">
            <v>Gas Cust Caused Req-LaGrande</v>
          </cell>
          <cell r="E742" t="str">
            <v>98801122</v>
          </cell>
          <cell r="F742" t="str">
            <v>DIS-G S Cap Blanket</v>
          </cell>
          <cell r="G742">
            <v>40360</v>
          </cell>
          <cell r="H742" t="str">
            <v>202103</v>
          </cell>
          <cell r="I742">
            <v>202103</v>
          </cell>
          <cell r="J742" t="str">
            <v>GD</v>
          </cell>
          <cell r="K742" t="str">
            <v>OR</v>
          </cell>
          <cell r="L742" t="str">
            <v>380000</v>
          </cell>
          <cell r="M742" t="str">
            <v xml:space="preserve">068                                </v>
          </cell>
          <cell r="N742" t="str">
            <v>00</v>
          </cell>
          <cell r="O742" t="str">
            <v xml:space="preserve">UADD    </v>
          </cell>
          <cell r="P742" t="str">
            <v>Gas Distribution Non-Revenue Blanket</v>
          </cell>
          <cell r="Q742" t="str">
            <v>Gas Distribution Non Revenue - La Grande</v>
          </cell>
          <cell r="R742">
            <v>-478.37</v>
          </cell>
          <cell r="S742" t="str">
            <v>3005</v>
          </cell>
          <cell r="T742" t="str">
            <v>MN310</v>
          </cell>
          <cell r="U742" t="str">
            <v>Programs</v>
          </cell>
          <cell r="V742" t="str">
            <v>GD.OR.380000</v>
          </cell>
          <cell r="W742">
            <v>1</v>
          </cell>
          <cell r="X742">
            <v>-478.37</v>
          </cell>
        </row>
        <row r="743">
          <cell r="B743" t="str">
            <v>MN206</v>
          </cell>
          <cell r="C743" t="str">
            <v>3005</v>
          </cell>
          <cell r="D743" t="str">
            <v>Gas Cust Caused Req-Medford</v>
          </cell>
          <cell r="E743" t="str">
            <v>98401122</v>
          </cell>
          <cell r="F743" t="str">
            <v>DIS-G S Cap Blanket</v>
          </cell>
          <cell r="G743">
            <v>40360</v>
          </cell>
          <cell r="H743" t="str">
            <v>202103</v>
          </cell>
          <cell r="I743">
            <v>202103</v>
          </cell>
          <cell r="J743" t="str">
            <v>GD</v>
          </cell>
          <cell r="K743" t="str">
            <v>OR</v>
          </cell>
          <cell r="L743" t="str">
            <v>376000</v>
          </cell>
          <cell r="M743" t="str">
            <v xml:space="preserve">068                                </v>
          </cell>
          <cell r="N743" t="str">
            <v>00</v>
          </cell>
          <cell r="O743" t="str">
            <v xml:space="preserve">UADD    </v>
          </cell>
          <cell r="P743" t="str">
            <v>Gas Distribution Non-Revenue Blanket</v>
          </cell>
          <cell r="Q743" t="str">
            <v>Gas Distribution Non Revenue - Medford</v>
          </cell>
          <cell r="R743">
            <v>4986.13</v>
          </cell>
          <cell r="S743" t="str">
            <v>3005</v>
          </cell>
          <cell r="T743" t="str">
            <v>MN206</v>
          </cell>
          <cell r="U743" t="str">
            <v>Programs</v>
          </cell>
          <cell r="V743" t="str">
            <v>GD.OR.376000</v>
          </cell>
          <cell r="W743">
            <v>1</v>
          </cell>
          <cell r="X743">
            <v>4986.13</v>
          </cell>
        </row>
        <row r="744">
          <cell r="B744" t="str">
            <v>MN206</v>
          </cell>
          <cell r="C744" t="str">
            <v>3005</v>
          </cell>
          <cell r="D744" t="str">
            <v>Gas Cust Caused Req-Medford</v>
          </cell>
          <cell r="E744" t="str">
            <v>98401122</v>
          </cell>
          <cell r="F744" t="str">
            <v>DIS-G S Cap Blanket</v>
          </cell>
          <cell r="G744">
            <v>40360</v>
          </cell>
          <cell r="H744" t="str">
            <v>202103</v>
          </cell>
          <cell r="I744">
            <v>202103</v>
          </cell>
          <cell r="J744" t="str">
            <v>GD</v>
          </cell>
          <cell r="K744" t="str">
            <v>OR</v>
          </cell>
          <cell r="L744" t="str">
            <v>380000</v>
          </cell>
          <cell r="M744" t="str">
            <v xml:space="preserve">068                                </v>
          </cell>
          <cell r="N744" t="str">
            <v>00</v>
          </cell>
          <cell r="O744" t="str">
            <v xml:space="preserve">UADD    </v>
          </cell>
          <cell r="P744" t="str">
            <v>Gas Distribution Non-Revenue Blanket</v>
          </cell>
          <cell r="Q744" t="str">
            <v>Gas Distribution Non Revenue - Medford</v>
          </cell>
          <cell r="R744">
            <v>1176.44</v>
          </cell>
          <cell r="S744" t="str">
            <v>3005</v>
          </cell>
          <cell r="T744" t="str">
            <v>MN206</v>
          </cell>
          <cell r="U744" t="str">
            <v>Programs</v>
          </cell>
          <cell r="V744" t="str">
            <v>GD.OR.380000</v>
          </cell>
          <cell r="W744">
            <v>1</v>
          </cell>
          <cell r="X744">
            <v>1176.44</v>
          </cell>
        </row>
        <row r="745">
          <cell r="B745" t="str">
            <v>MN360</v>
          </cell>
          <cell r="C745" t="str">
            <v>3005</v>
          </cell>
          <cell r="D745" t="str">
            <v>Gas Cust Caused Req-Roseburg</v>
          </cell>
          <cell r="E745" t="str">
            <v>98601122</v>
          </cell>
          <cell r="F745" t="str">
            <v>DIS-G S Cap Blanket</v>
          </cell>
          <cell r="G745">
            <v>40360</v>
          </cell>
          <cell r="H745" t="str">
            <v>202103</v>
          </cell>
          <cell r="I745">
            <v>202103</v>
          </cell>
          <cell r="J745" t="str">
            <v>GD</v>
          </cell>
          <cell r="K745" t="str">
            <v>OR</v>
          </cell>
          <cell r="L745" t="str">
            <v>376000</v>
          </cell>
          <cell r="M745" t="str">
            <v xml:space="preserve">068                                </v>
          </cell>
          <cell r="N745" t="str">
            <v>00</v>
          </cell>
          <cell r="O745" t="str">
            <v xml:space="preserve">UADD    </v>
          </cell>
          <cell r="P745" t="str">
            <v>Gas Distribution Non-Revenue Blanket</v>
          </cell>
          <cell r="Q745" t="str">
            <v>Gas Distribution Non Revenue - Roseburg</v>
          </cell>
          <cell r="R745">
            <v>-318.66000000000003</v>
          </cell>
          <cell r="S745" t="str">
            <v>3005</v>
          </cell>
          <cell r="T745" t="str">
            <v>MN360</v>
          </cell>
          <cell r="U745" t="str">
            <v>Programs</v>
          </cell>
          <cell r="V745" t="str">
            <v>GD.OR.376000</v>
          </cell>
          <cell r="W745">
            <v>1</v>
          </cell>
          <cell r="X745">
            <v>-318.66000000000003</v>
          </cell>
        </row>
        <row r="746">
          <cell r="B746" t="str">
            <v>MN360</v>
          </cell>
          <cell r="C746" t="str">
            <v>3005</v>
          </cell>
          <cell r="D746" t="str">
            <v>Gas Cust Caused Req-Roseburg</v>
          </cell>
          <cell r="E746" t="str">
            <v>98601122</v>
          </cell>
          <cell r="F746" t="str">
            <v>DIS-G S Cap Blanket</v>
          </cell>
          <cell r="G746">
            <v>40360</v>
          </cell>
          <cell r="H746" t="str">
            <v>202103</v>
          </cell>
          <cell r="I746">
            <v>202103</v>
          </cell>
          <cell r="J746" t="str">
            <v>GD</v>
          </cell>
          <cell r="K746" t="str">
            <v>OR</v>
          </cell>
          <cell r="L746" t="str">
            <v>380000</v>
          </cell>
          <cell r="M746" t="str">
            <v xml:space="preserve">068                                </v>
          </cell>
          <cell r="N746" t="str">
            <v>00</v>
          </cell>
          <cell r="O746" t="str">
            <v xml:space="preserve">UADD    </v>
          </cell>
          <cell r="P746" t="str">
            <v>Gas Distribution Non-Revenue Blanket</v>
          </cell>
          <cell r="Q746" t="str">
            <v>Gas Distribution Non Revenue - Roseburg</v>
          </cell>
          <cell r="R746">
            <v>-318.67</v>
          </cell>
          <cell r="S746" t="str">
            <v>3005</v>
          </cell>
          <cell r="T746" t="str">
            <v>MN360</v>
          </cell>
          <cell r="U746" t="str">
            <v>Programs</v>
          </cell>
          <cell r="V746" t="str">
            <v>GD.OR.380000</v>
          </cell>
          <cell r="W746">
            <v>1</v>
          </cell>
          <cell r="X746">
            <v>-318.67</v>
          </cell>
        </row>
        <row r="747">
          <cell r="B747" t="str">
            <v>MN206</v>
          </cell>
          <cell r="C747" t="str">
            <v>3005</v>
          </cell>
          <cell r="D747" t="str">
            <v>Gas Mains Non Rev - Grnts Pass</v>
          </cell>
          <cell r="E747" t="str">
            <v>98501120</v>
          </cell>
          <cell r="F747" t="str">
            <v>DIS-G S Cap Blanket</v>
          </cell>
          <cell r="G747">
            <v>40179</v>
          </cell>
          <cell r="H747" t="str">
            <v>202103</v>
          </cell>
          <cell r="I747">
            <v>202103</v>
          </cell>
          <cell r="J747" t="str">
            <v>GD</v>
          </cell>
          <cell r="K747" t="str">
            <v>OR</v>
          </cell>
          <cell r="L747" t="str">
            <v>376000</v>
          </cell>
          <cell r="M747" t="str">
            <v xml:space="preserve">068                                </v>
          </cell>
          <cell r="N747" t="str">
            <v>00</v>
          </cell>
          <cell r="O747" t="str">
            <v xml:space="preserve">UADD    </v>
          </cell>
          <cell r="P747" t="str">
            <v>Gas Distribution Non-Revenue Blanket</v>
          </cell>
          <cell r="Q747" t="str">
            <v>Gas Distribution Non Revenue - Medford</v>
          </cell>
          <cell r="R747">
            <v>1744.67</v>
          </cell>
          <cell r="S747" t="str">
            <v>3005</v>
          </cell>
          <cell r="T747" t="str">
            <v>MN206</v>
          </cell>
          <cell r="U747" t="str">
            <v>Programs</v>
          </cell>
          <cell r="V747" t="str">
            <v>GD.OR.376000</v>
          </cell>
          <cell r="W747">
            <v>1</v>
          </cell>
          <cell r="X747">
            <v>1744.67</v>
          </cell>
        </row>
        <row r="748">
          <cell r="B748" t="str">
            <v>MN206</v>
          </cell>
          <cell r="C748" t="str">
            <v>3005</v>
          </cell>
          <cell r="D748" t="str">
            <v>Gas Mains Non Rev - Grnts Pass</v>
          </cell>
          <cell r="E748" t="str">
            <v>98501120</v>
          </cell>
          <cell r="F748" t="str">
            <v>DIS-G S Cap Blanket</v>
          </cell>
          <cell r="G748">
            <v>40179</v>
          </cell>
          <cell r="H748" t="str">
            <v>202103</v>
          </cell>
          <cell r="I748">
            <v>202103</v>
          </cell>
          <cell r="J748" t="str">
            <v>GD</v>
          </cell>
          <cell r="K748" t="str">
            <v>OR</v>
          </cell>
          <cell r="L748" t="str">
            <v>380000</v>
          </cell>
          <cell r="M748" t="str">
            <v xml:space="preserve">068                                </v>
          </cell>
          <cell r="N748" t="str">
            <v>00</v>
          </cell>
          <cell r="O748" t="str">
            <v xml:space="preserve">UADD    </v>
          </cell>
          <cell r="P748" t="str">
            <v>Gas Distribution Non-Revenue Blanket</v>
          </cell>
          <cell r="Q748" t="str">
            <v>Gas Distribution Non Revenue - Medford</v>
          </cell>
          <cell r="R748">
            <v>411.63</v>
          </cell>
          <cell r="S748" t="str">
            <v>3005</v>
          </cell>
          <cell r="T748" t="str">
            <v>MN206</v>
          </cell>
          <cell r="U748" t="str">
            <v>Programs</v>
          </cell>
          <cell r="V748" t="str">
            <v>GD.OR.380000</v>
          </cell>
          <cell r="W748">
            <v>1</v>
          </cell>
          <cell r="X748">
            <v>411.63</v>
          </cell>
        </row>
        <row r="749">
          <cell r="B749" t="str">
            <v>MN310</v>
          </cell>
          <cell r="C749" t="str">
            <v>3005</v>
          </cell>
          <cell r="D749" t="str">
            <v>Gas Mains Non Rev - LaGrande</v>
          </cell>
          <cell r="E749" t="str">
            <v>98801120</v>
          </cell>
          <cell r="F749" t="str">
            <v>DIS-G S Cap Blanket</v>
          </cell>
          <cell r="G749">
            <v>40179</v>
          </cell>
          <cell r="H749" t="str">
            <v>202103</v>
          </cell>
          <cell r="I749">
            <v>202103</v>
          </cell>
          <cell r="J749" t="str">
            <v>GD</v>
          </cell>
          <cell r="K749" t="str">
            <v>OR</v>
          </cell>
          <cell r="L749" t="str">
            <v>376000</v>
          </cell>
          <cell r="M749" t="str">
            <v xml:space="preserve">068                                </v>
          </cell>
          <cell r="N749" t="str">
            <v>00</v>
          </cell>
          <cell r="O749" t="str">
            <v xml:space="preserve">UADD    </v>
          </cell>
          <cell r="P749" t="str">
            <v>Gas Distribution Non-Revenue Blanket</v>
          </cell>
          <cell r="Q749" t="str">
            <v>Gas Distribution Non Revenue - La Grande</v>
          </cell>
          <cell r="R749">
            <v>96.24</v>
          </cell>
          <cell r="S749" t="str">
            <v>3005</v>
          </cell>
          <cell r="T749" t="str">
            <v>MN310</v>
          </cell>
          <cell r="U749" t="str">
            <v>Programs</v>
          </cell>
          <cell r="V749" t="str">
            <v>GD.OR.376000</v>
          </cell>
          <cell r="W749">
            <v>1</v>
          </cell>
          <cell r="X749">
            <v>96.24</v>
          </cell>
        </row>
        <row r="750">
          <cell r="B750" t="str">
            <v>MN310</v>
          </cell>
          <cell r="C750" t="str">
            <v>3005</v>
          </cell>
          <cell r="D750" t="str">
            <v>Gas Mains Non Rev - LaGrande</v>
          </cell>
          <cell r="E750" t="str">
            <v>98801120</v>
          </cell>
          <cell r="F750" t="str">
            <v>DIS-G S Cap Blanket</v>
          </cell>
          <cell r="G750">
            <v>40179</v>
          </cell>
          <cell r="H750" t="str">
            <v>202103</v>
          </cell>
          <cell r="I750">
            <v>202103</v>
          </cell>
          <cell r="J750" t="str">
            <v>GD</v>
          </cell>
          <cell r="K750" t="str">
            <v>OR</v>
          </cell>
          <cell r="L750" t="str">
            <v>380000</v>
          </cell>
          <cell r="M750" t="str">
            <v xml:space="preserve">068                                </v>
          </cell>
          <cell r="N750" t="str">
            <v>00</v>
          </cell>
          <cell r="O750" t="str">
            <v xml:space="preserve">UADD    </v>
          </cell>
          <cell r="P750" t="str">
            <v>Gas Distribution Non-Revenue Blanket</v>
          </cell>
          <cell r="Q750" t="str">
            <v>Gas Distribution Non Revenue - La Grande</v>
          </cell>
          <cell r="R750">
            <v>55.92</v>
          </cell>
          <cell r="S750" t="str">
            <v>3005</v>
          </cell>
          <cell r="T750" t="str">
            <v>MN310</v>
          </cell>
          <cell r="U750" t="str">
            <v>Programs</v>
          </cell>
          <cell r="V750" t="str">
            <v>GD.OR.380000</v>
          </cell>
          <cell r="W750">
            <v>1</v>
          </cell>
          <cell r="X750">
            <v>55.92</v>
          </cell>
        </row>
        <row r="751">
          <cell r="B751" t="str">
            <v>MN206</v>
          </cell>
          <cell r="C751" t="str">
            <v>3005</v>
          </cell>
          <cell r="D751" t="str">
            <v>Gas Mains Non Rev - Medford</v>
          </cell>
          <cell r="E751" t="str">
            <v>98401120</v>
          </cell>
          <cell r="F751" t="str">
            <v>DIS-G S Cap Blanket</v>
          </cell>
          <cell r="G751">
            <v>40179</v>
          </cell>
          <cell r="H751" t="str">
            <v>202103</v>
          </cell>
          <cell r="I751">
            <v>202103</v>
          </cell>
          <cell r="J751" t="str">
            <v>GD</v>
          </cell>
          <cell r="K751" t="str">
            <v>OR</v>
          </cell>
          <cell r="L751" t="str">
            <v>376000</v>
          </cell>
          <cell r="M751" t="str">
            <v xml:space="preserve">068                                </v>
          </cell>
          <cell r="N751" t="str">
            <v>00</v>
          </cell>
          <cell r="O751" t="str">
            <v xml:space="preserve">UADD    </v>
          </cell>
          <cell r="P751" t="str">
            <v>Gas Distribution Non-Revenue Blanket</v>
          </cell>
          <cell r="Q751" t="str">
            <v>Gas Distribution Non Revenue - Medford</v>
          </cell>
          <cell r="R751">
            <v>9885.33</v>
          </cell>
          <cell r="S751" t="str">
            <v>3005</v>
          </cell>
          <cell r="T751" t="str">
            <v>MN206</v>
          </cell>
          <cell r="U751" t="str">
            <v>Programs</v>
          </cell>
          <cell r="V751" t="str">
            <v>GD.OR.376000</v>
          </cell>
          <cell r="W751">
            <v>1</v>
          </cell>
          <cell r="X751">
            <v>9885.33</v>
          </cell>
        </row>
        <row r="752">
          <cell r="B752" t="str">
            <v>MN206</v>
          </cell>
          <cell r="C752" t="str">
            <v>3005</v>
          </cell>
          <cell r="D752" t="str">
            <v>Gas Mains Non Rev - Medford</v>
          </cell>
          <cell r="E752" t="str">
            <v>98401120</v>
          </cell>
          <cell r="F752" t="str">
            <v>DIS-G S Cap Blanket</v>
          </cell>
          <cell r="G752">
            <v>40179</v>
          </cell>
          <cell r="H752" t="str">
            <v>202103</v>
          </cell>
          <cell r="I752">
            <v>202103</v>
          </cell>
          <cell r="J752" t="str">
            <v>GD</v>
          </cell>
          <cell r="K752" t="str">
            <v>OR</v>
          </cell>
          <cell r="L752" t="str">
            <v>380000</v>
          </cell>
          <cell r="M752" t="str">
            <v xml:space="preserve">068                                </v>
          </cell>
          <cell r="N752" t="str">
            <v>00</v>
          </cell>
          <cell r="O752" t="str">
            <v xml:space="preserve">UADD    </v>
          </cell>
          <cell r="P752" t="str">
            <v>Gas Distribution Non-Revenue Blanket</v>
          </cell>
          <cell r="Q752" t="str">
            <v>Gas Distribution Non Revenue - Medford</v>
          </cell>
          <cell r="R752">
            <v>9022.44</v>
          </cell>
          <cell r="S752" t="str">
            <v>3005</v>
          </cell>
          <cell r="T752" t="str">
            <v>MN206</v>
          </cell>
          <cell r="U752" t="str">
            <v>Programs</v>
          </cell>
          <cell r="V752" t="str">
            <v>GD.OR.380000</v>
          </cell>
          <cell r="W752">
            <v>1</v>
          </cell>
          <cell r="X752">
            <v>9022.44</v>
          </cell>
        </row>
        <row r="753">
          <cell r="B753" t="str">
            <v>MN360</v>
          </cell>
          <cell r="C753" t="str">
            <v>3005</v>
          </cell>
          <cell r="D753" t="str">
            <v>Gas Mains Non Rev - Roseburg</v>
          </cell>
          <cell r="E753" t="str">
            <v>98601120</v>
          </cell>
          <cell r="F753" t="str">
            <v>DIS-G S Cap Blanket</v>
          </cell>
          <cell r="G753">
            <v>40179</v>
          </cell>
          <cell r="H753" t="str">
            <v>202103</v>
          </cell>
          <cell r="I753">
            <v>202103</v>
          </cell>
          <cell r="J753" t="str">
            <v>GD</v>
          </cell>
          <cell r="K753" t="str">
            <v>OR</v>
          </cell>
          <cell r="L753" t="str">
            <v>376000</v>
          </cell>
          <cell r="M753" t="str">
            <v xml:space="preserve">068                                </v>
          </cell>
          <cell r="N753" t="str">
            <v>00</v>
          </cell>
          <cell r="O753" t="str">
            <v xml:space="preserve">UADD    </v>
          </cell>
          <cell r="P753" t="str">
            <v>Gas Distribution Non-Revenue Blanket</v>
          </cell>
          <cell r="Q753" t="str">
            <v>Gas Distribution Non Revenue - Roseburg</v>
          </cell>
          <cell r="R753">
            <v>173.41</v>
          </cell>
          <cell r="S753" t="str">
            <v>3005</v>
          </cell>
          <cell r="T753" t="str">
            <v>MN360</v>
          </cell>
          <cell r="U753" t="str">
            <v>Programs</v>
          </cell>
          <cell r="V753" t="str">
            <v>GD.OR.376000</v>
          </cell>
          <cell r="W753">
            <v>1</v>
          </cell>
          <cell r="X753">
            <v>173.41</v>
          </cell>
        </row>
        <row r="754">
          <cell r="B754" t="str">
            <v>MN360</v>
          </cell>
          <cell r="C754" t="str">
            <v>3005</v>
          </cell>
          <cell r="D754" t="str">
            <v>Gas Mains Non Rev - Roseburg</v>
          </cell>
          <cell r="E754" t="str">
            <v>98601120</v>
          </cell>
          <cell r="F754" t="str">
            <v>DIS-G S Cap Blanket</v>
          </cell>
          <cell r="G754">
            <v>40179</v>
          </cell>
          <cell r="H754" t="str">
            <v>202103</v>
          </cell>
          <cell r="I754">
            <v>202103</v>
          </cell>
          <cell r="J754" t="str">
            <v>GD</v>
          </cell>
          <cell r="K754" t="str">
            <v>OR</v>
          </cell>
          <cell r="L754" t="str">
            <v>380000</v>
          </cell>
          <cell r="M754" t="str">
            <v xml:space="preserve">068                                </v>
          </cell>
          <cell r="N754" t="str">
            <v>00</v>
          </cell>
          <cell r="O754" t="str">
            <v xml:space="preserve">UADD    </v>
          </cell>
          <cell r="P754" t="str">
            <v>Gas Distribution Non-Revenue Blanket</v>
          </cell>
          <cell r="Q754" t="str">
            <v>Gas Distribution Non Revenue - Roseburg</v>
          </cell>
          <cell r="R754">
            <v>173.4</v>
          </cell>
          <cell r="S754" t="str">
            <v>3005</v>
          </cell>
          <cell r="T754" t="str">
            <v>MN360</v>
          </cell>
          <cell r="U754" t="str">
            <v>Programs</v>
          </cell>
          <cell r="V754" t="str">
            <v>GD.OR.380000</v>
          </cell>
          <cell r="W754">
            <v>1</v>
          </cell>
          <cell r="X754">
            <v>173.4</v>
          </cell>
        </row>
        <row r="755">
          <cell r="B755" t="str">
            <v>MN309</v>
          </cell>
          <cell r="C755" t="str">
            <v>3005</v>
          </cell>
          <cell r="D755" t="str">
            <v>Gas Servcs Non Rev-Klamath Fls</v>
          </cell>
          <cell r="E755" t="str">
            <v>98701121</v>
          </cell>
          <cell r="F755" t="str">
            <v>DIS-G S Cap Blanket</v>
          </cell>
          <cell r="G755">
            <v>40179</v>
          </cell>
          <cell r="H755" t="str">
            <v>202103</v>
          </cell>
          <cell r="I755">
            <v>202103</v>
          </cell>
          <cell r="J755" t="str">
            <v>GD</v>
          </cell>
          <cell r="K755" t="str">
            <v>OR</v>
          </cell>
          <cell r="L755" t="str">
            <v>376000</v>
          </cell>
          <cell r="M755" t="str">
            <v xml:space="preserve">068                                </v>
          </cell>
          <cell r="N755" t="str">
            <v>00</v>
          </cell>
          <cell r="O755" t="str">
            <v xml:space="preserve">UADD    </v>
          </cell>
          <cell r="P755" t="str">
            <v>Gas Distribution Non-Revenue Blanket</v>
          </cell>
          <cell r="Q755" t="str">
            <v>Gas Distribution Non Revenue - Klamath</v>
          </cell>
          <cell r="R755">
            <v>2383.96</v>
          </cell>
          <cell r="S755" t="str">
            <v>3005</v>
          </cell>
          <cell r="T755" t="str">
            <v>MN309</v>
          </cell>
          <cell r="U755" t="str">
            <v>Programs</v>
          </cell>
          <cell r="V755" t="str">
            <v>GD.OR.376000</v>
          </cell>
          <cell r="W755">
            <v>1</v>
          </cell>
          <cell r="X755">
            <v>2383.96</v>
          </cell>
        </row>
        <row r="756">
          <cell r="B756" t="str">
            <v>MN309</v>
          </cell>
          <cell r="C756" t="str">
            <v>3005</v>
          </cell>
          <cell r="D756" t="str">
            <v>Gas Servcs Non Rev-Klamath Fls</v>
          </cell>
          <cell r="E756" t="str">
            <v>98701121</v>
          </cell>
          <cell r="F756" t="str">
            <v>DIS-G S Cap Blanket</v>
          </cell>
          <cell r="G756">
            <v>40179</v>
          </cell>
          <cell r="H756" t="str">
            <v>202103</v>
          </cell>
          <cell r="I756">
            <v>202103</v>
          </cell>
          <cell r="J756" t="str">
            <v>GD</v>
          </cell>
          <cell r="K756" t="str">
            <v>OR</v>
          </cell>
          <cell r="L756" t="str">
            <v>380000</v>
          </cell>
          <cell r="M756" t="str">
            <v xml:space="preserve">068                                </v>
          </cell>
          <cell r="N756" t="str">
            <v>00</v>
          </cell>
          <cell r="O756" t="str">
            <v xml:space="preserve">UADD    </v>
          </cell>
          <cell r="P756" t="str">
            <v>Gas Distribution Non-Revenue Blanket</v>
          </cell>
          <cell r="Q756" t="str">
            <v>Gas Distribution Non Revenue - Klamath</v>
          </cell>
          <cell r="R756">
            <v>2383.9299999999998</v>
          </cell>
          <cell r="S756" t="str">
            <v>3005</v>
          </cell>
          <cell r="T756" t="str">
            <v>MN309</v>
          </cell>
          <cell r="U756" t="str">
            <v>Programs</v>
          </cell>
          <cell r="V756" t="str">
            <v>GD.OR.380000</v>
          </cell>
          <cell r="W756">
            <v>1</v>
          </cell>
          <cell r="X756">
            <v>2383.9299999999998</v>
          </cell>
        </row>
        <row r="757">
          <cell r="B757" t="str">
            <v>MN310</v>
          </cell>
          <cell r="C757" t="str">
            <v>3005</v>
          </cell>
          <cell r="D757" t="str">
            <v>Gas Servcs Non Rev-LaGrande</v>
          </cell>
          <cell r="E757" t="str">
            <v>98801121</v>
          </cell>
          <cell r="F757" t="str">
            <v>DIS-G S Cap Blanket</v>
          </cell>
          <cell r="G757">
            <v>40179</v>
          </cell>
          <cell r="H757" t="str">
            <v>202103</v>
          </cell>
          <cell r="I757">
            <v>202103</v>
          </cell>
          <cell r="J757" t="str">
            <v>GD</v>
          </cell>
          <cell r="K757" t="str">
            <v>OR</v>
          </cell>
          <cell r="L757" t="str">
            <v>376000</v>
          </cell>
          <cell r="M757" t="str">
            <v xml:space="preserve">068                                </v>
          </cell>
          <cell r="N757" t="str">
            <v>00</v>
          </cell>
          <cell r="O757" t="str">
            <v xml:space="preserve">UADD    </v>
          </cell>
          <cell r="P757" t="str">
            <v>Gas Distribution Non-Revenue Blanket</v>
          </cell>
          <cell r="Q757" t="str">
            <v>Gas Distribution Non Revenue - La Grande</v>
          </cell>
          <cell r="R757">
            <v>-382.86</v>
          </cell>
          <cell r="S757" t="str">
            <v>3005</v>
          </cell>
          <cell r="T757" t="str">
            <v>MN310</v>
          </cell>
          <cell r="U757" t="str">
            <v>Programs</v>
          </cell>
          <cell r="V757" t="str">
            <v>GD.OR.376000</v>
          </cell>
          <cell r="W757">
            <v>1</v>
          </cell>
          <cell r="X757">
            <v>-382.86</v>
          </cell>
        </row>
        <row r="758">
          <cell r="B758" t="str">
            <v>MN310</v>
          </cell>
          <cell r="C758" t="str">
            <v>3005</v>
          </cell>
          <cell r="D758" t="str">
            <v>Gas Servcs Non Rev-LaGrande</v>
          </cell>
          <cell r="E758" t="str">
            <v>98801121</v>
          </cell>
          <cell r="F758" t="str">
            <v>DIS-G S Cap Blanket</v>
          </cell>
          <cell r="G758">
            <v>40179</v>
          </cell>
          <cell r="H758" t="str">
            <v>202103</v>
          </cell>
          <cell r="I758">
            <v>202103</v>
          </cell>
          <cell r="J758" t="str">
            <v>GD</v>
          </cell>
          <cell r="K758" t="str">
            <v>OR</v>
          </cell>
          <cell r="L758" t="str">
            <v>380000</v>
          </cell>
          <cell r="M758" t="str">
            <v xml:space="preserve">068                                </v>
          </cell>
          <cell r="N758" t="str">
            <v>00</v>
          </cell>
          <cell r="O758" t="str">
            <v xml:space="preserve">UADD    </v>
          </cell>
          <cell r="P758" t="str">
            <v>Gas Distribution Non-Revenue Blanket</v>
          </cell>
          <cell r="Q758" t="str">
            <v>Gas Distribution Non Revenue - La Grande</v>
          </cell>
          <cell r="R758">
            <v>-441.45</v>
          </cell>
          <cell r="S758" t="str">
            <v>3005</v>
          </cell>
          <cell r="T758" t="str">
            <v>MN310</v>
          </cell>
          <cell r="U758" t="str">
            <v>Programs</v>
          </cell>
          <cell r="V758" t="str">
            <v>GD.OR.380000</v>
          </cell>
          <cell r="W758">
            <v>1</v>
          </cell>
          <cell r="X758">
            <v>-441.45</v>
          </cell>
        </row>
        <row r="759">
          <cell r="B759" t="str">
            <v>MN206</v>
          </cell>
          <cell r="C759" t="str">
            <v>3005</v>
          </cell>
          <cell r="D759" t="str">
            <v>Gas Servcs Non Rev-Medford</v>
          </cell>
          <cell r="E759" t="str">
            <v>98401121</v>
          </cell>
          <cell r="F759" t="str">
            <v>DIS-G S Cap Blanket</v>
          </cell>
          <cell r="G759">
            <v>40179</v>
          </cell>
          <cell r="H759" t="str">
            <v>202103</v>
          </cell>
          <cell r="I759">
            <v>202103</v>
          </cell>
          <cell r="J759" t="str">
            <v>GD</v>
          </cell>
          <cell r="K759" t="str">
            <v>OR</v>
          </cell>
          <cell r="L759" t="str">
            <v>376000</v>
          </cell>
          <cell r="M759" t="str">
            <v xml:space="preserve">068                                </v>
          </cell>
          <cell r="N759" t="str">
            <v>00</v>
          </cell>
          <cell r="O759" t="str">
            <v xml:space="preserve">UADD    </v>
          </cell>
          <cell r="P759" t="str">
            <v>Gas Distribution Non-Revenue Blanket</v>
          </cell>
          <cell r="Q759" t="str">
            <v>Gas Distribution Non Revenue - Medford</v>
          </cell>
          <cell r="R759">
            <v>31130.49</v>
          </cell>
          <cell r="S759" t="str">
            <v>3005</v>
          </cell>
          <cell r="T759" t="str">
            <v>MN206</v>
          </cell>
          <cell r="U759" t="str">
            <v>Programs</v>
          </cell>
          <cell r="V759" t="str">
            <v>GD.OR.376000</v>
          </cell>
          <cell r="W759">
            <v>1</v>
          </cell>
          <cell r="X759">
            <v>31130.49</v>
          </cell>
        </row>
        <row r="760">
          <cell r="B760" t="str">
            <v>MN206</v>
          </cell>
          <cell r="C760" t="str">
            <v>3005</v>
          </cell>
          <cell r="D760" t="str">
            <v>Gas Servcs Non Rev-Medford</v>
          </cell>
          <cell r="E760" t="str">
            <v>98401121</v>
          </cell>
          <cell r="F760" t="str">
            <v>DIS-G S Cap Blanket</v>
          </cell>
          <cell r="G760">
            <v>40179</v>
          </cell>
          <cell r="H760" t="str">
            <v>202103</v>
          </cell>
          <cell r="I760">
            <v>202103</v>
          </cell>
          <cell r="J760" t="str">
            <v>GD</v>
          </cell>
          <cell r="K760" t="str">
            <v>OR</v>
          </cell>
          <cell r="L760" t="str">
            <v>380000</v>
          </cell>
          <cell r="M760" t="str">
            <v xml:space="preserve">068                                </v>
          </cell>
          <cell r="N760" t="str">
            <v>00</v>
          </cell>
          <cell r="O760" t="str">
            <v xml:space="preserve">UADD    </v>
          </cell>
          <cell r="P760" t="str">
            <v>Gas Distribution Non-Revenue Blanket</v>
          </cell>
          <cell r="Q760" t="str">
            <v>Gas Distribution Non Revenue - Medford</v>
          </cell>
          <cell r="R760">
            <v>31130.46</v>
          </cell>
          <cell r="S760" t="str">
            <v>3005</v>
          </cell>
          <cell r="T760" t="str">
            <v>MN206</v>
          </cell>
          <cell r="U760" t="str">
            <v>Programs</v>
          </cell>
          <cell r="V760" t="str">
            <v>GD.OR.380000</v>
          </cell>
          <cell r="W760">
            <v>1</v>
          </cell>
          <cell r="X760">
            <v>31130.46</v>
          </cell>
        </row>
        <row r="761">
          <cell r="B761" t="str">
            <v>MN360</v>
          </cell>
          <cell r="C761" t="str">
            <v>3005</v>
          </cell>
          <cell r="D761" t="str">
            <v>Gas Servcs Non Rev-Roseburg</v>
          </cell>
          <cell r="E761" t="str">
            <v>98601121</v>
          </cell>
          <cell r="F761" t="str">
            <v>DIS-G S Cap Blanket</v>
          </cell>
          <cell r="G761">
            <v>40179</v>
          </cell>
          <cell r="H761" t="str">
            <v>202103</v>
          </cell>
          <cell r="I761">
            <v>202103</v>
          </cell>
          <cell r="J761" t="str">
            <v>GD</v>
          </cell>
          <cell r="K761" t="str">
            <v>OR</v>
          </cell>
          <cell r="L761" t="str">
            <v>376000</v>
          </cell>
          <cell r="M761" t="str">
            <v xml:space="preserve">068                                </v>
          </cell>
          <cell r="N761" t="str">
            <v>00</v>
          </cell>
          <cell r="O761" t="str">
            <v xml:space="preserve">UADD    </v>
          </cell>
          <cell r="P761" t="str">
            <v>Gas Distribution Non-Revenue Blanket</v>
          </cell>
          <cell r="Q761" t="str">
            <v>Gas Distribution Non Revenue - Roseburg</v>
          </cell>
          <cell r="R761">
            <v>1284.4100000000001</v>
          </cell>
          <cell r="S761" t="str">
            <v>3005</v>
          </cell>
          <cell r="T761" t="str">
            <v>MN360</v>
          </cell>
          <cell r="U761" t="str">
            <v>Programs</v>
          </cell>
          <cell r="V761" t="str">
            <v>GD.OR.376000</v>
          </cell>
          <cell r="W761">
            <v>1</v>
          </cell>
          <cell r="X761">
            <v>1284.4100000000001</v>
          </cell>
        </row>
        <row r="762">
          <cell r="B762" t="str">
            <v>MN360</v>
          </cell>
          <cell r="C762" t="str">
            <v>3005</v>
          </cell>
          <cell r="D762" t="str">
            <v>Gas Servcs Non Rev-Roseburg</v>
          </cell>
          <cell r="E762" t="str">
            <v>98601121</v>
          </cell>
          <cell r="F762" t="str">
            <v>DIS-G S Cap Blanket</v>
          </cell>
          <cell r="G762">
            <v>40179</v>
          </cell>
          <cell r="H762" t="str">
            <v>202103</v>
          </cell>
          <cell r="I762">
            <v>202103</v>
          </cell>
          <cell r="J762" t="str">
            <v>GD</v>
          </cell>
          <cell r="K762" t="str">
            <v>OR</v>
          </cell>
          <cell r="L762" t="str">
            <v>380000</v>
          </cell>
          <cell r="M762" t="str">
            <v xml:space="preserve">068                                </v>
          </cell>
          <cell r="N762" t="str">
            <v>00</v>
          </cell>
          <cell r="O762" t="str">
            <v xml:space="preserve">UADD    </v>
          </cell>
          <cell r="P762" t="str">
            <v>Gas Distribution Non-Revenue Blanket</v>
          </cell>
          <cell r="Q762" t="str">
            <v>Gas Distribution Non Revenue - Roseburg</v>
          </cell>
          <cell r="R762">
            <v>1284.42</v>
          </cell>
          <cell r="S762" t="str">
            <v>3005</v>
          </cell>
          <cell r="T762" t="str">
            <v>MN360</v>
          </cell>
          <cell r="U762" t="str">
            <v>Programs</v>
          </cell>
          <cell r="V762" t="str">
            <v>GD.OR.380000</v>
          </cell>
          <cell r="W762">
            <v>1</v>
          </cell>
          <cell r="X762">
            <v>1284.42</v>
          </cell>
        </row>
        <row r="763">
          <cell r="B763" t="str">
            <v>MN206</v>
          </cell>
          <cell r="C763" t="str">
            <v>3005</v>
          </cell>
          <cell r="D763" t="str">
            <v>OR -Main Rplc-Leak_Medford</v>
          </cell>
          <cell r="E763" t="str">
            <v>98401146</v>
          </cell>
          <cell r="F763" t="str">
            <v>DIS-G S Cap Blanket</v>
          </cell>
          <cell r="G763">
            <v>42217</v>
          </cell>
          <cell r="H763" t="str">
            <v>202103</v>
          </cell>
          <cell r="I763">
            <v>202103</v>
          </cell>
          <cell r="J763" t="str">
            <v>GD</v>
          </cell>
          <cell r="K763" t="str">
            <v>OR</v>
          </cell>
          <cell r="L763" t="str">
            <v>376000</v>
          </cell>
          <cell r="M763" t="str">
            <v xml:space="preserve">068                                </v>
          </cell>
          <cell r="N763" t="str">
            <v>00</v>
          </cell>
          <cell r="O763" t="str">
            <v xml:space="preserve">UADD    </v>
          </cell>
          <cell r="P763" t="str">
            <v>Gas Distribution Non-Revenue Blanket</v>
          </cell>
          <cell r="Q763" t="str">
            <v>Gas Distribution Non Revenue - Medford</v>
          </cell>
          <cell r="R763">
            <v>2470.44</v>
          </cell>
          <cell r="S763" t="str">
            <v>3005</v>
          </cell>
          <cell r="T763" t="str">
            <v>MN206</v>
          </cell>
          <cell r="U763" t="str">
            <v>Programs</v>
          </cell>
          <cell r="V763" t="str">
            <v>GD.OR.376000</v>
          </cell>
          <cell r="W763">
            <v>1</v>
          </cell>
          <cell r="X763">
            <v>2470.44</v>
          </cell>
        </row>
        <row r="764">
          <cell r="B764" t="str">
            <v>MN309</v>
          </cell>
          <cell r="C764" t="str">
            <v>3005</v>
          </cell>
          <cell r="D764" t="str">
            <v>OR-Service Rplc-Leak_Klamath</v>
          </cell>
          <cell r="E764" t="str">
            <v>98701147</v>
          </cell>
          <cell r="F764" t="str">
            <v>DIS-G S Cap Blanket</v>
          </cell>
          <cell r="G764">
            <v>42217</v>
          </cell>
          <cell r="H764" t="str">
            <v>202103</v>
          </cell>
          <cell r="I764">
            <v>202103</v>
          </cell>
          <cell r="J764" t="str">
            <v>GD</v>
          </cell>
          <cell r="K764" t="str">
            <v>OR</v>
          </cell>
          <cell r="L764" t="str">
            <v>380000</v>
          </cell>
          <cell r="M764" t="str">
            <v xml:space="preserve">068                                </v>
          </cell>
          <cell r="N764" t="str">
            <v>00</v>
          </cell>
          <cell r="O764" t="str">
            <v xml:space="preserve">UADD    </v>
          </cell>
          <cell r="P764" t="str">
            <v>Gas Distribution Non-Revenue Blanket</v>
          </cell>
          <cell r="Q764" t="str">
            <v>Gas Distribution Non Revenue - Klamath</v>
          </cell>
          <cell r="R764">
            <v>118.68</v>
          </cell>
          <cell r="S764" t="str">
            <v>3005</v>
          </cell>
          <cell r="T764" t="str">
            <v>MN309</v>
          </cell>
          <cell r="U764" t="str">
            <v>Programs</v>
          </cell>
          <cell r="V764" t="str">
            <v>GD.OR.380000</v>
          </cell>
          <cell r="W764">
            <v>1</v>
          </cell>
          <cell r="X764">
            <v>118.68</v>
          </cell>
        </row>
        <row r="765">
          <cell r="B765" t="str">
            <v>MN206</v>
          </cell>
          <cell r="C765" t="str">
            <v>3005</v>
          </cell>
          <cell r="D765" t="str">
            <v>OR-Service Rplc-Leak_Medford</v>
          </cell>
          <cell r="E765" t="str">
            <v>98401147</v>
          </cell>
          <cell r="F765" t="str">
            <v>DIS-G S Cap Blanket</v>
          </cell>
          <cell r="G765">
            <v>42217</v>
          </cell>
          <cell r="H765" t="str">
            <v>202103</v>
          </cell>
          <cell r="I765">
            <v>202103</v>
          </cell>
          <cell r="J765" t="str">
            <v>GD</v>
          </cell>
          <cell r="K765" t="str">
            <v>OR</v>
          </cell>
          <cell r="L765" t="str">
            <v>380000</v>
          </cell>
          <cell r="M765" t="str">
            <v xml:space="preserve">068                                </v>
          </cell>
          <cell r="N765" t="str">
            <v>00</v>
          </cell>
          <cell r="O765" t="str">
            <v xml:space="preserve">UADD    </v>
          </cell>
          <cell r="P765" t="str">
            <v>Gas Distribution Non-Revenue Blanket</v>
          </cell>
          <cell r="Q765" t="str">
            <v>Gas Distribution Non Revenue - Medford</v>
          </cell>
          <cell r="R765">
            <v>7811.01</v>
          </cell>
          <cell r="S765" t="str">
            <v>3005</v>
          </cell>
          <cell r="T765" t="str">
            <v>MN206</v>
          </cell>
          <cell r="U765" t="str">
            <v>Programs</v>
          </cell>
          <cell r="V765" t="str">
            <v>GD.OR.380000</v>
          </cell>
          <cell r="W765">
            <v>1</v>
          </cell>
          <cell r="X765">
            <v>7811.01</v>
          </cell>
        </row>
        <row r="766">
          <cell r="B766" t="str">
            <v>MN360</v>
          </cell>
          <cell r="C766" t="str">
            <v>3005</v>
          </cell>
          <cell r="D766" t="str">
            <v>OR-Service Rplc-Leak_Roseburg</v>
          </cell>
          <cell r="E766" t="str">
            <v>98601147</v>
          </cell>
          <cell r="F766" t="str">
            <v>DIS-G S Cap Blanket</v>
          </cell>
          <cell r="G766">
            <v>42217</v>
          </cell>
          <cell r="H766" t="str">
            <v>202103</v>
          </cell>
          <cell r="I766">
            <v>202103</v>
          </cell>
          <cell r="J766" t="str">
            <v>GD</v>
          </cell>
          <cell r="K766" t="str">
            <v>OR</v>
          </cell>
          <cell r="L766" t="str">
            <v>380000</v>
          </cell>
          <cell r="M766" t="str">
            <v xml:space="preserve">068                                </v>
          </cell>
          <cell r="N766" t="str">
            <v>00</v>
          </cell>
          <cell r="O766" t="str">
            <v xml:space="preserve">UADD    </v>
          </cell>
          <cell r="P766" t="str">
            <v>Gas Distribution Non-Revenue Blanket</v>
          </cell>
          <cell r="Q766" t="str">
            <v>Gas Distribution Non Revenue - Roseburg</v>
          </cell>
          <cell r="R766">
            <v>24.09</v>
          </cell>
          <cell r="S766" t="str">
            <v>3005</v>
          </cell>
          <cell r="T766" t="str">
            <v>MN360</v>
          </cell>
          <cell r="U766" t="str">
            <v>Programs</v>
          </cell>
          <cell r="V766" t="str">
            <v>GD.OR.380000</v>
          </cell>
          <cell r="W766">
            <v>1</v>
          </cell>
          <cell r="X766">
            <v>24.09</v>
          </cell>
        </row>
        <row r="767">
          <cell r="B767" t="str">
            <v>ZOR06</v>
          </cell>
          <cell r="C767" t="str">
            <v>3006</v>
          </cell>
          <cell r="D767" t="str">
            <v>Overbld Gas Klamath OR</v>
          </cell>
          <cell r="E767" t="str">
            <v>98705062</v>
          </cell>
          <cell r="F767" t="str">
            <v>DIS-G S Cap Blanket</v>
          </cell>
          <cell r="G767">
            <v>41275</v>
          </cell>
          <cell r="H767" t="str">
            <v>202103</v>
          </cell>
          <cell r="I767">
            <v>202103</v>
          </cell>
          <cell r="J767" t="str">
            <v>GD</v>
          </cell>
          <cell r="K767" t="str">
            <v>OR</v>
          </cell>
          <cell r="L767" t="str">
            <v>376000</v>
          </cell>
          <cell r="M767" t="str">
            <v xml:space="preserve">068                                </v>
          </cell>
          <cell r="N767" t="str">
            <v>00</v>
          </cell>
          <cell r="O767" t="str">
            <v xml:space="preserve">UADD    </v>
          </cell>
          <cell r="P767" t="str">
            <v>Overbuilt Pipe Replacement Blanket</v>
          </cell>
          <cell r="Q767" t="str">
            <v>OR Overbuilt Pipe Replacement</v>
          </cell>
          <cell r="R767">
            <v>79.12</v>
          </cell>
          <cell r="S767" t="str">
            <v>3006</v>
          </cell>
          <cell r="T767" t="str">
            <v>ZOR06</v>
          </cell>
          <cell r="U767" t="str">
            <v>Mandated</v>
          </cell>
          <cell r="V767" t="str">
            <v>GD.OR.376000</v>
          </cell>
          <cell r="W767">
            <v>1</v>
          </cell>
          <cell r="X767">
            <v>79.12</v>
          </cell>
        </row>
        <row r="768">
          <cell r="B768" t="str">
            <v>ZOR06</v>
          </cell>
          <cell r="C768" t="str">
            <v>3006</v>
          </cell>
          <cell r="D768" t="str">
            <v>Overbld Gas Medford OR</v>
          </cell>
          <cell r="E768" t="str">
            <v>98405215</v>
          </cell>
          <cell r="F768" t="str">
            <v>DIS-G S Cap Blanket</v>
          </cell>
          <cell r="G768">
            <v>41275</v>
          </cell>
          <cell r="H768" t="str">
            <v>202103</v>
          </cell>
          <cell r="I768">
            <v>202103</v>
          </cell>
          <cell r="J768" t="str">
            <v>GD</v>
          </cell>
          <cell r="K768" t="str">
            <v>OR</v>
          </cell>
          <cell r="L768" t="str">
            <v>376000</v>
          </cell>
          <cell r="M768" t="str">
            <v xml:space="preserve">068                                </v>
          </cell>
          <cell r="N768" t="str">
            <v>00</v>
          </cell>
          <cell r="O768" t="str">
            <v xml:space="preserve">UADD    </v>
          </cell>
          <cell r="P768" t="str">
            <v>Overbuilt Pipe Replacement Blanket</v>
          </cell>
          <cell r="Q768" t="str">
            <v>OR Overbuilt Pipe Replacement</v>
          </cell>
          <cell r="R768">
            <v>6570.84</v>
          </cell>
          <cell r="S768" t="str">
            <v>3006</v>
          </cell>
          <cell r="T768" t="str">
            <v>ZOR06</v>
          </cell>
          <cell r="U768" t="str">
            <v>Mandated</v>
          </cell>
          <cell r="V768" t="str">
            <v>GD.OR.376000</v>
          </cell>
          <cell r="W768">
            <v>1</v>
          </cell>
          <cell r="X768">
            <v>6570.84</v>
          </cell>
        </row>
        <row r="769">
          <cell r="B769" t="str">
            <v>MNG07</v>
          </cell>
          <cell r="C769" t="str">
            <v>3007</v>
          </cell>
          <cell r="D769" t="str">
            <v>Isolated Steel - OR</v>
          </cell>
          <cell r="E769" t="str">
            <v>06804907</v>
          </cell>
          <cell r="F769" t="str">
            <v>DIS-G S Cap Blanket</v>
          </cell>
          <cell r="G769">
            <v>41852</v>
          </cell>
          <cell r="H769" t="str">
            <v>202103</v>
          </cell>
          <cell r="I769">
            <v>202103</v>
          </cell>
          <cell r="J769" t="str">
            <v>GD</v>
          </cell>
          <cell r="K769" t="str">
            <v>OR</v>
          </cell>
          <cell r="L769" t="str">
            <v>376000</v>
          </cell>
          <cell r="M769" t="str">
            <v xml:space="preserve">068                                </v>
          </cell>
          <cell r="N769" t="str">
            <v>00</v>
          </cell>
          <cell r="O769" t="str">
            <v xml:space="preserve">UADD    </v>
          </cell>
          <cell r="P769" t="str">
            <v>Isolated Steel Replacement</v>
          </cell>
          <cell r="Q769" t="str">
            <v>Isolated Steel Replacement OR</v>
          </cell>
          <cell r="R769">
            <v>721.12</v>
          </cell>
          <cell r="S769" t="str">
            <v>3007</v>
          </cell>
          <cell r="T769" t="str">
            <v>MNG07</v>
          </cell>
          <cell r="U769" t="str">
            <v>Mandated</v>
          </cell>
          <cell r="V769" t="str">
            <v>GD.OR.376000</v>
          </cell>
          <cell r="W769">
            <v>1</v>
          </cell>
          <cell r="X769">
            <v>721.12</v>
          </cell>
        </row>
        <row r="770">
          <cell r="B770" t="str">
            <v>MNG07</v>
          </cell>
          <cell r="C770" t="str">
            <v>3007</v>
          </cell>
          <cell r="D770" t="str">
            <v>Isolated Steel - OR</v>
          </cell>
          <cell r="E770" t="str">
            <v>06804907</v>
          </cell>
          <cell r="F770" t="str">
            <v>DIS-G S Cap Blanket</v>
          </cell>
          <cell r="G770">
            <v>41852</v>
          </cell>
          <cell r="H770" t="str">
            <v>202103</v>
          </cell>
          <cell r="I770">
            <v>202103</v>
          </cell>
          <cell r="J770" t="str">
            <v>GD</v>
          </cell>
          <cell r="K770" t="str">
            <v>OR</v>
          </cell>
          <cell r="L770" t="str">
            <v>380000</v>
          </cell>
          <cell r="M770" t="str">
            <v xml:space="preserve">068                                </v>
          </cell>
          <cell r="N770" t="str">
            <v>00</v>
          </cell>
          <cell r="O770" t="str">
            <v xml:space="preserve">UADD    </v>
          </cell>
          <cell r="P770" t="str">
            <v>Isolated Steel Replacement</v>
          </cell>
          <cell r="Q770" t="str">
            <v>Isolated Steel Replacement OR</v>
          </cell>
          <cell r="R770">
            <v>721.12</v>
          </cell>
          <cell r="S770" t="str">
            <v>3007</v>
          </cell>
          <cell r="T770" t="str">
            <v>MNG07</v>
          </cell>
          <cell r="U770" t="str">
            <v>Mandated</v>
          </cell>
          <cell r="V770" t="str">
            <v>GD.OR.380000</v>
          </cell>
          <cell r="W770">
            <v>1</v>
          </cell>
          <cell r="X770">
            <v>721.12</v>
          </cell>
        </row>
        <row r="771">
          <cell r="B771" t="str">
            <v>GN214</v>
          </cell>
          <cell r="C771" t="str">
            <v>3008</v>
          </cell>
          <cell r="D771" t="str">
            <v>AA OR Main Major S Medford '19</v>
          </cell>
          <cell r="E771" t="str">
            <v>98405324</v>
          </cell>
          <cell r="F771" t="str">
            <v>DIS-G N Cap Blanket</v>
          </cell>
          <cell r="G771">
            <v>43344</v>
          </cell>
          <cell r="H771" t="str">
            <v>202103</v>
          </cell>
          <cell r="I771">
            <v>202103</v>
          </cell>
          <cell r="J771" t="str">
            <v>GD</v>
          </cell>
          <cell r="K771" t="str">
            <v>OR</v>
          </cell>
          <cell r="L771" t="str">
            <v>376000</v>
          </cell>
          <cell r="M771" t="str">
            <v xml:space="preserve">068                                </v>
          </cell>
          <cell r="N771" t="str">
            <v>00</v>
          </cell>
          <cell r="O771" t="str">
            <v xml:space="preserve">UADD    </v>
          </cell>
          <cell r="P771" t="str">
            <v>Aldyl -A Pipe Replacement</v>
          </cell>
          <cell r="Q771" t="str">
            <v>Aldyl A OR - Main Pipe Major Project</v>
          </cell>
          <cell r="R771">
            <v>16330.36</v>
          </cell>
          <cell r="S771" t="str">
            <v>3008</v>
          </cell>
          <cell r="T771" t="str">
            <v>GN214</v>
          </cell>
          <cell r="U771" t="str">
            <v>Programs</v>
          </cell>
          <cell r="V771" t="str">
            <v>GD.OR.376000</v>
          </cell>
          <cell r="W771">
            <v>1</v>
          </cell>
          <cell r="X771">
            <v>16330.36</v>
          </cell>
        </row>
        <row r="772">
          <cell r="B772" t="str">
            <v>GN214</v>
          </cell>
          <cell r="C772" t="str">
            <v>3008</v>
          </cell>
          <cell r="D772" t="str">
            <v>AA OR Main Major S Medford '20</v>
          </cell>
          <cell r="E772" t="str">
            <v>98405333</v>
          </cell>
          <cell r="F772" t="str">
            <v>DIS-G S Cap Blanket</v>
          </cell>
          <cell r="G772">
            <v>43586</v>
          </cell>
          <cell r="H772" t="str">
            <v>202103</v>
          </cell>
          <cell r="I772">
            <v>202103</v>
          </cell>
          <cell r="J772" t="str">
            <v>GD</v>
          </cell>
          <cell r="K772" t="str">
            <v>OR</v>
          </cell>
          <cell r="L772" t="str">
            <v>380000</v>
          </cell>
          <cell r="M772" t="str">
            <v xml:space="preserve">068                                </v>
          </cell>
          <cell r="N772" t="str">
            <v>00</v>
          </cell>
          <cell r="O772" t="str">
            <v xml:space="preserve">UADD    </v>
          </cell>
          <cell r="P772" t="str">
            <v>Aldyl -A Pipe Replacement</v>
          </cell>
          <cell r="Q772" t="str">
            <v>Aldyl A OR - Main Pipe Major Project</v>
          </cell>
          <cell r="R772">
            <v>2390.3000000000002</v>
          </cell>
          <cell r="S772" t="str">
            <v>3008</v>
          </cell>
          <cell r="T772" t="str">
            <v>GN214</v>
          </cell>
          <cell r="U772" t="str">
            <v>Programs</v>
          </cell>
          <cell r="V772" t="str">
            <v>GD.OR.380000</v>
          </cell>
          <cell r="W772">
            <v>1</v>
          </cell>
          <cell r="X772">
            <v>2390.3000000000002</v>
          </cell>
        </row>
        <row r="773">
          <cell r="B773" t="str">
            <v>GN214</v>
          </cell>
          <cell r="C773" t="str">
            <v>3008</v>
          </cell>
          <cell r="D773" t="str">
            <v>AA OR Main Major SE Klmtfls 17</v>
          </cell>
          <cell r="E773" t="str">
            <v>98705089</v>
          </cell>
          <cell r="F773" t="str">
            <v>DIS-G S Cap Blanket</v>
          </cell>
          <cell r="G773">
            <v>42583</v>
          </cell>
          <cell r="H773" t="str">
            <v>202103</v>
          </cell>
          <cell r="I773">
            <v>202103</v>
          </cell>
          <cell r="J773" t="str">
            <v>GD</v>
          </cell>
          <cell r="K773" t="str">
            <v>OR</v>
          </cell>
          <cell r="L773" t="str">
            <v>376000</v>
          </cell>
          <cell r="M773" t="str">
            <v xml:space="preserve">068                                </v>
          </cell>
          <cell r="N773" t="str">
            <v>00</v>
          </cell>
          <cell r="O773" t="str">
            <v xml:space="preserve">UADD    </v>
          </cell>
          <cell r="P773" t="str">
            <v>Aldyl -A Pipe Replacement</v>
          </cell>
          <cell r="Q773" t="str">
            <v>Aldyl A OR - Main Pipe Major Project</v>
          </cell>
          <cell r="R773">
            <v>102.56</v>
          </cell>
          <cell r="S773" t="str">
            <v>3008</v>
          </cell>
          <cell r="T773" t="str">
            <v>GN214</v>
          </cell>
          <cell r="U773" t="str">
            <v>Programs</v>
          </cell>
          <cell r="V773" t="str">
            <v>GD.OR.376000</v>
          </cell>
          <cell r="W773">
            <v>1</v>
          </cell>
          <cell r="X773">
            <v>102.56</v>
          </cell>
        </row>
        <row r="774">
          <cell r="B774" t="str">
            <v>GN214</v>
          </cell>
          <cell r="C774" t="str">
            <v>3008</v>
          </cell>
          <cell r="D774" t="str">
            <v>AA OR Main Major SE Klmtfls 17</v>
          </cell>
          <cell r="E774" t="str">
            <v>98705089</v>
          </cell>
          <cell r="F774" t="str">
            <v>DIS-G S Cap Blanket</v>
          </cell>
          <cell r="G774">
            <v>42583</v>
          </cell>
          <cell r="H774" t="str">
            <v>202103</v>
          </cell>
          <cell r="I774">
            <v>202103</v>
          </cell>
          <cell r="J774" t="str">
            <v>GD</v>
          </cell>
          <cell r="K774" t="str">
            <v>OR</v>
          </cell>
          <cell r="L774" t="str">
            <v>380000</v>
          </cell>
          <cell r="M774" t="str">
            <v xml:space="preserve">068                                </v>
          </cell>
          <cell r="N774" t="str">
            <v>00</v>
          </cell>
          <cell r="O774" t="str">
            <v xml:space="preserve">UADD    </v>
          </cell>
          <cell r="P774" t="str">
            <v>Aldyl -A Pipe Replacement</v>
          </cell>
          <cell r="Q774" t="str">
            <v>Aldyl A OR - Main Pipe Major Project</v>
          </cell>
          <cell r="R774">
            <v>1.1200000000000001</v>
          </cell>
          <cell r="S774" t="str">
            <v>3008</v>
          </cell>
          <cell r="T774" t="str">
            <v>GN214</v>
          </cell>
          <cell r="U774" t="str">
            <v>Programs</v>
          </cell>
          <cell r="V774" t="str">
            <v>GD.OR.380000</v>
          </cell>
          <cell r="W774">
            <v>1</v>
          </cell>
          <cell r="X774">
            <v>1.1200000000000001</v>
          </cell>
        </row>
        <row r="775">
          <cell r="B775" t="str">
            <v>GN310</v>
          </cell>
          <cell r="C775" t="str">
            <v>3008</v>
          </cell>
          <cell r="D775" t="str">
            <v>AA OR Main Minor Gas Dist(984)</v>
          </cell>
          <cell r="E775" t="str">
            <v>98401127</v>
          </cell>
          <cell r="F775" t="str">
            <v>DIS-G S Cap Blanket</v>
          </cell>
          <cell r="G775">
            <v>41609</v>
          </cell>
          <cell r="H775" t="str">
            <v>202103</v>
          </cell>
          <cell r="I775">
            <v>202103</v>
          </cell>
          <cell r="J775" t="str">
            <v>GD</v>
          </cell>
          <cell r="K775" t="str">
            <v>OR</v>
          </cell>
          <cell r="L775" t="str">
            <v>376000</v>
          </cell>
          <cell r="M775" t="str">
            <v xml:space="preserve">068                                </v>
          </cell>
          <cell r="N775" t="str">
            <v>00</v>
          </cell>
          <cell r="O775" t="str">
            <v xml:space="preserve">UADD    </v>
          </cell>
          <cell r="P775" t="str">
            <v>Aldyl -A Pipe Replacement</v>
          </cell>
          <cell r="Q775" t="str">
            <v>Aldyl A-OR-Main Pipe-Minor Project -Gas Districts</v>
          </cell>
          <cell r="R775">
            <v>2636.65</v>
          </cell>
          <cell r="S775" t="str">
            <v>3008</v>
          </cell>
          <cell r="T775" t="str">
            <v>GN310</v>
          </cell>
          <cell r="U775" t="str">
            <v>Programs</v>
          </cell>
          <cell r="V775" t="str">
            <v>GD.OR.376000</v>
          </cell>
          <cell r="W775">
            <v>1</v>
          </cell>
          <cell r="X775">
            <v>2636.65</v>
          </cell>
        </row>
        <row r="776">
          <cell r="B776" t="str">
            <v>GN310</v>
          </cell>
          <cell r="C776" t="str">
            <v>3008</v>
          </cell>
          <cell r="D776" t="str">
            <v>AA OR Main Minor Gas Dist(984)</v>
          </cell>
          <cell r="E776" t="str">
            <v>98401127</v>
          </cell>
          <cell r="F776" t="str">
            <v>DIS-G S Cap Blanket</v>
          </cell>
          <cell r="G776">
            <v>41609</v>
          </cell>
          <cell r="H776" t="str">
            <v>202103</v>
          </cell>
          <cell r="I776">
            <v>202103</v>
          </cell>
          <cell r="J776" t="str">
            <v>GD</v>
          </cell>
          <cell r="K776" t="str">
            <v>OR</v>
          </cell>
          <cell r="L776" t="str">
            <v>380000</v>
          </cell>
          <cell r="M776" t="str">
            <v xml:space="preserve">068                                </v>
          </cell>
          <cell r="N776" t="str">
            <v>00</v>
          </cell>
          <cell r="O776" t="str">
            <v xml:space="preserve">UADD    </v>
          </cell>
          <cell r="P776" t="str">
            <v>Aldyl -A Pipe Replacement</v>
          </cell>
          <cell r="Q776" t="str">
            <v>Aldyl A-OR-Main Pipe-Minor Project -Gas Districts</v>
          </cell>
          <cell r="R776">
            <v>610.15</v>
          </cell>
          <cell r="S776" t="str">
            <v>3008</v>
          </cell>
          <cell r="T776" t="str">
            <v>GN310</v>
          </cell>
          <cell r="U776" t="str">
            <v>Programs</v>
          </cell>
          <cell r="V776" t="str">
            <v>GD.OR.380000</v>
          </cell>
          <cell r="W776">
            <v>1</v>
          </cell>
          <cell r="X776">
            <v>610.15</v>
          </cell>
        </row>
        <row r="777">
          <cell r="B777" t="str">
            <v>GN310</v>
          </cell>
          <cell r="C777" t="str">
            <v>3008</v>
          </cell>
          <cell r="D777" t="str">
            <v>AA OR Main Minor Gas Dist(986)</v>
          </cell>
          <cell r="E777" t="str">
            <v>98601127</v>
          </cell>
          <cell r="F777" t="str">
            <v>DIS-G S Cap Blanket</v>
          </cell>
          <cell r="G777">
            <v>41609</v>
          </cell>
          <cell r="H777" t="str">
            <v>202103</v>
          </cell>
          <cell r="I777">
            <v>202103</v>
          </cell>
          <cell r="J777" t="str">
            <v>GD</v>
          </cell>
          <cell r="K777" t="str">
            <v>OR</v>
          </cell>
          <cell r="L777" t="str">
            <v>376000</v>
          </cell>
          <cell r="M777" t="str">
            <v xml:space="preserve">068                                </v>
          </cell>
          <cell r="N777" t="str">
            <v>00</v>
          </cell>
          <cell r="O777" t="str">
            <v xml:space="preserve">UADD    </v>
          </cell>
          <cell r="P777" t="str">
            <v>Aldyl -A Pipe Replacement</v>
          </cell>
          <cell r="Q777" t="str">
            <v>Aldyl A-OR-Main Pipe-Minor Project -Gas Districts</v>
          </cell>
          <cell r="R777">
            <v>1467.43</v>
          </cell>
          <cell r="S777" t="str">
            <v>3008</v>
          </cell>
          <cell r="T777" t="str">
            <v>GN310</v>
          </cell>
          <cell r="U777" t="str">
            <v>Programs</v>
          </cell>
          <cell r="V777" t="str">
            <v>GD.OR.376000</v>
          </cell>
          <cell r="W777">
            <v>1</v>
          </cell>
          <cell r="X777">
            <v>1467.43</v>
          </cell>
        </row>
        <row r="778">
          <cell r="B778" t="str">
            <v>GN311</v>
          </cell>
          <cell r="C778" t="str">
            <v>3008</v>
          </cell>
          <cell r="D778" t="str">
            <v>AA OR STTR Minor Gas Dist(984)</v>
          </cell>
          <cell r="E778" t="str">
            <v>98401128</v>
          </cell>
          <cell r="F778" t="str">
            <v>DIS-G S Cap Blanket</v>
          </cell>
          <cell r="G778">
            <v>41609</v>
          </cell>
          <cell r="H778" t="str">
            <v>202103</v>
          </cell>
          <cell r="I778">
            <v>202103</v>
          </cell>
          <cell r="J778" t="str">
            <v>GD</v>
          </cell>
          <cell r="K778" t="str">
            <v>OR</v>
          </cell>
          <cell r="L778" t="str">
            <v>380000</v>
          </cell>
          <cell r="M778" t="str">
            <v xml:space="preserve">068                                </v>
          </cell>
          <cell r="N778" t="str">
            <v>00</v>
          </cell>
          <cell r="O778" t="str">
            <v xml:space="preserve">UADD    </v>
          </cell>
          <cell r="P778" t="str">
            <v>Aldyl -A Pipe Replacement</v>
          </cell>
          <cell r="Q778" t="str">
            <v>Aldyl A-OR-STTR-Minor Project -Gas Districts</v>
          </cell>
          <cell r="R778">
            <v>2483.63</v>
          </cell>
          <cell r="S778" t="str">
            <v>3008</v>
          </cell>
          <cell r="T778" t="str">
            <v>GN311</v>
          </cell>
          <cell r="U778" t="str">
            <v>Programs</v>
          </cell>
          <cell r="V778" t="str">
            <v>GD.OR.380000</v>
          </cell>
          <cell r="W778">
            <v>1</v>
          </cell>
          <cell r="X778">
            <v>2483.63</v>
          </cell>
        </row>
        <row r="779">
          <cell r="B779" t="str">
            <v>GN106</v>
          </cell>
          <cell r="C779" t="str">
            <v>3008</v>
          </cell>
          <cell r="D779" t="str">
            <v>Aldyl A Pipe Replcmnt OR</v>
          </cell>
          <cell r="E779" t="str">
            <v>06802058</v>
          </cell>
          <cell r="F779" t="str">
            <v>DIS-G S Cap Blanket</v>
          </cell>
          <cell r="G779">
            <v>40664</v>
          </cell>
          <cell r="H779" t="str">
            <v>202103</v>
          </cell>
          <cell r="I779">
            <v>202103</v>
          </cell>
          <cell r="J779" t="str">
            <v>GD</v>
          </cell>
          <cell r="K779" t="str">
            <v>OR</v>
          </cell>
          <cell r="L779" t="str">
            <v>380000</v>
          </cell>
          <cell r="M779" t="str">
            <v xml:space="preserve">068                                </v>
          </cell>
          <cell r="N779" t="str">
            <v>00</v>
          </cell>
          <cell r="O779" t="str">
            <v xml:space="preserve">UADD    </v>
          </cell>
          <cell r="P779" t="str">
            <v>Aldyl -A Pipe Replacement</v>
          </cell>
          <cell r="Q779" t="str">
            <v>Aldyl -A Pipe Replacement</v>
          </cell>
          <cell r="R779">
            <v>45462.42</v>
          </cell>
          <cell r="S779" t="str">
            <v>3008</v>
          </cell>
          <cell r="T779" t="str">
            <v>GN106</v>
          </cell>
          <cell r="U779" t="str">
            <v>Programs</v>
          </cell>
          <cell r="V779" t="str">
            <v>GD.OR.380000</v>
          </cell>
          <cell r="W779">
            <v>1</v>
          </cell>
          <cell r="X779">
            <v>45462.42</v>
          </cell>
        </row>
        <row r="780">
          <cell r="B780" t="str">
            <v>GN214</v>
          </cell>
          <cell r="C780" t="str">
            <v>3008</v>
          </cell>
          <cell r="D780" t="str">
            <v>Klamath Falls 1 GFRP 2021</v>
          </cell>
          <cell r="E780" t="str">
            <v>98705110</v>
          </cell>
          <cell r="F780" t="str">
            <v>DIS-G S Cap Blanket</v>
          </cell>
          <cell r="G780">
            <v>44136</v>
          </cell>
          <cell r="H780" t="str">
            <v>202103</v>
          </cell>
          <cell r="I780">
            <v>202103</v>
          </cell>
          <cell r="J780" t="str">
            <v>GD</v>
          </cell>
          <cell r="K780" t="str">
            <v>OR</v>
          </cell>
          <cell r="L780" t="str">
            <v>376000</v>
          </cell>
          <cell r="M780" t="str">
            <v xml:space="preserve">068                                </v>
          </cell>
          <cell r="N780" t="str">
            <v>00</v>
          </cell>
          <cell r="O780" t="str">
            <v xml:space="preserve">UADD    </v>
          </cell>
          <cell r="P780" t="str">
            <v>Aldyl -A Pipe Replacement</v>
          </cell>
          <cell r="Q780" t="str">
            <v>Aldyl A OR - Main Pipe Major Project</v>
          </cell>
          <cell r="R780">
            <v>29636.62</v>
          </cell>
          <cell r="S780" t="str">
            <v>3008</v>
          </cell>
          <cell r="T780" t="str">
            <v>GN214</v>
          </cell>
          <cell r="U780" t="str">
            <v>Programs</v>
          </cell>
          <cell r="V780" t="str">
            <v>GD.OR.376000</v>
          </cell>
          <cell r="W780">
            <v>1</v>
          </cell>
          <cell r="X780">
            <v>29636.62</v>
          </cell>
        </row>
        <row r="781">
          <cell r="B781" t="str">
            <v>XOR54</v>
          </cell>
          <cell r="C781" t="str">
            <v>3054</v>
          </cell>
          <cell r="D781" t="str">
            <v xml:space="preserve">Oregon Gas ERT Replacement		</v>
          </cell>
          <cell r="E781" t="str">
            <v>06805193</v>
          </cell>
          <cell r="F781" t="str">
            <v>DIS-G S Cap Blanket</v>
          </cell>
          <cell r="G781">
            <v>42278</v>
          </cell>
          <cell r="H781" t="str">
            <v>202103</v>
          </cell>
          <cell r="I781">
            <v>202103</v>
          </cell>
          <cell r="J781" t="str">
            <v>GD</v>
          </cell>
          <cell r="K781" t="str">
            <v>OR</v>
          </cell>
          <cell r="L781" t="str">
            <v>381000</v>
          </cell>
          <cell r="M781" t="str">
            <v xml:space="preserve">068                                </v>
          </cell>
          <cell r="N781" t="str">
            <v>00</v>
          </cell>
          <cell r="O781" t="str">
            <v xml:space="preserve">UADD    </v>
          </cell>
          <cell r="P781" t="str">
            <v>Gas ERT Replacement Program</v>
          </cell>
          <cell r="Q781" t="str">
            <v>OR Gas ERT Replacement Program</v>
          </cell>
          <cell r="R781">
            <v>708.6</v>
          </cell>
          <cell r="S781" t="str">
            <v>3054</v>
          </cell>
          <cell r="T781" t="str">
            <v>XOR54</v>
          </cell>
          <cell r="U781" t="str">
            <v>Programs</v>
          </cell>
          <cell r="V781" t="str">
            <v>GD.OR.381000</v>
          </cell>
          <cell r="W781">
            <v>1</v>
          </cell>
          <cell r="X781">
            <v>708.6</v>
          </cell>
        </row>
        <row r="782">
          <cell r="B782" t="str">
            <v>XOR55</v>
          </cell>
          <cell r="C782" t="str">
            <v>3055</v>
          </cell>
          <cell r="D782" t="str">
            <v>Non-Revenue meter changes(984)</v>
          </cell>
          <cell r="E782" t="str">
            <v>98401237</v>
          </cell>
          <cell r="F782" t="str">
            <v>DIS-G S Cap Blanket</v>
          </cell>
          <cell r="G782">
            <v>41579</v>
          </cell>
          <cell r="H782" t="str">
            <v>202103</v>
          </cell>
          <cell r="I782">
            <v>202103</v>
          </cell>
          <cell r="J782" t="str">
            <v>GD</v>
          </cell>
          <cell r="K782" t="str">
            <v>OR</v>
          </cell>
          <cell r="L782" t="str">
            <v>381000</v>
          </cell>
          <cell r="M782" t="str">
            <v xml:space="preserve">068                                </v>
          </cell>
          <cell r="N782" t="str">
            <v>00</v>
          </cell>
          <cell r="O782" t="str">
            <v xml:space="preserve">UADD    </v>
          </cell>
          <cell r="P782" t="str">
            <v>Gas Meter Replacement Non Revenue</v>
          </cell>
          <cell r="Q782" t="str">
            <v>OR Gas Meter Replacement Non Revenue</v>
          </cell>
          <cell r="R782">
            <v>48347.77</v>
          </cell>
          <cell r="S782" t="str">
            <v>3055</v>
          </cell>
          <cell r="T782" t="str">
            <v>XOR55</v>
          </cell>
          <cell r="U782" t="str">
            <v>Programs</v>
          </cell>
          <cell r="V782" t="str">
            <v>GD.OR.381000</v>
          </cell>
          <cell r="W782">
            <v>1</v>
          </cell>
          <cell r="X782">
            <v>48347.77</v>
          </cell>
        </row>
        <row r="783">
          <cell r="B783" t="str">
            <v>XOR55</v>
          </cell>
          <cell r="C783" t="str">
            <v>3055</v>
          </cell>
          <cell r="D783" t="str">
            <v>Non-Revenue meter changes(985)</v>
          </cell>
          <cell r="E783" t="str">
            <v>98501237</v>
          </cell>
          <cell r="F783" t="str">
            <v>DIS-G S Cap Blanket</v>
          </cell>
          <cell r="G783">
            <v>41579</v>
          </cell>
          <cell r="H783" t="str">
            <v>202103</v>
          </cell>
          <cell r="I783">
            <v>202103</v>
          </cell>
          <cell r="J783" t="str">
            <v>GD</v>
          </cell>
          <cell r="K783" t="str">
            <v>OR</v>
          </cell>
          <cell r="L783" t="str">
            <v>381000</v>
          </cell>
          <cell r="M783" t="str">
            <v xml:space="preserve">068                                </v>
          </cell>
          <cell r="N783" t="str">
            <v>00</v>
          </cell>
          <cell r="O783" t="str">
            <v xml:space="preserve">UADD    </v>
          </cell>
          <cell r="P783" t="str">
            <v>Gas Meter Replacement Non Revenue</v>
          </cell>
          <cell r="Q783" t="str">
            <v>OR Gas Meter Replacement Non Revenue</v>
          </cell>
          <cell r="R783">
            <v>521.85</v>
          </cell>
          <cell r="S783" t="str">
            <v>3055</v>
          </cell>
          <cell r="T783" t="str">
            <v>XOR55</v>
          </cell>
          <cell r="U783" t="str">
            <v>Programs</v>
          </cell>
          <cell r="V783" t="str">
            <v>GD.OR.381000</v>
          </cell>
          <cell r="W783">
            <v>1</v>
          </cell>
          <cell r="X783">
            <v>521.85</v>
          </cell>
        </row>
        <row r="784">
          <cell r="B784" t="str">
            <v>XOR55</v>
          </cell>
          <cell r="C784" t="str">
            <v>3055</v>
          </cell>
          <cell r="D784" t="str">
            <v>Non-Revenue meter changes(986)</v>
          </cell>
          <cell r="E784" t="str">
            <v>98601237</v>
          </cell>
          <cell r="F784" t="str">
            <v>DIS-G S Cap Blanket</v>
          </cell>
          <cell r="G784">
            <v>41579</v>
          </cell>
          <cell r="H784" t="str">
            <v>202103</v>
          </cell>
          <cell r="I784">
            <v>202103</v>
          </cell>
          <cell r="J784" t="str">
            <v>GD</v>
          </cell>
          <cell r="K784" t="str">
            <v>OR</v>
          </cell>
          <cell r="L784" t="str">
            <v>381000</v>
          </cell>
          <cell r="M784" t="str">
            <v xml:space="preserve">068                                </v>
          </cell>
          <cell r="N784" t="str">
            <v>00</v>
          </cell>
          <cell r="O784" t="str">
            <v xml:space="preserve">UADD    </v>
          </cell>
          <cell r="P784" t="str">
            <v>Gas Meter Replacement Non Revenue</v>
          </cell>
          <cell r="Q784" t="str">
            <v>OR Gas Meter Replacement Non Revenue</v>
          </cell>
          <cell r="R784">
            <v>40743.040000000001</v>
          </cell>
          <cell r="S784" t="str">
            <v>3055</v>
          </cell>
          <cell r="T784" t="str">
            <v>XOR55</v>
          </cell>
          <cell r="U784" t="str">
            <v>Programs</v>
          </cell>
          <cell r="V784" t="str">
            <v>GD.OR.381000</v>
          </cell>
          <cell r="W784">
            <v>1</v>
          </cell>
          <cell r="X784">
            <v>40743.040000000001</v>
          </cell>
        </row>
        <row r="785">
          <cell r="B785" t="str">
            <v>XOR55</v>
          </cell>
          <cell r="C785" t="str">
            <v>3055</v>
          </cell>
          <cell r="D785" t="str">
            <v>Non-Revenue meter changes(987)</v>
          </cell>
          <cell r="E785" t="str">
            <v>98701237</v>
          </cell>
          <cell r="F785" t="str">
            <v>DIS-G S Cap Blanket</v>
          </cell>
          <cell r="G785">
            <v>41579</v>
          </cell>
          <cell r="H785" t="str">
            <v>202103</v>
          </cell>
          <cell r="I785">
            <v>202103</v>
          </cell>
          <cell r="J785" t="str">
            <v>GD</v>
          </cell>
          <cell r="K785" t="str">
            <v>OR</v>
          </cell>
          <cell r="L785" t="str">
            <v>381000</v>
          </cell>
          <cell r="M785" t="str">
            <v xml:space="preserve">068                                </v>
          </cell>
          <cell r="N785" t="str">
            <v>00</v>
          </cell>
          <cell r="O785" t="str">
            <v xml:space="preserve">UADD    </v>
          </cell>
          <cell r="P785" t="str">
            <v>Gas Meter Replacement Non Revenue</v>
          </cell>
          <cell r="Q785" t="str">
            <v>OR Gas Meter Replacement Non Revenue</v>
          </cell>
          <cell r="R785">
            <v>3388.14</v>
          </cell>
          <cell r="S785" t="str">
            <v>3055</v>
          </cell>
          <cell r="T785" t="str">
            <v>XOR55</v>
          </cell>
          <cell r="U785" t="str">
            <v>Programs</v>
          </cell>
          <cell r="V785" t="str">
            <v>GD.OR.381000</v>
          </cell>
          <cell r="W785">
            <v>1</v>
          </cell>
          <cell r="X785">
            <v>3388.14</v>
          </cell>
        </row>
        <row r="786">
          <cell r="B786" t="str">
            <v>XOR55</v>
          </cell>
          <cell r="C786" t="str">
            <v>3055</v>
          </cell>
          <cell r="D786" t="str">
            <v>Non-Revenue meter changes(988)</v>
          </cell>
          <cell r="E786" t="str">
            <v>98801237</v>
          </cell>
          <cell r="F786" t="str">
            <v>DIS-G S Cap Blanket</v>
          </cell>
          <cell r="G786">
            <v>41579</v>
          </cell>
          <cell r="H786" t="str">
            <v>202103</v>
          </cell>
          <cell r="I786">
            <v>202103</v>
          </cell>
          <cell r="J786" t="str">
            <v>GD</v>
          </cell>
          <cell r="K786" t="str">
            <v>OR</v>
          </cell>
          <cell r="L786" t="str">
            <v>381000</v>
          </cell>
          <cell r="M786" t="str">
            <v xml:space="preserve">068                                </v>
          </cell>
          <cell r="N786" t="str">
            <v>00</v>
          </cell>
          <cell r="O786" t="str">
            <v xml:space="preserve">UADD    </v>
          </cell>
          <cell r="P786" t="str">
            <v>Gas Meter Replacement Non Revenue</v>
          </cell>
          <cell r="Q786" t="str">
            <v>OR Gas Meter Replacement Non Revenue</v>
          </cell>
          <cell r="R786">
            <v>1274.97</v>
          </cell>
          <cell r="S786" t="str">
            <v>3055</v>
          </cell>
          <cell r="T786" t="str">
            <v>XOR55</v>
          </cell>
          <cell r="U786" t="str">
            <v>Programs</v>
          </cell>
          <cell r="V786" t="str">
            <v>GD.OR.381000</v>
          </cell>
          <cell r="W786">
            <v>1</v>
          </cell>
          <cell r="X786">
            <v>1274.97</v>
          </cell>
        </row>
        <row r="787">
          <cell r="B787" t="str">
            <v>05P93</v>
          </cell>
          <cell r="C787" t="str">
            <v>5005</v>
          </cell>
          <cell r="D787" t="str">
            <v>MAN Transport Backhaul Refresh</v>
          </cell>
          <cell r="E787" t="str">
            <v>09906093</v>
          </cell>
          <cell r="F787" t="str">
            <v>GP-Cap Specific</v>
          </cell>
          <cell r="G787">
            <v>42614</v>
          </cell>
          <cell r="H787" t="str">
            <v>202103</v>
          </cell>
          <cell r="I787">
            <v>202103</v>
          </cell>
          <cell r="J787" t="str">
            <v>CD</v>
          </cell>
          <cell r="K787" t="str">
            <v>AA</v>
          </cell>
          <cell r="L787" t="str">
            <v>303100</v>
          </cell>
          <cell r="M787" t="str">
            <v xml:space="preserve">099                                </v>
          </cell>
          <cell r="N787" t="str">
            <v>00</v>
          </cell>
          <cell r="O787" t="str">
            <v xml:space="preserve">CFNU    </v>
          </cell>
          <cell r="P787" t="str">
            <v>Information Technology Refresh Program</v>
          </cell>
          <cell r="Q787" t="str">
            <v>Network Systems Refresh</v>
          </cell>
          <cell r="R787">
            <v>0</v>
          </cell>
          <cell r="S787" t="str">
            <v>5005</v>
          </cell>
          <cell r="T787" t="str">
            <v>05P93</v>
          </cell>
          <cell r="U787" t="str">
            <v>Mandated</v>
          </cell>
          <cell r="V787" t="str">
            <v>CD.AA.303100</v>
          </cell>
          <cell r="W787">
            <v>9.307E-2</v>
          </cell>
          <cell r="X787">
            <v>0</v>
          </cell>
        </row>
        <row r="788">
          <cell r="B788" t="str">
            <v>05P93</v>
          </cell>
          <cell r="C788" t="str">
            <v>5005</v>
          </cell>
          <cell r="D788" t="str">
            <v>MAN Transport Backhaul Refresh</v>
          </cell>
          <cell r="E788" t="str">
            <v>09906093</v>
          </cell>
          <cell r="F788" t="str">
            <v>GP-Cap Specific</v>
          </cell>
          <cell r="G788">
            <v>42614</v>
          </cell>
          <cell r="H788" t="str">
            <v>202103</v>
          </cell>
          <cell r="I788">
            <v>202103</v>
          </cell>
          <cell r="J788" t="str">
            <v>CD</v>
          </cell>
          <cell r="K788" t="str">
            <v>AA</v>
          </cell>
          <cell r="L788" t="str">
            <v>391100</v>
          </cell>
          <cell r="M788" t="str">
            <v xml:space="preserve">099                                </v>
          </cell>
          <cell r="N788" t="str">
            <v>00</v>
          </cell>
          <cell r="O788" t="str">
            <v xml:space="preserve">CFNU    </v>
          </cell>
          <cell r="P788" t="str">
            <v>Information Technology Refresh Program</v>
          </cell>
          <cell r="Q788" t="str">
            <v>Network Systems Refresh</v>
          </cell>
          <cell r="R788">
            <v>0</v>
          </cell>
          <cell r="S788" t="str">
            <v>5005</v>
          </cell>
          <cell r="T788" t="str">
            <v>05P93</v>
          </cell>
          <cell r="U788" t="str">
            <v>Mandated</v>
          </cell>
          <cell r="V788" t="str">
            <v>CD.AA.391100</v>
          </cell>
          <cell r="W788">
            <v>9.307E-2</v>
          </cell>
          <cell r="X788">
            <v>0</v>
          </cell>
        </row>
        <row r="789">
          <cell r="B789" t="str">
            <v>05P95</v>
          </cell>
          <cell r="C789" t="str">
            <v>5014</v>
          </cell>
          <cell r="D789" t="str">
            <v>Network Access Control Phase 3</v>
          </cell>
          <cell r="E789" t="str">
            <v>09906181</v>
          </cell>
          <cell r="F789" t="str">
            <v>GP-Cap Specific</v>
          </cell>
          <cell r="G789">
            <v>42856</v>
          </cell>
          <cell r="H789" t="str">
            <v>202103</v>
          </cell>
          <cell r="I789">
            <v>202103</v>
          </cell>
          <cell r="J789" t="str">
            <v>CD</v>
          </cell>
          <cell r="K789" t="str">
            <v>AA</v>
          </cell>
          <cell r="L789" t="str">
            <v>303100</v>
          </cell>
          <cell r="M789" t="str">
            <v xml:space="preserve">099                                </v>
          </cell>
          <cell r="N789" t="str">
            <v>00</v>
          </cell>
          <cell r="O789" t="str">
            <v xml:space="preserve">UADD    </v>
          </cell>
          <cell r="P789" t="str">
            <v>Security Systems</v>
          </cell>
          <cell r="Q789" t="str">
            <v>Security Systems Refresh</v>
          </cell>
          <cell r="R789">
            <v>452</v>
          </cell>
          <cell r="S789" t="str">
            <v>5014</v>
          </cell>
          <cell r="T789" t="str">
            <v>05P95</v>
          </cell>
          <cell r="U789" t="str">
            <v>Programs</v>
          </cell>
          <cell r="V789" t="str">
            <v>CD.AA.303100</v>
          </cell>
          <cell r="W789">
            <v>9.307E-2</v>
          </cell>
          <cell r="X789">
            <v>42.067639999999997</v>
          </cell>
        </row>
        <row r="790">
          <cell r="B790" t="str">
            <v>05P95</v>
          </cell>
          <cell r="C790" t="str">
            <v>5014</v>
          </cell>
          <cell r="D790" t="str">
            <v>Network Access Control Phase 3</v>
          </cell>
          <cell r="E790" t="str">
            <v>09906181</v>
          </cell>
          <cell r="F790" t="str">
            <v>GP-Cap Specific</v>
          </cell>
          <cell r="G790">
            <v>42856</v>
          </cell>
          <cell r="H790" t="str">
            <v>202103</v>
          </cell>
          <cell r="I790">
            <v>202103</v>
          </cell>
          <cell r="J790" t="str">
            <v>CD</v>
          </cell>
          <cell r="K790" t="str">
            <v>AA</v>
          </cell>
          <cell r="L790" t="str">
            <v>391100</v>
          </cell>
          <cell r="M790" t="str">
            <v xml:space="preserve">099                                </v>
          </cell>
          <cell r="N790" t="str">
            <v>00</v>
          </cell>
          <cell r="O790" t="str">
            <v xml:space="preserve">UADD    </v>
          </cell>
          <cell r="P790" t="str">
            <v>Security Systems</v>
          </cell>
          <cell r="Q790" t="str">
            <v>Security Systems Refresh</v>
          </cell>
          <cell r="R790">
            <v>0.76</v>
          </cell>
          <cell r="S790" t="str">
            <v>5014</v>
          </cell>
          <cell r="T790" t="str">
            <v>05P95</v>
          </cell>
          <cell r="U790" t="str">
            <v>Programs</v>
          </cell>
          <cell r="V790" t="str">
            <v>CD.AA.391100</v>
          </cell>
          <cell r="W790">
            <v>9.307E-2</v>
          </cell>
          <cell r="X790">
            <v>7.0733199999999996E-2</v>
          </cell>
        </row>
        <row r="791">
          <cell r="B791" t="str">
            <v>01N09</v>
          </cell>
          <cell r="C791" t="str">
            <v>5016</v>
          </cell>
          <cell r="D791" t="str">
            <v>Edge Browser Implement Pkg 2</v>
          </cell>
          <cell r="E791" t="str">
            <v>09906742</v>
          </cell>
          <cell r="F791" t="str">
            <v>GP-Cap Specific</v>
          </cell>
          <cell r="G791">
            <v>44075</v>
          </cell>
          <cell r="H791" t="str">
            <v>202103</v>
          </cell>
          <cell r="I791">
            <v>202103</v>
          </cell>
          <cell r="J791" t="str">
            <v>CD</v>
          </cell>
          <cell r="K791" t="str">
            <v>AA</v>
          </cell>
          <cell r="L791" t="str">
            <v>303100</v>
          </cell>
          <cell r="M791" t="str">
            <v xml:space="preserve">099                                </v>
          </cell>
          <cell r="N791" t="str">
            <v>00</v>
          </cell>
          <cell r="O791" t="str">
            <v xml:space="preserve">UADD    </v>
          </cell>
          <cell r="P791" t="str">
            <v>Endpoint Compute and Productivity Systems</v>
          </cell>
          <cell r="Q791" t="str">
            <v>Endpoint Compute and Productivity Systems</v>
          </cell>
          <cell r="R791">
            <v>18047.84</v>
          </cell>
          <cell r="S791" t="str">
            <v>5016</v>
          </cell>
          <cell r="T791" t="str">
            <v>01N09</v>
          </cell>
          <cell r="U791" t="str">
            <v>Programs</v>
          </cell>
          <cell r="V791" t="str">
            <v>CD.AA.303100</v>
          </cell>
          <cell r="W791">
            <v>9.307E-2</v>
          </cell>
          <cell r="X791">
            <v>1679.7124688000001</v>
          </cell>
        </row>
        <row r="792">
          <cell r="B792" t="str">
            <v>01N09</v>
          </cell>
          <cell r="C792" t="str">
            <v>5016</v>
          </cell>
          <cell r="D792" t="str">
            <v>Edge Browser Implementation</v>
          </cell>
          <cell r="E792" t="str">
            <v>09906659</v>
          </cell>
          <cell r="F792" t="str">
            <v>GP-Cap Specific</v>
          </cell>
          <cell r="G792">
            <v>43831</v>
          </cell>
          <cell r="H792" t="str">
            <v>202103</v>
          </cell>
          <cell r="I792">
            <v>202103</v>
          </cell>
          <cell r="J792" t="str">
            <v>CD</v>
          </cell>
          <cell r="K792" t="str">
            <v>AA</v>
          </cell>
          <cell r="L792" t="str">
            <v>303100</v>
          </cell>
          <cell r="M792" t="str">
            <v xml:space="preserve">099                                </v>
          </cell>
          <cell r="N792" t="str">
            <v>00</v>
          </cell>
          <cell r="O792" t="str">
            <v xml:space="preserve">UADD    </v>
          </cell>
          <cell r="P792" t="str">
            <v>Endpoint Compute and Productivity Systems</v>
          </cell>
          <cell r="Q792" t="str">
            <v>Endpoint Compute and Productivity Systems</v>
          </cell>
          <cell r="R792">
            <v>9575.32</v>
          </cell>
          <cell r="S792" t="str">
            <v>5016</v>
          </cell>
          <cell r="T792" t="str">
            <v>01N09</v>
          </cell>
          <cell r="U792" t="str">
            <v>Programs</v>
          </cell>
          <cell r="V792" t="str">
            <v>CD.AA.303100</v>
          </cell>
          <cell r="W792">
            <v>9.307E-2</v>
          </cell>
          <cell r="X792">
            <v>891.17503239999996</v>
          </cell>
        </row>
        <row r="793">
          <cell r="B793" t="str">
            <v>01N09</v>
          </cell>
          <cell r="C793" t="str">
            <v>5016</v>
          </cell>
          <cell r="D793" t="str">
            <v>Endpoint PC Systems Deploy2019</v>
          </cell>
          <cell r="E793" t="str">
            <v>09906471</v>
          </cell>
          <cell r="F793" t="str">
            <v>GP-Cap Blanket</v>
          </cell>
          <cell r="G793">
            <v>43466</v>
          </cell>
          <cell r="H793" t="str">
            <v>202103</v>
          </cell>
          <cell r="I793">
            <v>202103</v>
          </cell>
          <cell r="J793" t="str">
            <v>CD</v>
          </cell>
          <cell r="K793" t="str">
            <v>AA</v>
          </cell>
          <cell r="L793" t="str">
            <v>303100</v>
          </cell>
          <cell r="M793" t="str">
            <v xml:space="preserve">099                                </v>
          </cell>
          <cell r="N793" t="str">
            <v>00</v>
          </cell>
          <cell r="O793" t="str">
            <v xml:space="preserve">UADD    </v>
          </cell>
          <cell r="P793" t="str">
            <v>Endpoint Compute and Productivity Systems</v>
          </cell>
          <cell r="Q793" t="str">
            <v>Endpoint Compute and Productivity Systems</v>
          </cell>
          <cell r="R793">
            <v>7141.6</v>
          </cell>
          <cell r="S793" t="str">
            <v>5016</v>
          </cell>
          <cell r="T793" t="str">
            <v>01N09</v>
          </cell>
          <cell r="U793" t="str">
            <v>Programs</v>
          </cell>
          <cell r="V793" t="str">
            <v>CD.AA.303100</v>
          </cell>
          <cell r="W793">
            <v>9.307E-2</v>
          </cell>
          <cell r="X793">
            <v>664.66871200000003</v>
          </cell>
        </row>
        <row r="794">
          <cell r="B794" t="str">
            <v>01N09</v>
          </cell>
          <cell r="C794" t="str">
            <v>5016</v>
          </cell>
          <cell r="D794" t="str">
            <v>Endpoint PC Systems Deploy2019</v>
          </cell>
          <cell r="E794" t="str">
            <v>09906471</v>
          </cell>
          <cell r="F794" t="str">
            <v>GP-Cap Blanket</v>
          </cell>
          <cell r="G794">
            <v>43466</v>
          </cell>
          <cell r="H794" t="str">
            <v>202103</v>
          </cell>
          <cell r="I794">
            <v>202103</v>
          </cell>
          <cell r="J794" t="str">
            <v>CD</v>
          </cell>
          <cell r="K794" t="str">
            <v>AA</v>
          </cell>
          <cell r="L794" t="str">
            <v>391100</v>
          </cell>
          <cell r="M794" t="str">
            <v xml:space="preserve">099                                </v>
          </cell>
          <cell r="N794" t="str">
            <v>00</v>
          </cell>
          <cell r="O794" t="str">
            <v xml:space="preserve">UADD    </v>
          </cell>
          <cell r="P794" t="str">
            <v>Endpoint Compute and Productivity Systems</v>
          </cell>
          <cell r="Q794" t="str">
            <v>Endpoint Compute and Productivity Systems</v>
          </cell>
          <cell r="R794">
            <v>7141.63</v>
          </cell>
          <cell r="S794" t="str">
            <v>5016</v>
          </cell>
          <cell r="T794" t="str">
            <v>01N09</v>
          </cell>
          <cell r="U794" t="str">
            <v>Programs</v>
          </cell>
          <cell r="V794" t="str">
            <v>CD.AA.391100</v>
          </cell>
          <cell r="W794">
            <v>9.307E-2</v>
          </cell>
          <cell r="X794">
            <v>664.67150409999999</v>
          </cell>
        </row>
        <row r="795">
          <cell r="B795" t="str">
            <v>01N09</v>
          </cell>
          <cell r="C795" t="str">
            <v>5016</v>
          </cell>
          <cell r="D795" t="str">
            <v>Endpoint Print Systems 2019</v>
          </cell>
          <cell r="E795" t="str">
            <v>09906468</v>
          </cell>
          <cell r="F795" t="str">
            <v>GP-Cap Blanket</v>
          </cell>
          <cell r="G795">
            <v>43466</v>
          </cell>
          <cell r="H795" t="str">
            <v>202103</v>
          </cell>
          <cell r="I795">
            <v>202103</v>
          </cell>
          <cell r="J795" t="str">
            <v>CD</v>
          </cell>
          <cell r="K795" t="str">
            <v>AA</v>
          </cell>
          <cell r="L795" t="str">
            <v>303100</v>
          </cell>
          <cell r="M795" t="str">
            <v xml:space="preserve">099                                </v>
          </cell>
          <cell r="N795" t="str">
            <v>00</v>
          </cell>
          <cell r="O795" t="str">
            <v xml:space="preserve">UADD    </v>
          </cell>
          <cell r="P795" t="str">
            <v>Endpoint Compute and Productivity Systems</v>
          </cell>
          <cell r="Q795" t="str">
            <v>Endpoint Compute and Productivity Systems</v>
          </cell>
          <cell r="R795">
            <v>577.73</v>
          </cell>
          <cell r="S795" t="str">
            <v>5016</v>
          </cell>
          <cell r="T795" t="str">
            <v>01N09</v>
          </cell>
          <cell r="U795" t="str">
            <v>Programs</v>
          </cell>
          <cell r="V795" t="str">
            <v>CD.AA.303100</v>
          </cell>
          <cell r="W795">
            <v>9.307E-2</v>
          </cell>
          <cell r="X795">
            <v>53.769331100000002</v>
          </cell>
        </row>
        <row r="796">
          <cell r="B796" t="str">
            <v>01N09</v>
          </cell>
          <cell r="C796" t="str">
            <v>5016</v>
          </cell>
          <cell r="D796" t="str">
            <v>Endpoint Print Systems 2019</v>
          </cell>
          <cell r="E796" t="str">
            <v>09906468</v>
          </cell>
          <cell r="F796" t="str">
            <v>GP-Cap Blanket</v>
          </cell>
          <cell r="G796">
            <v>43466</v>
          </cell>
          <cell r="H796" t="str">
            <v>202103</v>
          </cell>
          <cell r="I796">
            <v>202103</v>
          </cell>
          <cell r="J796" t="str">
            <v>CD</v>
          </cell>
          <cell r="K796" t="str">
            <v>AA</v>
          </cell>
          <cell r="L796" t="str">
            <v>391100</v>
          </cell>
          <cell r="M796" t="str">
            <v xml:space="preserve">099                                </v>
          </cell>
          <cell r="N796" t="str">
            <v>00</v>
          </cell>
          <cell r="O796" t="str">
            <v xml:space="preserve">UADD    </v>
          </cell>
          <cell r="P796" t="str">
            <v>Endpoint Compute and Productivity Systems</v>
          </cell>
          <cell r="Q796" t="str">
            <v>Endpoint Compute and Productivity Systems</v>
          </cell>
          <cell r="R796">
            <v>577.77</v>
          </cell>
          <cell r="S796" t="str">
            <v>5016</v>
          </cell>
          <cell r="T796" t="str">
            <v>01N09</v>
          </cell>
          <cell r="U796" t="str">
            <v>Programs</v>
          </cell>
          <cell r="V796" t="str">
            <v>CD.AA.391100</v>
          </cell>
          <cell r="W796">
            <v>9.307E-2</v>
          </cell>
          <cell r="X796">
            <v>53.773053900000001</v>
          </cell>
        </row>
        <row r="797">
          <cell r="B797" t="str">
            <v>01N09</v>
          </cell>
          <cell r="C797" t="str">
            <v>5016</v>
          </cell>
          <cell r="D797" t="str">
            <v>GCN Remote Access</v>
          </cell>
          <cell r="E797" t="str">
            <v>09906707</v>
          </cell>
          <cell r="F797" t="str">
            <v>GP-Cap Specific</v>
          </cell>
          <cell r="G797">
            <v>43952</v>
          </cell>
          <cell r="H797" t="str">
            <v>202103</v>
          </cell>
          <cell r="I797">
            <v>202103</v>
          </cell>
          <cell r="J797" t="str">
            <v>CD</v>
          </cell>
          <cell r="K797" t="str">
            <v>AA</v>
          </cell>
          <cell r="L797" t="str">
            <v>397000</v>
          </cell>
          <cell r="M797" t="str">
            <v xml:space="preserve">099                                </v>
          </cell>
          <cell r="N797" t="str">
            <v>00</v>
          </cell>
          <cell r="O797" t="str">
            <v xml:space="preserve">UADD    </v>
          </cell>
          <cell r="P797" t="str">
            <v>Endpoint Compute and Productivity Systems</v>
          </cell>
          <cell r="Q797" t="str">
            <v>Endpoint Compute and Productivity Systems</v>
          </cell>
          <cell r="R797">
            <v>5848.02</v>
          </cell>
          <cell r="S797" t="str">
            <v>5016</v>
          </cell>
          <cell r="T797" t="str">
            <v>01N09</v>
          </cell>
          <cell r="U797" t="str">
            <v>Programs</v>
          </cell>
          <cell r="V797" t="str">
            <v>CD.AA.397000</v>
          </cell>
          <cell r="W797">
            <v>9.307E-2</v>
          </cell>
          <cell r="X797">
            <v>544.27522140000008</v>
          </cell>
        </row>
        <row r="798">
          <cell r="B798" t="str">
            <v>01N09</v>
          </cell>
          <cell r="C798" t="str">
            <v>5016</v>
          </cell>
          <cell r="D798" t="str">
            <v>MS Office 2013 Refresh</v>
          </cell>
          <cell r="E798" t="str">
            <v>09906434</v>
          </cell>
          <cell r="F798" t="str">
            <v>GP-Cap Specific</v>
          </cell>
          <cell r="G798">
            <v>43435</v>
          </cell>
          <cell r="H798" t="str">
            <v>202103</v>
          </cell>
          <cell r="I798">
            <v>202103</v>
          </cell>
          <cell r="J798" t="str">
            <v>CD</v>
          </cell>
          <cell r="K798" t="str">
            <v>AA</v>
          </cell>
          <cell r="L798" t="str">
            <v>303100</v>
          </cell>
          <cell r="M798" t="str">
            <v xml:space="preserve">099                                </v>
          </cell>
          <cell r="N798" t="str">
            <v>00</v>
          </cell>
          <cell r="O798" t="str">
            <v xml:space="preserve">UADD    </v>
          </cell>
          <cell r="P798" t="str">
            <v>Endpoint Compute and Productivity Systems</v>
          </cell>
          <cell r="Q798" t="str">
            <v>Endpoint Compute and Productivity Systems</v>
          </cell>
          <cell r="R798">
            <v>-58726.17</v>
          </cell>
          <cell r="S798" t="str">
            <v>5016</v>
          </cell>
          <cell r="T798" t="str">
            <v>01N09</v>
          </cell>
          <cell r="U798" t="str">
            <v>Programs</v>
          </cell>
          <cell r="V798" t="str">
            <v>CD.AA.303100</v>
          </cell>
          <cell r="W798">
            <v>9.307E-2</v>
          </cell>
          <cell r="X798">
            <v>-5465.6446418999994</v>
          </cell>
        </row>
        <row r="799">
          <cell r="B799" t="str">
            <v>01N09</v>
          </cell>
          <cell r="C799" t="str">
            <v>5016</v>
          </cell>
          <cell r="D799" t="str">
            <v>MS Office 2013 Refresh</v>
          </cell>
          <cell r="E799" t="str">
            <v>09906434</v>
          </cell>
          <cell r="F799" t="str">
            <v>GP-Cap Specific</v>
          </cell>
          <cell r="G799">
            <v>43435</v>
          </cell>
          <cell r="H799" t="str">
            <v>202103</v>
          </cell>
          <cell r="I799">
            <v>202103</v>
          </cell>
          <cell r="J799" t="str">
            <v>CD</v>
          </cell>
          <cell r="K799" t="str">
            <v>AA</v>
          </cell>
          <cell r="L799" t="str">
            <v>391100</v>
          </cell>
          <cell r="M799" t="str">
            <v xml:space="preserve">099                                </v>
          </cell>
          <cell r="N799" t="str">
            <v>00</v>
          </cell>
          <cell r="O799" t="str">
            <v xml:space="preserve">UADD    </v>
          </cell>
          <cell r="P799" t="str">
            <v>Endpoint Compute and Productivity Systems</v>
          </cell>
          <cell r="Q799" t="str">
            <v>Endpoint Compute and Productivity Systems</v>
          </cell>
          <cell r="R799">
            <v>-8680.5</v>
          </cell>
          <cell r="S799" t="str">
            <v>5016</v>
          </cell>
          <cell r="T799" t="str">
            <v>01N09</v>
          </cell>
          <cell r="U799" t="str">
            <v>Programs</v>
          </cell>
          <cell r="V799" t="str">
            <v>CD.AA.391100</v>
          </cell>
          <cell r="W799">
            <v>9.307E-2</v>
          </cell>
          <cell r="X799">
            <v>-807.89413500000001</v>
          </cell>
        </row>
        <row r="800">
          <cell r="B800" t="str">
            <v>01N09</v>
          </cell>
          <cell r="C800" t="str">
            <v>5016</v>
          </cell>
          <cell r="D800" t="str">
            <v>MS Office 2013 Refresh</v>
          </cell>
          <cell r="E800" t="str">
            <v>09906434</v>
          </cell>
          <cell r="F800" t="str">
            <v>GP-Cap Specific</v>
          </cell>
          <cell r="G800">
            <v>43435</v>
          </cell>
          <cell r="H800" t="str">
            <v>202103</v>
          </cell>
          <cell r="I800">
            <v>202103</v>
          </cell>
          <cell r="J800" t="str">
            <v>CD</v>
          </cell>
          <cell r="K800" t="str">
            <v>AA</v>
          </cell>
          <cell r="L800" t="str">
            <v>397000</v>
          </cell>
          <cell r="M800" t="str">
            <v xml:space="preserve">099                                </v>
          </cell>
          <cell r="N800" t="str">
            <v>00</v>
          </cell>
          <cell r="O800" t="str">
            <v xml:space="preserve">UADD    </v>
          </cell>
          <cell r="P800" t="str">
            <v>Endpoint Compute and Productivity Systems</v>
          </cell>
          <cell r="Q800" t="str">
            <v>Endpoint Compute and Productivity Systems</v>
          </cell>
          <cell r="R800">
            <v>-644.38</v>
          </cell>
          <cell r="S800" t="str">
            <v>5016</v>
          </cell>
          <cell r="T800" t="str">
            <v>01N09</v>
          </cell>
          <cell r="U800" t="str">
            <v>Programs</v>
          </cell>
          <cell r="V800" t="str">
            <v>CD.AA.397000</v>
          </cell>
          <cell r="W800">
            <v>9.307E-2</v>
          </cell>
          <cell r="X800">
            <v>-59.972446599999998</v>
          </cell>
        </row>
        <row r="801">
          <cell r="B801" t="str">
            <v>01N09</v>
          </cell>
          <cell r="C801" t="str">
            <v>5016</v>
          </cell>
          <cell r="D801" t="str">
            <v>Microsoft Product Updates-ECPS</v>
          </cell>
          <cell r="E801" t="str">
            <v>09906699</v>
          </cell>
          <cell r="F801" t="str">
            <v>GP-Cap Specific</v>
          </cell>
          <cell r="G801">
            <v>43405</v>
          </cell>
          <cell r="H801" t="str">
            <v>202103</v>
          </cell>
          <cell r="I801">
            <v>202103</v>
          </cell>
          <cell r="J801" t="str">
            <v>CD</v>
          </cell>
          <cell r="K801" t="str">
            <v>AA</v>
          </cell>
          <cell r="L801" t="str">
            <v>303100</v>
          </cell>
          <cell r="M801" t="str">
            <v xml:space="preserve">099                                </v>
          </cell>
          <cell r="N801" t="str">
            <v>00</v>
          </cell>
          <cell r="O801" t="str">
            <v xml:space="preserve">UADD    </v>
          </cell>
          <cell r="P801" t="str">
            <v>Endpoint Compute and Productivity Systems</v>
          </cell>
          <cell r="Q801" t="str">
            <v>Endpoint Compute and Productivity Systems</v>
          </cell>
          <cell r="R801">
            <v>163321.62</v>
          </cell>
          <cell r="S801" t="str">
            <v>5016</v>
          </cell>
          <cell r="T801" t="str">
            <v>01N09</v>
          </cell>
          <cell r="U801" t="str">
            <v>Programs</v>
          </cell>
          <cell r="V801" t="str">
            <v>CD.AA.303100</v>
          </cell>
          <cell r="W801">
            <v>9.307E-2</v>
          </cell>
          <cell r="X801">
            <v>15200.343173399999</v>
          </cell>
        </row>
        <row r="802">
          <cell r="B802" t="str">
            <v>01N09</v>
          </cell>
          <cell r="C802" t="str">
            <v>5016</v>
          </cell>
          <cell r="D802" t="str">
            <v>Win 10 Deployment Ph 2</v>
          </cell>
          <cell r="E802" t="str">
            <v>09906766</v>
          </cell>
          <cell r="F802" t="str">
            <v>GP-Cap Blanket</v>
          </cell>
          <cell r="G802">
            <v>43374</v>
          </cell>
          <cell r="H802" t="str">
            <v>202103</v>
          </cell>
          <cell r="I802">
            <v>202103</v>
          </cell>
          <cell r="J802" t="str">
            <v>CD</v>
          </cell>
          <cell r="K802" t="str">
            <v>AA</v>
          </cell>
          <cell r="L802" t="str">
            <v>391100</v>
          </cell>
          <cell r="M802" t="str">
            <v xml:space="preserve">099                                </v>
          </cell>
          <cell r="N802" t="str">
            <v>00</v>
          </cell>
          <cell r="O802" t="str">
            <v xml:space="preserve">UADD    </v>
          </cell>
          <cell r="P802" t="str">
            <v>Endpoint Compute and Productivity Systems</v>
          </cell>
          <cell r="Q802" t="str">
            <v>Endpoint Compute and Productivity Systems</v>
          </cell>
          <cell r="R802">
            <v>83306.710000000006</v>
          </cell>
          <cell r="S802" t="str">
            <v>5016</v>
          </cell>
          <cell r="T802" t="str">
            <v>01N09</v>
          </cell>
          <cell r="U802" t="str">
            <v>Programs</v>
          </cell>
          <cell r="V802" t="str">
            <v>CD.AA.391100</v>
          </cell>
          <cell r="W802">
            <v>9.307E-2</v>
          </cell>
          <cell r="X802">
            <v>7753.355499700001</v>
          </cell>
        </row>
        <row r="803">
          <cell r="B803" t="str">
            <v>01N09</v>
          </cell>
          <cell r="C803" t="str">
            <v>5016</v>
          </cell>
          <cell r="D803" t="str">
            <v>Windows 10 Deployment</v>
          </cell>
          <cell r="E803" t="str">
            <v>09906389</v>
          </cell>
          <cell r="F803" t="str">
            <v>GP-Cap Specific</v>
          </cell>
          <cell r="G803">
            <v>43374</v>
          </cell>
          <cell r="H803" t="str">
            <v>202103</v>
          </cell>
          <cell r="I803">
            <v>202103</v>
          </cell>
          <cell r="J803" t="str">
            <v>CD</v>
          </cell>
          <cell r="K803" t="str">
            <v>AA</v>
          </cell>
          <cell r="L803" t="str">
            <v>391100</v>
          </cell>
          <cell r="M803" t="str">
            <v xml:space="preserve">099                                </v>
          </cell>
          <cell r="N803" t="str">
            <v>00</v>
          </cell>
          <cell r="O803" t="str">
            <v xml:space="preserve">UADD    </v>
          </cell>
          <cell r="P803" t="str">
            <v>Endpoint Compute and Productivity Systems</v>
          </cell>
          <cell r="Q803" t="str">
            <v>Endpoint Compute and Productivity Systems</v>
          </cell>
          <cell r="R803">
            <v>-69026.720000000001</v>
          </cell>
          <cell r="S803" t="str">
            <v>5016</v>
          </cell>
          <cell r="T803" t="str">
            <v>01N09</v>
          </cell>
          <cell r="U803" t="str">
            <v>Programs</v>
          </cell>
          <cell r="V803" t="str">
            <v>CD.AA.391100</v>
          </cell>
          <cell r="W803">
            <v>9.307E-2</v>
          </cell>
          <cell r="X803">
            <v>-6424.3168304000001</v>
          </cell>
        </row>
        <row r="804">
          <cell r="B804" t="str">
            <v>18W01</v>
          </cell>
          <cell r="C804" t="str">
            <v>5018</v>
          </cell>
          <cell r="D804" t="str">
            <v>Central Planning &amp; Sched - CRW</v>
          </cell>
          <cell r="E804" t="str">
            <v>09906673</v>
          </cell>
          <cell r="F804" t="str">
            <v>GP-Cap Specific</v>
          </cell>
          <cell r="G804">
            <v>43891</v>
          </cell>
          <cell r="H804" t="str">
            <v>202103</v>
          </cell>
          <cell r="I804">
            <v>202103</v>
          </cell>
          <cell r="J804" t="str">
            <v>CD</v>
          </cell>
          <cell r="K804" t="str">
            <v>AA</v>
          </cell>
          <cell r="L804" t="str">
            <v>303100</v>
          </cell>
          <cell r="M804" t="str">
            <v xml:space="preserve">099                                </v>
          </cell>
          <cell r="N804" t="str">
            <v>00</v>
          </cell>
          <cell r="O804" t="str">
            <v xml:space="preserve">CFNU    </v>
          </cell>
          <cell r="P804" t="str">
            <v>Energy Delivery Op Efficiency &amp; Shared Services</v>
          </cell>
          <cell r="Q804" t="str">
            <v>Energy Delivery Op Efficiency &amp; Shared Services</v>
          </cell>
          <cell r="R804">
            <v>363589.58</v>
          </cell>
          <cell r="S804" t="str">
            <v>5018</v>
          </cell>
          <cell r="T804" t="str">
            <v>18W01</v>
          </cell>
          <cell r="U804" t="str">
            <v>Programs</v>
          </cell>
          <cell r="V804" t="str">
            <v>CD.AA.303100</v>
          </cell>
          <cell r="W804">
            <v>9.307E-2</v>
          </cell>
          <cell r="X804">
            <v>33839.282210600002</v>
          </cell>
        </row>
        <row r="805">
          <cell r="B805" t="str">
            <v>18W01</v>
          </cell>
          <cell r="C805" t="str">
            <v>5018</v>
          </cell>
          <cell r="D805" t="str">
            <v>Central Planning &amp; Sched - CRW</v>
          </cell>
          <cell r="E805" t="str">
            <v>09906673</v>
          </cell>
          <cell r="F805" t="str">
            <v>GP-Cap Specific</v>
          </cell>
          <cell r="G805">
            <v>43891</v>
          </cell>
          <cell r="H805" t="str">
            <v>202103</v>
          </cell>
          <cell r="I805">
            <v>202103</v>
          </cell>
          <cell r="J805" t="str">
            <v>CD</v>
          </cell>
          <cell r="K805" t="str">
            <v>AA</v>
          </cell>
          <cell r="L805" t="str">
            <v>303100</v>
          </cell>
          <cell r="M805" t="str">
            <v xml:space="preserve">099                                </v>
          </cell>
          <cell r="N805" t="str">
            <v>00</v>
          </cell>
          <cell r="O805" t="str">
            <v xml:space="preserve">NURV    </v>
          </cell>
          <cell r="P805" t="str">
            <v>Energy Delivery Op Efficiency &amp; Shared Services</v>
          </cell>
          <cell r="Q805" t="str">
            <v>Energy Delivery Op Efficiency &amp; Shared Services</v>
          </cell>
          <cell r="R805">
            <v>-363589.58</v>
          </cell>
          <cell r="S805" t="str">
            <v>5018</v>
          </cell>
          <cell r="T805" t="str">
            <v>18W01</v>
          </cell>
          <cell r="U805" t="str">
            <v>Programs</v>
          </cell>
          <cell r="V805" t="str">
            <v>CD.AA.303100</v>
          </cell>
          <cell r="W805">
            <v>9.307E-2</v>
          </cell>
          <cell r="X805">
            <v>-33839.282210600002</v>
          </cell>
        </row>
        <row r="806">
          <cell r="B806" t="str">
            <v>18W01</v>
          </cell>
          <cell r="C806" t="str">
            <v>5018</v>
          </cell>
          <cell r="D806" t="str">
            <v>GIS Enhancements-2020 Pkg2</v>
          </cell>
          <cell r="E806" t="str">
            <v>09906646</v>
          </cell>
          <cell r="F806" t="str">
            <v>GP-Cap Specific</v>
          </cell>
          <cell r="G806">
            <v>43831</v>
          </cell>
          <cell r="H806" t="str">
            <v>202103</v>
          </cell>
          <cell r="I806">
            <v>202103</v>
          </cell>
          <cell r="J806" t="str">
            <v>CD</v>
          </cell>
          <cell r="K806" t="str">
            <v>AA</v>
          </cell>
          <cell r="L806" t="str">
            <v>303100</v>
          </cell>
          <cell r="M806" t="str">
            <v xml:space="preserve">099                                </v>
          </cell>
          <cell r="N806" t="str">
            <v>00</v>
          </cell>
          <cell r="O806" t="str">
            <v xml:space="preserve">CFNU    </v>
          </cell>
          <cell r="P806" t="str">
            <v>Energy Delivery Op Efficiency &amp; Shared Services</v>
          </cell>
          <cell r="Q806" t="str">
            <v>Energy Delivery Op Efficiency &amp; Shared Services</v>
          </cell>
          <cell r="R806">
            <v>294059.86</v>
          </cell>
          <cell r="S806" t="str">
            <v>5018</v>
          </cell>
          <cell r="T806" t="str">
            <v>18W01</v>
          </cell>
          <cell r="U806" t="str">
            <v>Programs</v>
          </cell>
          <cell r="V806" t="str">
            <v>CD.AA.303100</v>
          </cell>
          <cell r="W806">
            <v>9.307E-2</v>
          </cell>
          <cell r="X806">
            <v>27368.151170199999</v>
          </cell>
        </row>
        <row r="807">
          <cell r="B807" t="str">
            <v>18W01</v>
          </cell>
          <cell r="C807" t="str">
            <v>5018</v>
          </cell>
          <cell r="D807" t="str">
            <v>GIS Enhancements-2020 Pkg2</v>
          </cell>
          <cell r="E807" t="str">
            <v>09906646</v>
          </cell>
          <cell r="F807" t="str">
            <v>GP-Cap Specific</v>
          </cell>
          <cell r="G807">
            <v>43831</v>
          </cell>
          <cell r="H807" t="str">
            <v>202103</v>
          </cell>
          <cell r="I807">
            <v>202103</v>
          </cell>
          <cell r="J807" t="str">
            <v>CD</v>
          </cell>
          <cell r="K807" t="str">
            <v>AA</v>
          </cell>
          <cell r="L807" t="str">
            <v>303100</v>
          </cell>
          <cell r="M807" t="str">
            <v xml:space="preserve">099                                </v>
          </cell>
          <cell r="N807" t="str">
            <v>00</v>
          </cell>
          <cell r="O807" t="str">
            <v xml:space="preserve">NURV    </v>
          </cell>
          <cell r="P807" t="str">
            <v>Energy Delivery Op Efficiency &amp; Shared Services</v>
          </cell>
          <cell r="Q807" t="str">
            <v>Energy Delivery Op Efficiency &amp; Shared Services</v>
          </cell>
          <cell r="R807">
            <v>-291925.03999999998</v>
          </cell>
          <cell r="S807" t="str">
            <v>5018</v>
          </cell>
          <cell r="T807" t="str">
            <v>18W01</v>
          </cell>
          <cell r="U807" t="str">
            <v>Programs</v>
          </cell>
          <cell r="V807" t="str">
            <v>CD.AA.303100</v>
          </cell>
          <cell r="W807">
            <v>9.307E-2</v>
          </cell>
          <cell r="X807">
            <v>-27169.463472799998</v>
          </cell>
        </row>
        <row r="808">
          <cell r="B808" t="str">
            <v>18W01</v>
          </cell>
          <cell r="C808" t="str">
            <v>5018</v>
          </cell>
          <cell r="D808" t="str">
            <v>GIS Enhancements-2020 Pkg2</v>
          </cell>
          <cell r="E808" t="str">
            <v>09906646</v>
          </cell>
          <cell r="F808" t="str">
            <v>GP-Cap Specific</v>
          </cell>
          <cell r="G808">
            <v>43831</v>
          </cell>
          <cell r="H808" t="str">
            <v>202103</v>
          </cell>
          <cell r="I808">
            <v>202103</v>
          </cell>
          <cell r="J808" t="str">
            <v>CD</v>
          </cell>
          <cell r="K808" t="str">
            <v>AA</v>
          </cell>
          <cell r="L808" t="str">
            <v>391100</v>
          </cell>
          <cell r="M808" t="str">
            <v xml:space="preserve">099                                </v>
          </cell>
          <cell r="N808" t="str">
            <v>00</v>
          </cell>
          <cell r="O808" t="str">
            <v xml:space="preserve">NURV    </v>
          </cell>
          <cell r="P808" t="str">
            <v>Energy Delivery Op Efficiency &amp; Shared Services</v>
          </cell>
          <cell r="Q808" t="str">
            <v>Energy Delivery Op Efficiency &amp; Shared Services</v>
          </cell>
          <cell r="R808">
            <v>-2134.8200000000002</v>
          </cell>
          <cell r="S808" t="str">
            <v>5018</v>
          </cell>
          <cell r="T808" t="str">
            <v>18W01</v>
          </cell>
          <cell r="U808" t="str">
            <v>Programs</v>
          </cell>
          <cell r="V808" t="str">
            <v>CD.AA.391100</v>
          </cell>
          <cell r="W808">
            <v>9.307E-2</v>
          </cell>
          <cell r="X808">
            <v>-198.68769740000002</v>
          </cell>
        </row>
        <row r="809">
          <cell r="B809" t="str">
            <v>18W01</v>
          </cell>
          <cell r="C809" t="str">
            <v>5018</v>
          </cell>
          <cell r="D809" t="str">
            <v>GIS Enhancements-2020 Pkg3</v>
          </cell>
          <cell r="E809" t="str">
            <v>09906647</v>
          </cell>
          <cell r="F809" t="str">
            <v>GP-Cap Specific</v>
          </cell>
          <cell r="G809">
            <v>43831</v>
          </cell>
          <cell r="H809" t="str">
            <v>202103</v>
          </cell>
          <cell r="I809">
            <v>202103</v>
          </cell>
          <cell r="J809" t="str">
            <v>CD</v>
          </cell>
          <cell r="K809" t="str">
            <v>AA</v>
          </cell>
          <cell r="L809" t="str">
            <v>303100</v>
          </cell>
          <cell r="M809" t="str">
            <v xml:space="preserve">099                                </v>
          </cell>
          <cell r="N809" t="str">
            <v>00</v>
          </cell>
          <cell r="O809" t="str">
            <v xml:space="preserve">UADD    </v>
          </cell>
          <cell r="P809" t="str">
            <v>Energy Delivery Op Efficiency &amp; Shared Services</v>
          </cell>
          <cell r="Q809" t="str">
            <v>Energy Delivery Op Efficiency &amp; Shared Services</v>
          </cell>
          <cell r="R809">
            <v>-1813.34</v>
          </cell>
          <cell r="S809" t="str">
            <v>5018</v>
          </cell>
          <cell r="T809" t="str">
            <v>18W01</v>
          </cell>
          <cell r="U809" t="str">
            <v>Programs</v>
          </cell>
          <cell r="V809" t="str">
            <v>CD.AA.303100</v>
          </cell>
          <cell r="W809">
            <v>9.307E-2</v>
          </cell>
          <cell r="X809">
            <v>-168.7675538</v>
          </cell>
        </row>
        <row r="810">
          <cell r="B810" t="str">
            <v>18W01</v>
          </cell>
          <cell r="C810" t="str">
            <v>5018</v>
          </cell>
          <cell r="D810" t="str">
            <v>Maximo Enhancements Pkg 2</v>
          </cell>
          <cell r="E810" t="str">
            <v>09906654</v>
          </cell>
          <cell r="F810" t="str">
            <v>GP-Cap Specific</v>
          </cell>
          <cell r="G810">
            <v>43831</v>
          </cell>
          <cell r="H810" t="str">
            <v>202103</v>
          </cell>
          <cell r="I810">
            <v>202103</v>
          </cell>
          <cell r="J810" t="str">
            <v>CD</v>
          </cell>
          <cell r="K810" t="str">
            <v>AA</v>
          </cell>
          <cell r="L810" t="str">
            <v>303100</v>
          </cell>
          <cell r="M810" t="str">
            <v xml:space="preserve">099                                </v>
          </cell>
          <cell r="N810" t="str">
            <v>00</v>
          </cell>
          <cell r="O810" t="str">
            <v xml:space="preserve">CFNU    </v>
          </cell>
          <cell r="P810" t="str">
            <v>Energy Delivery Op Efficiency &amp; Shared Services</v>
          </cell>
          <cell r="Q810" t="str">
            <v>Energy Delivery Op Efficiency &amp; Shared Services</v>
          </cell>
          <cell r="R810">
            <v>528322.57999999996</v>
          </cell>
          <cell r="S810" t="str">
            <v>5018</v>
          </cell>
          <cell r="T810" t="str">
            <v>18W01</v>
          </cell>
          <cell r="U810" t="str">
            <v>Programs</v>
          </cell>
          <cell r="V810" t="str">
            <v>CD.AA.303100</v>
          </cell>
          <cell r="W810">
            <v>9.307E-2</v>
          </cell>
          <cell r="X810">
            <v>49170.982520599995</v>
          </cell>
        </row>
        <row r="811">
          <cell r="B811" t="str">
            <v>18W01</v>
          </cell>
          <cell r="C811" t="str">
            <v>5018</v>
          </cell>
          <cell r="D811" t="str">
            <v>Maximo Enhancements Pkg 2</v>
          </cell>
          <cell r="E811" t="str">
            <v>09906654</v>
          </cell>
          <cell r="F811" t="str">
            <v>GP-Cap Specific</v>
          </cell>
          <cell r="G811">
            <v>43831</v>
          </cell>
          <cell r="H811" t="str">
            <v>202103</v>
          </cell>
          <cell r="I811">
            <v>202103</v>
          </cell>
          <cell r="J811" t="str">
            <v>CD</v>
          </cell>
          <cell r="K811" t="str">
            <v>AA</v>
          </cell>
          <cell r="L811" t="str">
            <v>303100</v>
          </cell>
          <cell r="M811" t="str">
            <v xml:space="preserve">099                                </v>
          </cell>
          <cell r="N811" t="str">
            <v>00</v>
          </cell>
          <cell r="O811" t="str">
            <v xml:space="preserve">NURV    </v>
          </cell>
          <cell r="P811" t="str">
            <v>Energy Delivery Op Efficiency &amp; Shared Services</v>
          </cell>
          <cell r="Q811" t="str">
            <v>Energy Delivery Op Efficiency &amp; Shared Services</v>
          </cell>
          <cell r="R811">
            <v>-528322.57999999996</v>
          </cell>
          <cell r="S811" t="str">
            <v>5018</v>
          </cell>
          <cell r="T811" t="str">
            <v>18W01</v>
          </cell>
          <cell r="U811" t="str">
            <v>Programs</v>
          </cell>
          <cell r="V811" t="str">
            <v>CD.AA.303100</v>
          </cell>
          <cell r="W811">
            <v>9.307E-2</v>
          </cell>
          <cell r="X811">
            <v>-49170.982520599995</v>
          </cell>
        </row>
        <row r="812">
          <cell r="B812" t="str">
            <v>18W01</v>
          </cell>
          <cell r="C812" t="str">
            <v>5018</v>
          </cell>
          <cell r="D812" t="str">
            <v>Maximo Enhancements Pkg 3</v>
          </cell>
          <cell r="E812" t="str">
            <v>09906655</v>
          </cell>
          <cell r="F812" t="str">
            <v>GP-Cap Specific</v>
          </cell>
          <cell r="G812">
            <v>43831</v>
          </cell>
          <cell r="H812" t="str">
            <v>202103</v>
          </cell>
          <cell r="I812">
            <v>202103</v>
          </cell>
          <cell r="J812" t="str">
            <v>CD</v>
          </cell>
          <cell r="K812" t="str">
            <v>AA</v>
          </cell>
          <cell r="L812" t="str">
            <v>303100</v>
          </cell>
          <cell r="M812" t="str">
            <v xml:space="preserve">099                                </v>
          </cell>
          <cell r="N812" t="str">
            <v>00</v>
          </cell>
          <cell r="O812" t="str">
            <v xml:space="preserve">UADD    </v>
          </cell>
          <cell r="P812" t="str">
            <v>Energy Delivery Op Efficiency &amp; Shared Services</v>
          </cell>
          <cell r="Q812" t="str">
            <v>Energy Delivery Op Efficiency &amp; Shared Services</v>
          </cell>
          <cell r="R812">
            <v>550953.93000000005</v>
          </cell>
          <cell r="S812" t="str">
            <v>5018</v>
          </cell>
          <cell r="T812" t="str">
            <v>18W01</v>
          </cell>
          <cell r="U812" t="str">
            <v>Programs</v>
          </cell>
          <cell r="V812" t="str">
            <v>CD.AA.303100</v>
          </cell>
          <cell r="W812">
            <v>9.307E-2</v>
          </cell>
          <cell r="X812">
            <v>51277.282265100002</v>
          </cell>
        </row>
        <row r="813">
          <cell r="B813" t="str">
            <v>18W01</v>
          </cell>
          <cell r="C813" t="str">
            <v>5018</v>
          </cell>
          <cell r="D813" t="str">
            <v>TripActions Implementation</v>
          </cell>
          <cell r="E813" t="str">
            <v>09906704</v>
          </cell>
          <cell r="F813" t="str">
            <v>GP-Cap Specific</v>
          </cell>
          <cell r="G813">
            <v>43952</v>
          </cell>
          <cell r="H813" t="str">
            <v>202103</v>
          </cell>
          <cell r="I813">
            <v>202103</v>
          </cell>
          <cell r="J813" t="str">
            <v>CD</v>
          </cell>
          <cell r="K813" t="str">
            <v>AA</v>
          </cell>
          <cell r="L813" t="str">
            <v>303100</v>
          </cell>
          <cell r="M813" t="str">
            <v xml:space="preserve">099                                </v>
          </cell>
          <cell r="N813" t="str">
            <v>00</v>
          </cell>
          <cell r="O813" t="str">
            <v xml:space="preserve">CFNU    </v>
          </cell>
          <cell r="P813" t="str">
            <v>Energy Delivery Op Efficiency &amp; Shared Services</v>
          </cell>
          <cell r="Q813" t="str">
            <v>Energy Delivery Op Efficiency &amp; Shared Services</v>
          </cell>
          <cell r="R813">
            <v>9323.2999999999993</v>
          </cell>
          <cell r="S813" t="str">
            <v>5018</v>
          </cell>
          <cell r="T813" t="str">
            <v>18W01</v>
          </cell>
          <cell r="U813" t="str">
            <v>Programs</v>
          </cell>
          <cell r="V813" t="str">
            <v>CD.AA.303100</v>
          </cell>
          <cell r="W813">
            <v>9.307E-2</v>
          </cell>
          <cell r="X813">
            <v>867.71953099999996</v>
          </cell>
        </row>
        <row r="814">
          <cell r="B814" t="str">
            <v>18W01</v>
          </cell>
          <cell r="C814" t="str">
            <v>5018</v>
          </cell>
          <cell r="D814" t="str">
            <v>TripActions Implementation</v>
          </cell>
          <cell r="E814" t="str">
            <v>09906704</v>
          </cell>
          <cell r="F814" t="str">
            <v>GP-Cap Specific</v>
          </cell>
          <cell r="G814">
            <v>43952</v>
          </cell>
          <cell r="H814" t="str">
            <v>202103</v>
          </cell>
          <cell r="I814">
            <v>202103</v>
          </cell>
          <cell r="J814" t="str">
            <v>CD</v>
          </cell>
          <cell r="K814" t="str">
            <v>AA</v>
          </cell>
          <cell r="L814" t="str">
            <v>303100</v>
          </cell>
          <cell r="M814" t="str">
            <v xml:space="preserve">099                                </v>
          </cell>
          <cell r="N814" t="str">
            <v>00</v>
          </cell>
          <cell r="O814" t="str">
            <v xml:space="preserve">NURV    </v>
          </cell>
          <cell r="P814" t="str">
            <v>Energy Delivery Op Efficiency &amp; Shared Services</v>
          </cell>
          <cell r="Q814" t="str">
            <v>Energy Delivery Op Efficiency &amp; Shared Services</v>
          </cell>
          <cell r="R814">
            <v>-9323.2999999999993</v>
          </cell>
          <cell r="S814" t="str">
            <v>5018</v>
          </cell>
          <cell r="T814" t="str">
            <v>18W01</v>
          </cell>
          <cell r="U814" t="str">
            <v>Programs</v>
          </cell>
          <cell r="V814" t="str">
            <v>CD.AA.303100</v>
          </cell>
          <cell r="W814">
            <v>9.307E-2</v>
          </cell>
          <cell r="X814">
            <v>-867.71953099999996</v>
          </cell>
        </row>
        <row r="815">
          <cell r="B815" t="str">
            <v>19W01</v>
          </cell>
          <cell r="C815" t="str">
            <v>5019</v>
          </cell>
          <cell r="D815" t="str">
            <v>Nucleus Blanket 2020</v>
          </cell>
          <cell r="E815" t="str">
            <v>09906634</v>
          </cell>
          <cell r="F815" t="str">
            <v>GP-Cap Blanket</v>
          </cell>
          <cell r="G815">
            <v>43800</v>
          </cell>
          <cell r="H815" t="str">
            <v>202103</v>
          </cell>
          <cell r="I815">
            <v>202103</v>
          </cell>
          <cell r="J815" t="str">
            <v>CD</v>
          </cell>
          <cell r="K815" t="str">
            <v>AA</v>
          </cell>
          <cell r="L815" t="str">
            <v>303100</v>
          </cell>
          <cell r="M815" t="str">
            <v xml:space="preserve">099                                </v>
          </cell>
          <cell r="N815" t="str">
            <v>00</v>
          </cell>
          <cell r="O815" t="str">
            <v xml:space="preserve">UADD    </v>
          </cell>
          <cell r="P815" t="str">
            <v>Energy Resources Modernization &amp; Op Efficiency</v>
          </cell>
          <cell r="Q815" t="str">
            <v>Energy Resources Modern &amp; Op Efficiency CDAA</v>
          </cell>
          <cell r="R815">
            <v>149.07</v>
          </cell>
          <cell r="S815" t="str">
            <v>5019</v>
          </cell>
          <cell r="T815" t="str">
            <v>19W01</v>
          </cell>
          <cell r="U815" t="str">
            <v>Programs</v>
          </cell>
          <cell r="V815" t="str">
            <v>CD.AA.303100</v>
          </cell>
          <cell r="W815">
            <v>9.307E-2</v>
          </cell>
          <cell r="X815">
            <v>13.8739449</v>
          </cell>
        </row>
        <row r="816">
          <cell r="B816" t="str">
            <v>19W01</v>
          </cell>
          <cell r="C816" t="str">
            <v>5019</v>
          </cell>
          <cell r="D816" t="str">
            <v>Nucleus Enhancements 2021</v>
          </cell>
          <cell r="E816" t="str">
            <v>09906798</v>
          </cell>
          <cell r="F816" t="str">
            <v>GP-Cap Specific</v>
          </cell>
          <cell r="G816">
            <v>44197</v>
          </cell>
          <cell r="H816" t="str">
            <v>202103</v>
          </cell>
          <cell r="I816">
            <v>202103</v>
          </cell>
          <cell r="J816" t="str">
            <v>CD</v>
          </cell>
          <cell r="K816" t="str">
            <v>AA</v>
          </cell>
          <cell r="L816" t="str">
            <v>303100</v>
          </cell>
          <cell r="M816" t="str">
            <v xml:space="preserve">099                                </v>
          </cell>
          <cell r="N816" t="str">
            <v>00</v>
          </cell>
          <cell r="O816" t="str">
            <v xml:space="preserve">UADD    </v>
          </cell>
          <cell r="P816" t="str">
            <v>Energy Resources Modernization &amp; Op Efficiency</v>
          </cell>
          <cell r="Q816" t="str">
            <v>Energy Resources Modern &amp; Op Efficiency CDAA</v>
          </cell>
          <cell r="R816">
            <v>89937.279999999999</v>
          </cell>
          <cell r="S816" t="str">
            <v>5019</v>
          </cell>
          <cell r="T816" t="str">
            <v>19W01</v>
          </cell>
          <cell r="U816" t="str">
            <v>Programs</v>
          </cell>
          <cell r="V816" t="str">
            <v>CD.AA.303100</v>
          </cell>
          <cell r="W816">
            <v>9.307E-2</v>
          </cell>
          <cell r="X816">
            <v>8370.4626496000001</v>
          </cell>
        </row>
        <row r="817">
          <cell r="B817" t="str">
            <v>20P01</v>
          </cell>
          <cell r="C817" t="str">
            <v>5020</v>
          </cell>
          <cell r="D817" t="str">
            <v xml:space="preserve">BEN Fiber Appr and Network		</v>
          </cell>
          <cell r="E817" t="str">
            <v>09906340</v>
          </cell>
          <cell r="F817" t="str">
            <v>GP-Cap Specific</v>
          </cell>
          <cell r="G817">
            <v>43221</v>
          </cell>
          <cell r="H817" t="str">
            <v>202103</v>
          </cell>
          <cell r="I817">
            <v>202103</v>
          </cell>
          <cell r="J817" t="str">
            <v>CD</v>
          </cell>
          <cell r="K817" t="str">
            <v>AA</v>
          </cell>
          <cell r="L817" t="str">
            <v>397000</v>
          </cell>
          <cell r="M817" t="str">
            <v xml:space="preserve">099                                </v>
          </cell>
          <cell r="N817" t="str">
            <v>SYSNE</v>
          </cell>
          <cell r="O817" t="str">
            <v xml:space="preserve">UADD    </v>
          </cell>
          <cell r="P817" t="str">
            <v>Enterprise &amp; Control Network Infrastructure</v>
          </cell>
          <cell r="Q817" t="str">
            <v>Enterprise &amp; Control Network Infrastructure CDAA</v>
          </cell>
          <cell r="R817">
            <v>260.99</v>
          </cell>
          <cell r="S817" t="str">
            <v>5020</v>
          </cell>
          <cell r="T817" t="str">
            <v>20P01</v>
          </cell>
          <cell r="U817" t="str">
            <v>Programs</v>
          </cell>
          <cell r="V817" t="str">
            <v>CD.AA.397000</v>
          </cell>
          <cell r="W817">
            <v>9.307E-2</v>
          </cell>
          <cell r="X817">
            <v>24.290339299999999</v>
          </cell>
        </row>
        <row r="818">
          <cell r="B818" t="str">
            <v>20P01</v>
          </cell>
          <cell r="C818" t="str">
            <v>5020</v>
          </cell>
          <cell r="D818" t="str">
            <v>CMS Ref DCR BPA LOL NLW</v>
          </cell>
          <cell r="E818" t="str">
            <v>09906373</v>
          </cell>
          <cell r="F818" t="str">
            <v>GP-Cap Specific</v>
          </cell>
          <cell r="G818">
            <v>43313</v>
          </cell>
          <cell r="H818" t="str">
            <v>202103</v>
          </cell>
          <cell r="I818">
            <v>202103</v>
          </cell>
          <cell r="J818" t="str">
            <v>CD</v>
          </cell>
          <cell r="K818" t="str">
            <v>AA</v>
          </cell>
          <cell r="L818" t="str">
            <v>391100</v>
          </cell>
          <cell r="M818" t="str">
            <v xml:space="preserve">099                                </v>
          </cell>
          <cell r="N818" t="str">
            <v>00</v>
          </cell>
          <cell r="O818" t="str">
            <v xml:space="preserve">UADD    </v>
          </cell>
          <cell r="P818" t="str">
            <v>Enterprise &amp; Control Network Infrastructure</v>
          </cell>
          <cell r="Q818" t="str">
            <v>Enterprise &amp; Control Network Infrastructure CDAA</v>
          </cell>
          <cell r="R818">
            <v>344.75</v>
          </cell>
          <cell r="S818" t="str">
            <v>5020</v>
          </cell>
          <cell r="T818" t="str">
            <v>20P01</v>
          </cell>
          <cell r="U818" t="str">
            <v>Programs</v>
          </cell>
          <cell r="V818" t="str">
            <v>CD.AA.391100</v>
          </cell>
          <cell r="W818">
            <v>9.307E-2</v>
          </cell>
          <cell r="X818">
            <v>32.085882499999997</v>
          </cell>
        </row>
        <row r="819">
          <cell r="B819" t="str">
            <v>20P01</v>
          </cell>
          <cell r="C819" t="str">
            <v>5020</v>
          </cell>
          <cell r="D819" t="str">
            <v>CMS Ref-CKL/LWO/PMN/STE</v>
          </cell>
          <cell r="E819" t="str">
            <v>09906613</v>
          </cell>
          <cell r="F819" t="str">
            <v>GP-Cap Specific</v>
          </cell>
          <cell r="G819">
            <v>43800</v>
          </cell>
          <cell r="H819" t="str">
            <v>202103</v>
          </cell>
          <cell r="I819">
            <v>202103</v>
          </cell>
          <cell r="J819" t="str">
            <v>CD</v>
          </cell>
          <cell r="K819" t="str">
            <v>AA</v>
          </cell>
          <cell r="L819" t="str">
            <v>391100</v>
          </cell>
          <cell r="M819" t="str">
            <v xml:space="preserve">099                                </v>
          </cell>
          <cell r="N819" t="str">
            <v>00</v>
          </cell>
          <cell r="O819" t="str">
            <v xml:space="preserve">UADD    </v>
          </cell>
          <cell r="P819" t="str">
            <v>Enterprise &amp; Control Network Infrastructure</v>
          </cell>
          <cell r="Q819" t="str">
            <v>Enterprise &amp; Control Network Infrastructure CDAA</v>
          </cell>
          <cell r="R819">
            <v>9613.69</v>
          </cell>
          <cell r="S819" t="str">
            <v>5020</v>
          </cell>
          <cell r="T819" t="str">
            <v>20P01</v>
          </cell>
          <cell r="U819" t="str">
            <v>Programs</v>
          </cell>
          <cell r="V819" t="str">
            <v>CD.AA.391100</v>
          </cell>
          <cell r="W819">
            <v>9.307E-2</v>
          </cell>
          <cell r="X819">
            <v>894.74612830000001</v>
          </cell>
        </row>
        <row r="820">
          <cell r="B820" t="str">
            <v>20P01</v>
          </cell>
          <cell r="C820" t="str">
            <v>5020</v>
          </cell>
          <cell r="D820" t="str">
            <v>CMS Ref-MMM/PFH/KEL/STR/DGP…</v>
          </cell>
          <cell r="E820" t="str">
            <v>09906614</v>
          </cell>
          <cell r="F820" t="str">
            <v>GP-Cap Specific</v>
          </cell>
          <cell r="G820">
            <v>43800</v>
          </cell>
          <cell r="H820" t="str">
            <v>202103</v>
          </cell>
          <cell r="I820">
            <v>202103</v>
          </cell>
          <cell r="J820" t="str">
            <v>CD</v>
          </cell>
          <cell r="K820" t="str">
            <v>AA</v>
          </cell>
          <cell r="L820" t="str">
            <v>391100</v>
          </cell>
          <cell r="M820" t="str">
            <v xml:space="preserve">099                                </v>
          </cell>
          <cell r="N820" t="str">
            <v>00</v>
          </cell>
          <cell r="O820" t="str">
            <v xml:space="preserve">UADD    </v>
          </cell>
          <cell r="P820" t="str">
            <v>Enterprise &amp; Control Network Infrastructure</v>
          </cell>
          <cell r="Q820" t="str">
            <v>Enterprise &amp; Control Network Infrastructure CDAA</v>
          </cell>
          <cell r="R820">
            <v>15004.91</v>
          </cell>
          <cell r="S820" t="str">
            <v>5020</v>
          </cell>
          <cell r="T820" t="str">
            <v>20P01</v>
          </cell>
          <cell r="U820" t="str">
            <v>Programs</v>
          </cell>
          <cell r="V820" t="str">
            <v>CD.AA.391100</v>
          </cell>
          <cell r="W820">
            <v>9.307E-2</v>
          </cell>
          <cell r="X820">
            <v>1396.5069736999999</v>
          </cell>
        </row>
        <row r="821">
          <cell r="B821" t="str">
            <v>20P01</v>
          </cell>
          <cell r="C821" t="str">
            <v>5020</v>
          </cell>
          <cell r="D821" t="str">
            <v>Cabinet Gorge Ntwk Rfrsh Pt 2</v>
          </cell>
          <cell r="E821" t="str">
            <v>09906461</v>
          </cell>
          <cell r="F821" t="str">
            <v>GP-Cap Specific</v>
          </cell>
          <cell r="G821">
            <v>43070</v>
          </cell>
          <cell r="H821" t="str">
            <v>202103</v>
          </cell>
          <cell r="I821">
            <v>202103</v>
          </cell>
          <cell r="J821" t="str">
            <v>CD</v>
          </cell>
          <cell r="K821" t="str">
            <v>AA</v>
          </cell>
          <cell r="L821" t="str">
            <v>397000</v>
          </cell>
          <cell r="M821" t="str">
            <v xml:space="preserve">099                                </v>
          </cell>
          <cell r="N821" t="str">
            <v>SYSNE</v>
          </cell>
          <cell r="O821" t="str">
            <v xml:space="preserve">UADD    </v>
          </cell>
          <cell r="P821" t="str">
            <v>Enterprise &amp; Control Network Infrastructure</v>
          </cell>
          <cell r="Q821" t="str">
            <v>Enterprise &amp; Control Network Infrastructure CDAA</v>
          </cell>
          <cell r="R821">
            <v>4057.55</v>
          </cell>
          <cell r="S821" t="str">
            <v>5020</v>
          </cell>
          <cell r="T821" t="str">
            <v>20P01</v>
          </cell>
          <cell r="U821" t="str">
            <v>Programs</v>
          </cell>
          <cell r="V821" t="str">
            <v>CD.AA.397000</v>
          </cell>
          <cell r="W821">
            <v>9.307E-2</v>
          </cell>
          <cell r="X821">
            <v>377.63617850000003</v>
          </cell>
        </row>
        <row r="822">
          <cell r="B822" t="str">
            <v>20P01</v>
          </cell>
          <cell r="C822" t="str">
            <v>5020</v>
          </cell>
          <cell r="D822" t="str">
            <v>MW Exp Mica Peak/W Twin/Lamont</v>
          </cell>
          <cell r="E822" t="str">
            <v>09906520</v>
          </cell>
          <cell r="F822" t="str">
            <v>GP-Cap Specific</v>
          </cell>
          <cell r="G822">
            <v>43586</v>
          </cell>
          <cell r="H822" t="str">
            <v>202103</v>
          </cell>
          <cell r="I822">
            <v>202103</v>
          </cell>
          <cell r="J822" t="str">
            <v>CD</v>
          </cell>
          <cell r="K822" t="str">
            <v>AA</v>
          </cell>
          <cell r="L822" t="str">
            <v>397000</v>
          </cell>
          <cell r="M822" t="str">
            <v xml:space="preserve">099                                </v>
          </cell>
          <cell r="N822" t="str">
            <v>NEXGEN</v>
          </cell>
          <cell r="O822" t="str">
            <v xml:space="preserve">UADD    </v>
          </cell>
          <cell r="P822" t="str">
            <v>Enterprise &amp; Control Network Infrastructure</v>
          </cell>
          <cell r="Q822" t="str">
            <v>Enterprise &amp; Control Network Infrastructure CDAA</v>
          </cell>
          <cell r="R822">
            <v>637270.14</v>
          </cell>
          <cell r="S822" t="str">
            <v>5020</v>
          </cell>
          <cell r="T822" t="str">
            <v>20P01</v>
          </cell>
          <cell r="U822" t="str">
            <v>Programs</v>
          </cell>
          <cell r="V822" t="str">
            <v>CD.AA.397000</v>
          </cell>
          <cell r="W822">
            <v>9.307E-2</v>
          </cell>
          <cell r="X822">
            <v>59310.7319298</v>
          </cell>
        </row>
        <row r="823">
          <cell r="B823" t="str">
            <v>20P01</v>
          </cell>
          <cell r="C823" t="str">
            <v>5020</v>
          </cell>
          <cell r="D823" t="str">
            <v>MW Ref Pullman to West Twin</v>
          </cell>
          <cell r="E823" t="str">
            <v>09906509</v>
          </cell>
          <cell r="F823" t="str">
            <v>GP-Cap Specific</v>
          </cell>
          <cell r="G823">
            <v>43556</v>
          </cell>
          <cell r="H823" t="str">
            <v>202103</v>
          </cell>
          <cell r="I823">
            <v>202103</v>
          </cell>
          <cell r="J823" t="str">
            <v>CD</v>
          </cell>
          <cell r="K823" t="str">
            <v>AA</v>
          </cell>
          <cell r="L823" t="str">
            <v>397000</v>
          </cell>
          <cell r="M823" t="str">
            <v xml:space="preserve">038                                </v>
          </cell>
          <cell r="N823" t="str">
            <v>WTN</v>
          </cell>
          <cell r="O823" t="str">
            <v xml:space="preserve">UADD    </v>
          </cell>
          <cell r="P823" t="str">
            <v>Enterprise &amp; Control Network Infrastructure</v>
          </cell>
          <cell r="Q823" t="str">
            <v>Enterprise &amp; Control Network Infrastructure CDAA</v>
          </cell>
          <cell r="R823">
            <v>41786.01</v>
          </cell>
          <cell r="S823" t="str">
            <v>5020</v>
          </cell>
          <cell r="T823" t="str">
            <v>20P01</v>
          </cell>
          <cell r="U823" t="str">
            <v>Programs</v>
          </cell>
          <cell r="V823" t="str">
            <v>CD.AA.397000</v>
          </cell>
          <cell r="W823">
            <v>9.307E-2</v>
          </cell>
          <cell r="X823">
            <v>3889.0239507000001</v>
          </cell>
        </row>
        <row r="824">
          <cell r="B824" t="str">
            <v>20P01</v>
          </cell>
          <cell r="C824" t="str">
            <v>5020</v>
          </cell>
          <cell r="D824" t="str">
            <v>MW Ref West Twin to Cottonwood</v>
          </cell>
          <cell r="E824" t="str">
            <v>09906510</v>
          </cell>
          <cell r="F824" t="str">
            <v>GP-Cap Specific</v>
          </cell>
          <cell r="G824">
            <v>43556</v>
          </cell>
          <cell r="H824" t="str">
            <v>202103</v>
          </cell>
          <cell r="I824">
            <v>202103</v>
          </cell>
          <cell r="J824" t="str">
            <v>CD</v>
          </cell>
          <cell r="K824" t="str">
            <v>AA</v>
          </cell>
          <cell r="L824" t="str">
            <v>397000</v>
          </cell>
          <cell r="M824" t="str">
            <v xml:space="preserve">098                                </v>
          </cell>
          <cell r="N824" t="str">
            <v>COTCO</v>
          </cell>
          <cell r="O824" t="str">
            <v xml:space="preserve">UADD    </v>
          </cell>
          <cell r="P824" t="str">
            <v>Enterprise &amp; Control Network Infrastructure</v>
          </cell>
          <cell r="Q824" t="str">
            <v>Enterprise &amp; Control Network Infrastructure CDAA</v>
          </cell>
          <cell r="R824">
            <v>44687.76</v>
          </cell>
          <cell r="S824" t="str">
            <v>5020</v>
          </cell>
          <cell r="T824" t="str">
            <v>20P01</v>
          </cell>
          <cell r="U824" t="str">
            <v>Programs</v>
          </cell>
          <cell r="V824" t="str">
            <v>CD.AA.397000</v>
          </cell>
          <cell r="W824">
            <v>9.307E-2</v>
          </cell>
          <cell r="X824">
            <v>4159.0898232</v>
          </cell>
        </row>
        <row r="825">
          <cell r="B825" t="str">
            <v>20P01</v>
          </cell>
          <cell r="C825" t="str">
            <v>5020</v>
          </cell>
          <cell r="D825" t="str">
            <v>Moscow M23 Fiber Appr and Nwrk</v>
          </cell>
          <cell r="E825" t="str">
            <v>09906341</v>
          </cell>
          <cell r="F825" t="str">
            <v>GP-Cap Specific</v>
          </cell>
          <cell r="G825">
            <v>43221</v>
          </cell>
          <cell r="H825" t="str">
            <v>202103</v>
          </cell>
          <cell r="I825">
            <v>202103</v>
          </cell>
          <cell r="J825" t="str">
            <v>CD</v>
          </cell>
          <cell r="K825" t="str">
            <v>AA</v>
          </cell>
          <cell r="L825" t="str">
            <v>397000</v>
          </cell>
          <cell r="M825" t="str">
            <v xml:space="preserve">099                                </v>
          </cell>
          <cell r="N825" t="str">
            <v>SYSNE</v>
          </cell>
          <cell r="O825" t="str">
            <v xml:space="preserve">UADD    </v>
          </cell>
          <cell r="P825" t="str">
            <v>Enterprise &amp; Control Network Infrastructure</v>
          </cell>
          <cell r="Q825" t="str">
            <v>Enterprise &amp; Control Network Infrastructure CDAA</v>
          </cell>
          <cell r="R825">
            <v>168.92</v>
          </cell>
          <cell r="S825" t="str">
            <v>5020</v>
          </cell>
          <cell r="T825" t="str">
            <v>20P01</v>
          </cell>
          <cell r="U825" t="str">
            <v>Programs</v>
          </cell>
          <cell r="V825" t="str">
            <v>CD.AA.397000</v>
          </cell>
          <cell r="W825">
            <v>9.307E-2</v>
          </cell>
          <cell r="X825">
            <v>15.721384399999998</v>
          </cell>
        </row>
        <row r="826">
          <cell r="B826" t="str">
            <v>20P01</v>
          </cell>
          <cell r="C826" t="str">
            <v>5020</v>
          </cell>
          <cell r="D826" t="str">
            <v>Rathdrum CT Network Refresh</v>
          </cell>
          <cell r="E826" t="str">
            <v>09906689</v>
          </cell>
          <cell r="F826" t="str">
            <v>GP-Cap Specific</v>
          </cell>
          <cell r="G826">
            <v>43922</v>
          </cell>
          <cell r="H826" t="str">
            <v>202103</v>
          </cell>
          <cell r="I826">
            <v>202103</v>
          </cell>
          <cell r="J826" t="str">
            <v>CD</v>
          </cell>
          <cell r="K826" t="str">
            <v>AA</v>
          </cell>
          <cell r="L826" t="str">
            <v>397000</v>
          </cell>
          <cell r="M826" t="str">
            <v xml:space="preserve">099                                </v>
          </cell>
          <cell r="N826" t="str">
            <v>00</v>
          </cell>
          <cell r="O826" t="str">
            <v xml:space="preserve">UADD    </v>
          </cell>
          <cell r="P826" t="str">
            <v>Enterprise &amp; Control Network Infrastructure</v>
          </cell>
          <cell r="Q826" t="str">
            <v>Enterprise &amp; Control Network Infrastructure CDAA</v>
          </cell>
          <cell r="R826">
            <v>9566.4500000000007</v>
          </cell>
          <cell r="S826" t="str">
            <v>5020</v>
          </cell>
          <cell r="T826" t="str">
            <v>20P01</v>
          </cell>
          <cell r="U826" t="str">
            <v>Programs</v>
          </cell>
          <cell r="V826" t="str">
            <v>CD.AA.397000</v>
          </cell>
          <cell r="W826">
            <v>9.307E-2</v>
          </cell>
          <cell r="X826">
            <v>890.34950150000009</v>
          </cell>
        </row>
        <row r="827">
          <cell r="B827" t="str">
            <v>20P01</v>
          </cell>
          <cell r="C827" t="str">
            <v>5020</v>
          </cell>
          <cell r="D827" t="str">
            <v>Vulnerable Network Ref Pkg 1</v>
          </cell>
          <cell r="E827" t="str">
            <v>09906672</v>
          </cell>
          <cell r="F827" t="str">
            <v>GP-Cap Specific</v>
          </cell>
          <cell r="G827">
            <v>43862</v>
          </cell>
          <cell r="H827" t="str">
            <v>202103</v>
          </cell>
          <cell r="I827">
            <v>202103</v>
          </cell>
          <cell r="J827" t="str">
            <v>CD</v>
          </cell>
          <cell r="K827" t="str">
            <v>AA</v>
          </cell>
          <cell r="L827" t="str">
            <v>303100</v>
          </cell>
          <cell r="M827" t="str">
            <v xml:space="preserve">099                                </v>
          </cell>
          <cell r="N827" t="str">
            <v>00</v>
          </cell>
          <cell r="O827" t="str">
            <v xml:space="preserve">UADD    </v>
          </cell>
          <cell r="P827" t="str">
            <v>Enterprise &amp; Control Network Infrastructure</v>
          </cell>
          <cell r="Q827" t="str">
            <v>Enterprise &amp; Control Network Infrastructure CDAA</v>
          </cell>
          <cell r="R827">
            <v>88328.86</v>
          </cell>
          <cell r="S827" t="str">
            <v>5020</v>
          </cell>
          <cell r="T827" t="str">
            <v>20P01</v>
          </cell>
          <cell r="U827" t="str">
            <v>Programs</v>
          </cell>
          <cell r="V827" t="str">
            <v>CD.AA.303100</v>
          </cell>
          <cell r="W827">
            <v>9.307E-2</v>
          </cell>
          <cell r="X827">
            <v>8220.7670001999995</v>
          </cell>
        </row>
        <row r="828">
          <cell r="B828" t="str">
            <v>20P01</v>
          </cell>
          <cell r="C828" t="str">
            <v>5020</v>
          </cell>
          <cell r="D828" t="str">
            <v>Vulnerable Network Ref Pkg 1</v>
          </cell>
          <cell r="E828" t="str">
            <v>09906672</v>
          </cell>
          <cell r="F828" t="str">
            <v>GP-Cap Specific</v>
          </cell>
          <cell r="G828">
            <v>43862</v>
          </cell>
          <cell r="H828" t="str">
            <v>202103</v>
          </cell>
          <cell r="I828">
            <v>202103</v>
          </cell>
          <cell r="J828" t="str">
            <v>CD</v>
          </cell>
          <cell r="K828" t="str">
            <v>AA</v>
          </cell>
          <cell r="L828" t="str">
            <v>391100</v>
          </cell>
          <cell r="M828" t="str">
            <v xml:space="preserve">099                                </v>
          </cell>
          <cell r="N828" t="str">
            <v>00</v>
          </cell>
          <cell r="O828" t="str">
            <v xml:space="preserve">UADD    </v>
          </cell>
          <cell r="P828" t="str">
            <v>Enterprise &amp; Control Network Infrastructure</v>
          </cell>
          <cell r="Q828" t="str">
            <v>Enterprise &amp; Control Network Infrastructure CDAA</v>
          </cell>
          <cell r="R828">
            <v>155778.54999999999</v>
          </cell>
          <cell r="S828" t="str">
            <v>5020</v>
          </cell>
          <cell r="T828" t="str">
            <v>20P01</v>
          </cell>
          <cell r="U828" t="str">
            <v>Programs</v>
          </cell>
          <cell r="V828" t="str">
            <v>CD.AA.391100</v>
          </cell>
          <cell r="W828">
            <v>9.307E-2</v>
          </cell>
          <cell r="X828">
            <v>14498.309648499999</v>
          </cell>
        </row>
        <row r="829">
          <cell r="B829" t="str">
            <v>20P01</v>
          </cell>
          <cell r="C829" t="str">
            <v>5020</v>
          </cell>
          <cell r="D829" t="str">
            <v>WAN Performance - MSN/CDA</v>
          </cell>
          <cell r="E829" t="str">
            <v>09906529</v>
          </cell>
          <cell r="F829" t="str">
            <v>GP-Cap Specific</v>
          </cell>
          <cell r="G829">
            <v>43586</v>
          </cell>
          <cell r="H829" t="str">
            <v>202103</v>
          </cell>
          <cell r="I829">
            <v>202103</v>
          </cell>
          <cell r="J829" t="str">
            <v>CD</v>
          </cell>
          <cell r="K829" t="str">
            <v>AA</v>
          </cell>
          <cell r="L829" t="str">
            <v>397000</v>
          </cell>
          <cell r="M829" t="str">
            <v xml:space="preserve">099                                </v>
          </cell>
          <cell r="N829" t="str">
            <v>SPOSE</v>
          </cell>
          <cell r="O829" t="str">
            <v xml:space="preserve">UADD    </v>
          </cell>
          <cell r="P829" t="str">
            <v>Enterprise &amp; Control Network Infrastructure</v>
          </cell>
          <cell r="Q829" t="str">
            <v>Enterprise &amp; Control Network Infrastructure CDAA</v>
          </cell>
          <cell r="R829">
            <v>18585.8</v>
          </cell>
          <cell r="S829" t="str">
            <v>5020</v>
          </cell>
          <cell r="T829" t="str">
            <v>20P01</v>
          </cell>
          <cell r="U829" t="str">
            <v>Programs</v>
          </cell>
          <cell r="V829" t="str">
            <v>CD.AA.397000</v>
          </cell>
          <cell r="W829">
            <v>9.307E-2</v>
          </cell>
          <cell r="X829">
            <v>1729.7804059999999</v>
          </cell>
        </row>
        <row r="830">
          <cell r="B830" t="str">
            <v>20P01</v>
          </cell>
          <cell r="C830" t="str">
            <v>5020</v>
          </cell>
          <cell r="D830" t="str">
            <v>WAP Replacement-Mission Campus</v>
          </cell>
          <cell r="E830" t="str">
            <v>09906728</v>
          </cell>
          <cell r="F830" t="str">
            <v>GP-Cap Specific</v>
          </cell>
          <cell r="G830">
            <v>44013</v>
          </cell>
          <cell r="H830" t="str">
            <v>202103</v>
          </cell>
          <cell r="I830">
            <v>202103</v>
          </cell>
          <cell r="J830" t="str">
            <v>CD</v>
          </cell>
          <cell r="K830" t="str">
            <v>AA</v>
          </cell>
          <cell r="L830" t="str">
            <v>397000</v>
          </cell>
          <cell r="M830" t="str">
            <v xml:space="preserve">099                                </v>
          </cell>
          <cell r="N830" t="str">
            <v>00</v>
          </cell>
          <cell r="O830" t="str">
            <v xml:space="preserve">UADD    </v>
          </cell>
          <cell r="P830" t="str">
            <v>Enterprise &amp; Control Network Infrastructure</v>
          </cell>
          <cell r="Q830" t="str">
            <v>Enterprise &amp; Control Network Infrastructure CDAA</v>
          </cell>
          <cell r="R830">
            <v>27222.959999999999</v>
          </cell>
          <cell r="S830" t="str">
            <v>5020</v>
          </cell>
          <cell r="T830" t="str">
            <v>20P01</v>
          </cell>
          <cell r="U830" t="str">
            <v>Programs</v>
          </cell>
          <cell r="V830" t="str">
            <v>CD.AA.397000</v>
          </cell>
          <cell r="W830">
            <v>9.307E-2</v>
          </cell>
          <cell r="X830">
            <v>2533.6408871999997</v>
          </cell>
        </row>
        <row r="831">
          <cell r="B831" t="str">
            <v>20P01</v>
          </cell>
          <cell r="C831" t="str">
            <v>5020</v>
          </cell>
          <cell r="D831" t="str">
            <v>Wireless LAN Controller Refesh</v>
          </cell>
          <cell r="E831" t="str">
            <v>09906409</v>
          </cell>
          <cell r="F831" t="str">
            <v>GP-Cap Specific</v>
          </cell>
          <cell r="G831">
            <v>43405</v>
          </cell>
          <cell r="H831" t="str">
            <v>202103</v>
          </cell>
          <cell r="I831">
            <v>202103</v>
          </cell>
          <cell r="J831" t="str">
            <v>CD</v>
          </cell>
          <cell r="K831" t="str">
            <v>AA</v>
          </cell>
          <cell r="L831" t="str">
            <v>397000</v>
          </cell>
          <cell r="M831" t="str">
            <v xml:space="preserve">099                                </v>
          </cell>
          <cell r="N831" t="str">
            <v>SYSNE</v>
          </cell>
          <cell r="O831" t="str">
            <v xml:space="preserve">UADD    </v>
          </cell>
          <cell r="P831" t="str">
            <v>Enterprise &amp; Control Network Infrastructure</v>
          </cell>
          <cell r="Q831" t="str">
            <v>Enterprise &amp; Control Network Infrastructure CDAA</v>
          </cell>
          <cell r="R831">
            <v>7346.72</v>
          </cell>
          <cell r="S831" t="str">
            <v>5020</v>
          </cell>
          <cell r="T831" t="str">
            <v>20P01</v>
          </cell>
          <cell r="U831" t="str">
            <v>Programs</v>
          </cell>
          <cell r="V831" t="str">
            <v>CD.AA.397000</v>
          </cell>
          <cell r="W831">
            <v>9.307E-2</v>
          </cell>
          <cell r="X831">
            <v>683.75923039999998</v>
          </cell>
        </row>
        <row r="832">
          <cell r="B832" t="str">
            <v>22P01</v>
          </cell>
          <cell r="C832" t="str">
            <v>5022</v>
          </cell>
          <cell r="D832" t="str">
            <v>Comm Device Deployment 2019</v>
          </cell>
          <cell r="E832" t="str">
            <v>09906466</v>
          </cell>
          <cell r="F832" t="str">
            <v>GP-Cap Blanket</v>
          </cell>
          <cell r="G832">
            <v>43466</v>
          </cell>
          <cell r="H832" t="str">
            <v>202103</v>
          </cell>
          <cell r="I832">
            <v>202103</v>
          </cell>
          <cell r="J832" t="str">
            <v>CD</v>
          </cell>
          <cell r="K832" t="str">
            <v>AA</v>
          </cell>
          <cell r="L832" t="str">
            <v>391100</v>
          </cell>
          <cell r="M832" t="str">
            <v xml:space="preserve">099                                </v>
          </cell>
          <cell r="N832" t="str">
            <v>SPOTE</v>
          </cell>
          <cell r="O832" t="str">
            <v xml:space="preserve">UADD    </v>
          </cell>
          <cell r="P832" t="str">
            <v>Enterprise Communication Systems</v>
          </cell>
          <cell r="Q832" t="str">
            <v>Enterprise Communication Systems</v>
          </cell>
          <cell r="R832">
            <v>3839.04</v>
          </cell>
          <cell r="S832" t="str">
            <v>5022</v>
          </cell>
          <cell r="T832" t="str">
            <v>22P01</v>
          </cell>
          <cell r="U832" t="str">
            <v>Programs</v>
          </cell>
          <cell r="V832" t="str">
            <v>CD.AA.391100</v>
          </cell>
          <cell r="W832">
            <v>9.307E-2</v>
          </cell>
          <cell r="X832">
            <v>357.29945279999998</v>
          </cell>
        </row>
        <row r="833">
          <cell r="B833" t="str">
            <v>22P01</v>
          </cell>
          <cell r="C833" t="str">
            <v>5022</v>
          </cell>
          <cell r="D833" t="str">
            <v>Comm Device Deployment 2019</v>
          </cell>
          <cell r="E833" t="str">
            <v>09906466</v>
          </cell>
          <cell r="F833" t="str">
            <v>GP-Cap Blanket</v>
          </cell>
          <cell r="G833">
            <v>43466</v>
          </cell>
          <cell r="H833" t="str">
            <v>202103</v>
          </cell>
          <cell r="I833">
            <v>202103</v>
          </cell>
          <cell r="J833" t="str">
            <v>CD</v>
          </cell>
          <cell r="K833" t="str">
            <v>AA</v>
          </cell>
          <cell r="L833" t="str">
            <v>397200</v>
          </cell>
          <cell r="M833" t="str">
            <v xml:space="preserve">099                                </v>
          </cell>
          <cell r="N833" t="str">
            <v>SPOTE</v>
          </cell>
          <cell r="O833" t="str">
            <v xml:space="preserve">UADD    </v>
          </cell>
          <cell r="P833" t="str">
            <v>Enterprise Communication Systems</v>
          </cell>
          <cell r="Q833" t="str">
            <v>Enterprise Communication Systems</v>
          </cell>
          <cell r="R833">
            <v>3839.12</v>
          </cell>
          <cell r="S833" t="str">
            <v>5022</v>
          </cell>
          <cell r="T833" t="str">
            <v>22P01</v>
          </cell>
          <cell r="U833" t="str">
            <v>Programs</v>
          </cell>
          <cell r="V833" t="str">
            <v>CD.AA.397200</v>
          </cell>
          <cell r="W833">
            <v>9.307E-2</v>
          </cell>
          <cell r="X833">
            <v>357.30689839999997</v>
          </cell>
        </row>
        <row r="834">
          <cell r="B834" t="str">
            <v>22P01</v>
          </cell>
          <cell r="C834" t="str">
            <v>5022</v>
          </cell>
          <cell r="D834" t="str">
            <v>MS Teams Implementation</v>
          </cell>
          <cell r="E834" t="str">
            <v>09906703</v>
          </cell>
          <cell r="F834" t="str">
            <v>GP-Cap Specific</v>
          </cell>
          <cell r="G834">
            <v>43800</v>
          </cell>
          <cell r="H834" t="str">
            <v>202103</v>
          </cell>
          <cell r="I834">
            <v>202103</v>
          </cell>
          <cell r="J834" t="str">
            <v>CD</v>
          </cell>
          <cell r="K834" t="str">
            <v>AA</v>
          </cell>
          <cell r="L834" t="str">
            <v>303100</v>
          </cell>
          <cell r="M834" t="str">
            <v xml:space="preserve">099                                </v>
          </cell>
          <cell r="N834" t="str">
            <v>00</v>
          </cell>
          <cell r="O834" t="str">
            <v xml:space="preserve">UADD    </v>
          </cell>
          <cell r="P834" t="str">
            <v>Enterprise Communication Systems</v>
          </cell>
          <cell r="Q834" t="str">
            <v>Enterprise Communication Systems</v>
          </cell>
          <cell r="R834">
            <v>5875.16</v>
          </cell>
          <cell r="S834" t="str">
            <v>5022</v>
          </cell>
          <cell r="T834" t="str">
            <v>22P01</v>
          </cell>
          <cell r="U834" t="str">
            <v>Programs</v>
          </cell>
          <cell r="V834" t="str">
            <v>CD.AA.303100</v>
          </cell>
          <cell r="W834">
            <v>9.307E-2</v>
          </cell>
          <cell r="X834">
            <v>546.80114119999996</v>
          </cell>
        </row>
        <row r="835">
          <cell r="B835" t="str">
            <v>22P01</v>
          </cell>
          <cell r="C835" t="str">
            <v>5022</v>
          </cell>
          <cell r="D835" t="str">
            <v>Mission SIP Deployment</v>
          </cell>
          <cell r="E835" t="str">
            <v>09906665</v>
          </cell>
          <cell r="F835" t="str">
            <v>GP-Cap Specific</v>
          </cell>
          <cell r="G835">
            <v>43862</v>
          </cell>
          <cell r="H835" t="str">
            <v>202103</v>
          </cell>
          <cell r="I835">
            <v>202103</v>
          </cell>
          <cell r="J835" t="str">
            <v>CD</v>
          </cell>
          <cell r="K835" t="str">
            <v>AA</v>
          </cell>
          <cell r="L835" t="str">
            <v>303100</v>
          </cell>
          <cell r="M835" t="str">
            <v xml:space="preserve">099                                </v>
          </cell>
          <cell r="N835" t="str">
            <v>00</v>
          </cell>
          <cell r="O835" t="str">
            <v xml:space="preserve">UADD    </v>
          </cell>
          <cell r="P835" t="str">
            <v>Enterprise Communication Systems</v>
          </cell>
          <cell r="Q835" t="str">
            <v>Enterprise Communication Systems</v>
          </cell>
          <cell r="R835">
            <v>8856.06</v>
          </cell>
          <cell r="S835" t="str">
            <v>5022</v>
          </cell>
          <cell r="T835" t="str">
            <v>22P01</v>
          </cell>
          <cell r="U835" t="str">
            <v>Programs</v>
          </cell>
          <cell r="V835" t="str">
            <v>CD.AA.303100</v>
          </cell>
          <cell r="W835">
            <v>9.307E-2</v>
          </cell>
          <cell r="X835">
            <v>824.23350419999997</v>
          </cell>
        </row>
        <row r="836">
          <cell r="B836" t="str">
            <v>22P01</v>
          </cell>
          <cell r="C836" t="str">
            <v>5022</v>
          </cell>
          <cell r="D836" t="str">
            <v>Mission SIP Deployment</v>
          </cell>
          <cell r="E836" t="str">
            <v>09906665</v>
          </cell>
          <cell r="F836" t="str">
            <v>GP-Cap Specific</v>
          </cell>
          <cell r="G836">
            <v>43862</v>
          </cell>
          <cell r="H836" t="str">
            <v>202103</v>
          </cell>
          <cell r="I836">
            <v>202103</v>
          </cell>
          <cell r="J836" t="str">
            <v>CD</v>
          </cell>
          <cell r="K836" t="str">
            <v>AA</v>
          </cell>
          <cell r="L836" t="str">
            <v>391100</v>
          </cell>
          <cell r="M836" t="str">
            <v xml:space="preserve">099                                </v>
          </cell>
          <cell r="N836" t="str">
            <v>00</v>
          </cell>
          <cell r="O836" t="str">
            <v xml:space="preserve">UADD    </v>
          </cell>
          <cell r="P836" t="str">
            <v>Enterprise Communication Systems</v>
          </cell>
          <cell r="Q836" t="str">
            <v>Enterprise Communication Systems</v>
          </cell>
          <cell r="R836">
            <v>1800.7</v>
          </cell>
          <cell r="S836" t="str">
            <v>5022</v>
          </cell>
          <cell r="T836" t="str">
            <v>22P01</v>
          </cell>
          <cell r="U836" t="str">
            <v>Programs</v>
          </cell>
          <cell r="V836" t="str">
            <v>CD.AA.391100</v>
          </cell>
          <cell r="W836">
            <v>9.307E-2</v>
          </cell>
          <cell r="X836">
            <v>167.591149</v>
          </cell>
        </row>
        <row r="837">
          <cell r="B837" t="str">
            <v>22P01</v>
          </cell>
          <cell r="C837" t="str">
            <v>5022</v>
          </cell>
          <cell r="D837" t="str">
            <v>Mission SIP Deployment</v>
          </cell>
          <cell r="E837" t="str">
            <v>09906665</v>
          </cell>
          <cell r="F837" t="str">
            <v>GP-Cap Specific</v>
          </cell>
          <cell r="G837">
            <v>43862</v>
          </cell>
          <cell r="H837" t="str">
            <v>202103</v>
          </cell>
          <cell r="I837">
            <v>202103</v>
          </cell>
          <cell r="J837" t="str">
            <v>CD</v>
          </cell>
          <cell r="K837" t="str">
            <v>AA</v>
          </cell>
          <cell r="L837" t="str">
            <v>397000</v>
          </cell>
          <cell r="M837" t="str">
            <v xml:space="preserve">099                                </v>
          </cell>
          <cell r="N837" t="str">
            <v>00</v>
          </cell>
          <cell r="O837" t="str">
            <v xml:space="preserve">UADD    </v>
          </cell>
          <cell r="P837" t="str">
            <v>Enterprise Communication Systems</v>
          </cell>
          <cell r="Q837" t="str">
            <v>Enterprise Communication Systems</v>
          </cell>
          <cell r="R837">
            <v>3645.74</v>
          </cell>
          <cell r="S837" t="str">
            <v>5022</v>
          </cell>
          <cell r="T837" t="str">
            <v>22P01</v>
          </cell>
          <cell r="U837" t="str">
            <v>Programs</v>
          </cell>
          <cell r="V837" t="str">
            <v>CD.AA.397000</v>
          </cell>
          <cell r="W837">
            <v>9.307E-2</v>
          </cell>
          <cell r="X837">
            <v>339.30902179999998</v>
          </cell>
        </row>
        <row r="838">
          <cell r="B838" t="str">
            <v>25P01</v>
          </cell>
          <cell r="C838" t="str">
            <v>5025</v>
          </cell>
          <cell r="D838" t="str">
            <v>ECMS 2021 Battery Refresh Blnk</v>
          </cell>
          <cell r="E838" t="str">
            <v>09906809</v>
          </cell>
          <cell r="F838" t="str">
            <v>GP-Cap Blanket</v>
          </cell>
          <cell r="G838">
            <v>44197</v>
          </cell>
          <cell r="H838" t="str">
            <v>202103</v>
          </cell>
          <cell r="I838">
            <v>202103</v>
          </cell>
          <cell r="J838" t="str">
            <v>CD</v>
          </cell>
          <cell r="K838" t="str">
            <v>AA</v>
          </cell>
          <cell r="L838" t="str">
            <v>397000</v>
          </cell>
          <cell r="M838" t="str">
            <v xml:space="preserve">099                                </v>
          </cell>
          <cell r="N838" t="str">
            <v>00</v>
          </cell>
          <cell r="O838" t="str">
            <v xml:space="preserve">UADD    </v>
          </cell>
          <cell r="P838" t="str">
            <v>Environmental Control &amp; Monitoring Systems</v>
          </cell>
          <cell r="Q838" t="str">
            <v>Environmental Control &amp; Monitoring Systems</v>
          </cell>
          <cell r="R838">
            <v>8243.5499999999993</v>
          </cell>
          <cell r="S838" t="str">
            <v>5025</v>
          </cell>
          <cell r="T838" t="str">
            <v>25P01</v>
          </cell>
          <cell r="U838" t="str">
            <v>Programs</v>
          </cell>
          <cell r="V838" t="str">
            <v>CD.AA.397000</v>
          </cell>
          <cell r="W838">
            <v>9.307E-2</v>
          </cell>
          <cell r="X838">
            <v>767.22719849999999</v>
          </cell>
        </row>
        <row r="839">
          <cell r="B839" t="str">
            <v>25P01</v>
          </cell>
          <cell r="C839" t="str">
            <v>5025</v>
          </cell>
          <cell r="D839" t="str">
            <v>ECMS Battery Refresh Blkt 2020</v>
          </cell>
          <cell r="E839" t="str">
            <v>09906620</v>
          </cell>
          <cell r="F839" t="str">
            <v>GP-Cap Blanket</v>
          </cell>
          <cell r="G839">
            <v>43800</v>
          </cell>
          <cell r="H839" t="str">
            <v>202103</v>
          </cell>
          <cell r="I839">
            <v>202103</v>
          </cell>
          <cell r="J839" t="str">
            <v>CD</v>
          </cell>
          <cell r="K839" t="str">
            <v>AA</v>
          </cell>
          <cell r="L839" t="str">
            <v>397000</v>
          </cell>
          <cell r="M839" t="str">
            <v xml:space="preserve">099                                </v>
          </cell>
          <cell r="N839" t="str">
            <v>00</v>
          </cell>
          <cell r="O839" t="str">
            <v xml:space="preserve">UADD    </v>
          </cell>
          <cell r="P839" t="str">
            <v>Environmental Control &amp; Monitoring Systems</v>
          </cell>
          <cell r="Q839" t="str">
            <v>Environmental Control &amp; Monitoring Systems</v>
          </cell>
          <cell r="R839">
            <v>3256.71</v>
          </cell>
          <cell r="S839" t="str">
            <v>5025</v>
          </cell>
          <cell r="T839" t="str">
            <v>25P01</v>
          </cell>
          <cell r="U839" t="str">
            <v>Programs</v>
          </cell>
          <cell r="V839" t="str">
            <v>CD.AA.397000</v>
          </cell>
          <cell r="W839">
            <v>9.307E-2</v>
          </cell>
          <cell r="X839">
            <v>303.10199970000002</v>
          </cell>
        </row>
        <row r="840">
          <cell r="B840" t="str">
            <v>25P01</v>
          </cell>
          <cell r="C840" t="str">
            <v>5025</v>
          </cell>
          <cell r="D840" t="str">
            <v>Jack Stewart -UPS Refresh</v>
          </cell>
          <cell r="E840" t="str">
            <v>09906544</v>
          </cell>
          <cell r="F840" t="str">
            <v>GP-Cap Specific</v>
          </cell>
          <cell r="G840">
            <v>43647</v>
          </cell>
          <cell r="H840" t="str">
            <v>202103</v>
          </cell>
          <cell r="I840">
            <v>202103</v>
          </cell>
          <cell r="J840" t="str">
            <v>CD</v>
          </cell>
          <cell r="K840" t="str">
            <v>AA</v>
          </cell>
          <cell r="L840" t="str">
            <v>397000</v>
          </cell>
          <cell r="M840" t="str">
            <v xml:space="preserve">099                                </v>
          </cell>
          <cell r="N840" t="str">
            <v>CRAFT</v>
          </cell>
          <cell r="O840" t="str">
            <v xml:space="preserve">UADD    </v>
          </cell>
          <cell r="P840" t="str">
            <v>Environmental Control &amp; Monitoring Systems</v>
          </cell>
          <cell r="Q840" t="str">
            <v>Environmental Control &amp; Monitoring Systems</v>
          </cell>
          <cell r="R840">
            <v>2534.62</v>
          </cell>
          <cell r="S840" t="str">
            <v>5025</v>
          </cell>
          <cell r="T840" t="str">
            <v>25P01</v>
          </cell>
          <cell r="U840" t="str">
            <v>Programs</v>
          </cell>
          <cell r="V840" t="str">
            <v>CD.AA.397000</v>
          </cell>
          <cell r="W840">
            <v>9.307E-2</v>
          </cell>
          <cell r="X840">
            <v>235.89708339999999</v>
          </cell>
        </row>
        <row r="841">
          <cell r="B841" t="str">
            <v>25P01</v>
          </cell>
          <cell r="C841" t="str">
            <v>5025</v>
          </cell>
          <cell r="D841" t="str">
            <v>Mission Telephone Rm -DC plant</v>
          </cell>
          <cell r="E841" t="str">
            <v>09906325</v>
          </cell>
          <cell r="F841" t="str">
            <v>GP-Cap Specific</v>
          </cell>
          <cell r="G841">
            <v>42401</v>
          </cell>
          <cell r="H841" t="str">
            <v>202103</v>
          </cell>
          <cell r="I841">
            <v>202103</v>
          </cell>
          <cell r="J841" t="str">
            <v>CD</v>
          </cell>
          <cell r="K841" t="str">
            <v>AA</v>
          </cell>
          <cell r="L841" t="str">
            <v>397000</v>
          </cell>
          <cell r="M841" t="str">
            <v xml:space="preserve">099                                </v>
          </cell>
          <cell r="N841" t="str">
            <v>SYSNE</v>
          </cell>
          <cell r="O841" t="str">
            <v xml:space="preserve">UADD    </v>
          </cell>
          <cell r="P841" t="str">
            <v>Environmental Control &amp; Monitoring Systems</v>
          </cell>
          <cell r="Q841" t="str">
            <v>Environmental Control &amp; Monitoring Systems</v>
          </cell>
          <cell r="R841">
            <v>7997.48</v>
          </cell>
          <cell r="S841" t="str">
            <v>5025</v>
          </cell>
          <cell r="T841" t="str">
            <v>25P01</v>
          </cell>
          <cell r="U841" t="str">
            <v>Programs</v>
          </cell>
          <cell r="V841" t="str">
            <v>CD.AA.397000</v>
          </cell>
          <cell r="W841">
            <v>9.307E-2</v>
          </cell>
          <cell r="X841">
            <v>744.32546359999992</v>
          </cell>
        </row>
        <row r="842">
          <cell r="B842" t="str">
            <v>25P01</v>
          </cell>
          <cell r="C842" t="str">
            <v>5025</v>
          </cell>
          <cell r="D842" t="str">
            <v>UPS Refresh Medford, OR</v>
          </cell>
          <cell r="E842" t="str">
            <v>06805209</v>
          </cell>
          <cell r="F842" t="str">
            <v>GP-Cap Specific</v>
          </cell>
          <cell r="G842">
            <v>43101</v>
          </cell>
          <cell r="H842" t="str">
            <v>202103</v>
          </cell>
          <cell r="I842">
            <v>202103</v>
          </cell>
          <cell r="J842" t="str">
            <v>GD</v>
          </cell>
          <cell r="K842" t="str">
            <v>OR</v>
          </cell>
          <cell r="L842" t="str">
            <v>397000</v>
          </cell>
          <cell r="M842" t="str">
            <v xml:space="preserve">068                                </v>
          </cell>
          <cell r="N842" t="str">
            <v>MEDOFF</v>
          </cell>
          <cell r="O842" t="str">
            <v xml:space="preserve">CFNU    </v>
          </cell>
          <cell r="P842" t="str">
            <v>Environmental Control &amp; Monitoring Systems</v>
          </cell>
          <cell r="Q842" t="str">
            <v>Environmental Control &amp; Monitoring Systems</v>
          </cell>
          <cell r="R842">
            <v>89344.02</v>
          </cell>
          <cell r="S842" t="str">
            <v>5025</v>
          </cell>
          <cell r="T842" t="str">
            <v>25P01</v>
          </cell>
          <cell r="U842" t="str">
            <v>Programs</v>
          </cell>
          <cell r="V842" t="str">
            <v>GD.OR.397000</v>
          </cell>
          <cell r="W842">
            <v>1</v>
          </cell>
          <cell r="X842">
            <v>89344.02</v>
          </cell>
        </row>
        <row r="843">
          <cell r="B843" t="str">
            <v>25P01</v>
          </cell>
          <cell r="C843" t="str">
            <v>5025</v>
          </cell>
          <cell r="D843" t="str">
            <v>UPS Refresh Medford, OR</v>
          </cell>
          <cell r="E843" t="str">
            <v>06805209</v>
          </cell>
          <cell r="F843" t="str">
            <v>GP-Cap Specific</v>
          </cell>
          <cell r="G843">
            <v>43101</v>
          </cell>
          <cell r="H843" t="str">
            <v>202103</v>
          </cell>
          <cell r="I843">
            <v>202103</v>
          </cell>
          <cell r="J843" t="str">
            <v>GD</v>
          </cell>
          <cell r="K843" t="str">
            <v>OR</v>
          </cell>
          <cell r="L843" t="str">
            <v>397000</v>
          </cell>
          <cell r="M843" t="str">
            <v xml:space="preserve">068                                </v>
          </cell>
          <cell r="N843" t="str">
            <v>MEDOFF</v>
          </cell>
          <cell r="O843" t="str">
            <v xml:space="preserve">NURV    </v>
          </cell>
          <cell r="P843" t="str">
            <v>Environmental Control &amp; Monitoring Systems</v>
          </cell>
          <cell r="Q843" t="str">
            <v>Environmental Control &amp; Monitoring Systems</v>
          </cell>
          <cell r="R843">
            <v>-89344.02</v>
          </cell>
          <cell r="S843" t="str">
            <v>5025</v>
          </cell>
          <cell r="T843" t="str">
            <v>25P01</v>
          </cell>
          <cell r="U843" t="str">
            <v>Programs</v>
          </cell>
          <cell r="V843" t="str">
            <v>GD.OR.397000</v>
          </cell>
          <cell r="W843">
            <v>1</v>
          </cell>
          <cell r="X843">
            <v>-89344.02</v>
          </cell>
        </row>
        <row r="844">
          <cell r="B844" t="str">
            <v>25P01</v>
          </cell>
          <cell r="C844" t="str">
            <v>5025</v>
          </cell>
          <cell r="D844" t="str">
            <v>UPS Refresh- SVCC</v>
          </cell>
          <cell r="E844" t="str">
            <v>09906708</v>
          </cell>
          <cell r="F844" t="str">
            <v>GP-Cap Specific</v>
          </cell>
          <cell r="G844">
            <v>43983</v>
          </cell>
          <cell r="H844" t="str">
            <v>202103</v>
          </cell>
          <cell r="I844">
            <v>202103</v>
          </cell>
          <cell r="J844" t="str">
            <v>CD</v>
          </cell>
          <cell r="K844" t="str">
            <v>AA</v>
          </cell>
          <cell r="L844" t="str">
            <v>397000</v>
          </cell>
          <cell r="M844" t="str">
            <v xml:space="preserve">099                                </v>
          </cell>
          <cell r="N844" t="str">
            <v>00</v>
          </cell>
          <cell r="O844" t="str">
            <v xml:space="preserve">CFNU    </v>
          </cell>
          <cell r="P844" t="str">
            <v>Environmental Control &amp; Monitoring Systems</v>
          </cell>
          <cell r="Q844" t="str">
            <v>Environmental Control &amp; Monitoring Systems</v>
          </cell>
          <cell r="R844">
            <v>37510.74</v>
          </cell>
          <cell r="S844" t="str">
            <v>5025</v>
          </cell>
          <cell r="T844" t="str">
            <v>25P01</v>
          </cell>
          <cell r="U844" t="str">
            <v>Programs</v>
          </cell>
          <cell r="V844" t="str">
            <v>CD.AA.397000</v>
          </cell>
          <cell r="W844">
            <v>9.307E-2</v>
          </cell>
          <cell r="X844">
            <v>3491.1245718</v>
          </cell>
        </row>
        <row r="845">
          <cell r="B845" t="str">
            <v>25P01</v>
          </cell>
          <cell r="C845" t="str">
            <v>5025</v>
          </cell>
          <cell r="D845" t="str">
            <v>UPS Refresh- SVCC</v>
          </cell>
          <cell r="E845" t="str">
            <v>09906708</v>
          </cell>
          <cell r="F845" t="str">
            <v>GP-Cap Specific</v>
          </cell>
          <cell r="G845">
            <v>43983</v>
          </cell>
          <cell r="H845" t="str">
            <v>202103</v>
          </cell>
          <cell r="I845">
            <v>202103</v>
          </cell>
          <cell r="J845" t="str">
            <v>CD</v>
          </cell>
          <cell r="K845" t="str">
            <v>AA</v>
          </cell>
          <cell r="L845" t="str">
            <v>397000</v>
          </cell>
          <cell r="M845" t="str">
            <v xml:space="preserve">099                                </v>
          </cell>
          <cell r="N845" t="str">
            <v>00</v>
          </cell>
          <cell r="O845" t="str">
            <v xml:space="preserve">NURV    </v>
          </cell>
          <cell r="P845" t="str">
            <v>Environmental Control &amp; Monitoring Systems</v>
          </cell>
          <cell r="Q845" t="str">
            <v>Environmental Control &amp; Monitoring Systems</v>
          </cell>
          <cell r="R845">
            <v>-37510.74</v>
          </cell>
          <cell r="S845" t="str">
            <v>5025</v>
          </cell>
          <cell r="T845" t="str">
            <v>25P01</v>
          </cell>
          <cell r="U845" t="str">
            <v>Programs</v>
          </cell>
          <cell r="V845" t="str">
            <v>CD.AA.397000</v>
          </cell>
          <cell r="W845">
            <v>9.307E-2</v>
          </cell>
          <cell r="X845">
            <v>-3491.1245718</v>
          </cell>
        </row>
        <row r="846">
          <cell r="B846" t="str">
            <v>26W01</v>
          </cell>
          <cell r="C846" t="str">
            <v>5026</v>
          </cell>
          <cell r="D846" t="str">
            <v>Cognos BI / ETL Expansion 2020</v>
          </cell>
          <cell r="E846" t="str">
            <v>09906638</v>
          </cell>
          <cell r="F846" t="str">
            <v>GP-Cap Specific</v>
          </cell>
          <cell r="G846">
            <v>43831</v>
          </cell>
          <cell r="H846" t="str">
            <v>202103</v>
          </cell>
          <cell r="I846">
            <v>202103</v>
          </cell>
          <cell r="J846" t="str">
            <v>CD</v>
          </cell>
          <cell r="K846" t="str">
            <v>AA</v>
          </cell>
          <cell r="L846" t="str">
            <v>303100</v>
          </cell>
          <cell r="M846" t="str">
            <v xml:space="preserve">099                                </v>
          </cell>
          <cell r="N846" t="str">
            <v>00</v>
          </cell>
          <cell r="O846" t="str">
            <v xml:space="preserve">UADD    </v>
          </cell>
          <cell r="P846" t="str">
            <v>ET Modernization &amp; Op Efficiency - Technology</v>
          </cell>
          <cell r="Q846" t="str">
            <v>ET Modernization &amp; Op Efficiency - Technology</v>
          </cell>
          <cell r="R846">
            <v>829.99</v>
          </cell>
          <cell r="S846" t="str">
            <v>5026</v>
          </cell>
          <cell r="T846" t="str">
            <v>26W01</v>
          </cell>
          <cell r="U846" t="str">
            <v>Programs</v>
          </cell>
          <cell r="V846" t="str">
            <v>CD.AA.303100</v>
          </cell>
          <cell r="W846">
            <v>9.307E-2</v>
          </cell>
          <cell r="X846">
            <v>77.247169299999996</v>
          </cell>
        </row>
        <row r="847">
          <cell r="B847" t="str">
            <v>26W01</v>
          </cell>
          <cell r="C847" t="str">
            <v>5026</v>
          </cell>
          <cell r="D847" t="str">
            <v>ECM Upgrade</v>
          </cell>
          <cell r="E847" t="str">
            <v>09906714</v>
          </cell>
          <cell r="F847" t="str">
            <v>GP-Cap Specific</v>
          </cell>
          <cell r="G847">
            <v>43983</v>
          </cell>
          <cell r="H847" t="str">
            <v>202103</v>
          </cell>
          <cell r="I847">
            <v>202103</v>
          </cell>
          <cell r="J847" t="str">
            <v>CD</v>
          </cell>
          <cell r="K847" t="str">
            <v>AA</v>
          </cell>
          <cell r="L847" t="str">
            <v>303100</v>
          </cell>
          <cell r="M847" t="str">
            <v xml:space="preserve">099                                </v>
          </cell>
          <cell r="N847" t="str">
            <v>00</v>
          </cell>
          <cell r="O847" t="str">
            <v xml:space="preserve">UADD    </v>
          </cell>
          <cell r="P847" t="str">
            <v>ET Modernization &amp; Op Efficiency - Technology</v>
          </cell>
          <cell r="Q847" t="str">
            <v>ET Modernization &amp; Op Efficiency - Technology</v>
          </cell>
          <cell r="R847">
            <v>140557.75</v>
          </cell>
          <cell r="S847" t="str">
            <v>5026</v>
          </cell>
          <cell r="T847" t="str">
            <v>26W01</v>
          </cell>
          <cell r="U847" t="str">
            <v>Programs</v>
          </cell>
          <cell r="V847" t="str">
            <v>CD.AA.303100</v>
          </cell>
          <cell r="W847">
            <v>9.307E-2</v>
          </cell>
          <cell r="X847">
            <v>13081.7097925</v>
          </cell>
        </row>
        <row r="848">
          <cell r="B848" t="str">
            <v>26W01</v>
          </cell>
          <cell r="C848" t="str">
            <v>5026</v>
          </cell>
          <cell r="D848" t="str">
            <v>ECM Upgrade</v>
          </cell>
          <cell r="E848" t="str">
            <v>09906714</v>
          </cell>
          <cell r="F848" t="str">
            <v>GP-Cap Specific</v>
          </cell>
          <cell r="G848">
            <v>43983</v>
          </cell>
          <cell r="H848" t="str">
            <v>202103</v>
          </cell>
          <cell r="I848">
            <v>202103</v>
          </cell>
          <cell r="J848" t="str">
            <v>CD</v>
          </cell>
          <cell r="K848" t="str">
            <v>AA</v>
          </cell>
          <cell r="L848" t="str">
            <v>391100</v>
          </cell>
          <cell r="M848" t="str">
            <v xml:space="preserve">099                                </v>
          </cell>
          <cell r="N848" t="str">
            <v>00</v>
          </cell>
          <cell r="O848" t="str">
            <v xml:space="preserve">UADD    </v>
          </cell>
          <cell r="P848" t="str">
            <v>ET Modernization &amp; Op Efficiency - Technology</v>
          </cell>
          <cell r="Q848" t="str">
            <v>ET Modernization &amp; Op Efficiency - Technology</v>
          </cell>
          <cell r="R848">
            <v>22241.35</v>
          </cell>
          <cell r="S848" t="str">
            <v>5026</v>
          </cell>
          <cell r="T848" t="str">
            <v>26W01</v>
          </cell>
          <cell r="U848" t="str">
            <v>Programs</v>
          </cell>
          <cell r="V848" t="str">
            <v>CD.AA.391100</v>
          </cell>
          <cell r="W848">
            <v>9.307E-2</v>
          </cell>
          <cell r="X848">
            <v>2070.0024444999999</v>
          </cell>
        </row>
        <row r="849">
          <cell r="B849" t="str">
            <v>26W01</v>
          </cell>
          <cell r="C849" t="str">
            <v>5026</v>
          </cell>
          <cell r="D849" t="str">
            <v>FME Engine License Purchase</v>
          </cell>
          <cell r="E849" t="str">
            <v>09906736</v>
          </cell>
          <cell r="F849" t="str">
            <v>GP-Cap Specific</v>
          </cell>
          <cell r="G849">
            <v>44044</v>
          </cell>
          <cell r="H849" t="str">
            <v>202103</v>
          </cell>
          <cell r="I849">
            <v>202103</v>
          </cell>
          <cell r="J849" t="str">
            <v>CD</v>
          </cell>
          <cell r="K849" t="str">
            <v>AA</v>
          </cell>
          <cell r="L849" t="str">
            <v>303100</v>
          </cell>
          <cell r="M849" t="str">
            <v xml:space="preserve">099                                </v>
          </cell>
          <cell r="N849" t="str">
            <v>00</v>
          </cell>
          <cell r="O849" t="str">
            <v xml:space="preserve">CFNU    </v>
          </cell>
          <cell r="P849" t="str">
            <v>ET Modernization &amp; Op Efficiency - Technology</v>
          </cell>
          <cell r="Q849" t="str">
            <v>ET Modernization &amp; Op Efficiency - Technology</v>
          </cell>
          <cell r="R849">
            <v>8224.9599999999991</v>
          </cell>
          <cell r="S849" t="str">
            <v>5026</v>
          </cell>
          <cell r="T849" t="str">
            <v>26W01</v>
          </cell>
          <cell r="U849" t="str">
            <v>Programs</v>
          </cell>
          <cell r="V849" t="str">
            <v>CD.AA.303100</v>
          </cell>
          <cell r="W849">
            <v>9.307E-2</v>
          </cell>
          <cell r="X849">
            <v>765.49702719999993</v>
          </cell>
        </row>
        <row r="850">
          <cell r="B850" t="str">
            <v>26W01</v>
          </cell>
          <cell r="C850" t="str">
            <v>5026</v>
          </cell>
          <cell r="D850" t="str">
            <v>FME Engine License Purchase</v>
          </cell>
          <cell r="E850" t="str">
            <v>09906736</v>
          </cell>
          <cell r="F850" t="str">
            <v>GP-Cap Specific</v>
          </cell>
          <cell r="G850">
            <v>44044</v>
          </cell>
          <cell r="H850" t="str">
            <v>202103</v>
          </cell>
          <cell r="I850">
            <v>202103</v>
          </cell>
          <cell r="J850" t="str">
            <v>CD</v>
          </cell>
          <cell r="K850" t="str">
            <v>AA</v>
          </cell>
          <cell r="L850" t="str">
            <v>303100</v>
          </cell>
          <cell r="M850" t="str">
            <v xml:space="preserve">099                                </v>
          </cell>
          <cell r="N850" t="str">
            <v>00</v>
          </cell>
          <cell r="O850" t="str">
            <v xml:space="preserve">NURV    </v>
          </cell>
          <cell r="P850" t="str">
            <v>ET Modernization &amp; Op Efficiency - Technology</v>
          </cell>
          <cell r="Q850" t="str">
            <v>ET Modernization &amp; Op Efficiency - Technology</v>
          </cell>
          <cell r="R850">
            <v>-8224.9599999999991</v>
          </cell>
          <cell r="S850" t="str">
            <v>5026</v>
          </cell>
          <cell r="T850" t="str">
            <v>26W01</v>
          </cell>
          <cell r="U850" t="str">
            <v>Programs</v>
          </cell>
          <cell r="V850" t="str">
            <v>CD.AA.303100</v>
          </cell>
          <cell r="W850">
            <v>9.307E-2</v>
          </cell>
          <cell r="X850">
            <v>-765.49702719999993</v>
          </cell>
        </row>
        <row r="851">
          <cell r="B851" t="str">
            <v>27P01</v>
          </cell>
          <cell r="C851" t="str">
            <v>5027</v>
          </cell>
          <cell r="D851" t="str">
            <v xml:space="preserve"> FNLSR Planning and Segment 1	</v>
          </cell>
          <cell r="E851" t="str">
            <v>09906346</v>
          </cell>
          <cell r="F851" t="str">
            <v>GP-Cap Specific</v>
          </cell>
          <cell r="G851">
            <v>43252</v>
          </cell>
          <cell r="H851" t="str">
            <v>202103</v>
          </cell>
          <cell r="I851">
            <v>202103</v>
          </cell>
          <cell r="J851" t="str">
            <v>CD</v>
          </cell>
          <cell r="K851" t="str">
            <v>AA</v>
          </cell>
          <cell r="L851" t="str">
            <v>397000</v>
          </cell>
          <cell r="M851" t="str">
            <v xml:space="preserve">099                                </v>
          </cell>
          <cell r="N851" t="str">
            <v>SYSNE</v>
          </cell>
          <cell r="O851" t="str">
            <v xml:space="preserve">UADD    </v>
          </cell>
          <cell r="P851" t="str">
            <v>Fiber Network Lease Service Replacement</v>
          </cell>
          <cell r="Q851" t="str">
            <v>Fiber Network Lease Service Replacement</v>
          </cell>
          <cell r="R851">
            <v>1007.45</v>
          </cell>
          <cell r="S851" t="str">
            <v>5027</v>
          </cell>
          <cell r="T851" t="str">
            <v>27P01</v>
          </cell>
          <cell r="U851" t="str">
            <v>Programs</v>
          </cell>
          <cell r="V851" t="str">
            <v>CD.AA.397000</v>
          </cell>
          <cell r="W851">
            <v>9.307E-2</v>
          </cell>
          <cell r="X851">
            <v>93.763371500000005</v>
          </cell>
        </row>
        <row r="852">
          <cell r="B852" t="str">
            <v>27P01</v>
          </cell>
          <cell r="C852" t="str">
            <v>5027</v>
          </cell>
          <cell r="D852" t="str">
            <v>Rathdrum CT-Rathdrum Sub IRU</v>
          </cell>
          <cell r="E852" t="str">
            <v>09906584</v>
          </cell>
          <cell r="F852" t="str">
            <v>GP-Cap Specific</v>
          </cell>
          <cell r="G852">
            <v>43739</v>
          </cell>
          <cell r="H852" t="str">
            <v>202103</v>
          </cell>
          <cell r="I852">
            <v>202103</v>
          </cell>
          <cell r="J852" t="str">
            <v>CD</v>
          </cell>
          <cell r="K852" t="str">
            <v>AA</v>
          </cell>
          <cell r="L852" t="str">
            <v>397000</v>
          </cell>
          <cell r="M852" t="str">
            <v xml:space="preserve">099                                </v>
          </cell>
          <cell r="N852" t="str">
            <v>00</v>
          </cell>
          <cell r="O852" t="str">
            <v xml:space="preserve">UADD    </v>
          </cell>
          <cell r="P852" t="str">
            <v>Fiber Network Lease Service Replacement</v>
          </cell>
          <cell r="Q852" t="str">
            <v>Fiber Network Lease Service Replacement</v>
          </cell>
          <cell r="R852">
            <v>109442.3</v>
          </cell>
          <cell r="S852" t="str">
            <v>5027</v>
          </cell>
          <cell r="T852" t="str">
            <v>27P01</v>
          </cell>
          <cell r="U852" t="str">
            <v>Programs</v>
          </cell>
          <cell r="V852" t="str">
            <v>CD.AA.397000</v>
          </cell>
          <cell r="W852">
            <v>9.307E-2</v>
          </cell>
          <cell r="X852">
            <v>10185.794861</v>
          </cell>
        </row>
        <row r="853">
          <cell r="B853" t="str">
            <v>28W01</v>
          </cell>
          <cell r="C853" t="str">
            <v>5028</v>
          </cell>
          <cell r="D853" t="str">
            <v>Cashbook Replacement</v>
          </cell>
          <cell r="E853" t="str">
            <v>09906523</v>
          </cell>
          <cell r="F853" t="str">
            <v>GP-Cap Specific</v>
          </cell>
          <cell r="G853">
            <v>43586</v>
          </cell>
          <cell r="H853" t="str">
            <v>202103</v>
          </cell>
          <cell r="I853">
            <v>202103</v>
          </cell>
          <cell r="J853" t="str">
            <v>CD</v>
          </cell>
          <cell r="K853" t="str">
            <v>AA</v>
          </cell>
          <cell r="L853" t="str">
            <v>303100</v>
          </cell>
          <cell r="M853" t="str">
            <v xml:space="preserve">099                                </v>
          </cell>
          <cell r="N853" t="str">
            <v>00</v>
          </cell>
          <cell r="O853" t="str">
            <v xml:space="preserve">UADD    </v>
          </cell>
          <cell r="P853" t="str">
            <v>Financial &amp; Accounting Technology</v>
          </cell>
          <cell r="Q853" t="str">
            <v>Financial &amp; Accounting Technology</v>
          </cell>
          <cell r="R853">
            <v>106456.04</v>
          </cell>
          <cell r="S853" t="str">
            <v>5028</v>
          </cell>
          <cell r="T853" t="str">
            <v>28W01</v>
          </cell>
          <cell r="U853" t="str">
            <v>Programs</v>
          </cell>
          <cell r="V853" t="str">
            <v>CD.AA.303100</v>
          </cell>
          <cell r="W853">
            <v>9.307E-2</v>
          </cell>
          <cell r="X853">
            <v>9907.8636427999991</v>
          </cell>
        </row>
        <row r="854">
          <cell r="B854" t="str">
            <v>28W01</v>
          </cell>
          <cell r="C854" t="str">
            <v>5028</v>
          </cell>
          <cell r="D854" t="str">
            <v>EBS/PP Enhancements 2020 Pkg 2</v>
          </cell>
          <cell r="E854" t="str">
            <v>09906611</v>
          </cell>
          <cell r="F854" t="str">
            <v>GP-Cap Specific</v>
          </cell>
          <cell r="G854">
            <v>43678</v>
          </cell>
          <cell r="H854" t="str">
            <v>202103</v>
          </cell>
          <cell r="I854">
            <v>202103</v>
          </cell>
          <cell r="J854" t="str">
            <v>CD</v>
          </cell>
          <cell r="K854" t="str">
            <v>AA</v>
          </cell>
          <cell r="L854" t="str">
            <v>303100</v>
          </cell>
          <cell r="M854" t="str">
            <v xml:space="preserve">099                                </v>
          </cell>
          <cell r="N854" t="str">
            <v>00</v>
          </cell>
          <cell r="O854" t="str">
            <v xml:space="preserve">UADD    </v>
          </cell>
          <cell r="P854" t="str">
            <v>Financial &amp; Accounting Technology</v>
          </cell>
          <cell r="Q854" t="str">
            <v>Financial &amp; Accounting Technology</v>
          </cell>
          <cell r="R854">
            <v>4161.5200000000004</v>
          </cell>
          <cell r="S854" t="str">
            <v>5028</v>
          </cell>
          <cell r="T854" t="str">
            <v>28W01</v>
          </cell>
          <cell r="U854" t="str">
            <v>Programs</v>
          </cell>
          <cell r="V854" t="str">
            <v>CD.AA.303100</v>
          </cell>
          <cell r="W854">
            <v>9.307E-2</v>
          </cell>
          <cell r="X854">
            <v>387.31266640000007</v>
          </cell>
        </row>
        <row r="855">
          <cell r="B855" t="str">
            <v>29W01</v>
          </cell>
          <cell r="C855" t="str">
            <v>5029</v>
          </cell>
          <cell r="D855" t="str">
            <v>Employee Relief Fund</v>
          </cell>
          <cell r="E855" t="str">
            <v>09906740</v>
          </cell>
          <cell r="F855" t="str">
            <v>GP-Cap Specific</v>
          </cell>
          <cell r="G855">
            <v>44075</v>
          </cell>
          <cell r="H855" t="str">
            <v>202103</v>
          </cell>
          <cell r="I855">
            <v>202103</v>
          </cell>
          <cell r="J855" t="str">
            <v>CD</v>
          </cell>
          <cell r="K855" t="str">
            <v>AA</v>
          </cell>
          <cell r="L855" t="str">
            <v>303100</v>
          </cell>
          <cell r="M855" t="str">
            <v xml:space="preserve">099                                </v>
          </cell>
          <cell r="N855" t="str">
            <v>00</v>
          </cell>
          <cell r="O855" t="str">
            <v xml:space="preserve">UADD    </v>
          </cell>
          <cell r="P855" t="str">
            <v>Human Resources Technology</v>
          </cell>
          <cell r="Q855" t="str">
            <v>Human Resources Technology</v>
          </cell>
          <cell r="R855">
            <v>12140.12</v>
          </cell>
          <cell r="S855" t="str">
            <v>5029</v>
          </cell>
          <cell r="T855" t="str">
            <v>29W01</v>
          </cell>
          <cell r="U855" t="str">
            <v>Programs</v>
          </cell>
          <cell r="V855" t="str">
            <v>CD.AA.303100</v>
          </cell>
          <cell r="W855">
            <v>9.307E-2</v>
          </cell>
          <cell r="X855">
            <v>1129.8809684</v>
          </cell>
        </row>
        <row r="856">
          <cell r="B856" t="str">
            <v>29W01</v>
          </cell>
          <cell r="C856" t="str">
            <v>5029</v>
          </cell>
          <cell r="D856" t="str">
            <v>Resource Hub Enhancements 2020</v>
          </cell>
          <cell r="E856" t="str">
            <v>09906701</v>
          </cell>
          <cell r="F856" t="str">
            <v>GP-Cap Specific</v>
          </cell>
          <cell r="G856">
            <v>43952</v>
          </cell>
          <cell r="H856" t="str">
            <v>202103</v>
          </cell>
          <cell r="I856">
            <v>202103</v>
          </cell>
          <cell r="J856" t="str">
            <v>CD</v>
          </cell>
          <cell r="K856" t="str">
            <v>AA</v>
          </cell>
          <cell r="L856" t="str">
            <v>303100</v>
          </cell>
          <cell r="M856" t="str">
            <v xml:space="preserve">099                                </v>
          </cell>
          <cell r="N856" t="str">
            <v>00</v>
          </cell>
          <cell r="O856" t="str">
            <v xml:space="preserve">CFNU    </v>
          </cell>
          <cell r="P856" t="str">
            <v>Human Resources Technology</v>
          </cell>
          <cell r="Q856" t="str">
            <v>Human Resources Technology</v>
          </cell>
          <cell r="R856">
            <v>63333.93</v>
          </cell>
          <cell r="S856" t="str">
            <v>5029</v>
          </cell>
          <cell r="T856" t="str">
            <v>29W01</v>
          </cell>
          <cell r="U856" t="str">
            <v>Programs</v>
          </cell>
          <cell r="V856" t="str">
            <v>CD.AA.303100</v>
          </cell>
          <cell r="W856">
            <v>9.307E-2</v>
          </cell>
          <cell r="X856">
            <v>5894.4888651000001</v>
          </cell>
        </row>
        <row r="857">
          <cell r="B857" t="str">
            <v>29W01</v>
          </cell>
          <cell r="C857" t="str">
            <v>5029</v>
          </cell>
          <cell r="D857" t="str">
            <v>Resource Hub Enhancements 2020</v>
          </cell>
          <cell r="E857" t="str">
            <v>09906701</v>
          </cell>
          <cell r="F857" t="str">
            <v>GP-Cap Specific</v>
          </cell>
          <cell r="G857">
            <v>43952</v>
          </cell>
          <cell r="H857" t="str">
            <v>202103</v>
          </cell>
          <cell r="I857">
            <v>202103</v>
          </cell>
          <cell r="J857" t="str">
            <v>CD</v>
          </cell>
          <cell r="K857" t="str">
            <v>AA</v>
          </cell>
          <cell r="L857" t="str">
            <v>303100</v>
          </cell>
          <cell r="M857" t="str">
            <v xml:space="preserve">099                                </v>
          </cell>
          <cell r="N857" t="str">
            <v>00</v>
          </cell>
          <cell r="O857" t="str">
            <v xml:space="preserve">NURV    </v>
          </cell>
          <cell r="P857" t="str">
            <v>Human Resources Technology</v>
          </cell>
          <cell r="Q857" t="str">
            <v>Human Resources Technology</v>
          </cell>
          <cell r="R857">
            <v>-63333.93</v>
          </cell>
          <cell r="S857" t="str">
            <v>5029</v>
          </cell>
          <cell r="T857" t="str">
            <v>29W01</v>
          </cell>
          <cell r="U857" t="str">
            <v>Programs</v>
          </cell>
          <cell r="V857" t="str">
            <v>CD.AA.303100</v>
          </cell>
          <cell r="W857">
            <v>9.307E-2</v>
          </cell>
          <cell r="X857">
            <v>-5894.4888651000001</v>
          </cell>
        </row>
        <row r="858">
          <cell r="B858" t="str">
            <v>30P01</v>
          </cell>
          <cell r="C858" t="str">
            <v>5030</v>
          </cell>
          <cell r="D858" t="str">
            <v>Mobile Radio Refresh</v>
          </cell>
          <cell r="E858" t="str">
            <v>09906769</v>
          </cell>
          <cell r="F858" t="str">
            <v>GP-Cap Blanket</v>
          </cell>
          <cell r="G858">
            <v>44166</v>
          </cell>
          <cell r="H858" t="str">
            <v>202103</v>
          </cell>
          <cell r="I858">
            <v>202103</v>
          </cell>
          <cell r="J858" t="str">
            <v>CD</v>
          </cell>
          <cell r="K858" t="str">
            <v>AA</v>
          </cell>
          <cell r="L858" t="str">
            <v>397000</v>
          </cell>
          <cell r="M858" t="str">
            <v xml:space="preserve">099                                </v>
          </cell>
          <cell r="N858" t="str">
            <v>00</v>
          </cell>
          <cell r="O858" t="str">
            <v xml:space="preserve">UADD    </v>
          </cell>
          <cell r="P858" t="str">
            <v>Land Mobile Radio &amp; Real Time Comm Systems</v>
          </cell>
          <cell r="Q858" t="str">
            <v>Land Mobile Radio &amp; Real Time Comm Systems</v>
          </cell>
          <cell r="R858">
            <v>11656.34</v>
          </cell>
          <cell r="S858" t="str">
            <v>5030</v>
          </cell>
          <cell r="T858" t="str">
            <v>30P01</v>
          </cell>
          <cell r="U858" t="str">
            <v>Programs</v>
          </cell>
          <cell r="V858" t="str">
            <v>CD.AA.397000</v>
          </cell>
          <cell r="W858">
            <v>9.307E-2</v>
          </cell>
          <cell r="X858">
            <v>1084.8555638</v>
          </cell>
        </row>
        <row r="859">
          <cell r="B859" t="str">
            <v>30P01</v>
          </cell>
          <cell r="C859" t="str">
            <v>5030</v>
          </cell>
          <cell r="D859" t="str">
            <v>RealTimeControl Radio Sys Ref</v>
          </cell>
          <cell r="E859" t="str">
            <v>09906722</v>
          </cell>
          <cell r="F859" t="str">
            <v>GP-Cap Specific</v>
          </cell>
          <cell r="G859">
            <v>44013</v>
          </cell>
          <cell r="H859" t="str">
            <v>202103</v>
          </cell>
          <cell r="I859">
            <v>202103</v>
          </cell>
          <cell r="J859" t="str">
            <v>CD</v>
          </cell>
          <cell r="K859" t="str">
            <v>AA</v>
          </cell>
          <cell r="L859" t="str">
            <v>303100</v>
          </cell>
          <cell r="M859" t="str">
            <v xml:space="preserve">099                                </v>
          </cell>
          <cell r="N859" t="str">
            <v>00</v>
          </cell>
          <cell r="O859" t="str">
            <v xml:space="preserve">UADD    </v>
          </cell>
          <cell r="P859" t="str">
            <v>Land Mobile Radio &amp; Real Time Comm Systems</v>
          </cell>
          <cell r="Q859" t="str">
            <v>Land Mobile Radio &amp; Real Time Comm Systems</v>
          </cell>
          <cell r="R859">
            <v>0</v>
          </cell>
          <cell r="S859" t="str">
            <v>5030</v>
          </cell>
          <cell r="T859" t="str">
            <v>30P01</v>
          </cell>
          <cell r="U859" t="str">
            <v>Programs</v>
          </cell>
          <cell r="V859" t="str">
            <v>CD.AA.303100</v>
          </cell>
          <cell r="W859">
            <v>9.307E-2</v>
          </cell>
          <cell r="X859">
            <v>0</v>
          </cell>
        </row>
        <row r="860">
          <cell r="B860" t="str">
            <v>30P01</v>
          </cell>
          <cell r="C860" t="str">
            <v>5030</v>
          </cell>
          <cell r="D860" t="str">
            <v>RealTimeControl Radio Sys Ref</v>
          </cell>
          <cell r="E860" t="str">
            <v>09906722</v>
          </cell>
          <cell r="F860" t="str">
            <v>GP-Cap Specific</v>
          </cell>
          <cell r="G860">
            <v>44013</v>
          </cell>
          <cell r="H860" t="str">
            <v>202103</v>
          </cell>
          <cell r="I860">
            <v>202103</v>
          </cell>
          <cell r="J860" t="str">
            <v>CD</v>
          </cell>
          <cell r="K860" t="str">
            <v>AA</v>
          </cell>
          <cell r="L860" t="str">
            <v>391100</v>
          </cell>
          <cell r="M860" t="str">
            <v xml:space="preserve">099                                </v>
          </cell>
          <cell r="N860" t="str">
            <v>00</v>
          </cell>
          <cell r="O860" t="str">
            <v xml:space="preserve">UADD    </v>
          </cell>
          <cell r="P860" t="str">
            <v>Land Mobile Radio &amp; Real Time Comm Systems</v>
          </cell>
          <cell r="Q860" t="str">
            <v>Land Mobile Radio &amp; Real Time Comm Systems</v>
          </cell>
          <cell r="R860">
            <v>0</v>
          </cell>
          <cell r="S860" t="str">
            <v>5030</v>
          </cell>
          <cell r="T860" t="str">
            <v>30P01</v>
          </cell>
          <cell r="U860" t="str">
            <v>Programs</v>
          </cell>
          <cell r="V860" t="str">
            <v>CD.AA.391100</v>
          </cell>
          <cell r="W860">
            <v>9.307E-2</v>
          </cell>
          <cell r="X860">
            <v>0</v>
          </cell>
        </row>
        <row r="861">
          <cell r="B861" t="str">
            <v>30P01</v>
          </cell>
          <cell r="C861" t="str">
            <v>5030</v>
          </cell>
          <cell r="D861" t="str">
            <v>RealTimeControl Radio Sys Ref</v>
          </cell>
          <cell r="E861" t="str">
            <v>09906722</v>
          </cell>
          <cell r="F861" t="str">
            <v>GP-Cap Specific</v>
          </cell>
          <cell r="G861">
            <v>44013</v>
          </cell>
          <cell r="H861" t="str">
            <v>202103</v>
          </cell>
          <cell r="I861">
            <v>202103</v>
          </cell>
          <cell r="J861" t="str">
            <v>CD</v>
          </cell>
          <cell r="K861" t="str">
            <v>AA</v>
          </cell>
          <cell r="L861" t="str">
            <v>397000</v>
          </cell>
          <cell r="M861" t="str">
            <v xml:space="preserve">099                                </v>
          </cell>
          <cell r="N861" t="str">
            <v>00</v>
          </cell>
          <cell r="O861" t="str">
            <v xml:space="preserve">UADD    </v>
          </cell>
          <cell r="P861" t="str">
            <v>Land Mobile Radio &amp; Real Time Comm Systems</v>
          </cell>
          <cell r="Q861" t="str">
            <v>Land Mobile Radio &amp; Real Time Comm Systems</v>
          </cell>
          <cell r="R861">
            <v>37646.36</v>
          </cell>
          <cell r="S861" t="str">
            <v>5030</v>
          </cell>
          <cell r="T861" t="str">
            <v>30P01</v>
          </cell>
          <cell r="U861" t="str">
            <v>Programs</v>
          </cell>
          <cell r="V861" t="str">
            <v>CD.AA.397000</v>
          </cell>
          <cell r="W861">
            <v>9.307E-2</v>
          </cell>
          <cell r="X861">
            <v>3503.7467252000001</v>
          </cell>
        </row>
        <row r="862">
          <cell r="B862" t="str">
            <v>32P01</v>
          </cell>
          <cell r="C862" t="str">
            <v>5032</v>
          </cell>
          <cell r="D862" t="str">
            <v>Authentication - ISE (ACS)</v>
          </cell>
          <cell r="E862" t="str">
            <v>09906692</v>
          </cell>
          <cell r="F862" t="str">
            <v>GP-Cap Specific</v>
          </cell>
          <cell r="G862">
            <v>43922</v>
          </cell>
          <cell r="H862" t="str">
            <v>202103</v>
          </cell>
          <cell r="I862">
            <v>202103</v>
          </cell>
          <cell r="J862" t="str">
            <v>CD</v>
          </cell>
          <cell r="K862" t="str">
            <v>AA</v>
          </cell>
          <cell r="L862" t="str">
            <v>303100</v>
          </cell>
          <cell r="M862" t="str">
            <v xml:space="preserve">099                                </v>
          </cell>
          <cell r="N862" t="str">
            <v>00</v>
          </cell>
          <cell r="O862" t="str">
            <v xml:space="preserve">UADD    </v>
          </cell>
          <cell r="P862" t="str">
            <v>Enterprise Security</v>
          </cell>
          <cell r="Q862" t="str">
            <v>Enterprise Security (CDAA)</v>
          </cell>
          <cell r="R862">
            <v>40275.57</v>
          </cell>
          <cell r="S862" t="str">
            <v>5032</v>
          </cell>
          <cell r="T862" t="str">
            <v>32P01</v>
          </cell>
          <cell r="U862" t="str">
            <v>Programs</v>
          </cell>
          <cell r="V862" t="str">
            <v>CD.AA.303100</v>
          </cell>
          <cell r="W862">
            <v>9.307E-2</v>
          </cell>
          <cell r="X862">
            <v>3748.4472999</v>
          </cell>
        </row>
        <row r="863">
          <cell r="B863" t="str">
            <v>32P01</v>
          </cell>
          <cell r="C863" t="str">
            <v>5032</v>
          </cell>
          <cell r="D863" t="str">
            <v>Corporate Vuln Scanning Refrsh</v>
          </cell>
          <cell r="E863" t="str">
            <v>09906661</v>
          </cell>
          <cell r="F863" t="str">
            <v>GP-Cap Specific</v>
          </cell>
          <cell r="G863">
            <v>43800</v>
          </cell>
          <cell r="H863" t="str">
            <v>202103</v>
          </cell>
          <cell r="I863">
            <v>202103</v>
          </cell>
          <cell r="J863" t="str">
            <v>CD</v>
          </cell>
          <cell r="K863" t="str">
            <v>AA</v>
          </cell>
          <cell r="L863" t="str">
            <v>303100</v>
          </cell>
          <cell r="M863" t="str">
            <v xml:space="preserve">099                                </v>
          </cell>
          <cell r="N863" t="str">
            <v>00</v>
          </cell>
          <cell r="O863" t="str">
            <v xml:space="preserve">UADD    </v>
          </cell>
          <cell r="P863" t="str">
            <v>Enterprise Security</v>
          </cell>
          <cell r="Q863" t="str">
            <v>Enterprise Security (CDAA)</v>
          </cell>
          <cell r="R863">
            <v>19276.29</v>
          </cell>
          <cell r="S863" t="str">
            <v>5032</v>
          </cell>
          <cell r="T863" t="str">
            <v>32P01</v>
          </cell>
          <cell r="U863" t="str">
            <v>Programs</v>
          </cell>
          <cell r="V863" t="str">
            <v>CD.AA.303100</v>
          </cell>
          <cell r="W863">
            <v>9.307E-2</v>
          </cell>
          <cell r="X863">
            <v>1794.0443103</v>
          </cell>
        </row>
        <row r="864">
          <cell r="B864" t="str">
            <v>32P01</v>
          </cell>
          <cell r="C864" t="str">
            <v>5032</v>
          </cell>
          <cell r="D864" t="str">
            <v>Edge Firewall Refresh</v>
          </cell>
          <cell r="E864" t="str">
            <v>09906693</v>
          </cell>
          <cell r="F864" t="str">
            <v>GP-Cap Specific</v>
          </cell>
          <cell r="G864">
            <v>43922</v>
          </cell>
          <cell r="H864" t="str">
            <v>202103</v>
          </cell>
          <cell r="I864">
            <v>202103</v>
          </cell>
          <cell r="J864" t="str">
            <v>CD</v>
          </cell>
          <cell r="K864" t="str">
            <v>AA</v>
          </cell>
          <cell r="L864" t="str">
            <v>303100</v>
          </cell>
          <cell r="M864" t="str">
            <v xml:space="preserve">099                                </v>
          </cell>
          <cell r="N864" t="str">
            <v>00</v>
          </cell>
          <cell r="O864" t="str">
            <v xml:space="preserve">UADD    </v>
          </cell>
          <cell r="P864" t="str">
            <v>Enterprise Security</v>
          </cell>
          <cell r="Q864" t="str">
            <v>Enterprise Security (CDAA)</v>
          </cell>
          <cell r="R864">
            <v>19005.849999999999</v>
          </cell>
          <cell r="S864" t="str">
            <v>5032</v>
          </cell>
          <cell r="T864" t="str">
            <v>32P01</v>
          </cell>
          <cell r="U864" t="str">
            <v>Programs</v>
          </cell>
          <cell r="V864" t="str">
            <v>CD.AA.303100</v>
          </cell>
          <cell r="W864">
            <v>9.307E-2</v>
          </cell>
          <cell r="X864">
            <v>1768.8744594999998</v>
          </cell>
        </row>
        <row r="865">
          <cell r="B865" t="str">
            <v>32P01</v>
          </cell>
          <cell r="C865" t="str">
            <v>5032</v>
          </cell>
          <cell r="D865" t="str">
            <v>Edge Firewall Refresh</v>
          </cell>
          <cell r="E865" t="str">
            <v>09906693</v>
          </cell>
          <cell r="F865" t="str">
            <v>GP-Cap Specific</v>
          </cell>
          <cell r="G865">
            <v>43922</v>
          </cell>
          <cell r="H865" t="str">
            <v>202103</v>
          </cell>
          <cell r="I865">
            <v>202103</v>
          </cell>
          <cell r="J865" t="str">
            <v>CD</v>
          </cell>
          <cell r="K865" t="str">
            <v>AA</v>
          </cell>
          <cell r="L865" t="str">
            <v>391100</v>
          </cell>
          <cell r="M865" t="str">
            <v xml:space="preserve">099                                </v>
          </cell>
          <cell r="N865" t="str">
            <v>00</v>
          </cell>
          <cell r="O865" t="str">
            <v xml:space="preserve">UADD    </v>
          </cell>
          <cell r="P865" t="str">
            <v>Enterprise Security</v>
          </cell>
          <cell r="Q865" t="str">
            <v>Enterprise Security (CDAA)</v>
          </cell>
          <cell r="R865">
            <v>3801.16</v>
          </cell>
          <cell r="S865" t="str">
            <v>5032</v>
          </cell>
          <cell r="T865" t="str">
            <v>32P01</v>
          </cell>
          <cell r="U865" t="str">
            <v>Programs</v>
          </cell>
          <cell r="V865" t="str">
            <v>CD.AA.391100</v>
          </cell>
          <cell r="W865">
            <v>9.307E-2</v>
          </cell>
          <cell r="X865">
            <v>353.77396119999997</v>
          </cell>
        </row>
        <row r="866">
          <cell r="B866" t="str">
            <v>32P01</v>
          </cell>
          <cell r="C866" t="str">
            <v>5032</v>
          </cell>
          <cell r="D866" t="str">
            <v>Ent Central Log–Ingest Exp</v>
          </cell>
          <cell r="E866" t="str">
            <v>09906500</v>
          </cell>
          <cell r="F866" t="str">
            <v>GP-Cap Specific</v>
          </cell>
          <cell r="G866">
            <v>43405</v>
          </cell>
          <cell r="H866" t="str">
            <v>202103</v>
          </cell>
          <cell r="I866">
            <v>202103</v>
          </cell>
          <cell r="J866" t="str">
            <v>CD</v>
          </cell>
          <cell r="K866" t="str">
            <v>AA</v>
          </cell>
          <cell r="L866" t="str">
            <v>303100</v>
          </cell>
          <cell r="M866" t="str">
            <v xml:space="preserve">099                                </v>
          </cell>
          <cell r="N866" t="str">
            <v>00</v>
          </cell>
          <cell r="O866" t="str">
            <v xml:space="preserve">UADD    </v>
          </cell>
          <cell r="P866" t="str">
            <v>Enterprise Security</v>
          </cell>
          <cell r="Q866" t="str">
            <v>Enterprise Security (CDAA)</v>
          </cell>
          <cell r="R866">
            <v>9716</v>
          </cell>
          <cell r="S866" t="str">
            <v>5032</v>
          </cell>
          <cell r="T866" t="str">
            <v>32P01</v>
          </cell>
          <cell r="U866" t="str">
            <v>Programs</v>
          </cell>
          <cell r="V866" t="str">
            <v>CD.AA.303100</v>
          </cell>
          <cell r="W866">
            <v>9.307E-2</v>
          </cell>
          <cell r="X866">
            <v>904.26811999999995</v>
          </cell>
        </row>
        <row r="867">
          <cell r="B867" t="str">
            <v>32P01</v>
          </cell>
          <cell r="C867" t="str">
            <v>5032</v>
          </cell>
          <cell r="D867" t="str">
            <v>Ent Central Log–Ingest Exp</v>
          </cell>
          <cell r="E867" t="str">
            <v>09906500</v>
          </cell>
          <cell r="F867" t="str">
            <v>GP-Cap Specific</v>
          </cell>
          <cell r="G867">
            <v>43405</v>
          </cell>
          <cell r="H867" t="str">
            <v>202103</v>
          </cell>
          <cell r="I867">
            <v>202103</v>
          </cell>
          <cell r="J867" t="str">
            <v>CD</v>
          </cell>
          <cell r="K867" t="str">
            <v>AA</v>
          </cell>
          <cell r="L867" t="str">
            <v>391100</v>
          </cell>
          <cell r="M867" t="str">
            <v xml:space="preserve">099                                </v>
          </cell>
          <cell r="N867" t="str">
            <v>00</v>
          </cell>
          <cell r="O867" t="str">
            <v xml:space="preserve">UADD    </v>
          </cell>
          <cell r="P867" t="str">
            <v>Enterprise Security</v>
          </cell>
          <cell r="Q867" t="str">
            <v>Enterprise Security (CDAA)</v>
          </cell>
          <cell r="R867">
            <v>18270.82</v>
          </cell>
          <cell r="S867" t="str">
            <v>5032</v>
          </cell>
          <cell r="T867" t="str">
            <v>32P01</v>
          </cell>
          <cell r="U867" t="str">
            <v>Programs</v>
          </cell>
          <cell r="V867" t="str">
            <v>CD.AA.391100</v>
          </cell>
          <cell r="W867">
            <v>9.307E-2</v>
          </cell>
          <cell r="X867">
            <v>1700.4652174</v>
          </cell>
        </row>
        <row r="868">
          <cell r="B868" t="str">
            <v>32P01</v>
          </cell>
          <cell r="C868" t="str">
            <v>5032</v>
          </cell>
          <cell r="D868" t="str">
            <v xml:space="preserve">Surveillance Cameras - CDA		</v>
          </cell>
          <cell r="E868" t="str">
            <v>03805751</v>
          </cell>
          <cell r="F868" t="str">
            <v>GP-Cap Specific</v>
          </cell>
          <cell r="G868">
            <v>43252</v>
          </cell>
          <cell r="H868" t="str">
            <v>202103</v>
          </cell>
          <cell r="I868">
            <v>202103</v>
          </cell>
          <cell r="J868" t="str">
            <v>CD</v>
          </cell>
          <cell r="K868" t="str">
            <v>AA</v>
          </cell>
          <cell r="L868" t="str">
            <v>303100</v>
          </cell>
          <cell r="M868" t="str">
            <v xml:space="preserve">099                                </v>
          </cell>
          <cell r="N868" t="str">
            <v>00</v>
          </cell>
          <cell r="O868" t="str">
            <v xml:space="preserve">NURV    </v>
          </cell>
          <cell r="P868" t="str">
            <v>Enterprise Security</v>
          </cell>
          <cell r="Q868" t="str">
            <v>Enterprise Security (CDAA)</v>
          </cell>
          <cell r="R868">
            <v>-33221.42</v>
          </cell>
          <cell r="S868" t="str">
            <v>5032</v>
          </cell>
          <cell r="T868" t="str">
            <v>32P01</v>
          </cell>
          <cell r="U868" t="str">
            <v>Programs</v>
          </cell>
          <cell r="V868" t="str">
            <v>CD.AA.303100</v>
          </cell>
          <cell r="W868">
            <v>9.307E-2</v>
          </cell>
          <cell r="X868">
            <v>-3091.9175593999998</v>
          </cell>
        </row>
        <row r="869">
          <cell r="B869" t="str">
            <v>32P01</v>
          </cell>
          <cell r="C869" t="str">
            <v>5032</v>
          </cell>
          <cell r="D869" t="str">
            <v xml:space="preserve">Surveillance Cameras - CDA		</v>
          </cell>
          <cell r="E869" t="str">
            <v>03805751</v>
          </cell>
          <cell r="F869" t="str">
            <v>GP-Cap Specific</v>
          </cell>
          <cell r="G869">
            <v>43252</v>
          </cell>
          <cell r="H869" t="str">
            <v>202103</v>
          </cell>
          <cell r="I869">
            <v>202103</v>
          </cell>
          <cell r="J869" t="str">
            <v>CD</v>
          </cell>
          <cell r="K869" t="str">
            <v>AA</v>
          </cell>
          <cell r="L869" t="str">
            <v>391100</v>
          </cell>
          <cell r="M869" t="str">
            <v xml:space="preserve">099                                </v>
          </cell>
          <cell r="N869" t="str">
            <v>00</v>
          </cell>
          <cell r="O869" t="str">
            <v xml:space="preserve">CFNU    </v>
          </cell>
          <cell r="P869" t="str">
            <v>Enterprise Security</v>
          </cell>
          <cell r="Q869" t="str">
            <v>Enterprise Security (CDAA)</v>
          </cell>
          <cell r="R869">
            <v>139201.01999999999</v>
          </cell>
          <cell r="S869" t="str">
            <v>5032</v>
          </cell>
          <cell r="T869" t="str">
            <v>32P01</v>
          </cell>
          <cell r="U869" t="str">
            <v>Programs</v>
          </cell>
          <cell r="V869" t="str">
            <v>CD.AA.391100</v>
          </cell>
          <cell r="W869">
            <v>9.307E-2</v>
          </cell>
          <cell r="X869">
            <v>12955.438931399998</v>
          </cell>
        </row>
        <row r="870">
          <cell r="B870" t="str">
            <v>32P01</v>
          </cell>
          <cell r="C870" t="str">
            <v>5032</v>
          </cell>
          <cell r="D870" t="str">
            <v xml:space="preserve">Surveillance Cameras - CDA		</v>
          </cell>
          <cell r="E870" t="str">
            <v>03805751</v>
          </cell>
          <cell r="F870" t="str">
            <v>GP-Cap Specific</v>
          </cell>
          <cell r="G870">
            <v>43252</v>
          </cell>
          <cell r="H870" t="str">
            <v>202103</v>
          </cell>
          <cell r="I870">
            <v>202103</v>
          </cell>
          <cell r="J870" t="str">
            <v>CD</v>
          </cell>
          <cell r="K870" t="str">
            <v>AA</v>
          </cell>
          <cell r="L870" t="str">
            <v>391100</v>
          </cell>
          <cell r="M870" t="str">
            <v xml:space="preserve">099                                </v>
          </cell>
          <cell r="N870" t="str">
            <v>00</v>
          </cell>
          <cell r="O870" t="str">
            <v xml:space="preserve">NURV    </v>
          </cell>
          <cell r="P870" t="str">
            <v>Enterprise Security</v>
          </cell>
          <cell r="Q870" t="str">
            <v>Enterprise Security (CDAA)</v>
          </cell>
          <cell r="R870">
            <v>-188254.68</v>
          </cell>
          <cell r="S870" t="str">
            <v>5032</v>
          </cell>
          <cell r="T870" t="str">
            <v>32P01</v>
          </cell>
          <cell r="U870" t="str">
            <v>Programs</v>
          </cell>
          <cell r="V870" t="str">
            <v>CD.AA.391100</v>
          </cell>
          <cell r="W870">
            <v>9.307E-2</v>
          </cell>
          <cell r="X870">
            <v>-17520.863067599999</v>
          </cell>
        </row>
        <row r="871">
          <cell r="B871" t="str">
            <v>32P01</v>
          </cell>
          <cell r="C871" t="str">
            <v>5032</v>
          </cell>
          <cell r="D871" t="str">
            <v xml:space="preserve">Surveillance Cameras - CDA		</v>
          </cell>
          <cell r="E871" t="str">
            <v>03805751</v>
          </cell>
          <cell r="F871" t="str">
            <v>GP-Cap Specific</v>
          </cell>
          <cell r="G871">
            <v>43252</v>
          </cell>
          <cell r="H871" t="str">
            <v>202103</v>
          </cell>
          <cell r="I871">
            <v>202103</v>
          </cell>
          <cell r="J871" t="str">
            <v>CD</v>
          </cell>
          <cell r="K871" t="str">
            <v>AA</v>
          </cell>
          <cell r="L871" t="str">
            <v>397000</v>
          </cell>
          <cell r="M871" t="str">
            <v xml:space="preserve">038                                </v>
          </cell>
          <cell r="N871" t="str">
            <v>CDACOM</v>
          </cell>
          <cell r="O871" t="str">
            <v xml:space="preserve">CFNU    </v>
          </cell>
          <cell r="P871" t="str">
            <v>Enterprise Security</v>
          </cell>
          <cell r="Q871" t="str">
            <v>Enterprise Security (CDAA)</v>
          </cell>
          <cell r="R871">
            <v>115496.51</v>
          </cell>
          <cell r="S871" t="str">
            <v>5032</v>
          </cell>
          <cell r="T871" t="str">
            <v>32P01</v>
          </cell>
          <cell r="U871" t="str">
            <v>Programs</v>
          </cell>
          <cell r="V871" t="str">
            <v>CD.AA.397000</v>
          </cell>
          <cell r="W871">
            <v>9.307E-2</v>
          </cell>
          <cell r="X871">
            <v>10749.260185699999</v>
          </cell>
        </row>
        <row r="872">
          <cell r="B872" t="str">
            <v>32P01</v>
          </cell>
          <cell r="C872" t="str">
            <v>5032</v>
          </cell>
          <cell r="D872" t="str">
            <v xml:space="preserve">Surveillance Cameras - CDA		</v>
          </cell>
          <cell r="E872" t="str">
            <v>03805751</v>
          </cell>
          <cell r="F872" t="str">
            <v>GP-Cap Specific</v>
          </cell>
          <cell r="G872">
            <v>43252</v>
          </cell>
          <cell r="H872" t="str">
            <v>202103</v>
          </cell>
          <cell r="I872">
            <v>202103</v>
          </cell>
          <cell r="J872" t="str">
            <v>CD</v>
          </cell>
          <cell r="K872" t="str">
            <v>AA</v>
          </cell>
          <cell r="L872" t="str">
            <v>397000</v>
          </cell>
          <cell r="M872" t="str">
            <v xml:space="preserve">038                                </v>
          </cell>
          <cell r="N872" t="str">
            <v>CDACOM</v>
          </cell>
          <cell r="O872" t="str">
            <v xml:space="preserve">NURV    </v>
          </cell>
          <cell r="P872" t="str">
            <v>Enterprise Security</v>
          </cell>
          <cell r="Q872" t="str">
            <v>Enterprise Security (CDAA)</v>
          </cell>
          <cell r="R872">
            <v>-33221.43</v>
          </cell>
          <cell r="S872" t="str">
            <v>5032</v>
          </cell>
          <cell r="T872" t="str">
            <v>32P01</v>
          </cell>
          <cell r="U872" t="str">
            <v>Programs</v>
          </cell>
          <cell r="V872" t="str">
            <v>CD.AA.397000</v>
          </cell>
          <cell r="W872">
            <v>9.307E-2</v>
          </cell>
          <cell r="X872">
            <v>-3091.9184900999999</v>
          </cell>
        </row>
        <row r="873">
          <cell r="B873" t="str">
            <v>33C09</v>
          </cell>
          <cell r="C873" t="str">
            <v>5033</v>
          </cell>
          <cell r="D873" t="str">
            <v>Access Mngmt System Refresh</v>
          </cell>
          <cell r="E873" t="str">
            <v>09906423</v>
          </cell>
          <cell r="F873" t="str">
            <v>GP-Cap Specific</v>
          </cell>
          <cell r="G873">
            <v>43435</v>
          </cell>
          <cell r="H873" t="str">
            <v>202103</v>
          </cell>
          <cell r="I873">
            <v>202103</v>
          </cell>
          <cell r="J873" t="str">
            <v>CD</v>
          </cell>
          <cell r="K873" t="str">
            <v>AA</v>
          </cell>
          <cell r="L873" t="str">
            <v>303100</v>
          </cell>
          <cell r="M873" t="str">
            <v xml:space="preserve">099                                </v>
          </cell>
          <cell r="N873" t="str">
            <v>00</v>
          </cell>
          <cell r="O873" t="str">
            <v xml:space="preserve">UADD    </v>
          </cell>
          <cell r="P873" t="str">
            <v>Facilities and Storage Locations Security</v>
          </cell>
          <cell r="Q873" t="str">
            <v>Facilities and Storage Locations</v>
          </cell>
          <cell r="R873">
            <v>8090.76</v>
          </cell>
          <cell r="S873" t="str">
            <v>5033</v>
          </cell>
          <cell r="T873" t="str">
            <v>33C09</v>
          </cell>
          <cell r="U873" t="str">
            <v>Programs</v>
          </cell>
          <cell r="V873" t="str">
            <v>CD.AA.303100</v>
          </cell>
          <cell r="W873">
            <v>9.307E-2</v>
          </cell>
          <cell r="X873">
            <v>753.00703320000002</v>
          </cell>
        </row>
        <row r="874">
          <cell r="B874" t="str">
            <v>33C09</v>
          </cell>
          <cell r="C874" t="str">
            <v>5033</v>
          </cell>
          <cell r="D874" t="str">
            <v>Access Mngmt System Refresh</v>
          </cell>
          <cell r="E874" t="str">
            <v>09906423</v>
          </cell>
          <cell r="F874" t="str">
            <v>GP-Cap Specific</v>
          </cell>
          <cell r="G874">
            <v>43435</v>
          </cell>
          <cell r="H874" t="str">
            <v>202103</v>
          </cell>
          <cell r="I874">
            <v>202103</v>
          </cell>
          <cell r="J874" t="str">
            <v>CD</v>
          </cell>
          <cell r="K874" t="str">
            <v>AA</v>
          </cell>
          <cell r="L874" t="str">
            <v>391100</v>
          </cell>
          <cell r="M874" t="str">
            <v xml:space="preserve">099                                </v>
          </cell>
          <cell r="N874" t="str">
            <v>00</v>
          </cell>
          <cell r="O874" t="str">
            <v xml:space="preserve">UADD    </v>
          </cell>
          <cell r="P874" t="str">
            <v>Facilities and Storage Locations Security</v>
          </cell>
          <cell r="Q874" t="str">
            <v>Facilities and Storage Locations</v>
          </cell>
          <cell r="R874">
            <v>4045.38</v>
          </cell>
          <cell r="S874" t="str">
            <v>5033</v>
          </cell>
          <cell r="T874" t="str">
            <v>33C09</v>
          </cell>
          <cell r="U874" t="str">
            <v>Programs</v>
          </cell>
          <cell r="V874" t="str">
            <v>CD.AA.391100</v>
          </cell>
          <cell r="W874">
            <v>9.307E-2</v>
          </cell>
          <cell r="X874">
            <v>376.50351660000001</v>
          </cell>
        </row>
        <row r="875">
          <cell r="B875" t="str">
            <v>33C09</v>
          </cell>
          <cell r="C875" t="str">
            <v>5033</v>
          </cell>
          <cell r="D875" t="str">
            <v>Access Mngmt System Refresh</v>
          </cell>
          <cell r="E875" t="str">
            <v>09906423</v>
          </cell>
          <cell r="F875" t="str">
            <v>GP-Cap Specific</v>
          </cell>
          <cell r="G875">
            <v>43435</v>
          </cell>
          <cell r="H875" t="str">
            <v>202103</v>
          </cell>
          <cell r="I875">
            <v>202103</v>
          </cell>
          <cell r="J875" t="str">
            <v>CD</v>
          </cell>
          <cell r="K875" t="str">
            <v>AA</v>
          </cell>
          <cell r="L875" t="str">
            <v>397000</v>
          </cell>
          <cell r="M875" t="str">
            <v xml:space="preserve">099                                </v>
          </cell>
          <cell r="N875" t="str">
            <v>CENTR</v>
          </cell>
          <cell r="O875" t="str">
            <v xml:space="preserve">UADD    </v>
          </cell>
          <cell r="P875" t="str">
            <v>Facilities and Storage Locations Security</v>
          </cell>
          <cell r="Q875" t="str">
            <v>Facilities and Storage Locations</v>
          </cell>
          <cell r="R875">
            <v>809.08</v>
          </cell>
          <cell r="S875" t="str">
            <v>5033</v>
          </cell>
          <cell r="T875" t="str">
            <v>33C09</v>
          </cell>
          <cell r="U875" t="str">
            <v>Programs</v>
          </cell>
          <cell r="V875" t="str">
            <v>CD.AA.397000</v>
          </cell>
          <cell r="W875">
            <v>9.307E-2</v>
          </cell>
          <cell r="X875">
            <v>75.301075600000004</v>
          </cell>
        </row>
        <row r="876">
          <cell r="B876" t="str">
            <v>36N09</v>
          </cell>
          <cell r="C876" t="str">
            <v>5036</v>
          </cell>
          <cell r="D876" t="str">
            <v>FDTI Colville Wrkstat. Upgrade</v>
          </cell>
          <cell r="E876" t="str">
            <v>09906685</v>
          </cell>
          <cell r="F876" t="str">
            <v>GP-Cap Specific</v>
          </cell>
          <cell r="G876">
            <v>43800</v>
          </cell>
          <cell r="H876" t="str">
            <v>202103</v>
          </cell>
          <cell r="I876">
            <v>202103</v>
          </cell>
          <cell r="J876" t="str">
            <v>CD</v>
          </cell>
          <cell r="K876" t="str">
            <v>AA</v>
          </cell>
          <cell r="L876" t="str">
            <v>391000</v>
          </cell>
          <cell r="M876" t="str">
            <v xml:space="preserve">099                                </v>
          </cell>
          <cell r="N876" t="str">
            <v>00</v>
          </cell>
          <cell r="O876" t="str">
            <v xml:space="preserve">CFNU    </v>
          </cell>
          <cell r="P876" t="str">
            <v>Facilities Driven Technology Improvements</v>
          </cell>
          <cell r="Q876" t="str">
            <v>Facilities Driven Technology Improvements</v>
          </cell>
          <cell r="R876">
            <v>8639.27</v>
          </cell>
          <cell r="S876" t="str">
            <v>5036</v>
          </cell>
          <cell r="T876" t="str">
            <v>36N09</v>
          </cell>
          <cell r="U876" t="str">
            <v>Programs</v>
          </cell>
          <cell r="V876" t="str">
            <v>CD.AA.391000</v>
          </cell>
          <cell r="W876">
            <v>9.307E-2</v>
          </cell>
          <cell r="X876">
            <v>804.05685890000007</v>
          </cell>
        </row>
        <row r="877">
          <cell r="B877" t="str">
            <v>36N09</v>
          </cell>
          <cell r="C877" t="str">
            <v>5036</v>
          </cell>
          <cell r="D877" t="str">
            <v>FDTI Colville Wrkstat. Upgrade</v>
          </cell>
          <cell r="E877" t="str">
            <v>09906685</v>
          </cell>
          <cell r="F877" t="str">
            <v>GP-Cap Specific</v>
          </cell>
          <cell r="G877">
            <v>43800</v>
          </cell>
          <cell r="H877" t="str">
            <v>202103</v>
          </cell>
          <cell r="I877">
            <v>202103</v>
          </cell>
          <cell r="J877" t="str">
            <v>CD</v>
          </cell>
          <cell r="K877" t="str">
            <v>AA</v>
          </cell>
          <cell r="L877" t="str">
            <v>391100</v>
          </cell>
          <cell r="M877" t="str">
            <v xml:space="preserve">099                                </v>
          </cell>
          <cell r="N877" t="str">
            <v>00</v>
          </cell>
          <cell r="O877" t="str">
            <v xml:space="preserve">CFNU    </v>
          </cell>
          <cell r="P877" t="str">
            <v>Facilities Driven Technology Improvements</v>
          </cell>
          <cell r="Q877" t="str">
            <v>Facilities Driven Technology Improvements</v>
          </cell>
          <cell r="R877">
            <v>19561.66</v>
          </cell>
          <cell r="S877" t="str">
            <v>5036</v>
          </cell>
          <cell r="T877" t="str">
            <v>36N09</v>
          </cell>
          <cell r="U877" t="str">
            <v>Programs</v>
          </cell>
          <cell r="V877" t="str">
            <v>CD.AA.391100</v>
          </cell>
          <cell r="W877">
            <v>9.307E-2</v>
          </cell>
          <cell r="X877">
            <v>1820.6036962000001</v>
          </cell>
        </row>
        <row r="878">
          <cell r="B878" t="str">
            <v>36N09</v>
          </cell>
          <cell r="C878" t="str">
            <v>5036</v>
          </cell>
          <cell r="D878" t="str">
            <v>FDTI Colville Wrkstat. Upgrade</v>
          </cell>
          <cell r="E878" t="str">
            <v>09906685</v>
          </cell>
          <cell r="F878" t="str">
            <v>GP-Cap Specific</v>
          </cell>
          <cell r="G878">
            <v>43800</v>
          </cell>
          <cell r="H878" t="str">
            <v>202103</v>
          </cell>
          <cell r="I878">
            <v>202103</v>
          </cell>
          <cell r="J878" t="str">
            <v>CD</v>
          </cell>
          <cell r="K878" t="str">
            <v>AA</v>
          </cell>
          <cell r="L878" t="str">
            <v>391100</v>
          </cell>
          <cell r="M878" t="str">
            <v xml:space="preserve">099                                </v>
          </cell>
          <cell r="N878" t="str">
            <v>00</v>
          </cell>
          <cell r="O878" t="str">
            <v xml:space="preserve">NURV    </v>
          </cell>
          <cell r="P878" t="str">
            <v>Facilities Driven Technology Improvements</v>
          </cell>
          <cell r="Q878" t="str">
            <v>Facilities Driven Technology Improvements</v>
          </cell>
          <cell r="R878">
            <v>-17778.27</v>
          </cell>
          <cell r="S878" t="str">
            <v>5036</v>
          </cell>
          <cell r="T878" t="str">
            <v>36N09</v>
          </cell>
          <cell r="U878" t="str">
            <v>Programs</v>
          </cell>
          <cell r="V878" t="str">
            <v>CD.AA.391100</v>
          </cell>
          <cell r="W878">
            <v>9.307E-2</v>
          </cell>
          <cell r="X878">
            <v>-1654.6235889</v>
          </cell>
        </row>
        <row r="879">
          <cell r="B879" t="str">
            <v>36N09</v>
          </cell>
          <cell r="C879" t="str">
            <v>5036</v>
          </cell>
          <cell r="D879" t="str">
            <v>FDTI Colville Wrkstat. Upgrade</v>
          </cell>
          <cell r="E879" t="str">
            <v>09906685</v>
          </cell>
          <cell r="F879" t="str">
            <v>GP-Cap Specific</v>
          </cell>
          <cell r="G879">
            <v>43800</v>
          </cell>
          <cell r="H879" t="str">
            <v>202103</v>
          </cell>
          <cell r="I879">
            <v>202103</v>
          </cell>
          <cell r="J879" t="str">
            <v>CD</v>
          </cell>
          <cell r="K879" t="str">
            <v>AA</v>
          </cell>
          <cell r="L879" t="str">
            <v>397000</v>
          </cell>
          <cell r="M879" t="str">
            <v xml:space="preserve">099                                </v>
          </cell>
          <cell r="N879" t="str">
            <v>00</v>
          </cell>
          <cell r="O879" t="str">
            <v xml:space="preserve">CFNU    </v>
          </cell>
          <cell r="P879" t="str">
            <v>Facilities Driven Technology Improvements</v>
          </cell>
          <cell r="Q879" t="str">
            <v>Facilities Driven Technology Improvements</v>
          </cell>
          <cell r="R879">
            <v>6679.05</v>
          </cell>
          <cell r="S879" t="str">
            <v>5036</v>
          </cell>
          <cell r="T879" t="str">
            <v>36N09</v>
          </cell>
          <cell r="U879" t="str">
            <v>Programs</v>
          </cell>
          <cell r="V879" t="str">
            <v>CD.AA.397000</v>
          </cell>
          <cell r="W879">
            <v>9.307E-2</v>
          </cell>
          <cell r="X879">
            <v>621.61918349999996</v>
          </cell>
        </row>
        <row r="880">
          <cell r="B880" t="str">
            <v>36N09</v>
          </cell>
          <cell r="C880" t="str">
            <v>5036</v>
          </cell>
          <cell r="D880" t="str">
            <v>FDTI Colville Wrkstat. Upgrade</v>
          </cell>
          <cell r="E880" t="str">
            <v>09906685</v>
          </cell>
          <cell r="F880" t="str">
            <v>GP-Cap Specific</v>
          </cell>
          <cell r="G880">
            <v>43800</v>
          </cell>
          <cell r="H880" t="str">
            <v>202103</v>
          </cell>
          <cell r="I880">
            <v>202103</v>
          </cell>
          <cell r="J880" t="str">
            <v>CD</v>
          </cell>
          <cell r="K880" t="str">
            <v>AA</v>
          </cell>
          <cell r="L880" t="str">
            <v>397000</v>
          </cell>
          <cell r="M880" t="str">
            <v xml:space="preserve">099                                </v>
          </cell>
          <cell r="N880" t="str">
            <v>00</v>
          </cell>
          <cell r="O880" t="str">
            <v xml:space="preserve">NURV    </v>
          </cell>
          <cell r="P880" t="str">
            <v>Facilities Driven Technology Improvements</v>
          </cell>
          <cell r="Q880" t="str">
            <v>Facilities Driven Technology Improvements</v>
          </cell>
          <cell r="R880">
            <v>-17101.71</v>
          </cell>
          <cell r="S880" t="str">
            <v>5036</v>
          </cell>
          <cell r="T880" t="str">
            <v>36N09</v>
          </cell>
          <cell r="U880" t="str">
            <v>Programs</v>
          </cell>
          <cell r="V880" t="str">
            <v>CD.AA.397000</v>
          </cell>
          <cell r="W880">
            <v>9.307E-2</v>
          </cell>
          <cell r="X880">
            <v>-1591.6561497</v>
          </cell>
        </row>
        <row r="881">
          <cell r="B881" t="str">
            <v>35N09</v>
          </cell>
          <cell r="C881" t="str">
            <v>5037</v>
          </cell>
          <cell r="D881" t="str">
            <v>ITFA 2020-AV Blanket</v>
          </cell>
          <cell r="E881" t="str">
            <v>09906619</v>
          </cell>
          <cell r="F881" t="str">
            <v>GP-Cap Blanket</v>
          </cell>
          <cell r="G881">
            <v>43800</v>
          </cell>
          <cell r="H881" t="str">
            <v>202103</v>
          </cell>
          <cell r="I881">
            <v>202103</v>
          </cell>
          <cell r="J881" t="str">
            <v>CD</v>
          </cell>
          <cell r="K881" t="str">
            <v>AA</v>
          </cell>
          <cell r="L881" t="str">
            <v>391100</v>
          </cell>
          <cell r="M881" t="str">
            <v xml:space="preserve">099                                </v>
          </cell>
          <cell r="N881" t="str">
            <v>00</v>
          </cell>
          <cell r="O881" t="str">
            <v xml:space="preserve">UADD    </v>
          </cell>
          <cell r="P881" t="str">
            <v>Infrastructure Technology Failed Assets</v>
          </cell>
          <cell r="Q881" t="str">
            <v>Infrastructure Technology Failed Assets</v>
          </cell>
          <cell r="R881">
            <v>937.99</v>
          </cell>
          <cell r="S881" t="str">
            <v>5037</v>
          </cell>
          <cell r="T881" t="str">
            <v>35N09</v>
          </cell>
          <cell r="U881" t="str">
            <v>Programs</v>
          </cell>
          <cell r="V881" t="str">
            <v>CD.AA.391100</v>
          </cell>
          <cell r="W881">
            <v>9.307E-2</v>
          </cell>
          <cell r="X881">
            <v>87.298729300000005</v>
          </cell>
        </row>
        <row r="882">
          <cell r="B882" t="str">
            <v>35N09</v>
          </cell>
          <cell r="C882" t="str">
            <v>5037</v>
          </cell>
          <cell r="D882" t="str">
            <v>ITFA 2020-FAN Blanket</v>
          </cell>
          <cell r="E882" t="str">
            <v>09906626</v>
          </cell>
          <cell r="F882" t="str">
            <v>GP-Cap Blanket</v>
          </cell>
          <cell r="G882">
            <v>43800</v>
          </cell>
          <cell r="H882" t="str">
            <v>202103</v>
          </cell>
          <cell r="I882">
            <v>202103</v>
          </cell>
          <cell r="J882" t="str">
            <v>CD</v>
          </cell>
          <cell r="K882" t="str">
            <v>AA</v>
          </cell>
          <cell r="L882" t="str">
            <v>397000</v>
          </cell>
          <cell r="M882" t="str">
            <v xml:space="preserve">099                                </v>
          </cell>
          <cell r="N882" t="str">
            <v>00</v>
          </cell>
          <cell r="O882" t="str">
            <v xml:space="preserve">UADD    </v>
          </cell>
          <cell r="P882" t="str">
            <v>Infrastructure Technology Failed Assets</v>
          </cell>
          <cell r="Q882" t="str">
            <v>Infrastructure Technology Failed Assets</v>
          </cell>
          <cell r="R882">
            <v>49461.64</v>
          </cell>
          <cell r="S882" t="str">
            <v>5037</v>
          </cell>
          <cell r="T882" t="str">
            <v>35N09</v>
          </cell>
          <cell r="U882" t="str">
            <v>Programs</v>
          </cell>
          <cell r="V882" t="str">
            <v>CD.AA.397000</v>
          </cell>
          <cell r="W882">
            <v>9.307E-2</v>
          </cell>
          <cell r="X882">
            <v>4603.3948348000004</v>
          </cell>
        </row>
        <row r="883">
          <cell r="B883" t="str">
            <v>35N09</v>
          </cell>
          <cell r="C883" t="str">
            <v>5037</v>
          </cell>
          <cell r="D883" t="str">
            <v>ITFA 2020-Laptop Blanket</v>
          </cell>
          <cell r="E883" t="str">
            <v>09906612</v>
          </cell>
          <cell r="F883" t="str">
            <v>GP-Cap Blanket</v>
          </cell>
          <cell r="G883">
            <v>43617</v>
          </cell>
          <cell r="H883" t="str">
            <v>202103</v>
          </cell>
          <cell r="I883">
            <v>202103</v>
          </cell>
          <cell r="J883" t="str">
            <v>CD</v>
          </cell>
          <cell r="K883" t="str">
            <v>AA</v>
          </cell>
          <cell r="L883" t="str">
            <v>391100</v>
          </cell>
          <cell r="M883" t="str">
            <v xml:space="preserve">099                                </v>
          </cell>
          <cell r="N883" t="str">
            <v>00</v>
          </cell>
          <cell r="O883" t="str">
            <v xml:space="preserve">UADD    </v>
          </cell>
          <cell r="P883" t="str">
            <v>Infrastructure Technology Failed Assets</v>
          </cell>
          <cell r="Q883" t="str">
            <v>Infrastructure Technology Failed Assets</v>
          </cell>
          <cell r="R883">
            <v>2761.04</v>
          </cell>
          <cell r="S883" t="str">
            <v>5037</v>
          </cell>
          <cell r="T883" t="str">
            <v>35N09</v>
          </cell>
          <cell r="U883" t="str">
            <v>Programs</v>
          </cell>
          <cell r="V883" t="str">
            <v>CD.AA.391100</v>
          </cell>
          <cell r="W883">
            <v>9.307E-2</v>
          </cell>
          <cell r="X883">
            <v>256.9699928</v>
          </cell>
        </row>
        <row r="884">
          <cell r="B884" t="str">
            <v>35N09</v>
          </cell>
          <cell r="C884" t="str">
            <v>5037</v>
          </cell>
          <cell r="D884" t="str">
            <v>ITFA 2020-Mobile Phones</v>
          </cell>
          <cell r="E884" t="str">
            <v>09906622</v>
          </cell>
          <cell r="F884" t="str">
            <v>GP-Cap Blanket</v>
          </cell>
          <cell r="G884">
            <v>43800</v>
          </cell>
          <cell r="H884" t="str">
            <v>202103</v>
          </cell>
          <cell r="I884">
            <v>202103</v>
          </cell>
          <cell r="J884" t="str">
            <v>CD</v>
          </cell>
          <cell r="K884" t="str">
            <v>AA</v>
          </cell>
          <cell r="L884" t="str">
            <v>397200</v>
          </cell>
          <cell r="M884" t="str">
            <v xml:space="preserve">099                                </v>
          </cell>
          <cell r="N884" t="str">
            <v>00</v>
          </cell>
          <cell r="O884" t="str">
            <v xml:space="preserve">UADD    </v>
          </cell>
          <cell r="P884" t="str">
            <v>Infrastructure Technology Failed Assets</v>
          </cell>
          <cell r="Q884" t="str">
            <v>Infrastructure Technology Failed Assets</v>
          </cell>
          <cell r="R884">
            <v>3224.19</v>
          </cell>
          <cell r="S884" t="str">
            <v>5037</v>
          </cell>
          <cell r="T884" t="str">
            <v>35N09</v>
          </cell>
          <cell r="U884" t="str">
            <v>Programs</v>
          </cell>
          <cell r="V884" t="str">
            <v>CD.AA.397200</v>
          </cell>
          <cell r="W884">
            <v>9.307E-2</v>
          </cell>
          <cell r="X884">
            <v>300.07536329999999</v>
          </cell>
        </row>
        <row r="885">
          <cell r="B885" t="str">
            <v>35N09</v>
          </cell>
          <cell r="C885" t="str">
            <v>5037</v>
          </cell>
          <cell r="D885" t="str">
            <v>ITFA 2020-Monitor Replacement</v>
          </cell>
          <cell r="E885" t="str">
            <v>09906621</v>
          </cell>
          <cell r="F885" t="str">
            <v>GP-Cap Blanket</v>
          </cell>
          <cell r="G885">
            <v>43800</v>
          </cell>
          <cell r="H885" t="str">
            <v>202103</v>
          </cell>
          <cell r="I885">
            <v>202103</v>
          </cell>
          <cell r="J885" t="str">
            <v>CD</v>
          </cell>
          <cell r="K885" t="str">
            <v>AA</v>
          </cell>
          <cell r="L885" t="str">
            <v>391100</v>
          </cell>
          <cell r="M885" t="str">
            <v xml:space="preserve">099                                </v>
          </cell>
          <cell r="N885" t="str">
            <v>00</v>
          </cell>
          <cell r="O885" t="str">
            <v xml:space="preserve">UADD    </v>
          </cell>
          <cell r="P885" t="str">
            <v>Infrastructure Technology Failed Assets</v>
          </cell>
          <cell r="Q885" t="str">
            <v>Infrastructure Technology Failed Assets</v>
          </cell>
          <cell r="R885">
            <v>1293.48</v>
          </cell>
          <cell r="S885" t="str">
            <v>5037</v>
          </cell>
          <cell r="T885" t="str">
            <v>35N09</v>
          </cell>
          <cell r="U885" t="str">
            <v>Programs</v>
          </cell>
          <cell r="V885" t="str">
            <v>CD.AA.391100</v>
          </cell>
          <cell r="W885">
            <v>9.307E-2</v>
          </cell>
          <cell r="X885">
            <v>120.3841836</v>
          </cell>
        </row>
        <row r="886">
          <cell r="B886" t="str">
            <v>35N09</v>
          </cell>
          <cell r="C886" t="str">
            <v>5037</v>
          </cell>
          <cell r="D886" t="str">
            <v>ITFA 2020-Printer Replacement</v>
          </cell>
          <cell r="E886" t="str">
            <v>09906636</v>
          </cell>
          <cell r="F886" t="str">
            <v>GP-Cap Blanket</v>
          </cell>
          <cell r="G886">
            <v>43800</v>
          </cell>
          <cell r="H886" t="str">
            <v>202103</v>
          </cell>
          <cell r="I886">
            <v>202103</v>
          </cell>
          <cell r="J886" t="str">
            <v>CD</v>
          </cell>
          <cell r="K886" t="str">
            <v>AA</v>
          </cell>
          <cell r="L886" t="str">
            <v>391100</v>
          </cell>
          <cell r="M886" t="str">
            <v xml:space="preserve">099                                </v>
          </cell>
          <cell r="N886" t="str">
            <v>00</v>
          </cell>
          <cell r="O886" t="str">
            <v xml:space="preserve">UADD    </v>
          </cell>
          <cell r="P886" t="str">
            <v>Infrastructure Technology Failed Assets</v>
          </cell>
          <cell r="Q886" t="str">
            <v>Infrastructure Technology Failed Assets</v>
          </cell>
          <cell r="R886">
            <v>1418.4</v>
          </cell>
          <cell r="S886" t="str">
            <v>5037</v>
          </cell>
          <cell r="T886" t="str">
            <v>35N09</v>
          </cell>
          <cell r="U886" t="str">
            <v>Programs</v>
          </cell>
          <cell r="V886" t="str">
            <v>CD.AA.391100</v>
          </cell>
          <cell r="W886">
            <v>9.307E-2</v>
          </cell>
          <cell r="X886">
            <v>132.01048800000001</v>
          </cell>
        </row>
        <row r="887">
          <cell r="B887" t="str">
            <v>35N09</v>
          </cell>
          <cell r="C887" t="str">
            <v>5037</v>
          </cell>
          <cell r="D887" t="str">
            <v>ITFA Comms Device Blanket</v>
          </cell>
          <cell r="E887" t="str">
            <v>09906815</v>
          </cell>
          <cell r="F887" t="str">
            <v>GP-Cap Blanket</v>
          </cell>
          <cell r="G887">
            <v>44197</v>
          </cell>
          <cell r="H887" t="str">
            <v>202103</v>
          </cell>
          <cell r="I887">
            <v>202103</v>
          </cell>
          <cell r="J887" t="str">
            <v>CD</v>
          </cell>
          <cell r="K887" t="str">
            <v>AA</v>
          </cell>
          <cell r="L887" t="str">
            <v>397000</v>
          </cell>
          <cell r="M887" t="str">
            <v xml:space="preserve">099                                </v>
          </cell>
          <cell r="N887" t="str">
            <v>00</v>
          </cell>
          <cell r="O887" t="str">
            <v xml:space="preserve">UADD    </v>
          </cell>
          <cell r="P887" t="str">
            <v>Infrastructure Technology Failed Assets</v>
          </cell>
          <cell r="Q887" t="str">
            <v>Infrastructure Technology Failed Assets</v>
          </cell>
          <cell r="R887">
            <v>4799.2700000000004</v>
          </cell>
          <cell r="S887" t="str">
            <v>5037</v>
          </cell>
          <cell r="T887" t="str">
            <v>35N09</v>
          </cell>
          <cell r="U887" t="str">
            <v>Programs</v>
          </cell>
          <cell r="V887" t="str">
            <v>CD.AA.397000</v>
          </cell>
          <cell r="W887">
            <v>9.307E-2</v>
          </cell>
          <cell r="X887">
            <v>446.66805890000006</v>
          </cell>
        </row>
        <row r="888">
          <cell r="B888" t="str">
            <v>35N09</v>
          </cell>
          <cell r="C888" t="str">
            <v>5037</v>
          </cell>
          <cell r="D888" t="str">
            <v>ITFA Network Device Blanket</v>
          </cell>
          <cell r="E888" t="str">
            <v>09906813</v>
          </cell>
          <cell r="F888" t="str">
            <v>GP-Cap Blanket</v>
          </cell>
          <cell r="G888">
            <v>44197</v>
          </cell>
          <cell r="H888" t="str">
            <v>202103</v>
          </cell>
          <cell r="I888">
            <v>202103</v>
          </cell>
          <cell r="J888" t="str">
            <v>CD</v>
          </cell>
          <cell r="K888" t="str">
            <v>AA</v>
          </cell>
          <cell r="L888" t="str">
            <v>397000</v>
          </cell>
          <cell r="M888" t="str">
            <v xml:space="preserve">099                                </v>
          </cell>
          <cell r="N888" t="str">
            <v>00</v>
          </cell>
          <cell r="O888" t="str">
            <v xml:space="preserve">UADD    </v>
          </cell>
          <cell r="P888" t="str">
            <v>Infrastructure Technology Failed Assets</v>
          </cell>
          <cell r="Q888" t="str">
            <v>Infrastructure Technology Failed Assets</v>
          </cell>
          <cell r="R888">
            <v>963.09</v>
          </cell>
          <cell r="S888" t="str">
            <v>5037</v>
          </cell>
          <cell r="T888" t="str">
            <v>35N09</v>
          </cell>
          <cell r="U888" t="str">
            <v>Programs</v>
          </cell>
          <cell r="V888" t="str">
            <v>CD.AA.397000</v>
          </cell>
          <cell r="W888">
            <v>9.307E-2</v>
          </cell>
          <cell r="X888">
            <v>89.634786300000002</v>
          </cell>
        </row>
        <row r="889">
          <cell r="B889" t="str">
            <v>35N09</v>
          </cell>
          <cell r="C889" t="str">
            <v>5037</v>
          </cell>
          <cell r="D889" t="str">
            <v>ITFA Repeaters Blanket</v>
          </cell>
          <cell r="E889" t="str">
            <v>09906814</v>
          </cell>
          <cell r="F889" t="str">
            <v>GP-Cap Blanket</v>
          </cell>
          <cell r="G889">
            <v>44197</v>
          </cell>
          <cell r="H889" t="str">
            <v>202103</v>
          </cell>
          <cell r="I889">
            <v>202103</v>
          </cell>
          <cell r="J889" t="str">
            <v>CD</v>
          </cell>
          <cell r="K889" t="str">
            <v>AA</v>
          </cell>
          <cell r="L889" t="str">
            <v>397000</v>
          </cell>
          <cell r="M889" t="str">
            <v xml:space="preserve">099                                </v>
          </cell>
          <cell r="N889" t="str">
            <v>00</v>
          </cell>
          <cell r="O889" t="str">
            <v xml:space="preserve">UADD    </v>
          </cell>
          <cell r="P889" t="str">
            <v>Infrastructure Technology Failed Assets</v>
          </cell>
          <cell r="Q889" t="str">
            <v>Infrastructure Technology Failed Assets</v>
          </cell>
          <cell r="R889">
            <v>83711.63</v>
          </cell>
          <cell r="S889" t="str">
            <v>5037</v>
          </cell>
          <cell r="T889" t="str">
            <v>35N09</v>
          </cell>
          <cell r="U889" t="str">
            <v>Programs</v>
          </cell>
          <cell r="V889" t="str">
            <v>CD.AA.397000</v>
          </cell>
          <cell r="W889">
            <v>9.307E-2</v>
          </cell>
          <cell r="X889">
            <v>7791.0414041000004</v>
          </cell>
        </row>
        <row r="890">
          <cell r="B890" t="str">
            <v>35N09</v>
          </cell>
          <cell r="C890" t="str">
            <v>5037</v>
          </cell>
          <cell r="D890" t="str">
            <v>ITFA Storage Device Blanket</v>
          </cell>
          <cell r="E890" t="str">
            <v>09906816</v>
          </cell>
          <cell r="F890" t="str">
            <v>GP-Cap Blanket</v>
          </cell>
          <cell r="G890">
            <v>44197</v>
          </cell>
          <cell r="H890" t="str">
            <v>202103</v>
          </cell>
          <cell r="I890">
            <v>202103</v>
          </cell>
          <cell r="J890" t="str">
            <v>CD</v>
          </cell>
          <cell r="K890" t="str">
            <v>AA</v>
          </cell>
          <cell r="L890" t="str">
            <v>391100</v>
          </cell>
          <cell r="M890" t="str">
            <v xml:space="preserve">099                                </v>
          </cell>
          <cell r="N890" t="str">
            <v>00</v>
          </cell>
          <cell r="O890" t="str">
            <v xml:space="preserve">UADD    </v>
          </cell>
          <cell r="P890" t="str">
            <v>Infrastructure Technology Failed Assets</v>
          </cell>
          <cell r="Q890" t="str">
            <v>Infrastructure Technology Failed Assets</v>
          </cell>
          <cell r="R890">
            <v>963.09</v>
          </cell>
          <cell r="S890" t="str">
            <v>5037</v>
          </cell>
          <cell r="T890" t="str">
            <v>35N09</v>
          </cell>
          <cell r="U890" t="str">
            <v>Programs</v>
          </cell>
          <cell r="V890" t="str">
            <v>CD.AA.391100</v>
          </cell>
          <cell r="W890">
            <v>9.307E-2</v>
          </cell>
          <cell r="X890">
            <v>89.634786300000002</v>
          </cell>
        </row>
        <row r="891">
          <cell r="B891" t="str">
            <v>38X09</v>
          </cell>
          <cell r="C891" t="str">
            <v>5038</v>
          </cell>
          <cell r="D891" t="str">
            <v>Data Lake Foundation</v>
          </cell>
          <cell r="E891" t="str">
            <v>09906727</v>
          </cell>
          <cell r="F891" t="str">
            <v>GP-Cap Specific</v>
          </cell>
          <cell r="G891">
            <v>44013</v>
          </cell>
          <cell r="H891" t="str">
            <v>202103</v>
          </cell>
          <cell r="I891">
            <v>202103</v>
          </cell>
          <cell r="J891" t="str">
            <v>CD</v>
          </cell>
          <cell r="K891" t="str">
            <v>AA</v>
          </cell>
          <cell r="L891" t="str">
            <v>303100</v>
          </cell>
          <cell r="M891" t="str">
            <v xml:space="preserve">099                                </v>
          </cell>
          <cell r="N891" t="str">
            <v>00</v>
          </cell>
          <cell r="O891" t="str">
            <v xml:space="preserve">CFNU    </v>
          </cell>
          <cell r="P891" t="str">
            <v>Enterprise Data Science</v>
          </cell>
          <cell r="Q891" t="str">
            <v xml:space="preserve"> Enterprise Data Science</v>
          </cell>
          <cell r="R891">
            <v>58228.480000000003</v>
          </cell>
          <cell r="S891" t="str">
            <v>5038</v>
          </cell>
          <cell r="T891" t="str">
            <v>38X09</v>
          </cell>
          <cell r="U891" t="str">
            <v>Programs</v>
          </cell>
          <cell r="V891" t="str">
            <v>CD.AA.303100</v>
          </cell>
          <cell r="W891">
            <v>9.307E-2</v>
          </cell>
          <cell r="X891">
            <v>5419.3246336000002</v>
          </cell>
        </row>
        <row r="892">
          <cell r="B892" t="str">
            <v>38X09</v>
          </cell>
          <cell r="C892" t="str">
            <v>5038</v>
          </cell>
          <cell r="D892" t="str">
            <v>Data Lake Foundation</v>
          </cell>
          <cell r="E892" t="str">
            <v>09906727</v>
          </cell>
          <cell r="F892" t="str">
            <v>GP-Cap Specific</v>
          </cell>
          <cell r="G892">
            <v>44013</v>
          </cell>
          <cell r="H892" t="str">
            <v>202103</v>
          </cell>
          <cell r="I892">
            <v>202103</v>
          </cell>
          <cell r="J892" t="str">
            <v>CD</v>
          </cell>
          <cell r="K892" t="str">
            <v>AA</v>
          </cell>
          <cell r="L892" t="str">
            <v>303100</v>
          </cell>
          <cell r="M892" t="str">
            <v xml:space="preserve">099                                </v>
          </cell>
          <cell r="N892" t="str">
            <v>00</v>
          </cell>
          <cell r="O892" t="str">
            <v xml:space="preserve">NURV    </v>
          </cell>
          <cell r="P892" t="str">
            <v>Enterprise Data Science</v>
          </cell>
          <cell r="Q892" t="str">
            <v xml:space="preserve"> Enterprise Data Science</v>
          </cell>
          <cell r="R892">
            <v>-58228.480000000003</v>
          </cell>
          <cell r="S892" t="str">
            <v>5038</v>
          </cell>
          <cell r="T892" t="str">
            <v>38X09</v>
          </cell>
          <cell r="U892" t="str">
            <v>Programs</v>
          </cell>
          <cell r="V892" t="str">
            <v>CD.AA.303100</v>
          </cell>
          <cell r="W892">
            <v>9.307E-2</v>
          </cell>
          <cell r="X892">
            <v>-5419.3246336000002</v>
          </cell>
        </row>
        <row r="893">
          <cell r="B893" t="str">
            <v>38X09</v>
          </cell>
          <cell r="C893" t="str">
            <v>5038</v>
          </cell>
          <cell r="D893" t="str">
            <v>Enterprise Data Science- Pkg 2</v>
          </cell>
          <cell r="E893" t="str">
            <v>09906625</v>
          </cell>
          <cell r="F893" t="str">
            <v>GP-Cap Specific</v>
          </cell>
          <cell r="G893">
            <v>43800</v>
          </cell>
          <cell r="H893" t="str">
            <v>202103</v>
          </cell>
          <cell r="I893">
            <v>202103</v>
          </cell>
          <cell r="J893" t="str">
            <v>CD</v>
          </cell>
          <cell r="K893" t="str">
            <v>AA</v>
          </cell>
          <cell r="L893" t="str">
            <v>303100</v>
          </cell>
          <cell r="M893" t="str">
            <v xml:space="preserve">099                                </v>
          </cell>
          <cell r="N893" t="str">
            <v>00</v>
          </cell>
          <cell r="O893" t="str">
            <v xml:space="preserve">CFNU    </v>
          </cell>
          <cell r="P893" t="str">
            <v>Enterprise Data Science</v>
          </cell>
          <cell r="Q893" t="str">
            <v xml:space="preserve"> Enterprise Data Science</v>
          </cell>
          <cell r="R893">
            <v>637140.54</v>
          </cell>
          <cell r="S893" t="str">
            <v>5038</v>
          </cell>
          <cell r="T893" t="str">
            <v>38X09</v>
          </cell>
          <cell r="U893" t="str">
            <v>Programs</v>
          </cell>
          <cell r="V893" t="str">
            <v>CD.AA.303100</v>
          </cell>
          <cell r="W893">
            <v>9.307E-2</v>
          </cell>
          <cell r="X893">
            <v>59298.670057800002</v>
          </cell>
        </row>
        <row r="894">
          <cell r="B894" t="str">
            <v>38X09</v>
          </cell>
          <cell r="C894" t="str">
            <v>5038</v>
          </cell>
          <cell r="D894" t="str">
            <v>Enterprise Data Science- Pkg 2</v>
          </cell>
          <cell r="E894" t="str">
            <v>09906625</v>
          </cell>
          <cell r="F894" t="str">
            <v>GP-Cap Specific</v>
          </cell>
          <cell r="G894">
            <v>43800</v>
          </cell>
          <cell r="H894" t="str">
            <v>202103</v>
          </cell>
          <cell r="I894">
            <v>202103</v>
          </cell>
          <cell r="J894" t="str">
            <v>CD</v>
          </cell>
          <cell r="K894" t="str">
            <v>AA</v>
          </cell>
          <cell r="L894" t="str">
            <v>303100</v>
          </cell>
          <cell r="M894" t="str">
            <v xml:space="preserve">099                                </v>
          </cell>
          <cell r="N894" t="str">
            <v>00</v>
          </cell>
          <cell r="O894" t="str">
            <v xml:space="preserve">NURV    </v>
          </cell>
          <cell r="P894" t="str">
            <v>Enterprise Data Science</v>
          </cell>
          <cell r="Q894" t="str">
            <v xml:space="preserve"> Enterprise Data Science</v>
          </cell>
          <cell r="R894">
            <v>-637140.54</v>
          </cell>
          <cell r="S894" t="str">
            <v>5038</v>
          </cell>
          <cell r="T894" t="str">
            <v>38X09</v>
          </cell>
          <cell r="U894" t="str">
            <v>Programs</v>
          </cell>
          <cell r="V894" t="str">
            <v>CD.AA.303100</v>
          </cell>
          <cell r="W894">
            <v>9.307E-2</v>
          </cell>
          <cell r="X894">
            <v>-59298.670057800002</v>
          </cell>
        </row>
        <row r="895">
          <cell r="B895" t="str">
            <v>39E29</v>
          </cell>
          <cell r="C895" t="str">
            <v>5039</v>
          </cell>
          <cell r="D895" t="str">
            <v>Basic Workspace Technology</v>
          </cell>
          <cell r="E895" t="str">
            <v>09906574</v>
          </cell>
          <cell r="F895" t="str">
            <v>GP-Cap Blanket</v>
          </cell>
          <cell r="G895">
            <v>43374</v>
          </cell>
          <cell r="H895" t="str">
            <v>202103</v>
          </cell>
          <cell r="I895">
            <v>202103</v>
          </cell>
          <cell r="J895" t="str">
            <v>CD</v>
          </cell>
          <cell r="K895" t="str">
            <v>AA</v>
          </cell>
          <cell r="L895" t="str">
            <v>303100</v>
          </cell>
          <cell r="M895" t="str">
            <v xml:space="preserve">099                                </v>
          </cell>
          <cell r="N895" t="str">
            <v>00</v>
          </cell>
          <cell r="O895" t="str">
            <v xml:space="preserve">UADD    </v>
          </cell>
          <cell r="P895" t="str">
            <v>Basic Workplace Technology Delivery</v>
          </cell>
          <cell r="Q895" t="str">
            <v>Basic Workplace Technology Delivery</v>
          </cell>
          <cell r="R895">
            <v>20833.25</v>
          </cell>
          <cell r="S895" t="str">
            <v>5039</v>
          </cell>
          <cell r="T895" t="str">
            <v>39E29</v>
          </cell>
          <cell r="U895" t="str">
            <v>Programs</v>
          </cell>
          <cell r="V895" t="str">
            <v>CD.AA.303100</v>
          </cell>
          <cell r="W895">
            <v>9.307E-2</v>
          </cell>
          <cell r="X895">
            <v>1938.9505775</v>
          </cell>
        </row>
        <row r="896">
          <cell r="B896" t="str">
            <v>39E29</v>
          </cell>
          <cell r="C896" t="str">
            <v>5039</v>
          </cell>
          <cell r="D896" t="str">
            <v>Basic Workspace Technology</v>
          </cell>
          <cell r="E896" t="str">
            <v>09906574</v>
          </cell>
          <cell r="F896" t="str">
            <v>GP-Cap Blanket</v>
          </cell>
          <cell r="G896">
            <v>43374</v>
          </cell>
          <cell r="H896" t="str">
            <v>202103</v>
          </cell>
          <cell r="I896">
            <v>202103</v>
          </cell>
          <cell r="J896" t="str">
            <v>CD</v>
          </cell>
          <cell r="K896" t="str">
            <v>AA</v>
          </cell>
          <cell r="L896" t="str">
            <v>391000</v>
          </cell>
          <cell r="M896" t="str">
            <v xml:space="preserve">099                                </v>
          </cell>
          <cell r="N896" t="str">
            <v>00</v>
          </cell>
          <cell r="O896" t="str">
            <v xml:space="preserve">UADD    </v>
          </cell>
          <cell r="P896" t="str">
            <v>Basic Workplace Technology Delivery</v>
          </cell>
          <cell r="Q896" t="str">
            <v>Basic Workplace Technology Delivery</v>
          </cell>
          <cell r="R896">
            <v>20833.28</v>
          </cell>
          <cell r="S896" t="str">
            <v>5039</v>
          </cell>
          <cell r="T896" t="str">
            <v>39E29</v>
          </cell>
          <cell r="U896" t="str">
            <v>Programs</v>
          </cell>
          <cell r="V896" t="str">
            <v>CD.AA.391000</v>
          </cell>
          <cell r="W896">
            <v>9.307E-2</v>
          </cell>
          <cell r="X896">
            <v>1938.9533695999999</v>
          </cell>
        </row>
        <row r="897">
          <cell r="B897" t="str">
            <v>39E29</v>
          </cell>
          <cell r="C897" t="str">
            <v>5039</v>
          </cell>
          <cell r="D897" t="str">
            <v>Basic Workspace Technology</v>
          </cell>
          <cell r="E897" t="str">
            <v>09906574</v>
          </cell>
          <cell r="F897" t="str">
            <v>GP-Cap Blanket</v>
          </cell>
          <cell r="G897">
            <v>43374</v>
          </cell>
          <cell r="H897" t="str">
            <v>202103</v>
          </cell>
          <cell r="I897">
            <v>202103</v>
          </cell>
          <cell r="J897" t="str">
            <v>CD</v>
          </cell>
          <cell r="K897" t="str">
            <v>AA</v>
          </cell>
          <cell r="L897" t="str">
            <v>391100</v>
          </cell>
          <cell r="M897" t="str">
            <v xml:space="preserve">099                                </v>
          </cell>
          <cell r="N897" t="str">
            <v>00</v>
          </cell>
          <cell r="O897" t="str">
            <v xml:space="preserve">UADD    </v>
          </cell>
          <cell r="P897" t="str">
            <v>Basic Workplace Technology Delivery</v>
          </cell>
          <cell r="Q897" t="str">
            <v>Basic Workplace Technology Delivery</v>
          </cell>
          <cell r="R897">
            <v>20833.28</v>
          </cell>
          <cell r="S897" t="str">
            <v>5039</v>
          </cell>
          <cell r="T897" t="str">
            <v>39E29</v>
          </cell>
          <cell r="U897" t="str">
            <v>Programs</v>
          </cell>
          <cell r="V897" t="str">
            <v>CD.AA.391100</v>
          </cell>
          <cell r="W897">
            <v>9.307E-2</v>
          </cell>
          <cell r="X897">
            <v>1938.9533695999999</v>
          </cell>
        </row>
        <row r="898">
          <cell r="B898" t="str">
            <v>39E29</v>
          </cell>
          <cell r="C898" t="str">
            <v>5039</v>
          </cell>
          <cell r="D898" t="str">
            <v>Basic Workspace Technology</v>
          </cell>
          <cell r="E898" t="str">
            <v>09906574</v>
          </cell>
          <cell r="F898" t="str">
            <v>GP-Cap Blanket</v>
          </cell>
          <cell r="G898">
            <v>43374</v>
          </cell>
          <cell r="H898" t="str">
            <v>202103</v>
          </cell>
          <cell r="I898">
            <v>202103</v>
          </cell>
          <cell r="J898" t="str">
            <v>CD</v>
          </cell>
          <cell r="K898" t="str">
            <v>AA</v>
          </cell>
          <cell r="L898" t="str">
            <v>397000</v>
          </cell>
          <cell r="M898" t="str">
            <v xml:space="preserve">099                                </v>
          </cell>
          <cell r="N898" t="str">
            <v>00</v>
          </cell>
          <cell r="O898" t="str">
            <v xml:space="preserve">UADD    </v>
          </cell>
          <cell r="P898" t="str">
            <v>Basic Workplace Technology Delivery</v>
          </cell>
          <cell r="Q898" t="str">
            <v>Basic Workplace Technology Delivery</v>
          </cell>
          <cell r="R898">
            <v>20833.29</v>
          </cell>
          <cell r="S898" t="str">
            <v>5039</v>
          </cell>
          <cell r="T898" t="str">
            <v>39E29</v>
          </cell>
          <cell r="U898" t="str">
            <v>Programs</v>
          </cell>
          <cell r="V898" t="str">
            <v>CD.AA.397000</v>
          </cell>
          <cell r="W898">
            <v>9.307E-2</v>
          </cell>
          <cell r="X898">
            <v>1938.9543003000001</v>
          </cell>
        </row>
        <row r="899">
          <cell r="B899" t="str">
            <v>01C11</v>
          </cell>
          <cell r="C899" t="str">
            <v>5040</v>
          </cell>
          <cell r="D899" t="str">
            <v>CCB/MDM Features/Enh. Pkg.2</v>
          </cell>
          <cell r="E899" t="str">
            <v>09906633</v>
          </cell>
          <cell r="F899" t="str">
            <v>GP-Cap Specific</v>
          </cell>
          <cell r="G899">
            <v>43800</v>
          </cell>
          <cell r="H899" t="str">
            <v>202103</v>
          </cell>
          <cell r="I899">
            <v>202103</v>
          </cell>
          <cell r="J899" t="str">
            <v>CD</v>
          </cell>
          <cell r="K899" t="str">
            <v>AA</v>
          </cell>
          <cell r="L899" t="str">
            <v>303100</v>
          </cell>
          <cell r="M899" t="str">
            <v xml:space="preserve">099                                </v>
          </cell>
          <cell r="N899" t="str">
            <v>00</v>
          </cell>
          <cell r="O899" t="str">
            <v xml:space="preserve">UADD    </v>
          </cell>
          <cell r="P899" t="str">
            <v>Customer Transactional Systems</v>
          </cell>
          <cell r="Q899" t="str">
            <v>Customer Transactional Systems</v>
          </cell>
          <cell r="R899">
            <v>17137.57</v>
          </cell>
          <cell r="S899" t="str">
            <v>5040</v>
          </cell>
          <cell r="T899" t="str">
            <v>01C11</v>
          </cell>
          <cell r="V899" t="str">
            <v>CD.AA.303100</v>
          </cell>
          <cell r="W899">
            <v>9.307E-2</v>
          </cell>
          <cell r="X899">
            <v>1594.9936399000001</v>
          </cell>
        </row>
        <row r="900">
          <cell r="B900" t="str">
            <v>01C11</v>
          </cell>
          <cell r="C900" t="str">
            <v>5040</v>
          </cell>
          <cell r="D900" t="str">
            <v>CCB/MDM Features/Enh. Pkg.2</v>
          </cell>
          <cell r="E900" t="str">
            <v>09906633</v>
          </cell>
          <cell r="F900" t="str">
            <v>GP-Cap Specific</v>
          </cell>
          <cell r="G900">
            <v>43800</v>
          </cell>
          <cell r="H900" t="str">
            <v>202103</v>
          </cell>
          <cell r="I900">
            <v>202103</v>
          </cell>
          <cell r="J900" t="str">
            <v>CD</v>
          </cell>
          <cell r="K900" t="str">
            <v>AA</v>
          </cell>
          <cell r="L900" t="str">
            <v>391100</v>
          </cell>
          <cell r="M900" t="str">
            <v xml:space="preserve">099                                </v>
          </cell>
          <cell r="N900" t="str">
            <v>00</v>
          </cell>
          <cell r="O900" t="str">
            <v xml:space="preserve">UADD    </v>
          </cell>
          <cell r="P900" t="str">
            <v>Customer Transactional Systems</v>
          </cell>
          <cell r="Q900" t="str">
            <v>Customer Transactional Systems</v>
          </cell>
          <cell r="R900">
            <v>0</v>
          </cell>
          <cell r="S900" t="str">
            <v>5040</v>
          </cell>
          <cell r="T900" t="str">
            <v>01C11</v>
          </cell>
          <cell r="V900" t="str">
            <v>CD.AA.391100</v>
          </cell>
          <cell r="W900">
            <v>9.307E-2</v>
          </cell>
          <cell r="X900">
            <v>0</v>
          </cell>
        </row>
        <row r="901">
          <cell r="B901" t="str">
            <v>01C11</v>
          </cell>
          <cell r="C901" t="str">
            <v>5040</v>
          </cell>
          <cell r="D901" t="str">
            <v>My Clean Energy</v>
          </cell>
          <cell r="E901" t="str">
            <v>09906724</v>
          </cell>
          <cell r="F901" t="str">
            <v>GP-Cap Specific</v>
          </cell>
          <cell r="G901">
            <v>44013</v>
          </cell>
          <cell r="H901" t="str">
            <v>202103</v>
          </cell>
          <cell r="I901">
            <v>202103</v>
          </cell>
          <cell r="J901" t="str">
            <v>CD</v>
          </cell>
          <cell r="K901" t="str">
            <v>AA</v>
          </cell>
          <cell r="L901" t="str">
            <v>303100</v>
          </cell>
          <cell r="M901" t="str">
            <v xml:space="preserve">099                                </v>
          </cell>
          <cell r="N901" t="str">
            <v>00</v>
          </cell>
          <cell r="O901" t="str">
            <v xml:space="preserve">UADD    </v>
          </cell>
          <cell r="P901" t="str">
            <v>Customer Transactional Systems</v>
          </cell>
          <cell r="Q901" t="str">
            <v>Customer Transactional Systems</v>
          </cell>
          <cell r="R901">
            <v>230038.98</v>
          </cell>
          <cell r="S901" t="str">
            <v>5040</v>
          </cell>
          <cell r="T901" t="str">
            <v>01C11</v>
          </cell>
          <cell r="V901" t="str">
            <v>CD.AA.303100</v>
          </cell>
          <cell r="W901">
            <v>9.307E-2</v>
          </cell>
          <cell r="X901">
            <v>21409.727868600003</v>
          </cell>
        </row>
        <row r="902">
          <cell r="B902" t="str">
            <v>47C08</v>
          </cell>
          <cell r="C902" t="str">
            <v>5147</v>
          </cell>
          <cell r="D902" t="str">
            <v>ESRI - UN Model Upgrade - PH 0</v>
          </cell>
          <cell r="E902" t="str">
            <v>09906567</v>
          </cell>
          <cell r="F902" t="str">
            <v>GP-Cap Specific</v>
          </cell>
          <cell r="G902">
            <v>43678</v>
          </cell>
          <cell r="H902" t="str">
            <v>202103</v>
          </cell>
          <cell r="I902">
            <v>202103</v>
          </cell>
          <cell r="J902" t="str">
            <v>CD</v>
          </cell>
          <cell r="K902" t="str">
            <v>AA</v>
          </cell>
          <cell r="L902" t="str">
            <v>303100</v>
          </cell>
          <cell r="M902" t="str">
            <v xml:space="preserve">099                                </v>
          </cell>
          <cell r="N902" t="str">
            <v>00</v>
          </cell>
          <cell r="O902" t="str">
            <v xml:space="preserve">UADD    </v>
          </cell>
          <cell r="P902" t="str">
            <v>Project Atlas</v>
          </cell>
          <cell r="Q902" t="str">
            <v>Atlas</v>
          </cell>
          <cell r="R902">
            <v>4816.4399999999996</v>
          </cell>
          <cell r="S902" t="str">
            <v>5147</v>
          </cell>
          <cell r="T902" t="str">
            <v>47C08</v>
          </cell>
          <cell r="U902" t="str">
            <v>Projects</v>
          </cell>
          <cell r="V902" t="str">
            <v>CD.AA.303100</v>
          </cell>
          <cell r="W902">
            <v>9.307E-2</v>
          </cell>
          <cell r="X902">
            <v>448.26607079999997</v>
          </cell>
        </row>
        <row r="903">
          <cell r="B903" t="str">
            <v>47C08</v>
          </cell>
          <cell r="C903" t="str">
            <v>5147</v>
          </cell>
          <cell r="D903" t="str">
            <v>ESRI - UN Model Upgrade - PH 0</v>
          </cell>
          <cell r="E903" t="str">
            <v>09906567</v>
          </cell>
          <cell r="F903" t="str">
            <v>GP-Cap Specific</v>
          </cell>
          <cell r="G903">
            <v>43678</v>
          </cell>
          <cell r="H903" t="str">
            <v>202103</v>
          </cell>
          <cell r="I903">
            <v>202103</v>
          </cell>
          <cell r="J903" t="str">
            <v>CD</v>
          </cell>
          <cell r="K903" t="str">
            <v>AA</v>
          </cell>
          <cell r="L903" t="str">
            <v>391100</v>
          </cell>
          <cell r="M903" t="str">
            <v xml:space="preserve">099                                </v>
          </cell>
          <cell r="N903" t="str">
            <v>00</v>
          </cell>
          <cell r="O903" t="str">
            <v xml:space="preserve">UADD    </v>
          </cell>
          <cell r="P903" t="str">
            <v>Project Atlas</v>
          </cell>
          <cell r="Q903" t="str">
            <v>Atlas</v>
          </cell>
          <cell r="R903">
            <v>192.84</v>
          </cell>
          <cell r="S903" t="str">
            <v>5147</v>
          </cell>
          <cell r="T903" t="str">
            <v>47C08</v>
          </cell>
          <cell r="U903" t="str">
            <v>Projects</v>
          </cell>
          <cell r="V903" t="str">
            <v>CD.AA.391100</v>
          </cell>
          <cell r="W903">
            <v>9.307E-2</v>
          </cell>
          <cell r="X903">
            <v>17.947618800000001</v>
          </cell>
        </row>
        <row r="904">
          <cell r="B904" t="str">
            <v>51N09</v>
          </cell>
          <cell r="C904" t="str">
            <v>5151</v>
          </cell>
          <cell r="D904" t="str">
            <v>CXP Phase1 Design/Agent Imp.</v>
          </cell>
          <cell r="E904" t="str">
            <v>09906307</v>
          </cell>
          <cell r="F904" t="str">
            <v>GP-Cap Specific</v>
          </cell>
          <cell r="G904">
            <v>43191</v>
          </cell>
          <cell r="H904" t="str">
            <v>202103</v>
          </cell>
          <cell r="I904">
            <v>202103</v>
          </cell>
          <cell r="J904" t="str">
            <v>CD</v>
          </cell>
          <cell r="K904" t="str">
            <v>AA</v>
          </cell>
          <cell r="L904" t="str">
            <v>303100</v>
          </cell>
          <cell r="M904" t="str">
            <v xml:space="preserve">099                                </v>
          </cell>
          <cell r="N904" t="str">
            <v>00</v>
          </cell>
          <cell r="O904" t="str">
            <v xml:space="preserve">CFNU    </v>
          </cell>
          <cell r="P904" t="str">
            <v>Customer Facing Technology</v>
          </cell>
          <cell r="Q904" t="str">
            <v>Customer Facing Technology</v>
          </cell>
          <cell r="R904">
            <v>5511889.25</v>
          </cell>
          <cell r="S904" t="str">
            <v>5151</v>
          </cell>
          <cell r="T904" t="str">
            <v>51N09</v>
          </cell>
          <cell r="U904" t="str">
            <v>Programs</v>
          </cell>
          <cell r="V904" t="str">
            <v>CD.AA.303100</v>
          </cell>
          <cell r="W904">
            <v>9.307E-2</v>
          </cell>
          <cell r="X904">
            <v>512991.53249750001</v>
          </cell>
        </row>
        <row r="905">
          <cell r="B905" t="str">
            <v>51N09</v>
          </cell>
          <cell r="C905" t="str">
            <v>5151</v>
          </cell>
          <cell r="D905" t="str">
            <v>CXP Phase1 Design/Agent Imp.</v>
          </cell>
          <cell r="E905" t="str">
            <v>09906307</v>
          </cell>
          <cell r="F905" t="str">
            <v>GP-Cap Specific</v>
          </cell>
          <cell r="G905">
            <v>43191</v>
          </cell>
          <cell r="H905" t="str">
            <v>202103</v>
          </cell>
          <cell r="I905">
            <v>202103</v>
          </cell>
          <cell r="J905" t="str">
            <v>CD</v>
          </cell>
          <cell r="K905" t="str">
            <v>AA</v>
          </cell>
          <cell r="L905" t="str">
            <v>303100</v>
          </cell>
          <cell r="M905" t="str">
            <v xml:space="preserve">099                                </v>
          </cell>
          <cell r="N905" t="str">
            <v>00</v>
          </cell>
          <cell r="O905" t="str">
            <v xml:space="preserve">NURV    </v>
          </cell>
          <cell r="P905" t="str">
            <v>Customer Facing Technology</v>
          </cell>
          <cell r="Q905" t="str">
            <v>Customer Facing Technology</v>
          </cell>
          <cell r="R905">
            <v>-5511889.25</v>
          </cell>
          <cell r="S905" t="str">
            <v>5151</v>
          </cell>
          <cell r="T905" t="str">
            <v>51N09</v>
          </cell>
          <cell r="U905" t="str">
            <v>Programs</v>
          </cell>
          <cell r="V905" t="str">
            <v>CD.AA.303100</v>
          </cell>
          <cell r="W905">
            <v>9.307E-2</v>
          </cell>
          <cell r="X905">
            <v>-512991.53249750001</v>
          </cell>
        </row>
        <row r="906">
          <cell r="B906" t="str">
            <v>51N09</v>
          </cell>
          <cell r="C906" t="str">
            <v>5151</v>
          </cell>
          <cell r="D906" t="str">
            <v>Digital Channel Features Pkg2</v>
          </cell>
          <cell r="E906" t="str">
            <v>09906628</v>
          </cell>
          <cell r="F906" t="str">
            <v>GP-Cap Specific</v>
          </cell>
          <cell r="G906">
            <v>43800</v>
          </cell>
          <cell r="H906" t="str">
            <v>202103</v>
          </cell>
          <cell r="I906">
            <v>202103</v>
          </cell>
          <cell r="J906" t="str">
            <v>CD</v>
          </cell>
          <cell r="K906" t="str">
            <v>AA</v>
          </cell>
          <cell r="L906" t="str">
            <v>303100</v>
          </cell>
          <cell r="M906" t="str">
            <v xml:space="preserve">099                                </v>
          </cell>
          <cell r="N906" t="str">
            <v>00</v>
          </cell>
          <cell r="O906" t="str">
            <v xml:space="preserve">UADD    </v>
          </cell>
          <cell r="P906" t="str">
            <v>Customer Facing Technology</v>
          </cell>
          <cell r="Q906" t="str">
            <v>Customer Facing Technology</v>
          </cell>
          <cell r="R906">
            <v>1917.44</v>
          </cell>
          <cell r="S906" t="str">
            <v>5151</v>
          </cell>
          <cell r="T906" t="str">
            <v>51N09</v>
          </cell>
          <cell r="U906" t="str">
            <v>Programs</v>
          </cell>
          <cell r="V906" t="str">
            <v>CD.AA.303100</v>
          </cell>
          <cell r="W906">
            <v>9.307E-2</v>
          </cell>
          <cell r="X906">
            <v>178.45614080000001</v>
          </cell>
        </row>
        <row r="907">
          <cell r="B907" t="str">
            <v>51N09</v>
          </cell>
          <cell r="C907" t="str">
            <v>5151</v>
          </cell>
          <cell r="D907" t="str">
            <v>Digital Channel Features Pkg2</v>
          </cell>
          <cell r="E907" t="str">
            <v>09906628</v>
          </cell>
          <cell r="F907" t="str">
            <v>GP-Cap Specific</v>
          </cell>
          <cell r="G907">
            <v>43800</v>
          </cell>
          <cell r="H907" t="str">
            <v>202103</v>
          </cell>
          <cell r="I907">
            <v>202103</v>
          </cell>
          <cell r="J907" t="str">
            <v>CD</v>
          </cell>
          <cell r="K907" t="str">
            <v>AA</v>
          </cell>
          <cell r="L907" t="str">
            <v>391100</v>
          </cell>
          <cell r="M907" t="str">
            <v xml:space="preserve">099                                </v>
          </cell>
          <cell r="N907" t="str">
            <v>00</v>
          </cell>
          <cell r="O907" t="str">
            <v xml:space="preserve">UADD    </v>
          </cell>
          <cell r="P907" t="str">
            <v>Customer Facing Technology</v>
          </cell>
          <cell r="Q907" t="str">
            <v>Customer Facing Technology</v>
          </cell>
          <cell r="R907">
            <v>0</v>
          </cell>
          <cell r="S907" t="str">
            <v>5151</v>
          </cell>
          <cell r="T907" t="str">
            <v>51N09</v>
          </cell>
          <cell r="U907" t="str">
            <v>Programs</v>
          </cell>
          <cell r="V907" t="str">
            <v>CD.AA.391100</v>
          </cell>
          <cell r="W907">
            <v>9.307E-2</v>
          </cell>
          <cell r="X907">
            <v>0</v>
          </cell>
        </row>
        <row r="908">
          <cell r="B908" t="str">
            <v>51N09</v>
          </cell>
          <cell r="C908" t="str">
            <v>5151</v>
          </cell>
          <cell r="D908" t="str">
            <v>Sitecore Upgrade</v>
          </cell>
          <cell r="E908" t="str">
            <v>09906508</v>
          </cell>
          <cell r="F908" t="str">
            <v>GP-Cap Specific</v>
          </cell>
          <cell r="G908">
            <v>43525</v>
          </cell>
          <cell r="H908" t="str">
            <v>202103</v>
          </cell>
          <cell r="I908">
            <v>202103</v>
          </cell>
          <cell r="J908" t="str">
            <v>CD</v>
          </cell>
          <cell r="K908" t="str">
            <v>AA</v>
          </cell>
          <cell r="L908" t="str">
            <v>303100</v>
          </cell>
          <cell r="M908" t="str">
            <v xml:space="preserve">099                                </v>
          </cell>
          <cell r="N908" t="str">
            <v>00</v>
          </cell>
          <cell r="O908" t="str">
            <v xml:space="preserve">UADD    </v>
          </cell>
          <cell r="P908" t="str">
            <v>Customer Facing Technology</v>
          </cell>
          <cell r="Q908" t="str">
            <v>Customer Facing Technology</v>
          </cell>
          <cell r="R908">
            <v>7618.53</v>
          </cell>
          <cell r="S908" t="str">
            <v>5151</v>
          </cell>
          <cell r="T908" t="str">
            <v>51N09</v>
          </cell>
          <cell r="U908" t="str">
            <v>Programs</v>
          </cell>
          <cell r="V908" t="str">
            <v>CD.AA.303100</v>
          </cell>
          <cell r="W908">
            <v>9.307E-2</v>
          </cell>
          <cell r="X908">
            <v>709.0565871</v>
          </cell>
        </row>
        <row r="909">
          <cell r="B909" t="str">
            <v>51N09</v>
          </cell>
          <cell r="C909" t="str">
            <v>5151</v>
          </cell>
          <cell r="D909" t="str">
            <v>Sitecore Upgrade</v>
          </cell>
          <cell r="E909" t="str">
            <v>09906508</v>
          </cell>
          <cell r="F909" t="str">
            <v>GP-Cap Specific</v>
          </cell>
          <cell r="G909">
            <v>43525</v>
          </cell>
          <cell r="H909" t="str">
            <v>202103</v>
          </cell>
          <cell r="I909">
            <v>202103</v>
          </cell>
          <cell r="J909" t="str">
            <v>CD</v>
          </cell>
          <cell r="K909" t="str">
            <v>AA</v>
          </cell>
          <cell r="L909" t="str">
            <v>391100</v>
          </cell>
          <cell r="M909" t="str">
            <v xml:space="preserve">099                                </v>
          </cell>
          <cell r="N909" t="str">
            <v>00</v>
          </cell>
          <cell r="O909" t="str">
            <v xml:space="preserve">UADD    </v>
          </cell>
          <cell r="P909" t="str">
            <v>Customer Facing Technology</v>
          </cell>
          <cell r="Q909" t="str">
            <v>Customer Facing Technology</v>
          </cell>
          <cell r="R909">
            <v>311.45</v>
          </cell>
          <cell r="S909" t="str">
            <v>5151</v>
          </cell>
          <cell r="T909" t="str">
            <v>51N09</v>
          </cell>
          <cell r="U909" t="str">
            <v>Programs</v>
          </cell>
          <cell r="V909" t="str">
            <v>CD.AA.391100</v>
          </cell>
          <cell r="W909">
            <v>9.307E-2</v>
          </cell>
          <cell r="X909">
            <v>28.986651500000001</v>
          </cell>
        </row>
        <row r="910">
          <cell r="B910" t="str">
            <v>52N09</v>
          </cell>
          <cell r="C910" t="str">
            <v>5152</v>
          </cell>
          <cell r="D910" t="str">
            <v>PCI Telephone Paymt Compliance</v>
          </cell>
          <cell r="E910" t="str">
            <v>09906214</v>
          </cell>
          <cell r="F910" t="str">
            <v>GP-Cap Specific</v>
          </cell>
          <cell r="G910">
            <v>42979</v>
          </cell>
          <cell r="H910" t="str">
            <v>202103</v>
          </cell>
          <cell r="I910">
            <v>202103</v>
          </cell>
          <cell r="J910" t="str">
            <v>CD</v>
          </cell>
          <cell r="K910" t="str">
            <v>AA</v>
          </cell>
          <cell r="L910" t="str">
            <v>303100</v>
          </cell>
          <cell r="M910" t="str">
            <v xml:space="preserve">099                                </v>
          </cell>
          <cell r="N910" t="str">
            <v>00</v>
          </cell>
          <cell r="O910" t="str">
            <v xml:space="preserve">UADD    </v>
          </cell>
          <cell r="P910" t="str">
            <v>Payment Card Industry (PCI)</v>
          </cell>
          <cell r="Q910" t="str">
            <v>Payment Card Industry (PCI)</v>
          </cell>
          <cell r="R910">
            <v>2782.02</v>
          </cell>
          <cell r="S910" t="str">
            <v>5152</v>
          </cell>
          <cell r="T910" t="str">
            <v>52N09</v>
          </cell>
          <cell r="U910" t="str">
            <v>Projects</v>
          </cell>
          <cell r="V910" t="str">
            <v>CD.AA.303100</v>
          </cell>
          <cell r="W910">
            <v>9.307E-2</v>
          </cell>
          <cell r="X910">
            <v>258.92260140000002</v>
          </cell>
        </row>
        <row r="911">
          <cell r="B911" t="str">
            <v>52N09</v>
          </cell>
          <cell r="C911" t="str">
            <v>5152</v>
          </cell>
          <cell r="D911" t="str">
            <v>PCI Telephone Paymt Compliance</v>
          </cell>
          <cell r="E911" t="str">
            <v>09906214</v>
          </cell>
          <cell r="F911" t="str">
            <v>GP-Cap Specific</v>
          </cell>
          <cell r="G911">
            <v>42979</v>
          </cell>
          <cell r="H911" t="str">
            <v>202103</v>
          </cell>
          <cell r="I911">
            <v>202103</v>
          </cell>
          <cell r="J911" t="str">
            <v>CD</v>
          </cell>
          <cell r="K911" t="str">
            <v>AA</v>
          </cell>
          <cell r="L911" t="str">
            <v>391100</v>
          </cell>
          <cell r="M911" t="str">
            <v xml:space="preserve">099                                </v>
          </cell>
          <cell r="N911" t="str">
            <v>00</v>
          </cell>
          <cell r="O911" t="str">
            <v xml:space="preserve">UADD    </v>
          </cell>
          <cell r="P911" t="str">
            <v>Payment Card Industry (PCI)</v>
          </cell>
          <cell r="Q911" t="str">
            <v>Payment Card Industry (PCI)</v>
          </cell>
          <cell r="R911">
            <v>1112.8</v>
          </cell>
          <cell r="S911" t="str">
            <v>5152</v>
          </cell>
          <cell r="T911" t="str">
            <v>52N09</v>
          </cell>
          <cell r="U911" t="str">
            <v>Projects</v>
          </cell>
          <cell r="V911" t="str">
            <v>CD.AA.391100</v>
          </cell>
          <cell r="W911">
            <v>9.307E-2</v>
          </cell>
          <cell r="X911">
            <v>103.56829599999999</v>
          </cell>
        </row>
        <row r="912">
          <cell r="B912" t="str">
            <v>52N09</v>
          </cell>
          <cell r="C912" t="str">
            <v>5152</v>
          </cell>
          <cell r="D912" t="str">
            <v>PCI Telephone Paymt Compliance</v>
          </cell>
          <cell r="E912" t="str">
            <v>09906214</v>
          </cell>
          <cell r="F912" t="str">
            <v>GP-Cap Specific</v>
          </cell>
          <cell r="G912">
            <v>42979</v>
          </cell>
          <cell r="H912" t="str">
            <v>202103</v>
          </cell>
          <cell r="I912">
            <v>202103</v>
          </cell>
          <cell r="J912" t="str">
            <v>CD</v>
          </cell>
          <cell r="K912" t="str">
            <v>AA</v>
          </cell>
          <cell r="L912" t="str">
            <v>397000</v>
          </cell>
          <cell r="M912" t="str">
            <v xml:space="preserve">099                                </v>
          </cell>
          <cell r="N912" t="str">
            <v>SPOTE</v>
          </cell>
          <cell r="O912" t="str">
            <v xml:space="preserve">UADD    </v>
          </cell>
          <cell r="P912" t="str">
            <v>Payment Card Industry (PCI)</v>
          </cell>
          <cell r="Q912" t="str">
            <v>Payment Card Industry (PCI)</v>
          </cell>
          <cell r="R912">
            <v>2782.02</v>
          </cell>
          <cell r="S912" t="str">
            <v>5152</v>
          </cell>
          <cell r="T912" t="str">
            <v>52N09</v>
          </cell>
          <cell r="U912" t="str">
            <v>Projects</v>
          </cell>
          <cell r="V912" t="str">
            <v>CD.AA.397000</v>
          </cell>
          <cell r="W912">
            <v>9.307E-2</v>
          </cell>
          <cell r="X912">
            <v>258.92260140000002</v>
          </cell>
        </row>
        <row r="913">
          <cell r="B913" t="str">
            <v>55N09</v>
          </cell>
          <cell r="C913" t="str">
            <v>5155</v>
          </cell>
          <cell r="D913" t="str">
            <v>Active Directory Refresh</v>
          </cell>
          <cell r="E913" t="str">
            <v>09906700</v>
          </cell>
          <cell r="F913" t="str">
            <v>GP-Cap Specific</v>
          </cell>
          <cell r="G913">
            <v>43952</v>
          </cell>
          <cell r="H913" t="str">
            <v>202103</v>
          </cell>
          <cell r="I913">
            <v>202103</v>
          </cell>
          <cell r="J913" t="str">
            <v>CD</v>
          </cell>
          <cell r="K913" t="str">
            <v>AA</v>
          </cell>
          <cell r="L913" t="str">
            <v>303100</v>
          </cell>
          <cell r="M913" t="str">
            <v xml:space="preserve">099                                </v>
          </cell>
          <cell r="N913" t="str">
            <v>00</v>
          </cell>
          <cell r="O913" t="str">
            <v xml:space="preserve">UADD    </v>
          </cell>
          <cell r="P913" t="str">
            <v>Data Center Compute and Storage Systems</v>
          </cell>
          <cell r="Q913" t="str">
            <v>Data Center Compute and Storage Systems</v>
          </cell>
          <cell r="R913">
            <v>19795.740000000002</v>
          </cell>
          <cell r="S913" t="str">
            <v>5155</v>
          </cell>
          <cell r="T913" t="str">
            <v>55N09</v>
          </cell>
          <cell r="U913" t="str">
            <v>Programs</v>
          </cell>
          <cell r="V913" t="str">
            <v>CD.AA.303100</v>
          </cell>
          <cell r="W913">
            <v>9.307E-2</v>
          </cell>
          <cell r="X913">
            <v>1842.3895218000002</v>
          </cell>
        </row>
        <row r="914">
          <cell r="B914" t="str">
            <v>55N09</v>
          </cell>
          <cell r="C914" t="str">
            <v>5155</v>
          </cell>
          <cell r="D914" t="str">
            <v>Active Directory Refresh</v>
          </cell>
          <cell r="E914" t="str">
            <v>09906700</v>
          </cell>
          <cell r="F914" t="str">
            <v>GP-Cap Specific</v>
          </cell>
          <cell r="G914">
            <v>43952</v>
          </cell>
          <cell r="H914" t="str">
            <v>202103</v>
          </cell>
          <cell r="I914">
            <v>202103</v>
          </cell>
          <cell r="J914" t="str">
            <v>CD</v>
          </cell>
          <cell r="K914" t="str">
            <v>AA</v>
          </cell>
          <cell r="L914" t="str">
            <v>391100</v>
          </cell>
          <cell r="M914" t="str">
            <v xml:space="preserve">099                                </v>
          </cell>
          <cell r="N914" t="str">
            <v>00</v>
          </cell>
          <cell r="O914" t="str">
            <v xml:space="preserve">UADD    </v>
          </cell>
          <cell r="P914" t="str">
            <v>Data Center Compute and Storage Systems</v>
          </cell>
          <cell r="Q914" t="str">
            <v>Data Center Compute and Storage Systems</v>
          </cell>
          <cell r="R914">
            <v>0</v>
          </cell>
          <cell r="S914" t="str">
            <v>5155</v>
          </cell>
          <cell r="T914" t="str">
            <v>55N09</v>
          </cell>
          <cell r="U914" t="str">
            <v>Programs</v>
          </cell>
          <cell r="V914" t="str">
            <v>CD.AA.391100</v>
          </cell>
          <cell r="W914">
            <v>9.307E-2</v>
          </cell>
          <cell r="X914">
            <v>0</v>
          </cell>
        </row>
        <row r="915">
          <cell r="B915" t="str">
            <v>55N09</v>
          </cell>
          <cell r="C915" t="str">
            <v>5155</v>
          </cell>
          <cell r="D915" t="str">
            <v>Red Hat Linux v6 Replacement</v>
          </cell>
          <cell r="E915" t="str">
            <v>09906577</v>
          </cell>
          <cell r="F915" t="str">
            <v>GP-Cap Specific</v>
          </cell>
          <cell r="G915">
            <v>43739</v>
          </cell>
          <cell r="H915" t="str">
            <v>202103</v>
          </cell>
          <cell r="I915">
            <v>202103</v>
          </cell>
          <cell r="J915" t="str">
            <v>CD</v>
          </cell>
          <cell r="K915" t="str">
            <v>AA</v>
          </cell>
          <cell r="L915" t="str">
            <v>303100</v>
          </cell>
          <cell r="M915" t="str">
            <v xml:space="preserve">099                                </v>
          </cell>
          <cell r="N915" t="str">
            <v>00</v>
          </cell>
          <cell r="O915" t="str">
            <v xml:space="preserve">CFNU    </v>
          </cell>
          <cell r="P915" t="str">
            <v>Data Center Compute and Storage Systems</v>
          </cell>
          <cell r="Q915" t="str">
            <v>Data Center Compute and Storage Systems</v>
          </cell>
          <cell r="R915">
            <v>166914.96</v>
          </cell>
          <cell r="S915" t="str">
            <v>5155</v>
          </cell>
          <cell r="T915" t="str">
            <v>55N09</v>
          </cell>
          <cell r="U915" t="str">
            <v>Programs</v>
          </cell>
          <cell r="V915" t="str">
            <v>CD.AA.303100</v>
          </cell>
          <cell r="W915">
            <v>9.307E-2</v>
          </cell>
          <cell r="X915">
            <v>15534.775327199999</v>
          </cell>
        </row>
        <row r="916">
          <cell r="B916" t="str">
            <v>55N09</v>
          </cell>
          <cell r="C916" t="str">
            <v>5155</v>
          </cell>
          <cell r="D916" t="str">
            <v>Red Hat Linux v6 Replacement</v>
          </cell>
          <cell r="E916" t="str">
            <v>09906577</v>
          </cell>
          <cell r="F916" t="str">
            <v>GP-Cap Specific</v>
          </cell>
          <cell r="G916">
            <v>43739</v>
          </cell>
          <cell r="H916" t="str">
            <v>202103</v>
          </cell>
          <cell r="I916">
            <v>202103</v>
          </cell>
          <cell r="J916" t="str">
            <v>CD</v>
          </cell>
          <cell r="K916" t="str">
            <v>AA</v>
          </cell>
          <cell r="L916" t="str">
            <v>303100</v>
          </cell>
          <cell r="M916" t="str">
            <v xml:space="preserve">099                                </v>
          </cell>
          <cell r="N916" t="str">
            <v>00</v>
          </cell>
          <cell r="O916" t="str">
            <v xml:space="preserve">NURV    </v>
          </cell>
          <cell r="P916" t="str">
            <v>Data Center Compute and Storage Systems</v>
          </cell>
          <cell r="Q916" t="str">
            <v>Data Center Compute and Storage Systems</v>
          </cell>
          <cell r="R916">
            <v>-165007.26</v>
          </cell>
          <cell r="S916" t="str">
            <v>5155</v>
          </cell>
          <cell r="T916" t="str">
            <v>55N09</v>
          </cell>
          <cell r="U916" t="str">
            <v>Programs</v>
          </cell>
          <cell r="V916" t="str">
            <v>CD.AA.303100</v>
          </cell>
          <cell r="W916">
            <v>9.307E-2</v>
          </cell>
          <cell r="X916">
            <v>-15357.2256882</v>
          </cell>
        </row>
        <row r="917">
          <cell r="B917" t="str">
            <v>56N09</v>
          </cell>
          <cell r="C917" t="str">
            <v>5156</v>
          </cell>
          <cell r="D917" t="str">
            <v>Nokia HM Cell Implementation</v>
          </cell>
          <cell r="E917" t="str">
            <v>09906706</v>
          </cell>
          <cell r="F917" t="str">
            <v>GP-Cap Specific</v>
          </cell>
          <cell r="G917">
            <v>43952</v>
          </cell>
          <cell r="H917" t="str">
            <v>202103</v>
          </cell>
          <cell r="I917">
            <v>202103</v>
          </cell>
          <cell r="J917" t="str">
            <v>CD</v>
          </cell>
          <cell r="K917" t="str">
            <v>AA</v>
          </cell>
          <cell r="L917" t="str">
            <v>397000</v>
          </cell>
          <cell r="M917" t="str">
            <v xml:space="preserve">099                                </v>
          </cell>
          <cell r="N917" t="str">
            <v>00</v>
          </cell>
          <cell r="O917" t="str">
            <v xml:space="preserve">UADD    </v>
          </cell>
          <cell r="P917" t="str">
            <v>Digital Grid Network Expansion</v>
          </cell>
          <cell r="Q917" t="str">
            <v>Digital Grid Network Expansion</v>
          </cell>
          <cell r="R917">
            <v>1603.79</v>
          </cell>
          <cell r="S917" t="str">
            <v>5156</v>
          </cell>
          <cell r="T917" t="str">
            <v>56N09</v>
          </cell>
          <cell r="U917" t="str">
            <v>Programs</v>
          </cell>
          <cell r="V917" t="str">
            <v>CD.AA.397000</v>
          </cell>
          <cell r="W917">
            <v>9.307E-2</v>
          </cell>
          <cell r="X917">
            <v>149.26473529999998</v>
          </cell>
        </row>
        <row r="918">
          <cell r="B918" t="str">
            <v>56N09</v>
          </cell>
          <cell r="C918" t="str">
            <v>5156</v>
          </cell>
          <cell r="D918" t="str">
            <v>Regional Satellite Deployment</v>
          </cell>
          <cell r="E918" t="str">
            <v>09906605</v>
          </cell>
          <cell r="F918" t="str">
            <v>GP-Cap Specific</v>
          </cell>
          <cell r="G918">
            <v>43525</v>
          </cell>
          <cell r="H918" t="str">
            <v>202103</v>
          </cell>
          <cell r="I918">
            <v>202103</v>
          </cell>
          <cell r="J918" t="str">
            <v>CD</v>
          </cell>
          <cell r="K918" t="str">
            <v>AA</v>
          </cell>
          <cell r="L918" t="str">
            <v>397000</v>
          </cell>
          <cell r="M918" t="str">
            <v xml:space="preserve">099                                </v>
          </cell>
          <cell r="N918" t="str">
            <v>00</v>
          </cell>
          <cell r="O918" t="str">
            <v xml:space="preserve">UADD    </v>
          </cell>
          <cell r="P918" t="str">
            <v>Digital Grid Network Expansion</v>
          </cell>
          <cell r="Q918" t="str">
            <v>Digital Grid Network Expansion</v>
          </cell>
          <cell r="R918">
            <v>3884.34</v>
          </cell>
          <cell r="S918" t="str">
            <v>5156</v>
          </cell>
          <cell r="T918" t="str">
            <v>56N09</v>
          </cell>
          <cell r="U918" t="str">
            <v>Programs</v>
          </cell>
          <cell r="V918" t="str">
            <v>CD.AA.397000</v>
          </cell>
          <cell r="W918">
            <v>9.307E-2</v>
          </cell>
          <cell r="X918">
            <v>361.51552380000004</v>
          </cell>
        </row>
        <row r="919">
          <cell r="B919" t="str">
            <v>44K51</v>
          </cell>
          <cell r="C919" t="str">
            <v>7000</v>
          </cell>
          <cell r="D919" t="str">
            <v>46438 Klamath Falls Snow plow</v>
          </cell>
          <cell r="E919" t="str">
            <v>98705109</v>
          </cell>
          <cell r="F919" t="str">
            <v>GP-Cap Specific</v>
          </cell>
          <cell r="G919">
            <v>44105</v>
          </cell>
          <cell r="H919" t="str">
            <v>202103</v>
          </cell>
          <cell r="I919">
            <v>202103</v>
          </cell>
          <cell r="J919" t="str">
            <v>GD</v>
          </cell>
          <cell r="K919" t="str">
            <v>OR</v>
          </cell>
          <cell r="L919" t="str">
            <v>392046</v>
          </cell>
          <cell r="M919" t="str">
            <v xml:space="preserve">068                                </v>
          </cell>
          <cell r="N919" t="str">
            <v>00</v>
          </cell>
          <cell r="O919" t="str">
            <v xml:space="preserve">CFNU    </v>
          </cell>
          <cell r="P919" t="str">
            <v>Transportation Equip</v>
          </cell>
          <cell r="Q919" t="str">
            <v>Transportation Equipment-GD.OR</v>
          </cell>
          <cell r="R919">
            <v>8857.73</v>
          </cell>
          <cell r="S919" t="str">
            <v>7000</v>
          </cell>
          <cell r="T919" t="str">
            <v>44K51</v>
          </cell>
          <cell r="V919" t="str">
            <v>GD.OR.392046</v>
          </cell>
          <cell r="W919">
            <v>1</v>
          </cell>
          <cell r="X919">
            <v>8857.73</v>
          </cell>
        </row>
        <row r="920">
          <cell r="B920" t="str">
            <v>44K51</v>
          </cell>
          <cell r="C920" t="str">
            <v>7000</v>
          </cell>
          <cell r="D920" t="str">
            <v>46438 Klamath Falls Snow plow</v>
          </cell>
          <cell r="E920" t="str">
            <v>98705109</v>
          </cell>
          <cell r="F920" t="str">
            <v>GP-Cap Specific</v>
          </cell>
          <cell r="G920">
            <v>44105</v>
          </cell>
          <cell r="H920" t="str">
            <v>202103</v>
          </cell>
          <cell r="I920">
            <v>202103</v>
          </cell>
          <cell r="J920" t="str">
            <v>GD</v>
          </cell>
          <cell r="K920" t="str">
            <v>OR</v>
          </cell>
          <cell r="L920" t="str">
            <v>392046</v>
          </cell>
          <cell r="M920" t="str">
            <v xml:space="preserve">068                                </v>
          </cell>
          <cell r="N920" t="str">
            <v>00</v>
          </cell>
          <cell r="O920" t="str">
            <v xml:space="preserve">NURV    </v>
          </cell>
          <cell r="P920" t="str">
            <v>Transportation Equip</v>
          </cell>
          <cell r="Q920" t="str">
            <v>Transportation Equipment-GD.OR</v>
          </cell>
          <cell r="R920">
            <v>-8857.73</v>
          </cell>
          <cell r="S920" t="str">
            <v>7000</v>
          </cell>
          <cell r="T920" t="str">
            <v>44K51</v>
          </cell>
          <cell r="V920" t="str">
            <v>GD.OR.392046</v>
          </cell>
          <cell r="W920">
            <v>1</v>
          </cell>
          <cell r="X920">
            <v>-8857.73</v>
          </cell>
        </row>
        <row r="921">
          <cell r="B921" t="str">
            <v>80K51</v>
          </cell>
          <cell r="C921" t="str">
            <v>7000</v>
          </cell>
          <cell r="D921" t="str">
            <v>56054 Roseburg - truck</v>
          </cell>
          <cell r="E921" t="str">
            <v>98605135</v>
          </cell>
          <cell r="F921" t="str">
            <v>GP-Cap Specific</v>
          </cell>
          <cell r="G921">
            <v>43739</v>
          </cell>
          <cell r="H921" t="str">
            <v>202103</v>
          </cell>
          <cell r="I921">
            <v>202103</v>
          </cell>
          <cell r="J921" t="str">
            <v>GD</v>
          </cell>
          <cell r="K921" t="str">
            <v>OR</v>
          </cell>
          <cell r="L921" t="str">
            <v>392056</v>
          </cell>
          <cell r="M921" t="str">
            <v xml:space="preserve">068                                </v>
          </cell>
          <cell r="N921" t="str">
            <v>00</v>
          </cell>
          <cell r="O921" t="str">
            <v xml:space="preserve">UADD    </v>
          </cell>
          <cell r="P921" t="str">
            <v>Transportation Equip</v>
          </cell>
          <cell r="Q921" t="str">
            <v>Transportation Equipment-System Wide</v>
          </cell>
          <cell r="R921">
            <v>140221.03</v>
          </cell>
          <cell r="S921" t="str">
            <v>7000</v>
          </cell>
          <cell r="T921" t="str">
            <v>80K51</v>
          </cell>
          <cell r="U921" t="str">
            <v>Programs</v>
          </cell>
          <cell r="V921" t="str">
            <v>GD.OR.392056</v>
          </cell>
          <cell r="W921">
            <v>1</v>
          </cell>
          <cell r="X921">
            <v>140221.03</v>
          </cell>
        </row>
        <row r="922">
          <cell r="B922" t="str">
            <v>80K51</v>
          </cell>
          <cell r="C922" t="str">
            <v>7000</v>
          </cell>
          <cell r="D922" t="str">
            <v>85054W Roseburg - welder</v>
          </cell>
          <cell r="E922" t="str">
            <v>98605136</v>
          </cell>
          <cell r="F922" t="str">
            <v>GP-Cap Specific</v>
          </cell>
          <cell r="G922">
            <v>43739</v>
          </cell>
          <cell r="H922" t="str">
            <v>202103</v>
          </cell>
          <cell r="I922">
            <v>202103</v>
          </cell>
          <cell r="J922" t="str">
            <v>GD</v>
          </cell>
          <cell r="K922" t="str">
            <v>OR</v>
          </cell>
          <cell r="L922" t="str">
            <v>392000</v>
          </cell>
          <cell r="M922" t="str">
            <v xml:space="preserve">068                                </v>
          </cell>
          <cell r="N922" t="str">
            <v>00</v>
          </cell>
          <cell r="O922" t="str">
            <v xml:space="preserve">UADD    </v>
          </cell>
          <cell r="P922" t="str">
            <v>Transportation Equip</v>
          </cell>
          <cell r="Q922" t="str">
            <v>Transportation Equipment-System Wide</v>
          </cell>
          <cell r="R922">
            <v>12538.13</v>
          </cell>
          <cell r="S922" t="str">
            <v>7000</v>
          </cell>
          <cell r="T922" t="str">
            <v>80K51</v>
          </cell>
          <cell r="U922" t="str">
            <v>Programs</v>
          </cell>
          <cell r="V922" t="str">
            <v>GD.OR.392000</v>
          </cell>
          <cell r="W922">
            <v>1</v>
          </cell>
          <cell r="X922">
            <v>12538.13</v>
          </cell>
        </row>
        <row r="923">
          <cell r="B923" t="str">
            <v>71H07</v>
          </cell>
          <cell r="C923" t="str">
            <v>7001</v>
          </cell>
          <cell r="D923" t="str">
            <v>Medford- Fuel Maker Replace</v>
          </cell>
          <cell r="E923" t="str">
            <v>17005024</v>
          </cell>
          <cell r="F923" t="str">
            <v>GP-Cap Specific</v>
          </cell>
          <cell r="G923">
            <v>43862</v>
          </cell>
          <cell r="H923" t="str">
            <v>202103</v>
          </cell>
          <cell r="I923">
            <v>202103</v>
          </cell>
          <cell r="J923" t="str">
            <v>GD</v>
          </cell>
          <cell r="K923" t="str">
            <v>OR</v>
          </cell>
          <cell r="L923" t="str">
            <v>390100</v>
          </cell>
          <cell r="M923" t="str">
            <v xml:space="preserve">068                                </v>
          </cell>
          <cell r="N923" t="str">
            <v>MEDSC</v>
          </cell>
          <cell r="O923" t="str">
            <v xml:space="preserve">UADD    </v>
          </cell>
          <cell r="P923" t="str">
            <v>Structures &amp; Improv</v>
          </cell>
          <cell r="Q923" t="str">
            <v>Structures and Improvements</v>
          </cell>
          <cell r="R923">
            <v>126516.68</v>
          </cell>
          <cell r="S923" t="str">
            <v>7001</v>
          </cell>
          <cell r="T923" t="str">
            <v>71H07</v>
          </cell>
          <cell r="U923" t="str">
            <v>Programs</v>
          </cell>
          <cell r="V923" t="str">
            <v>GD.OR.390100</v>
          </cell>
          <cell r="W923">
            <v>1</v>
          </cell>
          <cell r="X923">
            <v>126516.68</v>
          </cell>
        </row>
        <row r="924">
          <cell r="B924" t="str">
            <v>71H07</v>
          </cell>
          <cell r="C924" t="str">
            <v>7001</v>
          </cell>
          <cell r="D924" t="str">
            <v>Roseburg- Fuel Maker Replace</v>
          </cell>
          <cell r="E924" t="str">
            <v>17305010</v>
          </cell>
          <cell r="F924" t="str">
            <v>GP-Cap Specific</v>
          </cell>
          <cell r="G924">
            <v>43862</v>
          </cell>
          <cell r="H924" t="str">
            <v>202103</v>
          </cell>
          <cell r="I924">
            <v>202103</v>
          </cell>
          <cell r="J924" t="str">
            <v>GD</v>
          </cell>
          <cell r="K924" t="str">
            <v>OR</v>
          </cell>
          <cell r="L924" t="str">
            <v>390100</v>
          </cell>
          <cell r="M924" t="str">
            <v xml:space="preserve">068                                </v>
          </cell>
          <cell r="N924" t="str">
            <v>ROSOFF</v>
          </cell>
          <cell r="O924" t="str">
            <v xml:space="preserve">UADD    </v>
          </cell>
          <cell r="P924" t="str">
            <v>Structures &amp; Improv</v>
          </cell>
          <cell r="Q924" t="str">
            <v>Structures and Improvements</v>
          </cell>
          <cell r="R924">
            <v>52946.02</v>
          </cell>
          <cell r="S924" t="str">
            <v>7001</v>
          </cell>
          <cell r="T924" t="str">
            <v>71H07</v>
          </cell>
          <cell r="U924" t="str">
            <v>Programs</v>
          </cell>
          <cell r="V924" t="str">
            <v>GD.OR.390100</v>
          </cell>
          <cell r="W924">
            <v>1</v>
          </cell>
          <cell r="X924">
            <v>52946.02</v>
          </cell>
        </row>
        <row r="925">
          <cell r="B925" t="str">
            <v>76H07</v>
          </cell>
          <cell r="C925" t="str">
            <v>7003</v>
          </cell>
          <cell r="D925" t="str">
            <v>Furniture Blanket</v>
          </cell>
          <cell r="E925" t="str">
            <v>09905895</v>
          </cell>
          <cell r="F925" t="str">
            <v>GP-Cap Blanket</v>
          </cell>
          <cell r="G925">
            <v>42005</v>
          </cell>
          <cell r="H925" t="str">
            <v>202103</v>
          </cell>
          <cell r="I925">
            <v>202103</v>
          </cell>
          <cell r="J925" t="str">
            <v>CD</v>
          </cell>
          <cell r="K925" t="str">
            <v>AA</v>
          </cell>
          <cell r="L925" t="str">
            <v>391000</v>
          </cell>
          <cell r="M925" t="str">
            <v xml:space="preserve">099                                </v>
          </cell>
          <cell r="N925" t="str">
            <v>00</v>
          </cell>
          <cell r="O925" t="str">
            <v xml:space="preserve">UADD    </v>
          </cell>
          <cell r="P925" t="str">
            <v>Office Furniture</v>
          </cell>
          <cell r="Q925" t="str">
            <v>Office Furniture</v>
          </cell>
          <cell r="R925">
            <v>-7472.58</v>
          </cell>
          <cell r="S925" t="str">
            <v>7003</v>
          </cell>
          <cell r="T925" t="str">
            <v>76H07</v>
          </cell>
          <cell r="U925" t="str">
            <v>Programs</v>
          </cell>
          <cell r="V925" t="str">
            <v>CD.AA.391000</v>
          </cell>
          <cell r="W925">
            <v>9.307E-2</v>
          </cell>
          <cell r="X925">
            <v>-695.47302060000004</v>
          </cell>
        </row>
        <row r="926">
          <cell r="B926" t="str">
            <v>86J51</v>
          </cell>
          <cell r="C926" t="str">
            <v>7006</v>
          </cell>
          <cell r="D926" t="str">
            <v>Common Capital Tools</v>
          </cell>
          <cell r="E926" t="str">
            <v>09901860</v>
          </cell>
          <cell r="F926" t="str">
            <v>GP-Cap Blanket</v>
          </cell>
          <cell r="G926">
            <v>34317</v>
          </cell>
          <cell r="H926" t="str">
            <v>202103</v>
          </cell>
          <cell r="I926">
            <v>202103</v>
          </cell>
          <cell r="J926" t="str">
            <v>CD</v>
          </cell>
          <cell r="K926" t="str">
            <v>AA</v>
          </cell>
          <cell r="L926" t="str">
            <v>394000</v>
          </cell>
          <cell r="M926" t="str">
            <v xml:space="preserve">099                                </v>
          </cell>
          <cell r="N926" t="str">
            <v>00</v>
          </cell>
          <cell r="O926" t="str">
            <v xml:space="preserve">UADD    </v>
          </cell>
          <cell r="P926" t="str">
            <v>Tools Lab &amp; Shop Equipment</v>
          </cell>
          <cell r="Q926" t="str">
            <v>Tools/Lab/Shop Equipment</v>
          </cell>
          <cell r="R926">
            <v>663.71</v>
          </cell>
          <cell r="S926" t="str">
            <v>7006</v>
          </cell>
          <cell r="T926" t="str">
            <v>86J51</v>
          </cell>
          <cell r="U926" t="str">
            <v>Programs</v>
          </cell>
          <cell r="V926" t="str">
            <v>CD.AA.394000</v>
          </cell>
          <cell r="W926">
            <v>9.307E-2</v>
          </cell>
          <cell r="X926">
            <v>61.771489700000004</v>
          </cell>
        </row>
        <row r="927">
          <cell r="B927" t="str">
            <v>86J51</v>
          </cell>
          <cell r="C927" t="str">
            <v>7006</v>
          </cell>
          <cell r="D927" t="str">
            <v>Gas Capital Tools-Common</v>
          </cell>
          <cell r="E927" t="str">
            <v>09901861</v>
          </cell>
          <cell r="F927" t="str">
            <v>GP-Cap Blanket</v>
          </cell>
          <cell r="G927">
            <v>34305</v>
          </cell>
          <cell r="H927" t="str">
            <v>202103</v>
          </cell>
          <cell r="I927">
            <v>202103</v>
          </cell>
          <cell r="J927" t="str">
            <v>GD</v>
          </cell>
          <cell r="K927" t="str">
            <v>AA</v>
          </cell>
          <cell r="L927" t="str">
            <v>394000</v>
          </cell>
          <cell r="M927" t="str">
            <v xml:space="preserve">099                                </v>
          </cell>
          <cell r="N927" t="str">
            <v>00</v>
          </cell>
          <cell r="O927" t="str">
            <v xml:space="preserve">UADD    </v>
          </cell>
          <cell r="P927" t="str">
            <v>Tools Lab &amp; Shop Equipment</v>
          </cell>
          <cell r="Q927" t="str">
            <v>Tools/Lab/Shop Equipment</v>
          </cell>
          <cell r="R927">
            <v>17688.62</v>
          </cell>
          <cell r="S927" t="str">
            <v>7006</v>
          </cell>
          <cell r="T927" t="str">
            <v>86J51</v>
          </cell>
          <cell r="U927" t="str">
            <v>Programs</v>
          </cell>
          <cell r="V927" t="str">
            <v>GD.AA.394000</v>
          </cell>
          <cell r="W927">
            <v>0.31167</v>
          </cell>
          <cell r="X927">
            <v>5513.0121953999997</v>
          </cell>
        </row>
        <row r="928">
          <cell r="B928" t="str">
            <v>19W09</v>
          </cell>
          <cell r="C928" t="str">
            <v>7060</v>
          </cell>
          <cell r="D928" t="str">
            <v>CXP Ph 1: Initial CRM Features</v>
          </cell>
          <cell r="E928" t="str">
            <v>09906604</v>
          </cell>
          <cell r="F928" t="str">
            <v>GP-Cap Specific</v>
          </cell>
          <cell r="G928">
            <v>43709</v>
          </cell>
          <cell r="H928" t="str">
            <v>202103</v>
          </cell>
          <cell r="I928">
            <v>202103</v>
          </cell>
          <cell r="J928" t="str">
            <v>CD</v>
          </cell>
          <cell r="K928" t="str">
            <v>AA</v>
          </cell>
          <cell r="L928" t="str">
            <v>303100</v>
          </cell>
          <cell r="M928" t="str">
            <v xml:space="preserve">099                                </v>
          </cell>
          <cell r="N928" t="str">
            <v>00</v>
          </cell>
          <cell r="O928" t="str">
            <v xml:space="preserve">UADD    </v>
          </cell>
          <cell r="P928" t="str">
            <v>Strategic Initiatives</v>
          </cell>
          <cell r="Q928" t="str">
            <v>Customer Experience Platform</v>
          </cell>
          <cell r="R928">
            <v>5949.93</v>
          </cell>
          <cell r="S928" t="str">
            <v>7060</v>
          </cell>
          <cell r="T928" t="str">
            <v>19W09</v>
          </cell>
          <cell r="V928" t="str">
            <v>CD.AA.303100</v>
          </cell>
          <cell r="W928">
            <v>9.307E-2</v>
          </cell>
          <cell r="X928">
            <v>553.75998509999999</v>
          </cell>
        </row>
        <row r="929">
          <cell r="B929" t="str">
            <v>19W09</v>
          </cell>
          <cell r="C929" t="str">
            <v>7060</v>
          </cell>
          <cell r="D929" t="str">
            <v>CXP Ph 1: Initial CRM Features</v>
          </cell>
          <cell r="E929" t="str">
            <v>09906604</v>
          </cell>
          <cell r="F929" t="str">
            <v>GP-Cap Specific</v>
          </cell>
          <cell r="G929">
            <v>43709</v>
          </cell>
          <cell r="H929" t="str">
            <v>202103</v>
          </cell>
          <cell r="I929">
            <v>202103</v>
          </cell>
          <cell r="J929" t="str">
            <v>CD</v>
          </cell>
          <cell r="K929" t="str">
            <v>AA</v>
          </cell>
          <cell r="L929" t="str">
            <v>391100</v>
          </cell>
          <cell r="M929" t="str">
            <v xml:space="preserve">099                                </v>
          </cell>
          <cell r="N929" t="str">
            <v>00</v>
          </cell>
          <cell r="O929" t="str">
            <v xml:space="preserve">UADD    </v>
          </cell>
          <cell r="P929" t="str">
            <v>Strategic Initiatives</v>
          </cell>
          <cell r="Q929" t="str">
            <v>Customer Experience Platform</v>
          </cell>
          <cell r="R929">
            <v>0</v>
          </cell>
          <cell r="S929" t="str">
            <v>7060</v>
          </cell>
          <cell r="T929" t="str">
            <v>19W09</v>
          </cell>
          <cell r="V929" t="str">
            <v>CD.AA.391100</v>
          </cell>
          <cell r="W929">
            <v>9.307E-2</v>
          </cell>
          <cell r="X929">
            <v>0</v>
          </cell>
        </row>
        <row r="930">
          <cell r="B930" t="str">
            <v>19N09</v>
          </cell>
          <cell r="C930" t="str">
            <v>7141</v>
          </cell>
          <cell r="D930" t="str">
            <v>EIM BURKE Sub Network Support</v>
          </cell>
          <cell r="E930" t="str">
            <v>09906525</v>
          </cell>
          <cell r="F930" t="str">
            <v>GP-Cap Specific</v>
          </cell>
          <cell r="G930">
            <v>43497</v>
          </cell>
          <cell r="H930" t="str">
            <v>202103</v>
          </cell>
          <cell r="I930">
            <v>202103</v>
          </cell>
          <cell r="J930" t="str">
            <v>CD</v>
          </cell>
          <cell r="K930" t="str">
            <v>AA</v>
          </cell>
          <cell r="L930" t="str">
            <v>397000</v>
          </cell>
          <cell r="M930" t="str">
            <v xml:space="preserve">099                                </v>
          </cell>
          <cell r="N930" t="str">
            <v>BURCOM</v>
          </cell>
          <cell r="O930" t="str">
            <v xml:space="preserve">UADD    </v>
          </cell>
          <cell r="P930" t="str">
            <v>Energy Imbalance Market</v>
          </cell>
          <cell r="Q930" t="str">
            <v>ET BI Network - EIM</v>
          </cell>
          <cell r="R930">
            <v>9767.1</v>
          </cell>
          <cell r="S930" t="str">
            <v>7141</v>
          </cell>
          <cell r="T930" t="str">
            <v>19N09</v>
          </cell>
          <cell r="U930" t="str">
            <v>Projects</v>
          </cell>
          <cell r="V930" t="str">
            <v>CD.AA.397000</v>
          </cell>
          <cell r="W930">
            <v>9.307E-2</v>
          </cell>
          <cell r="X930">
            <v>909.02399700000001</v>
          </cell>
        </row>
        <row r="931">
          <cell r="B931" t="str">
            <v>19N09</v>
          </cell>
          <cell r="C931" t="str">
            <v>7141</v>
          </cell>
          <cell r="D931" t="str">
            <v>EIM DEER PARK Network Support</v>
          </cell>
          <cell r="E931" t="str">
            <v>09906597</v>
          </cell>
          <cell r="F931" t="str">
            <v>GP-Cap Specific</v>
          </cell>
          <cell r="G931">
            <v>43770</v>
          </cell>
          <cell r="H931" t="str">
            <v>202103</v>
          </cell>
          <cell r="I931">
            <v>202103</v>
          </cell>
          <cell r="J931" t="str">
            <v>CD</v>
          </cell>
          <cell r="K931" t="str">
            <v>AA</v>
          </cell>
          <cell r="L931" t="str">
            <v>397000</v>
          </cell>
          <cell r="M931" t="str">
            <v xml:space="preserve">099                                </v>
          </cell>
          <cell r="N931" t="str">
            <v>00</v>
          </cell>
          <cell r="O931" t="str">
            <v xml:space="preserve">UADD    </v>
          </cell>
          <cell r="P931" t="str">
            <v>Energy Imbalance Market</v>
          </cell>
          <cell r="Q931" t="str">
            <v>ET BI Network - EIM</v>
          </cell>
          <cell r="R931">
            <v>374.37</v>
          </cell>
          <cell r="S931" t="str">
            <v>7141</v>
          </cell>
          <cell r="T931" t="str">
            <v>19N09</v>
          </cell>
          <cell r="U931" t="str">
            <v>Projects</v>
          </cell>
          <cell r="V931" t="str">
            <v>CD.AA.397000</v>
          </cell>
          <cell r="W931">
            <v>9.307E-2</v>
          </cell>
          <cell r="X931">
            <v>34.842615899999998</v>
          </cell>
        </row>
        <row r="932">
          <cell r="B932" t="str">
            <v>19N09</v>
          </cell>
          <cell r="C932" t="str">
            <v>7141</v>
          </cell>
          <cell r="D932" t="str">
            <v>EIM Loon Lake Network Support</v>
          </cell>
          <cell r="E932" t="str">
            <v>09906534</v>
          </cell>
          <cell r="F932" t="str">
            <v>GP-Cap Specific</v>
          </cell>
          <cell r="G932">
            <v>43617</v>
          </cell>
          <cell r="H932" t="str">
            <v>202103</v>
          </cell>
          <cell r="I932">
            <v>202103</v>
          </cell>
          <cell r="J932" t="str">
            <v>CD</v>
          </cell>
          <cell r="K932" t="str">
            <v>AA</v>
          </cell>
          <cell r="L932" t="str">
            <v>397000</v>
          </cell>
          <cell r="M932" t="str">
            <v xml:space="preserve">099                                </v>
          </cell>
          <cell r="N932" t="str">
            <v>SPICOM</v>
          </cell>
          <cell r="O932" t="str">
            <v xml:space="preserve">UADD    </v>
          </cell>
          <cell r="P932" t="str">
            <v>Energy Imbalance Market</v>
          </cell>
          <cell r="Q932" t="str">
            <v>ET BI Network - EIM</v>
          </cell>
          <cell r="R932">
            <v>163.81</v>
          </cell>
          <cell r="S932" t="str">
            <v>7141</v>
          </cell>
          <cell r="T932" t="str">
            <v>19N09</v>
          </cell>
          <cell r="U932" t="str">
            <v>Projects</v>
          </cell>
          <cell r="V932" t="str">
            <v>CD.AA.397000</v>
          </cell>
          <cell r="W932">
            <v>9.307E-2</v>
          </cell>
          <cell r="X932">
            <v>15.2457967</v>
          </cell>
        </row>
        <row r="933">
          <cell r="B933" t="str">
            <v>19N09</v>
          </cell>
          <cell r="C933" t="str">
            <v>7141</v>
          </cell>
          <cell r="D933" t="str">
            <v>EIM MILAN Sub Net Support</v>
          </cell>
          <cell r="E933" t="str">
            <v>09906542</v>
          </cell>
          <cell r="F933" t="str">
            <v>GP-Cap Specific</v>
          </cell>
          <cell r="G933">
            <v>43617</v>
          </cell>
          <cell r="H933" t="str">
            <v>202103</v>
          </cell>
          <cell r="I933">
            <v>202103</v>
          </cell>
          <cell r="J933" t="str">
            <v>CD</v>
          </cell>
          <cell r="K933" t="str">
            <v>AA</v>
          </cell>
          <cell r="L933" t="str">
            <v>397000</v>
          </cell>
          <cell r="M933" t="str">
            <v xml:space="preserve">099                                </v>
          </cell>
          <cell r="N933" t="str">
            <v>MLNCOM</v>
          </cell>
          <cell r="O933" t="str">
            <v xml:space="preserve">UADD    </v>
          </cell>
          <cell r="P933" t="str">
            <v>Energy Imbalance Market</v>
          </cell>
          <cell r="Q933" t="str">
            <v>ET BI Network - EIM</v>
          </cell>
          <cell r="R933">
            <v>52.55</v>
          </cell>
          <cell r="S933" t="str">
            <v>7141</v>
          </cell>
          <cell r="T933" t="str">
            <v>19N09</v>
          </cell>
          <cell r="U933" t="str">
            <v>Projects</v>
          </cell>
          <cell r="V933" t="str">
            <v>CD.AA.397000</v>
          </cell>
          <cell r="W933">
            <v>9.307E-2</v>
          </cell>
          <cell r="X933">
            <v>4.8908284999999996</v>
          </cell>
        </row>
        <row r="934">
          <cell r="B934" t="str">
            <v>19N09</v>
          </cell>
          <cell r="C934" t="str">
            <v>7141</v>
          </cell>
          <cell r="D934" t="str">
            <v>EIM Noxon 13kV Netwk Support</v>
          </cell>
          <cell r="E934" t="str">
            <v>09906541</v>
          </cell>
          <cell r="F934" t="str">
            <v>GP-Cap Specific</v>
          </cell>
          <cell r="G934">
            <v>43617</v>
          </cell>
          <cell r="H934" t="str">
            <v>202103</v>
          </cell>
          <cell r="I934">
            <v>202103</v>
          </cell>
          <cell r="J934" t="str">
            <v>CD</v>
          </cell>
          <cell r="K934" t="str">
            <v>AA</v>
          </cell>
          <cell r="L934" t="str">
            <v>397000</v>
          </cell>
          <cell r="M934" t="str">
            <v xml:space="preserve">099                                </v>
          </cell>
          <cell r="N934" t="str">
            <v>00</v>
          </cell>
          <cell r="O934" t="str">
            <v xml:space="preserve">CFNU    </v>
          </cell>
          <cell r="P934" t="str">
            <v>Energy Imbalance Market</v>
          </cell>
          <cell r="Q934" t="str">
            <v>ET BI Network - EIM</v>
          </cell>
          <cell r="R934">
            <v>77803.3</v>
          </cell>
          <cell r="S934" t="str">
            <v>7141</v>
          </cell>
          <cell r="T934" t="str">
            <v>19N09</v>
          </cell>
          <cell r="U934" t="str">
            <v>Projects</v>
          </cell>
          <cell r="V934" t="str">
            <v>CD.AA.397000</v>
          </cell>
          <cell r="W934">
            <v>9.307E-2</v>
          </cell>
          <cell r="X934">
            <v>7241.153131</v>
          </cell>
        </row>
        <row r="935">
          <cell r="B935" t="str">
            <v>19N09</v>
          </cell>
          <cell r="C935" t="str">
            <v>7141</v>
          </cell>
          <cell r="D935" t="str">
            <v>EIM Noxon 13kV Netwk Support</v>
          </cell>
          <cell r="E935" t="str">
            <v>09906541</v>
          </cell>
          <cell r="F935" t="str">
            <v>GP-Cap Specific</v>
          </cell>
          <cell r="G935">
            <v>43617</v>
          </cell>
          <cell r="H935" t="str">
            <v>202103</v>
          </cell>
          <cell r="I935">
            <v>202103</v>
          </cell>
          <cell r="J935" t="str">
            <v>CD</v>
          </cell>
          <cell r="K935" t="str">
            <v>AA</v>
          </cell>
          <cell r="L935" t="str">
            <v>397000</v>
          </cell>
          <cell r="M935" t="str">
            <v xml:space="preserve">099                                </v>
          </cell>
          <cell r="N935" t="str">
            <v>COBCOM</v>
          </cell>
          <cell r="O935" t="str">
            <v xml:space="preserve">NURV    </v>
          </cell>
          <cell r="P935" t="str">
            <v>Energy Imbalance Market</v>
          </cell>
          <cell r="Q935" t="str">
            <v>ET BI Network - EIM</v>
          </cell>
          <cell r="R935">
            <v>-77803.3</v>
          </cell>
          <cell r="S935" t="str">
            <v>7141</v>
          </cell>
          <cell r="T935" t="str">
            <v>19N09</v>
          </cell>
          <cell r="U935" t="str">
            <v>Projects</v>
          </cell>
          <cell r="V935" t="str">
            <v>CD.AA.397000</v>
          </cell>
          <cell r="W935">
            <v>9.307E-2</v>
          </cell>
          <cell r="X935">
            <v>-7241.153131</v>
          </cell>
        </row>
        <row r="936">
          <cell r="B936" t="str">
            <v>19N09</v>
          </cell>
          <cell r="C936" t="str">
            <v>7141</v>
          </cell>
          <cell r="D936" t="str">
            <v>EIM PRIEST RIVER Sub Net Sup</v>
          </cell>
          <cell r="E936" t="str">
            <v>09906533</v>
          </cell>
          <cell r="F936" t="str">
            <v>GP-Cap Specific</v>
          </cell>
          <cell r="G936">
            <v>43617</v>
          </cell>
          <cell r="H936" t="str">
            <v>202103</v>
          </cell>
          <cell r="I936">
            <v>202103</v>
          </cell>
          <cell r="J936" t="str">
            <v>CD</v>
          </cell>
          <cell r="K936" t="str">
            <v>AA</v>
          </cell>
          <cell r="L936" t="str">
            <v>397000</v>
          </cell>
          <cell r="M936" t="str">
            <v xml:space="preserve">099                                </v>
          </cell>
          <cell r="N936" t="str">
            <v>PRVC</v>
          </cell>
          <cell r="O936" t="str">
            <v xml:space="preserve">UADD    </v>
          </cell>
          <cell r="P936" t="str">
            <v>Energy Imbalance Market</v>
          </cell>
          <cell r="Q936" t="str">
            <v>ET BI Network - EIM</v>
          </cell>
          <cell r="R936">
            <v>310.95999999999998</v>
          </cell>
          <cell r="S936" t="str">
            <v>7141</v>
          </cell>
          <cell r="T936" t="str">
            <v>19N09</v>
          </cell>
          <cell r="U936" t="str">
            <v>Projects</v>
          </cell>
          <cell r="V936" t="str">
            <v>CD.AA.397000</v>
          </cell>
          <cell r="W936">
            <v>9.307E-2</v>
          </cell>
          <cell r="X936">
            <v>28.941047199999996</v>
          </cell>
        </row>
        <row r="937">
          <cell r="B937" t="str">
            <v>19N09</v>
          </cell>
          <cell r="C937" t="str">
            <v>7141</v>
          </cell>
          <cell r="D937" t="str">
            <v>EIM Wilbur Network Support</v>
          </cell>
          <cell r="E937" t="str">
            <v>09906531</v>
          </cell>
          <cell r="F937" t="str">
            <v>GP-Cap Specific</v>
          </cell>
          <cell r="G937">
            <v>43617</v>
          </cell>
          <cell r="H937" t="str">
            <v>202103</v>
          </cell>
          <cell r="I937">
            <v>202103</v>
          </cell>
          <cell r="J937" t="str">
            <v>CD</v>
          </cell>
          <cell r="K937" t="str">
            <v>AA</v>
          </cell>
          <cell r="L937" t="str">
            <v>397000</v>
          </cell>
          <cell r="M937" t="str">
            <v xml:space="preserve">099                                </v>
          </cell>
          <cell r="N937" t="str">
            <v>OROCOM</v>
          </cell>
          <cell r="O937" t="str">
            <v xml:space="preserve">UADD    </v>
          </cell>
          <cell r="P937" t="str">
            <v>Energy Imbalance Market</v>
          </cell>
          <cell r="Q937" t="str">
            <v>ET BI Network - EIM</v>
          </cell>
          <cell r="R937">
            <v>311.83999999999997</v>
          </cell>
          <cell r="S937" t="str">
            <v>7141</v>
          </cell>
          <cell r="T937" t="str">
            <v>19N09</v>
          </cell>
          <cell r="U937" t="str">
            <v>Projects</v>
          </cell>
          <cell r="V937" t="str">
            <v>CD.AA.397000</v>
          </cell>
          <cell r="W937">
            <v>9.307E-2</v>
          </cell>
          <cell r="X937">
            <v>29.022948799999998</v>
          </cell>
        </row>
        <row r="938">
          <cell r="B938" t="str">
            <v>JN001</v>
          </cell>
          <cell r="C938" t="str">
            <v>7201</v>
          </cell>
          <cell r="D938" t="str">
            <v>JP Capital Blanket for OR</v>
          </cell>
          <cell r="E938" t="str">
            <v>54505008</v>
          </cell>
          <cell r="F938" t="str">
            <v>GSTOR-Cap Blanket</v>
          </cell>
          <cell r="G938">
            <v>39814</v>
          </cell>
          <cell r="H938" t="str">
            <v>202103</v>
          </cell>
          <cell r="I938">
            <v>202103</v>
          </cell>
          <cell r="J938" t="str">
            <v>GD</v>
          </cell>
          <cell r="K938" t="str">
            <v>OR</v>
          </cell>
          <cell r="L938" t="str">
            <v>351400</v>
          </cell>
          <cell r="M938" t="str">
            <v xml:space="preserve">545                                </v>
          </cell>
          <cell r="N938" t="str">
            <v>JP</v>
          </cell>
          <cell r="O938" t="str">
            <v xml:space="preserve">UADD    </v>
          </cell>
          <cell r="P938" t="str">
            <v>Jackson Prairie Storage</v>
          </cell>
          <cell r="Q938" t="str">
            <v>Jackson Prairie Storage Oregon</v>
          </cell>
          <cell r="R938">
            <v>1861.94</v>
          </cell>
          <cell r="S938" t="str">
            <v>7201</v>
          </cell>
          <cell r="T938" t="str">
            <v>JN001</v>
          </cell>
          <cell r="U938" t="str">
            <v>Programs</v>
          </cell>
          <cell r="V938" t="str">
            <v>GD.OR.351400</v>
          </cell>
          <cell r="W938">
            <v>1</v>
          </cell>
          <cell r="X938">
            <v>1861.94</v>
          </cell>
        </row>
        <row r="939">
          <cell r="B939" t="str">
            <v>JN001</v>
          </cell>
          <cell r="C939" t="str">
            <v>7201</v>
          </cell>
          <cell r="D939" t="str">
            <v>JP Capital Blanket for OR</v>
          </cell>
          <cell r="E939" t="str">
            <v>54505008</v>
          </cell>
          <cell r="F939" t="str">
            <v>GSTOR-Cap Blanket</v>
          </cell>
          <cell r="G939">
            <v>39814</v>
          </cell>
          <cell r="H939" t="str">
            <v>202103</v>
          </cell>
          <cell r="I939">
            <v>202103</v>
          </cell>
          <cell r="J939" t="str">
            <v>GD</v>
          </cell>
          <cell r="K939" t="str">
            <v>OR</v>
          </cell>
          <cell r="L939" t="str">
            <v>352000</v>
          </cell>
          <cell r="M939" t="str">
            <v xml:space="preserve">545                                </v>
          </cell>
          <cell r="N939" t="str">
            <v>JP</v>
          </cell>
          <cell r="O939" t="str">
            <v xml:space="preserve">UADD    </v>
          </cell>
          <cell r="P939" t="str">
            <v>Jackson Prairie Storage</v>
          </cell>
          <cell r="Q939" t="str">
            <v>Jackson Prairie Storage Oregon</v>
          </cell>
          <cell r="R939">
            <v>1861.41</v>
          </cell>
          <cell r="S939" t="str">
            <v>7201</v>
          </cell>
          <cell r="T939" t="str">
            <v>JN001</v>
          </cell>
          <cell r="U939" t="str">
            <v>Programs</v>
          </cell>
          <cell r="V939" t="str">
            <v>GD.OR.352000</v>
          </cell>
          <cell r="W939">
            <v>1</v>
          </cell>
          <cell r="X939">
            <v>1861.41</v>
          </cell>
        </row>
        <row r="940">
          <cell r="B940" t="str">
            <v>JN001</v>
          </cell>
          <cell r="C940" t="str">
            <v>7201</v>
          </cell>
          <cell r="D940" t="str">
            <v>JP Capital Blanket for OR</v>
          </cell>
          <cell r="E940" t="str">
            <v>54505008</v>
          </cell>
          <cell r="F940" t="str">
            <v>GSTOR-Cap Blanket</v>
          </cell>
          <cell r="G940">
            <v>39814</v>
          </cell>
          <cell r="H940" t="str">
            <v>202103</v>
          </cell>
          <cell r="I940">
            <v>202103</v>
          </cell>
          <cell r="J940" t="str">
            <v>GD</v>
          </cell>
          <cell r="K940" t="str">
            <v>OR</v>
          </cell>
          <cell r="L940" t="str">
            <v>354000</v>
          </cell>
          <cell r="M940" t="str">
            <v xml:space="preserve">545                                </v>
          </cell>
          <cell r="N940" t="str">
            <v>JP</v>
          </cell>
          <cell r="O940" t="str">
            <v xml:space="preserve">UADD    </v>
          </cell>
          <cell r="P940" t="str">
            <v>Jackson Prairie Storage</v>
          </cell>
          <cell r="Q940" t="str">
            <v>Jackson Prairie Storage Oregon</v>
          </cell>
          <cell r="R940">
            <v>1861.44</v>
          </cell>
          <cell r="S940" t="str">
            <v>7201</v>
          </cell>
          <cell r="T940" t="str">
            <v>JN001</v>
          </cell>
          <cell r="U940" t="str">
            <v>Programs</v>
          </cell>
          <cell r="V940" t="str">
            <v>GD.OR.354000</v>
          </cell>
          <cell r="W940">
            <v>1</v>
          </cell>
          <cell r="X940">
            <v>1861.44</v>
          </cell>
        </row>
        <row r="941">
          <cell r="B941" t="str">
            <v>JN001</v>
          </cell>
          <cell r="C941" t="str">
            <v>7201</v>
          </cell>
          <cell r="D941" t="str">
            <v>JP Capital Blanket for OR</v>
          </cell>
          <cell r="E941" t="str">
            <v>54505008</v>
          </cell>
          <cell r="F941" t="str">
            <v>GSTOR-Cap Blanket</v>
          </cell>
          <cell r="G941">
            <v>39814</v>
          </cell>
          <cell r="H941" t="str">
            <v>202103</v>
          </cell>
          <cell r="I941">
            <v>202103</v>
          </cell>
          <cell r="J941" t="str">
            <v>GD</v>
          </cell>
          <cell r="K941" t="str">
            <v>OR</v>
          </cell>
          <cell r="L941" t="str">
            <v>355000</v>
          </cell>
          <cell r="M941" t="str">
            <v xml:space="preserve">545                                </v>
          </cell>
          <cell r="N941" t="str">
            <v>JP</v>
          </cell>
          <cell r="O941" t="str">
            <v xml:space="preserve">UADD    </v>
          </cell>
          <cell r="P941" t="str">
            <v>Jackson Prairie Storage</v>
          </cell>
          <cell r="Q941" t="str">
            <v>Jackson Prairie Storage Oregon</v>
          </cell>
          <cell r="R941">
            <v>1861.47</v>
          </cell>
          <cell r="S941" t="str">
            <v>7201</v>
          </cell>
          <cell r="T941" t="str">
            <v>JN001</v>
          </cell>
          <cell r="U941" t="str">
            <v>Programs</v>
          </cell>
          <cell r="V941" t="str">
            <v>GD.OR.355000</v>
          </cell>
          <cell r="W941">
            <v>1</v>
          </cell>
          <cell r="X941">
            <v>1861.47</v>
          </cell>
        </row>
        <row r="942">
          <cell r="B942" t="str">
            <v>JN001</v>
          </cell>
          <cell r="C942" t="str">
            <v>7201</v>
          </cell>
          <cell r="D942" t="str">
            <v>JP Capital Blanket for OR</v>
          </cell>
          <cell r="E942" t="str">
            <v>54505008</v>
          </cell>
          <cell r="F942" t="str">
            <v>GSTOR-Cap Blanket</v>
          </cell>
          <cell r="G942">
            <v>39814</v>
          </cell>
          <cell r="H942" t="str">
            <v>202103</v>
          </cell>
          <cell r="I942">
            <v>202103</v>
          </cell>
          <cell r="J942" t="str">
            <v>GD</v>
          </cell>
          <cell r="K942" t="str">
            <v>OR</v>
          </cell>
          <cell r="L942" t="str">
            <v>357000</v>
          </cell>
          <cell r="M942" t="str">
            <v xml:space="preserve">545                                </v>
          </cell>
          <cell r="N942" t="str">
            <v>JP</v>
          </cell>
          <cell r="O942" t="str">
            <v xml:space="preserve">UADD    </v>
          </cell>
          <cell r="P942" t="str">
            <v>Jackson Prairie Storage</v>
          </cell>
          <cell r="Q942" t="str">
            <v>Jackson Prairie Storage Oregon</v>
          </cell>
          <cell r="R942">
            <v>1861.41</v>
          </cell>
          <cell r="S942" t="str">
            <v>7201</v>
          </cell>
          <cell r="T942" t="str">
            <v>JN001</v>
          </cell>
          <cell r="U942" t="str">
            <v>Programs</v>
          </cell>
          <cell r="V942" t="str">
            <v>GD.OR.357000</v>
          </cell>
          <cell r="W942">
            <v>1</v>
          </cell>
          <cell r="X942">
            <v>1861.41</v>
          </cell>
        </row>
        <row r="943">
          <cell r="B943" t="str">
            <v>MN304</v>
          </cell>
          <cell r="C943" t="str">
            <v>1001</v>
          </cell>
          <cell r="D943" t="str">
            <v>Development Gas Rev-Medford</v>
          </cell>
          <cell r="E943" t="str">
            <v>98401115</v>
          </cell>
          <cell r="F943" t="str">
            <v>DIS-G S Cap Blanket</v>
          </cell>
          <cell r="G943">
            <v>40179</v>
          </cell>
          <cell r="H943" t="str">
            <v>202104</v>
          </cell>
          <cell r="I943">
            <v>202104</v>
          </cell>
          <cell r="J943" t="str">
            <v>GD</v>
          </cell>
          <cell r="K943" t="str">
            <v>OR</v>
          </cell>
          <cell r="L943" t="str">
            <v>376000</v>
          </cell>
          <cell r="M943" t="str">
            <v xml:space="preserve">068                                </v>
          </cell>
          <cell r="N943" t="str">
            <v>00</v>
          </cell>
          <cell r="O943" t="str">
            <v xml:space="preserve">UADD    </v>
          </cell>
          <cell r="P943" t="str">
            <v>Gas Revenue Blanket</v>
          </cell>
          <cell r="Q943" t="str">
            <v>Oregon - Gas Rev Projects/Medford</v>
          </cell>
          <cell r="R943">
            <v>6105.24</v>
          </cell>
          <cell r="S943" t="str">
            <v>1001</v>
          </cell>
          <cell r="T943" t="str">
            <v>MN304</v>
          </cell>
          <cell r="U943" t="str">
            <v>Mandated</v>
          </cell>
          <cell r="V943" t="str">
            <v>GD.OR.376000</v>
          </cell>
          <cell r="W943">
            <v>1</v>
          </cell>
          <cell r="X943">
            <v>6105.24</v>
          </cell>
        </row>
        <row r="944">
          <cell r="B944" t="str">
            <v>MN304</v>
          </cell>
          <cell r="C944" t="str">
            <v>1001</v>
          </cell>
          <cell r="D944" t="str">
            <v>Development Gas Rev-Medford</v>
          </cell>
          <cell r="E944" t="str">
            <v>98401115</v>
          </cell>
          <cell r="F944" t="str">
            <v>DIS-G S Cap Blanket</v>
          </cell>
          <cell r="G944">
            <v>40179</v>
          </cell>
          <cell r="H944" t="str">
            <v>202104</v>
          </cell>
          <cell r="I944">
            <v>202104</v>
          </cell>
          <cell r="J944" t="str">
            <v>GD</v>
          </cell>
          <cell r="K944" t="str">
            <v>OR</v>
          </cell>
          <cell r="L944" t="str">
            <v>380000</v>
          </cell>
          <cell r="M944" t="str">
            <v xml:space="preserve">068                                </v>
          </cell>
          <cell r="N944" t="str">
            <v>00</v>
          </cell>
          <cell r="O944" t="str">
            <v xml:space="preserve">UADD    </v>
          </cell>
          <cell r="P944" t="str">
            <v>Gas Revenue Blanket</v>
          </cell>
          <cell r="Q944" t="str">
            <v>Oregon - Gas Rev Projects/Medford</v>
          </cell>
          <cell r="R944">
            <v>3516.32</v>
          </cell>
          <cell r="S944" t="str">
            <v>1001</v>
          </cell>
          <cell r="T944" t="str">
            <v>MN304</v>
          </cell>
          <cell r="U944" t="str">
            <v>Mandated</v>
          </cell>
          <cell r="V944" t="str">
            <v>GD.OR.380000</v>
          </cell>
          <cell r="W944">
            <v>1</v>
          </cell>
          <cell r="X944">
            <v>3516.32</v>
          </cell>
        </row>
        <row r="945">
          <cell r="B945" t="str">
            <v>MN304</v>
          </cell>
          <cell r="C945" t="str">
            <v>1001</v>
          </cell>
          <cell r="D945" t="str">
            <v>Gas Commercl Mains-984</v>
          </cell>
          <cell r="E945" t="str">
            <v>98401112</v>
          </cell>
          <cell r="F945" t="str">
            <v>DIS-G S Cap Blanket</v>
          </cell>
          <cell r="G945">
            <v>42217</v>
          </cell>
          <cell r="H945" t="str">
            <v>202104</v>
          </cell>
          <cell r="I945">
            <v>202104</v>
          </cell>
          <cell r="J945" t="str">
            <v>GD</v>
          </cell>
          <cell r="K945" t="str">
            <v>OR</v>
          </cell>
          <cell r="L945" t="str">
            <v>376000</v>
          </cell>
          <cell r="M945" t="str">
            <v xml:space="preserve">068                                </v>
          </cell>
          <cell r="N945" t="str">
            <v>00</v>
          </cell>
          <cell r="O945" t="str">
            <v xml:space="preserve">UADD    </v>
          </cell>
          <cell r="P945" t="str">
            <v>Gas Revenue Blanket</v>
          </cell>
          <cell r="Q945" t="str">
            <v>Oregon - Gas Rev Projects/Medford</v>
          </cell>
          <cell r="R945">
            <v>20173.91</v>
          </cell>
          <cell r="S945" t="str">
            <v>1001</v>
          </cell>
          <cell r="T945" t="str">
            <v>MN304</v>
          </cell>
          <cell r="U945" t="str">
            <v>Mandated</v>
          </cell>
          <cell r="V945" t="str">
            <v>GD.OR.376000</v>
          </cell>
          <cell r="W945">
            <v>1</v>
          </cell>
          <cell r="X945">
            <v>20173.91</v>
          </cell>
        </row>
        <row r="946">
          <cell r="B946" t="str">
            <v>MN305</v>
          </cell>
          <cell r="C946" t="str">
            <v>1001</v>
          </cell>
          <cell r="D946" t="str">
            <v>Gas Commercl Mains-986</v>
          </cell>
          <cell r="E946" t="str">
            <v>98601112</v>
          </cell>
          <cell r="F946" t="str">
            <v>DIS-G S Cap Blanket</v>
          </cell>
          <cell r="G946">
            <v>40179</v>
          </cell>
          <cell r="H946" t="str">
            <v>202104</v>
          </cell>
          <cell r="I946">
            <v>202104</v>
          </cell>
          <cell r="J946" t="str">
            <v>GD</v>
          </cell>
          <cell r="K946" t="str">
            <v>OR</v>
          </cell>
          <cell r="L946" t="str">
            <v>376000</v>
          </cell>
          <cell r="M946" t="str">
            <v xml:space="preserve">068                                </v>
          </cell>
          <cell r="N946" t="str">
            <v>00</v>
          </cell>
          <cell r="O946" t="str">
            <v xml:space="preserve">UADD    </v>
          </cell>
          <cell r="P946" t="str">
            <v>Gas Revenue Blanket</v>
          </cell>
          <cell r="Q946" t="str">
            <v>Oregon - Gas Rev Projects/Roseburg</v>
          </cell>
          <cell r="R946">
            <v>99.78</v>
          </cell>
          <cell r="S946" t="str">
            <v>1001</v>
          </cell>
          <cell r="T946" t="str">
            <v>MN305</v>
          </cell>
          <cell r="U946" t="str">
            <v>Mandated</v>
          </cell>
          <cell r="V946" t="str">
            <v>GD.OR.376000</v>
          </cell>
          <cell r="W946">
            <v>1</v>
          </cell>
          <cell r="X946">
            <v>99.78</v>
          </cell>
        </row>
        <row r="947">
          <cell r="B947" t="str">
            <v>MN305</v>
          </cell>
          <cell r="C947" t="str">
            <v>1001</v>
          </cell>
          <cell r="D947" t="str">
            <v>Gas Commercl Mains-986</v>
          </cell>
          <cell r="E947" t="str">
            <v>98601112</v>
          </cell>
          <cell r="F947" t="str">
            <v>DIS-G S Cap Blanket</v>
          </cell>
          <cell r="G947">
            <v>40179</v>
          </cell>
          <cell r="H947" t="str">
            <v>202104</v>
          </cell>
          <cell r="I947">
            <v>202104</v>
          </cell>
          <cell r="J947" t="str">
            <v>GD</v>
          </cell>
          <cell r="K947" t="str">
            <v>OR</v>
          </cell>
          <cell r="L947" t="str">
            <v>380000</v>
          </cell>
          <cell r="M947" t="str">
            <v xml:space="preserve">068                                </v>
          </cell>
          <cell r="N947" t="str">
            <v>00</v>
          </cell>
          <cell r="O947" t="str">
            <v xml:space="preserve">UADD    </v>
          </cell>
          <cell r="P947" t="str">
            <v>Gas Revenue Blanket</v>
          </cell>
          <cell r="Q947" t="str">
            <v>Oregon - Gas Rev Projects/Roseburg</v>
          </cell>
          <cell r="R947">
            <v>18.57</v>
          </cell>
          <cell r="S947" t="str">
            <v>1001</v>
          </cell>
          <cell r="T947" t="str">
            <v>MN305</v>
          </cell>
          <cell r="U947" t="str">
            <v>Mandated</v>
          </cell>
          <cell r="V947" t="str">
            <v>GD.OR.380000</v>
          </cell>
          <cell r="W947">
            <v>1</v>
          </cell>
          <cell r="X947">
            <v>18.57</v>
          </cell>
        </row>
        <row r="948">
          <cell r="B948" t="str">
            <v>MN306</v>
          </cell>
          <cell r="C948" t="str">
            <v>1001</v>
          </cell>
          <cell r="D948" t="str">
            <v>Gas Commercl Mains-987</v>
          </cell>
          <cell r="E948" t="str">
            <v>98701112</v>
          </cell>
          <cell r="F948" t="str">
            <v>DIS-G S Cap Blanket</v>
          </cell>
          <cell r="G948">
            <v>40179</v>
          </cell>
          <cell r="H948" t="str">
            <v>202104</v>
          </cell>
          <cell r="I948">
            <v>202104</v>
          </cell>
          <cell r="J948" t="str">
            <v>GD</v>
          </cell>
          <cell r="K948" t="str">
            <v>OR</v>
          </cell>
          <cell r="L948" t="str">
            <v>376000</v>
          </cell>
          <cell r="M948" t="str">
            <v xml:space="preserve">068                                </v>
          </cell>
          <cell r="N948" t="str">
            <v>00</v>
          </cell>
          <cell r="O948" t="str">
            <v xml:space="preserve">UADD    </v>
          </cell>
          <cell r="P948" t="str">
            <v>Gas Revenue Blanket</v>
          </cell>
          <cell r="Q948" t="str">
            <v>Oregon - Gas Rev Projects/Klamath Falls</v>
          </cell>
          <cell r="R948">
            <v>231.55</v>
          </cell>
          <cell r="S948" t="str">
            <v>1001</v>
          </cell>
          <cell r="T948" t="str">
            <v>MN306</v>
          </cell>
          <cell r="U948" t="str">
            <v>Mandated</v>
          </cell>
          <cell r="V948" t="str">
            <v>GD.OR.376000</v>
          </cell>
          <cell r="W948">
            <v>1</v>
          </cell>
          <cell r="X948">
            <v>231.55</v>
          </cell>
        </row>
        <row r="949">
          <cell r="B949" t="str">
            <v>MN306</v>
          </cell>
          <cell r="C949" t="str">
            <v>1001</v>
          </cell>
          <cell r="D949" t="str">
            <v>Gas Commercl Mains-987</v>
          </cell>
          <cell r="E949" t="str">
            <v>98701112</v>
          </cell>
          <cell r="F949" t="str">
            <v>DIS-G S Cap Blanket</v>
          </cell>
          <cell r="G949">
            <v>40179</v>
          </cell>
          <cell r="H949" t="str">
            <v>202104</v>
          </cell>
          <cell r="I949">
            <v>202104</v>
          </cell>
          <cell r="J949" t="str">
            <v>GD</v>
          </cell>
          <cell r="K949" t="str">
            <v>OR</v>
          </cell>
          <cell r="L949" t="str">
            <v>380000</v>
          </cell>
          <cell r="M949" t="str">
            <v xml:space="preserve">068                                </v>
          </cell>
          <cell r="N949" t="str">
            <v>00</v>
          </cell>
          <cell r="O949" t="str">
            <v xml:space="preserve">UADD    </v>
          </cell>
          <cell r="P949" t="str">
            <v>Gas Revenue Blanket</v>
          </cell>
          <cell r="Q949" t="str">
            <v>Oregon - Gas Rev Projects/Klamath Falls</v>
          </cell>
          <cell r="R949">
            <v>43.1</v>
          </cell>
          <cell r="S949" t="str">
            <v>1001</v>
          </cell>
          <cell r="T949" t="str">
            <v>MN306</v>
          </cell>
          <cell r="U949" t="str">
            <v>Mandated</v>
          </cell>
          <cell r="V949" t="str">
            <v>GD.OR.380000</v>
          </cell>
          <cell r="W949">
            <v>1</v>
          </cell>
          <cell r="X949">
            <v>43.1</v>
          </cell>
        </row>
        <row r="950">
          <cell r="B950" t="str">
            <v>MN304</v>
          </cell>
          <cell r="C950" t="str">
            <v>1001</v>
          </cell>
          <cell r="D950" t="str">
            <v>Gas Meters/Regulators-Medford</v>
          </cell>
          <cell r="E950" t="str">
            <v>98401132</v>
          </cell>
          <cell r="F950" t="str">
            <v>DIS-G S Cap Blanket</v>
          </cell>
          <cell r="G950">
            <v>33434</v>
          </cell>
          <cell r="H950" t="str">
            <v>202104</v>
          </cell>
          <cell r="I950">
            <v>202104</v>
          </cell>
          <cell r="J950" t="str">
            <v>GD</v>
          </cell>
          <cell r="K950" t="str">
            <v>OR</v>
          </cell>
          <cell r="L950" t="str">
            <v>376000</v>
          </cell>
          <cell r="M950" t="str">
            <v xml:space="preserve">068                                </v>
          </cell>
          <cell r="N950" t="str">
            <v>00</v>
          </cell>
          <cell r="O950" t="str">
            <v xml:space="preserve">UADD    </v>
          </cell>
          <cell r="P950" t="str">
            <v>Gas Revenue Blanket</v>
          </cell>
          <cell r="Q950" t="str">
            <v>Oregon - Gas Rev Projects/Medford</v>
          </cell>
          <cell r="R950">
            <v>351.2</v>
          </cell>
          <cell r="S950" t="str">
            <v>1001</v>
          </cell>
          <cell r="T950" t="str">
            <v>MN304</v>
          </cell>
          <cell r="U950" t="str">
            <v>Mandated</v>
          </cell>
          <cell r="V950" t="str">
            <v>GD.OR.376000</v>
          </cell>
          <cell r="W950">
            <v>1</v>
          </cell>
          <cell r="X950">
            <v>351.2</v>
          </cell>
        </row>
        <row r="951">
          <cell r="B951" t="str">
            <v>MN304</v>
          </cell>
          <cell r="C951" t="str">
            <v>1001</v>
          </cell>
          <cell r="D951" t="str">
            <v>Gas Meters/Regulators-Medford</v>
          </cell>
          <cell r="E951" t="str">
            <v>98401132</v>
          </cell>
          <cell r="F951" t="str">
            <v>DIS-G S Cap Blanket</v>
          </cell>
          <cell r="G951">
            <v>33434</v>
          </cell>
          <cell r="H951" t="str">
            <v>202104</v>
          </cell>
          <cell r="I951">
            <v>202104</v>
          </cell>
          <cell r="J951" t="str">
            <v>GD</v>
          </cell>
          <cell r="K951" t="str">
            <v>OR</v>
          </cell>
          <cell r="L951" t="str">
            <v>380000</v>
          </cell>
          <cell r="M951" t="str">
            <v xml:space="preserve">068                                </v>
          </cell>
          <cell r="N951" t="str">
            <v>00</v>
          </cell>
          <cell r="O951" t="str">
            <v xml:space="preserve">UADD    </v>
          </cell>
          <cell r="P951" t="str">
            <v>Gas Revenue Blanket</v>
          </cell>
          <cell r="Q951" t="str">
            <v>Oregon - Gas Rev Projects/Medford</v>
          </cell>
          <cell r="R951">
            <v>65.36</v>
          </cell>
          <cell r="S951" t="str">
            <v>1001</v>
          </cell>
          <cell r="T951" t="str">
            <v>MN304</v>
          </cell>
          <cell r="U951" t="str">
            <v>Mandated</v>
          </cell>
          <cell r="V951" t="str">
            <v>GD.OR.380000</v>
          </cell>
          <cell r="W951">
            <v>1</v>
          </cell>
          <cell r="X951">
            <v>65.36</v>
          </cell>
        </row>
        <row r="952">
          <cell r="B952" t="str">
            <v>MN304</v>
          </cell>
          <cell r="C952" t="str">
            <v>1001</v>
          </cell>
          <cell r="D952" t="str">
            <v>Gas New Com Servcs - Medford</v>
          </cell>
          <cell r="E952" t="str">
            <v>98401113</v>
          </cell>
          <cell r="F952" t="str">
            <v>DIS-G S Cap Blanket</v>
          </cell>
          <cell r="G952">
            <v>40179</v>
          </cell>
          <cell r="H952" t="str">
            <v>202104</v>
          </cell>
          <cell r="I952">
            <v>202104</v>
          </cell>
          <cell r="J952" t="str">
            <v>GD</v>
          </cell>
          <cell r="K952" t="str">
            <v>OR</v>
          </cell>
          <cell r="L952" t="str">
            <v>376000</v>
          </cell>
          <cell r="M952" t="str">
            <v xml:space="preserve">068                                </v>
          </cell>
          <cell r="N952" t="str">
            <v>00</v>
          </cell>
          <cell r="O952" t="str">
            <v xml:space="preserve">UADD    </v>
          </cell>
          <cell r="P952" t="str">
            <v>Gas Revenue Blanket</v>
          </cell>
          <cell r="Q952" t="str">
            <v>Oregon - Gas Rev Projects/Medford</v>
          </cell>
          <cell r="R952">
            <v>49565.82</v>
          </cell>
          <cell r="S952" t="str">
            <v>1001</v>
          </cell>
          <cell r="T952" t="str">
            <v>MN304</v>
          </cell>
          <cell r="U952" t="str">
            <v>Mandated</v>
          </cell>
          <cell r="V952" t="str">
            <v>GD.OR.376000</v>
          </cell>
          <cell r="W952">
            <v>1</v>
          </cell>
          <cell r="X952">
            <v>49565.82</v>
          </cell>
        </row>
        <row r="953">
          <cell r="B953" t="str">
            <v>MN304</v>
          </cell>
          <cell r="C953" t="str">
            <v>1001</v>
          </cell>
          <cell r="D953" t="str">
            <v>Gas New Com Servcs - Medford</v>
          </cell>
          <cell r="E953" t="str">
            <v>98401113</v>
          </cell>
          <cell r="F953" t="str">
            <v>DIS-G S Cap Blanket</v>
          </cell>
          <cell r="G953">
            <v>40179</v>
          </cell>
          <cell r="H953" t="str">
            <v>202104</v>
          </cell>
          <cell r="I953">
            <v>202104</v>
          </cell>
          <cell r="J953" t="str">
            <v>GD</v>
          </cell>
          <cell r="K953" t="str">
            <v>OR</v>
          </cell>
          <cell r="L953" t="str">
            <v>380000</v>
          </cell>
          <cell r="M953" t="str">
            <v xml:space="preserve">068                                </v>
          </cell>
          <cell r="N953" t="str">
            <v>00</v>
          </cell>
          <cell r="O953" t="str">
            <v xml:space="preserve">UADD    </v>
          </cell>
          <cell r="P953" t="str">
            <v>Gas Revenue Blanket</v>
          </cell>
          <cell r="Q953" t="str">
            <v>Oregon - Gas Rev Projects/Medford</v>
          </cell>
          <cell r="R953">
            <v>49565.39</v>
          </cell>
          <cell r="S953" t="str">
            <v>1001</v>
          </cell>
          <cell r="T953" t="str">
            <v>MN304</v>
          </cell>
          <cell r="U953" t="str">
            <v>Mandated</v>
          </cell>
          <cell r="V953" t="str">
            <v>GD.OR.380000</v>
          </cell>
          <cell r="W953">
            <v>1</v>
          </cell>
          <cell r="X953">
            <v>49565.39</v>
          </cell>
        </row>
        <row r="954">
          <cell r="B954" t="str">
            <v>MN305</v>
          </cell>
          <cell r="C954" t="str">
            <v>1001</v>
          </cell>
          <cell r="D954" t="str">
            <v>Gas New Com Servcs - Roseburg</v>
          </cell>
          <cell r="E954" t="str">
            <v>98601113</v>
          </cell>
          <cell r="F954" t="str">
            <v>DIS-G S Cap Blanket</v>
          </cell>
          <cell r="G954">
            <v>40179</v>
          </cell>
          <cell r="H954" t="str">
            <v>202104</v>
          </cell>
          <cell r="I954">
            <v>202104</v>
          </cell>
          <cell r="J954" t="str">
            <v>GD</v>
          </cell>
          <cell r="K954" t="str">
            <v>OR</v>
          </cell>
          <cell r="L954" t="str">
            <v>376000</v>
          </cell>
          <cell r="M954" t="str">
            <v xml:space="preserve">068                                </v>
          </cell>
          <cell r="N954" t="str">
            <v>00</v>
          </cell>
          <cell r="O954" t="str">
            <v xml:space="preserve">UADD    </v>
          </cell>
          <cell r="P954" t="str">
            <v>Gas Revenue Blanket</v>
          </cell>
          <cell r="Q954" t="str">
            <v>Oregon - Gas Rev Projects/Roseburg</v>
          </cell>
          <cell r="R954">
            <v>7565.16</v>
          </cell>
          <cell r="S954" t="str">
            <v>1001</v>
          </cell>
          <cell r="T954" t="str">
            <v>MN305</v>
          </cell>
          <cell r="U954" t="str">
            <v>Mandated</v>
          </cell>
          <cell r="V954" t="str">
            <v>GD.OR.376000</v>
          </cell>
          <cell r="W954">
            <v>1</v>
          </cell>
          <cell r="X954">
            <v>7565.16</v>
          </cell>
        </row>
        <row r="955">
          <cell r="B955" t="str">
            <v>MN305</v>
          </cell>
          <cell r="C955" t="str">
            <v>1001</v>
          </cell>
          <cell r="D955" t="str">
            <v>Gas New Com Servcs - Roseburg</v>
          </cell>
          <cell r="E955" t="str">
            <v>98601113</v>
          </cell>
          <cell r="F955" t="str">
            <v>DIS-G S Cap Blanket</v>
          </cell>
          <cell r="G955">
            <v>40179</v>
          </cell>
          <cell r="H955" t="str">
            <v>202104</v>
          </cell>
          <cell r="I955">
            <v>202104</v>
          </cell>
          <cell r="J955" t="str">
            <v>GD</v>
          </cell>
          <cell r="K955" t="str">
            <v>OR</v>
          </cell>
          <cell r="L955" t="str">
            <v>380000</v>
          </cell>
          <cell r="M955" t="str">
            <v xml:space="preserve">068                                </v>
          </cell>
          <cell r="N955" t="str">
            <v>00</v>
          </cell>
          <cell r="O955" t="str">
            <v xml:space="preserve">UADD    </v>
          </cell>
          <cell r="P955" t="str">
            <v>Gas Revenue Blanket</v>
          </cell>
          <cell r="Q955" t="str">
            <v>Oregon - Gas Rev Projects/Roseburg</v>
          </cell>
          <cell r="R955">
            <v>7565.02</v>
          </cell>
          <cell r="S955" t="str">
            <v>1001</v>
          </cell>
          <cell r="T955" t="str">
            <v>MN305</v>
          </cell>
          <cell r="U955" t="str">
            <v>Mandated</v>
          </cell>
          <cell r="V955" t="str">
            <v>GD.OR.380000</v>
          </cell>
          <cell r="W955">
            <v>1</v>
          </cell>
          <cell r="X955">
            <v>7565.02</v>
          </cell>
        </row>
        <row r="956">
          <cell r="B956" t="str">
            <v>MN304</v>
          </cell>
          <cell r="C956" t="str">
            <v>1001</v>
          </cell>
          <cell r="D956" t="str">
            <v>Gas New Com Servcs-Grnts Pass</v>
          </cell>
          <cell r="E956" t="str">
            <v>98501113</v>
          </cell>
          <cell r="F956" t="str">
            <v>DIS-G S Cap Blanket</v>
          </cell>
          <cell r="G956">
            <v>40179</v>
          </cell>
          <cell r="H956" t="str">
            <v>202104</v>
          </cell>
          <cell r="I956">
            <v>202104</v>
          </cell>
          <cell r="J956" t="str">
            <v>GD</v>
          </cell>
          <cell r="K956" t="str">
            <v>OR</v>
          </cell>
          <cell r="L956" t="str">
            <v>376000</v>
          </cell>
          <cell r="M956" t="str">
            <v xml:space="preserve">068                                </v>
          </cell>
          <cell r="N956" t="str">
            <v>00</v>
          </cell>
          <cell r="O956" t="str">
            <v xml:space="preserve">UADD    </v>
          </cell>
          <cell r="P956" t="str">
            <v>Gas Revenue Blanket</v>
          </cell>
          <cell r="Q956" t="str">
            <v>Oregon - Gas Rev Projects/Medford</v>
          </cell>
          <cell r="R956">
            <v>1205.99</v>
          </cell>
          <cell r="S956" t="str">
            <v>1001</v>
          </cell>
          <cell r="T956" t="str">
            <v>MN304</v>
          </cell>
          <cell r="U956" t="str">
            <v>Mandated</v>
          </cell>
          <cell r="V956" t="str">
            <v>GD.OR.376000</v>
          </cell>
          <cell r="W956">
            <v>1</v>
          </cell>
          <cell r="X956">
            <v>1205.99</v>
          </cell>
        </row>
        <row r="957">
          <cell r="B957" t="str">
            <v>MN304</v>
          </cell>
          <cell r="C957" t="str">
            <v>1001</v>
          </cell>
          <cell r="D957" t="str">
            <v>Gas New Com Servcs-Grnts Pass</v>
          </cell>
          <cell r="E957" t="str">
            <v>98501113</v>
          </cell>
          <cell r="F957" t="str">
            <v>DIS-G S Cap Blanket</v>
          </cell>
          <cell r="G957">
            <v>40179</v>
          </cell>
          <cell r="H957" t="str">
            <v>202104</v>
          </cell>
          <cell r="I957">
            <v>202104</v>
          </cell>
          <cell r="J957" t="str">
            <v>GD</v>
          </cell>
          <cell r="K957" t="str">
            <v>OR</v>
          </cell>
          <cell r="L957" t="str">
            <v>380000</v>
          </cell>
          <cell r="M957" t="str">
            <v xml:space="preserve">068                                </v>
          </cell>
          <cell r="N957" t="str">
            <v>00</v>
          </cell>
          <cell r="O957" t="str">
            <v xml:space="preserve">UADD    </v>
          </cell>
          <cell r="P957" t="str">
            <v>Gas Revenue Blanket</v>
          </cell>
          <cell r="Q957" t="str">
            <v>Oregon - Gas Rev Projects/Medford</v>
          </cell>
          <cell r="R957">
            <v>224.42</v>
          </cell>
          <cell r="S957" t="str">
            <v>1001</v>
          </cell>
          <cell r="T957" t="str">
            <v>MN304</v>
          </cell>
          <cell r="U957" t="str">
            <v>Mandated</v>
          </cell>
          <cell r="V957" t="str">
            <v>GD.OR.380000</v>
          </cell>
          <cell r="W957">
            <v>1</v>
          </cell>
          <cell r="X957">
            <v>224.42</v>
          </cell>
        </row>
        <row r="958">
          <cell r="B958" t="str">
            <v>MN306</v>
          </cell>
          <cell r="C958" t="str">
            <v>1001</v>
          </cell>
          <cell r="D958" t="str">
            <v>Gas New Com Servcs-Klmth Flls</v>
          </cell>
          <cell r="E958" t="str">
            <v>98701113</v>
          </cell>
          <cell r="F958" t="str">
            <v>DIS-G S Cap Blanket</v>
          </cell>
          <cell r="G958">
            <v>40179</v>
          </cell>
          <cell r="H958" t="str">
            <v>202104</v>
          </cell>
          <cell r="I958">
            <v>202104</v>
          </cell>
          <cell r="J958" t="str">
            <v>GD</v>
          </cell>
          <cell r="K958" t="str">
            <v>OR</v>
          </cell>
          <cell r="L958" t="str">
            <v>376000</v>
          </cell>
          <cell r="M958" t="str">
            <v xml:space="preserve">068                                </v>
          </cell>
          <cell r="N958" t="str">
            <v>00</v>
          </cell>
          <cell r="O958" t="str">
            <v xml:space="preserve">UADD    </v>
          </cell>
          <cell r="P958" t="str">
            <v>Gas Revenue Blanket</v>
          </cell>
          <cell r="Q958" t="str">
            <v>Oregon - Gas Rev Projects/Klamath Falls</v>
          </cell>
          <cell r="R958">
            <v>22399.59</v>
          </cell>
          <cell r="S958" t="str">
            <v>1001</v>
          </cell>
          <cell r="T958" t="str">
            <v>MN306</v>
          </cell>
          <cell r="U958" t="str">
            <v>Mandated</v>
          </cell>
          <cell r="V958" t="str">
            <v>GD.OR.376000</v>
          </cell>
          <cell r="W958">
            <v>1</v>
          </cell>
          <cell r="X958">
            <v>22399.59</v>
          </cell>
        </row>
        <row r="959">
          <cell r="B959" t="str">
            <v>MN306</v>
          </cell>
          <cell r="C959" t="str">
            <v>1001</v>
          </cell>
          <cell r="D959" t="str">
            <v>Gas New Com Servcs-Klmth Flls</v>
          </cell>
          <cell r="E959" t="str">
            <v>98701113</v>
          </cell>
          <cell r="F959" t="str">
            <v>DIS-G S Cap Blanket</v>
          </cell>
          <cell r="G959">
            <v>40179</v>
          </cell>
          <cell r="H959" t="str">
            <v>202104</v>
          </cell>
          <cell r="I959">
            <v>202104</v>
          </cell>
          <cell r="J959" t="str">
            <v>GD</v>
          </cell>
          <cell r="K959" t="str">
            <v>OR</v>
          </cell>
          <cell r="L959" t="str">
            <v>380000</v>
          </cell>
          <cell r="M959" t="str">
            <v xml:space="preserve">068                                </v>
          </cell>
          <cell r="N959" t="str">
            <v>00</v>
          </cell>
          <cell r="O959" t="str">
            <v xml:space="preserve">UADD    </v>
          </cell>
          <cell r="P959" t="str">
            <v>Gas Revenue Blanket</v>
          </cell>
          <cell r="Q959" t="str">
            <v>Oregon - Gas Rev Projects/Klamath Falls</v>
          </cell>
          <cell r="R959">
            <v>22398.42</v>
          </cell>
          <cell r="S959" t="str">
            <v>1001</v>
          </cell>
          <cell r="T959" t="str">
            <v>MN306</v>
          </cell>
          <cell r="U959" t="str">
            <v>Mandated</v>
          </cell>
          <cell r="V959" t="str">
            <v>GD.OR.380000</v>
          </cell>
          <cell r="W959">
            <v>1</v>
          </cell>
          <cell r="X959">
            <v>22398.42</v>
          </cell>
        </row>
        <row r="960">
          <cell r="B960" t="str">
            <v>MN306</v>
          </cell>
          <cell r="C960" t="str">
            <v>1001</v>
          </cell>
          <cell r="D960" t="str">
            <v>Gas New Ind Services-K Falls</v>
          </cell>
          <cell r="E960" t="str">
            <v>98701133</v>
          </cell>
          <cell r="F960" t="str">
            <v>DIS-G S Cap Blanket</v>
          </cell>
          <cell r="G960">
            <v>33434</v>
          </cell>
          <cell r="H960" t="str">
            <v>202104</v>
          </cell>
          <cell r="I960">
            <v>202104</v>
          </cell>
          <cell r="J960" t="str">
            <v>GD</v>
          </cell>
          <cell r="K960" t="str">
            <v>OR</v>
          </cell>
          <cell r="L960" t="str">
            <v>376000</v>
          </cell>
          <cell r="M960" t="str">
            <v xml:space="preserve">068                                </v>
          </cell>
          <cell r="N960" t="str">
            <v>00</v>
          </cell>
          <cell r="O960" t="str">
            <v xml:space="preserve">UADD    </v>
          </cell>
          <cell r="P960" t="str">
            <v>Gas Revenue Blanket</v>
          </cell>
          <cell r="Q960" t="str">
            <v>Oregon - Gas Rev Projects/Klamath Falls</v>
          </cell>
          <cell r="R960">
            <v>73.349999999999994</v>
          </cell>
          <cell r="S960" t="str">
            <v>1001</v>
          </cell>
          <cell r="T960" t="str">
            <v>MN306</v>
          </cell>
          <cell r="U960" t="str">
            <v>Mandated</v>
          </cell>
          <cell r="V960" t="str">
            <v>GD.OR.376000</v>
          </cell>
          <cell r="W960">
            <v>1</v>
          </cell>
          <cell r="X960">
            <v>73.349999999999994</v>
          </cell>
        </row>
        <row r="961">
          <cell r="B961" t="str">
            <v>MN306</v>
          </cell>
          <cell r="C961" t="str">
            <v>1001</v>
          </cell>
          <cell r="D961" t="str">
            <v>Gas New Ind Services-K Falls</v>
          </cell>
          <cell r="E961" t="str">
            <v>98701133</v>
          </cell>
          <cell r="F961" t="str">
            <v>DIS-G S Cap Blanket</v>
          </cell>
          <cell r="G961">
            <v>33434</v>
          </cell>
          <cell r="H961" t="str">
            <v>202104</v>
          </cell>
          <cell r="I961">
            <v>202104</v>
          </cell>
          <cell r="J961" t="str">
            <v>GD</v>
          </cell>
          <cell r="K961" t="str">
            <v>OR</v>
          </cell>
          <cell r="L961" t="str">
            <v>380000</v>
          </cell>
          <cell r="M961" t="str">
            <v xml:space="preserve">068                                </v>
          </cell>
          <cell r="N961" t="str">
            <v>00</v>
          </cell>
          <cell r="O961" t="str">
            <v xml:space="preserve">UADD    </v>
          </cell>
          <cell r="P961" t="str">
            <v>Gas Revenue Blanket</v>
          </cell>
          <cell r="Q961" t="str">
            <v>Oregon - Gas Rev Projects/Klamath Falls</v>
          </cell>
          <cell r="R961">
            <v>13.65</v>
          </cell>
          <cell r="S961" t="str">
            <v>1001</v>
          </cell>
          <cell r="T961" t="str">
            <v>MN306</v>
          </cell>
          <cell r="U961" t="str">
            <v>Mandated</v>
          </cell>
          <cell r="V961" t="str">
            <v>GD.OR.380000</v>
          </cell>
          <cell r="W961">
            <v>1</v>
          </cell>
          <cell r="X961">
            <v>13.65</v>
          </cell>
        </row>
        <row r="962">
          <cell r="B962" t="str">
            <v>MN304</v>
          </cell>
          <cell r="C962" t="str">
            <v>1001</v>
          </cell>
          <cell r="D962" t="str">
            <v>Gas New Mains - Grants Pass</v>
          </cell>
          <cell r="E962" t="str">
            <v>98501110</v>
          </cell>
          <cell r="F962" t="str">
            <v>DIS-G S Cap Blanket</v>
          </cell>
          <cell r="G962">
            <v>40179</v>
          </cell>
          <cell r="H962" t="str">
            <v>202104</v>
          </cell>
          <cell r="I962">
            <v>202104</v>
          </cell>
          <cell r="J962" t="str">
            <v>GD</v>
          </cell>
          <cell r="K962" t="str">
            <v>OR</v>
          </cell>
          <cell r="L962" t="str">
            <v>376000</v>
          </cell>
          <cell r="M962" t="str">
            <v xml:space="preserve">068                                </v>
          </cell>
          <cell r="N962" t="str">
            <v>00</v>
          </cell>
          <cell r="O962" t="str">
            <v xml:space="preserve">UADD    </v>
          </cell>
          <cell r="P962" t="str">
            <v>Gas Revenue Blanket</v>
          </cell>
          <cell r="Q962" t="str">
            <v>Oregon - Gas Rev Projects/Medford</v>
          </cell>
          <cell r="R962">
            <v>2128.31</v>
          </cell>
          <cell r="S962" t="str">
            <v>1001</v>
          </cell>
          <cell r="T962" t="str">
            <v>MN304</v>
          </cell>
          <cell r="U962" t="str">
            <v>Mandated</v>
          </cell>
          <cell r="V962" t="str">
            <v>GD.OR.376000</v>
          </cell>
          <cell r="W962">
            <v>1</v>
          </cell>
          <cell r="X962">
            <v>2128.31</v>
          </cell>
        </row>
        <row r="963">
          <cell r="B963" t="str">
            <v>MN304</v>
          </cell>
          <cell r="C963" t="str">
            <v>1001</v>
          </cell>
          <cell r="D963" t="str">
            <v>Gas New Mains - Grants Pass</v>
          </cell>
          <cell r="E963" t="str">
            <v>98501110</v>
          </cell>
          <cell r="F963" t="str">
            <v>DIS-G S Cap Blanket</v>
          </cell>
          <cell r="G963">
            <v>40179</v>
          </cell>
          <cell r="H963" t="str">
            <v>202104</v>
          </cell>
          <cell r="I963">
            <v>202104</v>
          </cell>
          <cell r="J963" t="str">
            <v>GD</v>
          </cell>
          <cell r="K963" t="str">
            <v>OR</v>
          </cell>
          <cell r="L963" t="str">
            <v>380000</v>
          </cell>
          <cell r="M963" t="str">
            <v xml:space="preserve">068                                </v>
          </cell>
          <cell r="N963" t="str">
            <v>00</v>
          </cell>
          <cell r="O963" t="str">
            <v xml:space="preserve">UADD    </v>
          </cell>
          <cell r="P963" t="str">
            <v>Gas Revenue Blanket</v>
          </cell>
          <cell r="Q963" t="str">
            <v>Oregon - Gas Rev Projects/Medford</v>
          </cell>
          <cell r="R963">
            <v>396.08</v>
          </cell>
          <cell r="S963" t="str">
            <v>1001</v>
          </cell>
          <cell r="T963" t="str">
            <v>MN304</v>
          </cell>
          <cell r="U963" t="str">
            <v>Mandated</v>
          </cell>
          <cell r="V963" t="str">
            <v>GD.OR.380000</v>
          </cell>
          <cell r="W963">
            <v>1</v>
          </cell>
          <cell r="X963">
            <v>396.08</v>
          </cell>
        </row>
        <row r="964">
          <cell r="B964" t="str">
            <v>MN306</v>
          </cell>
          <cell r="C964" t="str">
            <v>1001</v>
          </cell>
          <cell r="D964" t="str">
            <v>Gas New Mains - Klamath Falls</v>
          </cell>
          <cell r="E964" t="str">
            <v>98701110</v>
          </cell>
          <cell r="F964" t="str">
            <v>DIS-G S Cap Blanket</v>
          </cell>
          <cell r="G964">
            <v>40179</v>
          </cell>
          <cell r="H964" t="str">
            <v>202104</v>
          </cell>
          <cell r="I964">
            <v>202104</v>
          </cell>
          <cell r="J964" t="str">
            <v>GD</v>
          </cell>
          <cell r="K964" t="str">
            <v>OR</v>
          </cell>
          <cell r="L964" t="str">
            <v>376000</v>
          </cell>
          <cell r="M964" t="str">
            <v xml:space="preserve">068                                </v>
          </cell>
          <cell r="N964" t="str">
            <v>00</v>
          </cell>
          <cell r="O964" t="str">
            <v xml:space="preserve">UADD    </v>
          </cell>
          <cell r="P964" t="str">
            <v>Gas Revenue Blanket</v>
          </cell>
          <cell r="Q964" t="str">
            <v>Oregon - Gas Rev Projects/Klamath Falls</v>
          </cell>
          <cell r="R964">
            <v>8215.9699999999993</v>
          </cell>
          <cell r="S964" t="str">
            <v>1001</v>
          </cell>
          <cell r="T964" t="str">
            <v>MN306</v>
          </cell>
          <cell r="U964" t="str">
            <v>Mandated</v>
          </cell>
          <cell r="V964" t="str">
            <v>GD.OR.376000</v>
          </cell>
          <cell r="W964">
            <v>1</v>
          </cell>
          <cell r="X964">
            <v>8215.9699999999993</v>
          </cell>
        </row>
        <row r="965">
          <cell r="B965" t="str">
            <v>MN306</v>
          </cell>
          <cell r="C965" t="str">
            <v>1001</v>
          </cell>
          <cell r="D965" t="str">
            <v>Gas New Mains - Klamath Falls</v>
          </cell>
          <cell r="E965" t="str">
            <v>98701110</v>
          </cell>
          <cell r="F965" t="str">
            <v>DIS-G S Cap Blanket</v>
          </cell>
          <cell r="G965">
            <v>40179</v>
          </cell>
          <cell r="H965" t="str">
            <v>202104</v>
          </cell>
          <cell r="I965">
            <v>202104</v>
          </cell>
          <cell r="J965" t="str">
            <v>GD</v>
          </cell>
          <cell r="K965" t="str">
            <v>OR</v>
          </cell>
          <cell r="L965" t="str">
            <v>380000</v>
          </cell>
          <cell r="M965" t="str">
            <v xml:space="preserve">068                                </v>
          </cell>
          <cell r="N965" t="str">
            <v>00</v>
          </cell>
          <cell r="O965" t="str">
            <v xml:space="preserve">UADD    </v>
          </cell>
          <cell r="P965" t="str">
            <v>Gas Revenue Blanket</v>
          </cell>
          <cell r="Q965" t="str">
            <v>Oregon - Gas Rev Projects/Klamath Falls</v>
          </cell>
          <cell r="R965">
            <v>1906.57</v>
          </cell>
          <cell r="S965" t="str">
            <v>1001</v>
          </cell>
          <cell r="T965" t="str">
            <v>MN306</v>
          </cell>
          <cell r="U965" t="str">
            <v>Mandated</v>
          </cell>
          <cell r="V965" t="str">
            <v>GD.OR.380000</v>
          </cell>
          <cell r="W965">
            <v>1</v>
          </cell>
          <cell r="X965">
            <v>1906.57</v>
          </cell>
        </row>
        <row r="966">
          <cell r="B966" t="str">
            <v>MN307</v>
          </cell>
          <cell r="C966" t="str">
            <v>1001</v>
          </cell>
          <cell r="D966" t="str">
            <v>Gas New Mains - LaGrande</v>
          </cell>
          <cell r="E966" t="str">
            <v>98801110</v>
          </cell>
          <cell r="F966" t="str">
            <v>DIS-G S Cap Blanket</v>
          </cell>
          <cell r="G966">
            <v>40179</v>
          </cell>
          <cell r="H966" t="str">
            <v>202104</v>
          </cell>
          <cell r="I966">
            <v>202104</v>
          </cell>
          <cell r="J966" t="str">
            <v>GD</v>
          </cell>
          <cell r="K966" t="str">
            <v>OR</v>
          </cell>
          <cell r="L966" t="str">
            <v>376000</v>
          </cell>
          <cell r="M966" t="str">
            <v xml:space="preserve">068                                </v>
          </cell>
          <cell r="N966" t="str">
            <v>00</v>
          </cell>
          <cell r="O966" t="str">
            <v xml:space="preserve">UADD    </v>
          </cell>
          <cell r="P966" t="str">
            <v>Gas Revenue Blanket</v>
          </cell>
          <cell r="Q966" t="str">
            <v>Oregon - Gas Rev Projects/LaGrande</v>
          </cell>
          <cell r="R966">
            <v>748.38</v>
          </cell>
          <cell r="S966" t="str">
            <v>1001</v>
          </cell>
          <cell r="T966" t="str">
            <v>MN307</v>
          </cell>
          <cell r="U966" t="str">
            <v>Mandated</v>
          </cell>
          <cell r="V966" t="str">
            <v>GD.OR.376000</v>
          </cell>
          <cell r="W966">
            <v>1</v>
          </cell>
          <cell r="X966">
            <v>748.38</v>
          </cell>
        </row>
        <row r="967">
          <cell r="B967" t="str">
            <v>MN307</v>
          </cell>
          <cell r="C967" t="str">
            <v>1001</v>
          </cell>
          <cell r="D967" t="str">
            <v>Gas New Mains - LaGrande</v>
          </cell>
          <cell r="E967" t="str">
            <v>98801110</v>
          </cell>
          <cell r="F967" t="str">
            <v>DIS-G S Cap Blanket</v>
          </cell>
          <cell r="G967">
            <v>40179</v>
          </cell>
          <cell r="H967" t="str">
            <v>202104</v>
          </cell>
          <cell r="I967">
            <v>202104</v>
          </cell>
          <cell r="J967" t="str">
            <v>GD</v>
          </cell>
          <cell r="K967" t="str">
            <v>OR</v>
          </cell>
          <cell r="L967" t="str">
            <v>380000</v>
          </cell>
          <cell r="M967" t="str">
            <v xml:space="preserve">068                                </v>
          </cell>
          <cell r="N967" t="str">
            <v>00</v>
          </cell>
          <cell r="O967" t="str">
            <v xml:space="preserve">UADD    </v>
          </cell>
          <cell r="P967" t="str">
            <v>Gas Revenue Blanket</v>
          </cell>
          <cell r="Q967" t="str">
            <v>Oregon - Gas Rev Projects/LaGrande</v>
          </cell>
          <cell r="R967">
            <v>11.1</v>
          </cell>
          <cell r="S967" t="str">
            <v>1001</v>
          </cell>
          <cell r="T967" t="str">
            <v>MN307</v>
          </cell>
          <cell r="U967" t="str">
            <v>Mandated</v>
          </cell>
          <cell r="V967" t="str">
            <v>GD.OR.380000</v>
          </cell>
          <cell r="W967">
            <v>1</v>
          </cell>
          <cell r="X967">
            <v>11.1</v>
          </cell>
        </row>
        <row r="968">
          <cell r="B968" t="str">
            <v>MN304</v>
          </cell>
          <cell r="C968" t="str">
            <v>1001</v>
          </cell>
          <cell r="D968" t="str">
            <v>Gas New Mains - Medford</v>
          </cell>
          <cell r="E968" t="str">
            <v>98401110</v>
          </cell>
          <cell r="F968" t="str">
            <v>DIS-G S Cap Blanket</v>
          </cell>
          <cell r="G968">
            <v>40179</v>
          </cell>
          <cell r="H968" t="str">
            <v>202104</v>
          </cell>
          <cell r="I968">
            <v>202104</v>
          </cell>
          <cell r="J968" t="str">
            <v>GD</v>
          </cell>
          <cell r="K968" t="str">
            <v>OR</v>
          </cell>
          <cell r="L968" t="str">
            <v>376000</v>
          </cell>
          <cell r="M968" t="str">
            <v xml:space="preserve">068                                </v>
          </cell>
          <cell r="N968" t="str">
            <v>00</v>
          </cell>
          <cell r="O968" t="str">
            <v xml:space="preserve">UADD    </v>
          </cell>
          <cell r="P968" t="str">
            <v>Gas Revenue Blanket</v>
          </cell>
          <cell r="Q968" t="str">
            <v>Oregon - Gas Rev Projects/Medford</v>
          </cell>
          <cell r="R968">
            <v>14477.39</v>
          </cell>
          <cell r="S968" t="str">
            <v>1001</v>
          </cell>
          <cell r="T968" t="str">
            <v>MN304</v>
          </cell>
          <cell r="U968" t="str">
            <v>Mandated</v>
          </cell>
          <cell r="V968" t="str">
            <v>GD.OR.376000</v>
          </cell>
          <cell r="W968">
            <v>1</v>
          </cell>
          <cell r="X968">
            <v>14477.39</v>
          </cell>
        </row>
        <row r="969">
          <cell r="B969" t="str">
            <v>MN304</v>
          </cell>
          <cell r="C969" t="str">
            <v>1001</v>
          </cell>
          <cell r="D969" t="str">
            <v>Gas New Mains - Medford</v>
          </cell>
          <cell r="E969" t="str">
            <v>98401110</v>
          </cell>
          <cell r="F969" t="str">
            <v>DIS-G S Cap Blanket</v>
          </cell>
          <cell r="G969">
            <v>40179</v>
          </cell>
          <cell r="H969" t="str">
            <v>202104</v>
          </cell>
          <cell r="I969">
            <v>202104</v>
          </cell>
          <cell r="J969" t="str">
            <v>GD</v>
          </cell>
          <cell r="K969" t="str">
            <v>OR</v>
          </cell>
          <cell r="L969" t="str">
            <v>380000</v>
          </cell>
          <cell r="M969" t="str">
            <v xml:space="preserve">068                                </v>
          </cell>
          <cell r="N969" t="str">
            <v>00</v>
          </cell>
          <cell r="O969" t="str">
            <v xml:space="preserve">UADD    </v>
          </cell>
          <cell r="P969" t="str">
            <v>Gas Revenue Blanket</v>
          </cell>
          <cell r="Q969" t="str">
            <v>Oregon - Gas Rev Projects/Medford</v>
          </cell>
          <cell r="R969">
            <v>7226.01</v>
          </cell>
          <cell r="S969" t="str">
            <v>1001</v>
          </cell>
          <cell r="T969" t="str">
            <v>MN304</v>
          </cell>
          <cell r="U969" t="str">
            <v>Mandated</v>
          </cell>
          <cell r="V969" t="str">
            <v>GD.OR.380000</v>
          </cell>
          <cell r="W969">
            <v>1</v>
          </cell>
          <cell r="X969">
            <v>7226.01</v>
          </cell>
        </row>
        <row r="970">
          <cell r="B970" t="str">
            <v>MN305</v>
          </cell>
          <cell r="C970" t="str">
            <v>1001</v>
          </cell>
          <cell r="D970" t="str">
            <v>Gas New Mains - Roseburg</v>
          </cell>
          <cell r="E970" t="str">
            <v>98601110</v>
          </cell>
          <cell r="F970" t="str">
            <v>DIS-G S Cap Blanket</v>
          </cell>
          <cell r="G970">
            <v>40179</v>
          </cell>
          <cell r="H970" t="str">
            <v>202104</v>
          </cell>
          <cell r="I970">
            <v>202104</v>
          </cell>
          <cell r="J970" t="str">
            <v>GD</v>
          </cell>
          <cell r="K970" t="str">
            <v>OR</v>
          </cell>
          <cell r="L970" t="str">
            <v>376000</v>
          </cell>
          <cell r="M970" t="str">
            <v xml:space="preserve">068                                </v>
          </cell>
          <cell r="N970" t="str">
            <v>00</v>
          </cell>
          <cell r="O970" t="str">
            <v xml:space="preserve">UADD    </v>
          </cell>
          <cell r="P970" t="str">
            <v>Gas Revenue Blanket</v>
          </cell>
          <cell r="Q970" t="str">
            <v>Oregon - Gas Rev Projects/Roseburg</v>
          </cell>
          <cell r="R970">
            <v>4667.8100000000004</v>
          </cell>
          <cell r="S970" t="str">
            <v>1001</v>
          </cell>
          <cell r="T970" t="str">
            <v>MN305</v>
          </cell>
          <cell r="U970" t="str">
            <v>Mandated</v>
          </cell>
          <cell r="V970" t="str">
            <v>GD.OR.376000</v>
          </cell>
          <cell r="W970">
            <v>1</v>
          </cell>
          <cell r="X970">
            <v>4667.8100000000004</v>
          </cell>
        </row>
        <row r="971">
          <cell r="B971" t="str">
            <v>MN305</v>
          </cell>
          <cell r="C971" t="str">
            <v>1001</v>
          </cell>
          <cell r="D971" t="str">
            <v>Gas New Mains - Roseburg</v>
          </cell>
          <cell r="E971" t="str">
            <v>98601110</v>
          </cell>
          <cell r="F971" t="str">
            <v>DIS-G S Cap Blanket</v>
          </cell>
          <cell r="G971">
            <v>40179</v>
          </cell>
          <cell r="H971" t="str">
            <v>202104</v>
          </cell>
          <cell r="I971">
            <v>202104</v>
          </cell>
          <cell r="J971" t="str">
            <v>GD</v>
          </cell>
          <cell r="K971" t="str">
            <v>OR</v>
          </cell>
          <cell r="L971" t="str">
            <v>380000</v>
          </cell>
          <cell r="M971" t="str">
            <v xml:space="preserve">068                                </v>
          </cell>
          <cell r="N971" t="str">
            <v>00</v>
          </cell>
          <cell r="O971" t="str">
            <v xml:space="preserve">UADD    </v>
          </cell>
          <cell r="P971" t="str">
            <v>Gas Revenue Blanket</v>
          </cell>
          <cell r="Q971" t="str">
            <v>Oregon - Gas Rev Projects/Roseburg</v>
          </cell>
          <cell r="R971">
            <v>868.68</v>
          </cell>
          <cell r="S971" t="str">
            <v>1001</v>
          </cell>
          <cell r="T971" t="str">
            <v>MN305</v>
          </cell>
          <cell r="U971" t="str">
            <v>Mandated</v>
          </cell>
          <cell r="V971" t="str">
            <v>GD.OR.380000</v>
          </cell>
          <cell r="W971">
            <v>1</v>
          </cell>
          <cell r="X971">
            <v>868.68</v>
          </cell>
        </row>
        <row r="972">
          <cell r="B972" t="str">
            <v>MN304</v>
          </cell>
          <cell r="C972" t="str">
            <v>1001</v>
          </cell>
          <cell r="D972" t="str">
            <v>Gas New Res Serv-Grants Pass</v>
          </cell>
          <cell r="E972" t="str">
            <v>98501111</v>
          </cell>
          <cell r="F972" t="str">
            <v>DIS-G S Cap Blanket</v>
          </cell>
          <cell r="G972">
            <v>40179</v>
          </cell>
          <cell r="H972" t="str">
            <v>202104</v>
          </cell>
          <cell r="I972">
            <v>202104</v>
          </cell>
          <cell r="J972" t="str">
            <v>GD</v>
          </cell>
          <cell r="K972" t="str">
            <v>OR</v>
          </cell>
          <cell r="L972" t="str">
            <v>376000</v>
          </cell>
          <cell r="M972" t="str">
            <v xml:space="preserve">068                                </v>
          </cell>
          <cell r="N972" t="str">
            <v>00</v>
          </cell>
          <cell r="O972" t="str">
            <v xml:space="preserve">UADD    </v>
          </cell>
          <cell r="P972" t="str">
            <v>Gas Revenue Blanket</v>
          </cell>
          <cell r="Q972" t="str">
            <v>Oregon - Gas Rev Projects/Medford</v>
          </cell>
          <cell r="R972">
            <v>1586.89</v>
          </cell>
          <cell r="S972" t="str">
            <v>1001</v>
          </cell>
          <cell r="T972" t="str">
            <v>MN304</v>
          </cell>
          <cell r="U972" t="str">
            <v>Mandated</v>
          </cell>
          <cell r="V972" t="str">
            <v>GD.OR.376000</v>
          </cell>
          <cell r="W972">
            <v>1</v>
          </cell>
          <cell r="X972">
            <v>1586.89</v>
          </cell>
        </row>
        <row r="973">
          <cell r="B973" t="str">
            <v>MN304</v>
          </cell>
          <cell r="C973" t="str">
            <v>1001</v>
          </cell>
          <cell r="D973" t="str">
            <v>Gas New Res Serv-Grants Pass</v>
          </cell>
          <cell r="E973" t="str">
            <v>98501111</v>
          </cell>
          <cell r="F973" t="str">
            <v>DIS-G S Cap Blanket</v>
          </cell>
          <cell r="G973">
            <v>40179</v>
          </cell>
          <cell r="H973" t="str">
            <v>202104</v>
          </cell>
          <cell r="I973">
            <v>202104</v>
          </cell>
          <cell r="J973" t="str">
            <v>GD</v>
          </cell>
          <cell r="K973" t="str">
            <v>OR</v>
          </cell>
          <cell r="L973" t="str">
            <v>380000</v>
          </cell>
          <cell r="M973" t="str">
            <v xml:space="preserve">068                                </v>
          </cell>
          <cell r="N973" t="str">
            <v>00</v>
          </cell>
          <cell r="O973" t="str">
            <v xml:space="preserve">UADD    </v>
          </cell>
          <cell r="P973" t="str">
            <v>Gas Revenue Blanket</v>
          </cell>
          <cell r="Q973" t="str">
            <v>Oregon - Gas Rev Projects/Medford</v>
          </cell>
          <cell r="R973">
            <v>1586.9</v>
          </cell>
          <cell r="S973" t="str">
            <v>1001</v>
          </cell>
          <cell r="T973" t="str">
            <v>MN304</v>
          </cell>
          <cell r="U973" t="str">
            <v>Mandated</v>
          </cell>
          <cell r="V973" t="str">
            <v>GD.OR.380000</v>
          </cell>
          <cell r="W973">
            <v>1</v>
          </cell>
          <cell r="X973">
            <v>1586.9</v>
          </cell>
        </row>
        <row r="974">
          <cell r="B974" t="str">
            <v>MN304</v>
          </cell>
          <cell r="C974" t="str">
            <v>1001</v>
          </cell>
          <cell r="D974" t="str">
            <v>Gas New Res Serv-Grants Pass</v>
          </cell>
          <cell r="E974" t="str">
            <v>98501111</v>
          </cell>
          <cell r="F974" t="str">
            <v>DIS-G S Cap Blanket</v>
          </cell>
          <cell r="G974">
            <v>40179</v>
          </cell>
          <cell r="H974" t="str">
            <v>202104</v>
          </cell>
          <cell r="I974">
            <v>202104</v>
          </cell>
          <cell r="J974" t="str">
            <v>GD</v>
          </cell>
          <cell r="K974" t="str">
            <v>OR</v>
          </cell>
          <cell r="L974" t="str">
            <v>381000</v>
          </cell>
          <cell r="M974" t="str">
            <v xml:space="preserve">068                                </v>
          </cell>
          <cell r="N974" t="str">
            <v>00</v>
          </cell>
          <cell r="O974" t="str">
            <v xml:space="preserve">UADD    </v>
          </cell>
          <cell r="P974" t="str">
            <v>Gas Revenue Blanket</v>
          </cell>
          <cell r="Q974" t="str">
            <v>Oregon - Gas Rev Projects/Medford</v>
          </cell>
          <cell r="R974">
            <v>199.4</v>
          </cell>
          <cell r="S974" t="str">
            <v>1001</v>
          </cell>
          <cell r="T974" t="str">
            <v>MN304</v>
          </cell>
          <cell r="U974" t="str">
            <v>Mandated</v>
          </cell>
          <cell r="V974" t="str">
            <v>GD.OR.381000</v>
          </cell>
          <cell r="W974">
            <v>1</v>
          </cell>
          <cell r="X974">
            <v>199.4</v>
          </cell>
        </row>
        <row r="975">
          <cell r="B975" t="str">
            <v>MN306</v>
          </cell>
          <cell r="C975" t="str">
            <v>1001</v>
          </cell>
          <cell r="D975" t="str">
            <v>Gas New Res Serv-Klamath Falls</v>
          </cell>
          <cell r="E975" t="str">
            <v>98701111</v>
          </cell>
          <cell r="F975" t="str">
            <v>DIS-G S Cap Blanket</v>
          </cell>
          <cell r="G975">
            <v>40179</v>
          </cell>
          <cell r="H975" t="str">
            <v>202104</v>
          </cell>
          <cell r="I975">
            <v>202104</v>
          </cell>
          <cell r="J975" t="str">
            <v>GD</v>
          </cell>
          <cell r="K975" t="str">
            <v>OR</v>
          </cell>
          <cell r="L975" t="str">
            <v>376000</v>
          </cell>
          <cell r="M975" t="str">
            <v xml:space="preserve">068                                </v>
          </cell>
          <cell r="N975" t="str">
            <v>00</v>
          </cell>
          <cell r="O975" t="str">
            <v xml:space="preserve">UADD    </v>
          </cell>
          <cell r="P975" t="str">
            <v>Gas Revenue Blanket</v>
          </cell>
          <cell r="Q975" t="str">
            <v>Oregon - Gas Rev Projects/Klamath Falls</v>
          </cell>
          <cell r="R975">
            <v>64022.11</v>
          </cell>
          <cell r="S975" t="str">
            <v>1001</v>
          </cell>
          <cell r="T975" t="str">
            <v>MN306</v>
          </cell>
          <cell r="U975" t="str">
            <v>Mandated</v>
          </cell>
          <cell r="V975" t="str">
            <v>GD.OR.376000</v>
          </cell>
          <cell r="W975">
            <v>1</v>
          </cell>
          <cell r="X975">
            <v>64022.11</v>
          </cell>
        </row>
        <row r="976">
          <cell r="B976" t="str">
            <v>MN306</v>
          </cell>
          <cell r="C976" t="str">
            <v>1001</v>
          </cell>
          <cell r="D976" t="str">
            <v>Gas New Res Serv-Klamath Falls</v>
          </cell>
          <cell r="E976" t="str">
            <v>98701111</v>
          </cell>
          <cell r="F976" t="str">
            <v>DIS-G S Cap Blanket</v>
          </cell>
          <cell r="G976">
            <v>40179</v>
          </cell>
          <cell r="H976" t="str">
            <v>202104</v>
          </cell>
          <cell r="I976">
            <v>202104</v>
          </cell>
          <cell r="J976" t="str">
            <v>GD</v>
          </cell>
          <cell r="K976" t="str">
            <v>OR</v>
          </cell>
          <cell r="L976" t="str">
            <v>380000</v>
          </cell>
          <cell r="M976" t="str">
            <v xml:space="preserve">068                                </v>
          </cell>
          <cell r="N976" t="str">
            <v>00</v>
          </cell>
          <cell r="O976" t="str">
            <v xml:space="preserve">UADD    </v>
          </cell>
          <cell r="P976" t="str">
            <v>Gas Revenue Blanket</v>
          </cell>
          <cell r="Q976" t="str">
            <v>Oregon - Gas Rev Projects/Klamath Falls</v>
          </cell>
          <cell r="R976">
            <v>64022.36</v>
          </cell>
          <cell r="S976" t="str">
            <v>1001</v>
          </cell>
          <cell r="T976" t="str">
            <v>MN306</v>
          </cell>
          <cell r="U976" t="str">
            <v>Mandated</v>
          </cell>
          <cell r="V976" t="str">
            <v>GD.OR.380000</v>
          </cell>
          <cell r="W976">
            <v>1</v>
          </cell>
          <cell r="X976">
            <v>64022.36</v>
          </cell>
        </row>
        <row r="977">
          <cell r="B977" t="str">
            <v>MN307</v>
          </cell>
          <cell r="C977" t="str">
            <v>1001</v>
          </cell>
          <cell r="D977" t="str">
            <v>Gas New Res Serv-LaGrande</v>
          </cell>
          <cell r="E977" t="str">
            <v>98801111</v>
          </cell>
          <cell r="F977" t="str">
            <v>DIS-G S Cap Blanket</v>
          </cell>
          <cell r="G977">
            <v>40179</v>
          </cell>
          <cell r="H977" t="str">
            <v>202104</v>
          </cell>
          <cell r="I977">
            <v>202104</v>
          </cell>
          <cell r="J977" t="str">
            <v>GD</v>
          </cell>
          <cell r="K977" t="str">
            <v>OR</v>
          </cell>
          <cell r="L977" t="str">
            <v>376000</v>
          </cell>
          <cell r="M977" t="str">
            <v xml:space="preserve">068                                </v>
          </cell>
          <cell r="N977" t="str">
            <v>00</v>
          </cell>
          <cell r="O977" t="str">
            <v xml:space="preserve">UADD    </v>
          </cell>
          <cell r="P977" t="str">
            <v>Gas Revenue Blanket</v>
          </cell>
          <cell r="Q977" t="str">
            <v>Oregon - Gas Rev Projects/LaGrande</v>
          </cell>
          <cell r="R977">
            <v>17887.53</v>
          </cell>
          <cell r="S977" t="str">
            <v>1001</v>
          </cell>
          <cell r="T977" t="str">
            <v>MN307</v>
          </cell>
          <cell r="U977" t="str">
            <v>Mandated</v>
          </cell>
          <cell r="V977" t="str">
            <v>GD.OR.376000</v>
          </cell>
          <cell r="W977">
            <v>1</v>
          </cell>
          <cell r="X977">
            <v>17887.53</v>
          </cell>
        </row>
        <row r="978">
          <cell r="B978" t="str">
            <v>MN307</v>
          </cell>
          <cell r="C978" t="str">
            <v>1001</v>
          </cell>
          <cell r="D978" t="str">
            <v>Gas New Res Serv-LaGrande</v>
          </cell>
          <cell r="E978" t="str">
            <v>98801111</v>
          </cell>
          <cell r="F978" t="str">
            <v>DIS-G S Cap Blanket</v>
          </cell>
          <cell r="G978">
            <v>40179</v>
          </cell>
          <cell r="H978" t="str">
            <v>202104</v>
          </cell>
          <cell r="I978">
            <v>202104</v>
          </cell>
          <cell r="J978" t="str">
            <v>GD</v>
          </cell>
          <cell r="K978" t="str">
            <v>OR</v>
          </cell>
          <cell r="L978" t="str">
            <v>380000</v>
          </cell>
          <cell r="M978" t="str">
            <v xml:space="preserve">068                                </v>
          </cell>
          <cell r="N978" t="str">
            <v>00</v>
          </cell>
          <cell r="O978" t="str">
            <v xml:space="preserve">UADD    </v>
          </cell>
          <cell r="P978" t="str">
            <v>Gas Revenue Blanket</v>
          </cell>
          <cell r="Q978" t="str">
            <v>Oregon - Gas Rev Projects/LaGrande</v>
          </cell>
          <cell r="R978">
            <v>17887.72</v>
          </cell>
          <cell r="S978" t="str">
            <v>1001</v>
          </cell>
          <cell r="T978" t="str">
            <v>MN307</v>
          </cell>
          <cell r="U978" t="str">
            <v>Mandated</v>
          </cell>
          <cell r="V978" t="str">
            <v>GD.OR.380000</v>
          </cell>
          <cell r="W978">
            <v>1</v>
          </cell>
          <cell r="X978">
            <v>17887.72</v>
          </cell>
        </row>
        <row r="979">
          <cell r="B979" t="str">
            <v>MN304</v>
          </cell>
          <cell r="C979" t="str">
            <v>1001</v>
          </cell>
          <cell r="D979" t="str">
            <v>Gas New Res Serv-Medford</v>
          </cell>
          <cell r="E979" t="str">
            <v>98401111</v>
          </cell>
          <cell r="F979" t="str">
            <v>DIS-G S Cap Blanket</v>
          </cell>
          <cell r="G979">
            <v>40179</v>
          </cell>
          <cell r="H979" t="str">
            <v>202104</v>
          </cell>
          <cell r="I979">
            <v>202104</v>
          </cell>
          <cell r="J979" t="str">
            <v>GD</v>
          </cell>
          <cell r="K979" t="str">
            <v>OR</v>
          </cell>
          <cell r="L979" t="str">
            <v>380000</v>
          </cell>
          <cell r="M979" t="str">
            <v xml:space="preserve">068                                </v>
          </cell>
          <cell r="N979" t="str">
            <v>00</v>
          </cell>
          <cell r="O979" t="str">
            <v xml:space="preserve">UADD    </v>
          </cell>
          <cell r="P979" t="str">
            <v>Gas Revenue Blanket</v>
          </cell>
          <cell r="Q979" t="str">
            <v>Oregon - Gas Rev Projects/Medford</v>
          </cell>
          <cell r="R979">
            <v>169441.55</v>
          </cell>
          <cell r="S979" t="str">
            <v>1001</v>
          </cell>
          <cell r="T979" t="str">
            <v>MN304</v>
          </cell>
          <cell r="U979" t="str">
            <v>Mandated</v>
          </cell>
          <cell r="V979" t="str">
            <v>GD.OR.380000</v>
          </cell>
          <cell r="W979">
            <v>1</v>
          </cell>
          <cell r="X979">
            <v>169441.55</v>
          </cell>
        </row>
        <row r="980">
          <cell r="B980" t="str">
            <v>MN304</v>
          </cell>
          <cell r="C980" t="str">
            <v>1001</v>
          </cell>
          <cell r="D980" t="str">
            <v>Gas New Res Serv-Medford</v>
          </cell>
          <cell r="E980" t="str">
            <v>98401111</v>
          </cell>
          <cell r="F980" t="str">
            <v>DIS-G S Cap Blanket</v>
          </cell>
          <cell r="G980">
            <v>40179</v>
          </cell>
          <cell r="H980" t="str">
            <v>202104</v>
          </cell>
          <cell r="I980">
            <v>202104</v>
          </cell>
          <cell r="J980" t="str">
            <v>GD</v>
          </cell>
          <cell r="K980" t="str">
            <v>OR</v>
          </cell>
          <cell r="L980" t="str">
            <v>381000</v>
          </cell>
          <cell r="M980" t="str">
            <v xml:space="preserve">068                                </v>
          </cell>
          <cell r="N980" t="str">
            <v>00</v>
          </cell>
          <cell r="O980" t="str">
            <v xml:space="preserve">UADD    </v>
          </cell>
          <cell r="P980" t="str">
            <v>Gas Revenue Blanket</v>
          </cell>
          <cell r="Q980" t="str">
            <v>Oregon - Gas Rev Projects/Medford</v>
          </cell>
          <cell r="R980">
            <v>169441.62</v>
          </cell>
          <cell r="S980" t="str">
            <v>1001</v>
          </cell>
          <cell r="T980" t="str">
            <v>MN304</v>
          </cell>
          <cell r="U980" t="str">
            <v>Mandated</v>
          </cell>
          <cell r="V980" t="str">
            <v>GD.OR.381000</v>
          </cell>
          <cell r="W980">
            <v>1</v>
          </cell>
          <cell r="X980">
            <v>169441.62</v>
          </cell>
        </row>
        <row r="981">
          <cell r="B981" t="str">
            <v>MN305</v>
          </cell>
          <cell r="C981" t="str">
            <v>1001</v>
          </cell>
          <cell r="D981" t="str">
            <v>Gas New Res Serv-Roseburg</v>
          </cell>
          <cell r="E981" t="str">
            <v>98601111</v>
          </cell>
          <cell r="F981" t="str">
            <v>DIS-G S Cap Blanket</v>
          </cell>
          <cell r="G981">
            <v>40179</v>
          </cell>
          <cell r="H981" t="str">
            <v>202104</v>
          </cell>
          <cell r="I981">
            <v>202104</v>
          </cell>
          <cell r="J981" t="str">
            <v>GD</v>
          </cell>
          <cell r="K981" t="str">
            <v>OR</v>
          </cell>
          <cell r="L981" t="str">
            <v>376000</v>
          </cell>
          <cell r="M981" t="str">
            <v xml:space="preserve">068                                </v>
          </cell>
          <cell r="N981" t="str">
            <v>00</v>
          </cell>
          <cell r="O981" t="str">
            <v xml:space="preserve">UADD    </v>
          </cell>
          <cell r="P981" t="str">
            <v>Gas Revenue Blanket</v>
          </cell>
          <cell r="Q981" t="str">
            <v>Oregon - Gas Rev Projects/Roseburg</v>
          </cell>
          <cell r="R981">
            <v>31400.52</v>
          </cell>
          <cell r="S981" t="str">
            <v>1001</v>
          </cell>
          <cell r="T981" t="str">
            <v>MN305</v>
          </cell>
          <cell r="U981" t="str">
            <v>Mandated</v>
          </cell>
          <cell r="V981" t="str">
            <v>GD.OR.376000</v>
          </cell>
          <cell r="W981">
            <v>1</v>
          </cell>
          <cell r="X981">
            <v>31400.52</v>
          </cell>
        </row>
        <row r="982">
          <cell r="B982" t="str">
            <v>MN305</v>
          </cell>
          <cell r="C982" t="str">
            <v>1001</v>
          </cell>
          <cell r="D982" t="str">
            <v>Gas New Res Serv-Roseburg</v>
          </cell>
          <cell r="E982" t="str">
            <v>98601111</v>
          </cell>
          <cell r="F982" t="str">
            <v>DIS-G S Cap Blanket</v>
          </cell>
          <cell r="G982">
            <v>40179</v>
          </cell>
          <cell r="H982" t="str">
            <v>202104</v>
          </cell>
          <cell r="I982">
            <v>202104</v>
          </cell>
          <cell r="J982" t="str">
            <v>GD</v>
          </cell>
          <cell r="K982" t="str">
            <v>OR</v>
          </cell>
          <cell r="L982" t="str">
            <v>380000</v>
          </cell>
          <cell r="M982" t="str">
            <v xml:space="preserve">068                                </v>
          </cell>
          <cell r="N982" t="str">
            <v>00</v>
          </cell>
          <cell r="O982" t="str">
            <v xml:space="preserve">UADD    </v>
          </cell>
          <cell r="P982" t="str">
            <v>Gas Revenue Blanket</v>
          </cell>
          <cell r="Q982" t="str">
            <v>Oregon - Gas Rev Projects/Roseburg</v>
          </cell>
          <cell r="R982">
            <v>44226.239999999998</v>
          </cell>
          <cell r="S982" t="str">
            <v>1001</v>
          </cell>
          <cell r="T982" t="str">
            <v>MN305</v>
          </cell>
          <cell r="U982" t="str">
            <v>Mandated</v>
          </cell>
          <cell r="V982" t="str">
            <v>GD.OR.380000</v>
          </cell>
          <cell r="W982">
            <v>1</v>
          </cell>
          <cell r="X982">
            <v>44226.239999999998</v>
          </cell>
        </row>
        <row r="983">
          <cell r="B983" t="str">
            <v>XE500</v>
          </cell>
          <cell r="C983" t="str">
            <v>1001</v>
          </cell>
          <cell r="D983" t="str">
            <v>Replace STA #23A15</v>
          </cell>
          <cell r="E983" t="str">
            <v>98405350</v>
          </cell>
          <cell r="F983" t="str">
            <v>DIS-G S Cap Specific</v>
          </cell>
          <cell r="G983">
            <v>43922</v>
          </cell>
          <cell r="H983" t="str">
            <v>202104</v>
          </cell>
          <cell r="I983">
            <v>202104</v>
          </cell>
          <cell r="J983" t="str">
            <v>GD</v>
          </cell>
          <cell r="K983" t="str">
            <v>OR</v>
          </cell>
          <cell r="L983" t="str">
            <v>376000</v>
          </cell>
          <cell r="M983" t="str">
            <v xml:space="preserve">068                                </v>
          </cell>
          <cell r="N983" t="str">
            <v>23A15</v>
          </cell>
          <cell r="O983" t="str">
            <v xml:space="preserve">UADD    </v>
          </cell>
          <cell r="P983" t="str">
            <v>Gas Revenue Blanket</v>
          </cell>
          <cell r="Q983" t="str">
            <v>Gas Engineering</v>
          </cell>
          <cell r="R983">
            <v>18162.05</v>
          </cell>
          <cell r="S983" t="str">
            <v>1001</v>
          </cell>
          <cell r="T983" t="str">
            <v>XE500</v>
          </cell>
          <cell r="U983" t="str">
            <v>Mandated</v>
          </cell>
          <cell r="V983" t="str">
            <v>GD.OR.376000</v>
          </cell>
          <cell r="W983">
            <v>1</v>
          </cell>
          <cell r="X983">
            <v>18162.05</v>
          </cell>
        </row>
        <row r="984">
          <cell r="B984" t="str">
            <v>MN207</v>
          </cell>
          <cell r="C984" t="str">
            <v>1050</v>
          </cell>
          <cell r="D984" t="str">
            <v>Gas Meter Purchases OR STR</v>
          </cell>
          <cell r="E984" t="str">
            <v>06801275</v>
          </cell>
          <cell r="F984" t="str">
            <v>DIS-Pur Blanket</v>
          </cell>
          <cell r="G984">
            <v>42005</v>
          </cell>
          <cell r="H984" t="str">
            <v>202104</v>
          </cell>
          <cell r="I984">
            <v>202104</v>
          </cell>
          <cell r="J984" t="str">
            <v>GD</v>
          </cell>
          <cell r="K984" t="str">
            <v>OR</v>
          </cell>
          <cell r="L984" t="str">
            <v>381000</v>
          </cell>
          <cell r="M984" t="str">
            <v xml:space="preserve">068                                </v>
          </cell>
          <cell r="N984" t="str">
            <v>00</v>
          </cell>
          <cell r="O984" t="str">
            <v xml:space="preserve">UADD    </v>
          </cell>
          <cell r="P984" t="str">
            <v>Gas Meters Minor Blanket</v>
          </cell>
          <cell r="Q984" t="str">
            <v>ORCA Meters Minor Blanket</v>
          </cell>
          <cell r="R984">
            <v>3453.33</v>
          </cell>
          <cell r="S984" t="str">
            <v>1050</v>
          </cell>
          <cell r="T984" t="str">
            <v>MN207</v>
          </cell>
          <cell r="U984" t="str">
            <v>Mandated</v>
          </cell>
          <cell r="V984" t="str">
            <v>GD.OR.381000</v>
          </cell>
          <cell r="W984">
            <v>1</v>
          </cell>
          <cell r="X984">
            <v>3453.33</v>
          </cell>
        </row>
        <row r="985">
          <cell r="B985" t="str">
            <v>MN002</v>
          </cell>
          <cell r="C985" t="str">
            <v>1056</v>
          </cell>
          <cell r="D985" t="str">
            <v>OR Gas Meters &amp; Meter Devices</v>
          </cell>
          <cell r="E985" t="str">
            <v>06805224</v>
          </cell>
          <cell r="F985" t="str">
            <v>DIS-G S Cap Blanket</v>
          </cell>
          <cell r="G985">
            <v>43983</v>
          </cell>
          <cell r="H985" t="str">
            <v>202104</v>
          </cell>
          <cell r="I985">
            <v>202104</v>
          </cell>
          <cell r="J985" t="str">
            <v>GD</v>
          </cell>
          <cell r="K985" t="str">
            <v>OR</v>
          </cell>
          <cell r="L985" t="str">
            <v>381000</v>
          </cell>
          <cell r="M985" t="str">
            <v xml:space="preserve">068                                </v>
          </cell>
          <cell r="N985" t="str">
            <v>00</v>
          </cell>
          <cell r="O985" t="str">
            <v xml:space="preserve">UADD    </v>
          </cell>
          <cell r="P985" t="str">
            <v>Gas Meter and Metering Equipment Purchases</v>
          </cell>
          <cell r="Q985" t="str">
            <v>Gas Meter and Metering Equipment Purchases - OR</v>
          </cell>
          <cell r="R985">
            <v>2065.63</v>
          </cell>
          <cell r="S985" t="str">
            <v>1056</v>
          </cell>
          <cell r="T985" t="str">
            <v>MN002</v>
          </cell>
          <cell r="V985" t="str">
            <v>GD.OR.381000</v>
          </cell>
          <cell r="W985">
            <v>1</v>
          </cell>
          <cell r="X985">
            <v>2065.63</v>
          </cell>
        </row>
        <row r="986">
          <cell r="B986" t="str">
            <v>CS600</v>
          </cell>
          <cell r="C986" t="str">
            <v>2274</v>
          </cell>
          <cell r="D986" t="str">
            <v>Dalton Substation Rebuild</v>
          </cell>
          <cell r="E986" t="str">
            <v>09906555</v>
          </cell>
          <cell r="F986" t="str">
            <v>GP-Cap Specific</v>
          </cell>
          <cell r="G986">
            <v>43678</v>
          </cell>
          <cell r="H986" t="str">
            <v>202104</v>
          </cell>
          <cell r="I986">
            <v>202104</v>
          </cell>
          <cell r="J986" t="str">
            <v>CD</v>
          </cell>
          <cell r="K986" t="str">
            <v>AA</v>
          </cell>
          <cell r="L986" t="str">
            <v>397000</v>
          </cell>
          <cell r="M986" t="str">
            <v xml:space="preserve">099                                </v>
          </cell>
          <cell r="N986" t="str">
            <v>00</v>
          </cell>
          <cell r="O986" t="str">
            <v xml:space="preserve">UADD    </v>
          </cell>
          <cell r="P986" t="str">
            <v>New Substations</v>
          </cell>
          <cell r="Q986" t="str">
            <v>Dalton - Rebuild Sub - Add Capacity</v>
          </cell>
          <cell r="R986">
            <v>43.5</v>
          </cell>
          <cell r="S986" t="str">
            <v>2274</v>
          </cell>
          <cell r="T986" t="str">
            <v>CS600</v>
          </cell>
          <cell r="U986" t="str">
            <v>Programs</v>
          </cell>
          <cell r="V986" t="str">
            <v>CD.AA.397000</v>
          </cell>
          <cell r="W986">
            <v>9.307E-2</v>
          </cell>
          <cell r="X986">
            <v>4.0485449999999998</v>
          </cell>
        </row>
        <row r="987">
          <cell r="B987" t="str">
            <v>YQ301</v>
          </cell>
          <cell r="C987" t="str">
            <v>2277</v>
          </cell>
          <cell r="D987" t="str">
            <v>SCADA Hardware Refresh-Blanket</v>
          </cell>
          <cell r="E987" t="str">
            <v>09905915</v>
          </cell>
          <cell r="F987" t="str">
            <v>GP-Cap Blanket</v>
          </cell>
          <cell r="G987">
            <v>42064</v>
          </cell>
          <cell r="H987" t="str">
            <v>202104</v>
          </cell>
          <cell r="I987">
            <v>202104</v>
          </cell>
          <cell r="J987" t="str">
            <v>CD</v>
          </cell>
          <cell r="K987" t="str">
            <v>AA</v>
          </cell>
          <cell r="L987" t="str">
            <v>391101</v>
          </cell>
          <cell r="M987" t="str">
            <v xml:space="preserve">099                                </v>
          </cell>
          <cell r="N987" t="str">
            <v>00</v>
          </cell>
          <cell r="O987" t="str">
            <v xml:space="preserve">UADD    </v>
          </cell>
          <cell r="P987" t="str">
            <v>SCADA Upgrade</v>
          </cell>
          <cell r="Q987" t="str">
            <v>Scada Upgrade</v>
          </cell>
          <cell r="R987">
            <v>9844.85</v>
          </cell>
          <cell r="S987" t="str">
            <v>2277</v>
          </cell>
          <cell r="T987" t="str">
            <v>YQ301</v>
          </cell>
          <cell r="U987" t="str">
            <v>Programs</v>
          </cell>
          <cell r="V987" t="str">
            <v>CD.AA.391101</v>
          </cell>
          <cell r="W987">
            <v>9.307E-2</v>
          </cell>
          <cell r="X987">
            <v>916.26018950000002</v>
          </cell>
        </row>
        <row r="988">
          <cell r="B988" t="str">
            <v>FT801</v>
          </cell>
          <cell r="C988" t="str">
            <v>2618</v>
          </cell>
          <cell r="D988" t="str">
            <v>Rattle Snake -Neilson Sub Repl</v>
          </cell>
          <cell r="E988" t="str">
            <v>09906871</v>
          </cell>
          <cell r="F988" t="str">
            <v>GP-Cap Specific</v>
          </cell>
          <cell r="G988">
            <v>43405</v>
          </cell>
          <cell r="H988" t="str">
            <v>202104</v>
          </cell>
          <cell r="I988">
            <v>202104</v>
          </cell>
          <cell r="J988" t="str">
            <v>CD</v>
          </cell>
          <cell r="K988" t="str">
            <v>AA</v>
          </cell>
          <cell r="L988" t="str">
            <v>397000</v>
          </cell>
          <cell r="M988" t="str">
            <v xml:space="preserve">099                                </v>
          </cell>
          <cell r="N988" t="str">
            <v>00</v>
          </cell>
          <cell r="O988" t="str">
            <v xml:space="preserve">UADD    </v>
          </cell>
          <cell r="P988" t="str">
            <v>Rattlesnake Flat 115kV Wind Farm Project</v>
          </cell>
          <cell r="Q988" t="str">
            <v>Neilson 115kV Substation: Comms Integration</v>
          </cell>
          <cell r="R988">
            <v>361577.07</v>
          </cell>
          <cell r="S988" t="str">
            <v>2618</v>
          </cell>
          <cell r="T988" t="str">
            <v>FT801</v>
          </cell>
          <cell r="U988" t="str">
            <v>Projects</v>
          </cell>
          <cell r="V988" t="str">
            <v>CD.AA.397000</v>
          </cell>
          <cell r="W988">
            <v>9.307E-2</v>
          </cell>
          <cell r="X988">
            <v>33651.977904899999</v>
          </cell>
        </row>
        <row r="989">
          <cell r="B989" t="str">
            <v>XE015</v>
          </cell>
          <cell r="C989" t="str">
            <v>3000</v>
          </cell>
          <cell r="D989" t="str">
            <v>Gas Minor Reinforcements(984)</v>
          </cell>
          <cell r="E989" t="str">
            <v>98401124</v>
          </cell>
          <cell r="F989" t="str">
            <v>DIS-G S Cap Blanket</v>
          </cell>
          <cell r="G989">
            <v>41609</v>
          </cell>
          <cell r="H989" t="str">
            <v>202104</v>
          </cell>
          <cell r="I989">
            <v>202104</v>
          </cell>
          <cell r="J989" t="str">
            <v>GD</v>
          </cell>
          <cell r="K989" t="str">
            <v>OR</v>
          </cell>
          <cell r="L989" t="str">
            <v>376000</v>
          </cell>
          <cell r="M989" t="str">
            <v xml:space="preserve">068                                </v>
          </cell>
          <cell r="N989" t="str">
            <v>00</v>
          </cell>
          <cell r="O989" t="str">
            <v xml:space="preserve">UADD    </v>
          </cell>
          <cell r="P989" t="str">
            <v>Gas Reinforce-Minor Blanket</v>
          </cell>
          <cell r="Q989" t="str">
            <v>Replace System Reinforcement - Gas Engineering</v>
          </cell>
          <cell r="R989">
            <v>6813.31</v>
          </cell>
          <cell r="S989" t="str">
            <v>3000</v>
          </cell>
          <cell r="T989" t="str">
            <v>XE015</v>
          </cell>
          <cell r="U989" t="str">
            <v>Programs</v>
          </cell>
          <cell r="V989" t="str">
            <v>GD.OR.376000</v>
          </cell>
          <cell r="W989">
            <v>1</v>
          </cell>
          <cell r="X989">
            <v>6813.31</v>
          </cell>
        </row>
        <row r="990">
          <cell r="B990" t="str">
            <v>MN409</v>
          </cell>
          <cell r="C990" t="str">
            <v>3001</v>
          </cell>
          <cell r="D990" t="str">
            <v>Det Pipe Repl Klamath f</v>
          </cell>
          <cell r="E990" t="str">
            <v>98705063</v>
          </cell>
          <cell r="F990" t="str">
            <v>DIS-G S Cap Blanket</v>
          </cell>
          <cell r="G990">
            <v>41091</v>
          </cell>
          <cell r="H990" t="str">
            <v>202104</v>
          </cell>
          <cell r="I990">
            <v>202104</v>
          </cell>
          <cell r="J990" t="str">
            <v>GD</v>
          </cell>
          <cell r="K990" t="str">
            <v>OR</v>
          </cell>
          <cell r="L990" t="str">
            <v>376000</v>
          </cell>
          <cell r="M990" t="str">
            <v xml:space="preserve">068                                </v>
          </cell>
          <cell r="N990" t="str">
            <v>00</v>
          </cell>
          <cell r="O990" t="str">
            <v xml:space="preserve">UADD    </v>
          </cell>
          <cell r="P990" t="str">
            <v>Replace Deteriorating Gas System</v>
          </cell>
          <cell r="Q990" t="str">
            <v>Replace Deteriorated Gas System - Klamath</v>
          </cell>
          <cell r="R990">
            <v>16568.560000000001</v>
          </cell>
          <cell r="S990" t="str">
            <v>3001</v>
          </cell>
          <cell r="T990" t="str">
            <v>MN409</v>
          </cell>
          <cell r="U990" t="str">
            <v>Programs</v>
          </cell>
          <cell r="V990" t="str">
            <v>GD.OR.376000</v>
          </cell>
          <cell r="W990">
            <v>1</v>
          </cell>
          <cell r="X990">
            <v>16568.560000000001</v>
          </cell>
        </row>
        <row r="991">
          <cell r="B991" t="str">
            <v>MN410</v>
          </cell>
          <cell r="C991" t="str">
            <v>3001</v>
          </cell>
          <cell r="D991" t="str">
            <v>Det Pipe Repl LaGrande</v>
          </cell>
          <cell r="E991" t="str">
            <v>98805069</v>
          </cell>
          <cell r="F991" t="str">
            <v>DIS-G S Cap Blanket</v>
          </cell>
          <cell r="G991">
            <v>41275</v>
          </cell>
          <cell r="H991" t="str">
            <v>202104</v>
          </cell>
          <cell r="I991">
            <v>202104</v>
          </cell>
          <cell r="J991" t="str">
            <v>GD</v>
          </cell>
          <cell r="K991" t="str">
            <v>OR</v>
          </cell>
          <cell r="L991" t="str">
            <v>376000</v>
          </cell>
          <cell r="M991" t="str">
            <v xml:space="preserve">068                                </v>
          </cell>
          <cell r="N991" t="str">
            <v>00</v>
          </cell>
          <cell r="O991" t="str">
            <v xml:space="preserve">UADD    </v>
          </cell>
          <cell r="P991" t="str">
            <v>Replace Deteriorating Gas System</v>
          </cell>
          <cell r="Q991" t="str">
            <v>Replace Deteriorated Gas System - La Grande</v>
          </cell>
          <cell r="R991">
            <v>141.74</v>
          </cell>
          <cell r="S991" t="str">
            <v>3001</v>
          </cell>
          <cell r="T991" t="str">
            <v>MN410</v>
          </cell>
          <cell r="U991" t="str">
            <v>Programs</v>
          </cell>
          <cell r="V991" t="str">
            <v>GD.OR.376000</v>
          </cell>
          <cell r="W991">
            <v>1</v>
          </cell>
          <cell r="X991">
            <v>141.74</v>
          </cell>
        </row>
        <row r="992">
          <cell r="B992" t="str">
            <v>MN410</v>
          </cell>
          <cell r="C992" t="str">
            <v>3001</v>
          </cell>
          <cell r="D992" t="str">
            <v>Det Pipe Repl LaGrande</v>
          </cell>
          <cell r="E992" t="str">
            <v>98805069</v>
          </cell>
          <cell r="F992" t="str">
            <v>DIS-G S Cap Blanket</v>
          </cell>
          <cell r="G992">
            <v>41275</v>
          </cell>
          <cell r="H992" t="str">
            <v>202104</v>
          </cell>
          <cell r="I992">
            <v>202104</v>
          </cell>
          <cell r="J992" t="str">
            <v>GD</v>
          </cell>
          <cell r="K992" t="str">
            <v>OR</v>
          </cell>
          <cell r="L992" t="str">
            <v>380000</v>
          </cell>
          <cell r="M992" t="str">
            <v xml:space="preserve">068                                </v>
          </cell>
          <cell r="N992" t="str">
            <v>00</v>
          </cell>
          <cell r="O992" t="str">
            <v xml:space="preserve">UADD    </v>
          </cell>
          <cell r="P992" t="str">
            <v>Replace Deteriorating Gas System</v>
          </cell>
          <cell r="Q992" t="str">
            <v>Replace Deteriorated Gas System - La Grande</v>
          </cell>
          <cell r="R992">
            <v>0</v>
          </cell>
          <cell r="S992" t="str">
            <v>3001</v>
          </cell>
          <cell r="T992" t="str">
            <v>MN410</v>
          </cell>
          <cell r="U992" t="str">
            <v>Programs</v>
          </cell>
          <cell r="V992" t="str">
            <v>GD.OR.380000</v>
          </cell>
          <cell r="W992">
            <v>1</v>
          </cell>
          <cell r="X992">
            <v>0</v>
          </cell>
        </row>
        <row r="993">
          <cell r="B993" t="str">
            <v>MN403</v>
          </cell>
          <cell r="C993" t="str">
            <v>3003</v>
          </cell>
          <cell r="D993" t="str">
            <v>Gas Road Relocates-Klamth Fls</v>
          </cell>
          <cell r="E993" t="str">
            <v>98701230</v>
          </cell>
          <cell r="F993" t="str">
            <v>DIS-G S Cap Blanket</v>
          </cell>
          <cell r="G993">
            <v>40360</v>
          </cell>
          <cell r="H993" t="str">
            <v>202104</v>
          </cell>
          <cell r="I993">
            <v>202104</v>
          </cell>
          <cell r="J993" t="str">
            <v>GD</v>
          </cell>
          <cell r="K993" t="str">
            <v>OR</v>
          </cell>
          <cell r="L993" t="str">
            <v>376000</v>
          </cell>
          <cell r="M993" t="str">
            <v xml:space="preserve">068                                </v>
          </cell>
          <cell r="N993" t="str">
            <v>00</v>
          </cell>
          <cell r="O993" t="str">
            <v xml:space="preserve">UADD    </v>
          </cell>
          <cell r="P993" t="str">
            <v>Gas Replace-St&amp;Hwy</v>
          </cell>
          <cell r="Q993" t="str">
            <v>Relocate Due to St&amp;Hwy Work - Klamath</v>
          </cell>
          <cell r="R993">
            <v>109.87</v>
          </cell>
          <cell r="S993" t="str">
            <v>3003</v>
          </cell>
          <cell r="T993" t="str">
            <v>MN403</v>
          </cell>
          <cell r="U993" t="str">
            <v>Mandated</v>
          </cell>
          <cell r="V993" t="str">
            <v>GD.OR.376000</v>
          </cell>
          <cell r="W993">
            <v>1</v>
          </cell>
          <cell r="X993">
            <v>109.87</v>
          </cell>
        </row>
        <row r="994">
          <cell r="B994" t="str">
            <v>MN404</v>
          </cell>
          <cell r="C994" t="str">
            <v>3003</v>
          </cell>
          <cell r="D994" t="str">
            <v>Gas Road Relocates-LaGrande</v>
          </cell>
          <cell r="E994" t="str">
            <v>98801230</v>
          </cell>
          <cell r="F994" t="str">
            <v>DIS-G S Cap Blanket</v>
          </cell>
          <cell r="G994">
            <v>40360</v>
          </cell>
          <cell r="H994" t="str">
            <v>202104</v>
          </cell>
          <cell r="I994">
            <v>202104</v>
          </cell>
          <cell r="J994" t="str">
            <v>GD</v>
          </cell>
          <cell r="K994" t="str">
            <v>OR</v>
          </cell>
          <cell r="L994" t="str">
            <v>380000</v>
          </cell>
          <cell r="M994" t="str">
            <v xml:space="preserve">068                                </v>
          </cell>
          <cell r="N994" t="str">
            <v>00</v>
          </cell>
          <cell r="O994" t="str">
            <v xml:space="preserve">UADD    </v>
          </cell>
          <cell r="P994" t="str">
            <v>Gas Replace-St&amp;Hwy</v>
          </cell>
          <cell r="Q994" t="str">
            <v>Relocate Due to St&amp;Hwy Work - La Grande</v>
          </cell>
          <cell r="R994">
            <v>1469.29</v>
          </cell>
          <cell r="S994" t="str">
            <v>3003</v>
          </cell>
          <cell r="T994" t="str">
            <v>MN404</v>
          </cell>
          <cell r="U994" t="str">
            <v>Mandated</v>
          </cell>
          <cell r="V994" t="str">
            <v>GD.OR.380000</v>
          </cell>
          <cell r="W994">
            <v>1</v>
          </cell>
          <cell r="X994">
            <v>1469.29</v>
          </cell>
        </row>
        <row r="995">
          <cell r="B995" t="str">
            <v>MN401</v>
          </cell>
          <cell r="C995" t="str">
            <v>3003</v>
          </cell>
          <cell r="D995" t="str">
            <v>Gas Road Relocates-Medford</v>
          </cell>
          <cell r="E995" t="str">
            <v>98401230</v>
          </cell>
          <cell r="F995" t="str">
            <v>DIS-G S Cap Blanket</v>
          </cell>
          <cell r="G995">
            <v>40360</v>
          </cell>
          <cell r="H995" t="str">
            <v>202104</v>
          </cell>
          <cell r="I995">
            <v>202104</v>
          </cell>
          <cell r="J995" t="str">
            <v>GD</v>
          </cell>
          <cell r="K995" t="str">
            <v>OR</v>
          </cell>
          <cell r="L995" t="str">
            <v>376000</v>
          </cell>
          <cell r="M995" t="str">
            <v xml:space="preserve">068                                </v>
          </cell>
          <cell r="N995" t="str">
            <v>00</v>
          </cell>
          <cell r="O995" t="str">
            <v xml:space="preserve">UADD    </v>
          </cell>
          <cell r="P995" t="str">
            <v>Gas Replace-St&amp;Hwy</v>
          </cell>
          <cell r="Q995" t="str">
            <v>Relocate Due to St&amp;Hwy Work - Medford</v>
          </cell>
          <cell r="R995">
            <v>18166</v>
          </cell>
          <cell r="S995" t="str">
            <v>3003</v>
          </cell>
          <cell r="T995" t="str">
            <v>MN401</v>
          </cell>
          <cell r="U995" t="str">
            <v>Mandated</v>
          </cell>
          <cell r="V995" t="str">
            <v>GD.OR.376000</v>
          </cell>
          <cell r="W995">
            <v>1</v>
          </cell>
          <cell r="X995">
            <v>18166</v>
          </cell>
        </row>
        <row r="996">
          <cell r="B996" t="str">
            <v>MN401</v>
          </cell>
          <cell r="C996" t="str">
            <v>3003</v>
          </cell>
          <cell r="D996" t="str">
            <v>Gas Road Relocates-Medford</v>
          </cell>
          <cell r="E996" t="str">
            <v>98401230</v>
          </cell>
          <cell r="F996" t="str">
            <v>DIS-G S Cap Blanket</v>
          </cell>
          <cell r="G996">
            <v>40360</v>
          </cell>
          <cell r="H996" t="str">
            <v>202104</v>
          </cell>
          <cell r="I996">
            <v>202104</v>
          </cell>
          <cell r="J996" t="str">
            <v>GD</v>
          </cell>
          <cell r="K996" t="str">
            <v>OR</v>
          </cell>
          <cell r="L996" t="str">
            <v>380000</v>
          </cell>
          <cell r="M996" t="str">
            <v xml:space="preserve">068                                </v>
          </cell>
          <cell r="N996" t="str">
            <v>00</v>
          </cell>
          <cell r="O996" t="str">
            <v xml:space="preserve">UADD    </v>
          </cell>
          <cell r="P996" t="str">
            <v>Gas Replace-St&amp;Hwy</v>
          </cell>
          <cell r="Q996" t="str">
            <v>Relocate Due to St&amp;Hwy Work - Medford</v>
          </cell>
          <cell r="R996">
            <v>33473.46</v>
          </cell>
          <cell r="S996" t="str">
            <v>3003</v>
          </cell>
          <cell r="T996" t="str">
            <v>MN401</v>
          </cell>
          <cell r="U996" t="str">
            <v>Mandated</v>
          </cell>
          <cell r="V996" t="str">
            <v>GD.OR.380000</v>
          </cell>
          <cell r="W996">
            <v>1</v>
          </cell>
          <cell r="X996">
            <v>33473.46</v>
          </cell>
        </row>
        <row r="997">
          <cell r="B997" t="str">
            <v>MN402</v>
          </cell>
          <cell r="C997" t="str">
            <v>3003</v>
          </cell>
          <cell r="D997" t="str">
            <v>Gas Road Relocates-Roseburg</v>
          </cell>
          <cell r="E997" t="str">
            <v>98601230</v>
          </cell>
          <cell r="F997" t="str">
            <v>DIS-G S Cap Blanket</v>
          </cell>
          <cell r="G997">
            <v>40360</v>
          </cell>
          <cell r="H997" t="str">
            <v>202104</v>
          </cell>
          <cell r="I997">
            <v>202104</v>
          </cell>
          <cell r="J997" t="str">
            <v>GD</v>
          </cell>
          <cell r="K997" t="str">
            <v>OR</v>
          </cell>
          <cell r="L997" t="str">
            <v>376000</v>
          </cell>
          <cell r="M997" t="str">
            <v xml:space="preserve">068                                </v>
          </cell>
          <cell r="N997" t="str">
            <v>00</v>
          </cell>
          <cell r="O997" t="str">
            <v xml:space="preserve">UADD    </v>
          </cell>
          <cell r="P997" t="str">
            <v>Gas Replace-St&amp;Hwy</v>
          </cell>
          <cell r="Q997" t="str">
            <v>Relocate Due to St&amp;Hwy Work - Roseburg</v>
          </cell>
          <cell r="R997">
            <v>22.14</v>
          </cell>
          <cell r="S997" t="str">
            <v>3003</v>
          </cell>
          <cell r="T997" t="str">
            <v>MN402</v>
          </cell>
          <cell r="U997" t="str">
            <v>Mandated</v>
          </cell>
          <cell r="V997" t="str">
            <v>GD.OR.376000</v>
          </cell>
          <cell r="W997">
            <v>1</v>
          </cell>
          <cell r="X997">
            <v>22.14</v>
          </cell>
        </row>
        <row r="998">
          <cell r="B998" t="str">
            <v>MN402</v>
          </cell>
          <cell r="C998" t="str">
            <v>3003</v>
          </cell>
          <cell r="D998" t="str">
            <v>Gas Road Relocates-Roseburg</v>
          </cell>
          <cell r="E998" t="str">
            <v>98601230</v>
          </cell>
          <cell r="F998" t="str">
            <v>DIS-G S Cap Blanket</v>
          </cell>
          <cell r="G998">
            <v>40360</v>
          </cell>
          <cell r="H998" t="str">
            <v>202104</v>
          </cell>
          <cell r="I998">
            <v>202104</v>
          </cell>
          <cell r="J998" t="str">
            <v>GD</v>
          </cell>
          <cell r="K998" t="str">
            <v>OR</v>
          </cell>
          <cell r="L998" t="str">
            <v>380000</v>
          </cell>
          <cell r="M998" t="str">
            <v xml:space="preserve">068                                </v>
          </cell>
          <cell r="N998" t="str">
            <v>00</v>
          </cell>
          <cell r="O998" t="str">
            <v xml:space="preserve">UADD    </v>
          </cell>
          <cell r="P998" t="str">
            <v>Gas Replace-St&amp;Hwy</v>
          </cell>
          <cell r="Q998" t="str">
            <v>Relocate Due to St&amp;Hwy Work - Roseburg</v>
          </cell>
          <cell r="R998">
            <v>382.08</v>
          </cell>
          <cell r="S998" t="str">
            <v>3003</v>
          </cell>
          <cell r="T998" t="str">
            <v>MN402</v>
          </cell>
          <cell r="U998" t="str">
            <v>Mandated</v>
          </cell>
          <cell r="V998" t="str">
            <v>GD.OR.380000</v>
          </cell>
          <cell r="W998">
            <v>1</v>
          </cell>
          <cell r="X998">
            <v>382.08</v>
          </cell>
        </row>
        <row r="999">
          <cell r="B999" t="str">
            <v>MN309</v>
          </cell>
          <cell r="C999" t="str">
            <v>3005</v>
          </cell>
          <cell r="D999" t="str">
            <v>Gas Cust Caused Req-Klam Fls</v>
          </cell>
          <cell r="E999" t="str">
            <v>98701122</v>
          </cell>
          <cell r="F999" t="str">
            <v>DIS-G S Cap Blanket</v>
          </cell>
          <cell r="G999">
            <v>40360</v>
          </cell>
          <cell r="H999" t="str">
            <v>202104</v>
          </cell>
          <cell r="I999">
            <v>202104</v>
          </cell>
          <cell r="J999" t="str">
            <v>GD</v>
          </cell>
          <cell r="K999" t="str">
            <v>OR</v>
          </cell>
          <cell r="L999" t="str">
            <v>376000</v>
          </cell>
          <cell r="M999" t="str">
            <v xml:space="preserve">068                                </v>
          </cell>
          <cell r="N999" t="str">
            <v>00</v>
          </cell>
          <cell r="O999" t="str">
            <v xml:space="preserve">UADD    </v>
          </cell>
          <cell r="P999" t="str">
            <v>Gas Distribution Non-Revenue Blanket</v>
          </cell>
          <cell r="Q999" t="str">
            <v>Gas Distribution Non Revenue - Klamath</v>
          </cell>
          <cell r="R999">
            <v>9414.6299999999992</v>
          </cell>
          <cell r="S999" t="str">
            <v>3005</v>
          </cell>
          <cell r="T999" t="str">
            <v>MN309</v>
          </cell>
          <cell r="U999" t="str">
            <v>Programs</v>
          </cell>
          <cell r="V999" t="str">
            <v>GD.OR.376000</v>
          </cell>
          <cell r="W999">
            <v>1</v>
          </cell>
          <cell r="X999">
            <v>9414.6299999999992</v>
          </cell>
        </row>
        <row r="1000">
          <cell r="B1000" t="str">
            <v>MN309</v>
          </cell>
          <cell r="C1000" t="str">
            <v>3005</v>
          </cell>
          <cell r="D1000" t="str">
            <v>Gas Cust Caused Req-Klam Fls</v>
          </cell>
          <cell r="E1000" t="str">
            <v>98701122</v>
          </cell>
          <cell r="F1000" t="str">
            <v>DIS-G S Cap Blanket</v>
          </cell>
          <cell r="G1000">
            <v>40360</v>
          </cell>
          <cell r="H1000" t="str">
            <v>202104</v>
          </cell>
          <cell r="I1000">
            <v>202104</v>
          </cell>
          <cell r="J1000" t="str">
            <v>GD</v>
          </cell>
          <cell r="K1000" t="str">
            <v>OR</v>
          </cell>
          <cell r="L1000" t="str">
            <v>380000</v>
          </cell>
          <cell r="M1000" t="str">
            <v xml:space="preserve">068                                </v>
          </cell>
          <cell r="N1000" t="str">
            <v>00</v>
          </cell>
          <cell r="O1000" t="str">
            <v xml:space="preserve">UADD    </v>
          </cell>
          <cell r="P1000" t="str">
            <v>Gas Distribution Non-Revenue Blanket</v>
          </cell>
          <cell r="Q1000" t="str">
            <v>Gas Distribution Non Revenue - Klamath</v>
          </cell>
          <cell r="R1000">
            <v>2221.42</v>
          </cell>
          <cell r="S1000" t="str">
            <v>3005</v>
          </cell>
          <cell r="T1000" t="str">
            <v>MN309</v>
          </cell>
          <cell r="U1000" t="str">
            <v>Programs</v>
          </cell>
          <cell r="V1000" t="str">
            <v>GD.OR.380000</v>
          </cell>
          <cell r="W1000">
            <v>1</v>
          </cell>
          <cell r="X1000">
            <v>2221.42</v>
          </cell>
        </row>
        <row r="1001">
          <cell r="B1001" t="str">
            <v>MN310</v>
          </cell>
          <cell r="C1001" t="str">
            <v>3005</v>
          </cell>
          <cell r="D1001" t="str">
            <v>Gas Cust Caused Req-LaGrande</v>
          </cell>
          <cell r="E1001" t="str">
            <v>98801122</v>
          </cell>
          <cell r="F1001" t="str">
            <v>DIS-G S Cap Blanket</v>
          </cell>
          <cell r="G1001">
            <v>40360</v>
          </cell>
          <cell r="H1001" t="str">
            <v>202104</v>
          </cell>
          <cell r="I1001">
            <v>202104</v>
          </cell>
          <cell r="J1001" t="str">
            <v>GD</v>
          </cell>
          <cell r="K1001" t="str">
            <v>OR</v>
          </cell>
          <cell r="L1001" t="str">
            <v>376000</v>
          </cell>
          <cell r="M1001" t="str">
            <v xml:space="preserve">068                                </v>
          </cell>
          <cell r="N1001" t="str">
            <v>00</v>
          </cell>
          <cell r="O1001" t="str">
            <v xml:space="preserve">UADD    </v>
          </cell>
          <cell r="P1001" t="str">
            <v>Gas Distribution Non-Revenue Blanket</v>
          </cell>
          <cell r="Q1001" t="str">
            <v>Gas Distribution Non Revenue - La Grande</v>
          </cell>
          <cell r="R1001">
            <v>1253.93</v>
          </cell>
          <cell r="S1001" t="str">
            <v>3005</v>
          </cell>
          <cell r="T1001" t="str">
            <v>MN310</v>
          </cell>
          <cell r="U1001" t="str">
            <v>Programs</v>
          </cell>
          <cell r="V1001" t="str">
            <v>GD.OR.376000</v>
          </cell>
          <cell r="W1001">
            <v>1</v>
          </cell>
          <cell r="X1001">
            <v>1253.93</v>
          </cell>
        </row>
        <row r="1002">
          <cell r="B1002" t="str">
            <v>MN310</v>
          </cell>
          <cell r="C1002" t="str">
            <v>3005</v>
          </cell>
          <cell r="D1002" t="str">
            <v>Gas Cust Caused Req-LaGrande</v>
          </cell>
          <cell r="E1002" t="str">
            <v>98801122</v>
          </cell>
          <cell r="F1002" t="str">
            <v>DIS-G S Cap Blanket</v>
          </cell>
          <cell r="G1002">
            <v>40360</v>
          </cell>
          <cell r="H1002" t="str">
            <v>202104</v>
          </cell>
          <cell r="I1002">
            <v>202104</v>
          </cell>
          <cell r="J1002" t="str">
            <v>GD</v>
          </cell>
          <cell r="K1002" t="str">
            <v>OR</v>
          </cell>
          <cell r="L1002" t="str">
            <v>380000</v>
          </cell>
          <cell r="M1002" t="str">
            <v xml:space="preserve">068                                </v>
          </cell>
          <cell r="N1002" t="str">
            <v>00</v>
          </cell>
          <cell r="O1002" t="str">
            <v xml:space="preserve">UADD    </v>
          </cell>
          <cell r="P1002" t="str">
            <v>Gas Distribution Non-Revenue Blanket</v>
          </cell>
          <cell r="Q1002" t="str">
            <v>Gas Distribution Non Revenue - La Grande</v>
          </cell>
          <cell r="R1002">
            <v>1409.55</v>
          </cell>
          <cell r="S1002" t="str">
            <v>3005</v>
          </cell>
          <cell r="T1002" t="str">
            <v>MN310</v>
          </cell>
          <cell r="U1002" t="str">
            <v>Programs</v>
          </cell>
          <cell r="V1002" t="str">
            <v>GD.OR.380000</v>
          </cell>
          <cell r="W1002">
            <v>1</v>
          </cell>
          <cell r="X1002">
            <v>1409.55</v>
          </cell>
        </row>
        <row r="1003">
          <cell r="B1003" t="str">
            <v>MN206</v>
          </cell>
          <cell r="C1003" t="str">
            <v>3005</v>
          </cell>
          <cell r="D1003" t="str">
            <v>Gas Cust Caused Req-Medford</v>
          </cell>
          <cell r="E1003" t="str">
            <v>98401122</v>
          </cell>
          <cell r="F1003" t="str">
            <v>DIS-G S Cap Blanket</v>
          </cell>
          <cell r="G1003">
            <v>40360</v>
          </cell>
          <cell r="H1003" t="str">
            <v>202104</v>
          </cell>
          <cell r="I1003">
            <v>202104</v>
          </cell>
          <cell r="J1003" t="str">
            <v>GD</v>
          </cell>
          <cell r="K1003" t="str">
            <v>OR</v>
          </cell>
          <cell r="L1003" t="str">
            <v>376000</v>
          </cell>
          <cell r="M1003" t="str">
            <v xml:space="preserve">068                                </v>
          </cell>
          <cell r="N1003" t="str">
            <v>00</v>
          </cell>
          <cell r="O1003" t="str">
            <v xml:space="preserve">UADD    </v>
          </cell>
          <cell r="P1003" t="str">
            <v>Gas Distribution Non-Revenue Blanket</v>
          </cell>
          <cell r="Q1003" t="str">
            <v>Gas Distribution Non Revenue - Medford</v>
          </cell>
          <cell r="R1003">
            <v>14845.47</v>
          </cell>
          <cell r="S1003" t="str">
            <v>3005</v>
          </cell>
          <cell r="T1003" t="str">
            <v>MN206</v>
          </cell>
          <cell r="U1003" t="str">
            <v>Programs</v>
          </cell>
          <cell r="V1003" t="str">
            <v>GD.OR.376000</v>
          </cell>
          <cell r="W1003">
            <v>1</v>
          </cell>
          <cell r="X1003">
            <v>14845.47</v>
          </cell>
        </row>
        <row r="1004">
          <cell r="B1004" t="str">
            <v>MN206</v>
          </cell>
          <cell r="C1004" t="str">
            <v>3005</v>
          </cell>
          <cell r="D1004" t="str">
            <v>Gas Cust Caused Req-Medford</v>
          </cell>
          <cell r="E1004" t="str">
            <v>98401122</v>
          </cell>
          <cell r="F1004" t="str">
            <v>DIS-G S Cap Blanket</v>
          </cell>
          <cell r="G1004">
            <v>40360</v>
          </cell>
          <cell r="H1004" t="str">
            <v>202104</v>
          </cell>
          <cell r="I1004">
            <v>202104</v>
          </cell>
          <cell r="J1004" t="str">
            <v>GD</v>
          </cell>
          <cell r="K1004" t="str">
            <v>OR</v>
          </cell>
          <cell r="L1004" t="str">
            <v>380000</v>
          </cell>
          <cell r="M1004" t="str">
            <v xml:space="preserve">068                                </v>
          </cell>
          <cell r="N1004" t="str">
            <v>00</v>
          </cell>
          <cell r="O1004" t="str">
            <v xml:space="preserve">UADD    </v>
          </cell>
          <cell r="P1004" t="str">
            <v>Gas Distribution Non-Revenue Blanket</v>
          </cell>
          <cell r="Q1004" t="str">
            <v>Gas Distribution Non Revenue - Medford</v>
          </cell>
          <cell r="R1004">
            <v>3502.66</v>
          </cell>
          <cell r="S1004" t="str">
            <v>3005</v>
          </cell>
          <cell r="T1004" t="str">
            <v>MN206</v>
          </cell>
          <cell r="U1004" t="str">
            <v>Programs</v>
          </cell>
          <cell r="V1004" t="str">
            <v>GD.OR.380000</v>
          </cell>
          <cell r="W1004">
            <v>1</v>
          </cell>
          <cell r="X1004">
            <v>3502.66</v>
          </cell>
        </row>
        <row r="1005">
          <cell r="B1005" t="str">
            <v>MN360</v>
          </cell>
          <cell r="C1005" t="str">
            <v>3005</v>
          </cell>
          <cell r="D1005" t="str">
            <v>Gas Cust Caused Req-Roseburg</v>
          </cell>
          <cell r="E1005" t="str">
            <v>98601122</v>
          </cell>
          <cell r="F1005" t="str">
            <v>DIS-G S Cap Blanket</v>
          </cell>
          <cell r="G1005">
            <v>40360</v>
          </cell>
          <cell r="H1005" t="str">
            <v>202104</v>
          </cell>
          <cell r="I1005">
            <v>202104</v>
          </cell>
          <cell r="J1005" t="str">
            <v>GD</v>
          </cell>
          <cell r="K1005" t="str">
            <v>OR</v>
          </cell>
          <cell r="L1005" t="str">
            <v>376000</v>
          </cell>
          <cell r="M1005" t="str">
            <v xml:space="preserve">068                                </v>
          </cell>
          <cell r="N1005" t="str">
            <v>00</v>
          </cell>
          <cell r="O1005" t="str">
            <v xml:space="preserve">UADD    </v>
          </cell>
          <cell r="P1005" t="str">
            <v>Gas Distribution Non-Revenue Blanket</v>
          </cell>
          <cell r="Q1005" t="str">
            <v>Gas Distribution Non Revenue - Roseburg</v>
          </cell>
          <cell r="R1005">
            <v>1527.23</v>
          </cell>
          <cell r="S1005" t="str">
            <v>3005</v>
          </cell>
          <cell r="T1005" t="str">
            <v>MN360</v>
          </cell>
          <cell r="U1005" t="str">
            <v>Programs</v>
          </cell>
          <cell r="V1005" t="str">
            <v>GD.OR.376000</v>
          </cell>
          <cell r="W1005">
            <v>1</v>
          </cell>
          <cell r="X1005">
            <v>1527.23</v>
          </cell>
        </row>
        <row r="1006">
          <cell r="B1006" t="str">
            <v>MN360</v>
          </cell>
          <cell r="C1006" t="str">
            <v>3005</v>
          </cell>
          <cell r="D1006" t="str">
            <v>Gas Cust Caused Req-Roseburg</v>
          </cell>
          <cell r="E1006" t="str">
            <v>98601122</v>
          </cell>
          <cell r="F1006" t="str">
            <v>DIS-G S Cap Blanket</v>
          </cell>
          <cell r="G1006">
            <v>40360</v>
          </cell>
          <cell r="H1006" t="str">
            <v>202104</v>
          </cell>
          <cell r="I1006">
            <v>202104</v>
          </cell>
          <cell r="J1006" t="str">
            <v>GD</v>
          </cell>
          <cell r="K1006" t="str">
            <v>OR</v>
          </cell>
          <cell r="L1006" t="str">
            <v>380000</v>
          </cell>
          <cell r="M1006" t="str">
            <v xml:space="preserve">068                                </v>
          </cell>
          <cell r="N1006" t="str">
            <v>00</v>
          </cell>
          <cell r="O1006" t="str">
            <v xml:space="preserve">UADD    </v>
          </cell>
          <cell r="P1006" t="str">
            <v>Gas Distribution Non-Revenue Blanket</v>
          </cell>
          <cell r="Q1006" t="str">
            <v>Gas Distribution Non Revenue - Roseburg</v>
          </cell>
          <cell r="R1006">
            <v>1527.2</v>
          </cell>
          <cell r="S1006" t="str">
            <v>3005</v>
          </cell>
          <cell r="T1006" t="str">
            <v>MN360</v>
          </cell>
          <cell r="U1006" t="str">
            <v>Programs</v>
          </cell>
          <cell r="V1006" t="str">
            <v>GD.OR.380000</v>
          </cell>
          <cell r="W1006">
            <v>1</v>
          </cell>
          <cell r="X1006">
            <v>1527.2</v>
          </cell>
        </row>
        <row r="1007">
          <cell r="B1007" t="str">
            <v>MN206</v>
          </cell>
          <cell r="C1007" t="str">
            <v>3005</v>
          </cell>
          <cell r="D1007" t="str">
            <v>Gas Mains Non Rev - Grnts Pass</v>
          </cell>
          <cell r="E1007" t="str">
            <v>98501120</v>
          </cell>
          <cell r="F1007" t="str">
            <v>DIS-G S Cap Blanket</v>
          </cell>
          <cell r="G1007">
            <v>40179</v>
          </cell>
          <cell r="H1007" t="str">
            <v>202104</v>
          </cell>
          <cell r="I1007">
            <v>202104</v>
          </cell>
          <cell r="J1007" t="str">
            <v>GD</v>
          </cell>
          <cell r="K1007" t="str">
            <v>OR</v>
          </cell>
          <cell r="L1007" t="str">
            <v>376000</v>
          </cell>
          <cell r="M1007" t="str">
            <v xml:space="preserve">068                                </v>
          </cell>
          <cell r="N1007" t="str">
            <v>00</v>
          </cell>
          <cell r="O1007" t="str">
            <v xml:space="preserve">UADD    </v>
          </cell>
          <cell r="P1007" t="str">
            <v>Gas Distribution Non-Revenue Blanket</v>
          </cell>
          <cell r="Q1007" t="str">
            <v>Gas Distribution Non Revenue - Medford</v>
          </cell>
          <cell r="R1007">
            <v>6295.25</v>
          </cell>
          <cell r="S1007" t="str">
            <v>3005</v>
          </cell>
          <cell r="T1007" t="str">
            <v>MN206</v>
          </cell>
          <cell r="U1007" t="str">
            <v>Programs</v>
          </cell>
          <cell r="V1007" t="str">
            <v>GD.OR.376000</v>
          </cell>
          <cell r="W1007">
            <v>1</v>
          </cell>
          <cell r="X1007">
            <v>6295.25</v>
          </cell>
        </row>
        <row r="1008">
          <cell r="B1008" t="str">
            <v>MN206</v>
          </cell>
          <cell r="C1008" t="str">
            <v>3005</v>
          </cell>
          <cell r="D1008" t="str">
            <v>Gas Mains Non Rev - Grnts Pass</v>
          </cell>
          <cell r="E1008" t="str">
            <v>98501120</v>
          </cell>
          <cell r="F1008" t="str">
            <v>DIS-G S Cap Blanket</v>
          </cell>
          <cell r="G1008">
            <v>40179</v>
          </cell>
          <cell r="H1008" t="str">
            <v>202104</v>
          </cell>
          <cell r="I1008">
            <v>202104</v>
          </cell>
          <cell r="J1008" t="str">
            <v>GD</v>
          </cell>
          <cell r="K1008" t="str">
            <v>OR</v>
          </cell>
          <cell r="L1008" t="str">
            <v>380000</v>
          </cell>
          <cell r="M1008" t="str">
            <v xml:space="preserve">068                                </v>
          </cell>
          <cell r="N1008" t="str">
            <v>00</v>
          </cell>
          <cell r="O1008" t="str">
            <v xml:space="preserve">UADD    </v>
          </cell>
          <cell r="P1008" t="str">
            <v>Gas Distribution Non-Revenue Blanket</v>
          </cell>
          <cell r="Q1008" t="str">
            <v>Gas Distribution Non Revenue - Medford</v>
          </cell>
          <cell r="R1008">
            <v>1485.31</v>
          </cell>
          <cell r="S1008" t="str">
            <v>3005</v>
          </cell>
          <cell r="T1008" t="str">
            <v>MN206</v>
          </cell>
          <cell r="U1008" t="str">
            <v>Programs</v>
          </cell>
          <cell r="V1008" t="str">
            <v>GD.OR.380000</v>
          </cell>
          <cell r="W1008">
            <v>1</v>
          </cell>
          <cell r="X1008">
            <v>1485.31</v>
          </cell>
        </row>
        <row r="1009">
          <cell r="B1009" t="str">
            <v>MN309</v>
          </cell>
          <cell r="C1009" t="str">
            <v>3005</v>
          </cell>
          <cell r="D1009" t="str">
            <v>Gas Mains Non Rev - Kalmth Fls</v>
          </cell>
          <cell r="E1009" t="str">
            <v>98701120</v>
          </cell>
          <cell r="F1009" t="str">
            <v>DIS-G S Cap Blanket</v>
          </cell>
          <cell r="G1009">
            <v>40179</v>
          </cell>
          <cell r="H1009" t="str">
            <v>202104</v>
          </cell>
          <cell r="I1009">
            <v>202104</v>
          </cell>
          <cell r="J1009" t="str">
            <v>GD</v>
          </cell>
          <cell r="K1009" t="str">
            <v>OR</v>
          </cell>
          <cell r="L1009" t="str">
            <v>376000</v>
          </cell>
          <cell r="M1009" t="str">
            <v xml:space="preserve">068                                </v>
          </cell>
          <cell r="N1009" t="str">
            <v>00</v>
          </cell>
          <cell r="O1009" t="str">
            <v xml:space="preserve">UADD    </v>
          </cell>
          <cell r="P1009" t="str">
            <v>Gas Distribution Non-Revenue Blanket</v>
          </cell>
          <cell r="Q1009" t="str">
            <v>Gas Distribution Non Revenue - Klamath</v>
          </cell>
          <cell r="R1009">
            <v>686.38</v>
          </cell>
          <cell r="S1009" t="str">
            <v>3005</v>
          </cell>
          <cell r="T1009" t="str">
            <v>MN309</v>
          </cell>
          <cell r="U1009" t="str">
            <v>Programs</v>
          </cell>
          <cell r="V1009" t="str">
            <v>GD.OR.376000</v>
          </cell>
          <cell r="W1009">
            <v>1</v>
          </cell>
          <cell r="X1009">
            <v>686.38</v>
          </cell>
        </row>
        <row r="1010">
          <cell r="B1010" t="str">
            <v>MN309</v>
          </cell>
          <cell r="C1010" t="str">
            <v>3005</v>
          </cell>
          <cell r="D1010" t="str">
            <v>Gas Mains Non Rev - Kalmth Fls</v>
          </cell>
          <cell r="E1010" t="str">
            <v>98701120</v>
          </cell>
          <cell r="F1010" t="str">
            <v>DIS-G S Cap Blanket</v>
          </cell>
          <cell r="G1010">
            <v>40179</v>
          </cell>
          <cell r="H1010" t="str">
            <v>202104</v>
          </cell>
          <cell r="I1010">
            <v>202104</v>
          </cell>
          <cell r="J1010" t="str">
            <v>GD</v>
          </cell>
          <cell r="K1010" t="str">
            <v>OR</v>
          </cell>
          <cell r="L1010" t="str">
            <v>380000</v>
          </cell>
          <cell r="M1010" t="str">
            <v xml:space="preserve">068                                </v>
          </cell>
          <cell r="N1010" t="str">
            <v>00</v>
          </cell>
          <cell r="O1010" t="str">
            <v xml:space="preserve">UADD    </v>
          </cell>
          <cell r="P1010" t="str">
            <v>Gas Distribution Non-Revenue Blanket</v>
          </cell>
          <cell r="Q1010" t="str">
            <v>Gas Distribution Non Revenue - Klamath</v>
          </cell>
          <cell r="R1010">
            <v>82.63</v>
          </cell>
          <cell r="S1010" t="str">
            <v>3005</v>
          </cell>
          <cell r="T1010" t="str">
            <v>MN309</v>
          </cell>
          <cell r="U1010" t="str">
            <v>Programs</v>
          </cell>
          <cell r="V1010" t="str">
            <v>GD.OR.380000</v>
          </cell>
          <cell r="W1010">
            <v>1</v>
          </cell>
          <cell r="X1010">
            <v>82.63</v>
          </cell>
        </row>
        <row r="1011">
          <cell r="B1011" t="str">
            <v>MN206</v>
          </cell>
          <cell r="C1011" t="str">
            <v>3005</v>
          </cell>
          <cell r="D1011" t="str">
            <v>Gas Mains Non Rev - Medford</v>
          </cell>
          <cell r="E1011" t="str">
            <v>98401120</v>
          </cell>
          <cell r="F1011" t="str">
            <v>DIS-G S Cap Blanket</v>
          </cell>
          <cell r="G1011">
            <v>40179</v>
          </cell>
          <cell r="H1011" t="str">
            <v>202104</v>
          </cell>
          <cell r="I1011">
            <v>202104</v>
          </cell>
          <cell r="J1011" t="str">
            <v>GD</v>
          </cell>
          <cell r="K1011" t="str">
            <v>OR</v>
          </cell>
          <cell r="L1011" t="str">
            <v>376000</v>
          </cell>
          <cell r="M1011" t="str">
            <v xml:space="preserve">068                                </v>
          </cell>
          <cell r="N1011" t="str">
            <v>00</v>
          </cell>
          <cell r="O1011" t="str">
            <v xml:space="preserve">UADD    </v>
          </cell>
          <cell r="P1011" t="str">
            <v>Gas Distribution Non-Revenue Blanket</v>
          </cell>
          <cell r="Q1011" t="str">
            <v>Gas Distribution Non Revenue - Medford</v>
          </cell>
          <cell r="R1011">
            <v>30996.7</v>
          </cell>
          <cell r="S1011" t="str">
            <v>3005</v>
          </cell>
          <cell r="T1011" t="str">
            <v>MN206</v>
          </cell>
          <cell r="U1011" t="str">
            <v>Programs</v>
          </cell>
          <cell r="V1011" t="str">
            <v>GD.OR.376000</v>
          </cell>
          <cell r="W1011">
            <v>1</v>
          </cell>
          <cell r="X1011">
            <v>30996.7</v>
          </cell>
        </row>
        <row r="1012">
          <cell r="B1012" t="str">
            <v>MN206</v>
          </cell>
          <cell r="C1012" t="str">
            <v>3005</v>
          </cell>
          <cell r="D1012" t="str">
            <v>Gas Mains Non Rev - Medford</v>
          </cell>
          <cell r="E1012" t="str">
            <v>98401120</v>
          </cell>
          <cell r="F1012" t="str">
            <v>DIS-G S Cap Blanket</v>
          </cell>
          <cell r="G1012">
            <v>40179</v>
          </cell>
          <cell r="H1012" t="str">
            <v>202104</v>
          </cell>
          <cell r="I1012">
            <v>202104</v>
          </cell>
          <cell r="J1012" t="str">
            <v>GD</v>
          </cell>
          <cell r="K1012" t="str">
            <v>OR</v>
          </cell>
          <cell r="L1012" t="str">
            <v>380000</v>
          </cell>
          <cell r="M1012" t="str">
            <v xml:space="preserve">068                                </v>
          </cell>
          <cell r="N1012" t="str">
            <v>00</v>
          </cell>
          <cell r="O1012" t="str">
            <v xml:space="preserve">UADD    </v>
          </cell>
          <cell r="P1012" t="str">
            <v>Gas Distribution Non-Revenue Blanket</v>
          </cell>
          <cell r="Q1012" t="str">
            <v>Gas Distribution Non Revenue - Medford</v>
          </cell>
          <cell r="R1012">
            <v>28290.959999999999</v>
          </cell>
          <cell r="S1012" t="str">
            <v>3005</v>
          </cell>
          <cell r="T1012" t="str">
            <v>MN206</v>
          </cell>
          <cell r="U1012" t="str">
            <v>Programs</v>
          </cell>
          <cell r="V1012" t="str">
            <v>GD.OR.380000</v>
          </cell>
          <cell r="W1012">
            <v>1</v>
          </cell>
          <cell r="X1012">
            <v>28290.959999999999</v>
          </cell>
        </row>
        <row r="1013">
          <cell r="B1013" t="str">
            <v>MN360</v>
          </cell>
          <cell r="C1013" t="str">
            <v>3005</v>
          </cell>
          <cell r="D1013" t="str">
            <v>Gas Mains Non Rev - Roseburg</v>
          </cell>
          <cell r="E1013" t="str">
            <v>98601120</v>
          </cell>
          <cell r="F1013" t="str">
            <v>DIS-G S Cap Blanket</v>
          </cell>
          <cell r="G1013">
            <v>40179</v>
          </cell>
          <cell r="H1013" t="str">
            <v>202104</v>
          </cell>
          <cell r="I1013">
            <v>202104</v>
          </cell>
          <cell r="J1013" t="str">
            <v>GD</v>
          </cell>
          <cell r="K1013" t="str">
            <v>OR</v>
          </cell>
          <cell r="L1013" t="str">
            <v>376000</v>
          </cell>
          <cell r="M1013" t="str">
            <v xml:space="preserve">068                                </v>
          </cell>
          <cell r="N1013" t="str">
            <v>00</v>
          </cell>
          <cell r="O1013" t="str">
            <v xml:space="preserve">UADD    </v>
          </cell>
          <cell r="P1013" t="str">
            <v>Gas Distribution Non-Revenue Blanket</v>
          </cell>
          <cell r="Q1013" t="str">
            <v>Gas Distribution Non Revenue - Roseburg</v>
          </cell>
          <cell r="R1013">
            <v>808.44</v>
          </cell>
          <cell r="S1013" t="str">
            <v>3005</v>
          </cell>
          <cell r="T1013" t="str">
            <v>MN360</v>
          </cell>
          <cell r="U1013" t="str">
            <v>Programs</v>
          </cell>
          <cell r="V1013" t="str">
            <v>GD.OR.376000</v>
          </cell>
          <cell r="W1013">
            <v>1</v>
          </cell>
          <cell r="X1013">
            <v>808.44</v>
          </cell>
        </row>
        <row r="1014">
          <cell r="B1014" t="str">
            <v>MN360</v>
          </cell>
          <cell r="C1014" t="str">
            <v>3005</v>
          </cell>
          <cell r="D1014" t="str">
            <v>Gas Mains Non Rev - Roseburg</v>
          </cell>
          <cell r="E1014" t="str">
            <v>98601120</v>
          </cell>
          <cell r="F1014" t="str">
            <v>DIS-G S Cap Blanket</v>
          </cell>
          <cell r="G1014">
            <v>40179</v>
          </cell>
          <cell r="H1014" t="str">
            <v>202104</v>
          </cell>
          <cell r="I1014">
            <v>202104</v>
          </cell>
          <cell r="J1014" t="str">
            <v>GD</v>
          </cell>
          <cell r="K1014" t="str">
            <v>OR</v>
          </cell>
          <cell r="L1014" t="str">
            <v>380000</v>
          </cell>
          <cell r="M1014" t="str">
            <v xml:space="preserve">068                                </v>
          </cell>
          <cell r="N1014" t="str">
            <v>00</v>
          </cell>
          <cell r="O1014" t="str">
            <v xml:space="preserve">UADD    </v>
          </cell>
          <cell r="P1014" t="str">
            <v>Gas Distribution Non-Revenue Blanket</v>
          </cell>
          <cell r="Q1014" t="str">
            <v>Gas Distribution Non Revenue - Roseburg</v>
          </cell>
          <cell r="R1014">
            <v>808.43</v>
          </cell>
          <cell r="S1014" t="str">
            <v>3005</v>
          </cell>
          <cell r="T1014" t="str">
            <v>MN360</v>
          </cell>
          <cell r="U1014" t="str">
            <v>Programs</v>
          </cell>
          <cell r="V1014" t="str">
            <v>GD.OR.380000</v>
          </cell>
          <cell r="W1014">
            <v>1</v>
          </cell>
          <cell r="X1014">
            <v>808.43</v>
          </cell>
        </row>
        <row r="1015">
          <cell r="B1015" t="str">
            <v>MN206</v>
          </cell>
          <cell r="C1015" t="str">
            <v>3005</v>
          </cell>
          <cell r="D1015" t="str">
            <v>Gas Servcs Non Rev-Grants Pass</v>
          </cell>
          <cell r="E1015" t="str">
            <v>98501121</v>
          </cell>
          <cell r="F1015" t="str">
            <v>DIS-G S Cap Blanket</v>
          </cell>
          <cell r="G1015">
            <v>40179</v>
          </cell>
          <cell r="H1015" t="str">
            <v>202104</v>
          </cell>
          <cell r="I1015">
            <v>202104</v>
          </cell>
          <cell r="J1015" t="str">
            <v>GD</v>
          </cell>
          <cell r="K1015" t="str">
            <v>OR</v>
          </cell>
          <cell r="L1015" t="str">
            <v>376000</v>
          </cell>
          <cell r="M1015" t="str">
            <v xml:space="preserve">068                                </v>
          </cell>
          <cell r="N1015" t="str">
            <v>00</v>
          </cell>
          <cell r="O1015" t="str">
            <v xml:space="preserve">UADD    </v>
          </cell>
          <cell r="P1015" t="str">
            <v>Gas Distribution Non-Revenue Blanket</v>
          </cell>
          <cell r="Q1015" t="str">
            <v>Gas Distribution Non Revenue - Medford</v>
          </cell>
          <cell r="R1015">
            <v>474.81</v>
          </cell>
          <cell r="S1015" t="str">
            <v>3005</v>
          </cell>
          <cell r="T1015" t="str">
            <v>MN206</v>
          </cell>
          <cell r="U1015" t="str">
            <v>Programs</v>
          </cell>
          <cell r="V1015" t="str">
            <v>GD.OR.376000</v>
          </cell>
          <cell r="W1015">
            <v>1</v>
          </cell>
          <cell r="X1015">
            <v>474.81</v>
          </cell>
        </row>
        <row r="1016">
          <cell r="B1016" t="str">
            <v>MN206</v>
          </cell>
          <cell r="C1016" t="str">
            <v>3005</v>
          </cell>
          <cell r="D1016" t="str">
            <v>Gas Servcs Non Rev-Grants Pass</v>
          </cell>
          <cell r="E1016" t="str">
            <v>98501121</v>
          </cell>
          <cell r="F1016" t="str">
            <v>DIS-G S Cap Blanket</v>
          </cell>
          <cell r="G1016">
            <v>40179</v>
          </cell>
          <cell r="H1016" t="str">
            <v>202104</v>
          </cell>
          <cell r="I1016">
            <v>202104</v>
          </cell>
          <cell r="J1016" t="str">
            <v>GD</v>
          </cell>
          <cell r="K1016" t="str">
            <v>OR</v>
          </cell>
          <cell r="L1016" t="str">
            <v>380000</v>
          </cell>
          <cell r="M1016" t="str">
            <v xml:space="preserve">068                                </v>
          </cell>
          <cell r="N1016" t="str">
            <v>00</v>
          </cell>
          <cell r="O1016" t="str">
            <v xml:space="preserve">UADD    </v>
          </cell>
          <cell r="P1016" t="str">
            <v>Gas Distribution Non-Revenue Blanket</v>
          </cell>
          <cell r="Q1016" t="str">
            <v>Gas Distribution Non Revenue - Medford</v>
          </cell>
          <cell r="R1016">
            <v>474.82</v>
          </cell>
          <cell r="S1016" t="str">
            <v>3005</v>
          </cell>
          <cell r="T1016" t="str">
            <v>MN206</v>
          </cell>
          <cell r="U1016" t="str">
            <v>Programs</v>
          </cell>
          <cell r="V1016" t="str">
            <v>GD.OR.380000</v>
          </cell>
          <cell r="W1016">
            <v>1</v>
          </cell>
          <cell r="X1016">
            <v>474.82</v>
          </cell>
        </row>
        <row r="1017">
          <cell r="B1017" t="str">
            <v>MN309</v>
          </cell>
          <cell r="C1017" t="str">
            <v>3005</v>
          </cell>
          <cell r="D1017" t="str">
            <v>Gas Servcs Non Rev-Klamath Fls</v>
          </cell>
          <cell r="E1017" t="str">
            <v>98701121</v>
          </cell>
          <cell r="F1017" t="str">
            <v>DIS-G S Cap Blanket</v>
          </cell>
          <cell r="G1017">
            <v>40179</v>
          </cell>
          <cell r="H1017" t="str">
            <v>202104</v>
          </cell>
          <cell r="I1017">
            <v>202104</v>
          </cell>
          <cell r="J1017" t="str">
            <v>GD</v>
          </cell>
          <cell r="K1017" t="str">
            <v>OR</v>
          </cell>
          <cell r="L1017" t="str">
            <v>376000</v>
          </cell>
          <cell r="M1017" t="str">
            <v xml:space="preserve">068                                </v>
          </cell>
          <cell r="N1017" t="str">
            <v>00</v>
          </cell>
          <cell r="O1017" t="str">
            <v xml:space="preserve">UADD    </v>
          </cell>
          <cell r="P1017" t="str">
            <v>Gas Distribution Non-Revenue Blanket</v>
          </cell>
          <cell r="Q1017" t="str">
            <v>Gas Distribution Non Revenue - Klamath</v>
          </cell>
          <cell r="R1017">
            <v>1714.32</v>
          </cell>
          <cell r="S1017" t="str">
            <v>3005</v>
          </cell>
          <cell r="T1017" t="str">
            <v>MN309</v>
          </cell>
          <cell r="U1017" t="str">
            <v>Programs</v>
          </cell>
          <cell r="V1017" t="str">
            <v>GD.OR.376000</v>
          </cell>
          <cell r="W1017">
            <v>1</v>
          </cell>
          <cell r="X1017">
            <v>1714.32</v>
          </cell>
        </row>
        <row r="1018">
          <cell r="B1018" t="str">
            <v>MN309</v>
          </cell>
          <cell r="C1018" t="str">
            <v>3005</v>
          </cell>
          <cell r="D1018" t="str">
            <v>Gas Servcs Non Rev-Klamath Fls</v>
          </cell>
          <cell r="E1018" t="str">
            <v>98701121</v>
          </cell>
          <cell r="F1018" t="str">
            <v>DIS-G S Cap Blanket</v>
          </cell>
          <cell r="G1018">
            <v>40179</v>
          </cell>
          <cell r="H1018" t="str">
            <v>202104</v>
          </cell>
          <cell r="I1018">
            <v>202104</v>
          </cell>
          <cell r="J1018" t="str">
            <v>GD</v>
          </cell>
          <cell r="K1018" t="str">
            <v>OR</v>
          </cell>
          <cell r="L1018" t="str">
            <v>380000</v>
          </cell>
          <cell r="M1018" t="str">
            <v xml:space="preserve">068                                </v>
          </cell>
          <cell r="N1018" t="str">
            <v>00</v>
          </cell>
          <cell r="O1018" t="str">
            <v xml:space="preserve">UADD    </v>
          </cell>
          <cell r="P1018" t="str">
            <v>Gas Distribution Non-Revenue Blanket</v>
          </cell>
          <cell r="Q1018" t="str">
            <v>Gas Distribution Non Revenue - Klamath</v>
          </cell>
          <cell r="R1018">
            <v>1714.29</v>
          </cell>
          <cell r="S1018" t="str">
            <v>3005</v>
          </cell>
          <cell r="T1018" t="str">
            <v>MN309</v>
          </cell>
          <cell r="U1018" t="str">
            <v>Programs</v>
          </cell>
          <cell r="V1018" t="str">
            <v>GD.OR.380000</v>
          </cell>
          <cell r="W1018">
            <v>1</v>
          </cell>
          <cell r="X1018">
            <v>1714.29</v>
          </cell>
        </row>
        <row r="1019">
          <cell r="B1019" t="str">
            <v>MN310</v>
          </cell>
          <cell r="C1019" t="str">
            <v>3005</v>
          </cell>
          <cell r="D1019" t="str">
            <v>Gas Servcs Non Rev-LaGrande</v>
          </cell>
          <cell r="E1019" t="str">
            <v>98801121</v>
          </cell>
          <cell r="F1019" t="str">
            <v>DIS-G S Cap Blanket</v>
          </cell>
          <cell r="G1019">
            <v>40179</v>
          </cell>
          <cell r="H1019" t="str">
            <v>202104</v>
          </cell>
          <cell r="I1019">
            <v>202104</v>
          </cell>
          <cell r="J1019" t="str">
            <v>GD</v>
          </cell>
          <cell r="K1019" t="str">
            <v>OR</v>
          </cell>
          <cell r="L1019" t="str">
            <v>376000</v>
          </cell>
          <cell r="M1019" t="str">
            <v xml:space="preserve">068                                </v>
          </cell>
          <cell r="N1019" t="str">
            <v>00</v>
          </cell>
          <cell r="O1019" t="str">
            <v xml:space="preserve">UADD    </v>
          </cell>
          <cell r="P1019" t="str">
            <v>Gas Distribution Non-Revenue Blanket</v>
          </cell>
          <cell r="Q1019" t="str">
            <v>Gas Distribution Non Revenue - La Grande</v>
          </cell>
          <cell r="R1019">
            <v>2672.02</v>
          </cell>
          <cell r="S1019" t="str">
            <v>3005</v>
          </cell>
          <cell r="T1019" t="str">
            <v>MN310</v>
          </cell>
          <cell r="U1019" t="str">
            <v>Programs</v>
          </cell>
          <cell r="V1019" t="str">
            <v>GD.OR.376000</v>
          </cell>
          <cell r="W1019">
            <v>1</v>
          </cell>
          <cell r="X1019">
            <v>2672.02</v>
          </cell>
        </row>
        <row r="1020">
          <cell r="B1020" t="str">
            <v>MN310</v>
          </cell>
          <cell r="C1020" t="str">
            <v>3005</v>
          </cell>
          <cell r="D1020" t="str">
            <v>Gas Servcs Non Rev-LaGrande</v>
          </cell>
          <cell r="E1020" t="str">
            <v>98801121</v>
          </cell>
          <cell r="F1020" t="str">
            <v>DIS-G S Cap Blanket</v>
          </cell>
          <cell r="G1020">
            <v>40179</v>
          </cell>
          <cell r="H1020" t="str">
            <v>202104</v>
          </cell>
          <cell r="I1020">
            <v>202104</v>
          </cell>
          <cell r="J1020" t="str">
            <v>GD</v>
          </cell>
          <cell r="K1020" t="str">
            <v>OR</v>
          </cell>
          <cell r="L1020" t="str">
            <v>380000</v>
          </cell>
          <cell r="M1020" t="str">
            <v xml:space="preserve">068                                </v>
          </cell>
          <cell r="N1020" t="str">
            <v>00</v>
          </cell>
          <cell r="O1020" t="str">
            <v xml:space="preserve">UADD    </v>
          </cell>
          <cell r="P1020" t="str">
            <v>Gas Distribution Non-Revenue Blanket</v>
          </cell>
          <cell r="Q1020" t="str">
            <v>Gas Distribution Non Revenue - La Grande</v>
          </cell>
          <cell r="R1020">
            <v>3080.94</v>
          </cell>
          <cell r="S1020" t="str">
            <v>3005</v>
          </cell>
          <cell r="T1020" t="str">
            <v>MN310</v>
          </cell>
          <cell r="U1020" t="str">
            <v>Programs</v>
          </cell>
          <cell r="V1020" t="str">
            <v>GD.OR.380000</v>
          </cell>
          <cell r="W1020">
            <v>1</v>
          </cell>
          <cell r="X1020">
            <v>3080.94</v>
          </cell>
        </row>
        <row r="1021">
          <cell r="B1021" t="str">
            <v>MN206</v>
          </cell>
          <cell r="C1021" t="str">
            <v>3005</v>
          </cell>
          <cell r="D1021" t="str">
            <v>Gas Servcs Non Rev-Medford</v>
          </cell>
          <cell r="E1021" t="str">
            <v>98401121</v>
          </cell>
          <cell r="F1021" t="str">
            <v>DIS-G S Cap Blanket</v>
          </cell>
          <cell r="G1021">
            <v>40179</v>
          </cell>
          <cell r="H1021" t="str">
            <v>202104</v>
          </cell>
          <cell r="I1021">
            <v>202104</v>
          </cell>
          <cell r="J1021" t="str">
            <v>GD</v>
          </cell>
          <cell r="K1021" t="str">
            <v>OR</v>
          </cell>
          <cell r="L1021" t="str">
            <v>376000</v>
          </cell>
          <cell r="M1021" t="str">
            <v xml:space="preserve">068                                </v>
          </cell>
          <cell r="N1021" t="str">
            <v>00</v>
          </cell>
          <cell r="O1021" t="str">
            <v xml:space="preserve">UADD    </v>
          </cell>
          <cell r="P1021" t="str">
            <v>Gas Distribution Non-Revenue Blanket</v>
          </cell>
          <cell r="Q1021" t="str">
            <v>Gas Distribution Non Revenue - Medford</v>
          </cell>
          <cell r="R1021">
            <v>55762.33</v>
          </cell>
          <cell r="S1021" t="str">
            <v>3005</v>
          </cell>
          <cell r="T1021" t="str">
            <v>MN206</v>
          </cell>
          <cell r="U1021" t="str">
            <v>Programs</v>
          </cell>
          <cell r="V1021" t="str">
            <v>GD.OR.376000</v>
          </cell>
          <cell r="W1021">
            <v>1</v>
          </cell>
          <cell r="X1021">
            <v>55762.33</v>
          </cell>
        </row>
        <row r="1022">
          <cell r="B1022" t="str">
            <v>MN206</v>
          </cell>
          <cell r="C1022" t="str">
            <v>3005</v>
          </cell>
          <cell r="D1022" t="str">
            <v>Gas Servcs Non Rev-Medford</v>
          </cell>
          <cell r="E1022" t="str">
            <v>98401121</v>
          </cell>
          <cell r="F1022" t="str">
            <v>DIS-G S Cap Blanket</v>
          </cell>
          <cell r="G1022">
            <v>40179</v>
          </cell>
          <cell r="H1022" t="str">
            <v>202104</v>
          </cell>
          <cell r="I1022">
            <v>202104</v>
          </cell>
          <cell r="J1022" t="str">
            <v>GD</v>
          </cell>
          <cell r="K1022" t="str">
            <v>OR</v>
          </cell>
          <cell r="L1022" t="str">
            <v>380000</v>
          </cell>
          <cell r="M1022" t="str">
            <v xml:space="preserve">068                                </v>
          </cell>
          <cell r="N1022" t="str">
            <v>00</v>
          </cell>
          <cell r="O1022" t="str">
            <v xml:space="preserve">UADD    </v>
          </cell>
          <cell r="P1022" t="str">
            <v>Gas Distribution Non-Revenue Blanket</v>
          </cell>
          <cell r="Q1022" t="str">
            <v>Gas Distribution Non Revenue - Medford</v>
          </cell>
          <cell r="R1022">
            <v>55762.23</v>
          </cell>
          <cell r="S1022" t="str">
            <v>3005</v>
          </cell>
          <cell r="T1022" t="str">
            <v>MN206</v>
          </cell>
          <cell r="U1022" t="str">
            <v>Programs</v>
          </cell>
          <cell r="V1022" t="str">
            <v>GD.OR.380000</v>
          </cell>
          <cell r="W1022">
            <v>1</v>
          </cell>
          <cell r="X1022">
            <v>55762.23</v>
          </cell>
        </row>
        <row r="1023">
          <cell r="B1023" t="str">
            <v>MN360</v>
          </cell>
          <cell r="C1023" t="str">
            <v>3005</v>
          </cell>
          <cell r="D1023" t="str">
            <v>Gas Servcs Non Rev-Roseburg</v>
          </cell>
          <cell r="E1023" t="str">
            <v>98601121</v>
          </cell>
          <cell r="F1023" t="str">
            <v>DIS-G S Cap Blanket</v>
          </cell>
          <cell r="G1023">
            <v>40179</v>
          </cell>
          <cell r="H1023" t="str">
            <v>202104</v>
          </cell>
          <cell r="I1023">
            <v>202104</v>
          </cell>
          <cell r="J1023" t="str">
            <v>GD</v>
          </cell>
          <cell r="K1023" t="str">
            <v>OR</v>
          </cell>
          <cell r="L1023" t="str">
            <v>376000</v>
          </cell>
          <cell r="M1023" t="str">
            <v xml:space="preserve">068                                </v>
          </cell>
          <cell r="N1023" t="str">
            <v>00</v>
          </cell>
          <cell r="O1023" t="str">
            <v xml:space="preserve">UADD    </v>
          </cell>
          <cell r="P1023" t="str">
            <v>Gas Distribution Non-Revenue Blanket</v>
          </cell>
          <cell r="Q1023" t="str">
            <v>Gas Distribution Non Revenue - Roseburg</v>
          </cell>
          <cell r="R1023">
            <v>8013.69</v>
          </cell>
          <cell r="S1023" t="str">
            <v>3005</v>
          </cell>
          <cell r="T1023" t="str">
            <v>MN360</v>
          </cell>
          <cell r="U1023" t="str">
            <v>Programs</v>
          </cell>
          <cell r="V1023" t="str">
            <v>GD.OR.376000</v>
          </cell>
          <cell r="W1023">
            <v>1</v>
          </cell>
          <cell r="X1023">
            <v>8013.69</v>
          </cell>
        </row>
        <row r="1024">
          <cell r="B1024" t="str">
            <v>MN360</v>
          </cell>
          <cell r="C1024" t="str">
            <v>3005</v>
          </cell>
          <cell r="D1024" t="str">
            <v>Gas Servcs Non Rev-Roseburg</v>
          </cell>
          <cell r="E1024" t="str">
            <v>98601121</v>
          </cell>
          <cell r="F1024" t="str">
            <v>DIS-G S Cap Blanket</v>
          </cell>
          <cell r="G1024">
            <v>40179</v>
          </cell>
          <cell r="H1024" t="str">
            <v>202104</v>
          </cell>
          <cell r="I1024">
            <v>202104</v>
          </cell>
          <cell r="J1024" t="str">
            <v>GD</v>
          </cell>
          <cell r="K1024" t="str">
            <v>OR</v>
          </cell>
          <cell r="L1024" t="str">
            <v>380000</v>
          </cell>
          <cell r="M1024" t="str">
            <v xml:space="preserve">068                                </v>
          </cell>
          <cell r="N1024" t="str">
            <v>00</v>
          </cell>
          <cell r="O1024" t="str">
            <v xml:space="preserve">UADD    </v>
          </cell>
          <cell r="P1024" t="str">
            <v>Gas Distribution Non-Revenue Blanket</v>
          </cell>
          <cell r="Q1024" t="str">
            <v>Gas Distribution Non Revenue - Roseburg</v>
          </cell>
          <cell r="R1024">
            <v>8013.72</v>
          </cell>
          <cell r="S1024" t="str">
            <v>3005</v>
          </cell>
          <cell r="T1024" t="str">
            <v>MN360</v>
          </cell>
          <cell r="U1024" t="str">
            <v>Programs</v>
          </cell>
          <cell r="V1024" t="str">
            <v>GD.OR.380000</v>
          </cell>
          <cell r="W1024">
            <v>1</v>
          </cell>
          <cell r="X1024">
            <v>8013.72</v>
          </cell>
        </row>
        <row r="1025">
          <cell r="B1025" t="str">
            <v>MN206</v>
          </cell>
          <cell r="C1025" t="str">
            <v>3005</v>
          </cell>
          <cell r="D1025" t="str">
            <v>OR -Main Rplc-Leak_Medford</v>
          </cell>
          <cell r="E1025" t="str">
            <v>98401146</v>
          </cell>
          <cell r="F1025" t="str">
            <v>DIS-G S Cap Blanket</v>
          </cell>
          <cell r="G1025">
            <v>42217</v>
          </cell>
          <cell r="H1025" t="str">
            <v>202104</v>
          </cell>
          <cell r="I1025">
            <v>202104</v>
          </cell>
          <cell r="J1025" t="str">
            <v>GD</v>
          </cell>
          <cell r="K1025" t="str">
            <v>OR</v>
          </cell>
          <cell r="L1025" t="str">
            <v>376000</v>
          </cell>
          <cell r="M1025" t="str">
            <v xml:space="preserve">068                                </v>
          </cell>
          <cell r="N1025" t="str">
            <v>00</v>
          </cell>
          <cell r="O1025" t="str">
            <v xml:space="preserve">UADD    </v>
          </cell>
          <cell r="P1025" t="str">
            <v>Gas Distribution Non-Revenue Blanket</v>
          </cell>
          <cell r="Q1025" t="str">
            <v>Gas Distribution Non Revenue - Medford</v>
          </cell>
          <cell r="R1025">
            <v>298.83</v>
          </cell>
          <cell r="S1025" t="str">
            <v>3005</v>
          </cell>
          <cell r="T1025" t="str">
            <v>MN206</v>
          </cell>
          <cell r="U1025" t="str">
            <v>Programs</v>
          </cell>
          <cell r="V1025" t="str">
            <v>GD.OR.376000</v>
          </cell>
          <cell r="W1025">
            <v>1</v>
          </cell>
          <cell r="X1025">
            <v>298.83</v>
          </cell>
        </row>
        <row r="1026">
          <cell r="B1026" t="str">
            <v>MN309</v>
          </cell>
          <cell r="C1026" t="str">
            <v>3005</v>
          </cell>
          <cell r="D1026" t="str">
            <v>OR-Servic Rplc-Shallow_Klamth</v>
          </cell>
          <cell r="E1026" t="str">
            <v>98701149</v>
          </cell>
          <cell r="F1026" t="str">
            <v>DIS-G S Cap Blanket</v>
          </cell>
          <cell r="G1026">
            <v>42217</v>
          </cell>
          <cell r="H1026" t="str">
            <v>202104</v>
          </cell>
          <cell r="I1026">
            <v>202104</v>
          </cell>
          <cell r="J1026" t="str">
            <v>GD</v>
          </cell>
          <cell r="K1026" t="str">
            <v>OR</v>
          </cell>
          <cell r="L1026" t="str">
            <v>380000</v>
          </cell>
          <cell r="M1026" t="str">
            <v xml:space="preserve">068                                </v>
          </cell>
          <cell r="N1026" t="str">
            <v>00</v>
          </cell>
          <cell r="O1026" t="str">
            <v xml:space="preserve">UADD    </v>
          </cell>
          <cell r="P1026" t="str">
            <v>Gas Distribution Non-Revenue Blanket</v>
          </cell>
          <cell r="Q1026" t="str">
            <v>Gas Distribution Non Revenue - Klamath</v>
          </cell>
          <cell r="R1026">
            <v>4489.8500000000004</v>
          </cell>
          <cell r="S1026" t="str">
            <v>3005</v>
          </cell>
          <cell r="T1026" t="str">
            <v>MN309</v>
          </cell>
          <cell r="U1026" t="str">
            <v>Programs</v>
          </cell>
          <cell r="V1026" t="str">
            <v>GD.OR.380000</v>
          </cell>
          <cell r="W1026">
            <v>1</v>
          </cell>
          <cell r="X1026">
            <v>4489.8500000000004</v>
          </cell>
        </row>
        <row r="1027">
          <cell r="B1027" t="str">
            <v>MN310</v>
          </cell>
          <cell r="C1027" t="str">
            <v>3005</v>
          </cell>
          <cell r="D1027" t="str">
            <v>OR-Servic Rplc-Shallow_LaGrand</v>
          </cell>
          <cell r="E1027" t="str">
            <v>98801149</v>
          </cell>
          <cell r="F1027" t="str">
            <v>DIS-G S Cap Blanket</v>
          </cell>
          <cell r="G1027">
            <v>42217</v>
          </cell>
          <cell r="H1027" t="str">
            <v>202104</v>
          </cell>
          <cell r="I1027">
            <v>202104</v>
          </cell>
          <cell r="J1027" t="str">
            <v>GD</v>
          </cell>
          <cell r="K1027" t="str">
            <v>OR</v>
          </cell>
          <cell r="L1027" t="str">
            <v>380000</v>
          </cell>
          <cell r="M1027" t="str">
            <v xml:space="preserve">068                                </v>
          </cell>
          <cell r="N1027" t="str">
            <v>00</v>
          </cell>
          <cell r="O1027" t="str">
            <v xml:space="preserve">UADD    </v>
          </cell>
          <cell r="P1027" t="str">
            <v>Gas Distribution Non-Revenue Blanket</v>
          </cell>
          <cell r="Q1027" t="str">
            <v>Gas Distribution Non Revenue - La Grande</v>
          </cell>
          <cell r="R1027">
            <v>1878.06</v>
          </cell>
          <cell r="S1027" t="str">
            <v>3005</v>
          </cell>
          <cell r="T1027" t="str">
            <v>MN310</v>
          </cell>
          <cell r="U1027" t="str">
            <v>Programs</v>
          </cell>
          <cell r="V1027" t="str">
            <v>GD.OR.380000</v>
          </cell>
          <cell r="W1027">
            <v>1</v>
          </cell>
          <cell r="X1027">
            <v>1878.06</v>
          </cell>
        </row>
        <row r="1028">
          <cell r="B1028" t="str">
            <v>MN309</v>
          </cell>
          <cell r="C1028" t="str">
            <v>3005</v>
          </cell>
          <cell r="D1028" t="str">
            <v>OR-Service Rplc-Leak_Klamath</v>
          </cell>
          <cell r="E1028" t="str">
            <v>98701147</v>
          </cell>
          <cell r="F1028" t="str">
            <v>DIS-G S Cap Blanket</v>
          </cell>
          <cell r="G1028">
            <v>42217</v>
          </cell>
          <cell r="H1028" t="str">
            <v>202104</v>
          </cell>
          <cell r="I1028">
            <v>202104</v>
          </cell>
          <cell r="J1028" t="str">
            <v>GD</v>
          </cell>
          <cell r="K1028" t="str">
            <v>OR</v>
          </cell>
          <cell r="L1028" t="str">
            <v>380000</v>
          </cell>
          <cell r="M1028" t="str">
            <v xml:space="preserve">068                                </v>
          </cell>
          <cell r="N1028" t="str">
            <v>00</v>
          </cell>
          <cell r="O1028" t="str">
            <v xml:space="preserve">UADD    </v>
          </cell>
          <cell r="P1028" t="str">
            <v>Gas Distribution Non-Revenue Blanket</v>
          </cell>
          <cell r="Q1028" t="str">
            <v>Gas Distribution Non Revenue - Klamath</v>
          </cell>
          <cell r="R1028">
            <v>258.23</v>
          </cell>
          <cell r="S1028" t="str">
            <v>3005</v>
          </cell>
          <cell r="T1028" t="str">
            <v>MN309</v>
          </cell>
          <cell r="U1028" t="str">
            <v>Programs</v>
          </cell>
          <cell r="V1028" t="str">
            <v>GD.OR.380000</v>
          </cell>
          <cell r="W1028">
            <v>1</v>
          </cell>
          <cell r="X1028">
            <v>258.23</v>
          </cell>
        </row>
        <row r="1029">
          <cell r="B1029" t="str">
            <v>MN206</v>
          </cell>
          <cell r="C1029" t="str">
            <v>3005</v>
          </cell>
          <cell r="D1029" t="str">
            <v>OR-Service Rplc-Leak_Medford</v>
          </cell>
          <cell r="E1029" t="str">
            <v>98401147</v>
          </cell>
          <cell r="F1029" t="str">
            <v>DIS-G S Cap Blanket</v>
          </cell>
          <cell r="G1029">
            <v>42217</v>
          </cell>
          <cell r="H1029" t="str">
            <v>202104</v>
          </cell>
          <cell r="I1029">
            <v>202104</v>
          </cell>
          <cell r="J1029" t="str">
            <v>GD</v>
          </cell>
          <cell r="K1029" t="str">
            <v>OR</v>
          </cell>
          <cell r="L1029" t="str">
            <v>380000</v>
          </cell>
          <cell r="M1029" t="str">
            <v xml:space="preserve">068                                </v>
          </cell>
          <cell r="N1029" t="str">
            <v>00</v>
          </cell>
          <cell r="O1029" t="str">
            <v xml:space="preserve">UADD    </v>
          </cell>
          <cell r="P1029" t="str">
            <v>Gas Distribution Non-Revenue Blanket</v>
          </cell>
          <cell r="Q1029" t="str">
            <v>Gas Distribution Non Revenue - Medford</v>
          </cell>
          <cell r="R1029">
            <v>1905.84</v>
          </cell>
          <cell r="S1029" t="str">
            <v>3005</v>
          </cell>
          <cell r="T1029" t="str">
            <v>MN206</v>
          </cell>
          <cell r="U1029" t="str">
            <v>Programs</v>
          </cell>
          <cell r="V1029" t="str">
            <v>GD.OR.380000</v>
          </cell>
          <cell r="W1029">
            <v>1</v>
          </cell>
          <cell r="X1029">
            <v>1905.84</v>
          </cell>
        </row>
        <row r="1030">
          <cell r="B1030" t="str">
            <v>MN360</v>
          </cell>
          <cell r="C1030" t="str">
            <v>3005</v>
          </cell>
          <cell r="D1030" t="str">
            <v>OR-Service Rplc-Leak_Roseburg</v>
          </cell>
          <cell r="E1030" t="str">
            <v>98601147</v>
          </cell>
          <cell r="F1030" t="str">
            <v>DIS-G S Cap Blanket</v>
          </cell>
          <cell r="G1030">
            <v>42217</v>
          </cell>
          <cell r="H1030" t="str">
            <v>202104</v>
          </cell>
          <cell r="I1030">
            <v>202104</v>
          </cell>
          <cell r="J1030" t="str">
            <v>GD</v>
          </cell>
          <cell r="K1030" t="str">
            <v>OR</v>
          </cell>
          <cell r="L1030" t="str">
            <v>380000</v>
          </cell>
          <cell r="M1030" t="str">
            <v xml:space="preserve">068                                </v>
          </cell>
          <cell r="N1030" t="str">
            <v>00</v>
          </cell>
          <cell r="O1030" t="str">
            <v xml:space="preserve">UADD    </v>
          </cell>
          <cell r="P1030" t="str">
            <v>Gas Distribution Non-Revenue Blanket</v>
          </cell>
          <cell r="Q1030" t="str">
            <v>Gas Distribution Non Revenue - Roseburg</v>
          </cell>
          <cell r="R1030">
            <v>270.01</v>
          </cell>
          <cell r="S1030" t="str">
            <v>3005</v>
          </cell>
          <cell r="T1030" t="str">
            <v>MN360</v>
          </cell>
          <cell r="U1030" t="str">
            <v>Programs</v>
          </cell>
          <cell r="V1030" t="str">
            <v>GD.OR.380000</v>
          </cell>
          <cell r="W1030">
            <v>1</v>
          </cell>
          <cell r="X1030">
            <v>270.01</v>
          </cell>
        </row>
        <row r="1031">
          <cell r="B1031" t="str">
            <v>ZOR06</v>
          </cell>
          <cell r="C1031" t="str">
            <v>3006</v>
          </cell>
          <cell r="D1031" t="str">
            <v>Overbld Gas Klamath OR</v>
          </cell>
          <cell r="E1031" t="str">
            <v>98705062</v>
          </cell>
          <cell r="F1031" t="str">
            <v>DIS-G S Cap Blanket</v>
          </cell>
          <cell r="G1031">
            <v>41275</v>
          </cell>
          <cell r="H1031" t="str">
            <v>202104</v>
          </cell>
          <cell r="I1031">
            <v>202104</v>
          </cell>
          <cell r="J1031" t="str">
            <v>GD</v>
          </cell>
          <cell r="K1031" t="str">
            <v>OR</v>
          </cell>
          <cell r="L1031" t="str">
            <v>376000</v>
          </cell>
          <cell r="M1031" t="str">
            <v xml:space="preserve">068                                </v>
          </cell>
          <cell r="N1031" t="str">
            <v>00</v>
          </cell>
          <cell r="O1031" t="str">
            <v xml:space="preserve">UADD    </v>
          </cell>
          <cell r="P1031" t="str">
            <v>Overbuilt Pipe Replacement Blanket</v>
          </cell>
          <cell r="Q1031" t="str">
            <v>OR Overbuilt Pipe Replacement</v>
          </cell>
          <cell r="R1031">
            <v>172.15</v>
          </cell>
          <cell r="S1031" t="str">
            <v>3006</v>
          </cell>
          <cell r="T1031" t="str">
            <v>ZOR06</v>
          </cell>
          <cell r="U1031" t="str">
            <v>Mandated</v>
          </cell>
          <cell r="V1031" t="str">
            <v>GD.OR.376000</v>
          </cell>
          <cell r="W1031">
            <v>1</v>
          </cell>
          <cell r="X1031">
            <v>172.15</v>
          </cell>
        </row>
        <row r="1032">
          <cell r="B1032" t="str">
            <v>ZOR06</v>
          </cell>
          <cell r="C1032" t="str">
            <v>3006</v>
          </cell>
          <cell r="D1032" t="str">
            <v>Overbld Gas Medford OR</v>
          </cell>
          <cell r="E1032" t="str">
            <v>98405215</v>
          </cell>
          <cell r="F1032" t="str">
            <v>DIS-G S Cap Blanket</v>
          </cell>
          <cell r="G1032">
            <v>41275</v>
          </cell>
          <cell r="H1032" t="str">
            <v>202104</v>
          </cell>
          <cell r="I1032">
            <v>202104</v>
          </cell>
          <cell r="J1032" t="str">
            <v>GD</v>
          </cell>
          <cell r="K1032" t="str">
            <v>OR</v>
          </cell>
          <cell r="L1032" t="str">
            <v>376000</v>
          </cell>
          <cell r="M1032" t="str">
            <v xml:space="preserve">068                                </v>
          </cell>
          <cell r="N1032" t="str">
            <v>00</v>
          </cell>
          <cell r="O1032" t="str">
            <v xml:space="preserve">UADD    </v>
          </cell>
          <cell r="P1032" t="str">
            <v>Overbuilt Pipe Replacement Blanket</v>
          </cell>
          <cell r="Q1032" t="str">
            <v>OR Overbuilt Pipe Replacement</v>
          </cell>
          <cell r="R1032">
            <v>3176.41</v>
          </cell>
          <cell r="S1032" t="str">
            <v>3006</v>
          </cell>
          <cell r="T1032" t="str">
            <v>ZOR06</v>
          </cell>
          <cell r="U1032" t="str">
            <v>Mandated</v>
          </cell>
          <cell r="V1032" t="str">
            <v>GD.OR.376000</v>
          </cell>
          <cell r="W1032">
            <v>1</v>
          </cell>
          <cell r="X1032">
            <v>3176.41</v>
          </cell>
        </row>
        <row r="1033">
          <cell r="B1033" t="str">
            <v>ZOR06</v>
          </cell>
          <cell r="C1033" t="str">
            <v>3006</v>
          </cell>
          <cell r="D1033" t="str">
            <v>Overbuilt Pipe - OR</v>
          </cell>
          <cell r="E1033" t="str">
            <v>06801122</v>
          </cell>
          <cell r="F1033" t="str">
            <v>DIS-G S Cap Blanket</v>
          </cell>
          <cell r="G1033">
            <v>43497</v>
          </cell>
          <cell r="H1033" t="str">
            <v>202104</v>
          </cell>
          <cell r="I1033">
            <v>202104</v>
          </cell>
          <cell r="J1033" t="str">
            <v>GD</v>
          </cell>
          <cell r="K1033" t="str">
            <v>OR</v>
          </cell>
          <cell r="L1033" t="str">
            <v>376000</v>
          </cell>
          <cell r="M1033" t="str">
            <v xml:space="preserve">068                                </v>
          </cell>
          <cell r="N1033" t="str">
            <v>00</v>
          </cell>
          <cell r="O1033" t="str">
            <v xml:space="preserve">UADD    </v>
          </cell>
          <cell r="P1033" t="str">
            <v>Overbuilt Pipe Replacement Blanket</v>
          </cell>
          <cell r="Q1033" t="str">
            <v>OR Overbuilt Pipe Replacement</v>
          </cell>
          <cell r="R1033">
            <v>0.74</v>
          </cell>
          <cell r="S1033" t="str">
            <v>3006</v>
          </cell>
          <cell r="T1033" t="str">
            <v>ZOR06</v>
          </cell>
          <cell r="U1033" t="str">
            <v>Mandated</v>
          </cell>
          <cell r="V1033" t="str">
            <v>GD.OR.376000</v>
          </cell>
          <cell r="W1033">
            <v>1</v>
          </cell>
          <cell r="X1033">
            <v>0.74</v>
          </cell>
        </row>
        <row r="1034">
          <cell r="B1034" t="str">
            <v>ZOR06</v>
          </cell>
          <cell r="C1034" t="str">
            <v>3006</v>
          </cell>
          <cell r="D1034" t="str">
            <v>Overbuilt Pipe - OR</v>
          </cell>
          <cell r="E1034" t="str">
            <v>06801122</v>
          </cell>
          <cell r="F1034" t="str">
            <v>DIS-G S Cap Blanket</v>
          </cell>
          <cell r="G1034">
            <v>43497</v>
          </cell>
          <cell r="H1034" t="str">
            <v>202104</v>
          </cell>
          <cell r="I1034">
            <v>202104</v>
          </cell>
          <cell r="J1034" t="str">
            <v>GD</v>
          </cell>
          <cell r="K1034" t="str">
            <v>OR</v>
          </cell>
          <cell r="L1034" t="str">
            <v>380000</v>
          </cell>
          <cell r="M1034" t="str">
            <v xml:space="preserve">068                                </v>
          </cell>
          <cell r="N1034" t="str">
            <v>00</v>
          </cell>
          <cell r="O1034" t="str">
            <v xml:space="preserve">UADD    </v>
          </cell>
          <cell r="P1034" t="str">
            <v>Overbuilt Pipe Replacement Blanket</v>
          </cell>
          <cell r="Q1034" t="str">
            <v>OR Overbuilt Pipe Replacement</v>
          </cell>
          <cell r="R1034">
            <v>121.71</v>
          </cell>
          <cell r="S1034" t="str">
            <v>3006</v>
          </cell>
          <cell r="T1034" t="str">
            <v>ZOR06</v>
          </cell>
          <cell r="U1034" t="str">
            <v>Mandated</v>
          </cell>
          <cell r="V1034" t="str">
            <v>GD.OR.380000</v>
          </cell>
          <cell r="W1034">
            <v>1</v>
          </cell>
          <cell r="X1034">
            <v>121.71</v>
          </cell>
        </row>
        <row r="1035">
          <cell r="B1035" t="str">
            <v>MNG07</v>
          </cell>
          <cell r="C1035" t="str">
            <v>3007</v>
          </cell>
          <cell r="D1035" t="str">
            <v>Isolated Steel - OR</v>
          </cell>
          <cell r="E1035" t="str">
            <v>06804907</v>
          </cell>
          <cell r="F1035" t="str">
            <v>DIS-G S Cap Blanket</v>
          </cell>
          <cell r="G1035">
            <v>41852</v>
          </cell>
          <cell r="H1035" t="str">
            <v>202104</v>
          </cell>
          <cell r="I1035">
            <v>202104</v>
          </cell>
          <cell r="J1035" t="str">
            <v>GD</v>
          </cell>
          <cell r="K1035" t="str">
            <v>OR</v>
          </cell>
          <cell r="L1035" t="str">
            <v>376000</v>
          </cell>
          <cell r="M1035" t="str">
            <v xml:space="preserve">068                                </v>
          </cell>
          <cell r="N1035" t="str">
            <v>00</v>
          </cell>
          <cell r="O1035" t="str">
            <v xml:space="preserve">UADD    </v>
          </cell>
          <cell r="P1035" t="str">
            <v>Isolated Steel Replacement</v>
          </cell>
          <cell r="Q1035" t="str">
            <v>Isolated Steel Replacement OR</v>
          </cell>
          <cell r="R1035">
            <v>13201.64</v>
          </cell>
          <cell r="S1035" t="str">
            <v>3007</v>
          </cell>
          <cell r="T1035" t="str">
            <v>MNG07</v>
          </cell>
          <cell r="U1035" t="str">
            <v>Mandated</v>
          </cell>
          <cell r="V1035" t="str">
            <v>GD.OR.376000</v>
          </cell>
          <cell r="W1035">
            <v>1</v>
          </cell>
          <cell r="X1035">
            <v>13201.64</v>
          </cell>
        </row>
        <row r="1036">
          <cell r="B1036" t="str">
            <v>MNG07</v>
          </cell>
          <cell r="C1036" t="str">
            <v>3007</v>
          </cell>
          <cell r="D1036" t="str">
            <v>Isolated Steel - OR</v>
          </cell>
          <cell r="E1036" t="str">
            <v>06804907</v>
          </cell>
          <cell r="F1036" t="str">
            <v>DIS-G S Cap Blanket</v>
          </cell>
          <cell r="G1036">
            <v>41852</v>
          </cell>
          <cell r="H1036" t="str">
            <v>202104</v>
          </cell>
          <cell r="I1036">
            <v>202104</v>
          </cell>
          <cell r="J1036" t="str">
            <v>GD</v>
          </cell>
          <cell r="K1036" t="str">
            <v>OR</v>
          </cell>
          <cell r="L1036" t="str">
            <v>380000</v>
          </cell>
          <cell r="M1036" t="str">
            <v xml:space="preserve">068                                </v>
          </cell>
          <cell r="N1036" t="str">
            <v>00</v>
          </cell>
          <cell r="O1036" t="str">
            <v xml:space="preserve">UADD    </v>
          </cell>
          <cell r="P1036" t="str">
            <v>Isolated Steel Replacement</v>
          </cell>
          <cell r="Q1036" t="str">
            <v>Isolated Steel Replacement OR</v>
          </cell>
          <cell r="R1036">
            <v>13201.55</v>
          </cell>
          <cell r="S1036" t="str">
            <v>3007</v>
          </cell>
          <cell r="T1036" t="str">
            <v>MNG07</v>
          </cell>
          <cell r="U1036" t="str">
            <v>Mandated</v>
          </cell>
          <cell r="V1036" t="str">
            <v>GD.OR.380000</v>
          </cell>
          <cell r="W1036">
            <v>1</v>
          </cell>
          <cell r="X1036">
            <v>13201.55</v>
          </cell>
        </row>
        <row r="1037">
          <cell r="B1037" t="str">
            <v>GN214</v>
          </cell>
          <cell r="C1037" t="str">
            <v>3008</v>
          </cell>
          <cell r="D1037" t="str">
            <v>AA OR Main Major S Medford '18</v>
          </cell>
          <cell r="E1037" t="str">
            <v>98405313</v>
          </cell>
          <cell r="F1037" t="str">
            <v>DIS-G S Cap Blanket</v>
          </cell>
          <cell r="G1037">
            <v>43009</v>
          </cell>
          <cell r="H1037" t="str">
            <v>202104</v>
          </cell>
          <cell r="I1037">
            <v>202104</v>
          </cell>
          <cell r="J1037" t="str">
            <v>GD</v>
          </cell>
          <cell r="K1037" t="str">
            <v>OR</v>
          </cell>
          <cell r="L1037" t="str">
            <v>376000</v>
          </cell>
          <cell r="M1037" t="str">
            <v xml:space="preserve">068                                </v>
          </cell>
          <cell r="N1037" t="str">
            <v>00</v>
          </cell>
          <cell r="O1037" t="str">
            <v xml:space="preserve">UADD    </v>
          </cell>
          <cell r="P1037" t="str">
            <v>Aldyl -A Pipe Replacement</v>
          </cell>
          <cell r="Q1037" t="str">
            <v>Aldyl A OR - Main Pipe Major Project</v>
          </cell>
          <cell r="R1037">
            <v>4665.1499999999996</v>
          </cell>
          <cell r="S1037" t="str">
            <v>3008</v>
          </cell>
          <cell r="T1037" t="str">
            <v>GN214</v>
          </cell>
          <cell r="U1037" t="str">
            <v>Programs</v>
          </cell>
          <cell r="V1037" t="str">
            <v>GD.OR.376000</v>
          </cell>
          <cell r="W1037">
            <v>1</v>
          </cell>
          <cell r="X1037">
            <v>4665.1499999999996</v>
          </cell>
        </row>
        <row r="1038">
          <cell r="B1038" t="str">
            <v>GN214</v>
          </cell>
          <cell r="C1038" t="str">
            <v>3008</v>
          </cell>
          <cell r="D1038" t="str">
            <v>AA OR Main Major S Medford '19</v>
          </cell>
          <cell r="E1038" t="str">
            <v>98405324</v>
          </cell>
          <cell r="F1038" t="str">
            <v>DIS-G N Cap Blanket</v>
          </cell>
          <cell r="G1038">
            <v>43344</v>
          </cell>
          <cell r="H1038" t="str">
            <v>202104</v>
          </cell>
          <cell r="I1038">
            <v>202104</v>
          </cell>
          <cell r="J1038" t="str">
            <v>GD</v>
          </cell>
          <cell r="K1038" t="str">
            <v>OR</v>
          </cell>
          <cell r="L1038" t="str">
            <v>376000</v>
          </cell>
          <cell r="M1038" t="str">
            <v xml:space="preserve">068                                </v>
          </cell>
          <cell r="N1038" t="str">
            <v>00</v>
          </cell>
          <cell r="O1038" t="str">
            <v xml:space="preserve">UADD    </v>
          </cell>
          <cell r="P1038" t="str">
            <v>Aldyl -A Pipe Replacement</v>
          </cell>
          <cell r="Q1038" t="str">
            <v>Aldyl A OR - Main Pipe Major Project</v>
          </cell>
          <cell r="R1038">
            <v>32179.77</v>
          </cell>
          <cell r="S1038" t="str">
            <v>3008</v>
          </cell>
          <cell r="T1038" t="str">
            <v>GN214</v>
          </cell>
          <cell r="U1038" t="str">
            <v>Programs</v>
          </cell>
          <cell r="V1038" t="str">
            <v>GD.OR.376000</v>
          </cell>
          <cell r="W1038">
            <v>1</v>
          </cell>
          <cell r="X1038">
            <v>32179.77</v>
          </cell>
        </row>
        <row r="1039">
          <cell r="B1039" t="str">
            <v>GN214</v>
          </cell>
          <cell r="C1039" t="str">
            <v>3008</v>
          </cell>
          <cell r="D1039" t="str">
            <v>AA OR Main Major S Medford '20</v>
          </cell>
          <cell r="E1039" t="str">
            <v>98405333</v>
          </cell>
          <cell r="F1039" t="str">
            <v>DIS-G S Cap Blanket</v>
          </cell>
          <cell r="G1039">
            <v>43586</v>
          </cell>
          <cell r="H1039" t="str">
            <v>202104</v>
          </cell>
          <cell r="I1039">
            <v>202104</v>
          </cell>
          <cell r="J1039" t="str">
            <v>GD</v>
          </cell>
          <cell r="K1039" t="str">
            <v>OR</v>
          </cell>
          <cell r="L1039" t="str">
            <v>380000</v>
          </cell>
          <cell r="M1039" t="str">
            <v xml:space="preserve">068                                </v>
          </cell>
          <cell r="N1039" t="str">
            <v>00</v>
          </cell>
          <cell r="O1039" t="str">
            <v xml:space="preserve">UADD    </v>
          </cell>
          <cell r="P1039" t="str">
            <v>Aldyl -A Pipe Replacement</v>
          </cell>
          <cell r="Q1039" t="str">
            <v>Aldyl A OR - Main Pipe Major Project</v>
          </cell>
          <cell r="R1039">
            <v>6862.56</v>
          </cell>
          <cell r="S1039" t="str">
            <v>3008</v>
          </cell>
          <cell r="T1039" t="str">
            <v>GN214</v>
          </cell>
          <cell r="U1039" t="str">
            <v>Programs</v>
          </cell>
          <cell r="V1039" t="str">
            <v>GD.OR.380000</v>
          </cell>
          <cell r="W1039">
            <v>1</v>
          </cell>
          <cell r="X1039">
            <v>6862.56</v>
          </cell>
        </row>
        <row r="1040">
          <cell r="B1040" t="str">
            <v>GN310</v>
          </cell>
          <cell r="C1040" t="str">
            <v>3008</v>
          </cell>
          <cell r="D1040" t="str">
            <v>AA OR Main Minor Gas Dist(984)</v>
          </cell>
          <cell r="E1040" t="str">
            <v>98401127</v>
          </cell>
          <cell r="F1040" t="str">
            <v>DIS-G S Cap Blanket</v>
          </cell>
          <cell r="G1040">
            <v>41609</v>
          </cell>
          <cell r="H1040" t="str">
            <v>202104</v>
          </cell>
          <cell r="I1040">
            <v>202104</v>
          </cell>
          <cell r="J1040" t="str">
            <v>GD</v>
          </cell>
          <cell r="K1040" t="str">
            <v>OR</v>
          </cell>
          <cell r="L1040" t="str">
            <v>376000</v>
          </cell>
          <cell r="M1040" t="str">
            <v xml:space="preserve">068                                </v>
          </cell>
          <cell r="N1040" t="str">
            <v>00</v>
          </cell>
          <cell r="O1040" t="str">
            <v xml:space="preserve">UADD    </v>
          </cell>
          <cell r="P1040" t="str">
            <v>Aldyl -A Pipe Replacement</v>
          </cell>
          <cell r="Q1040" t="str">
            <v>Aldyl A-OR-Main Pipe-Minor Project -Gas Districts</v>
          </cell>
          <cell r="R1040">
            <v>2806.7</v>
          </cell>
          <cell r="S1040" t="str">
            <v>3008</v>
          </cell>
          <cell r="T1040" t="str">
            <v>GN310</v>
          </cell>
          <cell r="U1040" t="str">
            <v>Programs</v>
          </cell>
          <cell r="V1040" t="str">
            <v>GD.OR.376000</v>
          </cell>
          <cell r="W1040">
            <v>1</v>
          </cell>
          <cell r="X1040">
            <v>2806.7</v>
          </cell>
        </row>
        <row r="1041">
          <cell r="B1041" t="str">
            <v>GN310</v>
          </cell>
          <cell r="C1041" t="str">
            <v>3008</v>
          </cell>
          <cell r="D1041" t="str">
            <v>AA OR Main Minor Gas Dist(984)</v>
          </cell>
          <cell r="E1041" t="str">
            <v>98401127</v>
          </cell>
          <cell r="F1041" t="str">
            <v>DIS-G S Cap Blanket</v>
          </cell>
          <cell r="G1041">
            <v>41609</v>
          </cell>
          <cell r="H1041" t="str">
            <v>202104</v>
          </cell>
          <cell r="I1041">
            <v>202104</v>
          </cell>
          <cell r="J1041" t="str">
            <v>GD</v>
          </cell>
          <cell r="K1041" t="str">
            <v>OR</v>
          </cell>
          <cell r="L1041" t="str">
            <v>380000</v>
          </cell>
          <cell r="M1041" t="str">
            <v xml:space="preserve">068                                </v>
          </cell>
          <cell r="N1041" t="str">
            <v>00</v>
          </cell>
          <cell r="O1041" t="str">
            <v xml:space="preserve">UADD    </v>
          </cell>
          <cell r="P1041" t="str">
            <v>Aldyl -A Pipe Replacement</v>
          </cell>
          <cell r="Q1041" t="str">
            <v>Aldyl A-OR-Main Pipe-Minor Project -Gas Districts</v>
          </cell>
          <cell r="R1041">
            <v>649.5</v>
          </cell>
          <cell r="S1041" t="str">
            <v>3008</v>
          </cell>
          <cell r="T1041" t="str">
            <v>GN310</v>
          </cell>
          <cell r="U1041" t="str">
            <v>Programs</v>
          </cell>
          <cell r="V1041" t="str">
            <v>GD.OR.380000</v>
          </cell>
          <cell r="W1041">
            <v>1</v>
          </cell>
          <cell r="X1041">
            <v>649.5</v>
          </cell>
        </row>
        <row r="1042">
          <cell r="B1042" t="str">
            <v>GN310</v>
          </cell>
          <cell r="C1042" t="str">
            <v>3008</v>
          </cell>
          <cell r="D1042" t="str">
            <v>AA OR Main Minor Gas Dist(986)</v>
          </cell>
          <cell r="E1042" t="str">
            <v>98601127</v>
          </cell>
          <cell r="F1042" t="str">
            <v>DIS-G S Cap Blanket</v>
          </cell>
          <cell r="G1042">
            <v>41609</v>
          </cell>
          <cell r="H1042" t="str">
            <v>202104</v>
          </cell>
          <cell r="I1042">
            <v>202104</v>
          </cell>
          <cell r="J1042" t="str">
            <v>GD</v>
          </cell>
          <cell r="K1042" t="str">
            <v>OR</v>
          </cell>
          <cell r="L1042" t="str">
            <v>376000</v>
          </cell>
          <cell r="M1042" t="str">
            <v xml:space="preserve">068                                </v>
          </cell>
          <cell r="N1042" t="str">
            <v>00</v>
          </cell>
          <cell r="O1042" t="str">
            <v xml:space="preserve">UADD    </v>
          </cell>
          <cell r="P1042" t="str">
            <v>Aldyl -A Pipe Replacement</v>
          </cell>
          <cell r="Q1042" t="str">
            <v>Aldyl A-OR-Main Pipe-Minor Project -Gas Districts</v>
          </cell>
          <cell r="R1042">
            <v>29315.040000000001</v>
          </cell>
          <cell r="S1042" t="str">
            <v>3008</v>
          </cell>
          <cell r="T1042" t="str">
            <v>GN310</v>
          </cell>
          <cell r="U1042" t="str">
            <v>Programs</v>
          </cell>
          <cell r="V1042" t="str">
            <v>GD.OR.376000</v>
          </cell>
          <cell r="W1042">
            <v>1</v>
          </cell>
          <cell r="X1042">
            <v>29315.040000000001</v>
          </cell>
        </row>
        <row r="1043">
          <cell r="B1043" t="str">
            <v>GN311</v>
          </cell>
          <cell r="C1043" t="str">
            <v>3008</v>
          </cell>
          <cell r="D1043" t="str">
            <v>AA OR STTR Minor Gas Dist(984)</v>
          </cell>
          <cell r="E1043" t="str">
            <v>98401128</v>
          </cell>
          <cell r="F1043" t="str">
            <v>DIS-G S Cap Blanket</v>
          </cell>
          <cell r="G1043">
            <v>41609</v>
          </cell>
          <cell r="H1043" t="str">
            <v>202104</v>
          </cell>
          <cell r="I1043">
            <v>202104</v>
          </cell>
          <cell r="J1043" t="str">
            <v>GD</v>
          </cell>
          <cell r="K1043" t="str">
            <v>OR</v>
          </cell>
          <cell r="L1043" t="str">
            <v>380000</v>
          </cell>
          <cell r="M1043" t="str">
            <v xml:space="preserve">068                                </v>
          </cell>
          <cell r="N1043" t="str">
            <v>00</v>
          </cell>
          <cell r="O1043" t="str">
            <v xml:space="preserve">UADD    </v>
          </cell>
          <cell r="P1043" t="str">
            <v>Aldyl -A Pipe Replacement</v>
          </cell>
          <cell r="Q1043" t="str">
            <v>Aldyl A-OR-STTR-Minor Project -Gas Districts</v>
          </cell>
          <cell r="R1043">
            <v>5226.3100000000004</v>
          </cell>
          <cell r="S1043" t="str">
            <v>3008</v>
          </cell>
          <cell r="T1043" t="str">
            <v>GN311</v>
          </cell>
          <cell r="U1043" t="str">
            <v>Programs</v>
          </cell>
          <cell r="V1043" t="str">
            <v>GD.OR.380000</v>
          </cell>
          <cell r="W1043">
            <v>1</v>
          </cell>
          <cell r="X1043">
            <v>5226.3100000000004</v>
          </cell>
        </row>
        <row r="1044">
          <cell r="B1044" t="str">
            <v>GN106</v>
          </cell>
          <cell r="C1044" t="str">
            <v>3008</v>
          </cell>
          <cell r="D1044" t="str">
            <v>Aldyl A Pipe Replcmnt OR</v>
          </cell>
          <cell r="E1044" t="str">
            <v>06802058</v>
          </cell>
          <cell r="F1044" t="str">
            <v>DIS-G S Cap Blanket</v>
          </cell>
          <cell r="G1044">
            <v>40664</v>
          </cell>
          <cell r="H1044" t="str">
            <v>202104</v>
          </cell>
          <cell r="I1044">
            <v>202104</v>
          </cell>
          <cell r="J1044" t="str">
            <v>GD</v>
          </cell>
          <cell r="K1044" t="str">
            <v>OR</v>
          </cell>
          <cell r="L1044" t="str">
            <v>380000</v>
          </cell>
          <cell r="M1044" t="str">
            <v xml:space="preserve">068                                </v>
          </cell>
          <cell r="N1044" t="str">
            <v>00</v>
          </cell>
          <cell r="O1044" t="str">
            <v xml:space="preserve">UADD    </v>
          </cell>
          <cell r="P1044" t="str">
            <v>Aldyl -A Pipe Replacement</v>
          </cell>
          <cell r="Q1044" t="str">
            <v>Aldyl -A Pipe Replacement</v>
          </cell>
          <cell r="R1044">
            <v>14787.73</v>
          </cell>
          <cell r="S1044" t="str">
            <v>3008</v>
          </cell>
          <cell r="T1044" t="str">
            <v>GN106</v>
          </cell>
          <cell r="U1044" t="str">
            <v>Programs</v>
          </cell>
          <cell r="V1044" t="str">
            <v>GD.OR.380000</v>
          </cell>
          <cell r="W1044">
            <v>1</v>
          </cell>
          <cell r="X1044">
            <v>14787.73</v>
          </cell>
        </row>
        <row r="1045">
          <cell r="B1045" t="str">
            <v>GN214</v>
          </cell>
          <cell r="C1045" t="str">
            <v>3008</v>
          </cell>
          <cell r="D1045" t="str">
            <v>Klamath Falls 1 GFRP 2021</v>
          </cell>
          <cell r="E1045" t="str">
            <v>98705110</v>
          </cell>
          <cell r="F1045" t="str">
            <v>DIS-G S Cap Blanket</v>
          </cell>
          <cell r="G1045">
            <v>44136</v>
          </cell>
          <cell r="H1045" t="str">
            <v>202104</v>
          </cell>
          <cell r="I1045">
            <v>202104</v>
          </cell>
          <cell r="J1045" t="str">
            <v>GD</v>
          </cell>
          <cell r="K1045" t="str">
            <v>OR</v>
          </cell>
          <cell r="L1045" t="str">
            <v>376000</v>
          </cell>
          <cell r="M1045" t="str">
            <v xml:space="preserve">068                                </v>
          </cell>
          <cell r="N1045" t="str">
            <v>00</v>
          </cell>
          <cell r="O1045" t="str">
            <v xml:space="preserve">UADD    </v>
          </cell>
          <cell r="P1045" t="str">
            <v>Aldyl -A Pipe Replacement</v>
          </cell>
          <cell r="Q1045" t="str">
            <v>Aldyl A OR - Main Pipe Major Project</v>
          </cell>
          <cell r="R1045">
            <v>66596.179999999993</v>
          </cell>
          <cell r="S1045" t="str">
            <v>3008</v>
          </cell>
          <cell r="T1045" t="str">
            <v>GN214</v>
          </cell>
          <cell r="U1045" t="str">
            <v>Programs</v>
          </cell>
          <cell r="V1045" t="str">
            <v>GD.OR.376000</v>
          </cell>
          <cell r="W1045">
            <v>1</v>
          </cell>
          <cell r="X1045">
            <v>66596.179999999993</v>
          </cell>
        </row>
        <row r="1046">
          <cell r="B1046" t="str">
            <v>XOR54</v>
          </cell>
          <cell r="C1046" t="str">
            <v>3054</v>
          </cell>
          <cell r="D1046" t="str">
            <v xml:space="preserve">Oregon Gas ERT Replacement		</v>
          </cell>
          <cell r="E1046" t="str">
            <v>06805193</v>
          </cell>
          <cell r="F1046" t="str">
            <v>DIS-G S Cap Blanket</v>
          </cell>
          <cell r="G1046">
            <v>42278</v>
          </cell>
          <cell r="H1046" t="str">
            <v>202104</v>
          </cell>
          <cell r="I1046">
            <v>202104</v>
          </cell>
          <cell r="J1046" t="str">
            <v>GD</v>
          </cell>
          <cell r="K1046" t="str">
            <v>OR</v>
          </cell>
          <cell r="L1046" t="str">
            <v>381000</v>
          </cell>
          <cell r="M1046" t="str">
            <v xml:space="preserve">068                                </v>
          </cell>
          <cell r="N1046" t="str">
            <v>00</v>
          </cell>
          <cell r="O1046" t="str">
            <v xml:space="preserve">UADD    </v>
          </cell>
          <cell r="P1046" t="str">
            <v>Gas ERT Replacement Program</v>
          </cell>
          <cell r="Q1046" t="str">
            <v>OR Gas ERT Replacement Program</v>
          </cell>
          <cell r="R1046">
            <v>1292.05</v>
          </cell>
          <cell r="S1046" t="str">
            <v>3054</v>
          </cell>
          <cell r="T1046" t="str">
            <v>XOR54</v>
          </cell>
          <cell r="U1046" t="str">
            <v>Programs</v>
          </cell>
          <cell r="V1046" t="str">
            <v>GD.OR.381000</v>
          </cell>
          <cell r="W1046">
            <v>1</v>
          </cell>
          <cell r="X1046">
            <v>1292.05</v>
          </cell>
        </row>
        <row r="1047">
          <cell r="B1047" t="str">
            <v>XOR55</v>
          </cell>
          <cell r="C1047" t="str">
            <v>3055</v>
          </cell>
          <cell r="D1047" t="str">
            <v>Non-Revenue meter changes(984)</v>
          </cell>
          <cell r="E1047" t="str">
            <v>98401237</v>
          </cell>
          <cell r="F1047" t="str">
            <v>DIS-G S Cap Blanket</v>
          </cell>
          <cell r="G1047">
            <v>41579</v>
          </cell>
          <cell r="H1047" t="str">
            <v>202104</v>
          </cell>
          <cell r="I1047">
            <v>202104</v>
          </cell>
          <cell r="J1047" t="str">
            <v>GD</v>
          </cell>
          <cell r="K1047" t="str">
            <v>OR</v>
          </cell>
          <cell r="L1047" t="str">
            <v>381000</v>
          </cell>
          <cell r="M1047" t="str">
            <v xml:space="preserve">068                                </v>
          </cell>
          <cell r="N1047" t="str">
            <v>00</v>
          </cell>
          <cell r="O1047" t="str">
            <v xml:space="preserve">UADD    </v>
          </cell>
          <cell r="P1047" t="str">
            <v>Gas Meter Replacement Non Revenue</v>
          </cell>
          <cell r="Q1047" t="str">
            <v>OR Gas Meter Replacement Non Revenue</v>
          </cell>
          <cell r="R1047">
            <v>33852.449999999997</v>
          </cell>
          <cell r="S1047" t="str">
            <v>3055</v>
          </cell>
          <cell r="T1047" t="str">
            <v>XOR55</v>
          </cell>
          <cell r="U1047" t="str">
            <v>Programs</v>
          </cell>
          <cell r="V1047" t="str">
            <v>GD.OR.381000</v>
          </cell>
          <cell r="W1047">
            <v>1</v>
          </cell>
          <cell r="X1047">
            <v>33852.449999999997</v>
          </cell>
        </row>
        <row r="1048">
          <cell r="B1048" t="str">
            <v>XOR55</v>
          </cell>
          <cell r="C1048" t="str">
            <v>3055</v>
          </cell>
          <cell r="D1048" t="str">
            <v>Non-Revenue meter changes(985)</v>
          </cell>
          <cell r="E1048" t="str">
            <v>98501237</v>
          </cell>
          <cell r="F1048" t="str">
            <v>DIS-G S Cap Blanket</v>
          </cell>
          <cell r="G1048">
            <v>41579</v>
          </cell>
          <cell r="H1048" t="str">
            <v>202104</v>
          </cell>
          <cell r="I1048">
            <v>202104</v>
          </cell>
          <cell r="J1048" t="str">
            <v>GD</v>
          </cell>
          <cell r="K1048" t="str">
            <v>OR</v>
          </cell>
          <cell r="L1048" t="str">
            <v>381000</v>
          </cell>
          <cell r="M1048" t="str">
            <v xml:space="preserve">068                                </v>
          </cell>
          <cell r="N1048" t="str">
            <v>00</v>
          </cell>
          <cell r="O1048" t="str">
            <v xml:space="preserve">UADD    </v>
          </cell>
          <cell r="P1048" t="str">
            <v>Gas Meter Replacement Non Revenue</v>
          </cell>
          <cell r="Q1048" t="str">
            <v>OR Gas Meter Replacement Non Revenue</v>
          </cell>
          <cell r="R1048">
            <v>9071.44</v>
          </cell>
          <cell r="S1048" t="str">
            <v>3055</v>
          </cell>
          <cell r="T1048" t="str">
            <v>XOR55</v>
          </cell>
          <cell r="U1048" t="str">
            <v>Programs</v>
          </cell>
          <cell r="V1048" t="str">
            <v>GD.OR.381000</v>
          </cell>
          <cell r="W1048">
            <v>1</v>
          </cell>
          <cell r="X1048">
            <v>9071.44</v>
          </cell>
        </row>
        <row r="1049">
          <cell r="B1049" t="str">
            <v>XOR55</v>
          </cell>
          <cell r="C1049" t="str">
            <v>3055</v>
          </cell>
          <cell r="D1049" t="str">
            <v>Non-Revenue meter changes(986)</v>
          </cell>
          <cell r="E1049" t="str">
            <v>98601237</v>
          </cell>
          <cell r="F1049" t="str">
            <v>DIS-G S Cap Blanket</v>
          </cell>
          <cell r="G1049">
            <v>41579</v>
          </cell>
          <cell r="H1049" t="str">
            <v>202104</v>
          </cell>
          <cell r="I1049">
            <v>202104</v>
          </cell>
          <cell r="J1049" t="str">
            <v>GD</v>
          </cell>
          <cell r="K1049" t="str">
            <v>OR</v>
          </cell>
          <cell r="L1049" t="str">
            <v>381000</v>
          </cell>
          <cell r="M1049" t="str">
            <v xml:space="preserve">068                                </v>
          </cell>
          <cell r="N1049" t="str">
            <v>00</v>
          </cell>
          <cell r="O1049" t="str">
            <v xml:space="preserve">UADD    </v>
          </cell>
          <cell r="P1049" t="str">
            <v>Gas Meter Replacement Non Revenue</v>
          </cell>
          <cell r="Q1049" t="str">
            <v>OR Gas Meter Replacement Non Revenue</v>
          </cell>
          <cell r="R1049">
            <v>19367.919999999998</v>
          </cell>
          <cell r="S1049" t="str">
            <v>3055</v>
          </cell>
          <cell r="T1049" t="str">
            <v>XOR55</v>
          </cell>
          <cell r="U1049" t="str">
            <v>Programs</v>
          </cell>
          <cell r="V1049" t="str">
            <v>GD.OR.381000</v>
          </cell>
          <cell r="W1049">
            <v>1</v>
          </cell>
          <cell r="X1049">
            <v>19367.919999999998</v>
          </cell>
        </row>
        <row r="1050">
          <cell r="B1050" t="str">
            <v>XOR55</v>
          </cell>
          <cell r="C1050" t="str">
            <v>3055</v>
          </cell>
          <cell r="D1050" t="str">
            <v>Non-Revenue meter changes(987)</v>
          </cell>
          <cell r="E1050" t="str">
            <v>98701237</v>
          </cell>
          <cell r="F1050" t="str">
            <v>DIS-G S Cap Blanket</v>
          </cell>
          <cell r="G1050">
            <v>41579</v>
          </cell>
          <cell r="H1050" t="str">
            <v>202104</v>
          </cell>
          <cell r="I1050">
            <v>202104</v>
          </cell>
          <cell r="J1050" t="str">
            <v>GD</v>
          </cell>
          <cell r="K1050" t="str">
            <v>OR</v>
          </cell>
          <cell r="L1050" t="str">
            <v>381000</v>
          </cell>
          <cell r="M1050" t="str">
            <v xml:space="preserve">068                                </v>
          </cell>
          <cell r="N1050" t="str">
            <v>00</v>
          </cell>
          <cell r="O1050" t="str">
            <v xml:space="preserve">UADD    </v>
          </cell>
          <cell r="P1050" t="str">
            <v>Gas Meter Replacement Non Revenue</v>
          </cell>
          <cell r="Q1050" t="str">
            <v>OR Gas Meter Replacement Non Revenue</v>
          </cell>
          <cell r="R1050">
            <v>28079.43</v>
          </cell>
          <cell r="S1050" t="str">
            <v>3055</v>
          </cell>
          <cell r="T1050" t="str">
            <v>XOR55</v>
          </cell>
          <cell r="U1050" t="str">
            <v>Programs</v>
          </cell>
          <cell r="V1050" t="str">
            <v>GD.OR.381000</v>
          </cell>
          <cell r="W1050">
            <v>1</v>
          </cell>
          <cell r="X1050">
            <v>28079.43</v>
          </cell>
        </row>
        <row r="1051">
          <cell r="B1051" t="str">
            <v>XOR55</v>
          </cell>
          <cell r="C1051" t="str">
            <v>3055</v>
          </cell>
          <cell r="D1051" t="str">
            <v>Non-Revenue meter changes(988)</v>
          </cell>
          <cell r="E1051" t="str">
            <v>98801237</v>
          </cell>
          <cell r="F1051" t="str">
            <v>DIS-G S Cap Blanket</v>
          </cell>
          <cell r="G1051">
            <v>41579</v>
          </cell>
          <cell r="H1051" t="str">
            <v>202104</v>
          </cell>
          <cell r="I1051">
            <v>202104</v>
          </cell>
          <cell r="J1051" t="str">
            <v>GD</v>
          </cell>
          <cell r="K1051" t="str">
            <v>OR</v>
          </cell>
          <cell r="L1051" t="str">
            <v>381000</v>
          </cell>
          <cell r="M1051" t="str">
            <v xml:space="preserve">068                                </v>
          </cell>
          <cell r="N1051" t="str">
            <v>00</v>
          </cell>
          <cell r="O1051" t="str">
            <v xml:space="preserve">UADD    </v>
          </cell>
          <cell r="P1051" t="str">
            <v>Gas Meter Replacement Non Revenue</v>
          </cell>
          <cell r="Q1051" t="str">
            <v>OR Gas Meter Replacement Non Revenue</v>
          </cell>
          <cell r="R1051">
            <v>3735.09</v>
          </cell>
          <cell r="S1051" t="str">
            <v>3055</v>
          </cell>
          <cell r="T1051" t="str">
            <v>XOR55</v>
          </cell>
          <cell r="U1051" t="str">
            <v>Programs</v>
          </cell>
          <cell r="V1051" t="str">
            <v>GD.OR.381000</v>
          </cell>
          <cell r="W1051">
            <v>1</v>
          </cell>
          <cell r="X1051">
            <v>3735.09</v>
          </cell>
        </row>
        <row r="1052">
          <cell r="B1052" t="str">
            <v>YN104</v>
          </cell>
          <cell r="C1052" t="str">
            <v>3117</v>
          </cell>
          <cell r="D1052" t="str">
            <v>Klamath GTN Sta 27P07 Telem</v>
          </cell>
          <cell r="E1052" t="str">
            <v>98705101</v>
          </cell>
          <cell r="F1052" t="str">
            <v>DIS-G S Cap Specific</v>
          </cell>
          <cell r="G1052">
            <v>43617</v>
          </cell>
          <cell r="H1052" t="str">
            <v>202104</v>
          </cell>
          <cell r="I1052">
            <v>202104</v>
          </cell>
          <cell r="J1052" t="str">
            <v>GD</v>
          </cell>
          <cell r="K1052" t="str">
            <v>OR</v>
          </cell>
          <cell r="L1052" t="str">
            <v>379000</v>
          </cell>
          <cell r="M1052" t="str">
            <v xml:space="preserve">068                                </v>
          </cell>
          <cell r="N1052" t="str">
            <v>27P07A</v>
          </cell>
          <cell r="O1052" t="str">
            <v xml:space="preserve">CFNU    </v>
          </cell>
          <cell r="P1052" t="str">
            <v>Gas Telemetry</v>
          </cell>
          <cell r="Q1052" t="str">
            <v>Gas Telemetry - OR</v>
          </cell>
          <cell r="R1052">
            <v>53494.68</v>
          </cell>
          <cell r="S1052" t="str">
            <v>3117</v>
          </cell>
          <cell r="T1052" t="str">
            <v>YN104</v>
          </cell>
          <cell r="U1052" t="str">
            <v>Mandated</v>
          </cell>
          <cell r="V1052" t="str">
            <v>GD.OR.379000</v>
          </cell>
          <cell r="W1052">
            <v>1</v>
          </cell>
          <cell r="X1052">
            <v>53494.68</v>
          </cell>
        </row>
        <row r="1053">
          <cell r="B1053" t="str">
            <v>YN104</v>
          </cell>
          <cell r="C1053" t="str">
            <v>3117</v>
          </cell>
          <cell r="D1053" t="str">
            <v>Klamath GTN Sta 27P07 Telem</v>
          </cell>
          <cell r="E1053" t="str">
            <v>98705101</v>
          </cell>
          <cell r="F1053" t="str">
            <v>DIS-G S Cap Specific</v>
          </cell>
          <cell r="G1053">
            <v>43617</v>
          </cell>
          <cell r="H1053" t="str">
            <v>202104</v>
          </cell>
          <cell r="I1053">
            <v>202104</v>
          </cell>
          <cell r="J1053" t="str">
            <v>GD</v>
          </cell>
          <cell r="K1053" t="str">
            <v>OR</v>
          </cell>
          <cell r="L1053" t="str">
            <v>379000</v>
          </cell>
          <cell r="M1053" t="str">
            <v xml:space="preserve">068                                </v>
          </cell>
          <cell r="N1053" t="str">
            <v>27P07A</v>
          </cell>
          <cell r="O1053" t="str">
            <v xml:space="preserve">NURV    </v>
          </cell>
          <cell r="P1053" t="str">
            <v>Gas Telemetry</v>
          </cell>
          <cell r="Q1053" t="str">
            <v>Gas Telemetry - OR</v>
          </cell>
          <cell r="R1053">
            <v>-53494.68</v>
          </cell>
          <cell r="S1053" t="str">
            <v>3117</v>
          </cell>
          <cell r="T1053" t="str">
            <v>YN104</v>
          </cell>
          <cell r="U1053" t="str">
            <v>Mandated</v>
          </cell>
          <cell r="V1053" t="str">
            <v>GD.OR.379000</v>
          </cell>
          <cell r="W1053">
            <v>1</v>
          </cell>
          <cell r="X1053">
            <v>-53494.68</v>
          </cell>
        </row>
        <row r="1054">
          <cell r="B1054" t="str">
            <v>05P93</v>
          </cell>
          <cell r="C1054" t="str">
            <v>5005</v>
          </cell>
          <cell r="D1054" t="str">
            <v>MAN Transport Backhaul Refresh</v>
          </cell>
          <cell r="E1054" t="str">
            <v>09906093</v>
          </cell>
          <cell r="F1054" t="str">
            <v>GP-Cap Specific</v>
          </cell>
          <cell r="G1054">
            <v>42614</v>
          </cell>
          <cell r="H1054" t="str">
            <v>202104</v>
          </cell>
          <cell r="I1054">
            <v>202104</v>
          </cell>
          <cell r="J1054" t="str">
            <v>CD</v>
          </cell>
          <cell r="K1054" t="str">
            <v>AA</v>
          </cell>
          <cell r="L1054" t="str">
            <v>303100</v>
          </cell>
          <cell r="M1054" t="str">
            <v xml:space="preserve">099                                </v>
          </cell>
          <cell r="N1054" t="str">
            <v>00</v>
          </cell>
          <cell r="O1054" t="str">
            <v xml:space="preserve">CFNU    </v>
          </cell>
          <cell r="P1054" t="str">
            <v>Information Technology Refresh Program</v>
          </cell>
          <cell r="Q1054" t="str">
            <v>Network Systems Refresh</v>
          </cell>
          <cell r="R1054">
            <v>-19566.8</v>
          </cell>
          <cell r="S1054" t="str">
            <v>5005</v>
          </cell>
          <cell r="T1054" t="str">
            <v>05P93</v>
          </cell>
          <cell r="U1054" t="str">
            <v>Mandated</v>
          </cell>
          <cell r="V1054" t="str">
            <v>CD.AA.303100</v>
          </cell>
          <cell r="W1054">
            <v>9.307E-2</v>
          </cell>
          <cell r="X1054">
            <v>-1821.0820759999999</v>
          </cell>
        </row>
        <row r="1055">
          <cell r="B1055" t="str">
            <v>05P93</v>
          </cell>
          <cell r="C1055" t="str">
            <v>5005</v>
          </cell>
          <cell r="D1055" t="str">
            <v>MAN Transport Backhaul Refresh</v>
          </cell>
          <cell r="E1055" t="str">
            <v>09906093</v>
          </cell>
          <cell r="F1055" t="str">
            <v>GP-Cap Specific</v>
          </cell>
          <cell r="G1055">
            <v>42614</v>
          </cell>
          <cell r="H1055" t="str">
            <v>202104</v>
          </cell>
          <cell r="I1055">
            <v>202104</v>
          </cell>
          <cell r="J1055" t="str">
            <v>CD</v>
          </cell>
          <cell r="K1055" t="str">
            <v>AA</v>
          </cell>
          <cell r="L1055" t="str">
            <v>391100</v>
          </cell>
          <cell r="M1055" t="str">
            <v xml:space="preserve">099                                </v>
          </cell>
          <cell r="N1055" t="str">
            <v>00</v>
          </cell>
          <cell r="O1055" t="str">
            <v xml:space="preserve">CFNU    </v>
          </cell>
          <cell r="P1055" t="str">
            <v>Information Technology Refresh Program</v>
          </cell>
          <cell r="Q1055" t="str">
            <v>Network Systems Refresh</v>
          </cell>
          <cell r="R1055">
            <v>-110210.96</v>
          </cell>
          <cell r="S1055" t="str">
            <v>5005</v>
          </cell>
          <cell r="T1055" t="str">
            <v>05P93</v>
          </cell>
          <cell r="U1055" t="str">
            <v>Mandated</v>
          </cell>
          <cell r="V1055" t="str">
            <v>CD.AA.391100</v>
          </cell>
          <cell r="W1055">
            <v>9.307E-2</v>
          </cell>
          <cell r="X1055">
            <v>-10257.3340472</v>
          </cell>
        </row>
        <row r="1056">
          <cell r="B1056" t="str">
            <v>10W09</v>
          </cell>
          <cell r="C1056" t="str">
            <v>5010</v>
          </cell>
          <cell r="D1056" t="str">
            <v>MyAvista.com DR Systems</v>
          </cell>
          <cell r="E1056" t="str">
            <v>09906284</v>
          </cell>
          <cell r="F1056" t="str">
            <v>GP-Cap Specific</v>
          </cell>
          <cell r="G1056">
            <v>43101</v>
          </cell>
          <cell r="H1056" t="str">
            <v>202104</v>
          </cell>
          <cell r="I1056">
            <v>202104</v>
          </cell>
          <cell r="J1056" t="str">
            <v>CD</v>
          </cell>
          <cell r="K1056" t="str">
            <v>AA</v>
          </cell>
          <cell r="L1056" t="str">
            <v>303100</v>
          </cell>
          <cell r="M1056" t="str">
            <v xml:space="preserve">099                                </v>
          </cell>
          <cell r="N1056" t="str">
            <v>00</v>
          </cell>
          <cell r="O1056" t="str">
            <v xml:space="preserve">UADD    </v>
          </cell>
          <cell r="P1056" t="str">
            <v>Enterprise Business Continuity</v>
          </cell>
          <cell r="Q1056" t="str">
            <v>Enterprise Business Continuity</v>
          </cell>
          <cell r="R1056">
            <v>25708.82</v>
          </cell>
          <cell r="S1056" t="str">
            <v>5010</v>
          </cell>
          <cell r="T1056" t="str">
            <v>10W09</v>
          </cell>
          <cell r="U1056" t="str">
            <v>Programs</v>
          </cell>
          <cell r="V1056" t="str">
            <v>CD.AA.303100</v>
          </cell>
          <cell r="W1056">
            <v>9.307E-2</v>
          </cell>
          <cell r="X1056">
            <v>2392.7198773999999</v>
          </cell>
        </row>
        <row r="1057">
          <cell r="B1057" t="str">
            <v>10W09</v>
          </cell>
          <cell r="C1057" t="str">
            <v>5010</v>
          </cell>
          <cell r="D1057" t="str">
            <v>MyAvista.com DR Systems</v>
          </cell>
          <cell r="E1057" t="str">
            <v>09906284</v>
          </cell>
          <cell r="F1057" t="str">
            <v>GP-Cap Specific</v>
          </cell>
          <cell r="G1057">
            <v>43101</v>
          </cell>
          <cell r="H1057" t="str">
            <v>202104</v>
          </cell>
          <cell r="I1057">
            <v>202104</v>
          </cell>
          <cell r="J1057" t="str">
            <v>CD</v>
          </cell>
          <cell r="K1057" t="str">
            <v>AA</v>
          </cell>
          <cell r="L1057" t="str">
            <v>391100</v>
          </cell>
          <cell r="M1057" t="str">
            <v xml:space="preserve">099                                </v>
          </cell>
          <cell r="N1057" t="str">
            <v>00</v>
          </cell>
          <cell r="O1057" t="str">
            <v xml:space="preserve">UADD    </v>
          </cell>
          <cell r="P1057" t="str">
            <v>Enterprise Business Continuity</v>
          </cell>
          <cell r="Q1057" t="str">
            <v>Enterprise Business Continuity</v>
          </cell>
          <cell r="R1057">
            <v>145130.57</v>
          </cell>
          <cell r="S1057" t="str">
            <v>5010</v>
          </cell>
          <cell r="T1057" t="str">
            <v>10W09</v>
          </cell>
          <cell r="U1057" t="str">
            <v>Programs</v>
          </cell>
          <cell r="V1057" t="str">
            <v>CD.AA.391100</v>
          </cell>
          <cell r="W1057">
            <v>9.307E-2</v>
          </cell>
          <cell r="X1057">
            <v>13507.302149900001</v>
          </cell>
        </row>
        <row r="1058">
          <cell r="B1058" t="str">
            <v>01N09</v>
          </cell>
          <cell r="C1058" t="str">
            <v>5016</v>
          </cell>
          <cell r="D1058" t="str">
            <v>Edge Browser Implement Pkg 2</v>
          </cell>
          <cell r="E1058" t="str">
            <v>09906742</v>
          </cell>
          <cell r="F1058" t="str">
            <v>GP-Cap Specific</v>
          </cell>
          <cell r="G1058">
            <v>44075</v>
          </cell>
          <cell r="H1058" t="str">
            <v>202104</v>
          </cell>
          <cell r="I1058">
            <v>202104</v>
          </cell>
          <cell r="J1058" t="str">
            <v>CD</v>
          </cell>
          <cell r="K1058" t="str">
            <v>AA</v>
          </cell>
          <cell r="L1058" t="str">
            <v>303100</v>
          </cell>
          <cell r="M1058" t="str">
            <v xml:space="preserve">099                                </v>
          </cell>
          <cell r="N1058" t="str">
            <v>00</v>
          </cell>
          <cell r="O1058" t="str">
            <v xml:space="preserve">UADD    </v>
          </cell>
          <cell r="P1058" t="str">
            <v>Endpoint Compute and Productivity Systems</v>
          </cell>
          <cell r="Q1058" t="str">
            <v>Endpoint Compute and Productivity Systems</v>
          </cell>
          <cell r="R1058">
            <v>903.34</v>
          </cell>
          <cell r="S1058" t="str">
            <v>5016</v>
          </cell>
          <cell r="T1058" t="str">
            <v>01N09</v>
          </cell>
          <cell r="U1058" t="str">
            <v>Programs</v>
          </cell>
          <cell r="V1058" t="str">
            <v>CD.AA.303100</v>
          </cell>
          <cell r="W1058">
            <v>9.307E-2</v>
          </cell>
          <cell r="X1058">
            <v>84.073853800000009</v>
          </cell>
        </row>
        <row r="1059">
          <cell r="B1059" t="str">
            <v>01N09</v>
          </cell>
          <cell r="C1059" t="str">
            <v>5016</v>
          </cell>
          <cell r="D1059" t="str">
            <v>Edge Browser Implementation</v>
          </cell>
          <cell r="E1059" t="str">
            <v>09906659</v>
          </cell>
          <cell r="F1059" t="str">
            <v>GP-Cap Specific</v>
          </cell>
          <cell r="G1059">
            <v>43831</v>
          </cell>
          <cell r="H1059" t="str">
            <v>202104</v>
          </cell>
          <cell r="I1059">
            <v>202104</v>
          </cell>
          <cell r="J1059" t="str">
            <v>CD</v>
          </cell>
          <cell r="K1059" t="str">
            <v>AA</v>
          </cell>
          <cell r="L1059" t="str">
            <v>303100</v>
          </cell>
          <cell r="M1059" t="str">
            <v xml:space="preserve">099                                </v>
          </cell>
          <cell r="N1059" t="str">
            <v>00</v>
          </cell>
          <cell r="O1059" t="str">
            <v xml:space="preserve">UADD    </v>
          </cell>
          <cell r="P1059" t="str">
            <v>Endpoint Compute and Productivity Systems</v>
          </cell>
          <cell r="Q1059" t="str">
            <v>Endpoint Compute and Productivity Systems</v>
          </cell>
          <cell r="R1059">
            <v>-52.55</v>
          </cell>
          <cell r="S1059" t="str">
            <v>5016</v>
          </cell>
          <cell r="T1059" t="str">
            <v>01N09</v>
          </cell>
          <cell r="U1059" t="str">
            <v>Programs</v>
          </cell>
          <cell r="V1059" t="str">
            <v>CD.AA.303100</v>
          </cell>
          <cell r="W1059">
            <v>9.307E-2</v>
          </cell>
          <cell r="X1059">
            <v>-4.8908284999999996</v>
          </cell>
        </row>
        <row r="1060">
          <cell r="B1060" t="str">
            <v>01N09</v>
          </cell>
          <cell r="C1060" t="str">
            <v>5016</v>
          </cell>
          <cell r="D1060" t="str">
            <v>Endpoint PC Systems Deploy2019</v>
          </cell>
          <cell r="E1060" t="str">
            <v>09906471</v>
          </cell>
          <cell r="F1060" t="str">
            <v>GP-Cap Blanket</v>
          </cell>
          <cell r="G1060">
            <v>43466</v>
          </cell>
          <cell r="H1060" t="str">
            <v>202104</v>
          </cell>
          <cell r="I1060">
            <v>202104</v>
          </cell>
          <cell r="J1060" t="str">
            <v>CD</v>
          </cell>
          <cell r="K1060" t="str">
            <v>AA</v>
          </cell>
          <cell r="L1060" t="str">
            <v>303100</v>
          </cell>
          <cell r="M1060" t="str">
            <v xml:space="preserve">099                                </v>
          </cell>
          <cell r="N1060" t="str">
            <v>00</v>
          </cell>
          <cell r="O1060" t="str">
            <v xml:space="preserve">UADD    </v>
          </cell>
          <cell r="P1060" t="str">
            <v>Endpoint Compute and Productivity Systems</v>
          </cell>
          <cell r="Q1060" t="str">
            <v>Endpoint Compute and Productivity Systems</v>
          </cell>
          <cell r="R1060">
            <v>2066.4499999999998</v>
          </cell>
          <cell r="S1060" t="str">
            <v>5016</v>
          </cell>
          <cell r="T1060" t="str">
            <v>01N09</v>
          </cell>
          <cell r="U1060" t="str">
            <v>Programs</v>
          </cell>
          <cell r="V1060" t="str">
            <v>CD.AA.303100</v>
          </cell>
          <cell r="W1060">
            <v>9.307E-2</v>
          </cell>
          <cell r="X1060">
            <v>192.3245015</v>
          </cell>
        </row>
        <row r="1061">
          <cell r="B1061" t="str">
            <v>01N09</v>
          </cell>
          <cell r="C1061" t="str">
            <v>5016</v>
          </cell>
          <cell r="D1061" t="str">
            <v>Endpoint PC Systems Deploy2019</v>
          </cell>
          <cell r="E1061" t="str">
            <v>09906471</v>
          </cell>
          <cell r="F1061" t="str">
            <v>GP-Cap Blanket</v>
          </cell>
          <cell r="G1061">
            <v>43466</v>
          </cell>
          <cell r="H1061" t="str">
            <v>202104</v>
          </cell>
          <cell r="I1061">
            <v>202104</v>
          </cell>
          <cell r="J1061" t="str">
            <v>CD</v>
          </cell>
          <cell r="K1061" t="str">
            <v>AA</v>
          </cell>
          <cell r="L1061" t="str">
            <v>391100</v>
          </cell>
          <cell r="M1061" t="str">
            <v xml:space="preserve">099                                </v>
          </cell>
          <cell r="N1061" t="str">
            <v>00</v>
          </cell>
          <cell r="O1061" t="str">
            <v xml:space="preserve">UADD    </v>
          </cell>
          <cell r="P1061" t="str">
            <v>Endpoint Compute and Productivity Systems</v>
          </cell>
          <cell r="Q1061" t="str">
            <v>Endpoint Compute and Productivity Systems</v>
          </cell>
          <cell r="R1061">
            <v>2066.46</v>
          </cell>
          <cell r="S1061" t="str">
            <v>5016</v>
          </cell>
          <cell r="T1061" t="str">
            <v>01N09</v>
          </cell>
          <cell r="U1061" t="str">
            <v>Programs</v>
          </cell>
          <cell r="V1061" t="str">
            <v>CD.AA.391100</v>
          </cell>
          <cell r="W1061">
            <v>9.307E-2</v>
          </cell>
          <cell r="X1061">
            <v>192.32543219999999</v>
          </cell>
        </row>
        <row r="1062">
          <cell r="B1062" t="str">
            <v>01N09</v>
          </cell>
          <cell r="C1062" t="str">
            <v>5016</v>
          </cell>
          <cell r="D1062" t="str">
            <v>Endpoint Print Systems 2019</v>
          </cell>
          <cell r="E1062" t="str">
            <v>09906468</v>
          </cell>
          <cell r="F1062" t="str">
            <v>GP-Cap Blanket</v>
          </cell>
          <cell r="G1062">
            <v>43466</v>
          </cell>
          <cell r="H1062" t="str">
            <v>202104</v>
          </cell>
          <cell r="I1062">
            <v>202104</v>
          </cell>
          <cell r="J1062" t="str">
            <v>CD</v>
          </cell>
          <cell r="K1062" t="str">
            <v>AA</v>
          </cell>
          <cell r="L1062" t="str">
            <v>303100</v>
          </cell>
          <cell r="M1062" t="str">
            <v xml:space="preserve">099                                </v>
          </cell>
          <cell r="N1062" t="str">
            <v>00</v>
          </cell>
          <cell r="O1062" t="str">
            <v xml:space="preserve">UADD    </v>
          </cell>
          <cell r="P1062" t="str">
            <v>Endpoint Compute and Productivity Systems</v>
          </cell>
          <cell r="Q1062" t="str">
            <v>Endpoint Compute and Productivity Systems</v>
          </cell>
          <cell r="R1062">
            <v>19.13</v>
          </cell>
          <cell r="S1062" t="str">
            <v>5016</v>
          </cell>
          <cell r="T1062" t="str">
            <v>01N09</v>
          </cell>
          <cell r="U1062" t="str">
            <v>Programs</v>
          </cell>
          <cell r="V1062" t="str">
            <v>CD.AA.303100</v>
          </cell>
          <cell r="W1062">
            <v>9.307E-2</v>
          </cell>
          <cell r="X1062">
            <v>1.7804290999999999</v>
          </cell>
        </row>
        <row r="1063">
          <cell r="B1063" t="str">
            <v>01N09</v>
          </cell>
          <cell r="C1063" t="str">
            <v>5016</v>
          </cell>
          <cell r="D1063" t="str">
            <v>Endpoint Print Systems 2019</v>
          </cell>
          <cell r="E1063" t="str">
            <v>09906468</v>
          </cell>
          <cell r="F1063" t="str">
            <v>GP-Cap Blanket</v>
          </cell>
          <cell r="G1063">
            <v>43466</v>
          </cell>
          <cell r="H1063" t="str">
            <v>202104</v>
          </cell>
          <cell r="I1063">
            <v>202104</v>
          </cell>
          <cell r="J1063" t="str">
            <v>CD</v>
          </cell>
          <cell r="K1063" t="str">
            <v>AA</v>
          </cell>
          <cell r="L1063" t="str">
            <v>391100</v>
          </cell>
          <cell r="M1063" t="str">
            <v xml:space="preserve">099                                </v>
          </cell>
          <cell r="N1063" t="str">
            <v>00</v>
          </cell>
          <cell r="O1063" t="str">
            <v xml:space="preserve">UADD    </v>
          </cell>
          <cell r="P1063" t="str">
            <v>Endpoint Compute and Productivity Systems</v>
          </cell>
          <cell r="Q1063" t="str">
            <v>Endpoint Compute and Productivity Systems</v>
          </cell>
          <cell r="R1063">
            <v>19.13</v>
          </cell>
          <cell r="S1063" t="str">
            <v>5016</v>
          </cell>
          <cell r="T1063" t="str">
            <v>01N09</v>
          </cell>
          <cell r="U1063" t="str">
            <v>Programs</v>
          </cell>
          <cell r="V1063" t="str">
            <v>CD.AA.391100</v>
          </cell>
          <cell r="W1063">
            <v>9.307E-2</v>
          </cell>
          <cell r="X1063">
            <v>1.7804290999999999</v>
          </cell>
        </row>
        <row r="1064">
          <cell r="B1064" t="str">
            <v>01N09</v>
          </cell>
          <cell r="C1064" t="str">
            <v>5016</v>
          </cell>
          <cell r="D1064" t="str">
            <v>GCN Remote Access</v>
          </cell>
          <cell r="E1064" t="str">
            <v>09906707</v>
          </cell>
          <cell r="F1064" t="str">
            <v>GP-Cap Specific</v>
          </cell>
          <cell r="G1064">
            <v>43952</v>
          </cell>
          <cell r="H1064" t="str">
            <v>202104</v>
          </cell>
          <cell r="I1064">
            <v>202104</v>
          </cell>
          <cell r="J1064" t="str">
            <v>CD</v>
          </cell>
          <cell r="K1064" t="str">
            <v>AA</v>
          </cell>
          <cell r="L1064" t="str">
            <v>397000</v>
          </cell>
          <cell r="M1064" t="str">
            <v xml:space="preserve">099                                </v>
          </cell>
          <cell r="N1064" t="str">
            <v>00</v>
          </cell>
          <cell r="O1064" t="str">
            <v xml:space="preserve">UADD    </v>
          </cell>
          <cell r="P1064" t="str">
            <v>Endpoint Compute and Productivity Systems</v>
          </cell>
          <cell r="Q1064" t="str">
            <v>Endpoint Compute and Productivity Systems</v>
          </cell>
          <cell r="R1064">
            <v>489.13</v>
          </cell>
          <cell r="S1064" t="str">
            <v>5016</v>
          </cell>
          <cell r="T1064" t="str">
            <v>01N09</v>
          </cell>
          <cell r="U1064" t="str">
            <v>Programs</v>
          </cell>
          <cell r="V1064" t="str">
            <v>CD.AA.397000</v>
          </cell>
          <cell r="W1064">
            <v>9.307E-2</v>
          </cell>
          <cell r="X1064">
            <v>45.523329099999998</v>
          </cell>
        </row>
        <row r="1065">
          <cell r="B1065" t="str">
            <v>01N09</v>
          </cell>
          <cell r="C1065" t="str">
            <v>5016</v>
          </cell>
          <cell r="D1065" t="str">
            <v>MS Office 2013 Refresh</v>
          </cell>
          <cell r="E1065" t="str">
            <v>09906434</v>
          </cell>
          <cell r="F1065" t="str">
            <v>GP-Cap Specific</v>
          </cell>
          <cell r="G1065">
            <v>43435</v>
          </cell>
          <cell r="H1065" t="str">
            <v>202104</v>
          </cell>
          <cell r="I1065">
            <v>202104</v>
          </cell>
          <cell r="J1065" t="str">
            <v>CD</v>
          </cell>
          <cell r="K1065" t="str">
            <v>AA</v>
          </cell>
          <cell r="L1065" t="str">
            <v>303100</v>
          </cell>
          <cell r="M1065" t="str">
            <v xml:space="preserve">099                                </v>
          </cell>
          <cell r="N1065" t="str">
            <v>00</v>
          </cell>
          <cell r="O1065" t="str">
            <v xml:space="preserve">UADD    </v>
          </cell>
          <cell r="P1065" t="str">
            <v>Endpoint Compute and Productivity Systems</v>
          </cell>
          <cell r="Q1065" t="str">
            <v>Endpoint Compute and Productivity Systems</v>
          </cell>
          <cell r="R1065">
            <v>1595.59</v>
          </cell>
          <cell r="S1065" t="str">
            <v>5016</v>
          </cell>
          <cell r="T1065" t="str">
            <v>01N09</v>
          </cell>
          <cell r="U1065" t="str">
            <v>Programs</v>
          </cell>
          <cell r="V1065" t="str">
            <v>CD.AA.303100</v>
          </cell>
          <cell r="W1065">
            <v>9.307E-2</v>
          </cell>
          <cell r="X1065">
            <v>148.50156129999999</v>
          </cell>
        </row>
        <row r="1066">
          <cell r="B1066" t="str">
            <v>01N09</v>
          </cell>
          <cell r="C1066" t="str">
            <v>5016</v>
          </cell>
          <cell r="D1066" t="str">
            <v>MS Office 2013 Refresh</v>
          </cell>
          <cell r="E1066" t="str">
            <v>09906434</v>
          </cell>
          <cell r="F1066" t="str">
            <v>GP-Cap Specific</v>
          </cell>
          <cell r="G1066">
            <v>43435</v>
          </cell>
          <cell r="H1066" t="str">
            <v>202104</v>
          </cell>
          <cell r="I1066">
            <v>202104</v>
          </cell>
          <cell r="J1066" t="str">
            <v>CD</v>
          </cell>
          <cell r="K1066" t="str">
            <v>AA</v>
          </cell>
          <cell r="L1066" t="str">
            <v>391100</v>
          </cell>
          <cell r="M1066" t="str">
            <v xml:space="preserve">099                                </v>
          </cell>
          <cell r="N1066" t="str">
            <v>00</v>
          </cell>
          <cell r="O1066" t="str">
            <v xml:space="preserve">UADD    </v>
          </cell>
          <cell r="P1066" t="str">
            <v>Endpoint Compute and Productivity Systems</v>
          </cell>
          <cell r="Q1066" t="str">
            <v>Endpoint Compute and Productivity Systems</v>
          </cell>
          <cell r="R1066">
            <v>235.85</v>
          </cell>
          <cell r="S1066" t="str">
            <v>5016</v>
          </cell>
          <cell r="T1066" t="str">
            <v>01N09</v>
          </cell>
          <cell r="U1066" t="str">
            <v>Programs</v>
          </cell>
          <cell r="V1066" t="str">
            <v>CD.AA.391100</v>
          </cell>
          <cell r="W1066">
            <v>9.307E-2</v>
          </cell>
          <cell r="X1066">
            <v>21.950559500000001</v>
          </cell>
        </row>
        <row r="1067">
          <cell r="B1067" t="str">
            <v>01N09</v>
          </cell>
          <cell r="C1067" t="str">
            <v>5016</v>
          </cell>
          <cell r="D1067" t="str">
            <v>MS Office 2013 Refresh</v>
          </cell>
          <cell r="E1067" t="str">
            <v>09906434</v>
          </cell>
          <cell r="F1067" t="str">
            <v>GP-Cap Specific</v>
          </cell>
          <cell r="G1067">
            <v>43435</v>
          </cell>
          <cell r="H1067" t="str">
            <v>202104</v>
          </cell>
          <cell r="I1067">
            <v>202104</v>
          </cell>
          <cell r="J1067" t="str">
            <v>CD</v>
          </cell>
          <cell r="K1067" t="str">
            <v>AA</v>
          </cell>
          <cell r="L1067" t="str">
            <v>397000</v>
          </cell>
          <cell r="M1067" t="str">
            <v xml:space="preserve">099                                </v>
          </cell>
          <cell r="N1067" t="str">
            <v>00</v>
          </cell>
          <cell r="O1067" t="str">
            <v xml:space="preserve">UADD    </v>
          </cell>
          <cell r="P1067" t="str">
            <v>Endpoint Compute and Productivity Systems</v>
          </cell>
          <cell r="Q1067" t="str">
            <v>Endpoint Compute and Productivity Systems</v>
          </cell>
          <cell r="R1067">
            <v>17.5</v>
          </cell>
          <cell r="S1067" t="str">
            <v>5016</v>
          </cell>
          <cell r="T1067" t="str">
            <v>01N09</v>
          </cell>
          <cell r="U1067" t="str">
            <v>Programs</v>
          </cell>
          <cell r="V1067" t="str">
            <v>CD.AA.397000</v>
          </cell>
          <cell r="W1067">
            <v>9.307E-2</v>
          </cell>
          <cell r="X1067">
            <v>1.628725</v>
          </cell>
        </row>
        <row r="1068">
          <cell r="B1068" t="str">
            <v>01N09</v>
          </cell>
          <cell r="C1068" t="str">
            <v>5016</v>
          </cell>
          <cell r="D1068" t="str">
            <v>Microsoft Product Updates-ECPS</v>
          </cell>
          <cell r="E1068" t="str">
            <v>09906699</v>
          </cell>
          <cell r="F1068" t="str">
            <v>GP-Cap Specific</v>
          </cell>
          <cell r="G1068">
            <v>43405</v>
          </cell>
          <cell r="H1068" t="str">
            <v>202104</v>
          </cell>
          <cell r="I1068">
            <v>202104</v>
          </cell>
          <cell r="J1068" t="str">
            <v>CD</v>
          </cell>
          <cell r="K1068" t="str">
            <v>AA</v>
          </cell>
          <cell r="L1068" t="str">
            <v>303100</v>
          </cell>
          <cell r="M1068" t="str">
            <v xml:space="preserve">099                                </v>
          </cell>
          <cell r="N1068" t="str">
            <v>00</v>
          </cell>
          <cell r="O1068" t="str">
            <v xml:space="preserve">UADD    </v>
          </cell>
          <cell r="P1068" t="str">
            <v>Endpoint Compute and Productivity Systems</v>
          </cell>
          <cell r="Q1068" t="str">
            <v>Endpoint Compute and Productivity Systems</v>
          </cell>
          <cell r="R1068">
            <v>14533.97</v>
          </cell>
          <cell r="S1068" t="str">
            <v>5016</v>
          </cell>
          <cell r="T1068" t="str">
            <v>01N09</v>
          </cell>
          <cell r="U1068" t="str">
            <v>Programs</v>
          </cell>
          <cell r="V1068" t="str">
            <v>CD.AA.303100</v>
          </cell>
          <cell r="W1068">
            <v>9.307E-2</v>
          </cell>
          <cell r="X1068">
            <v>1352.6765879</v>
          </cell>
        </row>
        <row r="1069">
          <cell r="B1069" t="str">
            <v>01N09</v>
          </cell>
          <cell r="C1069" t="str">
            <v>5016</v>
          </cell>
          <cell r="D1069" t="str">
            <v>Win 10 Deployment Ph 2</v>
          </cell>
          <cell r="E1069" t="str">
            <v>09906766</v>
          </cell>
          <cell r="F1069" t="str">
            <v>GP-Cap Blanket</v>
          </cell>
          <cell r="G1069">
            <v>43374</v>
          </cell>
          <cell r="H1069" t="str">
            <v>202104</v>
          </cell>
          <cell r="I1069">
            <v>202104</v>
          </cell>
          <cell r="J1069" t="str">
            <v>CD</v>
          </cell>
          <cell r="K1069" t="str">
            <v>AA</v>
          </cell>
          <cell r="L1069" t="str">
            <v>391100</v>
          </cell>
          <cell r="M1069" t="str">
            <v xml:space="preserve">099                                </v>
          </cell>
          <cell r="N1069" t="str">
            <v>00</v>
          </cell>
          <cell r="O1069" t="str">
            <v xml:space="preserve">UADD    </v>
          </cell>
          <cell r="P1069" t="str">
            <v>Endpoint Compute and Productivity Systems</v>
          </cell>
          <cell r="Q1069" t="str">
            <v>Endpoint Compute and Productivity Systems</v>
          </cell>
          <cell r="R1069">
            <v>-52615.51</v>
          </cell>
          <cell r="S1069" t="str">
            <v>5016</v>
          </cell>
          <cell r="T1069" t="str">
            <v>01N09</v>
          </cell>
          <cell r="U1069" t="str">
            <v>Programs</v>
          </cell>
          <cell r="V1069" t="str">
            <v>CD.AA.391100</v>
          </cell>
          <cell r="W1069">
            <v>9.307E-2</v>
          </cell>
          <cell r="X1069">
            <v>-4896.9255156999998</v>
          </cell>
        </row>
        <row r="1070">
          <cell r="B1070" t="str">
            <v>01N09</v>
          </cell>
          <cell r="C1070" t="str">
            <v>5016</v>
          </cell>
          <cell r="D1070" t="str">
            <v>Windows 10 Deployment</v>
          </cell>
          <cell r="E1070" t="str">
            <v>09906389</v>
          </cell>
          <cell r="F1070" t="str">
            <v>GP-Cap Specific</v>
          </cell>
          <cell r="G1070">
            <v>43374</v>
          </cell>
          <cell r="H1070" t="str">
            <v>202104</v>
          </cell>
          <cell r="I1070">
            <v>202104</v>
          </cell>
          <cell r="J1070" t="str">
            <v>CD</v>
          </cell>
          <cell r="K1070" t="str">
            <v>AA</v>
          </cell>
          <cell r="L1070" t="str">
            <v>391100</v>
          </cell>
          <cell r="M1070" t="str">
            <v xml:space="preserve">099                                </v>
          </cell>
          <cell r="N1070" t="str">
            <v>00</v>
          </cell>
          <cell r="O1070" t="str">
            <v xml:space="preserve">UADD    </v>
          </cell>
          <cell r="P1070" t="str">
            <v>Endpoint Compute and Productivity Systems</v>
          </cell>
          <cell r="Q1070" t="str">
            <v>Endpoint Compute and Productivity Systems</v>
          </cell>
          <cell r="R1070">
            <v>69026.720000000001</v>
          </cell>
          <cell r="S1070" t="str">
            <v>5016</v>
          </cell>
          <cell r="T1070" t="str">
            <v>01N09</v>
          </cell>
          <cell r="U1070" t="str">
            <v>Programs</v>
          </cell>
          <cell r="V1070" t="str">
            <v>CD.AA.391100</v>
          </cell>
          <cell r="W1070">
            <v>9.307E-2</v>
          </cell>
          <cell r="X1070">
            <v>6424.3168304000001</v>
          </cell>
        </row>
        <row r="1071">
          <cell r="B1071" t="str">
            <v>18W01</v>
          </cell>
          <cell r="C1071" t="str">
            <v>5018</v>
          </cell>
          <cell r="D1071" t="str">
            <v>GIS Enhancements-2020 Pkg3</v>
          </cell>
          <cell r="E1071" t="str">
            <v>09906647</v>
          </cell>
          <cell r="F1071" t="str">
            <v>GP-Cap Specific</v>
          </cell>
          <cell r="G1071">
            <v>43831</v>
          </cell>
          <cell r="H1071" t="str">
            <v>202104</v>
          </cell>
          <cell r="I1071">
            <v>202104</v>
          </cell>
          <cell r="J1071" t="str">
            <v>CD</v>
          </cell>
          <cell r="K1071" t="str">
            <v>AA</v>
          </cell>
          <cell r="L1071" t="str">
            <v>303100</v>
          </cell>
          <cell r="M1071" t="str">
            <v xml:space="preserve">099                                </v>
          </cell>
          <cell r="N1071" t="str">
            <v>00</v>
          </cell>
          <cell r="O1071" t="str">
            <v xml:space="preserve">CFNU    </v>
          </cell>
          <cell r="P1071" t="str">
            <v>Energy Delivery Op Efficiency &amp; Shared Services</v>
          </cell>
          <cell r="Q1071" t="str">
            <v>Energy Delivery Op Efficiency &amp; Shared Services</v>
          </cell>
          <cell r="R1071">
            <v>277978.58</v>
          </cell>
          <cell r="S1071" t="str">
            <v>5018</v>
          </cell>
          <cell r="T1071" t="str">
            <v>18W01</v>
          </cell>
          <cell r="U1071" t="str">
            <v>Programs</v>
          </cell>
          <cell r="V1071" t="str">
            <v>CD.AA.303100</v>
          </cell>
          <cell r="W1071">
            <v>9.307E-2</v>
          </cell>
          <cell r="X1071">
            <v>25871.466440600001</v>
          </cell>
        </row>
        <row r="1072">
          <cell r="B1072" t="str">
            <v>18W01</v>
          </cell>
          <cell r="C1072" t="str">
            <v>5018</v>
          </cell>
          <cell r="D1072" t="str">
            <v>GIS Enhancements-2020 Pkg3</v>
          </cell>
          <cell r="E1072" t="str">
            <v>09906647</v>
          </cell>
          <cell r="F1072" t="str">
            <v>GP-Cap Specific</v>
          </cell>
          <cell r="G1072">
            <v>43831</v>
          </cell>
          <cell r="H1072" t="str">
            <v>202104</v>
          </cell>
          <cell r="I1072">
            <v>202104</v>
          </cell>
          <cell r="J1072" t="str">
            <v>CD</v>
          </cell>
          <cell r="K1072" t="str">
            <v>AA</v>
          </cell>
          <cell r="L1072" t="str">
            <v>303100</v>
          </cell>
          <cell r="M1072" t="str">
            <v xml:space="preserve">099                                </v>
          </cell>
          <cell r="N1072" t="str">
            <v>00</v>
          </cell>
          <cell r="O1072" t="str">
            <v xml:space="preserve">NURV    </v>
          </cell>
          <cell r="P1072" t="str">
            <v>Energy Delivery Op Efficiency &amp; Shared Services</v>
          </cell>
          <cell r="Q1072" t="str">
            <v>Energy Delivery Op Efficiency &amp; Shared Services</v>
          </cell>
          <cell r="R1072">
            <v>-277978.58</v>
          </cell>
          <cell r="S1072" t="str">
            <v>5018</v>
          </cell>
          <cell r="T1072" t="str">
            <v>18W01</v>
          </cell>
          <cell r="U1072" t="str">
            <v>Programs</v>
          </cell>
          <cell r="V1072" t="str">
            <v>CD.AA.303100</v>
          </cell>
          <cell r="W1072">
            <v>9.307E-2</v>
          </cell>
          <cell r="X1072">
            <v>-25871.466440600001</v>
          </cell>
        </row>
        <row r="1073">
          <cell r="B1073" t="str">
            <v>18W01</v>
          </cell>
          <cell r="C1073" t="str">
            <v>5018</v>
          </cell>
          <cell r="D1073" t="str">
            <v>Maximo Enhancements Pkg 3</v>
          </cell>
          <cell r="E1073" t="str">
            <v>09906655</v>
          </cell>
          <cell r="F1073" t="str">
            <v>GP-Cap Specific</v>
          </cell>
          <cell r="G1073">
            <v>43831</v>
          </cell>
          <cell r="H1073" t="str">
            <v>202104</v>
          </cell>
          <cell r="I1073">
            <v>202104</v>
          </cell>
          <cell r="J1073" t="str">
            <v>CD</v>
          </cell>
          <cell r="K1073" t="str">
            <v>AA</v>
          </cell>
          <cell r="L1073" t="str">
            <v>303100</v>
          </cell>
          <cell r="M1073" t="str">
            <v xml:space="preserve">099                                </v>
          </cell>
          <cell r="N1073" t="str">
            <v>00</v>
          </cell>
          <cell r="O1073" t="str">
            <v xml:space="preserve">UADD    </v>
          </cell>
          <cell r="P1073" t="str">
            <v>Energy Delivery Op Efficiency &amp; Shared Services</v>
          </cell>
          <cell r="Q1073" t="str">
            <v>Energy Delivery Op Efficiency &amp; Shared Services</v>
          </cell>
          <cell r="R1073">
            <v>1021.3</v>
          </cell>
          <cell r="S1073" t="str">
            <v>5018</v>
          </cell>
          <cell r="T1073" t="str">
            <v>18W01</v>
          </cell>
          <cell r="U1073" t="str">
            <v>Programs</v>
          </cell>
          <cell r="V1073" t="str">
            <v>CD.AA.303100</v>
          </cell>
          <cell r="W1073">
            <v>9.307E-2</v>
          </cell>
          <cell r="X1073">
            <v>95.052391</v>
          </cell>
        </row>
        <row r="1074">
          <cell r="B1074" t="str">
            <v>18W01</v>
          </cell>
          <cell r="C1074" t="str">
            <v>5018</v>
          </cell>
          <cell r="D1074" t="str">
            <v>PI Enhancements 2020</v>
          </cell>
          <cell r="E1074" t="str">
            <v>09906639</v>
          </cell>
          <cell r="F1074" t="str">
            <v>GP-Cap Specific</v>
          </cell>
          <cell r="G1074">
            <v>43831</v>
          </cell>
          <cell r="H1074" t="str">
            <v>202104</v>
          </cell>
          <cell r="I1074">
            <v>202104</v>
          </cell>
          <cell r="J1074" t="str">
            <v>CD</v>
          </cell>
          <cell r="K1074" t="str">
            <v>AA</v>
          </cell>
          <cell r="L1074" t="str">
            <v>303100</v>
          </cell>
          <cell r="M1074" t="str">
            <v xml:space="preserve">099                                </v>
          </cell>
          <cell r="N1074" t="str">
            <v>00</v>
          </cell>
          <cell r="O1074" t="str">
            <v xml:space="preserve">CFNU    </v>
          </cell>
          <cell r="P1074" t="str">
            <v>Energy Delivery Op Efficiency &amp; Shared Services</v>
          </cell>
          <cell r="Q1074" t="str">
            <v>Energy Delivery Op Efficiency &amp; Shared Services</v>
          </cell>
          <cell r="R1074">
            <v>74226.98</v>
          </cell>
          <cell r="S1074" t="str">
            <v>5018</v>
          </cell>
          <cell r="T1074" t="str">
            <v>18W01</v>
          </cell>
          <cell r="U1074" t="str">
            <v>Programs</v>
          </cell>
          <cell r="V1074" t="str">
            <v>CD.AA.303100</v>
          </cell>
          <cell r="W1074">
            <v>9.307E-2</v>
          </cell>
          <cell r="X1074">
            <v>6908.3050285999998</v>
          </cell>
        </row>
        <row r="1075">
          <cell r="B1075" t="str">
            <v>18W01</v>
          </cell>
          <cell r="C1075" t="str">
            <v>5018</v>
          </cell>
          <cell r="D1075" t="str">
            <v>PI Enhancements 2020</v>
          </cell>
          <cell r="E1075" t="str">
            <v>09906639</v>
          </cell>
          <cell r="F1075" t="str">
            <v>GP-Cap Specific</v>
          </cell>
          <cell r="G1075">
            <v>43831</v>
          </cell>
          <cell r="H1075" t="str">
            <v>202104</v>
          </cell>
          <cell r="I1075">
            <v>202104</v>
          </cell>
          <cell r="J1075" t="str">
            <v>CD</v>
          </cell>
          <cell r="K1075" t="str">
            <v>AA</v>
          </cell>
          <cell r="L1075" t="str">
            <v>303100</v>
          </cell>
          <cell r="M1075" t="str">
            <v xml:space="preserve">099                                </v>
          </cell>
          <cell r="N1075" t="str">
            <v>00</v>
          </cell>
          <cell r="O1075" t="str">
            <v xml:space="preserve">NURV    </v>
          </cell>
          <cell r="P1075" t="str">
            <v>Energy Delivery Op Efficiency &amp; Shared Services</v>
          </cell>
          <cell r="Q1075" t="str">
            <v>Energy Delivery Op Efficiency &amp; Shared Services</v>
          </cell>
          <cell r="R1075">
            <v>-74226.98</v>
          </cell>
          <cell r="S1075" t="str">
            <v>5018</v>
          </cell>
          <cell r="T1075" t="str">
            <v>18W01</v>
          </cell>
          <cell r="U1075" t="str">
            <v>Programs</v>
          </cell>
          <cell r="V1075" t="str">
            <v>CD.AA.303100</v>
          </cell>
          <cell r="W1075">
            <v>9.307E-2</v>
          </cell>
          <cell r="X1075">
            <v>-6908.3050285999998</v>
          </cell>
        </row>
        <row r="1076">
          <cell r="B1076" t="str">
            <v>19W01</v>
          </cell>
          <cell r="C1076" t="str">
            <v>5019</v>
          </cell>
          <cell r="D1076" t="str">
            <v>GPSS Maximo Enhancements 2020</v>
          </cell>
          <cell r="E1076" t="str">
            <v>09906669</v>
          </cell>
          <cell r="F1076" t="str">
            <v>GP-Cap Specific</v>
          </cell>
          <cell r="G1076">
            <v>43862</v>
          </cell>
          <cell r="H1076" t="str">
            <v>202104</v>
          </cell>
          <cell r="I1076">
            <v>202104</v>
          </cell>
          <cell r="J1076" t="str">
            <v>CD</v>
          </cell>
          <cell r="K1076" t="str">
            <v>AA</v>
          </cell>
          <cell r="L1076" t="str">
            <v>303100</v>
          </cell>
          <cell r="M1076" t="str">
            <v xml:space="preserve">099                                </v>
          </cell>
          <cell r="N1076" t="str">
            <v>00</v>
          </cell>
          <cell r="O1076" t="str">
            <v xml:space="preserve">CFNU    </v>
          </cell>
          <cell r="P1076" t="str">
            <v>Energy Resources Modernization &amp; Op Efficiency</v>
          </cell>
          <cell r="Q1076" t="str">
            <v>Energy Resources Modern &amp; Op Efficiency CDAA</v>
          </cell>
          <cell r="R1076">
            <v>94127.78</v>
          </cell>
          <cell r="S1076" t="str">
            <v>5019</v>
          </cell>
          <cell r="T1076" t="str">
            <v>19W01</v>
          </cell>
          <cell r="U1076" t="str">
            <v>Programs</v>
          </cell>
          <cell r="V1076" t="str">
            <v>CD.AA.303100</v>
          </cell>
          <cell r="W1076">
            <v>9.307E-2</v>
          </cell>
          <cell r="X1076">
            <v>8760.472484599999</v>
          </cell>
        </row>
        <row r="1077">
          <cell r="B1077" t="str">
            <v>19W01</v>
          </cell>
          <cell r="C1077" t="str">
            <v>5019</v>
          </cell>
          <cell r="D1077" t="str">
            <v>GPSS Maximo Enhancements 2020</v>
          </cell>
          <cell r="E1077" t="str">
            <v>09906669</v>
          </cell>
          <cell r="F1077" t="str">
            <v>GP-Cap Specific</v>
          </cell>
          <cell r="G1077">
            <v>43862</v>
          </cell>
          <cell r="H1077" t="str">
            <v>202104</v>
          </cell>
          <cell r="I1077">
            <v>202104</v>
          </cell>
          <cell r="J1077" t="str">
            <v>CD</v>
          </cell>
          <cell r="K1077" t="str">
            <v>AA</v>
          </cell>
          <cell r="L1077" t="str">
            <v>303100</v>
          </cell>
          <cell r="M1077" t="str">
            <v xml:space="preserve">099                                </v>
          </cell>
          <cell r="N1077" t="str">
            <v>00</v>
          </cell>
          <cell r="O1077" t="str">
            <v xml:space="preserve">NURV    </v>
          </cell>
          <cell r="P1077" t="str">
            <v>Energy Resources Modernization &amp; Op Efficiency</v>
          </cell>
          <cell r="Q1077" t="str">
            <v>Energy Resources Modern &amp; Op Efficiency CDAA</v>
          </cell>
          <cell r="R1077">
            <v>-94127.78</v>
          </cell>
          <cell r="S1077" t="str">
            <v>5019</v>
          </cell>
          <cell r="T1077" t="str">
            <v>19W01</v>
          </cell>
          <cell r="U1077" t="str">
            <v>Programs</v>
          </cell>
          <cell r="V1077" t="str">
            <v>CD.AA.303100</v>
          </cell>
          <cell r="W1077">
            <v>9.307E-2</v>
          </cell>
          <cell r="X1077">
            <v>-8760.472484599999</v>
          </cell>
        </row>
        <row r="1078">
          <cell r="B1078" t="str">
            <v>19W01</v>
          </cell>
          <cell r="C1078" t="str">
            <v>5019</v>
          </cell>
          <cell r="D1078" t="str">
            <v>Nucleus Enhancements 2021</v>
          </cell>
          <cell r="E1078" t="str">
            <v>09906798</v>
          </cell>
          <cell r="F1078" t="str">
            <v>GP-Cap Specific</v>
          </cell>
          <cell r="G1078">
            <v>44197</v>
          </cell>
          <cell r="H1078" t="str">
            <v>202104</v>
          </cell>
          <cell r="I1078">
            <v>202104</v>
          </cell>
          <cell r="J1078" t="str">
            <v>CD</v>
          </cell>
          <cell r="K1078" t="str">
            <v>AA</v>
          </cell>
          <cell r="L1078" t="str">
            <v>303100</v>
          </cell>
          <cell r="M1078" t="str">
            <v xml:space="preserve">099                                </v>
          </cell>
          <cell r="N1078" t="str">
            <v>00</v>
          </cell>
          <cell r="O1078" t="str">
            <v xml:space="preserve">UADD    </v>
          </cell>
          <cell r="P1078" t="str">
            <v>Energy Resources Modernization &amp; Op Efficiency</v>
          </cell>
          <cell r="Q1078" t="str">
            <v>Energy Resources Modern &amp; Op Efficiency CDAA</v>
          </cell>
          <cell r="R1078">
            <v>67101.33</v>
          </cell>
          <cell r="S1078" t="str">
            <v>5019</v>
          </cell>
          <cell r="T1078" t="str">
            <v>19W01</v>
          </cell>
          <cell r="U1078" t="str">
            <v>Programs</v>
          </cell>
          <cell r="V1078" t="str">
            <v>CD.AA.303100</v>
          </cell>
          <cell r="W1078">
            <v>9.307E-2</v>
          </cell>
          <cell r="X1078">
            <v>6245.1207831000002</v>
          </cell>
        </row>
        <row r="1079">
          <cell r="B1079" t="str">
            <v>20P01</v>
          </cell>
          <cell r="C1079" t="str">
            <v>5020</v>
          </cell>
          <cell r="D1079" t="str">
            <v>AnyConnect Expansion</v>
          </cell>
          <cell r="E1079" t="str">
            <v>09906679</v>
          </cell>
          <cell r="F1079" t="str">
            <v>GP-Cap Specific</v>
          </cell>
          <cell r="G1079">
            <v>43891</v>
          </cell>
          <cell r="H1079" t="str">
            <v>202104</v>
          </cell>
          <cell r="I1079">
            <v>202104</v>
          </cell>
          <cell r="J1079" t="str">
            <v>CD</v>
          </cell>
          <cell r="K1079" t="str">
            <v>AA</v>
          </cell>
          <cell r="L1079" t="str">
            <v>303100</v>
          </cell>
          <cell r="M1079" t="str">
            <v xml:space="preserve">099                                </v>
          </cell>
          <cell r="N1079" t="str">
            <v>00</v>
          </cell>
          <cell r="O1079" t="str">
            <v xml:space="preserve">CFNU    </v>
          </cell>
          <cell r="P1079" t="str">
            <v>Enterprise &amp; Control Network Infrastructure</v>
          </cell>
          <cell r="Q1079" t="str">
            <v>Enterprise &amp; Control Network Infrastructure CDAA</v>
          </cell>
          <cell r="R1079">
            <v>91961.34</v>
          </cell>
          <cell r="S1079" t="str">
            <v>5020</v>
          </cell>
          <cell r="T1079" t="str">
            <v>20P01</v>
          </cell>
          <cell r="U1079" t="str">
            <v>Programs</v>
          </cell>
          <cell r="V1079" t="str">
            <v>CD.AA.303100</v>
          </cell>
          <cell r="W1079">
            <v>9.307E-2</v>
          </cell>
          <cell r="X1079">
            <v>8558.841913799999</v>
          </cell>
        </row>
        <row r="1080">
          <cell r="B1080" t="str">
            <v>20P01</v>
          </cell>
          <cell r="C1080" t="str">
            <v>5020</v>
          </cell>
          <cell r="D1080" t="str">
            <v>AnyConnect Expansion</v>
          </cell>
          <cell r="E1080" t="str">
            <v>09906679</v>
          </cell>
          <cell r="F1080" t="str">
            <v>GP-Cap Specific</v>
          </cell>
          <cell r="G1080">
            <v>43891</v>
          </cell>
          <cell r="H1080" t="str">
            <v>202104</v>
          </cell>
          <cell r="I1080">
            <v>202104</v>
          </cell>
          <cell r="J1080" t="str">
            <v>CD</v>
          </cell>
          <cell r="K1080" t="str">
            <v>AA</v>
          </cell>
          <cell r="L1080" t="str">
            <v>303100</v>
          </cell>
          <cell r="M1080" t="str">
            <v xml:space="preserve">099                                </v>
          </cell>
          <cell r="N1080" t="str">
            <v>00</v>
          </cell>
          <cell r="O1080" t="str">
            <v xml:space="preserve">NURV    </v>
          </cell>
          <cell r="P1080" t="str">
            <v>Enterprise &amp; Control Network Infrastructure</v>
          </cell>
          <cell r="Q1080" t="str">
            <v>Enterprise &amp; Control Network Infrastructure CDAA</v>
          </cell>
          <cell r="R1080">
            <v>-41013.550000000003</v>
          </cell>
          <cell r="S1080" t="str">
            <v>5020</v>
          </cell>
          <cell r="T1080" t="str">
            <v>20P01</v>
          </cell>
          <cell r="U1080" t="str">
            <v>Programs</v>
          </cell>
          <cell r="V1080" t="str">
            <v>CD.AA.303100</v>
          </cell>
          <cell r="W1080">
            <v>9.307E-2</v>
          </cell>
          <cell r="X1080">
            <v>-3817.1310985000005</v>
          </cell>
        </row>
        <row r="1081">
          <cell r="B1081" t="str">
            <v>20P01</v>
          </cell>
          <cell r="C1081" t="str">
            <v>5020</v>
          </cell>
          <cell r="D1081" t="str">
            <v>AnyConnect Expansion</v>
          </cell>
          <cell r="E1081" t="str">
            <v>09906679</v>
          </cell>
          <cell r="F1081" t="str">
            <v>GP-Cap Specific</v>
          </cell>
          <cell r="G1081">
            <v>43891</v>
          </cell>
          <cell r="H1081" t="str">
            <v>202104</v>
          </cell>
          <cell r="I1081">
            <v>202104</v>
          </cell>
          <cell r="J1081" t="str">
            <v>CD</v>
          </cell>
          <cell r="K1081" t="str">
            <v>AA</v>
          </cell>
          <cell r="L1081" t="str">
            <v>397000</v>
          </cell>
          <cell r="M1081" t="str">
            <v xml:space="preserve">099                                </v>
          </cell>
          <cell r="N1081" t="str">
            <v>00</v>
          </cell>
          <cell r="O1081" t="str">
            <v xml:space="preserve">CFNU    </v>
          </cell>
          <cell r="P1081" t="str">
            <v>Enterprise &amp; Control Network Infrastructure</v>
          </cell>
          <cell r="Q1081" t="str">
            <v>Enterprise &amp; Control Network Infrastructure CDAA</v>
          </cell>
          <cell r="R1081">
            <v>69782.25</v>
          </cell>
          <cell r="S1081" t="str">
            <v>5020</v>
          </cell>
          <cell r="T1081" t="str">
            <v>20P01</v>
          </cell>
          <cell r="U1081" t="str">
            <v>Programs</v>
          </cell>
          <cell r="V1081" t="str">
            <v>CD.AA.397000</v>
          </cell>
          <cell r="W1081">
            <v>9.307E-2</v>
          </cell>
          <cell r="X1081">
            <v>6494.6340074999998</v>
          </cell>
        </row>
        <row r="1082">
          <cell r="B1082" t="str">
            <v>20P01</v>
          </cell>
          <cell r="C1082" t="str">
            <v>5020</v>
          </cell>
          <cell r="D1082" t="str">
            <v>AnyConnect Expansion</v>
          </cell>
          <cell r="E1082" t="str">
            <v>09906679</v>
          </cell>
          <cell r="F1082" t="str">
            <v>GP-Cap Specific</v>
          </cell>
          <cell r="G1082">
            <v>43891</v>
          </cell>
          <cell r="H1082" t="str">
            <v>202104</v>
          </cell>
          <cell r="I1082">
            <v>202104</v>
          </cell>
          <cell r="J1082" t="str">
            <v>CD</v>
          </cell>
          <cell r="K1082" t="str">
            <v>AA</v>
          </cell>
          <cell r="L1082" t="str">
            <v>397000</v>
          </cell>
          <cell r="M1082" t="str">
            <v xml:space="preserve">099                                </v>
          </cell>
          <cell r="N1082" t="str">
            <v>00</v>
          </cell>
          <cell r="O1082" t="str">
            <v xml:space="preserve">NURV    </v>
          </cell>
          <cell r="P1082" t="str">
            <v>Enterprise &amp; Control Network Infrastructure</v>
          </cell>
          <cell r="Q1082" t="str">
            <v>Enterprise &amp; Control Network Infrastructure CDAA</v>
          </cell>
          <cell r="R1082">
            <v>-120730.04</v>
          </cell>
          <cell r="S1082" t="str">
            <v>5020</v>
          </cell>
          <cell r="T1082" t="str">
            <v>20P01</v>
          </cell>
          <cell r="U1082" t="str">
            <v>Programs</v>
          </cell>
          <cell r="V1082" t="str">
            <v>CD.AA.397000</v>
          </cell>
          <cell r="W1082">
            <v>9.307E-2</v>
          </cell>
          <cell r="X1082">
            <v>-11236.3448228</v>
          </cell>
        </row>
        <row r="1083">
          <cell r="B1083" t="str">
            <v>20P01</v>
          </cell>
          <cell r="C1083" t="str">
            <v>5020</v>
          </cell>
          <cell r="D1083" t="str">
            <v xml:space="preserve">BEN Fiber Appr and Network		</v>
          </cell>
          <cell r="E1083" t="str">
            <v>09906340</v>
          </cell>
          <cell r="F1083" t="str">
            <v>GP-Cap Specific</v>
          </cell>
          <cell r="G1083">
            <v>43221</v>
          </cell>
          <cell r="H1083" t="str">
            <v>202104</v>
          </cell>
          <cell r="I1083">
            <v>202104</v>
          </cell>
          <cell r="J1083" t="str">
            <v>CD</v>
          </cell>
          <cell r="K1083" t="str">
            <v>AA</v>
          </cell>
          <cell r="L1083" t="str">
            <v>397000</v>
          </cell>
          <cell r="M1083" t="str">
            <v xml:space="preserve">099                                </v>
          </cell>
          <cell r="N1083" t="str">
            <v>SYSNE</v>
          </cell>
          <cell r="O1083" t="str">
            <v xml:space="preserve">UADD    </v>
          </cell>
          <cell r="P1083" t="str">
            <v>Enterprise &amp; Control Network Infrastructure</v>
          </cell>
          <cell r="Q1083" t="str">
            <v>Enterprise &amp; Control Network Infrastructure CDAA</v>
          </cell>
          <cell r="R1083">
            <v>1801.97</v>
          </cell>
          <cell r="S1083" t="str">
            <v>5020</v>
          </cell>
          <cell r="T1083" t="str">
            <v>20P01</v>
          </cell>
          <cell r="U1083" t="str">
            <v>Programs</v>
          </cell>
          <cell r="V1083" t="str">
            <v>CD.AA.397000</v>
          </cell>
          <cell r="W1083">
            <v>9.307E-2</v>
          </cell>
          <cell r="X1083">
            <v>167.70934790000001</v>
          </cell>
        </row>
        <row r="1084">
          <cell r="B1084" t="str">
            <v>20P01</v>
          </cell>
          <cell r="C1084" t="str">
            <v>5020</v>
          </cell>
          <cell r="D1084" t="str">
            <v>CMS Ref DCR BPA LOL NLW</v>
          </cell>
          <cell r="E1084" t="str">
            <v>09906373</v>
          </cell>
          <cell r="F1084" t="str">
            <v>GP-Cap Specific</v>
          </cell>
          <cell r="G1084">
            <v>43313</v>
          </cell>
          <cell r="H1084" t="str">
            <v>202104</v>
          </cell>
          <cell r="I1084">
            <v>202104</v>
          </cell>
          <cell r="J1084" t="str">
            <v>CD</v>
          </cell>
          <cell r="K1084" t="str">
            <v>AA</v>
          </cell>
          <cell r="L1084" t="str">
            <v>391100</v>
          </cell>
          <cell r="M1084" t="str">
            <v xml:space="preserve">099                                </v>
          </cell>
          <cell r="N1084" t="str">
            <v>00</v>
          </cell>
          <cell r="O1084" t="str">
            <v xml:space="preserve">UADD    </v>
          </cell>
          <cell r="P1084" t="str">
            <v>Enterprise &amp; Control Network Infrastructure</v>
          </cell>
          <cell r="Q1084" t="str">
            <v>Enterprise &amp; Control Network Infrastructure CDAA</v>
          </cell>
          <cell r="R1084">
            <v>86.59</v>
          </cell>
          <cell r="S1084" t="str">
            <v>5020</v>
          </cell>
          <cell r="T1084" t="str">
            <v>20P01</v>
          </cell>
          <cell r="U1084" t="str">
            <v>Programs</v>
          </cell>
          <cell r="V1084" t="str">
            <v>CD.AA.391100</v>
          </cell>
          <cell r="W1084">
            <v>9.307E-2</v>
          </cell>
          <cell r="X1084">
            <v>8.0589313000000011</v>
          </cell>
        </row>
        <row r="1085">
          <cell r="B1085" t="str">
            <v>20P01</v>
          </cell>
          <cell r="C1085" t="str">
            <v>5020</v>
          </cell>
          <cell r="D1085" t="str">
            <v>CMS Ref-CKL/LWO/PMN/STE</v>
          </cell>
          <cell r="E1085" t="str">
            <v>09906613</v>
          </cell>
          <cell r="F1085" t="str">
            <v>GP-Cap Specific</v>
          </cell>
          <cell r="G1085">
            <v>43800</v>
          </cell>
          <cell r="H1085" t="str">
            <v>202104</v>
          </cell>
          <cell r="I1085">
            <v>202104</v>
          </cell>
          <cell r="J1085" t="str">
            <v>CD</v>
          </cell>
          <cell r="K1085" t="str">
            <v>AA</v>
          </cell>
          <cell r="L1085" t="str">
            <v>391100</v>
          </cell>
          <cell r="M1085" t="str">
            <v xml:space="preserve">099                                </v>
          </cell>
          <cell r="N1085" t="str">
            <v>00</v>
          </cell>
          <cell r="O1085" t="str">
            <v xml:space="preserve">UADD    </v>
          </cell>
          <cell r="P1085" t="str">
            <v>Enterprise &amp; Control Network Infrastructure</v>
          </cell>
          <cell r="Q1085" t="str">
            <v>Enterprise &amp; Control Network Infrastructure CDAA</v>
          </cell>
          <cell r="R1085">
            <v>4977.75</v>
          </cell>
          <cell r="S1085" t="str">
            <v>5020</v>
          </cell>
          <cell r="T1085" t="str">
            <v>20P01</v>
          </cell>
          <cell r="U1085" t="str">
            <v>Programs</v>
          </cell>
          <cell r="V1085" t="str">
            <v>CD.AA.391100</v>
          </cell>
          <cell r="W1085">
            <v>9.307E-2</v>
          </cell>
          <cell r="X1085">
            <v>463.27919250000002</v>
          </cell>
        </row>
        <row r="1086">
          <cell r="B1086" t="str">
            <v>20P01</v>
          </cell>
          <cell r="C1086" t="str">
            <v>5020</v>
          </cell>
          <cell r="D1086" t="str">
            <v>CMS Ref-MMM/PFH/KEL/STR/DGP…</v>
          </cell>
          <cell r="E1086" t="str">
            <v>09906614</v>
          </cell>
          <cell r="F1086" t="str">
            <v>GP-Cap Specific</v>
          </cell>
          <cell r="G1086">
            <v>43800</v>
          </cell>
          <cell r="H1086" t="str">
            <v>202104</v>
          </cell>
          <cell r="I1086">
            <v>202104</v>
          </cell>
          <cell r="J1086" t="str">
            <v>CD</v>
          </cell>
          <cell r="K1086" t="str">
            <v>AA</v>
          </cell>
          <cell r="L1086" t="str">
            <v>391100</v>
          </cell>
          <cell r="M1086" t="str">
            <v xml:space="preserve">099                                </v>
          </cell>
          <cell r="N1086" t="str">
            <v>00</v>
          </cell>
          <cell r="O1086" t="str">
            <v xml:space="preserve">UADD    </v>
          </cell>
          <cell r="P1086" t="str">
            <v>Enterprise &amp; Control Network Infrastructure</v>
          </cell>
          <cell r="Q1086" t="str">
            <v>Enterprise &amp; Control Network Infrastructure CDAA</v>
          </cell>
          <cell r="R1086">
            <v>14438.59</v>
          </cell>
          <cell r="S1086" t="str">
            <v>5020</v>
          </cell>
          <cell r="T1086" t="str">
            <v>20P01</v>
          </cell>
          <cell r="U1086" t="str">
            <v>Programs</v>
          </cell>
          <cell r="V1086" t="str">
            <v>CD.AA.391100</v>
          </cell>
          <cell r="W1086">
            <v>9.307E-2</v>
          </cell>
          <cell r="X1086">
            <v>1343.7995713</v>
          </cell>
        </row>
        <row r="1087">
          <cell r="B1087" t="str">
            <v>20P01</v>
          </cell>
          <cell r="C1087" t="str">
            <v>5020</v>
          </cell>
          <cell r="D1087" t="str">
            <v>Cabinet Gorge Ntwk Rfrsh Pt 2</v>
          </cell>
          <cell r="E1087" t="str">
            <v>09906461</v>
          </cell>
          <cell r="F1087" t="str">
            <v>GP-Cap Specific</v>
          </cell>
          <cell r="G1087">
            <v>43070</v>
          </cell>
          <cell r="H1087" t="str">
            <v>202104</v>
          </cell>
          <cell r="I1087">
            <v>202104</v>
          </cell>
          <cell r="J1087" t="str">
            <v>CD</v>
          </cell>
          <cell r="K1087" t="str">
            <v>AA</v>
          </cell>
          <cell r="L1087" t="str">
            <v>397000</v>
          </cell>
          <cell r="M1087" t="str">
            <v xml:space="preserve">099                                </v>
          </cell>
          <cell r="N1087" t="str">
            <v>SYSNE</v>
          </cell>
          <cell r="O1087" t="str">
            <v xml:space="preserve">UADD    </v>
          </cell>
          <cell r="P1087" t="str">
            <v>Enterprise &amp; Control Network Infrastructure</v>
          </cell>
          <cell r="Q1087" t="str">
            <v>Enterprise &amp; Control Network Infrastructure CDAA</v>
          </cell>
          <cell r="R1087">
            <v>4210.03</v>
          </cell>
          <cell r="S1087" t="str">
            <v>5020</v>
          </cell>
          <cell r="T1087" t="str">
            <v>20P01</v>
          </cell>
          <cell r="U1087" t="str">
            <v>Programs</v>
          </cell>
          <cell r="V1087" t="str">
            <v>CD.AA.397000</v>
          </cell>
          <cell r="W1087">
            <v>9.307E-2</v>
          </cell>
          <cell r="X1087">
            <v>391.82749209999997</v>
          </cell>
        </row>
        <row r="1088">
          <cell r="B1088" t="str">
            <v>20P01</v>
          </cell>
          <cell r="C1088" t="str">
            <v>5020</v>
          </cell>
          <cell r="D1088" t="str">
            <v>MW Exp Mica Peak/W Twin/Lamont</v>
          </cell>
          <cell r="E1088" t="str">
            <v>09906520</v>
          </cell>
          <cell r="F1088" t="str">
            <v>GP-Cap Specific</v>
          </cell>
          <cell r="G1088">
            <v>43586</v>
          </cell>
          <cell r="H1088" t="str">
            <v>202104</v>
          </cell>
          <cell r="I1088">
            <v>202104</v>
          </cell>
          <cell r="J1088" t="str">
            <v>CD</v>
          </cell>
          <cell r="K1088" t="str">
            <v>AA</v>
          </cell>
          <cell r="L1088" t="str">
            <v>397000</v>
          </cell>
          <cell r="M1088" t="str">
            <v xml:space="preserve">099                                </v>
          </cell>
          <cell r="N1088" t="str">
            <v>NEXGEN</v>
          </cell>
          <cell r="O1088" t="str">
            <v xml:space="preserve">UADD    </v>
          </cell>
          <cell r="P1088" t="str">
            <v>Enterprise &amp; Control Network Infrastructure</v>
          </cell>
          <cell r="Q1088" t="str">
            <v>Enterprise &amp; Control Network Infrastructure CDAA</v>
          </cell>
          <cell r="R1088">
            <v>10131.209999999999</v>
          </cell>
          <cell r="S1088" t="str">
            <v>5020</v>
          </cell>
          <cell r="T1088" t="str">
            <v>20P01</v>
          </cell>
          <cell r="U1088" t="str">
            <v>Programs</v>
          </cell>
          <cell r="V1088" t="str">
            <v>CD.AA.397000</v>
          </cell>
          <cell r="W1088">
            <v>9.307E-2</v>
          </cell>
          <cell r="X1088">
            <v>942.91171469999995</v>
          </cell>
        </row>
        <row r="1089">
          <cell r="B1089" t="str">
            <v>20P01</v>
          </cell>
          <cell r="C1089" t="str">
            <v>5020</v>
          </cell>
          <cell r="D1089" t="str">
            <v>MW Ref Pullman to West Twin</v>
          </cell>
          <cell r="E1089" t="str">
            <v>09906509</v>
          </cell>
          <cell r="F1089" t="str">
            <v>GP-Cap Specific</v>
          </cell>
          <cell r="G1089">
            <v>43556</v>
          </cell>
          <cell r="H1089" t="str">
            <v>202104</v>
          </cell>
          <cell r="I1089">
            <v>202104</v>
          </cell>
          <cell r="J1089" t="str">
            <v>CD</v>
          </cell>
          <cell r="K1089" t="str">
            <v>AA</v>
          </cell>
          <cell r="L1089" t="str">
            <v>397000</v>
          </cell>
          <cell r="M1089" t="str">
            <v xml:space="preserve">038                                </v>
          </cell>
          <cell r="N1089" t="str">
            <v>WTN</v>
          </cell>
          <cell r="O1089" t="str">
            <v xml:space="preserve">UADD    </v>
          </cell>
          <cell r="P1089" t="str">
            <v>Enterprise &amp; Control Network Infrastructure</v>
          </cell>
          <cell r="Q1089" t="str">
            <v>Enterprise &amp; Control Network Infrastructure CDAA</v>
          </cell>
          <cell r="R1089">
            <v>28749.55</v>
          </cell>
          <cell r="S1089" t="str">
            <v>5020</v>
          </cell>
          <cell r="T1089" t="str">
            <v>20P01</v>
          </cell>
          <cell r="U1089" t="str">
            <v>Programs</v>
          </cell>
          <cell r="V1089" t="str">
            <v>CD.AA.397000</v>
          </cell>
          <cell r="W1089">
            <v>9.307E-2</v>
          </cell>
          <cell r="X1089">
            <v>2675.7206185</v>
          </cell>
        </row>
        <row r="1090">
          <cell r="B1090" t="str">
            <v>20P01</v>
          </cell>
          <cell r="C1090" t="str">
            <v>5020</v>
          </cell>
          <cell r="D1090" t="str">
            <v>MW Ref West Twin to Cottonwood</v>
          </cell>
          <cell r="E1090" t="str">
            <v>09906510</v>
          </cell>
          <cell r="F1090" t="str">
            <v>GP-Cap Specific</v>
          </cell>
          <cell r="G1090">
            <v>43556</v>
          </cell>
          <cell r="H1090" t="str">
            <v>202104</v>
          </cell>
          <cell r="I1090">
            <v>202104</v>
          </cell>
          <cell r="J1090" t="str">
            <v>CD</v>
          </cell>
          <cell r="K1090" t="str">
            <v>AA</v>
          </cell>
          <cell r="L1090" t="str">
            <v>397000</v>
          </cell>
          <cell r="M1090" t="str">
            <v xml:space="preserve">098                                </v>
          </cell>
          <cell r="N1090" t="str">
            <v>COTCO</v>
          </cell>
          <cell r="O1090" t="str">
            <v xml:space="preserve">UADD    </v>
          </cell>
          <cell r="P1090" t="str">
            <v>Enterprise &amp; Control Network Infrastructure</v>
          </cell>
          <cell r="Q1090" t="str">
            <v>Enterprise &amp; Control Network Infrastructure CDAA</v>
          </cell>
          <cell r="R1090">
            <v>13050.67</v>
          </cell>
          <cell r="S1090" t="str">
            <v>5020</v>
          </cell>
          <cell r="T1090" t="str">
            <v>20P01</v>
          </cell>
          <cell r="U1090" t="str">
            <v>Programs</v>
          </cell>
          <cell r="V1090" t="str">
            <v>CD.AA.397000</v>
          </cell>
          <cell r="W1090">
            <v>9.307E-2</v>
          </cell>
          <cell r="X1090">
            <v>1214.6258568999999</v>
          </cell>
        </row>
        <row r="1091">
          <cell r="B1091" t="str">
            <v>20P01</v>
          </cell>
          <cell r="C1091" t="str">
            <v>5020</v>
          </cell>
          <cell r="D1091" t="str">
            <v>Moscow M23 Fiber Appr and Nwrk</v>
          </cell>
          <cell r="E1091" t="str">
            <v>09906341</v>
          </cell>
          <cell r="F1091" t="str">
            <v>GP-Cap Specific</v>
          </cell>
          <cell r="G1091">
            <v>43221</v>
          </cell>
          <cell r="H1091" t="str">
            <v>202104</v>
          </cell>
          <cell r="I1091">
            <v>202104</v>
          </cell>
          <cell r="J1091" t="str">
            <v>CD</v>
          </cell>
          <cell r="K1091" t="str">
            <v>AA</v>
          </cell>
          <cell r="L1091" t="str">
            <v>397000</v>
          </cell>
          <cell r="M1091" t="str">
            <v xml:space="preserve">099                                </v>
          </cell>
          <cell r="N1091" t="str">
            <v>SYSNE</v>
          </cell>
          <cell r="O1091" t="str">
            <v xml:space="preserve">CFNU    </v>
          </cell>
          <cell r="P1091" t="str">
            <v>Enterprise &amp; Control Network Infrastructure</v>
          </cell>
          <cell r="Q1091" t="str">
            <v>Enterprise &amp; Control Network Infrastructure CDAA</v>
          </cell>
          <cell r="R1091">
            <v>102878.43</v>
          </cell>
          <cell r="S1091" t="str">
            <v>5020</v>
          </cell>
          <cell r="T1091" t="str">
            <v>20P01</v>
          </cell>
          <cell r="U1091" t="str">
            <v>Programs</v>
          </cell>
          <cell r="V1091" t="str">
            <v>CD.AA.397000</v>
          </cell>
          <cell r="W1091">
            <v>9.307E-2</v>
          </cell>
          <cell r="X1091">
            <v>9574.8954801</v>
          </cell>
        </row>
        <row r="1092">
          <cell r="B1092" t="str">
            <v>20P01</v>
          </cell>
          <cell r="C1092" t="str">
            <v>5020</v>
          </cell>
          <cell r="D1092" t="str">
            <v>Moscow M23 Fiber Appr and Nwrk</v>
          </cell>
          <cell r="E1092" t="str">
            <v>09906341</v>
          </cell>
          <cell r="F1092" t="str">
            <v>GP-Cap Specific</v>
          </cell>
          <cell r="G1092">
            <v>43221</v>
          </cell>
          <cell r="H1092" t="str">
            <v>202104</v>
          </cell>
          <cell r="I1092">
            <v>202104</v>
          </cell>
          <cell r="J1092" t="str">
            <v>CD</v>
          </cell>
          <cell r="K1092" t="str">
            <v>AA</v>
          </cell>
          <cell r="L1092" t="str">
            <v>397000</v>
          </cell>
          <cell r="M1092" t="str">
            <v xml:space="preserve">099                                </v>
          </cell>
          <cell r="N1092" t="str">
            <v>SYSNE</v>
          </cell>
          <cell r="O1092" t="str">
            <v xml:space="preserve">NURV    </v>
          </cell>
          <cell r="P1092" t="str">
            <v>Enterprise &amp; Control Network Infrastructure</v>
          </cell>
          <cell r="Q1092" t="str">
            <v>Enterprise &amp; Control Network Infrastructure CDAA</v>
          </cell>
          <cell r="R1092">
            <v>-102878.43</v>
          </cell>
          <cell r="S1092" t="str">
            <v>5020</v>
          </cell>
          <cell r="T1092" t="str">
            <v>20P01</v>
          </cell>
          <cell r="U1092" t="str">
            <v>Programs</v>
          </cell>
          <cell r="V1092" t="str">
            <v>CD.AA.397000</v>
          </cell>
          <cell r="W1092">
            <v>9.307E-2</v>
          </cell>
          <cell r="X1092">
            <v>-9574.8954801</v>
          </cell>
        </row>
        <row r="1093">
          <cell r="B1093" t="str">
            <v>20P01</v>
          </cell>
          <cell r="C1093" t="str">
            <v>5020</v>
          </cell>
          <cell r="D1093" t="str">
            <v>Rathdrum CT Network Refresh</v>
          </cell>
          <cell r="E1093" t="str">
            <v>09906689</v>
          </cell>
          <cell r="F1093" t="str">
            <v>GP-Cap Specific</v>
          </cell>
          <cell r="G1093">
            <v>43922</v>
          </cell>
          <cell r="H1093" t="str">
            <v>202104</v>
          </cell>
          <cell r="I1093">
            <v>202104</v>
          </cell>
          <cell r="J1093" t="str">
            <v>CD</v>
          </cell>
          <cell r="K1093" t="str">
            <v>AA</v>
          </cell>
          <cell r="L1093" t="str">
            <v>397000</v>
          </cell>
          <cell r="M1093" t="str">
            <v xml:space="preserve">099                                </v>
          </cell>
          <cell r="N1093" t="str">
            <v>00</v>
          </cell>
          <cell r="O1093" t="str">
            <v xml:space="preserve">UADD    </v>
          </cell>
          <cell r="P1093" t="str">
            <v>Enterprise &amp; Control Network Infrastructure</v>
          </cell>
          <cell r="Q1093" t="str">
            <v>Enterprise &amp; Control Network Infrastructure CDAA</v>
          </cell>
          <cell r="R1093">
            <v>1402.02</v>
          </cell>
          <cell r="S1093" t="str">
            <v>5020</v>
          </cell>
          <cell r="T1093" t="str">
            <v>20P01</v>
          </cell>
          <cell r="U1093" t="str">
            <v>Programs</v>
          </cell>
          <cell r="V1093" t="str">
            <v>CD.AA.397000</v>
          </cell>
          <cell r="W1093">
            <v>9.307E-2</v>
          </cell>
          <cell r="X1093">
            <v>130.48600139999999</v>
          </cell>
        </row>
        <row r="1094">
          <cell r="B1094" t="str">
            <v>20P01</v>
          </cell>
          <cell r="C1094" t="str">
            <v>5020</v>
          </cell>
          <cell r="D1094" t="str">
            <v>Vulnerable Network Ref Pkg 1</v>
          </cell>
          <cell r="E1094" t="str">
            <v>09906672</v>
          </cell>
          <cell r="F1094" t="str">
            <v>GP-Cap Specific</v>
          </cell>
          <cell r="G1094">
            <v>43862</v>
          </cell>
          <cell r="H1094" t="str">
            <v>202104</v>
          </cell>
          <cell r="I1094">
            <v>202104</v>
          </cell>
          <cell r="J1094" t="str">
            <v>CD</v>
          </cell>
          <cell r="K1094" t="str">
            <v>AA</v>
          </cell>
          <cell r="L1094" t="str">
            <v>303100</v>
          </cell>
          <cell r="M1094" t="str">
            <v xml:space="preserve">099                                </v>
          </cell>
          <cell r="N1094" t="str">
            <v>00</v>
          </cell>
          <cell r="O1094" t="str">
            <v xml:space="preserve">UADD    </v>
          </cell>
          <cell r="P1094" t="str">
            <v>Enterprise &amp; Control Network Infrastructure</v>
          </cell>
          <cell r="Q1094" t="str">
            <v>Enterprise &amp; Control Network Infrastructure CDAA</v>
          </cell>
          <cell r="R1094">
            <v>4666.57</v>
          </cell>
          <cell r="S1094" t="str">
            <v>5020</v>
          </cell>
          <cell r="T1094" t="str">
            <v>20P01</v>
          </cell>
          <cell r="U1094" t="str">
            <v>Programs</v>
          </cell>
          <cell r="V1094" t="str">
            <v>CD.AA.303100</v>
          </cell>
          <cell r="W1094">
            <v>9.307E-2</v>
          </cell>
          <cell r="X1094">
            <v>434.3176699</v>
          </cell>
        </row>
        <row r="1095">
          <cell r="B1095" t="str">
            <v>20P01</v>
          </cell>
          <cell r="C1095" t="str">
            <v>5020</v>
          </cell>
          <cell r="D1095" t="str">
            <v>Vulnerable Network Ref Pkg 1</v>
          </cell>
          <cell r="E1095" t="str">
            <v>09906672</v>
          </cell>
          <cell r="F1095" t="str">
            <v>GP-Cap Specific</v>
          </cell>
          <cell r="G1095">
            <v>43862</v>
          </cell>
          <cell r="H1095" t="str">
            <v>202104</v>
          </cell>
          <cell r="I1095">
            <v>202104</v>
          </cell>
          <cell r="J1095" t="str">
            <v>CD</v>
          </cell>
          <cell r="K1095" t="str">
            <v>AA</v>
          </cell>
          <cell r="L1095" t="str">
            <v>391100</v>
          </cell>
          <cell r="M1095" t="str">
            <v xml:space="preserve">099                                </v>
          </cell>
          <cell r="N1095" t="str">
            <v>00</v>
          </cell>
          <cell r="O1095" t="str">
            <v xml:space="preserve">UADD    </v>
          </cell>
          <cell r="P1095" t="str">
            <v>Enterprise &amp; Control Network Infrastructure</v>
          </cell>
          <cell r="Q1095" t="str">
            <v>Enterprise &amp; Control Network Infrastructure CDAA</v>
          </cell>
          <cell r="R1095">
            <v>8230.0400000000009</v>
          </cell>
          <cell r="S1095" t="str">
            <v>5020</v>
          </cell>
          <cell r="T1095" t="str">
            <v>20P01</v>
          </cell>
          <cell r="U1095" t="str">
            <v>Programs</v>
          </cell>
          <cell r="V1095" t="str">
            <v>CD.AA.391100</v>
          </cell>
          <cell r="W1095">
            <v>9.307E-2</v>
          </cell>
          <cell r="X1095">
            <v>765.96982280000009</v>
          </cell>
        </row>
        <row r="1096">
          <cell r="B1096" t="str">
            <v>20P01</v>
          </cell>
          <cell r="C1096" t="str">
            <v>5020</v>
          </cell>
          <cell r="D1096" t="str">
            <v>WAN Performance - MSN/CDA</v>
          </cell>
          <cell r="E1096" t="str">
            <v>09906529</v>
          </cell>
          <cell r="F1096" t="str">
            <v>GP-Cap Specific</v>
          </cell>
          <cell r="G1096">
            <v>43586</v>
          </cell>
          <cell r="H1096" t="str">
            <v>202104</v>
          </cell>
          <cell r="I1096">
            <v>202104</v>
          </cell>
          <cell r="J1096" t="str">
            <v>CD</v>
          </cell>
          <cell r="K1096" t="str">
            <v>AA</v>
          </cell>
          <cell r="L1096" t="str">
            <v>397000</v>
          </cell>
          <cell r="M1096" t="str">
            <v xml:space="preserve">099                                </v>
          </cell>
          <cell r="N1096" t="str">
            <v>SPOSE</v>
          </cell>
          <cell r="O1096" t="str">
            <v xml:space="preserve">UADD    </v>
          </cell>
          <cell r="P1096" t="str">
            <v>Enterprise &amp; Control Network Infrastructure</v>
          </cell>
          <cell r="Q1096" t="str">
            <v>Enterprise &amp; Control Network Infrastructure CDAA</v>
          </cell>
          <cell r="R1096">
            <v>1740.02</v>
          </cell>
          <cell r="S1096" t="str">
            <v>5020</v>
          </cell>
          <cell r="T1096" t="str">
            <v>20P01</v>
          </cell>
          <cell r="U1096" t="str">
            <v>Programs</v>
          </cell>
          <cell r="V1096" t="str">
            <v>CD.AA.397000</v>
          </cell>
          <cell r="W1096">
            <v>9.307E-2</v>
          </cell>
          <cell r="X1096">
            <v>161.9436614</v>
          </cell>
        </row>
        <row r="1097">
          <cell r="B1097" t="str">
            <v>20P01</v>
          </cell>
          <cell r="C1097" t="str">
            <v>5020</v>
          </cell>
          <cell r="D1097" t="str">
            <v>WAP Replacement-Mission Campus</v>
          </cell>
          <cell r="E1097" t="str">
            <v>09906728</v>
          </cell>
          <cell r="F1097" t="str">
            <v>GP-Cap Specific</v>
          </cell>
          <cell r="G1097">
            <v>44013</v>
          </cell>
          <cell r="H1097" t="str">
            <v>202104</v>
          </cell>
          <cell r="I1097">
            <v>202104</v>
          </cell>
          <cell r="J1097" t="str">
            <v>CD</v>
          </cell>
          <cell r="K1097" t="str">
            <v>AA</v>
          </cell>
          <cell r="L1097" t="str">
            <v>397000</v>
          </cell>
          <cell r="M1097" t="str">
            <v xml:space="preserve">099                                </v>
          </cell>
          <cell r="N1097" t="str">
            <v>00</v>
          </cell>
          <cell r="O1097" t="str">
            <v xml:space="preserve">UADD    </v>
          </cell>
          <cell r="P1097" t="str">
            <v>Enterprise &amp; Control Network Infrastructure</v>
          </cell>
          <cell r="Q1097" t="str">
            <v>Enterprise &amp; Control Network Infrastructure CDAA</v>
          </cell>
          <cell r="R1097">
            <v>-3560.97</v>
          </cell>
          <cell r="S1097" t="str">
            <v>5020</v>
          </cell>
          <cell r="T1097" t="str">
            <v>20P01</v>
          </cell>
          <cell r="U1097" t="str">
            <v>Programs</v>
          </cell>
          <cell r="V1097" t="str">
            <v>CD.AA.397000</v>
          </cell>
          <cell r="W1097">
            <v>9.307E-2</v>
          </cell>
          <cell r="X1097">
            <v>-331.4194779</v>
          </cell>
        </row>
        <row r="1098">
          <cell r="B1098" t="str">
            <v>20P01</v>
          </cell>
          <cell r="C1098" t="str">
            <v>5020</v>
          </cell>
          <cell r="D1098" t="str">
            <v>Wireless LAN Controller Refesh</v>
          </cell>
          <cell r="E1098" t="str">
            <v>09906409</v>
          </cell>
          <cell r="F1098" t="str">
            <v>GP-Cap Specific</v>
          </cell>
          <cell r="G1098">
            <v>43405</v>
          </cell>
          <cell r="H1098" t="str">
            <v>202104</v>
          </cell>
          <cell r="I1098">
            <v>202104</v>
          </cell>
          <cell r="J1098" t="str">
            <v>CD</v>
          </cell>
          <cell r="K1098" t="str">
            <v>AA</v>
          </cell>
          <cell r="L1098" t="str">
            <v>397000</v>
          </cell>
          <cell r="M1098" t="str">
            <v xml:space="preserve">099                                </v>
          </cell>
          <cell r="N1098" t="str">
            <v>SYSNE</v>
          </cell>
          <cell r="O1098" t="str">
            <v xml:space="preserve">UADD    </v>
          </cell>
          <cell r="P1098" t="str">
            <v>Enterprise &amp; Control Network Infrastructure</v>
          </cell>
          <cell r="Q1098" t="str">
            <v>Enterprise &amp; Control Network Infrastructure CDAA</v>
          </cell>
          <cell r="R1098">
            <v>-8852.5499999999993</v>
          </cell>
          <cell r="S1098" t="str">
            <v>5020</v>
          </cell>
          <cell r="T1098" t="str">
            <v>20P01</v>
          </cell>
          <cell r="U1098" t="str">
            <v>Programs</v>
          </cell>
          <cell r="V1098" t="str">
            <v>CD.AA.397000</v>
          </cell>
          <cell r="W1098">
            <v>9.307E-2</v>
          </cell>
          <cell r="X1098">
            <v>-823.90682849999996</v>
          </cell>
        </row>
        <row r="1099">
          <cell r="B1099" t="str">
            <v>22P01</v>
          </cell>
          <cell r="C1099" t="str">
            <v>5022</v>
          </cell>
          <cell r="D1099" t="str">
            <v>Audio Visual Tech Deploy 2019</v>
          </cell>
          <cell r="E1099" t="str">
            <v>09906465</v>
          </cell>
          <cell r="F1099" t="str">
            <v>GP-Cap Blanket</v>
          </cell>
          <cell r="G1099">
            <v>43466</v>
          </cell>
          <cell r="H1099" t="str">
            <v>202104</v>
          </cell>
          <cell r="I1099">
            <v>202104</v>
          </cell>
          <cell r="J1099" t="str">
            <v>CD</v>
          </cell>
          <cell r="K1099" t="str">
            <v>AA</v>
          </cell>
          <cell r="L1099" t="str">
            <v>391100</v>
          </cell>
          <cell r="M1099" t="str">
            <v xml:space="preserve">099                                </v>
          </cell>
          <cell r="N1099" t="str">
            <v>00</v>
          </cell>
          <cell r="O1099" t="str">
            <v xml:space="preserve">UADD    </v>
          </cell>
          <cell r="P1099" t="str">
            <v>Enterprise Communication Systems</v>
          </cell>
          <cell r="Q1099" t="str">
            <v>Enterprise Communication Systems</v>
          </cell>
          <cell r="R1099">
            <v>34.380000000000003</v>
          </cell>
          <cell r="S1099" t="str">
            <v>5022</v>
          </cell>
          <cell r="T1099" t="str">
            <v>22P01</v>
          </cell>
          <cell r="U1099" t="str">
            <v>Programs</v>
          </cell>
          <cell r="V1099" t="str">
            <v>CD.AA.391100</v>
          </cell>
          <cell r="W1099">
            <v>9.307E-2</v>
          </cell>
          <cell r="X1099">
            <v>3.1997466000000001</v>
          </cell>
        </row>
        <row r="1100">
          <cell r="B1100" t="str">
            <v>22P01</v>
          </cell>
          <cell r="C1100" t="str">
            <v>5022</v>
          </cell>
          <cell r="D1100" t="str">
            <v>Comm Device Deployment 2019</v>
          </cell>
          <cell r="E1100" t="str">
            <v>09906466</v>
          </cell>
          <cell r="F1100" t="str">
            <v>GP-Cap Blanket</v>
          </cell>
          <cell r="G1100">
            <v>43466</v>
          </cell>
          <cell r="H1100" t="str">
            <v>202104</v>
          </cell>
          <cell r="I1100">
            <v>202104</v>
          </cell>
          <cell r="J1100" t="str">
            <v>CD</v>
          </cell>
          <cell r="K1100" t="str">
            <v>AA</v>
          </cell>
          <cell r="L1100" t="str">
            <v>391100</v>
          </cell>
          <cell r="M1100" t="str">
            <v xml:space="preserve">099                                </v>
          </cell>
          <cell r="N1100" t="str">
            <v>SPOTE</v>
          </cell>
          <cell r="O1100" t="str">
            <v xml:space="preserve">UADD    </v>
          </cell>
          <cell r="P1100" t="str">
            <v>Enterprise Communication Systems</v>
          </cell>
          <cell r="Q1100" t="str">
            <v>Enterprise Communication Systems</v>
          </cell>
          <cell r="R1100">
            <v>344.53</v>
          </cell>
          <cell r="S1100" t="str">
            <v>5022</v>
          </cell>
          <cell r="T1100" t="str">
            <v>22P01</v>
          </cell>
          <cell r="U1100" t="str">
            <v>Programs</v>
          </cell>
          <cell r="V1100" t="str">
            <v>CD.AA.391100</v>
          </cell>
          <cell r="W1100">
            <v>9.307E-2</v>
          </cell>
          <cell r="X1100">
            <v>32.065407099999995</v>
          </cell>
        </row>
        <row r="1101">
          <cell r="B1101" t="str">
            <v>22P01</v>
          </cell>
          <cell r="C1101" t="str">
            <v>5022</v>
          </cell>
          <cell r="D1101" t="str">
            <v>Comm Device Deployment 2019</v>
          </cell>
          <cell r="E1101" t="str">
            <v>09906466</v>
          </cell>
          <cell r="F1101" t="str">
            <v>GP-Cap Blanket</v>
          </cell>
          <cell r="G1101">
            <v>43466</v>
          </cell>
          <cell r="H1101" t="str">
            <v>202104</v>
          </cell>
          <cell r="I1101">
            <v>202104</v>
          </cell>
          <cell r="J1101" t="str">
            <v>CD</v>
          </cell>
          <cell r="K1101" t="str">
            <v>AA</v>
          </cell>
          <cell r="L1101" t="str">
            <v>397200</v>
          </cell>
          <cell r="M1101" t="str">
            <v xml:space="preserve">099                                </v>
          </cell>
          <cell r="N1101" t="str">
            <v>SPOTE</v>
          </cell>
          <cell r="O1101" t="str">
            <v xml:space="preserve">UADD    </v>
          </cell>
          <cell r="P1101" t="str">
            <v>Enterprise Communication Systems</v>
          </cell>
          <cell r="Q1101" t="str">
            <v>Enterprise Communication Systems</v>
          </cell>
          <cell r="R1101">
            <v>344.54</v>
          </cell>
          <cell r="S1101" t="str">
            <v>5022</v>
          </cell>
          <cell r="T1101" t="str">
            <v>22P01</v>
          </cell>
          <cell r="U1101" t="str">
            <v>Programs</v>
          </cell>
          <cell r="V1101" t="str">
            <v>CD.AA.397200</v>
          </cell>
          <cell r="W1101">
            <v>9.307E-2</v>
          </cell>
          <cell r="X1101">
            <v>32.066337799999999</v>
          </cell>
        </row>
        <row r="1102">
          <cell r="B1102" t="str">
            <v>22P01</v>
          </cell>
          <cell r="C1102" t="str">
            <v>5022</v>
          </cell>
          <cell r="D1102" t="str">
            <v>MS Teams Implementation</v>
          </cell>
          <cell r="E1102" t="str">
            <v>09906703</v>
          </cell>
          <cell r="F1102" t="str">
            <v>GP-Cap Specific</v>
          </cell>
          <cell r="G1102">
            <v>43800</v>
          </cell>
          <cell r="H1102" t="str">
            <v>202104</v>
          </cell>
          <cell r="I1102">
            <v>202104</v>
          </cell>
          <cell r="J1102" t="str">
            <v>CD</v>
          </cell>
          <cell r="K1102" t="str">
            <v>AA</v>
          </cell>
          <cell r="L1102" t="str">
            <v>303100</v>
          </cell>
          <cell r="M1102" t="str">
            <v xml:space="preserve">099                                </v>
          </cell>
          <cell r="N1102" t="str">
            <v>00</v>
          </cell>
          <cell r="O1102" t="str">
            <v xml:space="preserve">UADD    </v>
          </cell>
          <cell r="P1102" t="str">
            <v>Enterprise Communication Systems</v>
          </cell>
          <cell r="Q1102" t="str">
            <v>Enterprise Communication Systems</v>
          </cell>
          <cell r="R1102">
            <v>1686.77</v>
          </cell>
          <cell r="S1102" t="str">
            <v>5022</v>
          </cell>
          <cell r="T1102" t="str">
            <v>22P01</v>
          </cell>
          <cell r="U1102" t="str">
            <v>Programs</v>
          </cell>
          <cell r="V1102" t="str">
            <v>CD.AA.303100</v>
          </cell>
          <cell r="W1102">
            <v>9.307E-2</v>
          </cell>
          <cell r="X1102">
            <v>156.98768390000001</v>
          </cell>
        </row>
        <row r="1103">
          <cell r="B1103" t="str">
            <v>22P01</v>
          </cell>
          <cell r="C1103" t="str">
            <v>5022</v>
          </cell>
          <cell r="D1103" t="str">
            <v>Mission SIP Deployment</v>
          </cell>
          <cell r="E1103" t="str">
            <v>09906665</v>
          </cell>
          <cell r="F1103" t="str">
            <v>GP-Cap Specific</v>
          </cell>
          <cell r="G1103">
            <v>43862</v>
          </cell>
          <cell r="H1103" t="str">
            <v>202104</v>
          </cell>
          <cell r="I1103">
            <v>202104</v>
          </cell>
          <cell r="J1103" t="str">
            <v>CD</v>
          </cell>
          <cell r="K1103" t="str">
            <v>AA</v>
          </cell>
          <cell r="L1103" t="str">
            <v>303100</v>
          </cell>
          <cell r="M1103" t="str">
            <v xml:space="preserve">099                                </v>
          </cell>
          <cell r="N1103" t="str">
            <v>00</v>
          </cell>
          <cell r="O1103" t="str">
            <v xml:space="preserve">UADD    </v>
          </cell>
          <cell r="P1103" t="str">
            <v>Enterprise Communication Systems</v>
          </cell>
          <cell r="Q1103" t="str">
            <v>Enterprise Communication Systems</v>
          </cell>
          <cell r="R1103">
            <v>1068.71</v>
          </cell>
          <cell r="S1103" t="str">
            <v>5022</v>
          </cell>
          <cell r="T1103" t="str">
            <v>22P01</v>
          </cell>
          <cell r="U1103" t="str">
            <v>Programs</v>
          </cell>
          <cell r="V1103" t="str">
            <v>CD.AA.303100</v>
          </cell>
          <cell r="W1103">
            <v>9.307E-2</v>
          </cell>
          <cell r="X1103">
            <v>99.464839699999999</v>
          </cell>
        </row>
        <row r="1104">
          <cell r="B1104" t="str">
            <v>22P01</v>
          </cell>
          <cell r="C1104" t="str">
            <v>5022</v>
          </cell>
          <cell r="D1104" t="str">
            <v>Mission SIP Deployment</v>
          </cell>
          <cell r="E1104" t="str">
            <v>09906665</v>
          </cell>
          <cell r="F1104" t="str">
            <v>GP-Cap Specific</v>
          </cell>
          <cell r="G1104">
            <v>43862</v>
          </cell>
          <cell r="H1104" t="str">
            <v>202104</v>
          </cell>
          <cell r="I1104">
            <v>202104</v>
          </cell>
          <cell r="J1104" t="str">
            <v>CD</v>
          </cell>
          <cell r="K1104" t="str">
            <v>AA</v>
          </cell>
          <cell r="L1104" t="str">
            <v>391100</v>
          </cell>
          <cell r="M1104" t="str">
            <v xml:space="preserve">099                                </v>
          </cell>
          <cell r="N1104" t="str">
            <v>00</v>
          </cell>
          <cell r="O1104" t="str">
            <v xml:space="preserve">UADD    </v>
          </cell>
          <cell r="P1104" t="str">
            <v>Enterprise Communication Systems</v>
          </cell>
          <cell r="Q1104" t="str">
            <v>Enterprise Communication Systems</v>
          </cell>
          <cell r="R1104">
            <v>217.3</v>
          </cell>
          <cell r="S1104" t="str">
            <v>5022</v>
          </cell>
          <cell r="T1104" t="str">
            <v>22P01</v>
          </cell>
          <cell r="U1104" t="str">
            <v>Programs</v>
          </cell>
          <cell r="V1104" t="str">
            <v>CD.AA.391100</v>
          </cell>
          <cell r="W1104">
            <v>9.307E-2</v>
          </cell>
          <cell r="X1104">
            <v>20.224111000000001</v>
          </cell>
        </row>
        <row r="1105">
          <cell r="B1105" t="str">
            <v>22P01</v>
          </cell>
          <cell r="C1105" t="str">
            <v>5022</v>
          </cell>
          <cell r="D1105" t="str">
            <v>Mission SIP Deployment</v>
          </cell>
          <cell r="E1105" t="str">
            <v>09906665</v>
          </cell>
          <cell r="F1105" t="str">
            <v>GP-Cap Specific</v>
          </cell>
          <cell r="G1105">
            <v>43862</v>
          </cell>
          <cell r="H1105" t="str">
            <v>202104</v>
          </cell>
          <cell r="I1105">
            <v>202104</v>
          </cell>
          <cell r="J1105" t="str">
            <v>CD</v>
          </cell>
          <cell r="K1105" t="str">
            <v>AA</v>
          </cell>
          <cell r="L1105" t="str">
            <v>397000</v>
          </cell>
          <cell r="M1105" t="str">
            <v xml:space="preserve">099                                </v>
          </cell>
          <cell r="N1105" t="str">
            <v>00</v>
          </cell>
          <cell r="O1105" t="str">
            <v xml:space="preserve">UADD    </v>
          </cell>
          <cell r="P1105" t="str">
            <v>Enterprise Communication Systems</v>
          </cell>
          <cell r="Q1105" t="str">
            <v>Enterprise Communication Systems</v>
          </cell>
          <cell r="R1105">
            <v>439.95</v>
          </cell>
          <cell r="S1105" t="str">
            <v>5022</v>
          </cell>
          <cell r="T1105" t="str">
            <v>22P01</v>
          </cell>
          <cell r="U1105" t="str">
            <v>Programs</v>
          </cell>
          <cell r="V1105" t="str">
            <v>CD.AA.397000</v>
          </cell>
          <cell r="W1105">
            <v>9.307E-2</v>
          </cell>
          <cell r="X1105">
            <v>40.946146499999998</v>
          </cell>
        </row>
        <row r="1106">
          <cell r="B1106" t="str">
            <v>22P01</v>
          </cell>
          <cell r="C1106" t="str">
            <v>5022</v>
          </cell>
          <cell r="D1106" t="str">
            <v>SIP Deployment 2019</v>
          </cell>
          <cell r="E1106" t="str">
            <v>09906486</v>
          </cell>
          <cell r="F1106" t="str">
            <v>GP-Cap Specific</v>
          </cell>
          <cell r="G1106">
            <v>43497</v>
          </cell>
          <cell r="H1106" t="str">
            <v>202104</v>
          </cell>
          <cell r="I1106">
            <v>202104</v>
          </cell>
          <cell r="J1106" t="str">
            <v>CD</v>
          </cell>
          <cell r="K1106" t="str">
            <v>AA</v>
          </cell>
          <cell r="L1106" t="str">
            <v>303100</v>
          </cell>
          <cell r="M1106" t="str">
            <v xml:space="preserve">099                                </v>
          </cell>
          <cell r="N1106" t="str">
            <v>00</v>
          </cell>
          <cell r="O1106" t="str">
            <v xml:space="preserve">CFNU    </v>
          </cell>
          <cell r="P1106" t="str">
            <v>Enterprise Communication Systems</v>
          </cell>
          <cell r="Q1106" t="str">
            <v>Enterprise Communication Systems</v>
          </cell>
          <cell r="R1106">
            <v>541230.80000000005</v>
          </cell>
          <cell r="S1106" t="str">
            <v>5022</v>
          </cell>
          <cell r="T1106" t="str">
            <v>22P01</v>
          </cell>
          <cell r="U1106" t="str">
            <v>Programs</v>
          </cell>
          <cell r="V1106" t="str">
            <v>CD.AA.303100</v>
          </cell>
          <cell r="W1106">
            <v>9.307E-2</v>
          </cell>
          <cell r="X1106">
            <v>50372.350556000005</v>
          </cell>
        </row>
        <row r="1107">
          <cell r="B1107" t="str">
            <v>22P01</v>
          </cell>
          <cell r="C1107" t="str">
            <v>5022</v>
          </cell>
          <cell r="D1107" t="str">
            <v>SIP Deployment 2019</v>
          </cell>
          <cell r="E1107" t="str">
            <v>09906486</v>
          </cell>
          <cell r="F1107" t="str">
            <v>GP-Cap Specific</v>
          </cell>
          <cell r="G1107">
            <v>43497</v>
          </cell>
          <cell r="H1107" t="str">
            <v>202104</v>
          </cell>
          <cell r="I1107">
            <v>202104</v>
          </cell>
          <cell r="J1107" t="str">
            <v>CD</v>
          </cell>
          <cell r="K1107" t="str">
            <v>AA</v>
          </cell>
          <cell r="L1107" t="str">
            <v>303100</v>
          </cell>
          <cell r="M1107" t="str">
            <v xml:space="preserve">099                                </v>
          </cell>
          <cell r="N1107" t="str">
            <v>00</v>
          </cell>
          <cell r="O1107" t="str">
            <v xml:space="preserve">NURV    </v>
          </cell>
          <cell r="P1107" t="str">
            <v>Enterprise Communication Systems</v>
          </cell>
          <cell r="Q1107" t="str">
            <v>Enterprise Communication Systems</v>
          </cell>
          <cell r="R1107">
            <v>-541230.84</v>
          </cell>
          <cell r="S1107" t="str">
            <v>5022</v>
          </cell>
          <cell r="T1107" t="str">
            <v>22P01</v>
          </cell>
          <cell r="U1107" t="str">
            <v>Programs</v>
          </cell>
          <cell r="V1107" t="str">
            <v>CD.AA.303100</v>
          </cell>
          <cell r="W1107">
            <v>9.307E-2</v>
          </cell>
          <cell r="X1107">
            <v>-50372.354278799998</v>
          </cell>
        </row>
        <row r="1108">
          <cell r="B1108" t="str">
            <v>22P01</v>
          </cell>
          <cell r="C1108" t="str">
            <v>5022</v>
          </cell>
          <cell r="D1108" t="str">
            <v>SIP Deployment 2019</v>
          </cell>
          <cell r="E1108" t="str">
            <v>09906486</v>
          </cell>
          <cell r="F1108" t="str">
            <v>GP-Cap Specific</v>
          </cell>
          <cell r="G1108">
            <v>43497</v>
          </cell>
          <cell r="H1108" t="str">
            <v>202104</v>
          </cell>
          <cell r="I1108">
            <v>202104</v>
          </cell>
          <cell r="J1108" t="str">
            <v>CD</v>
          </cell>
          <cell r="K1108" t="str">
            <v>AA</v>
          </cell>
          <cell r="L1108" t="str">
            <v>391100</v>
          </cell>
          <cell r="M1108" t="str">
            <v xml:space="preserve">099                                </v>
          </cell>
          <cell r="N1108" t="str">
            <v>00</v>
          </cell>
          <cell r="O1108" t="str">
            <v xml:space="preserve">CFNU    </v>
          </cell>
          <cell r="P1108" t="str">
            <v>Enterprise Communication Systems</v>
          </cell>
          <cell r="Q1108" t="str">
            <v>Enterprise Communication Systems</v>
          </cell>
          <cell r="R1108">
            <v>290813.48</v>
          </cell>
          <cell r="S1108" t="str">
            <v>5022</v>
          </cell>
          <cell r="T1108" t="str">
            <v>22P01</v>
          </cell>
          <cell r="U1108" t="str">
            <v>Programs</v>
          </cell>
          <cell r="V1108" t="str">
            <v>CD.AA.391100</v>
          </cell>
          <cell r="W1108">
            <v>9.307E-2</v>
          </cell>
          <cell r="X1108">
            <v>27066.010583599997</v>
          </cell>
        </row>
        <row r="1109">
          <cell r="B1109" t="str">
            <v>22P01</v>
          </cell>
          <cell r="C1109" t="str">
            <v>5022</v>
          </cell>
          <cell r="D1109" t="str">
            <v>SIP Deployment 2019</v>
          </cell>
          <cell r="E1109" t="str">
            <v>09906486</v>
          </cell>
          <cell r="F1109" t="str">
            <v>GP-Cap Specific</v>
          </cell>
          <cell r="G1109">
            <v>43497</v>
          </cell>
          <cell r="H1109" t="str">
            <v>202104</v>
          </cell>
          <cell r="I1109">
            <v>202104</v>
          </cell>
          <cell r="J1109" t="str">
            <v>CD</v>
          </cell>
          <cell r="K1109" t="str">
            <v>AA</v>
          </cell>
          <cell r="L1109" t="str">
            <v>391100</v>
          </cell>
          <cell r="M1109" t="str">
            <v xml:space="preserve">099                                </v>
          </cell>
          <cell r="N1109" t="str">
            <v>00</v>
          </cell>
          <cell r="O1109" t="str">
            <v xml:space="preserve">NURV    </v>
          </cell>
          <cell r="P1109" t="str">
            <v>Enterprise Communication Systems</v>
          </cell>
          <cell r="Q1109" t="str">
            <v>Enterprise Communication Systems</v>
          </cell>
          <cell r="R1109">
            <v>-290813.49</v>
          </cell>
          <cell r="S1109" t="str">
            <v>5022</v>
          </cell>
          <cell r="T1109" t="str">
            <v>22P01</v>
          </cell>
          <cell r="U1109" t="str">
            <v>Programs</v>
          </cell>
          <cell r="V1109" t="str">
            <v>CD.AA.391100</v>
          </cell>
          <cell r="W1109">
            <v>9.307E-2</v>
          </cell>
          <cell r="X1109">
            <v>-27066.0115143</v>
          </cell>
        </row>
        <row r="1110">
          <cell r="B1110" t="str">
            <v>22P01</v>
          </cell>
          <cell r="C1110" t="str">
            <v>5022</v>
          </cell>
          <cell r="D1110" t="str">
            <v>SIP Deployment 2019</v>
          </cell>
          <cell r="E1110" t="str">
            <v>09906486</v>
          </cell>
          <cell r="F1110" t="str">
            <v>GP-Cap Specific</v>
          </cell>
          <cell r="G1110">
            <v>43497</v>
          </cell>
          <cell r="H1110" t="str">
            <v>202104</v>
          </cell>
          <cell r="I1110">
            <v>202104</v>
          </cell>
          <cell r="J1110" t="str">
            <v>CD</v>
          </cell>
          <cell r="K1110" t="str">
            <v>AA</v>
          </cell>
          <cell r="L1110" t="str">
            <v>397000</v>
          </cell>
          <cell r="M1110" t="str">
            <v xml:space="preserve">099                                </v>
          </cell>
          <cell r="N1110" t="str">
            <v>SYSNE</v>
          </cell>
          <cell r="O1110" t="str">
            <v xml:space="preserve">CFNU    </v>
          </cell>
          <cell r="P1110" t="str">
            <v>Enterprise Communication Systems</v>
          </cell>
          <cell r="Q1110" t="str">
            <v>Enterprise Communication Systems</v>
          </cell>
          <cell r="R1110">
            <v>35749.33</v>
          </cell>
          <cell r="S1110" t="str">
            <v>5022</v>
          </cell>
          <cell r="T1110" t="str">
            <v>22P01</v>
          </cell>
          <cell r="U1110" t="str">
            <v>Programs</v>
          </cell>
          <cell r="V1110" t="str">
            <v>CD.AA.397000</v>
          </cell>
          <cell r="W1110">
            <v>9.307E-2</v>
          </cell>
          <cell r="X1110">
            <v>3327.1901431000001</v>
          </cell>
        </row>
        <row r="1111">
          <cell r="B1111" t="str">
            <v>22P01</v>
          </cell>
          <cell r="C1111" t="str">
            <v>5022</v>
          </cell>
          <cell r="D1111" t="str">
            <v>SIP Deployment 2019</v>
          </cell>
          <cell r="E1111" t="str">
            <v>09906486</v>
          </cell>
          <cell r="F1111" t="str">
            <v>GP-Cap Specific</v>
          </cell>
          <cell r="G1111">
            <v>43497</v>
          </cell>
          <cell r="H1111" t="str">
            <v>202104</v>
          </cell>
          <cell r="I1111">
            <v>202104</v>
          </cell>
          <cell r="J1111" t="str">
            <v>CD</v>
          </cell>
          <cell r="K1111" t="str">
            <v>AA</v>
          </cell>
          <cell r="L1111" t="str">
            <v>397000</v>
          </cell>
          <cell r="M1111" t="str">
            <v xml:space="preserve">099                                </v>
          </cell>
          <cell r="N1111" t="str">
            <v>SYSNE</v>
          </cell>
          <cell r="O1111" t="str">
            <v xml:space="preserve">NURV    </v>
          </cell>
          <cell r="P1111" t="str">
            <v>Enterprise Communication Systems</v>
          </cell>
          <cell r="Q1111" t="str">
            <v>Enterprise Communication Systems</v>
          </cell>
          <cell r="R1111">
            <v>-35749.279999999999</v>
          </cell>
          <cell r="S1111" t="str">
            <v>5022</v>
          </cell>
          <cell r="T1111" t="str">
            <v>22P01</v>
          </cell>
          <cell r="U1111" t="str">
            <v>Programs</v>
          </cell>
          <cell r="V1111" t="str">
            <v>CD.AA.397000</v>
          </cell>
          <cell r="W1111">
            <v>9.307E-2</v>
          </cell>
          <cell r="X1111">
            <v>-3327.1854896</v>
          </cell>
        </row>
        <row r="1112">
          <cell r="B1112" t="str">
            <v>22P01</v>
          </cell>
          <cell r="C1112" t="str">
            <v>5022</v>
          </cell>
          <cell r="D1112" t="str">
            <v>Verint Call Center App Refresh</v>
          </cell>
          <cell r="E1112" t="str">
            <v>09906475</v>
          </cell>
          <cell r="F1112" t="str">
            <v>GP-Cap Specific</v>
          </cell>
          <cell r="G1112">
            <v>43466</v>
          </cell>
          <cell r="H1112" t="str">
            <v>202104</v>
          </cell>
          <cell r="I1112">
            <v>202104</v>
          </cell>
          <cell r="J1112" t="str">
            <v>CD</v>
          </cell>
          <cell r="K1112" t="str">
            <v>AA</v>
          </cell>
          <cell r="L1112" t="str">
            <v>303100</v>
          </cell>
          <cell r="M1112" t="str">
            <v xml:space="preserve">099                                </v>
          </cell>
          <cell r="N1112" t="str">
            <v>00</v>
          </cell>
          <cell r="O1112" t="str">
            <v xml:space="preserve">UADD    </v>
          </cell>
          <cell r="P1112" t="str">
            <v>Enterprise Communication Systems</v>
          </cell>
          <cell r="Q1112" t="str">
            <v>Enterprise Communication Systems</v>
          </cell>
          <cell r="R1112">
            <v>-2471.02</v>
          </cell>
          <cell r="S1112" t="str">
            <v>5022</v>
          </cell>
          <cell r="T1112" t="str">
            <v>22P01</v>
          </cell>
          <cell r="U1112" t="str">
            <v>Programs</v>
          </cell>
          <cell r="V1112" t="str">
            <v>CD.AA.303100</v>
          </cell>
          <cell r="W1112">
            <v>9.307E-2</v>
          </cell>
          <cell r="X1112">
            <v>-229.97783139999999</v>
          </cell>
        </row>
        <row r="1113">
          <cell r="B1113" t="str">
            <v>22P01</v>
          </cell>
          <cell r="C1113" t="str">
            <v>5022</v>
          </cell>
          <cell r="D1113" t="str">
            <v>Verint Call Center App Refresh</v>
          </cell>
          <cell r="E1113" t="str">
            <v>09906475</v>
          </cell>
          <cell r="F1113" t="str">
            <v>GP-Cap Specific</v>
          </cell>
          <cell r="G1113">
            <v>43466</v>
          </cell>
          <cell r="H1113" t="str">
            <v>202104</v>
          </cell>
          <cell r="I1113">
            <v>202104</v>
          </cell>
          <cell r="J1113" t="str">
            <v>CD</v>
          </cell>
          <cell r="K1113" t="str">
            <v>AA</v>
          </cell>
          <cell r="L1113" t="str">
            <v>391100</v>
          </cell>
          <cell r="M1113" t="str">
            <v xml:space="preserve">099                                </v>
          </cell>
          <cell r="N1113" t="str">
            <v>00</v>
          </cell>
          <cell r="O1113" t="str">
            <v xml:space="preserve">UADD    </v>
          </cell>
          <cell r="P1113" t="str">
            <v>Enterprise Communication Systems</v>
          </cell>
          <cell r="Q1113" t="str">
            <v>Enterprise Communication Systems</v>
          </cell>
          <cell r="R1113">
            <v>-544.36</v>
          </cell>
          <cell r="S1113" t="str">
            <v>5022</v>
          </cell>
          <cell r="T1113" t="str">
            <v>22P01</v>
          </cell>
          <cell r="U1113" t="str">
            <v>Programs</v>
          </cell>
          <cell r="V1113" t="str">
            <v>CD.AA.391100</v>
          </cell>
          <cell r="W1113">
            <v>9.307E-2</v>
          </cell>
          <cell r="X1113">
            <v>-50.6635852</v>
          </cell>
        </row>
        <row r="1114">
          <cell r="B1114" t="str">
            <v>25P01</v>
          </cell>
          <cell r="C1114" t="str">
            <v>5025</v>
          </cell>
          <cell r="D1114" t="str">
            <v>ECMS 2021 Battery Refresh Blnk</v>
          </cell>
          <cell r="E1114" t="str">
            <v>09906809</v>
          </cell>
          <cell r="F1114" t="str">
            <v>GP-Cap Blanket</v>
          </cell>
          <cell r="G1114">
            <v>44197</v>
          </cell>
          <cell r="H1114" t="str">
            <v>202104</v>
          </cell>
          <cell r="I1114">
            <v>202104</v>
          </cell>
          <cell r="J1114" t="str">
            <v>CD</v>
          </cell>
          <cell r="K1114" t="str">
            <v>AA</v>
          </cell>
          <cell r="L1114" t="str">
            <v>397000</v>
          </cell>
          <cell r="M1114" t="str">
            <v xml:space="preserve">099                                </v>
          </cell>
          <cell r="N1114" t="str">
            <v>00</v>
          </cell>
          <cell r="O1114" t="str">
            <v xml:space="preserve">UADD    </v>
          </cell>
          <cell r="P1114" t="str">
            <v>Environmental Control &amp; Monitoring Systems</v>
          </cell>
          <cell r="Q1114" t="str">
            <v>Environmental Control &amp; Monitoring Systems</v>
          </cell>
          <cell r="R1114">
            <v>9044.7099999999991</v>
          </cell>
          <cell r="S1114" t="str">
            <v>5025</v>
          </cell>
          <cell r="T1114" t="str">
            <v>25P01</v>
          </cell>
          <cell r="U1114" t="str">
            <v>Programs</v>
          </cell>
          <cell r="V1114" t="str">
            <v>CD.AA.397000</v>
          </cell>
          <cell r="W1114">
            <v>9.307E-2</v>
          </cell>
          <cell r="X1114">
            <v>841.79115969999987</v>
          </cell>
        </row>
        <row r="1115">
          <cell r="B1115" t="str">
            <v>25P01</v>
          </cell>
          <cell r="C1115" t="str">
            <v>5025</v>
          </cell>
          <cell r="D1115" t="str">
            <v>ECMS Battery Refresh Blkt 2020</v>
          </cell>
          <cell r="E1115" t="str">
            <v>09906620</v>
          </cell>
          <cell r="F1115" t="str">
            <v>GP-Cap Blanket</v>
          </cell>
          <cell r="G1115">
            <v>43800</v>
          </cell>
          <cell r="H1115" t="str">
            <v>202104</v>
          </cell>
          <cell r="I1115">
            <v>202104</v>
          </cell>
          <cell r="J1115" t="str">
            <v>CD</v>
          </cell>
          <cell r="K1115" t="str">
            <v>AA</v>
          </cell>
          <cell r="L1115" t="str">
            <v>397000</v>
          </cell>
          <cell r="M1115" t="str">
            <v xml:space="preserve">099                                </v>
          </cell>
          <cell r="N1115" t="str">
            <v>00</v>
          </cell>
          <cell r="O1115" t="str">
            <v xml:space="preserve">UADD    </v>
          </cell>
          <cell r="P1115" t="str">
            <v>Environmental Control &amp; Monitoring Systems</v>
          </cell>
          <cell r="Q1115" t="str">
            <v>Environmental Control &amp; Monitoring Systems</v>
          </cell>
          <cell r="R1115">
            <v>6084.83</v>
          </cell>
          <cell r="S1115" t="str">
            <v>5025</v>
          </cell>
          <cell r="T1115" t="str">
            <v>25P01</v>
          </cell>
          <cell r="U1115" t="str">
            <v>Programs</v>
          </cell>
          <cell r="V1115" t="str">
            <v>CD.AA.397000</v>
          </cell>
          <cell r="W1115">
            <v>9.307E-2</v>
          </cell>
          <cell r="X1115">
            <v>566.31512810000004</v>
          </cell>
        </row>
        <row r="1116">
          <cell r="B1116" t="str">
            <v>25P01</v>
          </cell>
          <cell r="C1116" t="str">
            <v>5025</v>
          </cell>
          <cell r="D1116" t="str">
            <v>HVAC Expansion-Elk Mountain MW</v>
          </cell>
          <cell r="E1116" t="str">
            <v>09906501</v>
          </cell>
          <cell r="F1116" t="str">
            <v>GP-Cap Specific</v>
          </cell>
          <cell r="G1116">
            <v>43525</v>
          </cell>
          <cell r="H1116" t="str">
            <v>202104</v>
          </cell>
          <cell r="I1116">
            <v>202104</v>
          </cell>
          <cell r="J1116" t="str">
            <v>CD</v>
          </cell>
          <cell r="K1116" t="str">
            <v>AA</v>
          </cell>
          <cell r="L1116" t="str">
            <v>397000</v>
          </cell>
          <cell r="M1116" t="str">
            <v xml:space="preserve">099                                </v>
          </cell>
          <cell r="N1116" t="str">
            <v>ELKMTNOR</v>
          </cell>
          <cell r="O1116" t="str">
            <v xml:space="preserve">CFNU    </v>
          </cell>
          <cell r="P1116" t="str">
            <v>Environmental Control &amp; Monitoring Systems</v>
          </cell>
          <cell r="Q1116" t="str">
            <v>Environmental Control &amp; Monitoring Systems</v>
          </cell>
          <cell r="R1116">
            <v>21896.62</v>
          </cell>
          <cell r="S1116" t="str">
            <v>5025</v>
          </cell>
          <cell r="T1116" t="str">
            <v>25P01</v>
          </cell>
          <cell r="U1116" t="str">
            <v>Programs</v>
          </cell>
          <cell r="V1116" t="str">
            <v>CD.AA.397000</v>
          </cell>
          <cell r="W1116">
            <v>9.307E-2</v>
          </cell>
          <cell r="X1116">
            <v>2037.9184233999999</v>
          </cell>
        </row>
        <row r="1117">
          <cell r="B1117" t="str">
            <v>25P01</v>
          </cell>
          <cell r="C1117" t="str">
            <v>5025</v>
          </cell>
          <cell r="D1117" t="str">
            <v>HVAC Expansion-Elk Mountain MW</v>
          </cell>
          <cell r="E1117" t="str">
            <v>09906501</v>
          </cell>
          <cell r="F1117" t="str">
            <v>GP-Cap Specific</v>
          </cell>
          <cell r="G1117">
            <v>43525</v>
          </cell>
          <cell r="H1117" t="str">
            <v>202104</v>
          </cell>
          <cell r="I1117">
            <v>202104</v>
          </cell>
          <cell r="J1117" t="str">
            <v>CD</v>
          </cell>
          <cell r="K1117" t="str">
            <v>AA</v>
          </cell>
          <cell r="L1117" t="str">
            <v>397000</v>
          </cell>
          <cell r="M1117" t="str">
            <v xml:space="preserve">099                                </v>
          </cell>
          <cell r="N1117" t="str">
            <v>ELKMTNOR</v>
          </cell>
          <cell r="O1117" t="str">
            <v xml:space="preserve">NURV    </v>
          </cell>
          <cell r="P1117" t="str">
            <v>Environmental Control &amp; Monitoring Systems</v>
          </cell>
          <cell r="Q1117" t="str">
            <v>Environmental Control &amp; Monitoring Systems</v>
          </cell>
          <cell r="R1117">
            <v>-21896.62</v>
          </cell>
          <cell r="S1117" t="str">
            <v>5025</v>
          </cell>
          <cell r="T1117" t="str">
            <v>25P01</v>
          </cell>
          <cell r="U1117" t="str">
            <v>Programs</v>
          </cell>
          <cell r="V1117" t="str">
            <v>CD.AA.397000</v>
          </cell>
          <cell r="W1117">
            <v>9.307E-2</v>
          </cell>
          <cell r="X1117">
            <v>-2037.9184233999999</v>
          </cell>
        </row>
        <row r="1118">
          <cell r="B1118" t="str">
            <v>25P01</v>
          </cell>
          <cell r="C1118" t="str">
            <v>5025</v>
          </cell>
          <cell r="D1118" t="str">
            <v>HVAC Refresh - Mica Peak MW</v>
          </cell>
          <cell r="E1118" t="str">
            <v>09906688</v>
          </cell>
          <cell r="F1118" t="str">
            <v>GP-Cap Specific</v>
          </cell>
          <cell r="G1118">
            <v>43922</v>
          </cell>
          <cell r="H1118" t="str">
            <v>202104</v>
          </cell>
          <cell r="I1118">
            <v>202104</v>
          </cell>
          <cell r="J1118" t="str">
            <v>CD</v>
          </cell>
          <cell r="K1118" t="str">
            <v>AA</v>
          </cell>
          <cell r="L1118" t="str">
            <v>397000</v>
          </cell>
          <cell r="M1118" t="str">
            <v xml:space="preserve">099                                </v>
          </cell>
          <cell r="N1118" t="str">
            <v>00</v>
          </cell>
          <cell r="O1118" t="str">
            <v xml:space="preserve">CFNU    </v>
          </cell>
          <cell r="P1118" t="str">
            <v>Environmental Control &amp; Monitoring Systems</v>
          </cell>
          <cell r="Q1118" t="str">
            <v>Environmental Control &amp; Monitoring Systems</v>
          </cell>
          <cell r="R1118">
            <v>60936.55</v>
          </cell>
          <cell r="S1118" t="str">
            <v>5025</v>
          </cell>
          <cell r="T1118" t="str">
            <v>25P01</v>
          </cell>
          <cell r="U1118" t="str">
            <v>Programs</v>
          </cell>
          <cell r="V1118" t="str">
            <v>CD.AA.397000</v>
          </cell>
          <cell r="W1118">
            <v>9.307E-2</v>
          </cell>
          <cell r="X1118">
            <v>5671.3647085000002</v>
          </cell>
        </row>
        <row r="1119">
          <cell r="B1119" t="str">
            <v>25P01</v>
          </cell>
          <cell r="C1119" t="str">
            <v>5025</v>
          </cell>
          <cell r="D1119" t="str">
            <v>HVAC Refresh - Mica Peak MW</v>
          </cell>
          <cell r="E1119" t="str">
            <v>09906688</v>
          </cell>
          <cell r="F1119" t="str">
            <v>GP-Cap Specific</v>
          </cell>
          <cell r="G1119">
            <v>43922</v>
          </cell>
          <cell r="H1119" t="str">
            <v>202104</v>
          </cell>
          <cell r="I1119">
            <v>202104</v>
          </cell>
          <cell r="J1119" t="str">
            <v>CD</v>
          </cell>
          <cell r="K1119" t="str">
            <v>AA</v>
          </cell>
          <cell r="L1119" t="str">
            <v>397000</v>
          </cell>
          <cell r="M1119" t="str">
            <v xml:space="preserve">099                                </v>
          </cell>
          <cell r="N1119" t="str">
            <v>00</v>
          </cell>
          <cell r="O1119" t="str">
            <v xml:space="preserve">NURV    </v>
          </cell>
          <cell r="P1119" t="str">
            <v>Environmental Control &amp; Monitoring Systems</v>
          </cell>
          <cell r="Q1119" t="str">
            <v>Environmental Control &amp; Monitoring Systems</v>
          </cell>
          <cell r="R1119">
            <v>-60936.55</v>
          </cell>
          <cell r="S1119" t="str">
            <v>5025</v>
          </cell>
          <cell r="T1119" t="str">
            <v>25P01</v>
          </cell>
          <cell r="U1119" t="str">
            <v>Programs</v>
          </cell>
          <cell r="V1119" t="str">
            <v>CD.AA.397000</v>
          </cell>
          <cell r="W1119">
            <v>9.307E-2</v>
          </cell>
          <cell r="X1119">
            <v>-5671.3647085000002</v>
          </cell>
        </row>
        <row r="1120">
          <cell r="B1120" t="str">
            <v>25P01</v>
          </cell>
          <cell r="C1120" t="str">
            <v>5025</v>
          </cell>
          <cell r="D1120" t="str">
            <v>Jack Stewart -UPS Refresh</v>
          </cell>
          <cell r="E1120" t="str">
            <v>09906544</v>
          </cell>
          <cell r="F1120" t="str">
            <v>GP-Cap Specific</v>
          </cell>
          <cell r="G1120">
            <v>43647</v>
          </cell>
          <cell r="H1120" t="str">
            <v>202104</v>
          </cell>
          <cell r="I1120">
            <v>202104</v>
          </cell>
          <cell r="J1120" t="str">
            <v>CD</v>
          </cell>
          <cell r="K1120" t="str">
            <v>AA</v>
          </cell>
          <cell r="L1120" t="str">
            <v>397000</v>
          </cell>
          <cell r="M1120" t="str">
            <v xml:space="preserve">099                                </v>
          </cell>
          <cell r="N1120" t="str">
            <v>CRAFT</v>
          </cell>
          <cell r="O1120" t="str">
            <v xml:space="preserve">UADD    </v>
          </cell>
          <cell r="P1120" t="str">
            <v>Environmental Control &amp; Monitoring Systems</v>
          </cell>
          <cell r="Q1120" t="str">
            <v>Environmental Control &amp; Monitoring Systems</v>
          </cell>
          <cell r="R1120">
            <v>439.61</v>
          </cell>
          <cell r="S1120" t="str">
            <v>5025</v>
          </cell>
          <cell r="T1120" t="str">
            <v>25P01</v>
          </cell>
          <cell r="U1120" t="str">
            <v>Programs</v>
          </cell>
          <cell r="V1120" t="str">
            <v>CD.AA.397000</v>
          </cell>
          <cell r="W1120">
            <v>9.307E-2</v>
          </cell>
          <cell r="X1120">
            <v>40.9145027</v>
          </cell>
        </row>
        <row r="1121">
          <cell r="B1121" t="str">
            <v>25P01</v>
          </cell>
          <cell r="C1121" t="str">
            <v>5025</v>
          </cell>
          <cell r="D1121" t="str">
            <v>Mission Telephone Rm -DC plant</v>
          </cell>
          <cell r="E1121" t="str">
            <v>09906325</v>
          </cell>
          <cell r="F1121" t="str">
            <v>GP-Cap Specific</v>
          </cell>
          <cell r="G1121">
            <v>42401</v>
          </cell>
          <cell r="H1121" t="str">
            <v>202104</v>
          </cell>
          <cell r="I1121">
            <v>202104</v>
          </cell>
          <cell r="J1121" t="str">
            <v>CD</v>
          </cell>
          <cell r="K1121" t="str">
            <v>AA</v>
          </cell>
          <cell r="L1121" t="str">
            <v>397000</v>
          </cell>
          <cell r="M1121" t="str">
            <v xml:space="preserve">099                                </v>
          </cell>
          <cell r="N1121" t="str">
            <v>SYSNE</v>
          </cell>
          <cell r="O1121" t="str">
            <v xml:space="preserve">UADD    </v>
          </cell>
          <cell r="P1121" t="str">
            <v>Environmental Control &amp; Monitoring Systems</v>
          </cell>
          <cell r="Q1121" t="str">
            <v>Environmental Control &amp; Monitoring Systems</v>
          </cell>
          <cell r="R1121">
            <v>537.27</v>
          </cell>
          <cell r="S1121" t="str">
            <v>5025</v>
          </cell>
          <cell r="T1121" t="str">
            <v>25P01</v>
          </cell>
          <cell r="U1121" t="str">
            <v>Programs</v>
          </cell>
          <cell r="V1121" t="str">
            <v>CD.AA.397000</v>
          </cell>
          <cell r="W1121">
            <v>9.307E-2</v>
          </cell>
          <cell r="X1121">
            <v>50.003718899999996</v>
          </cell>
        </row>
        <row r="1122">
          <cell r="B1122" t="str">
            <v>25P01</v>
          </cell>
          <cell r="C1122" t="str">
            <v>5025</v>
          </cell>
          <cell r="D1122" t="str">
            <v>Mt. Emily MW -HVAC Expansion</v>
          </cell>
          <cell r="E1122" t="str">
            <v>09906498</v>
          </cell>
          <cell r="F1122" t="str">
            <v>GP-Cap Specific</v>
          </cell>
          <cell r="G1122">
            <v>43525</v>
          </cell>
          <cell r="H1122" t="str">
            <v>202104</v>
          </cell>
          <cell r="I1122">
            <v>202104</v>
          </cell>
          <cell r="J1122" t="str">
            <v>CD</v>
          </cell>
          <cell r="K1122" t="str">
            <v>AA</v>
          </cell>
          <cell r="L1122" t="str">
            <v>397000</v>
          </cell>
          <cell r="M1122" t="str">
            <v xml:space="preserve">099                                </v>
          </cell>
          <cell r="N1122" t="str">
            <v>MTEMILYOR</v>
          </cell>
          <cell r="O1122" t="str">
            <v xml:space="preserve">CFNU    </v>
          </cell>
          <cell r="P1122" t="str">
            <v>Environmental Control &amp; Monitoring Systems</v>
          </cell>
          <cell r="Q1122" t="str">
            <v>Environmental Control &amp; Monitoring Systems</v>
          </cell>
          <cell r="R1122">
            <v>33142.720000000001</v>
          </cell>
          <cell r="S1122" t="str">
            <v>5025</v>
          </cell>
          <cell r="T1122" t="str">
            <v>25P01</v>
          </cell>
          <cell r="U1122" t="str">
            <v>Programs</v>
          </cell>
          <cell r="V1122" t="str">
            <v>CD.AA.397000</v>
          </cell>
          <cell r="W1122">
            <v>9.307E-2</v>
          </cell>
          <cell r="X1122">
            <v>3084.5929504000001</v>
          </cell>
        </row>
        <row r="1123">
          <cell r="B1123" t="str">
            <v>25P01</v>
          </cell>
          <cell r="C1123" t="str">
            <v>5025</v>
          </cell>
          <cell r="D1123" t="str">
            <v>Mt. Emily MW -HVAC Expansion</v>
          </cell>
          <cell r="E1123" t="str">
            <v>09906498</v>
          </cell>
          <cell r="F1123" t="str">
            <v>GP-Cap Specific</v>
          </cell>
          <cell r="G1123">
            <v>43525</v>
          </cell>
          <cell r="H1123" t="str">
            <v>202104</v>
          </cell>
          <cell r="I1123">
            <v>202104</v>
          </cell>
          <cell r="J1123" t="str">
            <v>CD</v>
          </cell>
          <cell r="K1123" t="str">
            <v>AA</v>
          </cell>
          <cell r="L1123" t="str">
            <v>397000</v>
          </cell>
          <cell r="M1123" t="str">
            <v xml:space="preserve">099                                </v>
          </cell>
          <cell r="N1123" t="str">
            <v>MTEMILYOR</v>
          </cell>
          <cell r="O1123" t="str">
            <v xml:space="preserve">NURV    </v>
          </cell>
          <cell r="P1123" t="str">
            <v>Environmental Control &amp; Monitoring Systems</v>
          </cell>
          <cell r="Q1123" t="str">
            <v>Environmental Control &amp; Monitoring Systems</v>
          </cell>
          <cell r="R1123">
            <v>-33142.720000000001</v>
          </cell>
          <cell r="S1123" t="str">
            <v>5025</v>
          </cell>
          <cell r="T1123" t="str">
            <v>25P01</v>
          </cell>
          <cell r="U1123" t="str">
            <v>Programs</v>
          </cell>
          <cell r="V1123" t="str">
            <v>CD.AA.397000</v>
          </cell>
          <cell r="W1123">
            <v>9.307E-2</v>
          </cell>
          <cell r="X1123">
            <v>-3084.5929504000001</v>
          </cell>
        </row>
        <row r="1124">
          <cell r="B1124" t="str">
            <v>26W01</v>
          </cell>
          <cell r="C1124" t="str">
            <v>5026</v>
          </cell>
          <cell r="D1124" t="str">
            <v>Cognos BI / ETL Expansion 2020</v>
          </cell>
          <cell r="E1124" t="str">
            <v>09906638</v>
          </cell>
          <cell r="F1124" t="str">
            <v>GP-Cap Specific</v>
          </cell>
          <cell r="G1124">
            <v>43831</v>
          </cell>
          <cell r="H1124" t="str">
            <v>202104</v>
          </cell>
          <cell r="I1124">
            <v>202104</v>
          </cell>
          <cell r="J1124" t="str">
            <v>CD</v>
          </cell>
          <cell r="K1124" t="str">
            <v>AA</v>
          </cell>
          <cell r="L1124" t="str">
            <v>303100</v>
          </cell>
          <cell r="M1124" t="str">
            <v xml:space="preserve">099                                </v>
          </cell>
          <cell r="N1124" t="str">
            <v>00</v>
          </cell>
          <cell r="O1124" t="str">
            <v xml:space="preserve">CFNU    </v>
          </cell>
          <cell r="P1124" t="str">
            <v>ET Modernization &amp; Op Efficiency - Technology</v>
          </cell>
          <cell r="Q1124" t="str">
            <v>ET Modernization &amp; Op Efficiency - Technology</v>
          </cell>
          <cell r="R1124">
            <v>158035.39000000001</v>
          </cell>
          <cell r="S1124" t="str">
            <v>5026</v>
          </cell>
          <cell r="T1124" t="str">
            <v>26W01</v>
          </cell>
          <cell r="U1124" t="str">
            <v>Programs</v>
          </cell>
          <cell r="V1124" t="str">
            <v>CD.AA.303100</v>
          </cell>
          <cell r="W1124">
            <v>9.307E-2</v>
          </cell>
          <cell r="X1124">
            <v>14708.353747300001</v>
          </cell>
        </row>
        <row r="1125">
          <cell r="B1125" t="str">
            <v>26W01</v>
          </cell>
          <cell r="C1125" t="str">
            <v>5026</v>
          </cell>
          <cell r="D1125" t="str">
            <v>Cognos BI / ETL Expansion 2020</v>
          </cell>
          <cell r="E1125" t="str">
            <v>09906638</v>
          </cell>
          <cell r="F1125" t="str">
            <v>GP-Cap Specific</v>
          </cell>
          <cell r="G1125">
            <v>43831</v>
          </cell>
          <cell r="H1125" t="str">
            <v>202104</v>
          </cell>
          <cell r="I1125">
            <v>202104</v>
          </cell>
          <cell r="J1125" t="str">
            <v>CD</v>
          </cell>
          <cell r="K1125" t="str">
            <v>AA</v>
          </cell>
          <cell r="L1125" t="str">
            <v>303100</v>
          </cell>
          <cell r="M1125" t="str">
            <v xml:space="preserve">099                                </v>
          </cell>
          <cell r="N1125" t="str">
            <v>00</v>
          </cell>
          <cell r="O1125" t="str">
            <v xml:space="preserve">NURV    </v>
          </cell>
          <cell r="P1125" t="str">
            <v>ET Modernization &amp; Op Efficiency - Technology</v>
          </cell>
          <cell r="Q1125" t="str">
            <v>ET Modernization &amp; Op Efficiency - Technology</v>
          </cell>
          <cell r="R1125">
            <v>-158035.39000000001</v>
          </cell>
          <cell r="S1125" t="str">
            <v>5026</v>
          </cell>
          <cell r="T1125" t="str">
            <v>26W01</v>
          </cell>
          <cell r="U1125" t="str">
            <v>Programs</v>
          </cell>
          <cell r="V1125" t="str">
            <v>CD.AA.303100</v>
          </cell>
          <cell r="W1125">
            <v>9.307E-2</v>
          </cell>
          <cell r="X1125">
            <v>-14708.353747300001</v>
          </cell>
        </row>
        <row r="1126">
          <cell r="B1126" t="str">
            <v>26W01</v>
          </cell>
          <cell r="C1126" t="str">
            <v>5026</v>
          </cell>
          <cell r="D1126" t="str">
            <v>ECM Upgrade</v>
          </cell>
          <cell r="E1126" t="str">
            <v>09906714</v>
          </cell>
          <cell r="F1126" t="str">
            <v>GP-Cap Specific</v>
          </cell>
          <cell r="G1126">
            <v>43983</v>
          </cell>
          <cell r="H1126" t="str">
            <v>202104</v>
          </cell>
          <cell r="I1126">
            <v>202104</v>
          </cell>
          <cell r="J1126" t="str">
            <v>CD</v>
          </cell>
          <cell r="K1126" t="str">
            <v>AA</v>
          </cell>
          <cell r="L1126" t="str">
            <v>303100</v>
          </cell>
          <cell r="M1126" t="str">
            <v xml:space="preserve">099                                </v>
          </cell>
          <cell r="N1126" t="str">
            <v>00</v>
          </cell>
          <cell r="O1126" t="str">
            <v xml:space="preserve">UADD    </v>
          </cell>
          <cell r="P1126" t="str">
            <v>ET Modernization &amp; Op Efficiency - Technology</v>
          </cell>
          <cell r="Q1126" t="str">
            <v>ET Modernization &amp; Op Efficiency - Technology</v>
          </cell>
          <cell r="R1126">
            <v>38437.74</v>
          </cell>
          <cell r="S1126" t="str">
            <v>5026</v>
          </cell>
          <cell r="T1126" t="str">
            <v>26W01</v>
          </cell>
          <cell r="U1126" t="str">
            <v>Programs</v>
          </cell>
          <cell r="V1126" t="str">
            <v>CD.AA.303100</v>
          </cell>
          <cell r="W1126">
            <v>9.307E-2</v>
          </cell>
          <cell r="X1126">
            <v>3577.4004617999999</v>
          </cell>
        </row>
        <row r="1127">
          <cell r="B1127" t="str">
            <v>26W01</v>
          </cell>
          <cell r="C1127" t="str">
            <v>5026</v>
          </cell>
          <cell r="D1127" t="str">
            <v>ECM Upgrade</v>
          </cell>
          <cell r="E1127" t="str">
            <v>09906714</v>
          </cell>
          <cell r="F1127" t="str">
            <v>GP-Cap Specific</v>
          </cell>
          <cell r="G1127">
            <v>43983</v>
          </cell>
          <cell r="H1127" t="str">
            <v>202104</v>
          </cell>
          <cell r="I1127">
            <v>202104</v>
          </cell>
          <cell r="J1127" t="str">
            <v>CD</v>
          </cell>
          <cell r="K1127" t="str">
            <v>AA</v>
          </cell>
          <cell r="L1127" t="str">
            <v>391100</v>
          </cell>
          <cell r="M1127" t="str">
            <v xml:space="preserve">099                                </v>
          </cell>
          <cell r="N1127" t="str">
            <v>00</v>
          </cell>
          <cell r="O1127" t="str">
            <v xml:space="preserve">UADD    </v>
          </cell>
          <cell r="P1127" t="str">
            <v>ET Modernization &amp; Op Efficiency - Technology</v>
          </cell>
          <cell r="Q1127" t="str">
            <v>ET Modernization &amp; Op Efficiency - Technology</v>
          </cell>
          <cell r="R1127">
            <v>6082.24</v>
          </cell>
          <cell r="S1127" t="str">
            <v>5026</v>
          </cell>
          <cell r="T1127" t="str">
            <v>26W01</v>
          </cell>
          <cell r="U1127" t="str">
            <v>Programs</v>
          </cell>
          <cell r="V1127" t="str">
            <v>CD.AA.391100</v>
          </cell>
          <cell r="W1127">
            <v>9.307E-2</v>
          </cell>
          <cell r="X1127">
            <v>566.07407679999994</v>
          </cell>
        </row>
        <row r="1128">
          <cell r="B1128" t="str">
            <v>27P01</v>
          </cell>
          <cell r="C1128" t="str">
            <v>5027</v>
          </cell>
          <cell r="D1128" t="str">
            <v xml:space="preserve"> FNLSR Planning and Segment 1	</v>
          </cell>
          <cell r="E1128" t="str">
            <v>09906346</v>
          </cell>
          <cell r="F1128" t="str">
            <v>GP-Cap Specific</v>
          </cell>
          <cell r="G1128">
            <v>43252</v>
          </cell>
          <cell r="H1128" t="str">
            <v>202104</v>
          </cell>
          <cell r="I1128">
            <v>202104</v>
          </cell>
          <cell r="J1128" t="str">
            <v>CD</v>
          </cell>
          <cell r="K1128" t="str">
            <v>AA</v>
          </cell>
          <cell r="L1128" t="str">
            <v>397000</v>
          </cell>
          <cell r="M1128" t="str">
            <v xml:space="preserve">099                                </v>
          </cell>
          <cell r="N1128" t="str">
            <v>SYSNE</v>
          </cell>
          <cell r="O1128" t="str">
            <v xml:space="preserve">UADD    </v>
          </cell>
          <cell r="P1128" t="str">
            <v>Fiber Network Lease Service Replacement</v>
          </cell>
          <cell r="Q1128" t="str">
            <v>Fiber Network Lease Service Replacement</v>
          </cell>
          <cell r="R1128">
            <v>648.86</v>
          </cell>
          <cell r="S1128" t="str">
            <v>5027</v>
          </cell>
          <cell r="T1128" t="str">
            <v>27P01</v>
          </cell>
          <cell r="U1128" t="str">
            <v>Programs</v>
          </cell>
          <cell r="V1128" t="str">
            <v>CD.AA.397000</v>
          </cell>
          <cell r="W1128">
            <v>9.307E-2</v>
          </cell>
          <cell r="X1128">
            <v>60.389400200000004</v>
          </cell>
        </row>
        <row r="1129">
          <cell r="B1129" t="str">
            <v>27P01</v>
          </cell>
          <cell r="C1129" t="str">
            <v>5027</v>
          </cell>
          <cell r="D1129" t="str">
            <v>FNLSR - Dollar Rd to Millwood</v>
          </cell>
          <cell r="E1129" t="str">
            <v>09906540</v>
          </cell>
          <cell r="F1129" t="str">
            <v>GP-Cap Specific</v>
          </cell>
          <cell r="G1129">
            <v>43617</v>
          </cell>
          <cell r="H1129" t="str">
            <v>202104</v>
          </cell>
          <cell r="I1129">
            <v>202104</v>
          </cell>
          <cell r="J1129" t="str">
            <v>CD</v>
          </cell>
          <cell r="K1129" t="str">
            <v>AA</v>
          </cell>
          <cell r="L1129" t="str">
            <v>397000</v>
          </cell>
          <cell r="M1129" t="str">
            <v xml:space="preserve">099                                </v>
          </cell>
          <cell r="N1129" t="str">
            <v>MILCOM</v>
          </cell>
          <cell r="O1129" t="str">
            <v xml:space="preserve">UADD    </v>
          </cell>
          <cell r="P1129" t="str">
            <v>Fiber Network Lease Service Replacement</v>
          </cell>
          <cell r="Q1129" t="str">
            <v>Fiber Network Lease Service Replacement</v>
          </cell>
          <cell r="R1129">
            <v>362627.51</v>
          </cell>
          <cell r="S1129" t="str">
            <v>5027</v>
          </cell>
          <cell r="T1129" t="str">
            <v>27P01</v>
          </cell>
          <cell r="U1129" t="str">
            <v>Programs</v>
          </cell>
          <cell r="V1129" t="str">
            <v>CD.AA.397000</v>
          </cell>
          <cell r="W1129">
            <v>9.307E-2</v>
          </cell>
          <cell r="X1129">
            <v>33749.7423557</v>
          </cell>
        </row>
        <row r="1130">
          <cell r="B1130" t="str">
            <v>27P01</v>
          </cell>
          <cell r="C1130" t="str">
            <v>5027</v>
          </cell>
          <cell r="D1130" t="str">
            <v>Rathdrum CT-Rathdrum Sub IRU</v>
          </cell>
          <cell r="E1130" t="str">
            <v>09906584</v>
          </cell>
          <cell r="F1130" t="str">
            <v>GP-Cap Specific</v>
          </cell>
          <cell r="G1130">
            <v>43739</v>
          </cell>
          <cell r="H1130" t="str">
            <v>202104</v>
          </cell>
          <cell r="I1130">
            <v>202104</v>
          </cell>
          <cell r="J1130" t="str">
            <v>CD</v>
          </cell>
          <cell r="K1130" t="str">
            <v>AA</v>
          </cell>
          <cell r="L1130" t="str">
            <v>397000</v>
          </cell>
          <cell r="M1130" t="str">
            <v xml:space="preserve">099                                </v>
          </cell>
          <cell r="N1130" t="str">
            <v>00</v>
          </cell>
          <cell r="O1130" t="str">
            <v xml:space="preserve">UADD    </v>
          </cell>
          <cell r="P1130" t="str">
            <v>Fiber Network Lease Service Replacement</v>
          </cell>
          <cell r="Q1130" t="str">
            <v>Fiber Network Lease Service Replacement</v>
          </cell>
          <cell r="R1130">
            <v>84.08</v>
          </cell>
          <cell r="S1130" t="str">
            <v>5027</v>
          </cell>
          <cell r="T1130" t="str">
            <v>27P01</v>
          </cell>
          <cell r="U1130" t="str">
            <v>Programs</v>
          </cell>
          <cell r="V1130" t="str">
            <v>CD.AA.397000</v>
          </cell>
          <cell r="W1130">
            <v>9.307E-2</v>
          </cell>
          <cell r="X1130">
            <v>7.8253256000000002</v>
          </cell>
        </row>
        <row r="1131">
          <cell r="B1131" t="str">
            <v>28W01</v>
          </cell>
          <cell r="C1131" t="str">
            <v>5028</v>
          </cell>
          <cell r="D1131" t="str">
            <v>Cashbook Replacement</v>
          </cell>
          <cell r="E1131" t="str">
            <v>09906523</v>
          </cell>
          <cell r="F1131" t="str">
            <v>GP-Cap Specific</v>
          </cell>
          <cell r="G1131">
            <v>43586</v>
          </cell>
          <cell r="H1131" t="str">
            <v>202104</v>
          </cell>
          <cell r="I1131">
            <v>202104</v>
          </cell>
          <cell r="J1131" t="str">
            <v>CD</v>
          </cell>
          <cell r="K1131" t="str">
            <v>AA</v>
          </cell>
          <cell r="L1131" t="str">
            <v>303100</v>
          </cell>
          <cell r="M1131" t="str">
            <v xml:space="preserve">099                                </v>
          </cell>
          <cell r="N1131" t="str">
            <v>00</v>
          </cell>
          <cell r="O1131" t="str">
            <v xml:space="preserve">UADD    </v>
          </cell>
          <cell r="P1131" t="str">
            <v>Financial &amp; Accounting Technology</v>
          </cell>
          <cell r="Q1131" t="str">
            <v>Financial &amp; Accounting Technology</v>
          </cell>
          <cell r="R1131">
            <v>17559.099999999999</v>
          </cell>
          <cell r="S1131" t="str">
            <v>5028</v>
          </cell>
          <cell r="T1131" t="str">
            <v>28W01</v>
          </cell>
          <cell r="U1131" t="str">
            <v>Programs</v>
          </cell>
          <cell r="V1131" t="str">
            <v>CD.AA.303100</v>
          </cell>
          <cell r="W1131">
            <v>9.307E-2</v>
          </cell>
          <cell r="X1131">
            <v>1634.2254369999998</v>
          </cell>
        </row>
        <row r="1132">
          <cell r="B1132" t="str">
            <v>28W01</v>
          </cell>
          <cell r="C1132" t="str">
            <v>5028</v>
          </cell>
          <cell r="D1132" t="str">
            <v>EBS/PP Enhancements 2020 Pkg 2</v>
          </cell>
          <cell r="E1132" t="str">
            <v>09906611</v>
          </cell>
          <cell r="F1132" t="str">
            <v>GP-Cap Specific</v>
          </cell>
          <cell r="G1132">
            <v>43678</v>
          </cell>
          <cell r="H1132" t="str">
            <v>202104</v>
          </cell>
          <cell r="I1132">
            <v>202104</v>
          </cell>
          <cell r="J1132" t="str">
            <v>CD</v>
          </cell>
          <cell r="K1132" t="str">
            <v>AA</v>
          </cell>
          <cell r="L1132" t="str">
            <v>303100</v>
          </cell>
          <cell r="M1132" t="str">
            <v xml:space="preserve">099                                </v>
          </cell>
          <cell r="N1132" t="str">
            <v>00</v>
          </cell>
          <cell r="O1132" t="str">
            <v xml:space="preserve">UADD    </v>
          </cell>
          <cell r="P1132" t="str">
            <v>Financial &amp; Accounting Technology</v>
          </cell>
          <cell r="Q1132" t="str">
            <v>Financial &amp; Accounting Technology</v>
          </cell>
          <cell r="R1132">
            <v>7538.65</v>
          </cell>
          <cell r="S1132" t="str">
            <v>5028</v>
          </cell>
          <cell r="T1132" t="str">
            <v>28W01</v>
          </cell>
          <cell r="U1132" t="str">
            <v>Programs</v>
          </cell>
          <cell r="V1132" t="str">
            <v>CD.AA.303100</v>
          </cell>
          <cell r="W1132">
            <v>9.307E-2</v>
          </cell>
          <cell r="X1132">
            <v>701.62215549999996</v>
          </cell>
        </row>
        <row r="1133">
          <cell r="B1133" t="str">
            <v>29W01</v>
          </cell>
          <cell r="C1133" t="str">
            <v>5029</v>
          </cell>
          <cell r="D1133" t="str">
            <v>ECM Labor Relations</v>
          </cell>
          <cell r="E1133" t="str">
            <v>09906559</v>
          </cell>
          <cell r="F1133" t="str">
            <v>GP-Cap Specific</v>
          </cell>
          <cell r="G1133">
            <v>43678</v>
          </cell>
          <cell r="H1133" t="str">
            <v>202104</v>
          </cell>
          <cell r="I1133">
            <v>202104</v>
          </cell>
          <cell r="J1133" t="str">
            <v>CD</v>
          </cell>
          <cell r="K1133" t="str">
            <v>AA</v>
          </cell>
          <cell r="L1133" t="str">
            <v>303100</v>
          </cell>
          <cell r="M1133" t="str">
            <v xml:space="preserve">099                                </v>
          </cell>
          <cell r="N1133" t="str">
            <v>00</v>
          </cell>
          <cell r="O1133" t="str">
            <v xml:space="preserve">CFNU    </v>
          </cell>
          <cell r="P1133" t="str">
            <v>Human Resources Technology</v>
          </cell>
          <cell r="Q1133" t="str">
            <v>Human Resources Technology</v>
          </cell>
          <cell r="R1133">
            <v>298555.8</v>
          </cell>
          <cell r="S1133" t="str">
            <v>5029</v>
          </cell>
          <cell r="T1133" t="str">
            <v>29W01</v>
          </cell>
          <cell r="U1133" t="str">
            <v>Programs</v>
          </cell>
          <cell r="V1133" t="str">
            <v>CD.AA.303100</v>
          </cell>
          <cell r="W1133">
            <v>9.307E-2</v>
          </cell>
          <cell r="X1133">
            <v>27786.588305999998</v>
          </cell>
        </row>
        <row r="1134">
          <cell r="B1134" t="str">
            <v>29W01</v>
          </cell>
          <cell r="C1134" t="str">
            <v>5029</v>
          </cell>
          <cell r="D1134" t="str">
            <v>ECM Labor Relations</v>
          </cell>
          <cell r="E1134" t="str">
            <v>09906559</v>
          </cell>
          <cell r="F1134" t="str">
            <v>GP-Cap Specific</v>
          </cell>
          <cell r="G1134">
            <v>43678</v>
          </cell>
          <cell r="H1134" t="str">
            <v>202104</v>
          </cell>
          <cell r="I1134">
            <v>202104</v>
          </cell>
          <cell r="J1134" t="str">
            <v>CD</v>
          </cell>
          <cell r="K1134" t="str">
            <v>AA</v>
          </cell>
          <cell r="L1134" t="str">
            <v>303100</v>
          </cell>
          <cell r="M1134" t="str">
            <v xml:space="preserve">099                                </v>
          </cell>
          <cell r="N1134" t="str">
            <v>00</v>
          </cell>
          <cell r="O1134" t="str">
            <v xml:space="preserve">NURV    </v>
          </cell>
          <cell r="P1134" t="str">
            <v>Human Resources Technology</v>
          </cell>
          <cell r="Q1134" t="str">
            <v>Human Resources Technology</v>
          </cell>
          <cell r="R1134">
            <v>-281582.44</v>
          </cell>
          <cell r="S1134" t="str">
            <v>5029</v>
          </cell>
          <cell r="T1134" t="str">
            <v>29W01</v>
          </cell>
          <cell r="U1134" t="str">
            <v>Programs</v>
          </cell>
          <cell r="V1134" t="str">
            <v>CD.AA.303100</v>
          </cell>
          <cell r="W1134">
            <v>9.307E-2</v>
          </cell>
          <cell r="X1134">
            <v>-26206.8776908</v>
          </cell>
        </row>
        <row r="1135">
          <cell r="B1135" t="str">
            <v>29W01</v>
          </cell>
          <cell r="C1135" t="str">
            <v>5029</v>
          </cell>
          <cell r="D1135" t="str">
            <v>ECM Labor Relations</v>
          </cell>
          <cell r="E1135" t="str">
            <v>09906559</v>
          </cell>
          <cell r="F1135" t="str">
            <v>GP-Cap Specific</v>
          </cell>
          <cell r="G1135">
            <v>43678</v>
          </cell>
          <cell r="H1135" t="str">
            <v>202104</v>
          </cell>
          <cell r="I1135">
            <v>202104</v>
          </cell>
          <cell r="J1135" t="str">
            <v>CD</v>
          </cell>
          <cell r="K1135" t="str">
            <v>AA</v>
          </cell>
          <cell r="L1135" t="str">
            <v>391100</v>
          </cell>
          <cell r="M1135" t="str">
            <v xml:space="preserve">099                                </v>
          </cell>
          <cell r="N1135" t="str">
            <v>00</v>
          </cell>
          <cell r="O1135" t="str">
            <v xml:space="preserve">CFNU    </v>
          </cell>
          <cell r="P1135" t="str">
            <v>Human Resources Technology</v>
          </cell>
          <cell r="Q1135" t="str">
            <v>Human Resources Technology</v>
          </cell>
          <cell r="R1135">
            <v>999.99</v>
          </cell>
          <cell r="S1135" t="str">
            <v>5029</v>
          </cell>
          <cell r="T1135" t="str">
            <v>29W01</v>
          </cell>
          <cell r="U1135" t="str">
            <v>Programs</v>
          </cell>
          <cell r="V1135" t="str">
            <v>CD.AA.391100</v>
          </cell>
          <cell r="W1135">
            <v>9.307E-2</v>
          </cell>
          <cell r="X1135">
            <v>93.069069299999995</v>
          </cell>
        </row>
        <row r="1136">
          <cell r="B1136" t="str">
            <v>29W01</v>
          </cell>
          <cell r="C1136" t="str">
            <v>5029</v>
          </cell>
          <cell r="D1136" t="str">
            <v>ECM Labor Relations</v>
          </cell>
          <cell r="E1136" t="str">
            <v>09906559</v>
          </cell>
          <cell r="F1136" t="str">
            <v>GP-Cap Specific</v>
          </cell>
          <cell r="G1136">
            <v>43678</v>
          </cell>
          <cell r="H1136" t="str">
            <v>202104</v>
          </cell>
          <cell r="I1136">
            <v>202104</v>
          </cell>
          <cell r="J1136" t="str">
            <v>CD</v>
          </cell>
          <cell r="K1136" t="str">
            <v>AA</v>
          </cell>
          <cell r="L1136" t="str">
            <v>391100</v>
          </cell>
          <cell r="M1136" t="str">
            <v xml:space="preserve">099                                </v>
          </cell>
          <cell r="N1136" t="str">
            <v>00</v>
          </cell>
          <cell r="O1136" t="str">
            <v xml:space="preserve">NURV    </v>
          </cell>
          <cell r="P1136" t="str">
            <v>Human Resources Technology</v>
          </cell>
          <cell r="Q1136" t="str">
            <v>Human Resources Technology</v>
          </cell>
          <cell r="R1136">
            <v>-17973.349999999999</v>
          </cell>
          <cell r="S1136" t="str">
            <v>5029</v>
          </cell>
          <cell r="T1136" t="str">
            <v>29W01</v>
          </cell>
          <cell r="U1136" t="str">
            <v>Programs</v>
          </cell>
          <cell r="V1136" t="str">
            <v>CD.AA.391100</v>
          </cell>
          <cell r="W1136">
            <v>9.307E-2</v>
          </cell>
          <cell r="X1136">
            <v>-1672.7796844999998</v>
          </cell>
        </row>
        <row r="1137">
          <cell r="B1137" t="str">
            <v>29W01</v>
          </cell>
          <cell r="C1137" t="str">
            <v>5029</v>
          </cell>
          <cell r="D1137" t="str">
            <v>Employee Relief Fund</v>
          </cell>
          <cell r="E1137" t="str">
            <v>09906740</v>
          </cell>
          <cell r="F1137" t="str">
            <v>GP-Cap Specific</v>
          </cell>
          <cell r="G1137">
            <v>44075</v>
          </cell>
          <cell r="H1137" t="str">
            <v>202104</v>
          </cell>
          <cell r="I1137">
            <v>202104</v>
          </cell>
          <cell r="J1137" t="str">
            <v>CD</v>
          </cell>
          <cell r="K1137" t="str">
            <v>AA</v>
          </cell>
          <cell r="L1137" t="str">
            <v>303100</v>
          </cell>
          <cell r="M1137" t="str">
            <v xml:space="preserve">099                                </v>
          </cell>
          <cell r="N1137" t="str">
            <v>00</v>
          </cell>
          <cell r="O1137" t="str">
            <v xml:space="preserve">UADD    </v>
          </cell>
          <cell r="P1137" t="str">
            <v>Human Resources Technology</v>
          </cell>
          <cell r="Q1137" t="str">
            <v>Human Resources Technology</v>
          </cell>
          <cell r="R1137">
            <v>7840.35</v>
          </cell>
          <cell r="S1137" t="str">
            <v>5029</v>
          </cell>
          <cell r="T1137" t="str">
            <v>29W01</v>
          </cell>
          <cell r="U1137" t="str">
            <v>Programs</v>
          </cell>
          <cell r="V1137" t="str">
            <v>CD.AA.303100</v>
          </cell>
          <cell r="W1137">
            <v>9.307E-2</v>
          </cell>
          <cell r="X1137">
            <v>729.70137450000004</v>
          </cell>
        </row>
        <row r="1138">
          <cell r="B1138" t="str">
            <v>30P01</v>
          </cell>
          <cell r="C1138" t="str">
            <v>5030</v>
          </cell>
          <cell r="D1138" t="str">
            <v>LMR Coverage - Idaho Mtn</v>
          </cell>
          <cell r="E1138" t="str">
            <v>09906378</v>
          </cell>
          <cell r="F1138" t="str">
            <v>GP-Cap Specific</v>
          </cell>
          <cell r="G1138">
            <v>43344</v>
          </cell>
          <cell r="H1138" t="str">
            <v>202104</v>
          </cell>
          <cell r="I1138">
            <v>202104</v>
          </cell>
          <cell r="J1138" t="str">
            <v>CD</v>
          </cell>
          <cell r="K1138" t="str">
            <v>AA</v>
          </cell>
          <cell r="L1138" t="str">
            <v>389200</v>
          </cell>
          <cell r="M1138" t="str">
            <v xml:space="preserve">099                                </v>
          </cell>
          <cell r="N1138" t="str">
            <v>IDMTNLMR</v>
          </cell>
          <cell r="O1138" t="str">
            <v xml:space="preserve">UADD    </v>
          </cell>
          <cell r="P1138" t="str">
            <v>Land Mobile Radio &amp; Real Time Comm Systems</v>
          </cell>
          <cell r="Q1138" t="str">
            <v>Land Mobile Radio &amp; Real Time Comm Systems</v>
          </cell>
          <cell r="R1138">
            <v>0</v>
          </cell>
          <cell r="S1138" t="str">
            <v>5030</v>
          </cell>
          <cell r="T1138" t="str">
            <v>30P01</v>
          </cell>
          <cell r="U1138" t="str">
            <v>Programs</v>
          </cell>
          <cell r="V1138" t="str">
            <v>CD.AA.389200</v>
          </cell>
          <cell r="W1138">
            <v>9.307E-2</v>
          </cell>
          <cell r="X1138">
            <v>0</v>
          </cell>
        </row>
        <row r="1139">
          <cell r="B1139" t="str">
            <v>30P01</v>
          </cell>
          <cell r="C1139" t="str">
            <v>5030</v>
          </cell>
          <cell r="D1139" t="str">
            <v>LMR Coverage - Idaho Mtn</v>
          </cell>
          <cell r="E1139" t="str">
            <v>09906378</v>
          </cell>
          <cell r="F1139" t="str">
            <v>GP-Cap Specific</v>
          </cell>
          <cell r="G1139">
            <v>43344</v>
          </cell>
          <cell r="H1139" t="str">
            <v>202104</v>
          </cell>
          <cell r="I1139">
            <v>202104</v>
          </cell>
          <cell r="J1139" t="str">
            <v>CD</v>
          </cell>
          <cell r="K1139" t="str">
            <v>AA</v>
          </cell>
          <cell r="L1139" t="str">
            <v>397000</v>
          </cell>
          <cell r="M1139" t="str">
            <v xml:space="preserve">099                                </v>
          </cell>
          <cell r="N1139" t="str">
            <v>IDMTNLMR</v>
          </cell>
          <cell r="O1139" t="str">
            <v xml:space="preserve">UADD    </v>
          </cell>
          <cell r="P1139" t="str">
            <v>Land Mobile Radio &amp; Real Time Comm Systems</v>
          </cell>
          <cell r="Q1139" t="str">
            <v>Land Mobile Radio &amp; Real Time Comm Systems</v>
          </cell>
          <cell r="R1139">
            <v>228.92</v>
          </cell>
          <cell r="S1139" t="str">
            <v>5030</v>
          </cell>
          <cell r="T1139" t="str">
            <v>30P01</v>
          </cell>
          <cell r="U1139" t="str">
            <v>Programs</v>
          </cell>
          <cell r="V1139" t="str">
            <v>CD.AA.397000</v>
          </cell>
          <cell r="W1139">
            <v>9.307E-2</v>
          </cell>
          <cell r="X1139">
            <v>21.305584399999997</v>
          </cell>
        </row>
        <row r="1140">
          <cell r="B1140" t="str">
            <v>30P01</v>
          </cell>
          <cell r="C1140" t="str">
            <v>5030</v>
          </cell>
          <cell r="D1140" t="str">
            <v>Mobile Radio Refresh</v>
          </cell>
          <cell r="E1140" t="str">
            <v>09906769</v>
          </cell>
          <cell r="F1140" t="str">
            <v>GP-Cap Blanket</v>
          </cell>
          <cell r="G1140">
            <v>44166</v>
          </cell>
          <cell r="H1140" t="str">
            <v>202104</v>
          </cell>
          <cell r="I1140">
            <v>202104</v>
          </cell>
          <cell r="J1140" t="str">
            <v>CD</v>
          </cell>
          <cell r="K1140" t="str">
            <v>AA</v>
          </cell>
          <cell r="L1140" t="str">
            <v>397000</v>
          </cell>
          <cell r="M1140" t="str">
            <v xml:space="preserve">099                                </v>
          </cell>
          <cell r="N1140" t="str">
            <v>00</v>
          </cell>
          <cell r="O1140" t="str">
            <v xml:space="preserve">UADD    </v>
          </cell>
          <cell r="P1140" t="str">
            <v>Land Mobile Radio &amp; Real Time Comm Systems</v>
          </cell>
          <cell r="Q1140" t="str">
            <v>Land Mobile Radio &amp; Real Time Comm Systems</v>
          </cell>
          <cell r="R1140">
            <v>9243.91</v>
          </cell>
          <cell r="S1140" t="str">
            <v>5030</v>
          </cell>
          <cell r="T1140" t="str">
            <v>30P01</v>
          </cell>
          <cell r="U1140" t="str">
            <v>Programs</v>
          </cell>
          <cell r="V1140" t="str">
            <v>CD.AA.397000</v>
          </cell>
          <cell r="W1140">
            <v>9.307E-2</v>
          </cell>
          <cell r="X1140">
            <v>860.33070369999996</v>
          </cell>
        </row>
        <row r="1141">
          <cell r="B1141" t="str">
            <v>30P01</v>
          </cell>
          <cell r="C1141" t="str">
            <v>5030</v>
          </cell>
          <cell r="D1141" t="str">
            <v>RealTimeControl Radio Sys Ref</v>
          </cell>
          <cell r="E1141" t="str">
            <v>09906722</v>
          </cell>
          <cell r="F1141" t="str">
            <v>GP-Cap Specific</v>
          </cell>
          <cell r="G1141">
            <v>44013</v>
          </cell>
          <cell r="H1141" t="str">
            <v>202104</v>
          </cell>
          <cell r="I1141">
            <v>202104</v>
          </cell>
          <cell r="J1141" t="str">
            <v>CD</v>
          </cell>
          <cell r="K1141" t="str">
            <v>AA</v>
          </cell>
          <cell r="L1141" t="str">
            <v>303100</v>
          </cell>
          <cell r="M1141" t="str">
            <v xml:space="preserve">099                                </v>
          </cell>
          <cell r="N1141" t="str">
            <v>00</v>
          </cell>
          <cell r="O1141" t="str">
            <v xml:space="preserve">UADD    </v>
          </cell>
          <cell r="P1141" t="str">
            <v>Land Mobile Radio &amp; Real Time Comm Systems</v>
          </cell>
          <cell r="Q1141" t="str">
            <v>Land Mobile Radio &amp; Real Time Comm Systems</v>
          </cell>
          <cell r="R1141">
            <v>0</v>
          </cell>
          <cell r="S1141" t="str">
            <v>5030</v>
          </cell>
          <cell r="T1141" t="str">
            <v>30P01</v>
          </cell>
          <cell r="U1141" t="str">
            <v>Programs</v>
          </cell>
          <cell r="V1141" t="str">
            <v>CD.AA.303100</v>
          </cell>
          <cell r="W1141">
            <v>9.307E-2</v>
          </cell>
          <cell r="X1141">
            <v>0</v>
          </cell>
        </row>
        <row r="1142">
          <cell r="B1142" t="str">
            <v>30P01</v>
          </cell>
          <cell r="C1142" t="str">
            <v>5030</v>
          </cell>
          <cell r="D1142" t="str">
            <v>RealTimeControl Radio Sys Ref</v>
          </cell>
          <cell r="E1142" t="str">
            <v>09906722</v>
          </cell>
          <cell r="F1142" t="str">
            <v>GP-Cap Specific</v>
          </cell>
          <cell r="G1142">
            <v>44013</v>
          </cell>
          <cell r="H1142" t="str">
            <v>202104</v>
          </cell>
          <cell r="I1142">
            <v>202104</v>
          </cell>
          <cell r="J1142" t="str">
            <v>CD</v>
          </cell>
          <cell r="K1142" t="str">
            <v>AA</v>
          </cell>
          <cell r="L1142" t="str">
            <v>391100</v>
          </cell>
          <cell r="M1142" t="str">
            <v xml:space="preserve">099                                </v>
          </cell>
          <cell r="N1142" t="str">
            <v>00</v>
          </cell>
          <cell r="O1142" t="str">
            <v xml:space="preserve">UADD    </v>
          </cell>
          <cell r="P1142" t="str">
            <v>Land Mobile Radio &amp; Real Time Comm Systems</v>
          </cell>
          <cell r="Q1142" t="str">
            <v>Land Mobile Radio &amp; Real Time Comm Systems</v>
          </cell>
          <cell r="R1142">
            <v>0</v>
          </cell>
          <cell r="S1142" t="str">
            <v>5030</v>
          </cell>
          <cell r="T1142" t="str">
            <v>30P01</v>
          </cell>
          <cell r="U1142" t="str">
            <v>Programs</v>
          </cell>
          <cell r="V1142" t="str">
            <v>CD.AA.391100</v>
          </cell>
          <cell r="W1142">
            <v>9.307E-2</v>
          </cell>
          <cell r="X1142">
            <v>0</v>
          </cell>
        </row>
        <row r="1143">
          <cell r="B1143" t="str">
            <v>30P01</v>
          </cell>
          <cell r="C1143" t="str">
            <v>5030</v>
          </cell>
          <cell r="D1143" t="str">
            <v>RealTimeControl Radio Sys Ref</v>
          </cell>
          <cell r="E1143" t="str">
            <v>09906722</v>
          </cell>
          <cell r="F1143" t="str">
            <v>GP-Cap Specific</v>
          </cell>
          <cell r="G1143">
            <v>44013</v>
          </cell>
          <cell r="H1143" t="str">
            <v>202104</v>
          </cell>
          <cell r="I1143">
            <v>202104</v>
          </cell>
          <cell r="J1143" t="str">
            <v>CD</v>
          </cell>
          <cell r="K1143" t="str">
            <v>AA</v>
          </cell>
          <cell r="L1143" t="str">
            <v>397000</v>
          </cell>
          <cell r="M1143" t="str">
            <v xml:space="preserve">099                                </v>
          </cell>
          <cell r="N1143" t="str">
            <v>00</v>
          </cell>
          <cell r="O1143" t="str">
            <v xml:space="preserve">UADD    </v>
          </cell>
          <cell r="P1143" t="str">
            <v>Land Mobile Radio &amp; Real Time Comm Systems</v>
          </cell>
          <cell r="Q1143" t="str">
            <v>Land Mobile Radio &amp; Real Time Comm Systems</v>
          </cell>
          <cell r="R1143">
            <v>7578.7</v>
          </cell>
          <cell r="S1143" t="str">
            <v>5030</v>
          </cell>
          <cell r="T1143" t="str">
            <v>30P01</v>
          </cell>
          <cell r="U1143" t="str">
            <v>Programs</v>
          </cell>
          <cell r="V1143" t="str">
            <v>CD.AA.397000</v>
          </cell>
          <cell r="W1143">
            <v>9.307E-2</v>
          </cell>
          <cell r="X1143">
            <v>705.34960899999999</v>
          </cell>
        </row>
        <row r="1144">
          <cell r="B1144" t="str">
            <v>32P01</v>
          </cell>
          <cell r="C1144" t="str">
            <v>5032</v>
          </cell>
          <cell r="D1144" t="str">
            <v>Authentication - ISE (ACS)</v>
          </cell>
          <cell r="E1144" t="str">
            <v>09906692</v>
          </cell>
          <cell r="F1144" t="str">
            <v>GP-Cap Specific</v>
          </cell>
          <cell r="G1144">
            <v>43922</v>
          </cell>
          <cell r="H1144" t="str">
            <v>202104</v>
          </cell>
          <cell r="I1144">
            <v>202104</v>
          </cell>
          <cell r="J1144" t="str">
            <v>CD</v>
          </cell>
          <cell r="K1144" t="str">
            <v>AA</v>
          </cell>
          <cell r="L1144" t="str">
            <v>303100</v>
          </cell>
          <cell r="M1144" t="str">
            <v xml:space="preserve">099                                </v>
          </cell>
          <cell r="N1144" t="str">
            <v>00</v>
          </cell>
          <cell r="O1144" t="str">
            <v xml:space="preserve">UADD    </v>
          </cell>
          <cell r="P1144" t="str">
            <v>Enterprise Security</v>
          </cell>
          <cell r="Q1144" t="str">
            <v>Enterprise Security (CDAA)</v>
          </cell>
          <cell r="R1144">
            <v>8175.92</v>
          </cell>
          <cell r="S1144" t="str">
            <v>5032</v>
          </cell>
          <cell r="T1144" t="str">
            <v>32P01</v>
          </cell>
          <cell r="U1144" t="str">
            <v>Programs</v>
          </cell>
          <cell r="V1144" t="str">
            <v>CD.AA.303100</v>
          </cell>
          <cell r="W1144">
            <v>9.307E-2</v>
          </cell>
          <cell r="X1144">
            <v>760.93287440000006</v>
          </cell>
        </row>
        <row r="1145">
          <cell r="B1145" t="str">
            <v>32P01</v>
          </cell>
          <cell r="C1145" t="str">
            <v>5032</v>
          </cell>
          <cell r="D1145" t="str">
            <v>Corporate Vuln Scanning Refrsh</v>
          </cell>
          <cell r="E1145" t="str">
            <v>09906661</v>
          </cell>
          <cell r="F1145" t="str">
            <v>GP-Cap Specific</v>
          </cell>
          <cell r="G1145">
            <v>43800</v>
          </cell>
          <cell r="H1145" t="str">
            <v>202104</v>
          </cell>
          <cell r="I1145">
            <v>202104</v>
          </cell>
          <cell r="J1145" t="str">
            <v>CD</v>
          </cell>
          <cell r="K1145" t="str">
            <v>AA</v>
          </cell>
          <cell r="L1145" t="str">
            <v>303100</v>
          </cell>
          <cell r="M1145" t="str">
            <v xml:space="preserve">099                                </v>
          </cell>
          <cell r="N1145" t="str">
            <v>00</v>
          </cell>
          <cell r="O1145" t="str">
            <v xml:space="preserve">UADD    </v>
          </cell>
          <cell r="P1145" t="str">
            <v>Enterprise Security</v>
          </cell>
          <cell r="Q1145" t="str">
            <v>Enterprise Security (CDAA)</v>
          </cell>
          <cell r="R1145">
            <v>2580.33</v>
          </cell>
          <cell r="S1145" t="str">
            <v>5032</v>
          </cell>
          <cell r="T1145" t="str">
            <v>32P01</v>
          </cell>
          <cell r="U1145" t="str">
            <v>Programs</v>
          </cell>
          <cell r="V1145" t="str">
            <v>CD.AA.303100</v>
          </cell>
          <cell r="W1145">
            <v>9.307E-2</v>
          </cell>
          <cell r="X1145">
            <v>240.15131309999998</v>
          </cell>
        </row>
        <row r="1146">
          <cell r="B1146" t="str">
            <v>32P01</v>
          </cell>
          <cell r="C1146" t="str">
            <v>5032</v>
          </cell>
          <cell r="D1146" t="str">
            <v>Edge Firewall Refresh</v>
          </cell>
          <cell r="E1146" t="str">
            <v>09906693</v>
          </cell>
          <cell r="F1146" t="str">
            <v>GP-Cap Specific</v>
          </cell>
          <cell r="G1146">
            <v>43922</v>
          </cell>
          <cell r="H1146" t="str">
            <v>202104</v>
          </cell>
          <cell r="I1146">
            <v>202104</v>
          </cell>
          <cell r="J1146" t="str">
            <v>CD</v>
          </cell>
          <cell r="K1146" t="str">
            <v>AA</v>
          </cell>
          <cell r="L1146" t="str">
            <v>303100</v>
          </cell>
          <cell r="M1146" t="str">
            <v xml:space="preserve">099                                </v>
          </cell>
          <cell r="N1146" t="str">
            <v>00</v>
          </cell>
          <cell r="O1146" t="str">
            <v xml:space="preserve">UADD    </v>
          </cell>
          <cell r="P1146" t="str">
            <v>Enterprise Security</v>
          </cell>
          <cell r="Q1146" t="str">
            <v>Enterprise Security (CDAA)</v>
          </cell>
          <cell r="R1146">
            <v>13859.33</v>
          </cell>
          <cell r="S1146" t="str">
            <v>5032</v>
          </cell>
          <cell r="T1146" t="str">
            <v>32P01</v>
          </cell>
          <cell r="U1146" t="str">
            <v>Programs</v>
          </cell>
          <cell r="V1146" t="str">
            <v>CD.AA.303100</v>
          </cell>
          <cell r="W1146">
            <v>9.307E-2</v>
          </cell>
          <cell r="X1146">
            <v>1289.8878431000001</v>
          </cell>
        </row>
        <row r="1147">
          <cell r="B1147" t="str">
            <v>32P01</v>
          </cell>
          <cell r="C1147" t="str">
            <v>5032</v>
          </cell>
          <cell r="D1147" t="str">
            <v>Edge Firewall Refresh</v>
          </cell>
          <cell r="E1147" t="str">
            <v>09906693</v>
          </cell>
          <cell r="F1147" t="str">
            <v>GP-Cap Specific</v>
          </cell>
          <cell r="G1147">
            <v>43922</v>
          </cell>
          <cell r="H1147" t="str">
            <v>202104</v>
          </cell>
          <cell r="I1147">
            <v>202104</v>
          </cell>
          <cell r="J1147" t="str">
            <v>CD</v>
          </cell>
          <cell r="K1147" t="str">
            <v>AA</v>
          </cell>
          <cell r="L1147" t="str">
            <v>391100</v>
          </cell>
          <cell r="M1147" t="str">
            <v xml:space="preserve">099                                </v>
          </cell>
          <cell r="N1147" t="str">
            <v>00</v>
          </cell>
          <cell r="O1147" t="str">
            <v xml:space="preserve">UADD    </v>
          </cell>
          <cell r="P1147" t="str">
            <v>Enterprise Security</v>
          </cell>
          <cell r="Q1147" t="str">
            <v>Enterprise Security (CDAA)</v>
          </cell>
          <cell r="R1147">
            <v>2771.86</v>
          </cell>
          <cell r="S1147" t="str">
            <v>5032</v>
          </cell>
          <cell r="T1147" t="str">
            <v>32P01</v>
          </cell>
          <cell r="U1147" t="str">
            <v>Programs</v>
          </cell>
          <cell r="V1147" t="str">
            <v>CD.AA.391100</v>
          </cell>
          <cell r="W1147">
            <v>9.307E-2</v>
          </cell>
          <cell r="X1147">
            <v>257.9770102</v>
          </cell>
        </row>
        <row r="1148">
          <cell r="B1148" t="str">
            <v>32P01</v>
          </cell>
          <cell r="C1148" t="str">
            <v>5032</v>
          </cell>
          <cell r="D1148" t="str">
            <v>Ent Central Log–Ingest Exp</v>
          </cell>
          <cell r="E1148" t="str">
            <v>09906500</v>
          </cell>
          <cell r="F1148" t="str">
            <v>GP-Cap Specific</v>
          </cell>
          <cell r="G1148">
            <v>43405</v>
          </cell>
          <cell r="H1148" t="str">
            <v>202104</v>
          </cell>
          <cell r="I1148">
            <v>202104</v>
          </cell>
          <cell r="J1148" t="str">
            <v>CD</v>
          </cell>
          <cell r="K1148" t="str">
            <v>AA</v>
          </cell>
          <cell r="L1148" t="str">
            <v>303100</v>
          </cell>
          <cell r="M1148" t="str">
            <v xml:space="preserve">099                                </v>
          </cell>
          <cell r="N1148" t="str">
            <v>00</v>
          </cell>
          <cell r="O1148" t="str">
            <v xml:space="preserve">UADD    </v>
          </cell>
          <cell r="P1148" t="str">
            <v>Enterprise Security</v>
          </cell>
          <cell r="Q1148" t="str">
            <v>Enterprise Security (CDAA)</v>
          </cell>
          <cell r="R1148">
            <v>7565.34</v>
          </cell>
          <cell r="S1148" t="str">
            <v>5032</v>
          </cell>
          <cell r="T1148" t="str">
            <v>32P01</v>
          </cell>
          <cell r="U1148" t="str">
            <v>Programs</v>
          </cell>
          <cell r="V1148" t="str">
            <v>CD.AA.303100</v>
          </cell>
          <cell r="W1148">
            <v>9.307E-2</v>
          </cell>
          <cell r="X1148">
            <v>704.10619380000003</v>
          </cell>
        </row>
        <row r="1149">
          <cell r="B1149" t="str">
            <v>32P01</v>
          </cell>
          <cell r="C1149" t="str">
            <v>5032</v>
          </cell>
          <cell r="D1149" t="str">
            <v>Ent Central Log–Ingest Exp</v>
          </cell>
          <cell r="E1149" t="str">
            <v>09906500</v>
          </cell>
          <cell r="F1149" t="str">
            <v>GP-Cap Specific</v>
          </cell>
          <cell r="G1149">
            <v>43405</v>
          </cell>
          <cell r="H1149" t="str">
            <v>202104</v>
          </cell>
          <cell r="I1149">
            <v>202104</v>
          </cell>
          <cell r="J1149" t="str">
            <v>CD</v>
          </cell>
          <cell r="K1149" t="str">
            <v>AA</v>
          </cell>
          <cell r="L1149" t="str">
            <v>391100</v>
          </cell>
          <cell r="M1149" t="str">
            <v xml:space="preserve">099                                </v>
          </cell>
          <cell r="N1149" t="str">
            <v>00</v>
          </cell>
          <cell r="O1149" t="str">
            <v xml:space="preserve">UADD    </v>
          </cell>
          <cell r="P1149" t="str">
            <v>Enterprise Security</v>
          </cell>
          <cell r="Q1149" t="str">
            <v>Enterprise Security (CDAA)</v>
          </cell>
          <cell r="R1149">
            <v>14226.52</v>
          </cell>
          <cell r="S1149" t="str">
            <v>5032</v>
          </cell>
          <cell r="T1149" t="str">
            <v>32P01</v>
          </cell>
          <cell r="U1149" t="str">
            <v>Programs</v>
          </cell>
          <cell r="V1149" t="str">
            <v>CD.AA.391100</v>
          </cell>
          <cell r="W1149">
            <v>9.307E-2</v>
          </cell>
          <cell r="X1149">
            <v>1324.0622164000001</v>
          </cell>
        </row>
        <row r="1150">
          <cell r="B1150" t="str">
            <v>33C09</v>
          </cell>
          <cell r="C1150" t="str">
            <v>5033</v>
          </cell>
          <cell r="D1150" t="str">
            <v>Access Mngmt System Refresh</v>
          </cell>
          <cell r="E1150" t="str">
            <v>09906423</v>
          </cell>
          <cell r="F1150" t="str">
            <v>GP-Cap Specific</v>
          </cell>
          <cell r="G1150">
            <v>43435</v>
          </cell>
          <cell r="H1150" t="str">
            <v>202104</v>
          </cell>
          <cell r="I1150">
            <v>202104</v>
          </cell>
          <cell r="J1150" t="str">
            <v>CD</v>
          </cell>
          <cell r="K1150" t="str">
            <v>AA</v>
          </cell>
          <cell r="L1150" t="str">
            <v>303100</v>
          </cell>
          <cell r="M1150" t="str">
            <v xml:space="preserve">099                                </v>
          </cell>
          <cell r="N1150" t="str">
            <v>00</v>
          </cell>
          <cell r="O1150" t="str">
            <v xml:space="preserve">UADD    </v>
          </cell>
          <cell r="P1150" t="str">
            <v>Facilities and Storage Locations Security</v>
          </cell>
          <cell r="Q1150" t="str">
            <v>Facilities and Storage Locations</v>
          </cell>
          <cell r="R1150">
            <v>1148.54</v>
          </cell>
          <cell r="S1150" t="str">
            <v>5033</v>
          </cell>
          <cell r="T1150" t="str">
            <v>33C09</v>
          </cell>
          <cell r="U1150" t="str">
            <v>Programs</v>
          </cell>
          <cell r="V1150" t="str">
            <v>CD.AA.303100</v>
          </cell>
          <cell r="W1150">
            <v>9.307E-2</v>
          </cell>
          <cell r="X1150">
            <v>106.89461779999999</v>
          </cell>
        </row>
        <row r="1151">
          <cell r="B1151" t="str">
            <v>33C09</v>
          </cell>
          <cell r="C1151" t="str">
            <v>5033</v>
          </cell>
          <cell r="D1151" t="str">
            <v>Access Mngmt System Refresh</v>
          </cell>
          <cell r="E1151" t="str">
            <v>09906423</v>
          </cell>
          <cell r="F1151" t="str">
            <v>GP-Cap Specific</v>
          </cell>
          <cell r="G1151">
            <v>43435</v>
          </cell>
          <cell r="H1151" t="str">
            <v>202104</v>
          </cell>
          <cell r="I1151">
            <v>202104</v>
          </cell>
          <cell r="J1151" t="str">
            <v>CD</v>
          </cell>
          <cell r="K1151" t="str">
            <v>AA</v>
          </cell>
          <cell r="L1151" t="str">
            <v>391100</v>
          </cell>
          <cell r="M1151" t="str">
            <v xml:space="preserve">099                                </v>
          </cell>
          <cell r="N1151" t="str">
            <v>00</v>
          </cell>
          <cell r="O1151" t="str">
            <v xml:space="preserve">UADD    </v>
          </cell>
          <cell r="P1151" t="str">
            <v>Facilities and Storage Locations Security</v>
          </cell>
          <cell r="Q1151" t="str">
            <v>Facilities and Storage Locations</v>
          </cell>
          <cell r="R1151">
            <v>574.26</v>
          </cell>
          <cell r="S1151" t="str">
            <v>5033</v>
          </cell>
          <cell r="T1151" t="str">
            <v>33C09</v>
          </cell>
          <cell r="U1151" t="str">
            <v>Programs</v>
          </cell>
          <cell r="V1151" t="str">
            <v>CD.AA.391100</v>
          </cell>
          <cell r="W1151">
            <v>9.307E-2</v>
          </cell>
          <cell r="X1151">
            <v>53.446378199999998</v>
          </cell>
        </row>
        <row r="1152">
          <cell r="B1152" t="str">
            <v>33C09</v>
          </cell>
          <cell r="C1152" t="str">
            <v>5033</v>
          </cell>
          <cell r="D1152" t="str">
            <v>Access Mngmt System Refresh</v>
          </cell>
          <cell r="E1152" t="str">
            <v>09906423</v>
          </cell>
          <cell r="F1152" t="str">
            <v>GP-Cap Specific</v>
          </cell>
          <cell r="G1152">
            <v>43435</v>
          </cell>
          <cell r="H1152" t="str">
            <v>202104</v>
          </cell>
          <cell r="I1152">
            <v>202104</v>
          </cell>
          <cell r="J1152" t="str">
            <v>CD</v>
          </cell>
          <cell r="K1152" t="str">
            <v>AA</v>
          </cell>
          <cell r="L1152" t="str">
            <v>397000</v>
          </cell>
          <cell r="M1152" t="str">
            <v xml:space="preserve">099                                </v>
          </cell>
          <cell r="N1152" t="str">
            <v>CENTR</v>
          </cell>
          <cell r="O1152" t="str">
            <v xml:space="preserve">UADD    </v>
          </cell>
          <cell r="P1152" t="str">
            <v>Facilities and Storage Locations Security</v>
          </cell>
          <cell r="Q1152" t="str">
            <v>Facilities and Storage Locations</v>
          </cell>
          <cell r="R1152">
            <v>114.86</v>
          </cell>
          <cell r="S1152" t="str">
            <v>5033</v>
          </cell>
          <cell r="T1152" t="str">
            <v>33C09</v>
          </cell>
          <cell r="U1152" t="str">
            <v>Programs</v>
          </cell>
          <cell r="V1152" t="str">
            <v>CD.AA.397000</v>
          </cell>
          <cell r="W1152">
            <v>9.307E-2</v>
          </cell>
          <cell r="X1152">
            <v>10.690020199999999</v>
          </cell>
        </row>
        <row r="1153">
          <cell r="B1153" t="str">
            <v>35N09</v>
          </cell>
          <cell r="C1153" t="str">
            <v>5037</v>
          </cell>
          <cell r="D1153" t="str">
            <v>ITFA 2020-AV Blanket</v>
          </cell>
          <cell r="E1153" t="str">
            <v>09906619</v>
          </cell>
          <cell r="F1153" t="str">
            <v>GP-Cap Blanket</v>
          </cell>
          <cell r="G1153">
            <v>43800</v>
          </cell>
          <cell r="H1153" t="str">
            <v>202104</v>
          </cell>
          <cell r="I1153">
            <v>202104</v>
          </cell>
          <cell r="J1153" t="str">
            <v>CD</v>
          </cell>
          <cell r="K1153" t="str">
            <v>AA</v>
          </cell>
          <cell r="L1153" t="str">
            <v>391100</v>
          </cell>
          <cell r="M1153" t="str">
            <v xml:space="preserve">099                                </v>
          </cell>
          <cell r="N1153" t="str">
            <v>00</v>
          </cell>
          <cell r="O1153" t="str">
            <v xml:space="preserve">UADD    </v>
          </cell>
          <cell r="P1153" t="str">
            <v>Infrastructure Technology Failed Assets</v>
          </cell>
          <cell r="Q1153" t="str">
            <v>Infrastructure Technology Failed Assets</v>
          </cell>
          <cell r="R1153">
            <v>-61.4</v>
          </cell>
          <cell r="S1153" t="str">
            <v>5037</v>
          </cell>
          <cell r="T1153" t="str">
            <v>35N09</v>
          </cell>
          <cell r="U1153" t="str">
            <v>Programs</v>
          </cell>
          <cell r="V1153" t="str">
            <v>CD.AA.391100</v>
          </cell>
          <cell r="W1153">
            <v>9.307E-2</v>
          </cell>
          <cell r="X1153">
            <v>-5.7144979999999999</v>
          </cell>
        </row>
        <row r="1154">
          <cell r="B1154" t="str">
            <v>35N09</v>
          </cell>
          <cell r="C1154" t="str">
            <v>5037</v>
          </cell>
          <cell r="D1154" t="str">
            <v>ITFA 2020-FAN Blanket</v>
          </cell>
          <cell r="E1154" t="str">
            <v>09906626</v>
          </cell>
          <cell r="F1154" t="str">
            <v>GP-Cap Blanket</v>
          </cell>
          <cell r="G1154">
            <v>43800</v>
          </cell>
          <cell r="H1154" t="str">
            <v>202104</v>
          </cell>
          <cell r="I1154">
            <v>202104</v>
          </cell>
          <cell r="J1154" t="str">
            <v>CD</v>
          </cell>
          <cell r="K1154" t="str">
            <v>AA</v>
          </cell>
          <cell r="L1154" t="str">
            <v>397000</v>
          </cell>
          <cell r="M1154" t="str">
            <v xml:space="preserve">099                                </v>
          </cell>
          <cell r="N1154" t="str">
            <v>00</v>
          </cell>
          <cell r="O1154" t="str">
            <v xml:space="preserve">UADD    </v>
          </cell>
          <cell r="P1154" t="str">
            <v>Infrastructure Technology Failed Assets</v>
          </cell>
          <cell r="Q1154" t="str">
            <v>Infrastructure Technology Failed Assets</v>
          </cell>
          <cell r="R1154">
            <v>14122.14</v>
          </cell>
          <cell r="S1154" t="str">
            <v>5037</v>
          </cell>
          <cell r="T1154" t="str">
            <v>35N09</v>
          </cell>
          <cell r="U1154" t="str">
            <v>Programs</v>
          </cell>
          <cell r="V1154" t="str">
            <v>CD.AA.397000</v>
          </cell>
          <cell r="W1154">
            <v>9.307E-2</v>
          </cell>
          <cell r="X1154">
            <v>1314.3475698</v>
          </cell>
        </row>
        <row r="1155">
          <cell r="B1155" t="str">
            <v>35N09</v>
          </cell>
          <cell r="C1155" t="str">
            <v>5037</v>
          </cell>
          <cell r="D1155" t="str">
            <v>ITFA 2020-Laptop Blanket</v>
          </cell>
          <cell r="E1155" t="str">
            <v>09906612</v>
          </cell>
          <cell r="F1155" t="str">
            <v>GP-Cap Blanket</v>
          </cell>
          <cell r="G1155">
            <v>43617</v>
          </cell>
          <cell r="H1155" t="str">
            <v>202104</v>
          </cell>
          <cell r="I1155">
            <v>202104</v>
          </cell>
          <cell r="J1155" t="str">
            <v>CD</v>
          </cell>
          <cell r="K1155" t="str">
            <v>AA</v>
          </cell>
          <cell r="L1155" t="str">
            <v>391100</v>
          </cell>
          <cell r="M1155" t="str">
            <v xml:space="preserve">099                                </v>
          </cell>
          <cell r="N1155" t="str">
            <v>00</v>
          </cell>
          <cell r="O1155" t="str">
            <v xml:space="preserve">UADD    </v>
          </cell>
          <cell r="P1155" t="str">
            <v>Infrastructure Technology Failed Assets</v>
          </cell>
          <cell r="Q1155" t="str">
            <v>Infrastructure Technology Failed Assets</v>
          </cell>
          <cell r="R1155">
            <v>12958.09</v>
          </cell>
          <cell r="S1155" t="str">
            <v>5037</v>
          </cell>
          <cell r="T1155" t="str">
            <v>35N09</v>
          </cell>
          <cell r="U1155" t="str">
            <v>Programs</v>
          </cell>
          <cell r="V1155" t="str">
            <v>CD.AA.391100</v>
          </cell>
          <cell r="W1155">
            <v>9.307E-2</v>
          </cell>
          <cell r="X1155">
            <v>1206.0094363000001</v>
          </cell>
        </row>
        <row r="1156">
          <cell r="B1156" t="str">
            <v>35N09</v>
          </cell>
          <cell r="C1156" t="str">
            <v>5037</v>
          </cell>
          <cell r="D1156" t="str">
            <v>ITFA 2020-Mobile Phones</v>
          </cell>
          <cell r="E1156" t="str">
            <v>09906622</v>
          </cell>
          <cell r="F1156" t="str">
            <v>GP-Cap Blanket</v>
          </cell>
          <cell r="G1156">
            <v>43800</v>
          </cell>
          <cell r="H1156" t="str">
            <v>202104</v>
          </cell>
          <cell r="I1156">
            <v>202104</v>
          </cell>
          <cell r="J1156" t="str">
            <v>CD</v>
          </cell>
          <cell r="K1156" t="str">
            <v>AA</v>
          </cell>
          <cell r="L1156" t="str">
            <v>397200</v>
          </cell>
          <cell r="M1156" t="str">
            <v xml:space="preserve">099                                </v>
          </cell>
          <cell r="N1156" t="str">
            <v>00</v>
          </cell>
          <cell r="O1156" t="str">
            <v xml:space="preserve">UADD    </v>
          </cell>
          <cell r="P1156" t="str">
            <v>Infrastructure Technology Failed Assets</v>
          </cell>
          <cell r="Q1156" t="str">
            <v>Infrastructure Technology Failed Assets</v>
          </cell>
          <cell r="R1156">
            <v>10547.06</v>
          </cell>
          <cell r="S1156" t="str">
            <v>5037</v>
          </cell>
          <cell r="T1156" t="str">
            <v>35N09</v>
          </cell>
          <cell r="U1156" t="str">
            <v>Programs</v>
          </cell>
          <cell r="V1156" t="str">
            <v>CD.AA.397200</v>
          </cell>
          <cell r="W1156">
            <v>9.307E-2</v>
          </cell>
          <cell r="X1156">
            <v>981.61487419999992</v>
          </cell>
        </row>
        <row r="1157">
          <cell r="B1157" t="str">
            <v>35N09</v>
          </cell>
          <cell r="C1157" t="str">
            <v>5037</v>
          </cell>
          <cell r="D1157" t="str">
            <v>ITFA 2020-Monitor Replacement</v>
          </cell>
          <cell r="E1157" t="str">
            <v>09906621</v>
          </cell>
          <cell r="F1157" t="str">
            <v>GP-Cap Blanket</v>
          </cell>
          <cell r="G1157">
            <v>43800</v>
          </cell>
          <cell r="H1157" t="str">
            <v>202104</v>
          </cell>
          <cell r="I1157">
            <v>202104</v>
          </cell>
          <cell r="J1157" t="str">
            <v>CD</v>
          </cell>
          <cell r="K1157" t="str">
            <v>AA</v>
          </cell>
          <cell r="L1157" t="str">
            <v>391100</v>
          </cell>
          <cell r="M1157" t="str">
            <v xml:space="preserve">099                                </v>
          </cell>
          <cell r="N1157" t="str">
            <v>00</v>
          </cell>
          <cell r="O1157" t="str">
            <v xml:space="preserve">UADD    </v>
          </cell>
          <cell r="P1157" t="str">
            <v>Infrastructure Technology Failed Assets</v>
          </cell>
          <cell r="Q1157" t="str">
            <v>Infrastructure Technology Failed Assets</v>
          </cell>
          <cell r="R1157">
            <v>1073.49</v>
          </cell>
          <cell r="S1157" t="str">
            <v>5037</v>
          </cell>
          <cell r="T1157" t="str">
            <v>35N09</v>
          </cell>
          <cell r="U1157" t="str">
            <v>Programs</v>
          </cell>
          <cell r="V1157" t="str">
            <v>CD.AA.391100</v>
          </cell>
          <cell r="W1157">
            <v>9.307E-2</v>
          </cell>
          <cell r="X1157">
            <v>99.909714300000005</v>
          </cell>
        </row>
        <row r="1158">
          <cell r="B1158" t="str">
            <v>35N09</v>
          </cell>
          <cell r="C1158" t="str">
            <v>5037</v>
          </cell>
          <cell r="D1158" t="str">
            <v>ITFA 2020-Printer Replacement</v>
          </cell>
          <cell r="E1158" t="str">
            <v>09906636</v>
          </cell>
          <cell r="F1158" t="str">
            <v>GP-Cap Blanket</v>
          </cell>
          <cell r="G1158">
            <v>43800</v>
          </cell>
          <cell r="H1158" t="str">
            <v>202104</v>
          </cell>
          <cell r="I1158">
            <v>202104</v>
          </cell>
          <cell r="J1158" t="str">
            <v>CD</v>
          </cell>
          <cell r="K1158" t="str">
            <v>AA</v>
          </cell>
          <cell r="L1158" t="str">
            <v>391100</v>
          </cell>
          <cell r="M1158" t="str">
            <v xml:space="preserve">099                                </v>
          </cell>
          <cell r="N1158" t="str">
            <v>00</v>
          </cell>
          <cell r="O1158" t="str">
            <v xml:space="preserve">UADD    </v>
          </cell>
          <cell r="P1158" t="str">
            <v>Infrastructure Technology Failed Assets</v>
          </cell>
          <cell r="Q1158" t="str">
            <v>Infrastructure Technology Failed Assets</v>
          </cell>
          <cell r="R1158">
            <v>1429.81</v>
          </cell>
          <cell r="S1158" t="str">
            <v>5037</v>
          </cell>
          <cell r="T1158" t="str">
            <v>35N09</v>
          </cell>
          <cell r="U1158" t="str">
            <v>Programs</v>
          </cell>
          <cell r="V1158" t="str">
            <v>CD.AA.391100</v>
          </cell>
          <cell r="W1158">
            <v>9.307E-2</v>
          </cell>
          <cell r="X1158">
            <v>133.07241669999999</v>
          </cell>
        </row>
        <row r="1159">
          <cell r="B1159" t="str">
            <v>35N09</v>
          </cell>
          <cell r="C1159" t="str">
            <v>5037</v>
          </cell>
          <cell r="D1159" t="str">
            <v>ITFA Colville&amp;FMO Hard Drives</v>
          </cell>
          <cell r="E1159" t="str">
            <v>09906725</v>
          </cell>
          <cell r="F1159" t="str">
            <v>GP-Cap Specific</v>
          </cell>
          <cell r="G1159">
            <v>44013</v>
          </cell>
          <cell r="H1159" t="str">
            <v>202104</v>
          </cell>
          <cell r="I1159">
            <v>202104</v>
          </cell>
          <cell r="J1159" t="str">
            <v>CD</v>
          </cell>
          <cell r="K1159" t="str">
            <v>AA</v>
          </cell>
          <cell r="L1159" t="str">
            <v>391100</v>
          </cell>
          <cell r="M1159" t="str">
            <v xml:space="preserve">099                                </v>
          </cell>
          <cell r="N1159" t="str">
            <v>00</v>
          </cell>
          <cell r="O1159" t="str">
            <v xml:space="preserve">CFNU    </v>
          </cell>
          <cell r="P1159" t="str">
            <v>Infrastructure Technology Failed Assets</v>
          </cell>
          <cell r="Q1159" t="str">
            <v>Infrastructure Technology Failed Assets</v>
          </cell>
          <cell r="R1159">
            <v>2119.7399999999998</v>
          </cell>
          <cell r="S1159" t="str">
            <v>5037</v>
          </cell>
          <cell r="T1159" t="str">
            <v>35N09</v>
          </cell>
          <cell r="U1159" t="str">
            <v>Programs</v>
          </cell>
          <cell r="V1159" t="str">
            <v>CD.AA.391100</v>
          </cell>
          <cell r="W1159">
            <v>9.307E-2</v>
          </cell>
          <cell r="X1159">
            <v>197.28420179999998</v>
          </cell>
        </row>
        <row r="1160">
          <cell r="B1160" t="str">
            <v>35N09</v>
          </cell>
          <cell r="C1160" t="str">
            <v>5037</v>
          </cell>
          <cell r="D1160" t="str">
            <v>ITFA Colville&amp;FMO Hard Drives</v>
          </cell>
          <cell r="E1160" t="str">
            <v>09906725</v>
          </cell>
          <cell r="F1160" t="str">
            <v>GP-Cap Specific</v>
          </cell>
          <cell r="G1160">
            <v>44013</v>
          </cell>
          <cell r="H1160" t="str">
            <v>202104</v>
          </cell>
          <cell r="I1160">
            <v>202104</v>
          </cell>
          <cell r="J1160" t="str">
            <v>CD</v>
          </cell>
          <cell r="K1160" t="str">
            <v>AA</v>
          </cell>
          <cell r="L1160" t="str">
            <v>391100</v>
          </cell>
          <cell r="M1160" t="str">
            <v xml:space="preserve">099                                </v>
          </cell>
          <cell r="N1160" t="str">
            <v>00</v>
          </cell>
          <cell r="O1160" t="str">
            <v xml:space="preserve">NURV    </v>
          </cell>
          <cell r="P1160" t="str">
            <v>Infrastructure Technology Failed Assets</v>
          </cell>
          <cell r="Q1160" t="str">
            <v>Infrastructure Technology Failed Assets</v>
          </cell>
          <cell r="R1160">
            <v>-2119.7399999999998</v>
          </cell>
          <cell r="S1160" t="str">
            <v>5037</v>
          </cell>
          <cell r="T1160" t="str">
            <v>35N09</v>
          </cell>
          <cell r="U1160" t="str">
            <v>Programs</v>
          </cell>
          <cell r="V1160" t="str">
            <v>CD.AA.391100</v>
          </cell>
          <cell r="W1160">
            <v>9.307E-2</v>
          </cell>
          <cell r="X1160">
            <v>-197.28420179999998</v>
          </cell>
        </row>
        <row r="1161">
          <cell r="B1161" t="str">
            <v>35N09</v>
          </cell>
          <cell r="C1161" t="str">
            <v>5037</v>
          </cell>
          <cell r="D1161" t="str">
            <v>ITFA Comms Device Blanket</v>
          </cell>
          <cell r="E1161" t="str">
            <v>09906815</v>
          </cell>
          <cell r="F1161" t="str">
            <v>GP-Cap Blanket</v>
          </cell>
          <cell r="G1161">
            <v>44197</v>
          </cell>
          <cell r="H1161" t="str">
            <v>202104</v>
          </cell>
          <cell r="I1161">
            <v>202104</v>
          </cell>
          <cell r="J1161" t="str">
            <v>CD</v>
          </cell>
          <cell r="K1161" t="str">
            <v>AA</v>
          </cell>
          <cell r="L1161" t="str">
            <v>397000</v>
          </cell>
          <cell r="M1161" t="str">
            <v xml:space="preserve">099                                </v>
          </cell>
          <cell r="N1161" t="str">
            <v>00</v>
          </cell>
          <cell r="O1161" t="str">
            <v xml:space="preserve">UADD    </v>
          </cell>
          <cell r="P1161" t="str">
            <v>Infrastructure Technology Failed Assets</v>
          </cell>
          <cell r="Q1161" t="str">
            <v>Infrastructure Technology Failed Assets</v>
          </cell>
          <cell r="R1161">
            <v>2479.73</v>
          </cell>
          <cell r="S1161" t="str">
            <v>5037</v>
          </cell>
          <cell r="T1161" t="str">
            <v>35N09</v>
          </cell>
          <cell r="U1161" t="str">
            <v>Programs</v>
          </cell>
          <cell r="V1161" t="str">
            <v>CD.AA.397000</v>
          </cell>
          <cell r="W1161">
            <v>9.307E-2</v>
          </cell>
          <cell r="X1161">
            <v>230.78847110000001</v>
          </cell>
        </row>
        <row r="1162">
          <cell r="B1162" t="str">
            <v>35N09</v>
          </cell>
          <cell r="C1162" t="str">
            <v>5037</v>
          </cell>
          <cell r="D1162" t="str">
            <v>ITFA Cottonwo Butte AC Replace</v>
          </cell>
          <cell r="E1162" t="str">
            <v>09906720</v>
          </cell>
          <cell r="F1162" t="str">
            <v>GP-Cap Specific</v>
          </cell>
          <cell r="G1162">
            <v>43983</v>
          </cell>
          <cell r="H1162" t="str">
            <v>202104</v>
          </cell>
          <cell r="I1162">
            <v>202104</v>
          </cell>
          <cell r="J1162" t="str">
            <v>CD</v>
          </cell>
          <cell r="K1162" t="str">
            <v>AA</v>
          </cell>
          <cell r="L1162" t="str">
            <v>397000</v>
          </cell>
          <cell r="M1162" t="str">
            <v xml:space="preserve">099                                </v>
          </cell>
          <cell r="N1162" t="str">
            <v>00</v>
          </cell>
          <cell r="O1162" t="str">
            <v xml:space="preserve">CFNU    </v>
          </cell>
          <cell r="P1162" t="str">
            <v>Infrastructure Technology Failed Assets</v>
          </cell>
          <cell r="Q1162" t="str">
            <v>Infrastructure Technology Failed Assets</v>
          </cell>
          <cell r="R1162">
            <v>1155.23</v>
          </cell>
          <cell r="S1162" t="str">
            <v>5037</v>
          </cell>
          <cell r="T1162" t="str">
            <v>35N09</v>
          </cell>
          <cell r="U1162" t="str">
            <v>Programs</v>
          </cell>
          <cell r="V1162" t="str">
            <v>CD.AA.397000</v>
          </cell>
          <cell r="W1162">
            <v>9.307E-2</v>
          </cell>
          <cell r="X1162">
            <v>107.5172561</v>
          </cell>
        </row>
        <row r="1163">
          <cell r="B1163" t="str">
            <v>35N09</v>
          </cell>
          <cell r="C1163" t="str">
            <v>5037</v>
          </cell>
          <cell r="D1163" t="str">
            <v>ITFA Cottonwo Butte AC Replace</v>
          </cell>
          <cell r="E1163" t="str">
            <v>09906720</v>
          </cell>
          <cell r="F1163" t="str">
            <v>GP-Cap Specific</v>
          </cell>
          <cell r="G1163">
            <v>43983</v>
          </cell>
          <cell r="H1163" t="str">
            <v>202104</v>
          </cell>
          <cell r="I1163">
            <v>202104</v>
          </cell>
          <cell r="J1163" t="str">
            <v>CD</v>
          </cell>
          <cell r="K1163" t="str">
            <v>AA</v>
          </cell>
          <cell r="L1163" t="str">
            <v>397000</v>
          </cell>
          <cell r="M1163" t="str">
            <v xml:space="preserve">099                                </v>
          </cell>
          <cell r="N1163" t="str">
            <v>00</v>
          </cell>
          <cell r="O1163" t="str">
            <v xml:space="preserve">NURV    </v>
          </cell>
          <cell r="P1163" t="str">
            <v>Infrastructure Technology Failed Assets</v>
          </cell>
          <cell r="Q1163" t="str">
            <v>Infrastructure Technology Failed Assets</v>
          </cell>
          <cell r="R1163">
            <v>-1155.23</v>
          </cell>
          <cell r="S1163" t="str">
            <v>5037</v>
          </cell>
          <cell r="T1163" t="str">
            <v>35N09</v>
          </cell>
          <cell r="U1163" t="str">
            <v>Programs</v>
          </cell>
          <cell r="V1163" t="str">
            <v>CD.AA.397000</v>
          </cell>
          <cell r="W1163">
            <v>9.307E-2</v>
          </cell>
          <cell r="X1163">
            <v>-107.5172561</v>
          </cell>
        </row>
        <row r="1164">
          <cell r="B1164" t="str">
            <v>35N09</v>
          </cell>
          <cell r="C1164" t="str">
            <v>5037</v>
          </cell>
          <cell r="D1164" t="str">
            <v>ITFA Network Device Blanket</v>
          </cell>
          <cell r="E1164" t="str">
            <v>09906813</v>
          </cell>
          <cell r="F1164" t="str">
            <v>GP-Cap Blanket</v>
          </cell>
          <cell r="G1164">
            <v>44197</v>
          </cell>
          <cell r="H1164" t="str">
            <v>202104</v>
          </cell>
          <cell r="I1164">
            <v>202104</v>
          </cell>
          <cell r="J1164" t="str">
            <v>CD</v>
          </cell>
          <cell r="K1164" t="str">
            <v>AA</v>
          </cell>
          <cell r="L1164" t="str">
            <v>397000</v>
          </cell>
          <cell r="M1164" t="str">
            <v xml:space="preserve">099                                </v>
          </cell>
          <cell r="N1164" t="str">
            <v>00</v>
          </cell>
          <cell r="O1164" t="str">
            <v xml:space="preserve">UADD    </v>
          </cell>
          <cell r="P1164" t="str">
            <v>Infrastructure Technology Failed Assets</v>
          </cell>
          <cell r="Q1164" t="str">
            <v>Infrastructure Technology Failed Assets</v>
          </cell>
          <cell r="R1164">
            <v>-61.46</v>
          </cell>
          <cell r="S1164" t="str">
            <v>5037</v>
          </cell>
          <cell r="T1164" t="str">
            <v>35N09</v>
          </cell>
          <cell r="U1164" t="str">
            <v>Programs</v>
          </cell>
          <cell r="V1164" t="str">
            <v>CD.AA.397000</v>
          </cell>
          <cell r="W1164">
            <v>9.307E-2</v>
          </cell>
          <cell r="X1164">
            <v>-5.7200822000000002</v>
          </cell>
        </row>
        <row r="1165">
          <cell r="B1165" t="str">
            <v>35N09</v>
          </cell>
          <cell r="C1165" t="str">
            <v>5037</v>
          </cell>
          <cell r="D1165" t="str">
            <v>ITFA Repeaters Blanket</v>
          </cell>
          <cell r="E1165" t="str">
            <v>09906814</v>
          </cell>
          <cell r="F1165" t="str">
            <v>GP-Cap Blanket</v>
          </cell>
          <cell r="G1165">
            <v>44197</v>
          </cell>
          <cell r="H1165" t="str">
            <v>202104</v>
          </cell>
          <cell r="I1165">
            <v>202104</v>
          </cell>
          <cell r="J1165" t="str">
            <v>CD</v>
          </cell>
          <cell r="K1165" t="str">
            <v>AA</v>
          </cell>
          <cell r="L1165" t="str">
            <v>397000</v>
          </cell>
          <cell r="M1165" t="str">
            <v xml:space="preserve">099                                </v>
          </cell>
          <cell r="N1165" t="str">
            <v>00</v>
          </cell>
          <cell r="O1165" t="str">
            <v xml:space="preserve">UADD    </v>
          </cell>
          <cell r="P1165" t="str">
            <v>Infrastructure Technology Failed Assets</v>
          </cell>
          <cell r="Q1165" t="str">
            <v>Infrastructure Technology Failed Assets</v>
          </cell>
          <cell r="R1165">
            <v>-0.41</v>
          </cell>
          <cell r="S1165" t="str">
            <v>5037</v>
          </cell>
          <cell r="T1165" t="str">
            <v>35N09</v>
          </cell>
          <cell r="U1165" t="str">
            <v>Programs</v>
          </cell>
          <cell r="V1165" t="str">
            <v>CD.AA.397000</v>
          </cell>
          <cell r="W1165">
            <v>9.307E-2</v>
          </cell>
          <cell r="X1165">
            <v>-3.8158699999999997E-2</v>
          </cell>
        </row>
        <row r="1166">
          <cell r="B1166" t="str">
            <v>35N09</v>
          </cell>
          <cell r="C1166" t="str">
            <v>5037</v>
          </cell>
          <cell r="D1166" t="str">
            <v>ITFA Storage Device Blanket</v>
          </cell>
          <cell r="E1166" t="str">
            <v>09906816</v>
          </cell>
          <cell r="F1166" t="str">
            <v>GP-Cap Blanket</v>
          </cell>
          <cell r="G1166">
            <v>44197</v>
          </cell>
          <cell r="H1166" t="str">
            <v>202104</v>
          </cell>
          <cell r="I1166">
            <v>202104</v>
          </cell>
          <cell r="J1166" t="str">
            <v>CD</v>
          </cell>
          <cell r="K1166" t="str">
            <v>AA</v>
          </cell>
          <cell r="L1166" t="str">
            <v>391100</v>
          </cell>
          <cell r="M1166" t="str">
            <v xml:space="preserve">099                                </v>
          </cell>
          <cell r="N1166" t="str">
            <v>00</v>
          </cell>
          <cell r="O1166" t="str">
            <v xml:space="preserve">UADD    </v>
          </cell>
          <cell r="P1166" t="str">
            <v>Infrastructure Technology Failed Assets</v>
          </cell>
          <cell r="Q1166" t="str">
            <v>Infrastructure Technology Failed Assets</v>
          </cell>
          <cell r="R1166">
            <v>-61.46</v>
          </cell>
          <cell r="S1166" t="str">
            <v>5037</v>
          </cell>
          <cell r="T1166" t="str">
            <v>35N09</v>
          </cell>
          <cell r="U1166" t="str">
            <v>Programs</v>
          </cell>
          <cell r="V1166" t="str">
            <v>CD.AA.391100</v>
          </cell>
          <cell r="W1166">
            <v>9.307E-2</v>
          </cell>
          <cell r="X1166">
            <v>-5.7200822000000002</v>
          </cell>
        </row>
        <row r="1167">
          <cell r="B1167" t="str">
            <v>39E29</v>
          </cell>
          <cell r="C1167" t="str">
            <v>5039</v>
          </cell>
          <cell r="D1167" t="str">
            <v>Basic Workspace Technology</v>
          </cell>
          <cell r="E1167" t="str">
            <v>09906574</v>
          </cell>
          <cell r="F1167" t="str">
            <v>GP-Cap Blanket</v>
          </cell>
          <cell r="G1167">
            <v>43374</v>
          </cell>
          <cell r="H1167" t="str">
            <v>202104</v>
          </cell>
          <cell r="I1167">
            <v>202104</v>
          </cell>
          <cell r="J1167" t="str">
            <v>CD</v>
          </cell>
          <cell r="K1167" t="str">
            <v>AA</v>
          </cell>
          <cell r="L1167" t="str">
            <v>303100</v>
          </cell>
          <cell r="M1167" t="str">
            <v xml:space="preserve">099                                </v>
          </cell>
          <cell r="N1167" t="str">
            <v>00</v>
          </cell>
          <cell r="O1167" t="str">
            <v xml:space="preserve">UADD    </v>
          </cell>
          <cell r="P1167" t="str">
            <v>Basic Workplace Technology Delivery</v>
          </cell>
          <cell r="Q1167" t="str">
            <v>Basic Workplace Technology Delivery</v>
          </cell>
          <cell r="R1167">
            <v>14414.85</v>
          </cell>
          <cell r="S1167" t="str">
            <v>5039</v>
          </cell>
          <cell r="T1167" t="str">
            <v>39E29</v>
          </cell>
          <cell r="U1167" t="str">
            <v>Programs</v>
          </cell>
          <cell r="V1167" t="str">
            <v>CD.AA.303100</v>
          </cell>
          <cell r="W1167">
            <v>9.307E-2</v>
          </cell>
          <cell r="X1167">
            <v>1341.5900895</v>
          </cell>
        </row>
        <row r="1168">
          <cell r="B1168" t="str">
            <v>39E29</v>
          </cell>
          <cell r="C1168" t="str">
            <v>5039</v>
          </cell>
          <cell r="D1168" t="str">
            <v>Basic Workspace Technology</v>
          </cell>
          <cell r="E1168" t="str">
            <v>09906574</v>
          </cell>
          <cell r="F1168" t="str">
            <v>GP-Cap Blanket</v>
          </cell>
          <cell r="G1168">
            <v>43374</v>
          </cell>
          <cell r="H1168" t="str">
            <v>202104</v>
          </cell>
          <cell r="I1168">
            <v>202104</v>
          </cell>
          <cell r="J1168" t="str">
            <v>CD</v>
          </cell>
          <cell r="K1168" t="str">
            <v>AA</v>
          </cell>
          <cell r="L1168" t="str">
            <v>391000</v>
          </cell>
          <cell r="M1168" t="str">
            <v xml:space="preserve">099                                </v>
          </cell>
          <cell r="N1168" t="str">
            <v>00</v>
          </cell>
          <cell r="O1168" t="str">
            <v xml:space="preserve">UADD    </v>
          </cell>
          <cell r="P1168" t="str">
            <v>Basic Workplace Technology Delivery</v>
          </cell>
          <cell r="Q1168" t="str">
            <v>Basic Workplace Technology Delivery</v>
          </cell>
          <cell r="R1168">
            <v>14414.9</v>
          </cell>
          <cell r="S1168" t="str">
            <v>5039</v>
          </cell>
          <cell r="T1168" t="str">
            <v>39E29</v>
          </cell>
          <cell r="U1168" t="str">
            <v>Programs</v>
          </cell>
          <cell r="V1168" t="str">
            <v>CD.AA.391000</v>
          </cell>
          <cell r="W1168">
            <v>9.307E-2</v>
          </cell>
          <cell r="X1168">
            <v>1341.5947429999999</v>
          </cell>
        </row>
        <row r="1169">
          <cell r="B1169" t="str">
            <v>39E29</v>
          </cell>
          <cell r="C1169" t="str">
            <v>5039</v>
          </cell>
          <cell r="D1169" t="str">
            <v>Basic Workspace Technology</v>
          </cell>
          <cell r="E1169" t="str">
            <v>09906574</v>
          </cell>
          <cell r="F1169" t="str">
            <v>GP-Cap Blanket</v>
          </cell>
          <cell r="G1169">
            <v>43374</v>
          </cell>
          <cell r="H1169" t="str">
            <v>202104</v>
          </cell>
          <cell r="I1169">
            <v>202104</v>
          </cell>
          <cell r="J1169" t="str">
            <v>CD</v>
          </cell>
          <cell r="K1169" t="str">
            <v>AA</v>
          </cell>
          <cell r="L1169" t="str">
            <v>391100</v>
          </cell>
          <cell r="M1169" t="str">
            <v xml:space="preserve">099                                </v>
          </cell>
          <cell r="N1169" t="str">
            <v>00</v>
          </cell>
          <cell r="O1169" t="str">
            <v xml:space="preserve">UADD    </v>
          </cell>
          <cell r="P1169" t="str">
            <v>Basic Workplace Technology Delivery</v>
          </cell>
          <cell r="Q1169" t="str">
            <v>Basic Workplace Technology Delivery</v>
          </cell>
          <cell r="R1169">
            <v>14414.9</v>
          </cell>
          <cell r="S1169" t="str">
            <v>5039</v>
          </cell>
          <cell r="T1169" t="str">
            <v>39E29</v>
          </cell>
          <cell r="U1169" t="str">
            <v>Programs</v>
          </cell>
          <cell r="V1169" t="str">
            <v>CD.AA.391100</v>
          </cell>
          <cell r="W1169">
            <v>9.307E-2</v>
          </cell>
          <cell r="X1169">
            <v>1341.5947429999999</v>
          </cell>
        </row>
        <row r="1170">
          <cell r="B1170" t="str">
            <v>39E29</v>
          </cell>
          <cell r="C1170" t="str">
            <v>5039</v>
          </cell>
          <cell r="D1170" t="str">
            <v>Basic Workspace Technology</v>
          </cell>
          <cell r="E1170" t="str">
            <v>09906574</v>
          </cell>
          <cell r="F1170" t="str">
            <v>GP-Cap Blanket</v>
          </cell>
          <cell r="G1170">
            <v>43374</v>
          </cell>
          <cell r="H1170" t="str">
            <v>202104</v>
          </cell>
          <cell r="I1170">
            <v>202104</v>
          </cell>
          <cell r="J1170" t="str">
            <v>CD</v>
          </cell>
          <cell r="K1170" t="str">
            <v>AA</v>
          </cell>
          <cell r="L1170" t="str">
            <v>397000</v>
          </cell>
          <cell r="M1170" t="str">
            <v xml:space="preserve">099                                </v>
          </cell>
          <cell r="N1170" t="str">
            <v>00</v>
          </cell>
          <cell r="O1170" t="str">
            <v xml:space="preserve">UADD    </v>
          </cell>
          <cell r="P1170" t="str">
            <v>Basic Workplace Technology Delivery</v>
          </cell>
          <cell r="Q1170" t="str">
            <v>Basic Workplace Technology Delivery</v>
          </cell>
          <cell r="R1170">
            <v>14414.91</v>
          </cell>
          <cell r="S1170" t="str">
            <v>5039</v>
          </cell>
          <cell r="T1170" t="str">
            <v>39E29</v>
          </cell>
          <cell r="U1170" t="str">
            <v>Programs</v>
          </cell>
          <cell r="V1170" t="str">
            <v>CD.AA.397000</v>
          </cell>
          <cell r="W1170">
            <v>9.307E-2</v>
          </cell>
          <cell r="X1170">
            <v>1341.5956736999999</v>
          </cell>
        </row>
        <row r="1171">
          <cell r="B1171" t="str">
            <v>01C11</v>
          </cell>
          <cell r="C1171" t="str">
            <v>5040</v>
          </cell>
          <cell r="D1171" t="str">
            <v>CCB/MDM Features/Enh. Pkg.2</v>
          </cell>
          <cell r="E1171" t="str">
            <v>09906633</v>
          </cell>
          <cell r="F1171" t="str">
            <v>GP-Cap Specific</v>
          </cell>
          <cell r="G1171">
            <v>43800</v>
          </cell>
          <cell r="H1171" t="str">
            <v>202104</v>
          </cell>
          <cell r="I1171">
            <v>202104</v>
          </cell>
          <cell r="J1171" t="str">
            <v>CD</v>
          </cell>
          <cell r="K1171" t="str">
            <v>AA</v>
          </cell>
          <cell r="L1171" t="str">
            <v>303100</v>
          </cell>
          <cell r="M1171" t="str">
            <v xml:space="preserve">099                                </v>
          </cell>
          <cell r="N1171" t="str">
            <v>00</v>
          </cell>
          <cell r="O1171" t="str">
            <v xml:space="preserve">UADD    </v>
          </cell>
          <cell r="P1171" t="str">
            <v>Customer Transactional Systems</v>
          </cell>
          <cell r="Q1171" t="str">
            <v>Customer Transactional Systems</v>
          </cell>
          <cell r="R1171">
            <v>14518.07</v>
          </cell>
          <cell r="S1171" t="str">
            <v>5040</v>
          </cell>
          <cell r="T1171" t="str">
            <v>01C11</v>
          </cell>
          <cell r="V1171" t="str">
            <v>CD.AA.303100</v>
          </cell>
          <cell r="W1171">
            <v>9.307E-2</v>
          </cell>
          <cell r="X1171">
            <v>1351.1967749</v>
          </cell>
        </row>
        <row r="1172">
          <cell r="B1172" t="str">
            <v>01C11</v>
          </cell>
          <cell r="C1172" t="str">
            <v>5040</v>
          </cell>
          <cell r="D1172" t="str">
            <v>CCB/MDM Features/Enh. Pkg.2</v>
          </cell>
          <cell r="E1172" t="str">
            <v>09906633</v>
          </cell>
          <cell r="F1172" t="str">
            <v>GP-Cap Specific</v>
          </cell>
          <cell r="G1172">
            <v>43800</v>
          </cell>
          <cell r="H1172" t="str">
            <v>202104</v>
          </cell>
          <cell r="I1172">
            <v>202104</v>
          </cell>
          <cell r="J1172" t="str">
            <v>CD</v>
          </cell>
          <cell r="K1172" t="str">
            <v>AA</v>
          </cell>
          <cell r="L1172" t="str">
            <v>391100</v>
          </cell>
          <cell r="M1172" t="str">
            <v xml:space="preserve">099                                </v>
          </cell>
          <cell r="N1172" t="str">
            <v>00</v>
          </cell>
          <cell r="O1172" t="str">
            <v xml:space="preserve">UADD    </v>
          </cell>
          <cell r="P1172" t="str">
            <v>Customer Transactional Systems</v>
          </cell>
          <cell r="Q1172" t="str">
            <v>Customer Transactional Systems</v>
          </cell>
          <cell r="R1172">
            <v>0</v>
          </cell>
          <cell r="S1172" t="str">
            <v>5040</v>
          </cell>
          <cell r="T1172" t="str">
            <v>01C11</v>
          </cell>
          <cell r="V1172" t="str">
            <v>CD.AA.391100</v>
          </cell>
          <cell r="W1172">
            <v>9.307E-2</v>
          </cell>
          <cell r="X1172">
            <v>0</v>
          </cell>
        </row>
        <row r="1173">
          <cell r="B1173" t="str">
            <v>01C11</v>
          </cell>
          <cell r="C1173" t="str">
            <v>5040</v>
          </cell>
          <cell r="D1173" t="str">
            <v>My Clean Energy</v>
          </cell>
          <cell r="E1173" t="str">
            <v>09906724</v>
          </cell>
          <cell r="F1173" t="str">
            <v>GP-Cap Specific</v>
          </cell>
          <cell r="G1173">
            <v>44013</v>
          </cell>
          <cell r="H1173" t="str">
            <v>202104</v>
          </cell>
          <cell r="I1173">
            <v>202104</v>
          </cell>
          <cell r="J1173" t="str">
            <v>CD</v>
          </cell>
          <cell r="K1173" t="str">
            <v>AA</v>
          </cell>
          <cell r="L1173" t="str">
            <v>303100</v>
          </cell>
          <cell r="M1173" t="str">
            <v xml:space="preserve">099                                </v>
          </cell>
          <cell r="N1173" t="str">
            <v>00</v>
          </cell>
          <cell r="O1173" t="str">
            <v xml:space="preserve">UADD    </v>
          </cell>
          <cell r="P1173" t="str">
            <v>Customer Transactional Systems</v>
          </cell>
          <cell r="Q1173" t="str">
            <v>Customer Transactional Systems</v>
          </cell>
          <cell r="R1173">
            <v>1536.68</v>
          </cell>
          <cell r="S1173" t="str">
            <v>5040</v>
          </cell>
          <cell r="T1173" t="str">
            <v>01C11</v>
          </cell>
          <cell r="V1173" t="str">
            <v>CD.AA.303100</v>
          </cell>
          <cell r="W1173">
            <v>9.307E-2</v>
          </cell>
          <cell r="X1173">
            <v>143.0188076</v>
          </cell>
        </row>
        <row r="1174">
          <cell r="B1174" t="str">
            <v>47C08</v>
          </cell>
          <cell r="C1174" t="str">
            <v>5147</v>
          </cell>
          <cell r="D1174" t="str">
            <v>MobilityintheField-2020Pkg3</v>
          </cell>
          <cell r="E1174" t="str">
            <v>09906631</v>
          </cell>
          <cell r="F1174" t="str">
            <v>GP-Cap Specific</v>
          </cell>
          <cell r="G1174">
            <v>43800</v>
          </cell>
          <cell r="H1174" t="str">
            <v>202104</v>
          </cell>
          <cell r="I1174">
            <v>202104</v>
          </cell>
          <cell r="J1174" t="str">
            <v>CD</v>
          </cell>
          <cell r="K1174" t="str">
            <v>AA</v>
          </cell>
          <cell r="L1174" t="str">
            <v>303100</v>
          </cell>
          <cell r="M1174" t="str">
            <v xml:space="preserve">099                                </v>
          </cell>
          <cell r="N1174" t="str">
            <v>00</v>
          </cell>
          <cell r="O1174" t="str">
            <v xml:space="preserve">CFNU    </v>
          </cell>
          <cell r="P1174" t="str">
            <v>Project Atlas</v>
          </cell>
          <cell r="Q1174" t="str">
            <v>Atlas</v>
          </cell>
          <cell r="R1174">
            <v>340040.04</v>
          </cell>
          <cell r="S1174" t="str">
            <v>5147</v>
          </cell>
          <cell r="T1174" t="str">
            <v>47C08</v>
          </cell>
          <cell r="U1174" t="str">
            <v>Projects</v>
          </cell>
          <cell r="V1174" t="str">
            <v>CD.AA.303100</v>
          </cell>
          <cell r="W1174">
            <v>9.307E-2</v>
          </cell>
          <cell r="X1174">
            <v>31647.526522799999</v>
          </cell>
        </row>
        <row r="1175">
          <cell r="B1175" t="str">
            <v>47C08</v>
          </cell>
          <cell r="C1175" t="str">
            <v>5147</v>
          </cell>
          <cell r="D1175" t="str">
            <v>MobilityintheField-2020Pkg3</v>
          </cell>
          <cell r="E1175" t="str">
            <v>09906631</v>
          </cell>
          <cell r="F1175" t="str">
            <v>GP-Cap Specific</v>
          </cell>
          <cell r="G1175">
            <v>43800</v>
          </cell>
          <cell r="H1175" t="str">
            <v>202104</v>
          </cell>
          <cell r="I1175">
            <v>202104</v>
          </cell>
          <cell r="J1175" t="str">
            <v>CD</v>
          </cell>
          <cell r="K1175" t="str">
            <v>AA</v>
          </cell>
          <cell r="L1175" t="str">
            <v>303100</v>
          </cell>
          <cell r="M1175" t="str">
            <v xml:space="preserve">099                                </v>
          </cell>
          <cell r="N1175" t="str">
            <v>00</v>
          </cell>
          <cell r="O1175" t="str">
            <v xml:space="preserve">NURV    </v>
          </cell>
          <cell r="P1175" t="str">
            <v>Project Atlas</v>
          </cell>
          <cell r="Q1175" t="str">
            <v>Atlas</v>
          </cell>
          <cell r="R1175">
            <v>-340040.04</v>
          </cell>
          <cell r="S1175" t="str">
            <v>5147</v>
          </cell>
          <cell r="T1175" t="str">
            <v>47C08</v>
          </cell>
          <cell r="U1175" t="str">
            <v>Projects</v>
          </cell>
          <cell r="V1175" t="str">
            <v>CD.AA.303100</v>
          </cell>
          <cell r="W1175">
            <v>9.307E-2</v>
          </cell>
          <cell r="X1175">
            <v>-31647.526522799999</v>
          </cell>
        </row>
        <row r="1176">
          <cell r="B1176" t="str">
            <v>47C08</v>
          </cell>
          <cell r="C1176" t="str">
            <v>5147</v>
          </cell>
          <cell r="D1176" t="str">
            <v>MobilityintheField-2020Pkg3</v>
          </cell>
          <cell r="E1176" t="str">
            <v>09906631</v>
          </cell>
          <cell r="F1176" t="str">
            <v>GP-Cap Specific</v>
          </cell>
          <cell r="G1176">
            <v>43800</v>
          </cell>
          <cell r="H1176" t="str">
            <v>202104</v>
          </cell>
          <cell r="I1176">
            <v>202104</v>
          </cell>
          <cell r="J1176" t="str">
            <v>CD</v>
          </cell>
          <cell r="K1176" t="str">
            <v>AA</v>
          </cell>
          <cell r="L1176" t="str">
            <v>391100</v>
          </cell>
          <cell r="M1176" t="str">
            <v xml:space="preserve">099                                </v>
          </cell>
          <cell r="N1176" t="str">
            <v>00</v>
          </cell>
          <cell r="O1176" t="str">
            <v xml:space="preserve">CFNU    </v>
          </cell>
          <cell r="P1176" t="str">
            <v>Project Atlas</v>
          </cell>
          <cell r="Q1176" t="str">
            <v>Atlas</v>
          </cell>
          <cell r="R1176">
            <v>3138.17</v>
          </cell>
          <cell r="S1176" t="str">
            <v>5147</v>
          </cell>
          <cell r="T1176" t="str">
            <v>47C08</v>
          </cell>
          <cell r="U1176" t="str">
            <v>Projects</v>
          </cell>
          <cell r="V1176" t="str">
            <v>CD.AA.391100</v>
          </cell>
          <cell r="W1176">
            <v>9.307E-2</v>
          </cell>
          <cell r="X1176">
            <v>292.06948190000003</v>
          </cell>
        </row>
        <row r="1177">
          <cell r="B1177" t="str">
            <v>47C08</v>
          </cell>
          <cell r="C1177" t="str">
            <v>5147</v>
          </cell>
          <cell r="D1177" t="str">
            <v>MobilityintheField-2020Pkg3</v>
          </cell>
          <cell r="E1177" t="str">
            <v>09906631</v>
          </cell>
          <cell r="F1177" t="str">
            <v>GP-Cap Specific</v>
          </cell>
          <cell r="G1177">
            <v>43800</v>
          </cell>
          <cell r="H1177" t="str">
            <v>202104</v>
          </cell>
          <cell r="I1177">
            <v>202104</v>
          </cell>
          <cell r="J1177" t="str">
            <v>CD</v>
          </cell>
          <cell r="K1177" t="str">
            <v>AA</v>
          </cell>
          <cell r="L1177" t="str">
            <v>391100</v>
          </cell>
          <cell r="M1177" t="str">
            <v xml:space="preserve">099                                </v>
          </cell>
          <cell r="N1177" t="str">
            <v>00</v>
          </cell>
          <cell r="O1177" t="str">
            <v xml:space="preserve">NURV    </v>
          </cell>
          <cell r="P1177" t="str">
            <v>Project Atlas</v>
          </cell>
          <cell r="Q1177" t="str">
            <v>Atlas</v>
          </cell>
          <cell r="R1177">
            <v>-3138.17</v>
          </cell>
          <cell r="S1177" t="str">
            <v>5147</v>
          </cell>
          <cell r="T1177" t="str">
            <v>47C08</v>
          </cell>
          <cell r="U1177" t="str">
            <v>Projects</v>
          </cell>
          <cell r="V1177" t="str">
            <v>CD.AA.391100</v>
          </cell>
          <cell r="W1177">
            <v>9.307E-2</v>
          </cell>
          <cell r="X1177">
            <v>-292.06948190000003</v>
          </cell>
        </row>
        <row r="1178">
          <cell r="B1178" t="str">
            <v>51N09</v>
          </cell>
          <cell r="C1178" t="str">
            <v>5151</v>
          </cell>
          <cell r="D1178" t="str">
            <v>Digital Channel Features Pkg2</v>
          </cell>
          <cell r="E1178" t="str">
            <v>09906628</v>
          </cell>
          <cell r="F1178" t="str">
            <v>GP-Cap Specific</v>
          </cell>
          <cell r="G1178">
            <v>43800</v>
          </cell>
          <cell r="H1178" t="str">
            <v>202104</v>
          </cell>
          <cell r="I1178">
            <v>202104</v>
          </cell>
          <cell r="J1178" t="str">
            <v>CD</v>
          </cell>
          <cell r="K1178" t="str">
            <v>AA</v>
          </cell>
          <cell r="L1178" t="str">
            <v>303100</v>
          </cell>
          <cell r="M1178" t="str">
            <v xml:space="preserve">099                                </v>
          </cell>
          <cell r="N1178" t="str">
            <v>00</v>
          </cell>
          <cell r="O1178" t="str">
            <v xml:space="preserve">UADD    </v>
          </cell>
          <cell r="P1178" t="str">
            <v>Customer Facing Technology</v>
          </cell>
          <cell r="Q1178" t="str">
            <v>Customer Facing Technology</v>
          </cell>
          <cell r="R1178">
            <v>2782.74</v>
          </cell>
          <cell r="S1178" t="str">
            <v>5151</v>
          </cell>
          <cell r="T1178" t="str">
            <v>51N09</v>
          </cell>
          <cell r="U1178" t="str">
            <v>Programs</v>
          </cell>
          <cell r="V1178" t="str">
            <v>CD.AA.303100</v>
          </cell>
          <cell r="W1178">
            <v>9.307E-2</v>
          </cell>
          <cell r="X1178">
            <v>258.98961179999998</v>
          </cell>
        </row>
        <row r="1179">
          <cell r="B1179" t="str">
            <v>51N09</v>
          </cell>
          <cell r="C1179" t="str">
            <v>5151</v>
          </cell>
          <cell r="D1179" t="str">
            <v>Digital Channel Features Pkg2</v>
          </cell>
          <cell r="E1179" t="str">
            <v>09906628</v>
          </cell>
          <cell r="F1179" t="str">
            <v>GP-Cap Specific</v>
          </cell>
          <cell r="G1179">
            <v>43800</v>
          </cell>
          <cell r="H1179" t="str">
            <v>202104</v>
          </cell>
          <cell r="I1179">
            <v>202104</v>
          </cell>
          <cell r="J1179" t="str">
            <v>CD</v>
          </cell>
          <cell r="K1179" t="str">
            <v>AA</v>
          </cell>
          <cell r="L1179" t="str">
            <v>391100</v>
          </cell>
          <cell r="M1179" t="str">
            <v xml:space="preserve">099                                </v>
          </cell>
          <cell r="N1179" t="str">
            <v>00</v>
          </cell>
          <cell r="O1179" t="str">
            <v xml:space="preserve">UADD    </v>
          </cell>
          <cell r="P1179" t="str">
            <v>Customer Facing Technology</v>
          </cell>
          <cell r="Q1179" t="str">
            <v>Customer Facing Technology</v>
          </cell>
          <cell r="R1179">
            <v>0</v>
          </cell>
          <cell r="S1179" t="str">
            <v>5151</v>
          </cell>
          <cell r="T1179" t="str">
            <v>51N09</v>
          </cell>
          <cell r="U1179" t="str">
            <v>Programs</v>
          </cell>
          <cell r="V1179" t="str">
            <v>CD.AA.391100</v>
          </cell>
          <cell r="W1179">
            <v>9.307E-2</v>
          </cell>
          <cell r="X1179">
            <v>0</v>
          </cell>
        </row>
        <row r="1180">
          <cell r="B1180" t="str">
            <v>51N09</v>
          </cell>
          <cell r="C1180" t="str">
            <v>5151</v>
          </cell>
          <cell r="D1180" t="str">
            <v>Sitecore Upgrade</v>
          </cell>
          <cell r="E1180" t="str">
            <v>09906508</v>
          </cell>
          <cell r="F1180" t="str">
            <v>GP-Cap Specific</v>
          </cell>
          <cell r="G1180">
            <v>43525</v>
          </cell>
          <cell r="H1180" t="str">
            <v>202104</v>
          </cell>
          <cell r="I1180">
            <v>202104</v>
          </cell>
          <cell r="J1180" t="str">
            <v>CD</v>
          </cell>
          <cell r="K1180" t="str">
            <v>AA</v>
          </cell>
          <cell r="L1180" t="str">
            <v>303100</v>
          </cell>
          <cell r="M1180" t="str">
            <v xml:space="preserve">099                                </v>
          </cell>
          <cell r="N1180" t="str">
            <v>00</v>
          </cell>
          <cell r="O1180" t="str">
            <v xml:space="preserve">UADD    </v>
          </cell>
          <cell r="P1180" t="str">
            <v>Customer Facing Technology</v>
          </cell>
          <cell r="Q1180" t="str">
            <v>Customer Facing Technology</v>
          </cell>
          <cell r="R1180">
            <v>87.97</v>
          </cell>
          <cell r="S1180" t="str">
            <v>5151</v>
          </cell>
          <cell r="T1180" t="str">
            <v>51N09</v>
          </cell>
          <cell r="U1180" t="str">
            <v>Programs</v>
          </cell>
          <cell r="V1180" t="str">
            <v>CD.AA.303100</v>
          </cell>
          <cell r="W1180">
            <v>9.307E-2</v>
          </cell>
          <cell r="X1180">
            <v>8.1873678999999999</v>
          </cell>
        </row>
        <row r="1181">
          <cell r="B1181" t="str">
            <v>51N09</v>
          </cell>
          <cell r="C1181" t="str">
            <v>5151</v>
          </cell>
          <cell r="D1181" t="str">
            <v>Sitecore Upgrade</v>
          </cell>
          <cell r="E1181" t="str">
            <v>09906508</v>
          </cell>
          <cell r="F1181" t="str">
            <v>GP-Cap Specific</v>
          </cell>
          <cell r="G1181">
            <v>43525</v>
          </cell>
          <cell r="H1181" t="str">
            <v>202104</v>
          </cell>
          <cell r="I1181">
            <v>202104</v>
          </cell>
          <cell r="J1181" t="str">
            <v>CD</v>
          </cell>
          <cell r="K1181" t="str">
            <v>AA</v>
          </cell>
          <cell r="L1181" t="str">
            <v>391100</v>
          </cell>
          <cell r="M1181" t="str">
            <v xml:space="preserve">099                                </v>
          </cell>
          <cell r="N1181" t="str">
            <v>00</v>
          </cell>
          <cell r="O1181" t="str">
            <v xml:space="preserve">UADD    </v>
          </cell>
          <cell r="P1181" t="str">
            <v>Customer Facing Technology</v>
          </cell>
          <cell r="Q1181" t="str">
            <v>Customer Facing Technology</v>
          </cell>
          <cell r="R1181">
            <v>3.59</v>
          </cell>
          <cell r="S1181" t="str">
            <v>5151</v>
          </cell>
          <cell r="T1181" t="str">
            <v>51N09</v>
          </cell>
          <cell r="U1181" t="str">
            <v>Programs</v>
          </cell>
          <cell r="V1181" t="str">
            <v>CD.AA.391100</v>
          </cell>
          <cell r="W1181">
            <v>9.307E-2</v>
          </cell>
          <cell r="X1181">
            <v>0.33412130000000001</v>
          </cell>
        </row>
        <row r="1182">
          <cell r="B1182" t="str">
            <v>52N09</v>
          </cell>
          <cell r="C1182" t="str">
            <v>5152</v>
          </cell>
          <cell r="D1182" t="str">
            <v>(PCI) Walk-In - Kiosk</v>
          </cell>
          <cell r="E1182" t="str">
            <v>09906489</v>
          </cell>
          <cell r="F1182" t="str">
            <v>GP-Cap Specific</v>
          </cell>
          <cell r="G1182">
            <v>43497</v>
          </cell>
          <cell r="H1182" t="str">
            <v>202104</v>
          </cell>
          <cell r="I1182">
            <v>202104</v>
          </cell>
          <cell r="J1182" t="str">
            <v>CD</v>
          </cell>
          <cell r="K1182" t="str">
            <v>AA</v>
          </cell>
          <cell r="L1182" t="str">
            <v>303100</v>
          </cell>
          <cell r="M1182" t="str">
            <v xml:space="preserve">099                                </v>
          </cell>
          <cell r="N1182" t="str">
            <v>00</v>
          </cell>
          <cell r="O1182" t="str">
            <v xml:space="preserve">UADD    </v>
          </cell>
          <cell r="P1182" t="str">
            <v>Payment Card Industry (PCI)</v>
          </cell>
          <cell r="Q1182" t="str">
            <v>Payment Card Industry (PCI)</v>
          </cell>
          <cell r="R1182">
            <v>250431.76</v>
          </cell>
          <cell r="S1182" t="str">
            <v>5152</v>
          </cell>
          <cell r="T1182" t="str">
            <v>52N09</v>
          </cell>
          <cell r="U1182" t="str">
            <v>Projects</v>
          </cell>
          <cell r="V1182" t="str">
            <v>CD.AA.303100</v>
          </cell>
          <cell r="W1182">
            <v>9.307E-2</v>
          </cell>
          <cell r="X1182">
            <v>23307.683903200003</v>
          </cell>
        </row>
        <row r="1183">
          <cell r="B1183" t="str">
            <v>52N09</v>
          </cell>
          <cell r="C1183" t="str">
            <v>5152</v>
          </cell>
          <cell r="D1183" t="str">
            <v>(PCI) Walk-In - Kiosk</v>
          </cell>
          <cell r="E1183" t="str">
            <v>09906489</v>
          </cell>
          <cell r="F1183" t="str">
            <v>GP-Cap Specific</v>
          </cell>
          <cell r="G1183">
            <v>43497</v>
          </cell>
          <cell r="H1183" t="str">
            <v>202104</v>
          </cell>
          <cell r="I1183">
            <v>202104</v>
          </cell>
          <cell r="J1183" t="str">
            <v>CD</v>
          </cell>
          <cell r="K1183" t="str">
            <v>AA</v>
          </cell>
          <cell r="L1183" t="str">
            <v>391100</v>
          </cell>
          <cell r="M1183" t="str">
            <v xml:space="preserve">099                                </v>
          </cell>
          <cell r="N1183" t="str">
            <v>00</v>
          </cell>
          <cell r="O1183" t="str">
            <v xml:space="preserve">UADD    </v>
          </cell>
          <cell r="P1183" t="str">
            <v>Payment Card Industry (PCI)</v>
          </cell>
          <cell r="Q1183" t="str">
            <v>Payment Card Industry (PCI)</v>
          </cell>
          <cell r="R1183">
            <v>304322.15000000002</v>
          </cell>
          <cell r="S1183" t="str">
            <v>5152</v>
          </cell>
          <cell r="T1183" t="str">
            <v>52N09</v>
          </cell>
          <cell r="U1183" t="str">
            <v>Projects</v>
          </cell>
          <cell r="V1183" t="str">
            <v>CD.AA.391100</v>
          </cell>
          <cell r="W1183">
            <v>9.307E-2</v>
          </cell>
          <cell r="X1183">
            <v>28323.262500500001</v>
          </cell>
        </row>
        <row r="1184">
          <cell r="B1184" t="str">
            <v>52N09</v>
          </cell>
          <cell r="C1184" t="str">
            <v>5152</v>
          </cell>
          <cell r="D1184" t="str">
            <v>PCI Telephone Paymt Compliance</v>
          </cell>
          <cell r="E1184" t="str">
            <v>09906214</v>
          </cell>
          <cell r="F1184" t="str">
            <v>GP-Cap Specific</v>
          </cell>
          <cell r="G1184">
            <v>42979</v>
          </cell>
          <cell r="H1184" t="str">
            <v>202104</v>
          </cell>
          <cell r="I1184">
            <v>202104</v>
          </cell>
          <cell r="J1184" t="str">
            <v>CD</v>
          </cell>
          <cell r="K1184" t="str">
            <v>AA</v>
          </cell>
          <cell r="L1184" t="str">
            <v>303100</v>
          </cell>
          <cell r="M1184" t="str">
            <v xml:space="preserve">099                                </v>
          </cell>
          <cell r="N1184" t="str">
            <v>00</v>
          </cell>
          <cell r="O1184" t="str">
            <v xml:space="preserve">UADD    </v>
          </cell>
          <cell r="P1184" t="str">
            <v>Payment Card Industry (PCI)</v>
          </cell>
          <cell r="Q1184" t="str">
            <v>Payment Card Industry (PCI)</v>
          </cell>
          <cell r="R1184">
            <v>599.39</v>
          </cell>
          <cell r="S1184" t="str">
            <v>5152</v>
          </cell>
          <cell r="T1184" t="str">
            <v>52N09</v>
          </cell>
          <cell r="U1184" t="str">
            <v>Projects</v>
          </cell>
          <cell r="V1184" t="str">
            <v>CD.AA.303100</v>
          </cell>
          <cell r="W1184">
            <v>9.307E-2</v>
          </cell>
          <cell r="X1184">
            <v>55.785227299999995</v>
          </cell>
        </row>
        <row r="1185">
          <cell r="B1185" t="str">
            <v>52N09</v>
          </cell>
          <cell r="C1185" t="str">
            <v>5152</v>
          </cell>
          <cell r="D1185" t="str">
            <v>PCI Telephone Paymt Compliance</v>
          </cell>
          <cell r="E1185" t="str">
            <v>09906214</v>
          </cell>
          <cell r="F1185" t="str">
            <v>GP-Cap Specific</v>
          </cell>
          <cell r="G1185">
            <v>42979</v>
          </cell>
          <cell r="H1185" t="str">
            <v>202104</v>
          </cell>
          <cell r="I1185">
            <v>202104</v>
          </cell>
          <cell r="J1185" t="str">
            <v>CD</v>
          </cell>
          <cell r="K1185" t="str">
            <v>AA</v>
          </cell>
          <cell r="L1185" t="str">
            <v>391100</v>
          </cell>
          <cell r="M1185" t="str">
            <v xml:space="preserve">099                                </v>
          </cell>
          <cell r="N1185" t="str">
            <v>00</v>
          </cell>
          <cell r="O1185" t="str">
            <v xml:space="preserve">UADD    </v>
          </cell>
          <cell r="P1185" t="str">
            <v>Payment Card Industry (PCI)</v>
          </cell>
          <cell r="Q1185" t="str">
            <v>Payment Card Industry (PCI)</v>
          </cell>
          <cell r="R1185">
            <v>239.76</v>
          </cell>
          <cell r="S1185" t="str">
            <v>5152</v>
          </cell>
          <cell r="T1185" t="str">
            <v>52N09</v>
          </cell>
          <cell r="U1185" t="str">
            <v>Projects</v>
          </cell>
          <cell r="V1185" t="str">
            <v>CD.AA.391100</v>
          </cell>
          <cell r="W1185">
            <v>9.307E-2</v>
          </cell>
          <cell r="X1185">
            <v>22.314463199999999</v>
          </cell>
        </row>
        <row r="1186">
          <cell r="B1186" t="str">
            <v>52N09</v>
          </cell>
          <cell r="C1186" t="str">
            <v>5152</v>
          </cell>
          <cell r="D1186" t="str">
            <v>PCI Telephone Paymt Compliance</v>
          </cell>
          <cell r="E1186" t="str">
            <v>09906214</v>
          </cell>
          <cell r="F1186" t="str">
            <v>GP-Cap Specific</v>
          </cell>
          <cell r="G1186">
            <v>42979</v>
          </cell>
          <cell r="H1186" t="str">
            <v>202104</v>
          </cell>
          <cell r="I1186">
            <v>202104</v>
          </cell>
          <cell r="J1186" t="str">
            <v>CD</v>
          </cell>
          <cell r="K1186" t="str">
            <v>AA</v>
          </cell>
          <cell r="L1186" t="str">
            <v>397000</v>
          </cell>
          <cell r="M1186" t="str">
            <v xml:space="preserve">099                                </v>
          </cell>
          <cell r="N1186" t="str">
            <v>SPOTE</v>
          </cell>
          <cell r="O1186" t="str">
            <v xml:space="preserve">UADD    </v>
          </cell>
          <cell r="P1186" t="str">
            <v>Payment Card Industry (PCI)</v>
          </cell>
          <cell r="Q1186" t="str">
            <v>Payment Card Industry (PCI)</v>
          </cell>
          <cell r="R1186">
            <v>599.39</v>
          </cell>
          <cell r="S1186" t="str">
            <v>5152</v>
          </cell>
          <cell r="T1186" t="str">
            <v>52N09</v>
          </cell>
          <cell r="U1186" t="str">
            <v>Projects</v>
          </cell>
          <cell r="V1186" t="str">
            <v>CD.AA.397000</v>
          </cell>
          <cell r="W1186">
            <v>9.307E-2</v>
          </cell>
          <cell r="X1186">
            <v>55.785227299999995</v>
          </cell>
        </row>
        <row r="1187">
          <cell r="B1187" t="str">
            <v>55N09</v>
          </cell>
          <cell r="C1187" t="str">
            <v>5155</v>
          </cell>
          <cell r="D1187" t="str">
            <v>Active Directory Refresh</v>
          </cell>
          <cell r="E1187" t="str">
            <v>09906700</v>
          </cell>
          <cell r="F1187" t="str">
            <v>GP-Cap Specific</v>
          </cell>
          <cell r="G1187">
            <v>43952</v>
          </cell>
          <cell r="H1187" t="str">
            <v>202104</v>
          </cell>
          <cell r="I1187">
            <v>202104</v>
          </cell>
          <cell r="J1187" t="str">
            <v>CD</v>
          </cell>
          <cell r="K1187" t="str">
            <v>AA</v>
          </cell>
          <cell r="L1187" t="str">
            <v>303100</v>
          </cell>
          <cell r="M1187" t="str">
            <v xml:space="preserve">099                                </v>
          </cell>
          <cell r="N1187" t="str">
            <v>00</v>
          </cell>
          <cell r="O1187" t="str">
            <v xml:space="preserve">UADD    </v>
          </cell>
          <cell r="P1187" t="str">
            <v>Data Center Compute and Storage Systems</v>
          </cell>
          <cell r="Q1187" t="str">
            <v>Data Center Compute and Storage Systems</v>
          </cell>
          <cell r="R1187">
            <v>15118.16</v>
          </cell>
          <cell r="S1187" t="str">
            <v>5155</v>
          </cell>
          <cell r="T1187" t="str">
            <v>55N09</v>
          </cell>
          <cell r="U1187" t="str">
            <v>Programs</v>
          </cell>
          <cell r="V1187" t="str">
            <v>CD.AA.303100</v>
          </cell>
          <cell r="W1187">
            <v>9.307E-2</v>
          </cell>
          <cell r="X1187">
            <v>1407.0471511999999</v>
          </cell>
        </row>
        <row r="1188">
          <cell r="B1188" t="str">
            <v>55N09</v>
          </cell>
          <cell r="C1188" t="str">
            <v>5155</v>
          </cell>
          <cell r="D1188" t="str">
            <v>Active Directory Refresh</v>
          </cell>
          <cell r="E1188" t="str">
            <v>09906700</v>
          </cell>
          <cell r="F1188" t="str">
            <v>GP-Cap Specific</v>
          </cell>
          <cell r="G1188">
            <v>43952</v>
          </cell>
          <cell r="H1188" t="str">
            <v>202104</v>
          </cell>
          <cell r="I1188">
            <v>202104</v>
          </cell>
          <cell r="J1188" t="str">
            <v>CD</v>
          </cell>
          <cell r="K1188" t="str">
            <v>AA</v>
          </cell>
          <cell r="L1188" t="str">
            <v>391100</v>
          </cell>
          <cell r="M1188" t="str">
            <v xml:space="preserve">099                                </v>
          </cell>
          <cell r="N1188" t="str">
            <v>00</v>
          </cell>
          <cell r="O1188" t="str">
            <v xml:space="preserve">UADD    </v>
          </cell>
          <cell r="P1188" t="str">
            <v>Data Center Compute and Storage Systems</v>
          </cell>
          <cell r="Q1188" t="str">
            <v>Data Center Compute and Storage Systems</v>
          </cell>
          <cell r="R1188">
            <v>0</v>
          </cell>
          <cell r="S1188" t="str">
            <v>5155</v>
          </cell>
          <cell r="T1188" t="str">
            <v>55N09</v>
          </cell>
          <cell r="U1188" t="str">
            <v>Programs</v>
          </cell>
          <cell r="V1188" t="str">
            <v>CD.AA.391100</v>
          </cell>
          <cell r="W1188">
            <v>9.307E-2</v>
          </cell>
          <cell r="X1188">
            <v>0</v>
          </cell>
        </row>
        <row r="1189">
          <cell r="B1189" t="str">
            <v>55N09</v>
          </cell>
          <cell r="C1189" t="str">
            <v>5155</v>
          </cell>
          <cell r="D1189" t="str">
            <v>Gen Remote Site Server Ref Rpl</v>
          </cell>
          <cell r="E1189" t="str">
            <v>09906841</v>
          </cell>
          <cell r="F1189" t="str">
            <v>GP-Cap Specific</v>
          </cell>
          <cell r="G1189">
            <v>42644</v>
          </cell>
          <cell r="H1189" t="str">
            <v>202104</v>
          </cell>
          <cell r="I1189">
            <v>202104</v>
          </cell>
          <cell r="J1189" t="str">
            <v>CD</v>
          </cell>
          <cell r="K1189" t="str">
            <v>AA</v>
          </cell>
          <cell r="L1189" t="str">
            <v>303100</v>
          </cell>
          <cell r="M1189" t="str">
            <v xml:space="preserve">099                                </v>
          </cell>
          <cell r="N1189" t="str">
            <v>00</v>
          </cell>
          <cell r="O1189" t="str">
            <v xml:space="preserve">UADD    </v>
          </cell>
          <cell r="P1189" t="str">
            <v>Data Center Compute and Storage Systems</v>
          </cell>
          <cell r="Q1189" t="str">
            <v>Data Center Compute and Storage Systems</v>
          </cell>
          <cell r="R1189">
            <v>17524.54</v>
          </cell>
          <cell r="S1189" t="str">
            <v>5155</v>
          </cell>
          <cell r="T1189" t="str">
            <v>55N09</v>
          </cell>
          <cell r="U1189" t="str">
            <v>Programs</v>
          </cell>
          <cell r="V1189" t="str">
            <v>CD.AA.303100</v>
          </cell>
          <cell r="W1189">
            <v>9.307E-2</v>
          </cell>
          <cell r="X1189">
            <v>1631.0089378</v>
          </cell>
        </row>
        <row r="1190">
          <cell r="B1190" t="str">
            <v>55N09</v>
          </cell>
          <cell r="C1190" t="str">
            <v>5155</v>
          </cell>
          <cell r="D1190" t="str">
            <v>Gen Remote Site Server Ref Rpl</v>
          </cell>
          <cell r="E1190" t="str">
            <v>09906841</v>
          </cell>
          <cell r="F1190" t="str">
            <v>GP-Cap Specific</v>
          </cell>
          <cell r="G1190">
            <v>42644</v>
          </cell>
          <cell r="H1190" t="str">
            <v>202104</v>
          </cell>
          <cell r="I1190">
            <v>202104</v>
          </cell>
          <cell r="J1190" t="str">
            <v>CD</v>
          </cell>
          <cell r="K1190" t="str">
            <v>AA</v>
          </cell>
          <cell r="L1190" t="str">
            <v>391100</v>
          </cell>
          <cell r="M1190" t="str">
            <v xml:space="preserve">099                                </v>
          </cell>
          <cell r="N1190" t="str">
            <v>00</v>
          </cell>
          <cell r="O1190" t="str">
            <v xml:space="preserve">UADD    </v>
          </cell>
          <cell r="P1190" t="str">
            <v>Data Center Compute and Storage Systems</v>
          </cell>
          <cell r="Q1190" t="str">
            <v>Data Center Compute and Storage Systems</v>
          </cell>
          <cell r="R1190">
            <v>247095.9</v>
          </cell>
          <cell r="S1190" t="str">
            <v>5155</v>
          </cell>
          <cell r="T1190" t="str">
            <v>55N09</v>
          </cell>
          <cell r="U1190" t="str">
            <v>Programs</v>
          </cell>
          <cell r="V1190" t="str">
            <v>CD.AA.391100</v>
          </cell>
          <cell r="W1190">
            <v>9.307E-2</v>
          </cell>
          <cell r="X1190">
            <v>22997.215412999998</v>
          </cell>
        </row>
        <row r="1191">
          <cell r="B1191" t="str">
            <v>55N09</v>
          </cell>
          <cell r="C1191" t="str">
            <v>5155</v>
          </cell>
          <cell r="D1191" t="str">
            <v>Red Hat Linux v6 Replacement</v>
          </cell>
          <cell r="E1191" t="str">
            <v>09906577</v>
          </cell>
          <cell r="F1191" t="str">
            <v>GP-Cap Specific</v>
          </cell>
          <cell r="G1191">
            <v>43739</v>
          </cell>
          <cell r="H1191" t="str">
            <v>202104</v>
          </cell>
          <cell r="I1191">
            <v>202104</v>
          </cell>
          <cell r="J1191" t="str">
            <v>CD</v>
          </cell>
          <cell r="K1191" t="str">
            <v>AA</v>
          </cell>
          <cell r="L1191" t="str">
            <v>303100</v>
          </cell>
          <cell r="M1191" t="str">
            <v xml:space="preserve">099                                </v>
          </cell>
          <cell r="N1191" t="str">
            <v>00</v>
          </cell>
          <cell r="O1191" t="str">
            <v xml:space="preserve">CFNU    </v>
          </cell>
          <cell r="P1191" t="str">
            <v>Data Center Compute and Storage Systems</v>
          </cell>
          <cell r="Q1191" t="str">
            <v>Data Center Compute and Storage Systems</v>
          </cell>
          <cell r="R1191">
            <v>-143.37</v>
          </cell>
          <cell r="S1191" t="str">
            <v>5155</v>
          </cell>
          <cell r="T1191" t="str">
            <v>55N09</v>
          </cell>
          <cell r="U1191" t="str">
            <v>Programs</v>
          </cell>
          <cell r="V1191" t="str">
            <v>CD.AA.303100</v>
          </cell>
          <cell r="W1191">
            <v>9.307E-2</v>
          </cell>
          <cell r="X1191">
            <v>-13.343445900000001</v>
          </cell>
        </row>
        <row r="1192">
          <cell r="B1192" t="str">
            <v>56N09</v>
          </cell>
          <cell r="C1192" t="str">
            <v>5156</v>
          </cell>
          <cell r="D1192" t="str">
            <v>Regional Satellite Deployment</v>
          </cell>
          <cell r="E1192" t="str">
            <v>09906605</v>
          </cell>
          <cell r="F1192" t="str">
            <v>GP-Cap Specific</v>
          </cell>
          <cell r="G1192">
            <v>43525</v>
          </cell>
          <cell r="H1192" t="str">
            <v>202104</v>
          </cell>
          <cell r="I1192">
            <v>202104</v>
          </cell>
          <cell r="J1192" t="str">
            <v>CD</v>
          </cell>
          <cell r="K1192" t="str">
            <v>AA</v>
          </cell>
          <cell r="L1192" t="str">
            <v>397000</v>
          </cell>
          <cell r="M1192" t="str">
            <v xml:space="preserve">099                                </v>
          </cell>
          <cell r="N1192" t="str">
            <v>00</v>
          </cell>
          <cell r="O1192" t="str">
            <v xml:space="preserve">UADD    </v>
          </cell>
          <cell r="P1192" t="str">
            <v>Digital Grid Network Expansion</v>
          </cell>
          <cell r="Q1192" t="str">
            <v>Digital Grid Network Expansion</v>
          </cell>
          <cell r="R1192">
            <v>-295.52</v>
          </cell>
          <cell r="S1192" t="str">
            <v>5156</v>
          </cell>
          <cell r="T1192" t="str">
            <v>56N09</v>
          </cell>
          <cell r="U1192" t="str">
            <v>Programs</v>
          </cell>
          <cell r="V1192" t="str">
            <v>CD.AA.397000</v>
          </cell>
          <cell r="W1192">
            <v>9.307E-2</v>
          </cell>
          <cell r="X1192">
            <v>-27.5040464</v>
          </cell>
        </row>
        <row r="1193">
          <cell r="B1193" t="str">
            <v>80K51</v>
          </cell>
          <cell r="C1193" t="str">
            <v>7000</v>
          </cell>
          <cell r="D1193" t="str">
            <v>46209 Communications - truck</v>
          </cell>
          <cell r="E1193" t="str">
            <v>09906683</v>
          </cell>
          <cell r="F1193" t="str">
            <v>GP-Cap Specific</v>
          </cell>
          <cell r="G1193">
            <v>43891</v>
          </cell>
          <cell r="H1193" t="str">
            <v>202104</v>
          </cell>
          <cell r="I1193">
            <v>202104</v>
          </cell>
          <cell r="J1193" t="str">
            <v>CD</v>
          </cell>
          <cell r="K1193" t="str">
            <v>AA</v>
          </cell>
          <cell r="L1193" t="str">
            <v>392046</v>
          </cell>
          <cell r="M1193" t="str">
            <v xml:space="preserve">099                                </v>
          </cell>
          <cell r="N1193" t="str">
            <v>00</v>
          </cell>
          <cell r="O1193" t="str">
            <v xml:space="preserve">UADD    </v>
          </cell>
          <cell r="P1193" t="str">
            <v>Transportation Equip</v>
          </cell>
          <cell r="Q1193" t="str">
            <v>Transportation Equipment-System Wide</v>
          </cell>
          <cell r="R1193">
            <v>86212.98</v>
          </cell>
          <cell r="S1193" t="str">
            <v>7000</v>
          </cell>
          <cell r="T1193" t="str">
            <v>80K51</v>
          </cell>
          <cell r="U1193" t="str">
            <v>Programs</v>
          </cell>
          <cell r="V1193" t="str">
            <v>CD.AA.392046</v>
          </cell>
          <cell r="W1193">
            <v>9.307E-2</v>
          </cell>
          <cell r="X1193">
            <v>8023.8420485999995</v>
          </cell>
        </row>
        <row r="1194">
          <cell r="B1194" t="str">
            <v>80K51</v>
          </cell>
          <cell r="C1194" t="str">
            <v>7000</v>
          </cell>
          <cell r="D1194" t="str">
            <v>46210 Communications - SUV</v>
          </cell>
          <cell r="E1194" t="str">
            <v>09906684</v>
          </cell>
          <cell r="F1194" t="str">
            <v>GP-Cap Specific</v>
          </cell>
          <cell r="G1194">
            <v>43891</v>
          </cell>
          <cell r="H1194" t="str">
            <v>202104</v>
          </cell>
          <cell r="I1194">
            <v>202104</v>
          </cell>
          <cell r="J1194" t="str">
            <v>CD</v>
          </cell>
          <cell r="K1194" t="str">
            <v>AA</v>
          </cell>
          <cell r="L1194" t="str">
            <v>392046</v>
          </cell>
          <cell r="M1194" t="str">
            <v xml:space="preserve">099                                </v>
          </cell>
          <cell r="N1194" t="str">
            <v>00</v>
          </cell>
          <cell r="O1194" t="str">
            <v xml:space="preserve">UADD    </v>
          </cell>
          <cell r="P1194" t="str">
            <v>Transportation Equip</v>
          </cell>
          <cell r="Q1194" t="str">
            <v>Transportation Equipment-System Wide</v>
          </cell>
          <cell r="R1194">
            <v>85539.39</v>
          </cell>
          <cell r="S1194" t="str">
            <v>7000</v>
          </cell>
          <cell r="T1194" t="str">
            <v>80K51</v>
          </cell>
          <cell r="U1194" t="str">
            <v>Programs</v>
          </cell>
          <cell r="V1194" t="str">
            <v>CD.AA.392046</v>
          </cell>
          <cell r="W1194">
            <v>9.307E-2</v>
          </cell>
          <cell r="X1194">
            <v>7961.1510273000004</v>
          </cell>
        </row>
        <row r="1195">
          <cell r="B1195" t="str">
            <v>80K51</v>
          </cell>
          <cell r="C1195" t="str">
            <v>7000</v>
          </cell>
          <cell r="D1195" t="str">
            <v>48009 LaGrande - truck</v>
          </cell>
          <cell r="E1195" t="str">
            <v>98805101</v>
          </cell>
          <cell r="F1195" t="str">
            <v>GP-Cap Specific</v>
          </cell>
          <cell r="G1195">
            <v>43739</v>
          </cell>
          <cell r="H1195" t="str">
            <v>202104</v>
          </cell>
          <cell r="I1195">
            <v>202104</v>
          </cell>
          <cell r="J1195" t="str">
            <v>GD</v>
          </cell>
          <cell r="K1195" t="str">
            <v>OR</v>
          </cell>
          <cell r="L1195" t="str">
            <v>392048</v>
          </cell>
          <cell r="M1195" t="str">
            <v xml:space="preserve">068                                </v>
          </cell>
          <cell r="N1195" t="str">
            <v>00</v>
          </cell>
          <cell r="O1195" t="str">
            <v xml:space="preserve">CFNU    </v>
          </cell>
          <cell r="P1195" t="str">
            <v>Transportation Equip</v>
          </cell>
          <cell r="Q1195" t="str">
            <v>Transportation Equipment-System Wide</v>
          </cell>
          <cell r="R1195">
            <v>111069.33</v>
          </cell>
          <cell r="S1195" t="str">
            <v>7000</v>
          </cell>
          <cell r="T1195" t="str">
            <v>80K51</v>
          </cell>
          <cell r="U1195" t="str">
            <v>Programs</v>
          </cell>
          <cell r="V1195" t="str">
            <v>GD.OR.392048</v>
          </cell>
          <cell r="W1195">
            <v>1</v>
          </cell>
          <cell r="X1195">
            <v>111069.33</v>
          </cell>
        </row>
        <row r="1196">
          <cell r="B1196" t="str">
            <v>80K51</v>
          </cell>
          <cell r="C1196" t="str">
            <v>7000</v>
          </cell>
          <cell r="D1196" t="str">
            <v>48009 LaGrande - truck</v>
          </cell>
          <cell r="E1196" t="str">
            <v>98805101</v>
          </cell>
          <cell r="F1196" t="str">
            <v>GP-Cap Specific</v>
          </cell>
          <cell r="G1196">
            <v>43739</v>
          </cell>
          <cell r="H1196" t="str">
            <v>202104</v>
          </cell>
          <cell r="I1196">
            <v>202104</v>
          </cell>
          <cell r="J1196" t="str">
            <v>GD</v>
          </cell>
          <cell r="K1196" t="str">
            <v>OR</v>
          </cell>
          <cell r="L1196" t="str">
            <v>392048</v>
          </cell>
          <cell r="M1196" t="str">
            <v xml:space="preserve">068                                </v>
          </cell>
          <cell r="N1196" t="str">
            <v>00</v>
          </cell>
          <cell r="O1196" t="str">
            <v xml:space="preserve">NURV    </v>
          </cell>
          <cell r="P1196" t="str">
            <v>Transportation Equip</v>
          </cell>
          <cell r="Q1196" t="str">
            <v>Transportation Equipment-System Wide</v>
          </cell>
          <cell r="R1196">
            <v>-111069.33</v>
          </cell>
          <cell r="S1196" t="str">
            <v>7000</v>
          </cell>
          <cell r="T1196" t="str">
            <v>80K51</v>
          </cell>
          <cell r="U1196" t="str">
            <v>Programs</v>
          </cell>
          <cell r="V1196" t="str">
            <v>GD.OR.392048</v>
          </cell>
          <cell r="W1196">
            <v>1</v>
          </cell>
          <cell r="X1196">
            <v>-111069.33</v>
          </cell>
        </row>
        <row r="1197">
          <cell r="B1197" t="str">
            <v>71H07</v>
          </cell>
          <cell r="C1197" t="str">
            <v>7001</v>
          </cell>
          <cell r="D1197" t="str">
            <v>Gate 1 Security Improvements</v>
          </cell>
          <cell r="E1197" t="str">
            <v>11005288</v>
          </cell>
          <cell r="F1197" t="str">
            <v>GP-Cap Specific</v>
          </cell>
          <cell r="G1197">
            <v>43132</v>
          </cell>
          <cell r="H1197" t="str">
            <v>202104</v>
          </cell>
          <cell r="I1197">
            <v>202104</v>
          </cell>
          <cell r="J1197" t="str">
            <v>CD</v>
          </cell>
          <cell r="K1197" t="str">
            <v>AA</v>
          </cell>
          <cell r="L1197" t="str">
            <v>390100</v>
          </cell>
          <cell r="M1197" t="str">
            <v xml:space="preserve">099                                </v>
          </cell>
          <cell r="N1197" t="str">
            <v>CENTR</v>
          </cell>
          <cell r="O1197" t="str">
            <v xml:space="preserve">CFNU    </v>
          </cell>
          <cell r="P1197" t="str">
            <v>Structures &amp; Improv</v>
          </cell>
          <cell r="Q1197" t="str">
            <v>Structures and Improvements</v>
          </cell>
          <cell r="R1197">
            <v>145684.89000000001</v>
          </cell>
          <cell r="S1197" t="str">
            <v>7001</v>
          </cell>
          <cell r="T1197" t="str">
            <v>71H07</v>
          </cell>
          <cell r="U1197" t="str">
            <v>Programs</v>
          </cell>
          <cell r="V1197" t="str">
            <v>CD.AA.390100</v>
          </cell>
          <cell r="W1197">
            <v>9.307E-2</v>
          </cell>
          <cell r="X1197">
            <v>13558.892712300001</v>
          </cell>
        </row>
        <row r="1198">
          <cell r="B1198" t="str">
            <v>71H07</v>
          </cell>
          <cell r="C1198" t="str">
            <v>7001</v>
          </cell>
          <cell r="D1198" t="str">
            <v>Gate 1 Security Improvements</v>
          </cell>
          <cell r="E1198" t="str">
            <v>11005288</v>
          </cell>
          <cell r="F1198" t="str">
            <v>GP-Cap Specific</v>
          </cell>
          <cell r="G1198">
            <v>43132</v>
          </cell>
          <cell r="H1198" t="str">
            <v>202104</v>
          </cell>
          <cell r="I1198">
            <v>202104</v>
          </cell>
          <cell r="J1198" t="str">
            <v>CD</v>
          </cell>
          <cell r="K1198" t="str">
            <v>AA</v>
          </cell>
          <cell r="L1198" t="str">
            <v>390100</v>
          </cell>
          <cell r="M1198" t="str">
            <v xml:space="preserve">099                                </v>
          </cell>
          <cell r="N1198" t="str">
            <v>CENTR</v>
          </cell>
          <cell r="O1198" t="str">
            <v xml:space="preserve">NURV    </v>
          </cell>
          <cell r="P1198" t="str">
            <v>Structures &amp; Improv</v>
          </cell>
          <cell r="Q1198" t="str">
            <v>Structures and Improvements</v>
          </cell>
          <cell r="R1198">
            <v>-145684.89000000001</v>
          </cell>
          <cell r="S1198" t="str">
            <v>7001</v>
          </cell>
          <cell r="T1198" t="str">
            <v>71H07</v>
          </cell>
          <cell r="U1198" t="str">
            <v>Programs</v>
          </cell>
          <cell r="V1198" t="str">
            <v>CD.AA.390100</v>
          </cell>
          <cell r="W1198">
            <v>9.307E-2</v>
          </cell>
          <cell r="X1198">
            <v>-13558.892712300001</v>
          </cell>
        </row>
        <row r="1199">
          <cell r="B1199" t="str">
            <v>71H07</v>
          </cell>
          <cell r="C1199" t="str">
            <v>7001</v>
          </cell>
          <cell r="D1199" t="str">
            <v>Project Center- Site Design</v>
          </cell>
          <cell r="E1199" t="str">
            <v>18400011</v>
          </cell>
          <cell r="F1199" t="str">
            <v>GP-Cap Specific</v>
          </cell>
          <cell r="G1199">
            <v>43435</v>
          </cell>
          <cell r="H1199" t="str">
            <v>202104</v>
          </cell>
          <cell r="I1199">
            <v>202104</v>
          </cell>
          <cell r="J1199" t="str">
            <v>CD</v>
          </cell>
          <cell r="K1199" t="str">
            <v>AA</v>
          </cell>
          <cell r="L1199" t="str">
            <v>390100</v>
          </cell>
          <cell r="M1199" t="str">
            <v xml:space="preserve">099                                </v>
          </cell>
          <cell r="N1199" t="str">
            <v>DTSVC</v>
          </cell>
          <cell r="O1199" t="str">
            <v xml:space="preserve">UADD    </v>
          </cell>
          <cell r="P1199" t="str">
            <v>Structures &amp; Improv</v>
          </cell>
          <cell r="Q1199" t="str">
            <v>Structures and Improvements</v>
          </cell>
          <cell r="R1199">
            <v>-71086.36</v>
          </cell>
          <cell r="S1199" t="str">
            <v>7001</v>
          </cell>
          <cell r="T1199" t="str">
            <v>71H07</v>
          </cell>
          <cell r="U1199" t="str">
            <v>Programs</v>
          </cell>
          <cell r="V1199" t="str">
            <v>CD.AA.390100</v>
          </cell>
          <cell r="W1199">
            <v>9.307E-2</v>
          </cell>
          <cell r="X1199">
            <v>-6616.0075251999997</v>
          </cell>
        </row>
        <row r="1200">
          <cell r="B1200" t="str">
            <v>71H07</v>
          </cell>
          <cell r="C1200" t="str">
            <v>7001</v>
          </cell>
          <cell r="D1200" t="str">
            <v>Project Center- Site Design</v>
          </cell>
          <cell r="E1200" t="str">
            <v>18400011</v>
          </cell>
          <cell r="F1200" t="str">
            <v>GP-Cap Specific</v>
          </cell>
          <cell r="G1200">
            <v>43435</v>
          </cell>
          <cell r="H1200" t="str">
            <v>202104</v>
          </cell>
          <cell r="I1200">
            <v>202104</v>
          </cell>
          <cell r="J1200" t="str">
            <v>CD</v>
          </cell>
          <cell r="K1200" t="str">
            <v>AA</v>
          </cell>
          <cell r="L1200" t="str">
            <v>397000</v>
          </cell>
          <cell r="M1200" t="str">
            <v xml:space="preserve">099                                </v>
          </cell>
          <cell r="N1200" t="str">
            <v>DTSVC</v>
          </cell>
          <cell r="O1200" t="str">
            <v xml:space="preserve">UADD    </v>
          </cell>
          <cell r="P1200" t="str">
            <v>Structures &amp; Improv</v>
          </cell>
          <cell r="Q1200" t="str">
            <v>Structures and Improvements</v>
          </cell>
          <cell r="R1200">
            <v>-4101.1400000000003</v>
          </cell>
          <cell r="S1200" t="str">
            <v>7001</v>
          </cell>
          <cell r="T1200" t="str">
            <v>71H07</v>
          </cell>
          <cell r="U1200" t="str">
            <v>Programs</v>
          </cell>
          <cell r="V1200" t="str">
            <v>CD.AA.397000</v>
          </cell>
          <cell r="W1200">
            <v>9.307E-2</v>
          </cell>
          <cell r="X1200">
            <v>-381.69309980000003</v>
          </cell>
        </row>
        <row r="1201">
          <cell r="B1201" t="str">
            <v>76H07</v>
          </cell>
          <cell r="C1201" t="str">
            <v>7003</v>
          </cell>
          <cell r="D1201" t="str">
            <v>Furniture Blanket</v>
          </cell>
          <cell r="E1201" t="str">
            <v>09905895</v>
          </cell>
          <cell r="F1201" t="str">
            <v>GP-Cap Blanket</v>
          </cell>
          <cell r="G1201">
            <v>42005</v>
          </cell>
          <cell r="H1201" t="str">
            <v>202104</v>
          </cell>
          <cell r="I1201">
            <v>202104</v>
          </cell>
          <cell r="J1201" t="str">
            <v>CD</v>
          </cell>
          <cell r="K1201" t="str">
            <v>AA</v>
          </cell>
          <cell r="L1201" t="str">
            <v>391000</v>
          </cell>
          <cell r="M1201" t="str">
            <v xml:space="preserve">099                                </v>
          </cell>
          <cell r="N1201" t="str">
            <v>00</v>
          </cell>
          <cell r="O1201" t="str">
            <v xml:space="preserve">UADD    </v>
          </cell>
          <cell r="P1201" t="str">
            <v>Office Furniture</v>
          </cell>
          <cell r="Q1201" t="str">
            <v>Office Furniture</v>
          </cell>
          <cell r="R1201">
            <v>32973.040000000001</v>
          </cell>
          <cell r="S1201" t="str">
            <v>7003</v>
          </cell>
          <cell r="T1201" t="str">
            <v>76H07</v>
          </cell>
          <cell r="U1201" t="str">
            <v>Programs</v>
          </cell>
          <cell r="V1201" t="str">
            <v>CD.AA.391000</v>
          </cell>
          <cell r="W1201">
            <v>9.307E-2</v>
          </cell>
          <cell r="X1201">
            <v>3068.8008328000001</v>
          </cell>
        </row>
        <row r="1202">
          <cell r="B1202" t="str">
            <v>86J51</v>
          </cell>
          <cell r="C1202" t="str">
            <v>7006</v>
          </cell>
          <cell r="D1202" t="str">
            <v>Common Capital Tools</v>
          </cell>
          <cell r="E1202" t="str">
            <v>09901860</v>
          </cell>
          <cell r="F1202" t="str">
            <v>GP-Cap Blanket</v>
          </cell>
          <cell r="G1202">
            <v>34317</v>
          </cell>
          <cell r="H1202" t="str">
            <v>202104</v>
          </cell>
          <cell r="I1202">
            <v>202104</v>
          </cell>
          <cell r="J1202" t="str">
            <v>CD</v>
          </cell>
          <cell r="K1202" t="str">
            <v>AA</v>
          </cell>
          <cell r="L1202" t="str">
            <v>394000</v>
          </cell>
          <cell r="M1202" t="str">
            <v xml:space="preserve">099                                </v>
          </cell>
          <cell r="N1202" t="str">
            <v>00</v>
          </cell>
          <cell r="O1202" t="str">
            <v xml:space="preserve">UADD    </v>
          </cell>
          <cell r="P1202" t="str">
            <v>Tools Lab &amp; Shop Equipment</v>
          </cell>
          <cell r="Q1202" t="str">
            <v>Tools/Lab/Shop Equipment</v>
          </cell>
          <cell r="R1202">
            <v>21665.78</v>
          </cell>
          <cell r="S1202" t="str">
            <v>7006</v>
          </cell>
          <cell r="T1202" t="str">
            <v>86J51</v>
          </cell>
          <cell r="U1202" t="str">
            <v>Programs</v>
          </cell>
          <cell r="V1202" t="str">
            <v>CD.AA.394000</v>
          </cell>
          <cell r="W1202">
            <v>9.307E-2</v>
          </cell>
          <cell r="X1202">
            <v>2016.4341445999999</v>
          </cell>
        </row>
        <row r="1203">
          <cell r="B1203" t="str">
            <v>86J51</v>
          </cell>
          <cell r="C1203" t="str">
            <v>7006</v>
          </cell>
          <cell r="D1203" t="str">
            <v>Gas Capital Tools-Common</v>
          </cell>
          <cell r="E1203" t="str">
            <v>09901861</v>
          </cell>
          <cell r="F1203" t="str">
            <v>GP-Cap Blanket</v>
          </cell>
          <cell r="G1203">
            <v>34305</v>
          </cell>
          <cell r="H1203" t="str">
            <v>202104</v>
          </cell>
          <cell r="I1203">
            <v>202104</v>
          </cell>
          <cell r="J1203" t="str">
            <v>GD</v>
          </cell>
          <cell r="K1203" t="str">
            <v>AA</v>
          </cell>
          <cell r="L1203" t="str">
            <v>394000</v>
          </cell>
          <cell r="M1203" t="str">
            <v xml:space="preserve">099                                </v>
          </cell>
          <cell r="N1203" t="str">
            <v>00</v>
          </cell>
          <cell r="O1203" t="str">
            <v xml:space="preserve">UADD    </v>
          </cell>
          <cell r="P1203" t="str">
            <v>Tools Lab &amp; Shop Equipment</v>
          </cell>
          <cell r="Q1203" t="str">
            <v>Tools/Lab/Shop Equipment</v>
          </cell>
          <cell r="R1203">
            <v>100280.78</v>
          </cell>
          <cell r="S1203" t="str">
            <v>7006</v>
          </cell>
          <cell r="T1203" t="str">
            <v>86J51</v>
          </cell>
          <cell r="U1203" t="str">
            <v>Programs</v>
          </cell>
          <cell r="V1203" t="str">
            <v>GD.AA.394000</v>
          </cell>
          <cell r="W1203">
            <v>0.31167</v>
          </cell>
          <cell r="X1203">
            <v>31254.510702600001</v>
          </cell>
        </row>
        <row r="1204">
          <cell r="B1204" t="str">
            <v>19C51</v>
          </cell>
          <cell r="C1204" t="str">
            <v>7060</v>
          </cell>
          <cell r="D1204" t="str">
            <v>CEF3 Lab Software &amp; Hardware</v>
          </cell>
          <cell r="E1204" t="str">
            <v>09906837</v>
          </cell>
          <cell r="F1204" t="str">
            <v>GP-Cap Specific</v>
          </cell>
          <cell r="G1204">
            <v>44256</v>
          </cell>
          <cell r="H1204" t="str">
            <v>202104</v>
          </cell>
          <cell r="I1204">
            <v>202104</v>
          </cell>
          <cell r="J1204" t="str">
            <v>CD</v>
          </cell>
          <cell r="K1204" t="str">
            <v>AA</v>
          </cell>
          <cell r="L1204" t="str">
            <v>303100</v>
          </cell>
          <cell r="M1204" t="str">
            <v xml:space="preserve">099                                </v>
          </cell>
          <cell r="N1204" t="str">
            <v>00</v>
          </cell>
          <cell r="O1204" t="str">
            <v xml:space="preserve">UADD    </v>
          </cell>
          <cell r="P1204" t="str">
            <v>Strategic Initiatives</v>
          </cell>
          <cell r="Q1204" t="str">
            <v>South Landing (Catalyst) - Clean Energy Fund 3</v>
          </cell>
          <cell r="R1204">
            <v>36789.74</v>
          </cell>
          <cell r="S1204" t="str">
            <v>7060</v>
          </cell>
          <cell r="T1204" t="str">
            <v>19C51</v>
          </cell>
          <cell r="U1204" t="str">
            <v>Projects</v>
          </cell>
          <cell r="V1204" t="str">
            <v>CD.AA.303100</v>
          </cell>
          <cell r="W1204">
            <v>9.307E-2</v>
          </cell>
          <cell r="X1204">
            <v>3424.0211018</v>
          </cell>
        </row>
        <row r="1205">
          <cell r="B1205" t="str">
            <v>19C51</v>
          </cell>
          <cell r="C1205" t="str">
            <v>7060</v>
          </cell>
          <cell r="D1205" t="str">
            <v>CEF3 Lab Software &amp; Hardware</v>
          </cell>
          <cell r="E1205" t="str">
            <v>09906837</v>
          </cell>
          <cell r="F1205" t="str">
            <v>GP-Cap Specific</v>
          </cell>
          <cell r="G1205">
            <v>44256</v>
          </cell>
          <cell r="H1205" t="str">
            <v>202104</v>
          </cell>
          <cell r="I1205">
            <v>202104</v>
          </cell>
          <cell r="J1205" t="str">
            <v>CD</v>
          </cell>
          <cell r="K1205" t="str">
            <v>AA</v>
          </cell>
          <cell r="L1205" t="str">
            <v>391100</v>
          </cell>
          <cell r="M1205" t="str">
            <v xml:space="preserve">099                                </v>
          </cell>
          <cell r="N1205" t="str">
            <v>00</v>
          </cell>
          <cell r="O1205" t="str">
            <v xml:space="preserve">UADD    </v>
          </cell>
          <cell r="P1205" t="str">
            <v>Strategic Initiatives</v>
          </cell>
          <cell r="Q1205" t="str">
            <v>South Landing (Catalyst) - Clean Energy Fund 3</v>
          </cell>
          <cell r="R1205">
            <v>36789.699999999997</v>
          </cell>
          <cell r="S1205" t="str">
            <v>7060</v>
          </cell>
          <cell r="T1205" t="str">
            <v>19C51</v>
          </cell>
          <cell r="U1205" t="str">
            <v>Projects</v>
          </cell>
          <cell r="V1205" t="str">
            <v>CD.AA.391100</v>
          </cell>
          <cell r="W1205">
            <v>9.307E-2</v>
          </cell>
          <cell r="X1205">
            <v>3424.0173789999999</v>
          </cell>
        </row>
        <row r="1206">
          <cell r="B1206" t="str">
            <v>19W09</v>
          </cell>
          <cell r="C1206" t="str">
            <v>7060</v>
          </cell>
          <cell r="D1206" t="str">
            <v>CXP Ph 1: Initial CRM Features</v>
          </cell>
          <cell r="E1206" t="str">
            <v>09906604</v>
          </cell>
          <cell r="F1206" t="str">
            <v>GP-Cap Specific</v>
          </cell>
          <cell r="G1206">
            <v>43709</v>
          </cell>
          <cell r="H1206" t="str">
            <v>202104</v>
          </cell>
          <cell r="I1206">
            <v>202104</v>
          </cell>
          <cell r="J1206" t="str">
            <v>CD</v>
          </cell>
          <cell r="K1206" t="str">
            <v>AA</v>
          </cell>
          <cell r="L1206" t="str">
            <v>303100</v>
          </cell>
          <cell r="M1206" t="str">
            <v xml:space="preserve">099                                </v>
          </cell>
          <cell r="N1206" t="str">
            <v>00</v>
          </cell>
          <cell r="O1206" t="str">
            <v xml:space="preserve">UADD    </v>
          </cell>
          <cell r="P1206" t="str">
            <v>Strategic Initiatives</v>
          </cell>
          <cell r="Q1206" t="str">
            <v>Customer Experience Platform</v>
          </cell>
          <cell r="R1206">
            <v>3542.98</v>
          </cell>
          <cell r="S1206" t="str">
            <v>7060</v>
          </cell>
          <cell r="T1206" t="str">
            <v>19W09</v>
          </cell>
          <cell r="V1206" t="str">
            <v>CD.AA.303100</v>
          </cell>
          <cell r="W1206">
            <v>9.307E-2</v>
          </cell>
          <cell r="X1206">
            <v>329.74514859999999</v>
          </cell>
        </row>
        <row r="1207">
          <cell r="B1207" t="str">
            <v>19W09</v>
          </cell>
          <cell r="C1207" t="str">
            <v>7060</v>
          </cell>
          <cell r="D1207" t="str">
            <v>CXP Ph 1: Initial CRM Features</v>
          </cell>
          <cell r="E1207" t="str">
            <v>09906604</v>
          </cell>
          <cell r="F1207" t="str">
            <v>GP-Cap Specific</v>
          </cell>
          <cell r="G1207">
            <v>43709</v>
          </cell>
          <cell r="H1207" t="str">
            <v>202104</v>
          </cell>
          <cell r="I1207">
            <v>202104</v>
          </cell>
          <cell r="J1207" t="str">
            <v>CD</v>
          </cell>
          <cell r="K1207" t="str">
            <v>AA</v>
          </cell>
          <cell r="L1207" t="str">
            <v>391100</v>
          </cell>
          <cell r="M1207" t="str">
            <v xml:space="preserve">099                                </v>
          </cell>
          <cell r="N1207" t="str">
            <v>00</v>
          </cell>
          <cell r="O1207" t="str">
            <v xml:space="preserve">UADD    </v>
          </cell>
          <cell r="P1207" t="str">
            <v>Strategic Initiatives</v>
          </cell>
          <cell r="Q1207" t="str">
            <v>Customer Experience Platform</v>
          </cell>
          <cell r="R1207">
            <v>0</v>
          </cell>
          <cell r="S1207" t="str">
            <v>7060</v>
          </cell>
          <cell r="T1207" t="str">
            <v>19W09</v>
          </cell>
          <cell r="V1207" t="str">
            <v>CD.AA.391100</v>
          </cell>
          <cell r="W1207">
            <v>9.307E-2</v>
          </cell>
          <cell r="X1207">
            <v>0</v>
          </cell>
        </row>
        <row r="1208">
          <cell r="B1208" t="str">
            <v>2BH07</v>
          </cell>
          <cell r="C1208" t="str">
            <v>7131</v>
          </cell>
          <cell r="D1208" t="str">
            <v>New Fleet Bldg - Phys Sec</v>
          </cell>
          <cell r="E1208" t="str">
            <v>11005289</v>
          </cell>
          <cell r="F1208" t="str">
            <v>GP-Cap Specific</v>
          </cell>
          <cell r="G1208">
            <v>43101</v>
          </cell>
          <cell r="H1208" t="str">
            <v>202104</v>
          </cell>
          <cell r="I1208">
            <v>202104</v>
          </cell>
          <cell r="J1208" t="str">
            <v>CD</v>
          </cell>
          <cell r="K1208" t="str">
            <v>AA</v>
          </cell>
          <cell r="L1208" t="str">
            <v>303100</v>
          </cell>
          <cell r="M1208" t="str">
            <v xml:space="preserve">099                                </v>
          </cell>
          <cell r="N1208" t="str">
            <v>00</v>
          </cell>
          <cell r="O1208" t="str">
            <v xml:space="preserve">CFNU    </v>
          </cell>
          <cell r="P1208" t="str">
            <v>COF Long Term Restructuring Plan Phase 2</v>
          </cell>
          <cell r="Q1208" t="str">
            <v>New Fleet Building</v>
          </cell>
          <cell r="R1208">
            <v>40587.65</v>
          </cell>
          <cell r="S1208" t="str">
            <v>7131</v>
          </cell>
          <cell r="T1208" t="str">
            <v>2BH07</v>
          </cell>
          <cell r="U1208" t="str">
            <v>Projects</v>
          </cell>
          <cell r="V1208" t="str">
            <v>CD.AA.303100</v>
          </cell>
          <cell r="W1208">
            <v>9.307E-2</v>
          </cell>
          <cell r="X1208">
            <v>3777.4925855000001</v>
          </cell>
        </row>
        <row r="1209">
          <cell r="B1209" t="str">
            <v>2BH07</v>
          </cell>
          <cell r="C1209" t="str">
            <v>7131</v>
          </cell>
          <cell r="D1209" t="str">
            <v>New Fleet Bldg - Phys Sec</v>
          </cell>
          <cell r="E1209" t="str">
            <v>11005289</v>
          </cell>
          <cell r="F1209" t="str">
            <v>GP-Cap Specific</v>
          </cell>
          <cell r="G1209">
            <v>43101</v>
          </cell>
          <cell r="H1209" t="str">
            <v>202104</v>
          </cell>
          <cell r="I1209">
            <v>202104</v>
          </cell>
          <cell r="J1209" t="str">
            <v>CD</v>
          </cell>
          <cell r="K1209" t="str">
            <v>AA</v>
          </cell>
          <cell r="L1209" t="str">
            <v>390100</v>
          </cell>
          <cell r="M1209" t="str">
            <v xml:space="preserve">099                                </v>
          </cell>
          <cell r="N1209" t="str">
            <v>CENTR</v>
          </cell>
          <cell r="O1209" t="str">
            <v xml:space="preserve">NURV    </v>
          </cell>
          <cell r="P1209" t="str">
            <v>COF Long Term Restructuring Plan Phase 2</v>
          </cell>
          <cell r="Q1209" t="str">
            <v>New Fleet Building</v>
          </cell>
          <cell r="R1209">
            <v>-108295.39</v>
          </cell>
          <cell r="S1209" t="str">
            <v>7131</v>
          </cell>
          <cell r="T1209" t="str">
            <v>2BH07</v>
          </cell>
          <cell r="U1209" t="str">
            <v>Projects</v>
          </cell>
          <cell r="V1209" t="str">
            <v>CD.AA.390100</v>
          </cell>
          <cell r="W1209">
            <v>9.307E-2</v>
          </cell>
          <cell r="X1209">
            <v>-10079.0519473</v>
          </cell>
        </row>
        <row r="1210">
          <cell r="B1210" t="str">
            <v>2BH07</v>
          </cell>
          <cell r="C1210" t="str">
            <v>7131</v>
          </cell>
          <cell r="D1210" t="str">
            <v>New Fleet Bldg - Phys Sec</v>
          </cell>
          <cell r="E1210" t="str">
            <v>11005289</v>
          </cell>
          <cell r="F1210" t="str">
            <v>GP-Cap Specific</v>
          </cell>
          <cell r="G1210">
            <v>43101</v>
          </cell>
          <cell r="H1210" t="str">
            <v>202104</v>
          </cell>
          <cell r="I1210">
            <v>202104</v>
          </cell>
          <cell r="J1210" t="str">
            <v>CD</v>
          </cell>
          <cell r="K1210" t="str">
            <v>AA</v>
          </cell>
          <cell r="L1210" t="str">
            <v>391100</v>
          </cell>
          <cell r="M1210" t="str">
            <v xml:space="preserve">099                                </v>
          </cell>
          <cell r="N1210" t="str">
            <v>00</v>
          </cell>
          <cell r="O1210" t="str">
            <v xml:space="preserve">CFNU    </v>
          </cell>
          <cell r="P1210" t="str">
            <v>COF Long Term Restructuring Plan Phase 2</v>
          </cell>
          <cell r="Q1210" t="str">
            <v>New Fleet Building</v>
          </cell>
          <cell r="R1210">
            <v>67707.740000000005</v>
          </cell>
          <cell r="S1210" t="str">
            <v>7131</v>
          </cell>
          <cell r="T1210" t="str">
            <v>2BH07</v>
          </cell>
          <cell r="U1210" t="str">
            <v>Projects</v>
          </cell>
          <cell r="V1210" t="str">
            <v>CD.AA.391100</v>
          </cell>
          <cell r="W1210">
            <v>9.307E-2</v>
          </cell>
          <cell r="X1210">
            <v>6301.5593618000003</v>
          </cell>
        </row>
        <row r="1211">
          <cell r="B1211" t="str">
            <v>19N09</v>
          </cell>
          <cell r="C1211" t="str">
            <v>7141</v>
          </cell>
          <cell r="D1211" t="str">
            <v>EIM BURKE Sub Network Support</v>
          </cell>
          <cell r="E1211" t="str">
            <v>09906525</v>
          </cell>
          <cell r="F1211" t="str">
            <v>GP-Cap Specific</v>
          </cell>
          <cell r="G1211">
            <v>43497</v>
          </cell>
          <cell r="H1211" t="str">
            <v>202104</v>
          </cell>
          <cell r="I1211">
            <v>202104</v>
          </cell>
          <cell r="J1211" t="str">
            <v>CD</v>
          </cell>
          <cell r="K1211" t="str">
            <v>AA</v>
          </cell>
          <cell r="L1211" t="str">
            <v>397000</v>
          </cell>
          <cell r="M1211" t="str">
            <v xml:space="preserve">099                                </v>
          </cell>
          <cell r="N1211" t="str">
            <v>BURCOM</v>
          </cell>
          <cell r="O1211" t="str">
            <v xml:space="preserve">UADD    </v>
          </cell>
          <cell r="P1211" t="str">
            <v>Energy Imbalance Market</v>
          </cell>
          <cell r="Q1211" t="str">
            <v>ET BI Network - EIM</v>
          </cell>
          <cell r="R1211">
            <v>3736.66</v>
          </cell>
          <cell r="S1211" t="str">
            <v>7141</v>
          </cell>
          <cell r="T1211" t="str">
            <v>19N09</v>
          </cell>
          <cell r="U1211" t="str">
            <v>Projects</v>
          </cell>
          <cell r="V1211" t="str">
            <v>CD.AA.397000</v>
          </cell>
          <cell r="W1211">
            <v>9.307E-2</v>
          </cell>
          <cell r="X1211">
            <v>347.77094619999997</v>
          </cell>
        </row>
        <row r="1212">
          <cell r="B1212" t="str">
            <v>19N09</v>
          </cell>
          <cell r="C1212" t="str">
            <v>7141</v>
          </cell>
          <cell r="D1212" t="str">
            <v>EIM DEER PARK Network Support</v>
          </cell>
          <cell r="E1212" t="str">
            <v>09906597</v>
          </cell>
          <cell r="F1212" t="str">
            <v>GP-Cap Specific</v>
          </cell>
          <cell r="G1212">
            <v>43770</v>
          </cell>
          <cell r="H1212" t="str">
            <v>202104</v>
          </cell>
          <cell r="I1212">
            <v>202104</v>
          </cell>
          <cell r="J1212" t="str">
            <v>CD</v>
          </cell>
          <cell r="K1212" t="str">
            <v>AA</v>
          </cell>
          <cell r="L1212" t="str">
            <v>397000</v>
          </cell>
          <cell r="M1212" t="str">
            <v xml:space="preserve">099                                </v>
          </cell>
          <cell r="N1212" t="str">
            <v>00</v>
          </cell>
          <cell r="O1212" t="str">
            <v xml:space="preserve">UADD    </v>
          </cell>
          <cell r="P1212" t="str">
            <v>Energy Imbalance Market</v>
          </cell>
          <cell r="Q1212" t="str">
            <v>ET BI Network - EIM</v>
          </cell>
          <cell r="R1212">
            <v>-6929.28</v>
          </cell>
          <cell r="S1212" t="str">
            <v>7141</v>
          </cell>
          <cell r="T1212" t="str">
            <v>19N09</v>
          </cell>
          <cell r="U1212" t="str">
            <v>Projects</v>
          </cell>
          <cell r="V1212" t="str">
            <v>CD.AA.397000</v>
          </cell>
          <cell r="W1212">
            <v>9.307E-2</v>
          </cell>
          <cell r="X1212">
            <v>-644.90808959999993</v>
          </cell>
        </row>
        <row r="1213">
          <cell r="B1213" t="str">
            <v>19N09</v>
          </cell>
          <cell r="C1213" t="str">
            <v>7141</v>
          </cell>
          <cell r="D1213" t="str">
            <v>EIM KETTLE FALLS Sub Net Sup</v>
          </cell>
          <cell r="E1213" t="str">
            <v>09906543</v>
          </cell>
          <cell r="F1213" t="str">
            <v>GP-Cap Specific</v>
          </cell>
          <cell r="G1213">
            <v>43617</v>
          </cell>
          <cell r="H1213" t="str">
            <v>202104</v>
          </cell>
          <cell r="I1213">
            <v>202104</v>
          </cell>
          <cell r="J1213" t="str">
            <v>CD</v>
          </cell>
          <cell r="K1213" t="str">
            <v>AA</v>
          </cell>
          <cell r="L1213" t="str">
            <v>397000</v>
          </cell>
          <cell r="M1213" t="str">
            <v xml:space="preserve">099                                </v>
          </cell>
          <cell r="N1213" t="str">
            <v>KETCOM</v>
          </cell>
          <cell r="O1213" t="str">
            <v xml:space="preserve">UADD    </v>
          </cell>
          <cell r="P1213" t="str">
            <v>Energy Imbalance Market</v>
          </cell>
          <cell r="Q1213" t="str">
            <v>ET BI Network - EIM</v>
          </cell>
          <cell r="R1213">
            <v>319242.77</v>
          </cell>
          <cell r="S1213" t="str">
            <v>7141</v>
          </cell>
          <cell r="T1213" t="str">
            <v>19N09</v>
          </cell>
          <cell r="U1213" t="str">
            <v>Projects</v>
          </cell>
          <cell r="V1213" t="str">
            <v>CD.AA.397000</v>
          </cell>
          <cell r="W1213">
            <v>9.307E-2</v>
          </cell>
          <cell r="X1213">
            <v>29711.924603900003</v>
          </cell>
        </row>
        <row r="1214">
          <cell r="B1214" t="str">
            <v>19N09</v>
          </cell>
          <cell r="C1214" t="str">
            <v>7141</v>
          </cell>
          <cell r="D1214" t="str">
            <v>EIM Loon Lake Network Support</v>
          </cell>
          <cell r="E1214" t="str">
            <v>09906534</v>
          </cell>
          <cell r="F1214" t="str">
            <v>GP-Cap Specific</v>
          </cell>
          <cell r="G1214">
            <v>43617</v>
          </cell>
          <cell r="H1214" t="str">
            <v>202104</v>
          </cell>
          <cell r="I1214">
            <v>202104</v>
          </cell>
          <cell r="J1214" t="str">
            <v>CD</v>
          </cell>
          <cell r="K1214" t="str">
            <v>AA</v>
          </cell>
          <cell r="L1214" t="str">
            <v>397000</v>
          </cell>
          <cell r="M1214" t="str">
            <v xml:space="preserve">099                                </v>
          </cell>
          <cell r="N1214" t="str">
            <v>SPICOM</v>
          </cell>
          <cell r="O1214" t="str">
            <v xml:space="preserve">CFNU    </v>
          </cell>
          <cell r="P1214" t="str">
            <v>Energy Imbalance Market</v>
          </cell>
          <cell r="Q1214" t="str">
            <v>ET BI Network - EIM</v>
          </cell>
          <cell r="R1214">
            <v>72808.53</v>
          </cell>
          <cell r="S1214" t="str">
            <v>7141</v>
          </cell>
          <cell r="T1214" t="str">
            <v>19N09</v>
          </cell>
          <cell r="U1214" t="str">
            <v>Projects</v>
          </cell>
          <cell r="V1214" t="str">
            <v>CD.AA.397000</v>
          </cell>
          <cell r="W1214">
            <v>9.307E-2</v>
          </cell>
          <cell r="X1214">
            <v>6776.2898870999998</v>
          </cell>
        </row>
        <row r="1215">
          <cell r="B1215" t="str">
            <v>19N09</v>
          </cell>
          <cell r="C1215" t="str">
            <v>7141</v>
          </cell>
          <cell r="D1215" t="str">
            <v>EIM Loon Lake Network Support</v>
          </cell>
          <cell r="E1215" t="str">
            <v>09906534</v>
          </cell>
          <cell r="F1215" t="str">
            <v>GP-Cap Specific</v>
          </cell>
          <cell r="G1215">
            <v>43617</v>
          </cell>
          <cell r="H1215" t="str">
            <v>202104</v>
          </cell>
          <cell r="I1215">
            <v>202104</v>
          </cell>
          <cell r="J1215" t="str">
            <v>CD</v>
          </cell>
          <cell r="K1215" t="str">
            <v>AA</v>
          </cell>
          <cell r="L1215" t="str">
            <v>397000</v>
          </cell>
          <cell r="M1215" t="str">
            <v xml:space="preserve">099                                </v>
          </cell>
          <cell r="N1215" t="str">
            <v>SPICOM</v>
          </cell>
          <cell r="O1215" t="str">
            <v xml:space="preserve">NURV    </v>
          </cell>
          <cell r="P1215" t="str">
            <v>Energy Imbalance Market</v>
          </cell>
          <cell r="Q1215" t="str">
            <v>ET BI Network - EIM</v>
          </cell>
          <cell r="R1215">
            <v>-72808.53</v>
          </cell>
          <cell r="S1215" t="str">
            <v>7141</v>
          </cell>
          <cell r="T1215" t="str">
            <v>19N09</v>
          </cell>
          <cell r="U1215" t="str">
            <v>Projects</v>
          </cell>
          <cell r="V1215" t="str">
            <v>CD.AA.397000</v>
          </cell>
          <cell r="W1215">
            <v>9.307E-2</v>
          </cell>
          <cell r="X1215">
            <v>-6776.2898870999998</v>
          </cell>
        </row>
        <row r="1216">
          <cell r="B1216" t="str">
            <v>19N09</v>
          </cell>
          <cell r="C1216" t="str">
            <v>7141</v>
          </cell>
          <cell r="D1216" t="str">
            <v>EIM MILAN Sub Net Support</v>
          </cell>
          <cell r="E1216" t="str">
            <v>09906542</v>
          </cell>
          <cell r="F1216" t="str">
            <v>GP-Cap Specific</v>
          </cell>
          <cell r="G1216">
            <v>43617</v>
          </cell>
          <cell r="H1216" t="str">
            <v>202104</v>
          </cell>
          <cell r="I1216">
            <v>202104</v>
          </cell>
          <cell r="J1216" t="str">
            <v>CD</v>
          </cell>
          <cell r="K1216" t="str">
            <v>AA</v>
          </cell>
          <cell r="L1216" t="str">
            <v>397000</v>
          </cell>
          <cell r="M1216" t="str">
            <v xml:space="preserve">099                                </v>
          </cell>
          <cell r="N1216" t="str">
            <v>MLNCOM</v>
          </cell>
          <cell r="O1216" t="str">
            <v xml:space="preserve">CFNU    </v>
          </cell>
          <cell r="P1216" t="str">
            <v>Energy Imbalance Market</v>
          </cell>
          <cell r="Q1216" t="str">
            <v>ET BI Network - EIM</v>
          </cell>
          <cell r="R1216">
            <v>84701.04</v>
          </cell>
          <cell r="S1216" t="str">
            <v>7141</v>
          </cell>
          <cell r="T1216" t="str">
            <v>19N09</v>
          </cell>
          <cell r="U1216" t="str">
            <v>Projects</v>
          </cell>
          <cell r="V1216" t="str">
            <v>CD.AA.397000</v>
          </cell>
          <cell r="W1216">
            <v>9.307E-2</v>
          </cell>
          <cell r="X1216">
            <v>7883.1257927999995</v>
          </cell>
        </row>
        <row r="1217">
          <cell r="B1217" t="str">
            <v>19N09</v>
          </cell>
          <cell r="C1217" t="str">
            <v>7141</v>
          </cell>
          <cell r="D1217" t="str">
            <v>EIM MILAN Sub Net Support</v>
          </cell>
          <cell r="E1217" t="str">
            <v>09906542</v>
          </cell>
          <cell r="F1217" t="str">
            <v>GP-Cap Specific</v>
          </cell>
          <cell r="G1217">
            <v>43617</v>
          </cell>
          <cell r="H1217" t="str">
            <v>202104</v>
          </cell>
          <cell r="I1217">
            <v>202104</v>
          </cell>
          <cell r="J1217" t="str">
            <v>CD</v>
          </cell>
          <cell r="K1217" t="str">
            <v>AA</v>
          </cell>
          <cell r="L1217" t="str">
            <v>397000</v>
          </cell>
          <cell r="M1217" t="str">
            <v xml:space="preserve">099                                </v>
          </cell>
          <cell r="N1217" t="str">
            <v>MLNCOM</v>
          </cell>
          <cell r="O1217" t="str">
            <v xml:space="preserve">NURV    </v>
          </cell>
          <cell r="P1217" t="str">
            <v>Energy Imbalance Market</v>
          </cell>
          <cell r="Q1217" t="str">
            <v>ET BI Network - EIM</v>
          </cell>
          <cell r="R1217">
            <v>-84701.04</v>
          </cell>
          <cell r="S1217" t="str">
            <v>7141</v>
          </cell>
          <cell r="T1217" t="str">
            <v>19N09</v>
          </cell>
          <cell r="U1217" t="str">
            <v>Projects</v>
          </cell>
          <cell r="V1217" t="str">
            <v>CD.AA.397000</v>
          </cell>
          <cell r="W1217">
            <v>9.307E-2</v>
          </cell>
          <cell r="X1217">
            <v>-7883.1257927999995</v>
          </cell>
        </row>
        <row r="1218">
          <cell r="B1218" t="str">
            <v>19N09</v>
          </cell>
          <cell r="C1218" t="str">
            <v>7141</v>
          </cell>
          <cell r="D1218" t="str">
            <v>EIM PRIEST RIVER Sub Net Sup</v>
          </cell>
          <cell r="E1218" t="str">
            <v>09906533</v>
          </cell>
          <cell r="F1218" t="str">
            <v>GP-Cap Specific</v>
          </cell>
          <cell r="G1218">
            <v>43617</v>
          </cell>
          <cell r="H1218" t="str">
            <v>202104</v>
          </cell>
          <cell r="I1218">
            <v>202104</v>
          </cell>
          <cell r="J1218" t="str">
            <v>CD</v>
          </cell>
          <cell r="K1218" t="str">
            <v>AA</v>
          </cell>
          <cell r="L1218" t="str">
            <v>397000</v>
          </cell>
          <cell r="M1218" t="str">
            <v xml:space="preserve">099                                </v>
          </cell>
          <cell r="N1218" t="str">
            <v>PRVC</v>
          </cell>
          <cell r="O1218" t="str">
            <v xml:space="preserve">CFNU    </v>
          </cell>
          <cell r="P1218" t="str">
            <v>Energy Imbalance Market</v>
          </cell>
          <cell r="Q1218" t="str">
            <v>ET BI Network - EIM</v>
          </cell>
          <cell r="R1218">
            <v>134296.46</v>
          </cell>
          <cell r="S1218" t="str">
            <v>7141</v>
          </cell>
          <cell r="T1218" t="str">
            <v>19N09</v>
          </cell>
          <cell r="U1218" t="str">
            <v>Projects</v>
          </cell>
          <cell r="V1218" t="str">
            <v>CD.AA.397000</v>
          </cell>
          <cell r="W1218">
            <v>9.307E-2</v>
          </cell>
          <cell r="X1218">
            <v>12498.971532199999</v>
          </cell>
        </row>
        <row r="1219">
          <cell r="B1219" t="str">
            <v>19N09</v>
          </cell>
          <cell r="C1219" t="str">
            <v>7141</v>
          </cell>
          <cell r="D1219" t="str">
            <v>EIM PRIEST RIVER Sub Net Sup</v>
          </cell>
          <cell r="E1219" t="str">
            <v>09906533</v>
          </cell>
          <cell r="F1219" t="str">
            <v>GP-Cap Specific</v>
          </cell>
          <cell r="G1219">
            <v>43617</v>
          </cell>
          <cell r="H1219" t="str">
            <v>202104</v>
          </cell>
          <cell r="I1219">
            <v>202104</v>
          </cell>
          <cell r="J1219" t="str">
            <v>CD</v>
          </cell>
          <cell r="K1219" t="str">
            <v>AA</v>
          </cell>
          <cell r="L1219" t="str">
            <v>397000</v>
          </cell>
          <cell r="M1219" t="str">
            <v xml:space="preserve">099                                </v>
          </cell>
          <cell r="N1219" t="str">
            <v>PRVC</v>
          </cell>
          <cell r="O1219" t="str">
            <v xml:space="preserve">NURV    </v>
          </cell>
          <cell r="P1219" t="str">
            <v>Energy Imbalance Market</v>
          </cell>
          <cell r="Q1219" t="str">
            <v>ET BI Network - EIM</v>
          </cell>
          <cell r="R1219">
            <v>-134296.46</v>
          </cell>
          <cell r="S1219" t="str">
            <v>7141</v>
          </cell>
          <cell r="T1219" t="str">
            <v>19N09</v>
          </cell>
          <cell r="U1219" t="str">
            <v>Projects</v>
          </cell>
          <cell r="V1219" t="str">
            <v>CD.AA.397000</v>
          </cell>
          <cell r="W1219">
            <v>9.307E-2</v>
          </cell>
          <cell r="X1219">
            <v>-12498.971532199999</v>
          </cell>
        </row>
        <row r="1220">
          <cell r="B1220" t="str">
            <v>19N09</v>
          </cell>
          <cell r="C1220" t="str">
            <v>7141</v>
          </cell>
          <cell r="D1220" t="str">
            <v>EIM Wilbur Network Support</v>
          </cell>
          <cell r="E1220" t="str">
            <v>09906531</v>
          </cell>
          <cell r="F1220" t="str">
            <v>GP-Cap Specific</v>
          </cell>
          <cell r="G1220">
            <v>43617</v>
          </cell>
          <cell r="H1220" t="str">
            <v>202104</v>
          </cell>
          <cell r="I1220">
            <v>202104</v>
          </cell>
          <cell r="J1220" t="str">
            <v>CD</v>
          </cell>
          <cell r="K1220" t="str">
            <v>AA</v>
          </cell>
          <cell r="L1220" t="str">
            <v>397000</v>
          </cell>
          <cell r="M1220" t="str">
            <v xml:space="preserve">099                                </v>
          </cell>
          <cell r="N1220" t="str">
            <v>OROCOM</v>
          </cell>
          <cell r="O1220" t="str">
            <v xml:space="preserve">UADD    </v>
          </cell>
          <cell r="P1220" t="str">
            <v>Energy Imbalance Market</v>
          </cell>
          <cell r="Q1220" t="str">
            <v>ET BI Network - EIM</v>
          </cell>
          <cell r="R1220">
            <v>-199.98</v>
          </cell>
          <cell r="S1220" t="str">
            <v>7141</v>
          </cell>
          <cell r="T1220" t="str">
            <v>19N09</v>
          </cell>
          <cell r="U1220" t="str">
            <v>Projects</v>
          </cell>
          <cell r="V1220" t="str">
            <v>CD.AA.397000</v>
          </cell>
          <cell r="W1220">
            <v>9.307E-2</v>
          </cell>
          <cell r="X1220">
            <v>-18.612138599999998</v>
          </cell>
        </row>
        <row r="1221">
          <cell r="B1221" t="str">
            <v>XS907</v>
          </cell>
          <cell r="C1221" t="str">
            <v>7141</v>
          </cell>
          <cell r="D1221" t="str">
            <v>EIM – Noxon 230kV CIP/PSP</v>
          </cell>
          <cell r="E1221" t="str">
            <v>09906678</v>
          </cell>
          <cell r="F1221" t="str">
            <v>GP-Cap Specific</v>
          </cell>
          <cell r="G1221">
            <v>43891</v>
          </cell>
          <cell r="H1221" t="str">
            <v>202104</v>
          </cell>
          <cell r="I1221">
            <v>202104</v>
          </cell>
          <cell r="J1221" t="str">
            <v>CD</v>
          </cell>
          <cell r="K1221" t="str">
            <v>AA</v>
          </cell>
          <cell r="L1221" t="str">
            <v>391100</v>
          </cell>
          <cell r="M1221" t="str">
            <v xml:space="preserve">099                                </v>
          </cell>
          <cell r="N1221" t="str">
            <v>00</v>
          </cell>
          <cell r="O1221" t="str">
            <v xml:space="preserve">UADD    </v>
          </cell>
          <cell r="P1221" t="str">
            <v>Energy Imbalance Market</v>
          </cell>
          <cell r="Q1221" t="str">
            <v>Trans SS BI Substation Metering - EIM</v>
          </cell>
          <cell r="R1221">
            <v>230007.74</v>
          </cell>
          <cell r="S1221" t="str">
            <v>7141</v>
          </cell>
          <cell r="T1221" t="str">
            <v>XS907</v>
          </cell>
          <cell r="U1221" t="str">
            <v>Projects</v>
          </cell>
          <cell r="V1221" t="str">
            <v>CD.AA.391100</v>
          </cell>
          <cell r="W1221">
            <v>9.307E-2</v>
          </cell>
          <cell r="X1221">
            <v>21406.820361800001</v>
          </cell>
        </row>
        <row r="1222">
          <cell r="B1222" t="str">
            <v>XD101</v>
          </cell>
          <cell r="C1222" t="str">
            <v>7200</v>
          </cell>
          <cell r="D1222" t="str">
            <v>Apprentice/Craft Training-2020</v>
          </cell>
          <cell r="E1222" t="str">
            <v>11205031</v>
          </cell>
          <cell r="F1222" t="str">
            <v>GP-Cap Specific</v>
          </cell>
          <cell r="G1222">
            <v>44044</v>
          </cell>
          <cell r="H1222" t="str">
            <v>202104</v>
          </cell>
          <cell r="I1222">
            <v>202104</v>
          </cell>
          <cell r="J1222" t="str">
            <v>CD</v>
          </cell>
          <cell r="K1222" t="str">
            <v>AA</v>
          </cell>
          <cell r="L1222" t="str">
            <v>390100</v>
          </cell>
          <cell r="M1222" t="str">
            <v xml:space="preserve">099                                </v>
          </cell>
          <cell r="N1222" t="str">
            <v>CRAFT</v>
          </cell>
          <cell r="O1222" t="str">
            <v xml:space="preserve">UADD    </v>
          </cell>
          <cell r="P1222" t="str">
            <v>Appren Craft Train</v>
          </cell>
          <cell r="Q1222" t="str">
            <v>Apprentice Craft Training</v>
          </cell>
          <cell r="R1222">
            <v>28317.08</v>
          </cell>
          <cell r="S1222" t="str">
            <v>7200</v>
          </cell>
          <cell r="T1222" t="str">
            <v>XD101</v>
          </cell>
          <cell r="U1222" t="str">
            <v>Programs</v>
          </cell>
          <cell r="V1222" t="str">
            <v>CD.AA.390100</v>
          </cell>
          <cell r="W1222">
            <v>9.307E-2</v>
          </cell>
          <cell r="X1222">
            <v>2635.4706356000002</v>
          </cell>
        </row>
        <row r="1223">
          <cell r="B1223" t="str">
            <v>XD101</v>
          </cell>
          <cell r="C1223" t="str">
            <v>7200</v>
          </cell>
          <cell r="D1223" t="str">
            <v>Apprentice/Craft Training-2020</v>
          </cell>
          <cell r="E1223" t="str">
            <v>11205031</v>
          </cell>
          <cell r="F1223" t="str">
            <v>GP-Cap Specific</v>
          </cell>
          <cell r="G1223">
            <v>44044</v>
          </cell>
          <cell r="H1223" t="str">
            <v>202104</v>
          </cell>
          <cell r="I1223">
            <v>202104</v>
          </cell>
          <cell r="J1223" t="str">
            <v>CD</v>
          </cell>
          <cell r="K1223" t="str">
            <v>AA</v>
          </cell>
          <cell r="L1223" t="str">
            <v>394000</v>
          </cell>
          <cell r="M1223" t="str">
            <v xml:space="preserve">099                                </v>
          </cell>
          <cell r="N1223" t="str">
            <v>CRAFT</v>
          </cell>
          <cell r="O1223" t="str">
            <v xml:space="preserve">UADD    </v>
          </cell>
          <cell r="P1223" t="str">
            <v>Appren Craft Train</v>
          </cell>
          <cell r="Q1223" t="str">
            <v>Apprentice Craft Training</v>
          </cell>
          <cell r="R1223">
            <v>16657.13</v>
          </cell>
          <cell r="S1223" t="str">
            <v>7200</v>
          </cell>
          <cell r="T1223" t="str">
            <v>XD101</v>
          </cell>
          <cell r="U1223" t="str">
            <v>Programs</v>
          </cell>
          <cell r="V1223" t="str">
            <v>CD.AA.394000</v>
          </cell>
          <cell r="W1223">
            <v>9.307E-2</v>
          </cell>
          <cell r="X1223">
            <v>1550.2790891000002</v>
          </cell>
        </row>
        <row r="1224">
          <cell r="B1224" t="str">
            <v>JN001</v>
          </cell>
          <cell r="C1224" t="str">
            <v>7201</v>
          </cell>
          <cell r="D1224" t="str">
            <v>JP Capital Blanket for OR</v>
          </cell>
          <cell r="E1224" t="str">
            <v>54505008</v>
          </cell>
          <cell r="F1224" t="str">
            <v>GSTOR-Cap Blanket</v>
          </cell>
          <cell r="G1224">
            <v>39814</v>
          </cell>
          <cell r="H1224" t="str">
            <v>202104</v>
          </cell>
          <cell r="I1224">
            <v>202104</v>
          </cell>
          <cell r="J1224" t="str">
            <v>GD</v>
          </cell>
          <cell r="K1224" t="str">
            <v>OR</v>
          </cell>
          <cell r="L1224" t="str">
            <v>351400</v>
          </cell>
          <cell r="M1224" t="str">
            <v xml:space="preserve">545                                </v>
          </cell>
          <cell r="N1224" t="str">
            <v>JP</v>
          </cell>
          <cell r="O1224" t="str">
            <v xml:space="preserve">UADD    </v>
          </cell>
          <cell r="P1224" t="str">
            <v>Jackson Prairie Storage</v>
          </cell>
          <cell r="Q1224" t="str">
            <v>Jackson Prairie Storage Oregon</v>
          </cell>
          <cell r="R1224">
            <v>9335.2000000000007</v>
          </cell>
          <cell r="S1224" t="str">
            <v>7201</v>
          </cell>
          <cell r="T1224" t="str">
            <v>JN001</v>
          </cell>
          <cell r="U1224" t="str">
            <v>Programs</v>
          </cell>
          <cell r="V1224" t="str">
            <v>GD.OR.351400</v>
          </cell>
          <cell r="W1224">
            <v>1</v>
          </cell>
          <cell r="X1224">
            <v>9335.2000000000007</v>
          </cell>
        </row>
        <row r="1225">
          <cell r="B1225" t="str">
            <v>JN001</v>
          </cell>
          <cell r="C1225" t="str">
            <v>7201</v>
          </cell>
          <cell r="D1225" t="str">
            <v>JP Capital Blanket for OR</v>
          </cell>
          <cell r="E1225" t="str">
            <v>54505008</v>
          </cell>
          <cell r="F1225" t="str">
            <v>GSTOR-Cap Blanket</v>
          </cell>
          <cell r="G1225">
            <v>39814</v>
          </cell>
          <cell r="H1225" t="str">
            <v>202104</v>
          </cell>
          <cell r="I1225">
            <v>202104</v>
          </cell>
          <cell r="J1225" t="str">
            <v>GD</v>
          </cell>
          <cell r="K1225" t="str">
            <v>OR</v>
          </cell>
          <cell r="L1225" t="str">
            <v>352000</v>
          </cell>
          <cell r="M1225" t="str">
            <v xml:space="preserve">545                                </v>
          </cell>
          <cell r="N1225" t="str">
            <v>JP</v>
          </cell>
          <cell r="O1225" t="str">
            <v xml:space="preserve">UADD    </v>
          </cell>
          <cell r="P1225" t="str">
            <v>Jackson Prairie Storage</v>
          </cell>
          <cell r="Q1225" t="str">
            <v>Jackson Prairie Storage Oregon</v>
          </cell>
          <cell r="R1225">
            <v>9332.57</v>
          </cell>
          <cell r="S1225" t="str">
            <v>7201</v>
          </cell>
          <cell r="T1225" t="str">
            <v>JN001</v>
          </cell>
          <cell r="U1225" t="str">
            <v>Programs</v>
          </cell>
          <cell r="V1225" t="str">
            <v>GD.OR.352000</v>
          </cell>
          <cell r="W1225">
            <v>1</v>
          </cell>
          <cell r="X1225">
            <v>9332.57</v>
          </cell>
        </row>
        <row r="1226">
          <cell r="B1226" t="str">
            <v>JN001</v>
          </cell>
          <cell r="C1226" t="str">
            <v>7201</v>
          </cell>
          <cell r="D1226" t="str">
            <v>JP Capital Blanket for OR</v>
          </cell>
          <cell r="E1226" t="str">
            <v>54505008</v>
          </cell>
          <cell r="F1226" t="str">
            <v>GSTOR-Cap Blanket</v>
          </cell>
          <cell r="G1226">
            <v>39814</v>
          </cell>
          <cell r="H1226" t="str">
            <v>202104</v>
          </cell>
          <cell r="I1226">
            <v>202104</v>
          </cell>
          <cell r="J1226" t="str">
            <v>GD</v>
          </cell>
          <cell r="K1226" t="str">
            <v>OR</v>
          </cell>
          <cell r="L1226" t="str">
            <v>354000</v>
          </cell>
          <cell r="M1226" t="str">
            <v xml:space="preserve">545                                </v>
          </cell>
          <cell r="N1226" t="str">
            <v>JP</v>
          </cell>
          <cell r="O1226" t="str">
            <v xml:space="preserve">UADD    </v>
          </cell>
          <cell r="P1226" t="str">
            <v>Jackson Prairie Storage</v>
          </cell>
          <cell r="Q1226" t="str">
            <v>Jackson Prairie Storage Oregon</v>
          </cell>
          <cell r="R1226">
            <v>9332.7099999999991</v>
          </cell>
          <cell r="S1226" t="str">
            <v>7201</v>
          </cell>
          <cell r="T1226" t="str">
            <v>JN001</v>
          </cell>
          <cell r="U1226" t="str">
            <v>Programs</v>
          </cell>
          <cell r="V1226" t="str">
            <v>GD.OR.354000</v>
          </cell>
          <cell r="W1226">
            <v>1</v>
          </cell>
          <cell r="X1226">
            <v>9332.7099999999991</v>
          </cell>
        </row>
        <row r="1227">
          <cell r="B1227" t="str">
            <v>JN001</v>
          </cell>
          <cell r="C1227" t="str">
            <v>7201</v>
          </cell>
          <cell r="D1227" t="str">
            <v>JP Capital Blanket for OR</v>
          </cell>
          <cell r="E1227" t="str">
            <v>54505008</v>
          </cell>
          <cell r="F1227" t="str">
            <v>GSTOR-Cap Blanket</v>
          </cell>
          <cell r="G1227">
            <v>39814</v>
          </cell>
          <cell r="H1227" t="str">
            <v>202104</v>
          </cell>
          <cell r="I1227">
            <v>202104</v>
          </cell>
          <cell r="J1227" t="str">
            <v>GD</v>
          </cell>
          <cell r="K1227" t="str">
            <v>OR</v>
          </cell>
          <cell r="L1227" t="str">
            <v>355000</v>
          </cell>
          <cell r="M1227" t="str">
            <v xml:space="preserve">545                                </v>
          </cell>
          <cell r="N1227" t="str">
            <v>JP</v>
          </cell>
          <cell r="O1227" t="str">
            <v xml:space="preserve">UADD    </v>
          </cell>
          <cell r="P1227" t="str">
            <v>Jackson Prairie Storage</v>
          </cell>
          <cell r="Q1227" t="str">
            <v>Jackson Prairie Storage Oregon</v>
          </cell>
          <cell r="R1227">
            <v>9332.83</v>
          </cell>
          <cell r="S1227" t="str">
            <v>7201</v>
          </cell>
          <cell r="T1227" t="str">
            <v>JN001</v>
          </cell>
          <cell r="U1227" t="str">
            <v>Programs</v>
          </cell>
          <cell r="V1227" t="str">
            <v>GD.OR.355000</v>
          </cell>
          <cell r="W1227">
            <v>1</v>
          </cell>
          <cell r="X1227">
            <v>9332.83</v>
          </cell>
        </row>
        <row r="1228">
          <cell r="B1228" t="str">
            <v>JN001</v>
          </cell>
          <cell r="C1228" t="str">
            <v>7201</v>
          </cell>
          <cell r="D1228" t="str">
            <v>JP Capital Blanket for OR</v>
          </cell>
          <cell r="E1228" t="str">
            <v>54505008</v>
          </cell>
          <cell r="F1228" t="str">
            <v>GSTOR-Cap Blanket</v>
          </cell>
          <cell r="G1228">
            <v>39814</v>
          </cell>
          <cell r="H1228" t="str">
            <v>202104</v>
          </cell>
          <cell r="I1228">
            <v>202104</v>
          </cell>
          <cell r="J1228" t="str">
            <v>GD</v>
          </cell>
          <cell r="K1228" t="str">
            <v>OR</v>
          </cell>
          <cell r="L1228" t="str">
            <v>357000</v>
          </cell>
          <cell r="M1228" t="str">
            <v xml:space="preserve">545                                </v>
          </cell>
          <cell r="N1228" t="str">
            <v>JP</v>
          </cell>
          <cell r="O1228" t="str">
            <v xml:space="preserve">UADD    </v>
          </cell>
          <cell r="P1228" t="str">
            <v>Jackson Prairie Storage</v>
          </cell>
          <cell r="Q1228" t="str">
            <v>Jackson Prairie Storage Oregon</v>
          </cell>
          <cell r="R1228">
            <v>9332.5499999999993</v>
          </cell>
          <cell r="S1228" t="str">
            <v>7201</v>
          </cell>
          <cell r="T1228" t="str">
            <v>JN001</v>
          </cell>
          <cell r="U1228" t="str">
            <v>Programs</v>
          </cell>
          <cell r="V1228" t="str">
            <v>GD.OR.357000</v>
          </cell>
          <cell r="W1228">
            <v>1</v>
          </cell>
          <cell r="X1228">
            <v>9332.5499999999993</v>
          </cell>
        </row>
        <row r="1229">
          <cell r="B1229" t="str">
            <v>00I02</v>
          </cell>
          <cell r="C1229" t="str">
            <v>7208</v>
          </cell>
          <cell r="D1229" t="str">
            <v>Gas OQ Compliance-2020</v>
          </cell>
          <cell r="E1229" t="str">
            <v>09906732</v>
          </cell>
          <cell r="F1229" t="str">
            <v>GP-Cap Specific</v>
          </cell>
          <cell r="G1229">
            <v>44044</v>
          </cell>
          <cell r="H1229" t="str">
            <v>202104</v>
          </cell>
          <cell r="I1229">
            <v>202104</v>
          </cell>
          <cell r="J1229" t="str">
            <v>GD</v>
          </cell>
          <cell r="K1229" t="str">
            <v>AA</v>
          </cell>
          <cell r="L1229" t="str">
            <v>394000</v>
          </cell>
          <cell r="M1229" t="str">
            <v xml:space="preserve">099                                </v>
          </cell>
          <cell r="N1229" t="str">
            <v>00</v>
          </cell>
          <cell r="O1229" t="str">
            <v xml:space="preserve">UADD    </v>
          </cell>
          <cell r="P1229" t="str">
            <v>Gas Op Qual - Tooling, Vehicles and Material</v>
          </cell>
          <cell r="Q1229" t="str">
            <v>Gas Op Qual - Tooling, Vehicles and Material</v>
          </cell>
          <cell r="R1229">
            <v>28044.69</v>
          </cell>
          <cell r="S1229" t="str">
            <v>7208</v>
          </cell>
          <cell r="T1229" t="str">
            <v>00I02</v>
          </cell>
          <cell r="U1229" t="str">
            <v>Programs</v>
          </cell>
          <cell r="V1229" t="str">
            <v>GD.AA.394000</v>
          </cell>
          <cell r="W1229">
            <v>0.31167</v>
          </cell>
          <cell r="X1229">
            <v>8740.6885322999988</v>
          </cell>
        </row>
        <row r="1230">
          <cell r="B1230" t="str">
            <v>MN304</v>
          </cell>
          <cell r="C1230" t="str">
            <v>1001</v>
          </cell>
          <cell r="D1230" t="str">
            <v>Development Gas Rev-Medford</v>
          </cell>
          <cell r="E1230" t="str">
            <v>98401115</v>
          </cell>
          <cell r="F1230" t="str">
            <v>DIS-G S Cap Blanket</v>
          </cell>
          <cell r="G1230">
            <v>40179</v>
          </cell>
          <cell r="H1230" t="str">
            <v>202105</v>
          </cell>
          <cell r="I1230">
            <v>202105</v>
          </cell>
          <cell r="J1230" t="str">
            <v>GD</v>
          </cell>
          <cell r="K1230" t="str">
            <v>OR</v>
          </cell>
          <cell r="L1230" t="str">
            <v>376000</v>
          </cell>
          <cell r="M1230" t="str">
            <v xml:space="preserve">068                                </v>
          </cell>
          <cell r="N1230" t="str">
            <v>00</v>
          </cell>
          <cell r="O1230" t="str">
            <v xml:space="preserve">UADD    </v>
          </cell>
          <cell r="P1230" t="str">
            <v>Gas Revenue Blanket</v>
          </cell>
          <cell r="Q1230" t="str">
            <v>Oregon - Gas Rev Projects/Medford</v>
          </cell>
          <cell r="R1230">
            <v>10904.41</v>
          </cell>
          <cell r="S1230" t="str">
            <v>1001</v>
          </cell>
          <cell r="T1230" t="str">
            <v>MN304</v>
          </cell>
          <cell r="U1230" t="str">
            <v>Mandated</v>
          </cell>
          <cell r="V1230" t="str">
            <v>GD.OR.376000</v>
          </cell>
          <cell r="W1230">
            <v>1</v>
          </cell>
          <cell r="X1230">
            <v>10904.41</v>
          </cell>
        </row>
        <row r="1231">
          <cell r="B1231" t="str">
            <v>MN304</v>
          </cell>
          <cell r="C1231" t="str">
            <v>1001</v>
          </cell>
          <cell r="D1231" t="str">
            <v>Development Gas Rev-Medford</v>
          </cell>
          <cell r="E1231" t="str">
            <v>98401115</v>
          </cell>
          <cell r="F1231" t="str">
            <v>DIS-G S Cap Blanket</v>
          </cell>
          <cell r="G1231">
            <v>40179</v>
          </cell>
          <cell r="H1231" t="str">
            <v>202105</v>
          </cell>
          <cell r="I1231">
            <v>202105</v>
          </cell>
          <cell r="J1231" t="str">
            <v>GD</v>
          </cell>
          <cell r="K1231" t="str">
            <v>OR</v>
          </cell>
          <cell r="L1231" t="str">
            <v>380000</v>
          </cell>
          <cell r="M1231" t="str">
            <v xml:space="preserve">068                                </v>
          </cell>
          <cell r="N1231" t="str">
            <v>00</v>
          </cell>
          <cell r="O1231" t="str">
            <v xml:space="preserve">UADD    </v>
          </cell>
          <cell r="P1231" t="str">
            <v>Gas Revenue Blanket</v>
          </cell>
          <cell r="Q1231" t="str">
            <v>Oregon - Gas Rev Projects/Medford</v>
          </cell>
          <cell r="R1231">
            <v>6280.43</v>
          </cell>
          <cell r="S1231" t="str">
            <v>1001</v>
          </cell>
          <cell r="T1231" t="str">
            <v>MN304</v>
          </cell>
          <cell r="U1231" t="str">
            <v>Mandated</v>
          </cell>
          <cell r="V1231" t="str">
            <v>GD.OR.380000</v>
          </cell>
          <cell r="W1231">
            <v>1</v>
          </cell>
          <cell r="X1231">
            <v>6280.43</v>
          </cell>
        </row>
        <row r="1232">
          <cell r="B1232" t="str">
            <v>MN305</v>
          </cell>
          <cell r="C1232" t="str">
            <v>1001</v>
          </cell>
          <cell r="D1232" t="str">
            <v>Development Gas Rev-Roseburg</v>
          </cell>
          <cell r="E1232" t="str">
            <v>98601115</v>
          </cell>
          <cell r="F1232" t="str">
            <v>DIS-G S Cap Blanket</v>
          </cell>
          <cell r="G1232">
            <v>40179</v>
          </cell>
          <cell r="H1232" t="str">
            <v>202105</v>
          </cell>
          <cell r="I1232">
            <v>202105</v>
          </cell>
          <cell r="J1232" t="str">
            <v>GD</v>
          </cell>
          <cell r="K1232" t="str">
            <v>OR</v>
          </cell>
          <cell r="L1232" t="str">
            <v>376000</v>
          </cell>
          <cell r="M1232" t="str">
            <v xml:space="preserve">068                                </v>
          </cell>
          <cell r="N1232" t="str">
            <v>00</v>
          </cell>
          <cell r="O1232" t="str">
            <v xml:space="preserve">UADD    </v>
          </cell>
          <cell r="P1232" t="str">
            <v>Gas Revenue Blanket</v>
          </cell>
          <cell r="Q1232" t="str">
            <v>Oregon - Gas Rev Projects/Roseburg</v>
          </cell>
          <cell r="R1232">
            <v>4211.74</v>
          </cell>
          <cell r="S1232" t="str">
            <v>1001</v>
          </cell>
          <cell r="T1232" t="str">
            <v>MN305</v>
          </cell>
          <cell r="U1232" t="str">
            <v>Mandated</v>
          </cell>
          <cell r="V1232" t="str">
            <v>GD.OR.376000</v>
          </cell>
          <cell r="W1232">
            <v>1</v>
          </cell>
          <cell r="X1232">
            <v>4211.74</v>
          </cell>
        </row>
        <row r="1233">
          <cell r="B1233" t="str">
            <v>MN305</v>
          </cell>
          <cell r="C1233" t="str">
            <v>1001</v>
          </cell>
          <cell r="D1233" t="str">
            <v>Development Gas Rev-Roseburg</v>
          </cell>
          <cell r="E1233" t="str">
            <v>98601115</v>
          </cell>
          <cell r="F1233" t="str">
            <v>DIS-G S Cap Blanket</v>
          </cell>
          <cell r="G1233">
            <v>40179</v>
          </cell>
          <cell r="H1233" t="str">
            <v>202105</v>
          </cell>
          <cell r="I1233">
            <v>202105</v>
          </cell>
          <cell r="J1233" t="str">
            <v>GD</v>
          </cell>
          <cell r="K1233" t="str">
            <v>OR</v>
          </cell>
          <cell r="L1233" t="str">
            <v>380000</v>
          </cell>
          <cell r="M1233" t="str">
            <v xml:space="preserve">068                                </v>
          </cell>
          <cell r="N1233" t="str">
            <v>00</v>
          </cell>
          <cell r="O1233" t="str">
            <v xml:space="preserve">UADD    </v>
          </cell>
          <cell r="P1233" t="str">
            <v>Gas Revenue Blanket</v>
          </cell>
          <cell r="Q1233" t="str">
            <v>Oregon - Gas Rev Projects/Roseburg</v>
          </cell>
          <cell r="R1233">
            <v>783.78</v>
          </cell>
          <cell r="S1233" t="str">
            <v>1001</v>
          </cell>
          <cell r="T1233" t="str">
            <v>MN305</v>
          </cell>
          <cell r="U1233" t="str">
            <v>Mandated</v>
          </cell>
          <cell r="V1233" t="str">
            <v>GD.OR.380000</v>
          </cell>
          <cell r="W1233">
            <v>1</v>
          </cell>
          <cell r="X1233">
            <v>783.78</v>
          </cell>
        </row>
        <row r="1234">
          <cell r="B1234" t="str">
            <v>MN304</v>
          </cell>
          <cell r="C1234" t="str">
            <v>1001</v>
          </cell>
          <cell r="D1234" t="str">
            <v>Gas Commercl Mains-984</v>
          </cell>
          <cell r="E1234" t="str">
            <v>98401112</v>
          </cell>
          <cell r="F1234" t="str">
            <v>DIS-G S Cap Blanket</v>
          </cell>
          <cell r="G1234">
            <v>42217</v>
          </cell>
          <cell r="H1234" t="str">
            <v>202105</v>
          </cell>
          <cell r="I1234">
            <v>202105</v>
          </cell>
          <cell r="J1234" t="str">
            <v>GD</v>
          </cell>
          <cell r="K1234" t="str">
            <v>OR</v>
          </cell>
          <cell r="L1234" t="str">
            <v>376000</v>
          </cell>
          <cell r="M1234" t="str">
            <v xml:space="preserve">068                                </v>
          </cell>
          <cell r="N1234" t="str">
            <v>00</v>
          </cell>
          <cell r="O1234" t="str">
            <v xml:space="preserve">UADD    </v>
          </cell>
          <cell r="P1234" t="str">
            <v>Gas Revenue Blanket</v>
          </cell>
          <cell r="Q1234" t="str">
            <v>Oregon - Gas Rev Projects/Medford</v>
          </cell>
          <cell r="R1234">
            <v>1423.95</v>
          </cell>
          <cell r="S1234" t="str">
            <v>1001</v>
          </cell>
          <cell r="T1234" t="str">
            <v>MN304</v>
          </cell>
          <cell r="U1234" t="str">
            <v>Mandated</v>
          </cell>
          <cell r="V1234" t="str">
            <v>GD.OR.376000</v>
          </cell>
          <cell r="W1234">
            <v>1</v>
          </cell>
          <cell r="X1234">
            <v>1423.95</v>
          </cell>
        </row>
        <row r="1235">
          <cell r="B1235" t="str">
            <v>MN305</v>
          </cell>
          <cell r="C1235" t="str">
            <v>1001</v>
          </cell>
          <cell r="D1235" t="str">
            <v>Gas Commercl Mains-986</v>
          </cell>
          <cell r="E1235" t="str">
            <v>98601112</v>
          </cell>
          <cell r="F1235" t="str">
            <v>DIS-G S Cap Blanket</v>
          </cell>
          <cell r="G1235">
            <v>40179</v>
          </cell>
          <cell r="H1235" t="str">
            <v>202105</v>
          </cell>
          <cell r="I1235">
            <v>202105</v>
          </cell>
          <cell r="J1235" t="str">
            <v>GD</v>
          </cell>
          <cell r="K1235" t="str">
            <v>OR</v>
          </cell>
          <cell r="L1235" t="str">
            <v>376000</v>
          </cell>
          <cell r="M1235" t="str">
            <v xml:space="preserve">068                                </v>
          </cell>
          <cell r="N1235" t="str">
            <v>00</v>
          </cell>
          <cell r="O1235" t="str">
            <v xml:space="preserve">UADD    </v>
          </cell>
          <cell r="P1235" t="str">
            <v>Gas Revenue Blanket</v>
          </cell>
          <cell r="Q1235" t="str">
            <v>Oregon - Gas Rev Projects/Roseburg</v>
          </cell>
          <cell r="R1235">
            <v>52.28</v>
          </cell>
          <cell r="S1235" t="str">
            <v>1001</v>
          </cell>
          <cell r="T1235" t="str">
            <v>MN305</v>
          </cell>
          <cell r="U1235" t="str">
            <v>Mandated</v>
          </cell>
          <cell r="V1235" t="str">
            <v>GD.OR.376000</v>
          </cell>
          <cell r="W1235">
            <v>1</v>
          </cell>
          <cell r="X1235">
            <v>52.28</v>
          </cell>
        </row>
        <row r="1236">
          <cell r="B1236" t="str">
            <v>MN305</v>
          </cell>
          <cell r="C1236" t="str">
            <v>1001</v>
          </cell>
          <cell r="D1236" t="str">
            <v>Gas Commercl Mains-986</v>
          </cell>
          <cell r="E1236" t="str">
            <v>98601112</v>
          </cell>
          <cell r="F1236" t="str">
            <v>DIS-G S Cap Blanket</v>
          </cell>
          <cell r="G1236">
            <v>40179</v>
          </cell>
          <cell r="H1236" t="str">
            <v>202105</v>
          </cell>
          <cell r="I1236">
            <v>202105</v>
          </cell>
          <cell r="J1236" t="str">
            <v>GD</v>
          </cell>
          <cell r="K1236" t="str">
            <v>OR</v>
          </cell>
          <cell r="L1236" t="str">
            <v>380000</v>
          </cell>
          <cell r="M1236" t="str">
            <v xml:space="preserve">068                                </v>
          </cell>
          <cell r="N1236" t="str">
            <v>00</v>
          </cell>
          <cell r="O1236" t="str">
            <v xml:space="preserve">UADD    </v>
          </cell>
          <cell r="P1236" t="str">
            <v>Gas Revenue Blanket</v>
          </cell>
          <cell r="Q1236" t="str">
            <v>Oregon - Gas Rev Projects/Roseburg</v>
          </cell>
          <cell r="R1236">
            <v>9.73</v>
          </cell>
          <cell r="S1236" t="str">
            <v>1001</v>
          </cell>
          <cell r="T1236" t="str">
            <v>MN305</v>
          </cell>
          <cell r="U1236" t="str">
            <v>Mandated</v>
          </cell>
          <cell r="V1236" t="str">
            <v>GD.OR.380000</v>
          </cell>
          <cell r="W1236">
            <v>1</v>
          </cell>
          <cell r="X1236">
            <v>9.73</v>
          </cell>
        </row>
        <row r="1237">
          <cell r="B1237" t="str">
            <v>MN306</v>
          </cell>
          <cell r="C1237" t="str">
            <v>1001</v>
          </cell>
          <cell r="D1237" t="str">
            <v>Gas Commercl Mains-987</v>
          </cell>
          <cell r="E1237" t="str">
            <v>98701112</v>
          </cell>
          <cell r="F1237" t="str">
            <v>DIS-G S Cap Blanket</v>
          </cell>
          <cell r="G1237">
            <v>40179</v>
          </cell>
          <cell r="H1237" t="str">
            <v>202105</v>
          </cell>
          <cell r="I1237">
            <v>202105</v>
          </cell>
          <cell r="J1237" t="str">
            <v>GD</v>
          </cell>
          <cell r="K1237" t="str">
            <v>OR</v>
          </cell>
          <cell r="L1237" t="str">
            <v>376000</v>
          </cell>
          <cell r="M1237" t="str">
            <v xml:space="preserve">068                                </v>
          </cell>
          <cell r="N1237" t="str">
            <v>00</v>
          </cell>
          <cell r="O1237" t="str">
            <v xml:space="preserve">UADD    </v>
          </cell>
          <cell r="P1237" t="str">
            <v>Gas Revenue Blanket</v>
          </cell>
          <cell r="Q1237" t="str">
            <v>Oregon - Gas Rev Projects/Klamath Falls</v>
          </cell>
          <cell r="R1237">
            <v>113.03</v>
          </cell>
          <cell r="S1237" t="str">
            <v>1001</v>
          </cell>
          <cell r="T1237" t="str">
            <v>MN306</v>
          </cell>
          <cell r="U1237" t="str">
            <v>Mandated</v>
          </cell>
          <cell r="V1237" t="str">
            <v>GD.OR.376000</v>
          </cell>
          <cell r="W1237">
            <v>1</v>
          </cell>
          <cell r="X1237">
            <v>113.03</v>
          </cell>
        </row>
        <row r="1238">
          <cell r="B1238" t="str">
            <v>MN306</v>
          </cell>
          <cell r="C1238" t="str">
            <v>1001</v>
          </cell>
          <cell r="D1238" t="str">
            <v>Gas Commercl Mains-987</v>
          </cell>
          <cell r="E1238" t="str">
            <v>98701112</v>
          </cell>
          <cell r="F1238" t="str">
            <v>DIS-G S Cap Blanket</v>
          </cell>
          <cell r="G1238">
            <v>40179</v>
          </cell>
          <cell r="H1238" t="str">
            <v>202105</v>
          </cell>
          <cell r="I1238">
            <v>202105</v>
          </cell>
          <cell r="J1238" t="str">
            <v>GD</v>
          </cell>
          <cell r="K1238" t="str">
            <v>OR</v>
          </cell>
          <cell r="L1238" t="str">
            <v>380000</v>
          </cell>
          <cell r="M1238" t="str">
            <v xml:space="preserve">068                                </v>
          </cell>
          <cell r="N1238" t="str">
            <v>00</v>
          </cell>
          <cell r="O1238" t="str">
            <v xml:space="preserve">UADD    </v>
          </cell>
          <cell r="P1238" t="str">
            <v>Gas Revenue Blanket</v>
          </cell>
          <cell r="Q1238" t="str">
            <v>Oregon - Gas Rev Projects/Klamath Falls</v>
          </cell>
          <cell r="R1238">
            <v>21.04</v>
          </cell>
          <cell r="S1238" t="str">
            <v>1001</v>
          </cell>
          <cell r="T1238" t="str">
            <v>MN306</v>
          </cell>
          <cell r="U1238" t="str">
            <v>Mandated</v>
          </cell>
          <cell r="V1238" t="str">
            <v>GD.OR.380000</v>
          </cell>
          <cell r="W1238">
            <v>1</v>
          </cell>
          <cell r="X1238">
            <v>21.04</v>
          </cell>
        </row>
        <row r="1239">
          <cell r="B1239" t="str">
            <v>MN307</v>
          </cell>
          <cell r="C1239" t="str">
            <v>1001</v>
          </cell>
          <cell r="D1239" t="str">
            <v>Gas New Com Servcs - LaGrande</v>
          </cell>
          <cell r="E1239" t="str">
            <v>98801113</v>
          </cell>
          <cell r="F1239" t="str">
            <v>DIS-G S Cap Blanket</v>
          </cell>
          <cell r="G1239">
            <v>40179</v>
          </cell>
          <cell r="H1239" t="str">
            <v>202105</v>
          </cell>
          <cell r="I1239">
            <v>202105</v>
          </cell>
          <cell r="J1239" t="str">
            <v>GD</v>
          </cell>
          <cell r="K1239" t="str">
            <v>OR</v>
          </cell>
          <cell r="L1239" t="str">
            <v>376000</v>
          </cell>
          <cell r="M1239" t="str">
            <v xml:space="preserve">068                                </v>
          </cell>
          <cell r="N1239" t="str">
            <v>00</v>
          </cell>
          <cell r="O1239" t="str">
            <v xml:space="preserve">UADD    </v>
          </cell>
          <cell r="P1239" t="str">
            <v>Gas Revenue Blanket</v>
          </cell>
          <cell r="Q1239" t="str">
            <v>Oregon - Gas Rev Projects/LaGrande</v>
          </cell>
          <cell r="R1239">
            <v>245.08</v>
          </cell>
          <cell r="S1239" t="str">
            <v>1001</v>
          </cell>
          <cell r="T1239" t="str">
            <v>MN307</v>
          </cell>
          <cell r="U1239" t="str">
            <v>Mandated</v>
          </cell>
          <cell r="V1239" t="str">
            <v>GD.OR.376000</v>
          </cell>
          <cell r="W1239">
            <v>1</v>
          </cell>
          <cell r="X1239">
            <v>245.08</v>
          </cell>
        </row>
        <row r="1240">
          <cell r="B1240" t="str">
            <v>MN307</v>
          </cell>
          <cell r="C1240" t="str">
            <v>1001</v>
          </cell>
          <cell r="D1240" t="str">
            <v>Gas New Com Servcs - LaGrande</v>
          </cell>
          <cell r="E1240" t="str">
            <v>98801113</v>
          </cell>
          <cell r="F1240" t="str">
            <v>DIS-G S Cap Blanket</v>
          </cell>
          <cell r="G1240">
            <v>40179</v>
          </cell>
          <cell r="H1240" t="str">
            <v>202105</v>
          </cell>
          <cell r="I1240">
            <v>202105</v>
          </cell>
          <cell r="J1240" t="str">
            <v>GD</v>
          </cell>
          <cell r="K1240" t="str">
            <v>OR</v>
          </cell>
          <cell r="L1240" t="str">
            <v>380000</v>
          </cell>
          <cell r="M1240" t="str">
            <v xml:space="preserve">068                                </v>
          </cell>
          <cell r="N1240" t="str">
            <v>00</v>
          </cell>
          <cell r="O1240" t="str">
            <v xml:space="preserve">UADD    </v>
          </cell>
          <cell r="P1240" t="str">
            <v>Gas Revenue Blanket</v>
          </cell>
          <cell r="Q1240" t="str">
            <v>Oregon - Gas Rev Projects/LaGrande</v>
          </cell>
          <cell r="R1240">
            <v>45.61</v>
          </cell>
          <cell r="S1240" t="str">
            <v>1001</v>
          </cell>
          <cell r="T1240" t="str">
            <v>MN307</v>
          </cell>
          <cell r="U1240" t="str">
            <v>Mandated</v>
          </cell>
          <cell r="V1240" t="str">
            <v>GD.OR.380000</v>
          </cell>
          <cell r="W1240">
            <v>1</v>
          </cell>
          <cell r="X1240">
            <v>45.61</v>
          </cell>
        </row>
        <row r="1241">
          <cell r="B1241" t="str">
            <v>MN304</v>
          </cell>
          <cell r="C1241" t="str">
            <v>1001</v>
          </cell>
          <cell r="D1241" t="str">
            <v>Gas New Com Servcs - Medford</v>
          </cell>
          <cell r="E1241" t="str">
            <v>98401113</v>
          </cell>
          <cell r="F1241" t="str">
            <v>DIS-G S Cap Blanket</v>
          </cell>
          <cell r="G1241">
            <v>40179</v>
          </cell>
          <cell r="H1241" t="str">
            <v>202105</v>
          </cell>
          <cell r="I1241">
            <v>202105</v>
          </cell>
          <cell r="J1241" t="str">
            <v>GD</v>
          </cell>
          <cell r="K1241" t="str">
            <v>OR</v>
          </cell>
          <cell r="L1241" t="str">
            <v>376000</v>
          </cell>
          <cell r="M1241" t="str">
            <v xml:space="preserve">068                                </v>
          </cell>
          <cell r="N1241" t="str">
            <v>00</v>
          </cell>
          <cell r="O1241" t="str">
            <v xml:space="preserve">UADD    </v>
          </cell>
          <cell r="P1241" t="str">
            <v>Gas Revenue Blanket</v>
          </cell>
          <cell r="Q1241" t="str">
            <v>Oregon - Gas Rev Projects/Medford</v>
          </cell>
          <cell r="R1241">
            <v>48535.82</v>
          </cell>
          <cell r="S1241" t="str">
            <v>1001</v>
          </cell>
          <cell r="T1241" t="str">
            <v>MN304</v>
          </cell>
          <cell r="U1241" t="str">
            <v>Mandated</v>
          </cell>
          <cell r="V1241" t="str">
            <v>GD.OR.376000</v>
          </cell>
          <cell r="W1241">
            <v>1</v>
          </cell>
          <cell r="X1241">
            <v>48535.82</v>
          </cell>
        </row>
        <row r="1242">
          <cell r="B1242" t="str">
            <v>MN304</v>
          </cell>
          <cell r="C1242" t="str">
            <v>1001</v>
          </cell>
          <cell r="D1242" t="str">
            <v>Gas New Com Servcs - Medford</v>
          </cell>
          <cell r="E1242" t="str">
            <v>98401113</v>
          </cell>
          <cell r="F1242" t="str">
            <v>DIS-G S Cap Blanket</v>
          </cell>
          <cell r="G1242">
            <v>40179</v>
          </cell>
          <cell r="H1242" t="str">
            <v>202105</v>
          </cell>
          <cell r="I1242">
            <v>202105</v>
          </cell>
          <cell r="J1242" t="str">
            <v>GD</v>
          </cell>
          <cell r="K1242" t="str">
            <v>OR</v>
          </cell>
          <cell r="L1242" t="str">
            <v>380000</v>
          </cell>
          <cell r="M1242" t="str">
            <v xml:space="preserve">068                                </v>
          </cell>
          <cell r="N1242" t="str">
            <v>00</v>
          </cell>
          <cell r="O1242" t="str">
            <v xml:space="preserve">UADD    </v>
          </cell>
          <cell r="P1242" t="str">
            <v>Gas Revenue Blanket</v>
          </cell>
          <cell r="Q1242" t="str">
            <v>Oregon - Gas Rev Projects/Medford</v>
          </cell>
          <cell r="R1242">
            <v>48535.37</v>
          </cell>
          <cell r="S1242" t="str">
            <v>1001</v>
          </cell>
          <cell r="T1242" t="str">
            <v>MN304</v>
          </cell>
          <cell r="U1242" t="str">
            <v>Mandated</v>
          </cell>
          <cell r="V1242" t="str">
            <v>GD.OR.380000</v>
          </cell>
          <cell r="W1242">
            <v>1</v>
          </cell>
          <cell r="X1242">
            <v>48535.37</v>
          </cell>
        </row>
        <row r="1243">
          <cell r="B1243" t="str">
            <v>MN305</v>
          </cell>
          <cell r="C1243" t="str">
            <v>1001</v>
          </cell>
          <cell r="D1243" t="str">
            <v>Gas New Com Servcs - Roseburg</v>
          </cell>
          <cell r="E1243" t="str">
            <v>98601113</v>
          </cell>
          <cell r="F1243" t="str">
            <v>DIS-G S Cap Blanket</v>
          </cell>
          <cell r="G1243">
            <v>40179</v>
          </cell>
          <cell r="H1243" t="str">
            <v>202105</v>
          </cell>
          <cell r="I1243">
            <v>202105</v>
          </cell>
          <cell r="J1243" t="str">
            <v>GD</v>
          </cell>
          <cell r="K1243" t="str">
            <v>OR</v>
          </cell>
          <cell r="L1243" t="str">
            <v>376000</v>
          </cell>
          <cell r="M1243" t="str">
            <v xml:space="preserve">068                                </v>
          </cell>
          <cell r="N1243" t="str">
            <v>00</v>
          </cell>
          <cell r="O1243" t="str">
            <v xml:space="preserve">UADD    </v>
          </cell>
          <cell r="P1243" t="str">
            <v>Gas Revenue Blanket</v>
          </cell>
          <cell r="Q1243" t="str">
            <v>Oregon - Gas Rev Projects/Roseburg</v>
          </cell>
          <cell r="R1243">
            <v>7402.17</v>
          </cell>
          <cell r="S1243" t="str">
            <v>1001</v>
          </cell>
          <cell r="T1243" t="str">
            <v>MN305</v>
          </cell>
          <cell r="U1243" t="str">
            <v>Mandated</v>
          </cell>
          <cell r="V1243" t="str">
            <v>GD.OR.376000</v>
          </cell>
          <cell r="W1243">
            <v>1</v>
          </cell>
          <cell r="X1243">
            <v>7402.17</v>
          </cell>
        </row>
        <row r="1244">
          <cell r="B1244" t="str">
            <v>MN305</v>
          </cell>
          <cell r="C1244" t="str">
            <v>1001</v>
          </cell>
          <cell r="D1244" t="str">
            <v>Gas New Com Servcs - Roseburg</v>
          </cell>
          <cell r="E1244" t="str">
            <v>98601113</v>
          </cell>
          <cell r="F1244" t="str">
            <v>DIS-G S Cap Blanket</v>
          </cell>
          <cell r="G1244">
            <v>40179</v>
          </cell>
          <cell r="H1244" t="str">
            <v>202105</v>
          </cell>
          <cell r="I1244">
            <v>202105</v>
          </cell>
          <cell r="J1244" t="str">
            <v>GD</v>
          </cell>
          <cell r="K1244" t="str">
            <v>OR</v>
          </cell>
          <cell r="L1244" t="str">
            <v>380000</v>
          </cell>
          <cell r="M1244" t="str">
            <v xml:space="preserve">068                                </v>
          </cell>
          <cell r="N1244" t="str">
            <v>00</v>
          </cell>
          <cell r="O1244" t="str">
            <v xml:space="preserve">UADD    </v>
          </cell>
          <cell r="P1244" t="str">
            <v>Gas Revenue Blanket</v>
          </cell>
          <cell r="Q1244" t="str">
            <v>Oregon - Gas Rev Projects/Roseburg</v>
          </cell>
          <cell r="R1244">
            <v>7402.08</v>
          </cell>
          <cell r="S1244" t="str">
            <v>1001</v>
          </cell>
          <cell r="T1244" t="str">
            <v>MN305</v>
          </cell>
          <cell r="U1244" t="str">
            <v>Mandated</v>
          </cell>
          <cell r="V1244" t="str">
            <v>GD.OR.380000</v>
          </cell>
          <cell r="W1244">
            <v>1</v>
          </cell>
          <cell r="X1244">
            <v>7402.08</v>
          </cell>
        </row>
        <row r="1245">
          <cell r="B1245" t="str">
            <v>MN304</v>
          </cell>
          <cell r="C1245" t="str">
            <v>1001</v>
          </cell>
          <cell r="D1245" t="str">
            <v>Gas New Com Servcs-Grnts Pass</v>
          </cell>
          <cell r="E1245" t="str">
            <v>98501113</v>
          </cell>
          <cell r="F1245" t="str">
            <v>DIS-G S Cap Blanket</v>
          </cell>
          <cell r="G1245">
            <v>40179</v>
          </cell>
          <cell r="H1245" t="str">
            <v>202105</v>
          </cell>
          <cell r="I1245">
            <v>202105</v>
          </cell>
          <cell r="J1245" t="str">
            <v>GD</v>
          </cell>
          <cell r="K1245" t="str">
            <v>OR</v>
          </cell>
          <cell r="L1245" t="str">
            <v>376000</v>
          </cell>
          <cell r="M1245" t="str">
            <v xml:space="preserve">068                                </v>
          </cell>
          <cell r="N1245" t="str">
            <v>00</v>
          </cell>
          <cell r="O1245" t="str">
            <v xml:space="preserve">UADD    </v>
          </cell>
          <cell r="P1245" t="str">
            <v>Gas Revenue Blanket</v>
          </cell>
          <cell r="Q1245" t="str">
            <v>Oregon - Gas Rev Projects/Medford</v>
          </cell>
          <cell r="R1245">
            <v>1252.8900000000001</v>
          </cell>
          <cell r="S1245" t="str">
            <v>1001</v>
          </cell>
          <cell r="T1245" t="str">
            <v>MN304</v>
          </cell>
          <cell r="U1245" t="str">
            <v>Mandated</v>
          </cell>
          <cell r="V1245" t="str">
            <v>GD.OR.376000</v>
          </cell>
          <cell r="W1245">
            <v>1</v>
          </cell>
          <cell r="X1245">
            <v>1252.8900000000001</v>
          </cell>
        </row>
        <row r="1246">
          <cell r="B1246" t="str">
            <v>MN304</v>
          </cell>
          <cell r="C1246" t="str">
            <v>1001</v>
          </cell>
          <cell r="D1246" t="str">
            <v>Gas New Com Servcs-Grnts Pass</v>
          </cell>
          <cell r="E1246" t="str">
            <v>98501113</v>
          </cell>
          <cell r="F1246" t="str">
            <v>DIS-G S Cap Blanket</v>
          </cell>
          <cell r="G1246">
            <v>40179</v>
          </cell>
          <cell r="H1246" t="str">
            <v>202105</v>
          </cell>
          <cell r="I1246">
            <v>202105</v>
          </cell>
          <cell r="J1246" t="str">
            <v>GD</v>
          </cell>
          <cell r="K1246" t="str">
            <v>OR</v>
          </cell>
          <cell r="L1246" t="str">
            <v>380000</v>
          </cell>
          <cell r="M1246" t="str">
            <v xml:space="preserve">068                                </v>
          </cell>
          <cell r="N1246" t="str">
            <v>00</v>
          </cell>
          <cell r="O1246" t="str">
            <v xml:space="preserve">UADD    </v>
          </cell>
          <cell r="P1246" t="str">
            <v>Gas Revenue Blanket</v>
          </cell>
          <cell r="Q1246" t="str">
            <v>Oregon - Gas Rev Projects/Medford</v>
          </cell>
          <cell r="R1246">
            <v>233.16</v>
          </cell>
          <cell r="S1246" t="str">
            <v>1001</v>
          </cell>
          <cell r="T1246" t="str">
            <v>MN304</v>
          </cell>
          <cell r="U1246" t="str">
            <v>Mandated</v>
          </cell>
          <cell r="V1246" t="str">
            <v>GD.OR.380000</v>
          </cell>
          <cell r="W1246">
            <v>1</v>
          </cell>
          <cell r="X1246">
            <v>233.16</v>
          </cell>
        </row>
        <row r="1247">
          <cell r="B1247" t="str">
            <v>MN306</v>
          </cell>
          <cell r="C1247" t="str">
            <v>1001</v>
          </cell>
          <cell r="D1247" t="str">
            <v>Gas New Com Servcs-Klmth Flls</v>
          </cell>
          <cell r="E1247" t="str">
            <v>98701113</v>
          </cell>
          <cell r="F1247" t="str">
            <v>DIS-G S Cap Blanket</v>
          </cell>
          <cell r="G1247">
            <v>40179</v>
          </cell>
          <cell r="H1247" t="str">
            <v>202105</v>
          </cell>
          <cell r="I1247">
            <v>202105</v>
          </cell>
          <cell r="J1247" t="str">
            <v>GD</v>
          </cell>
          <cell r="K1247" t="str">
            <v>OR</v>
          </cell>
          <cell r="L1247" t="str">
            <v>376000</v>
          </cell>
          <cell r="M1247" t="str">
            <v xml:space="preserve">068                                </v>
          </cell>
          <cell r="N1247" t="str">
            <v>00</v>
          </cell>
          <cell r="O1247" t="str">
            <v xml:space="preserve">UADD    </v>
          </cell>
          <cell r="P1247" t="str">
            <v>Gas Revenue Blanket</v>
          </cell>
          <cell r="Q1247" t="str">
            <v>Oregon - Gas Rev Projects/Klamath Falls</v>
          </cell>
          <cell r="R1247">
            <v>8928.3700000000008</v>
          </cell>
          <cell r="S1247" t="str">
            <v>1001</v>
          </cell>
          <cell r="T1247" t="str">
            <v>MN306</v>
          </cell>
          <cell r="U1247" t="str">
            <v>Mandated</v>
          </cell>
          <cell r="V1247" t="str">
            <v>GD.OR.376000</v>
          </cell>
          <cell r="W1247">
            <v>1</v>
          </cell>
          <cell r="X1247">
            <v>8928.3700000000008</v>
          </cell>
        </row>
        <row r="1248">
          <cell r="B1248" t="str">
            <v>MN306</v>
          </cell>
          <cell r="C1248" t="str">
            <v>1001</v>
          </cell>
          <cell r="D1248" t="str">
            <v>Gas New Com Servcs-Klmth Flls</v>
          </cell>
          <cell r="E1248" t="str">
            <v>98701113</v>
          </cell>
          <cell r="F1248" t="str">
            <v>DIS-G S Cap Blanket</v>
          </cell>
          <cell r="G1248">
            <v>40179</v>
          </cell>
          <cell r="H1248" t="str">
            <v>202105</v>
          </cell>
          <cell r="I1248">
            <v>202105</v>
          </cell>
          <cell r="J1248" t="str">
            <v>GD</v>
          </cell>
          <cell r="K1248" t="str">
            <v>OR</v>
          </cell>
          <cell r="L1248" t="str">
            <v>380000</v>
          </cell>
          <cell r="M1248" t="str">
            <v xml:space="preserve">068                                </v>
          </cell>
          <cell r="N1248" t="str">
            <v>00</v>
          </cell>
          <cell r="O1248" t="str">
            <v xml:space="preserve">UADD    </v>
          </cell>
          <cell r="P1248" t="str">
            <v>Gas Revenue Blanket</v>
          </cell>
          <cell r="Q1248" t="str">
            <v>Oregon - Gas Rev Projects/Klamath Falls</v>
          </cell>
          <cell r="R1248">
            <v>8927.91</v>
          </cell>
          <cell r="S1248" t="str">
            <v>1001</v>
          </cell>
          <cell r="T1248" t="str">
            <v>MN306</v>
          </cell>
          <cell r="U1248" t="str">
            <v>Mandated</v>
          </cell>
          <cell r="V1248" t="str">
            <v>GD.OR.380000</v>
          </cell>
          <cell r="W1248">
            <v>1</v>
          </cell>
          <cell r="X1248">
            <v>8927.91</v>
          </cell>
        </row>
        <row r="1249">
          <cell r="B1249" t="str">
            <v>MN304</v>
          </cell>
          <cell r="C1249" t="str">
            <v>1001</v>
          </cell>
          <cell r="D1249" t="str">
            <v>Gas New Ind Servcs - Medford</v>
          </cell>
          <cell r="E1249" t="str">
            <v>98401114</v>
          </cell>
          <cell r="F1249" t="str">
            <v>DIS-G S Cap Blanket</v>
          </cell>
          <cell r="G1249">
            <v>40179</v>
          </cell>
          <cell r="H1249" t="str">
            <v>202105</v>
          </cell>
          <cell r="I1249">
            <v>202105</v>
          </cell>
          <cell r="J1249" t="str">
            <v>GD</v>
          </cell>
          <cell r="K1249" t="str">
            <v>OR</v>
          </cell>
          <cell r="L1249" t="str">
            <v>376000</v>
          </cell>
          <cell r="M1249" t="str">
            <v xml:space="preserve">068                                </v>
          </cell>
          <cell r="N1249" t="str">
            <v>00</v>
          </cell>
          <cell r="O1249" t="str">
            <v xml:space="preserve">UADD    </v>
          </cell>
          <cell r="P1249" t="str">
            <v>Gas Revenue Blanket</v>
          </cell>
          <cell r="Q1249" t="str">
            <v>Oregon - Gas Rev Projects/Medford</v>
          </cell>
          <cell r="R1249">
            <v>271.74</v>
          </cell>
          <cell r="S1249" t="str">
            <v>1001</v>
          </cell>
          <cell r="T1249" t="str">
            <v>MN304</v>
          </cell>
          <cell r="U1249" t="str">
            <v>Mandated</v>
          </cell>
          <cell r="V1249" t="str">
            <v>GD.OR.376000</v>
          </cell>
          <cell r="W1249">
            <v>1</v>
          </cell>
          <cell r="X1249">
            <v>271.74</v>
          </cell>
        </row>
        <row r="1250">
          <cell r="B1250" t="str">
            <v>MN304</v>
          </cell>
          <cell r="C1250" t="str">
            <v>1001</v>
          </cell>
          <cell r="D1250" t="str">
            <v>Gas New Ind Servcs - Medford</v>
          </cell>
          <cell r="E1250" t="str">
            <v>98401114</v>
          </cell>
          <cell r="F1250" t="str">
            <v>DIS-G S Cap Blanket</v>
          </cell>
          <cell r="G1250">
            <v>40179</v>
          </cell>
          <cell r="H1250" t="str">
            <v>202105</v>
          </cell>
          <cell r="I1250">
            <v>202105</v>
          </cell>
          <cell r="J1250" t="str">
            <v>GD</v>
          </cell>
          <cell r="K1250" t="str">
            <v>OR</v>
          </cell>
          <cell r="L1250" t="str">
            <v>380000</v>
          </cell>
          <cell r="M1250" t="str">
            <v xml:space="preserve">068                                </v>
          </cell>
          <cell r="N1250" t="str">
            <v>00</v>
          </cell>
          <cell r="O1250" t="str">
            <v xml:space="preserve">UADD    </v>
          </cell>
          <cell r="P1250" t="str">
            <v>Gas Revenue Blanket</v>
          </cell>
          <cell r="Q1250" t="str">
            <v>Oregon - Gas Rev Projects/Medford</v>
          </cell>
          <cell r="R1250">
            <v>50.57</v>
          </cell>
          <cell r="S1250" t="str">
            <v>1001</v>
          </cell>
          <cell r="T1250" t="str">
            <v>MN304</v>
          </cell>
          <cell r="U1250" t="str">
            <v>Mandated</v>
          </cell>
          <cell r="V1250" t="str">
            <v>GD.OR.380000</v>
          </cell>
          <cell r="W1250">
            <v>1</v>
          </cell>
          <cell r="X1250">
            <v>50.57</v>
          </cell>
        </row>
        <row r="1251">
          <cell r="B1251" t="str">
            <v>MN305</v>
          </cell>
          <cell r="C1251" t="str">
            <v>1001</v>
          </cell>
          <cell r="D1251" t="str">
            <v>Gas New Ind Servcs - Roseburg</v>
          </cell>
          <cell r="E1251" t="str">
            <v>98601114</v>
          </cell>
          <cell r="F1251" t="str">
            <v>DIS-G S Cap Blanket</v>
          </cell>
          <cell r="G1251">
            <v>40179</v>
          </cell>
          <cell r="H1251" t="str">
            <v>202105</v>
          </cell>
          <cell r="I1251">
            <v>202105</v>
          </cell>
          <cell r="J1251" t="str">
            <v>GD</v>
          </cell>
          <cell r="K1251" t="str">
            <v>OR</v>
          </cell>
          <cell r="L1251" t="str">
            <v>376000</v>
          </cell>
          <cell r="M1251" t="str">
            <v xml:space="preserve">068                                </v>
          </cell>
          <cell r="N1251" t="str">
            <v>00</v>
          </cell>
          <cell r="O1251" t="str">
            <v xml:space="preserve">UADD    </v>
          </cell>
          <cell r="P1251" t="str">
            <v>Gas Revenue Blanket</v>
          </cell>
          <cell r="Q1251" t="str">
            <v>Oregon - Gas Rev Projects/Roseburg</v>
          </cell>
          <cell r="R1251">
            <v>392.53</v>
          </cell>
          <cell r="S1251" t="str">
            <v>1001</v>
          </cell>
          <cell r="T1251" t="str">
            <v>MN305</v>
          </cell>
          <cell r="U1251" t="str">
            <v>Mandated</v>
          </cell>
          <cell r="V1251" t="str">
            <v>GD.OR.376000</v>
          </cell>
          <cell r="W1251">
            <v>1</v>
          </cell>
          <cell r="X1251">
            <v>392.53</v>
          </cell>
        </row>
        <row r="1252">
          <cell r="B1252" t="str">
            <v>MN305</v>
          </cell>
          <cell r="C1252" t="str">
            <v>1001</v>
          </cell>
          <cell r="D1252" t="str">
            <v>Gas New Ind Servcs - Roseburg</v>
          </cell>
          <cell r="E1252" t="str">
            <v>98601114</v>
          </cell>
          <cell r="F1252" t="str">
            <v>DIS-G S Cap Blanket</v>
          </cell>
          <cell r="G1252">
            <v>40179</v>
          </cell>
          <cell r="H1252" t="str">
            <v>202105</v>
          </cell>
          <cell r="I1252">
            <v>202105</v>
          </cell>
          <cell r="J1252" t="str">
            <v>GD</v>
          </cell>
          <cell r="K1252" t="str">
            <v>OR</v>
          </cell>
          <cell r="L1252" t="str">
            <v>380000</v>
          </cell>
          <cell r="M1252" t="str">
            <v xml:space="preserve">068                                </v>
          </cell>
          <cell r="N1252" t="str">
            <v>00</v>
          </cell>
          <cell r="O1252" t="str">
            <v xml:space="preserve">UADD    </v>
          </cell>
          <cell r="P1252" t="str">
            <v>Gas Revenue Blanket</v>
          </cell>
          <cell r="Q1252" t="str">
            <v>Oregon - Gas Rev Projects/Roseburg</v>
          </cell>
          <cell r="R1252">
            <v>72.989999999999995</v>
          </cell>
          <cell r="S1252" t="str">
            <v>1001</v>
          </cell>
          <cell r="T1252" t="str">
            <v>MN305</v>
          </cell>
          <cell r="U1252" t="str">
            <v>Mandated</v>
          </cell>
          <cell r="V1252" t="str">
            <v>GD.OR.380000</v>
          </cell>
          <cell r="W1252">
            <v>1</v>
          </cell>
          <cell r="X1252">
            <v>72.989999999999995</v>
          </cell>
        </row>
        <row r="1253">
          <cell r="B1253" t="str">
            <v>MN306</v>
          </cell>
          <cell r="C1253" t="str">
            <v>1001</v>
          </cell>
          <cell r="D1253" t="str">
            <v>Gas New Ind Services-K Falls</v>
          </cell>
          <cell r="E1253" t="str">
            <v>98701133</v>
          </cell>
          <cell r="F1253" t="str">
            <v>DIS-G S Cap Blanket</v>
          </cell>
          <cell r="G1253">
            <v>33434</v>
          </cell>
          <cell r="H1253" t="str">
            <v>202105</v>
          </cell>
          <cell r="I1253">
            <v>202105</v>
          </cell>
          <cell r="J1253" t="str">
            <v>GD</v>
          </cell>
          <cell r="K1253" t="str">
            <v>OR</v>
          </cell>
          <cell r="L1253" t="str">
            <v>376000</v>
          </cell>
          <cell r="M1253" t="str">
            <v xml:space="preserve">068                                </v>
          </cell>
          <cell r="N1253" t="str">
            <v>00</v>
          </cell>
          <cell r="O1253" t="str">
            <v xml:space="preserve">UADD    </v>
          </cell>
          <cell r="P1253" t="str">
            <v>Gas Revenue Blanket</v>
          </cell>
          <cell r="Q1253" t="str">
            <v>Oregon - Gas Rev Projects/Klamath Falls</v>
          </cell>
          <cell r="R1253">
            <v>-73.349999999999994</v>
          </cell>
          <cell r="S1253" t="str">
            <v>1001</v>
          </cell>
          <cell r="T1253" t="str">
            <v>MN306</v>
          </cell>
          <cell r="U1253" t="str">
            <v>Mandated</v>
          </cell>
          <cell r="V1253" t="str">
            <v>GD.OR.376000</v>
          </cell>
          <cell r="W1253">
            <v>1</v>
          </cell>
          <cell r="X1253">
            <v>-73.349999999999994</v>
          </cell>
        </row>
        <row r="1254">
          <cell r="B1254" t="str">
            <v>MN306</v>
          </cell>
          <cell r="C1254" t="str">
            <v>1001</v>
          </cell>
          <cell r="D1254" t="str">
            <v>Gas New Ind Services-K Falls</v>
          </cell>
          <cell r="E1254" t="str">
            <v>98701133</v>
          </cell>
          <cell r="F1254" t="str">
            <v>DIS-G S Cap Blanket</v>
          </cell>
          <cell r="G1254">
            <v>33434</v>
          </cell>
          <cell r="H1254" t="str">
            <v>202105</v>
          </cell>
          <cell r="I1254">
            <v>202105</v>
          </cell>
          <cell r="J1254" t="str">
            <v>GD</v>
          </cell>
          <cell r="K1254" t="str">
            <v>OR</v>
          </cell>
          <cell r="L1254" t="str">
            <v>380000</v>
          </cell>
          <cell r="M1254" t="str">
            <v xml:space="preserve">068                                </v>
          </cell>
          <cell r="N1254" t="str">
            <v>00</v>
          </cell>
          <cell r="O1254" t="str">
            <v xml:space="preserve">UADD    </v>
          </cell>
          <cell r="P1254" t="str">
            <v>Gas Revenue Blanket</v>
          </cell>
          <cell r="Q1254" t="str">
            <v>Oregon - Gas Rev Projects/Klamath Falls</v>
          </cell>
          <cell r="R1254">
            <v>-13.65</v>
          </cell>
          <cell r="S1254" t="str">
            <v>1001</v>
          </cell>
          <cell r="T1254" t="str">
            <v>MN306</v>
          </cell>
          <cell r="U1254" t="str">
            <v>Mandated</v>
          </cell>
          <cell r="V1254" t="str">
            <v>GD.OR.380000</v>
          </cell>
          <cell r="W1254">
            <v>1</v>
          </cell>
          <cell r="X1254">
            <v>-13.65</v>
          </cell>
        </row>
        <row r="1255">
          <cell r="B1255" t="str">
            <v>MN304</v>
          </cell>
          <cell r="C1255" t="str">
            <v>1001</v>
          </cell>
          <cell r="D1255" t="str">
            <v>Gas New Mains - Grants Pass</v>
          </cell>
          <cell r="E1255" t="str">
            <v>98501110</v>
          </cell>
          <cell r="F1255" t="str">
            <v>DIS-G S Cap Blanket</v>
          </cell>
          <cell r="G1255">
            <v>40179</v>
          </cell>
          <cell r="H1255" t="str">
            <v>202105</v>
          </cell>
          <cell r="I1255">
            <v>202105</v>
          </cell>
          <cell r="J1255" t="str">
            <v>GD</v>
          </cell>
          <cell r="K1255" t="str">
            <v>OR</v>
          </cell>
          <cell r="L1255" t="str">
            <v>376000</v>
          </cell>
          <cell r="M1255" t="str">
            <v xml:space="preserve">068                                </v>
          </cell>
          <cell r="N1255" t="str">
            <v>00</v>
          </cell>
          <cell r="O1255" t="str">
            <v xml:space="preserve">UADD    </v>
          </cell>
          <cell r="P1255" t="str">
            <v>Gas Revenue Blanket</v>
          </cell>
          <cell r="Q1255" t="str">
            <v>Oregon - Gas Rev Projects/Medford</v>
          </cell>
          <cell r="R1255">
            <v>5275.47</v>
          </cell>
          <cell r="S1255" t="str">
            <v>1001</v>
          </cell>
          <cell r="T1255" t="str">
            <v>MN304</v>
          </cell>
          <cell r="U1255" t="str">
            <v>Mandated</v>
          </cell>
          <cell r="V1255" t="str">
            <v>GD.OR.376000</v>
          </cell>
          <cell r="W1255">
            <v>1</v>
          </cell>
          <cell r="X1255">
            <v>5275.47</v>
          </cell>
        </row>
        <row r="1256">
          <cell r="B1256" t="str">
            <v>MN304</v>
          </cell>
          <cell r="C1256" t="str">
            <v>1001</v>
          </cell>
          <cell r="D1256" t="str">
            <v>Gas New Mains - Grants Pass</v>
          </cell>
          <cell r="E1256" t="str">
            <v>98501110</v>
          </cell>
          <cell r="F1256" t="str">
            <v>DIS-G S Cap Blanket</v>
          </cell>
          <cell r="G1256">
            <v>40179</v>
          </cell>
          <cell r="H1256" t="str">
            <v>202105</v>
          </cell>
          <cell r="I1256">
            <v>202105</v>
          </cell>
          <cell r="J1256" t="str">
            <v>GD</v>
          </cell>
          <cell r="K1256" t="str">
            <v>OR</v>
          </cell>
          <cell r="L1256" t="str">
            <v>380000</v>
          </cell>
          <cell r="M1256" t="str">
            <v xml:space="preserve">068                                </v>
          </cell>
          <cell r="N1256" t="str">
            <v>00</v>
          </cell>
          <cell r="O1256" t="str">
            <v xml:space="preserve">UADD    </v>
          </cell>
          <cell r="P1256" t="str">
            <v>Gas Revenue Blanket</v>
          </cell>
          <cell r="Q1256" t="str">
            <v>Oregon - Gas Rev Projects/Medford</v>
          </cell>
          <cell r="R1256">
            <v>981.76</v>
          </cell>
          <cell r="S1256" t="str">
            <v>1001</v>
          </cell>
          <cell r="T1256" t="str">
            <v>MN304</v>
          </cell>
          <cell r="U1256" t="str">
            <v>Mandated</v>
          </cell>
          <cell r="V1256" t="str">
            <v>GD.OR.380000</v>
          </cell>
          <cell r="W1256">
            <v>1</v>
          </cell>
          <cell r="X1256">
            <v>981.76</v>
          </cell>
        </row>
        <row r="1257">
          <cell r="B1257" t="str">
            <v>MN306</v>
          </cell>
          <cell r="C1257" t="str">
            <v>1001</v>
          </cell>
          <cell r="D1257" t="str">
            <v>Gas New Mains - Klamath Falls</v>
          </cell>
          <cell r="E1257" t="str">
            <v>98701110</v>
          </cell>
          <cell r="F1257" t="str">
            <v>DIS-G S Cap Blanket</v>
          </cell>
          <cell r="G1257">
            <v>40179</v>
          </cell>
          <cell r="H1257" t="str">
            <v>202105</v>
          </cell>
          <cell r="I1257">
            <v>202105</v>
          </cell>
          <cell r="J1257" t="str">
            <v>GD</v>
          </cell>
          <cell r="K1257" t="str">
            <v>OR</v>
          </cell>
          <cell r="L1257" t="str">
            <v>376000</v>
          </cell>
          <cell r="M1257" t="str">
            <v xml:space="preserve">068                                </v>
          </cell>
          <cell r="N1257" t="str">
            <v>00</v>
          </cell>
          <cell r="O1257" t="str">
            <v xml:space="preserve">UADD    </v>
          </cell>
          <cell r="P1257" t="str">
            <v>Gas Revenue Blanket</v>
          </cell>
          <cell r="Q1257" t="str">
            <v>Oregon - Gas Rev Projects/Klamath Falls</v>
          </cell>
          <cell r="R1257">
            <v>2060.81</v>
          </cell>
          <cell r="S1257" t="str">
            <v>1001</v>
          </cell>
          <cell r="T1257" t="str">
            <v>MN306</v>
          </cell>
          <cell r="U1257" t="str">
            <v>Mandated</v>
          </cell>
          <cell r="V1257" t="str">
            <v>GD.OR.376000</v>
          </cell>
          <cell r="W1257">
            <v>1</v>
          </cell>
          <cell r="X1257">
            <v>2060.81</v>
          </cell>
        </row>
        <row r="1258">
          <cell r="B1258" t="str">
            <v>MN306</v>
          </cell>
          <cell r="C1258" t="str">
            <v>1001</v>
          </cell>
          <cell r="D1258" t="str">
            <v>Gas New Mains - Klamath Falls</v>
          </cell>
          <cell r="E1258" t="str">
            <v>98701110</v>
          </cell>
          <cell r="F1258" t="str">
            <v>DIS-G S Cap Blanket</v>
          </cell>
          <cell r="G1258">
            <v>40179</v>
          </cell>
          <cell r="H1258" t="str">
            <v>202105</v>
          </cell>
          <cell r="I1258">
            <v>202105</v>
          </cell>
          <cell r="J1258" t="str">
            <v>GD</v>
          </cell>
          <cell r="K1258" t="str">
            <v>OR</v>
          </cell>
          <cell r="L1258" t="str">
            <v>380000</v>
          </cell>
          <cell r="M1258" t="str">
            <v xml:space="preserve">068                                </v>
          </cell>
          <cell r="N1258" t="str">
            <v>00</v>
          </cell>
          <cell r="O1258" t="str">
            <v xml:space="preserve">UADD    </v>
          </cell>
          <cell r="P1258" t="str">
            <v>Gas Revenue Blanket</v>
          </cell>
          <cell r="Q1258" t="str">
            <v>Oregon - Gas Rev Projects/Klamath Falls</v>
          </cell>
          <cell r="R1258">
            <v>478.22</v>
          </cell>
          <cell r="S1258" t="str">
            <v>1001</v>
          </cell>
          <cell r="T1258" t="str">
            <v>MN306</v>
          </cell>
          <cell r="U1258" t="str">
            <v>Mandated</v>
          </cell>
          <cell r="V1258" t="str">
            <v>GD.OR.380000</v>
          </cell>
          <cell r="W1258">
            <v>1</v>
          </cell>
          <cell r="X1258">
            <v>478.22</v>
          </cell>
        </row>
        <row r="1259">
          <cell r="B1259" t="str">
            <v>MN307</v>
          </cell>
          <cell r="C1259" t="str">
            <v>1001</v>
          </cell>
          <cell r="D1259" t="str">
            <v>Gas New Mains - LaGrande</v>
          </cell>
          <cell r="E1259" t="str">
            <v>98801110</v>
          </cell>
          <cell r="F1259" t="str">
            <v>DIS-G S Cap Blanket</v>
          </cell>
          <cell r="G1259">
            <v>40179</v>
          </cell>
          <cell r="H1259" t="str">
            <v>202105</v>
          </cell>
          <cell r="I1259">
            <v>202105</v>
          </cell>
          <cell r="J1259" t="str">
            <v>GD</v>
          </cell>
          <cell r="K1259" t="str">
            <v>OR</v>
          </cell>
          <cell r="L1259" t="str">
            <v>376000</v>
          </cell>
          <cell r="M1259" t="str">
            <v xml:space="preserve">068                                </v>
          </cell>
          <cell r="N1259" t="str">
            <v>00</v>
          </cell>
          <cell r="O1259" t="str">
            <v xml:space="preserve">UADD    </v>
          </cell>
          <cell r="P1259" t="str">
            <v>Gas Revenue Blanket</v>
          </cell>
          <cell r="Q1259" t="str">
            <v>Oregon - Gas Rev Projects/LaGrande</v>
          </cell>
          <cell r="R1259">
            <v>2478.67</v>
          </cell>
          <cell r="S1259" t="str">
            <v>1001</v>
          </cell>
          <cell r="T1259" t="str">
            <v>MN307</v>
          </cell>
          <cell r="U1259" t="str">
            <v>Mandated</v>
          </cell>
          <cell r="V1259" t="str">
            <v>GD.OR.376000</v>
          </cell>
          <cell r="W1259">
            <v>1</v>
          </cell>
          <cell r="X1259">
            <v>2478.67</v>
          </cell>
        </row>
        <row r="1260">
          <cell r="B1260" t="str">
            <v>MN307</v>
          </cell>
          <cell r="C1260" t="str">
            <v>1001</v>
          </cell>
          <cell r="D1260" t="str">
            <v>Gas New Mains - LaGrande</v>
          </cell>
          <cell r="E1260" t="str">
            <v>98801110</v>
          </cell>
          <cell r="F1260" t="str">
            <v>DIS-G S Cap Blanket</v>
          </cell>
          <cell r="G1260">
            <v>40179</v>
          </cell>
          <cell r="H1260" t="str">
            <v>202105</v>
          </cell>
          <cell r="I1260">
            <v>202105</v>
          </cell>
          <cell r="J1260" t="str">
            <v>GD</v>
          </cell>
          <cell r="K1260" t="str">
            <v>OR</v>
          </cell>
          <cell r="L1260" t="str">
            <v>380000</v>
          </cell>
          <cell r="M1260" t="str">
            <v xml:space="preserve">068                                </v>
          </cell>
          <cell r="N1260" t="str">
            <v>00</v>
          </cell>
          <cell r="O1260" t="str">
            <v xml:space="preserve">UADD    </v>
          </cell>
          <cell r="P1260" t="str">
            <v>Gas Revenue Blanket</v>
          </cell>
          <cell r="Q1260" t="str">
            <v>Oregon - Gas Rev Projects/LaGrande</v>
          </cell>
          <cell r="R1260">
            <v>36.79</v>
          </cell>
          <cell r="S1260" t="str">
            <v>1001</v>
          </cell>
          <cell r="T1260" t="str">
            <v>MN307</v>
          </cell>
          <cell r="U1260" t="str">
            <v>Mandated</v>
          </cell>
          <cell r="V1260" t="str">
            <v>GD.OR.380000</v>
          </cell>
          <cell r="W1260">
            <v>1</v>
          </cell>
          <cell r="X1260">
            <v>36.79</v>
          </cell>
        </row>
        <row r="1261">
          <cell r="B1261" t="str">
            <v>MN304</v>
          </cell>
          <cell r="C1261" t="str">
            <v>1001</v>
          </cell>
          <cell r="D1261" t="str">
            <v>Gas New Mains - Medford</v>
          </cell>
          <cell r="E1261" t="str">
            <v>98401110</v>
          </cell>
          <cell r="F1261" t="str">
            <v>DIS-G S Cap Blanket</v>
          </cell>
          <cell r="G1261">
            <v>40179</v>
          </cell>
          <cell r="H1261" t="str">
            <v>202105</v>
          </cell>
          <cell r="I1261">
            <v>202105</v>
          </cell>
          <cell r="J1261" t="str">
            <v>GD</v>
          </cell>
          <cell r="K1261" t="str">
            <v>OR</v>
          </cell>
          <cell r="L1261" t="str">
            <v>376000</v>
          </cell>
          <cell r="M1261" t="str">
            <v xml:space="preserve">068                                </v>
          </cell>
          <cell r="N1261" t="str">
            <v>00</v>
          </cell>
          <cell r="O1261" t="str">
            <v xml:space="preserve">UADD    </v>
          </cell>
          <cell r="P1261" t="str">
            <v>Gas Revenue Blanket</v>
          </cell>
          <cell r="Q1261" t="str">
            <v>Oregon - Gas Rev Projects/Medford</v>
          </cell>
          <cell r="R1261">
            <v>10523.82</v>
          </cell>
          <cell r="S1261" t="str">
            <v>1001</v>
          </cell>
          <cell r="T1261" t="str">
            <v>MN304</v>
          </cell>
          <cell r="U1261" t="str">
            <v>Mandated</v>
          </cell>
          <cell r="V1261" t="str">
            <v>GD.OR.376000</v>
          </cell>
          <cell r="W1261">
            <v>1</v>
          </cell>
          <cell r="X1261">
            <v>10523.82</v>
          </cell>
        </row>
        <row r="1262">
          <cell r="B1262" t="str">
            <v>MN304</v>
          </cell>
          <cell r="C1262" t="str">
            <v>1001</v>
          </cell>
          <cell r="D1262" t="str">
            <v>Gas New Mains - Medford</v>
          </cell>
          <cell r="E1262" t="str">
            <v>98401110</v>
          </cell>
          <cell r="F1262" t="str">
            <v>DIS-G S Cap Blanket</v>
          </cell>
          <cell r="G1262">
            <v>40179</v>
          </cell>
          <cell r="H1262" t="str">
            <v>202105</v>
          </cell>
          <cell r="I1262">
            <v>202105</v>
          </cell>
          <cell r="J1262" t="str">
            <v>GD</v>
          </cell>
          <cell r="K1262" t="str">
            <v>OR</v>
          </cell>
          <cell r="L1262" t="str">
            <v>380000</v>
          </cell>
          <cell r="M1262" t="str">
            <v xml:space="preserve">068                                </v>
          </cell>
          <cell r="N1262" t="str">
            <v>00</v>
          </cell>
          <cell r="O1262" t="str">
            <v xml:space="preserve">UADD    </v>
          </cell>
          <cell r="P1262" t="str">
            <v>Gas Revenue Blanket</v>
          </cell>
          <cell r="Q1262" t="str">
            <v>Oregon - Gas Rev Projects/Medford</v>
          </cell>
          <cell r="R1262">
            <v>5252.69</v>
          </cell>
          <cell r="S1262" t="str">
            <v>1001</v>
          </cell>
          <cell r="T1262" t="str">
            <v>MN304</v>
          </cell>
          <cell r="U1262" t="str">
            <v>Mandated</v>
          </cell>
          <cell r="V1262" t="str">
            <v>GD.OR.380000</v>
          </cell>
          <cell r="W1262">
            <v>1</v>
          </cell>
          <cell r="X1262">
            <v>5252.69</v>
          </cell>
        </row>
        <row r="1263">
          <cell r="B1263" t="str">
            <v>MN305</v>
          </cell>
          <cell r="C1263" t="str">
            <v>1001</v>
          </cell>
          <cell r="D1263" t="str">
            <v>Gas New Mains - Roseburg</v>
          </cell>
          <cell r="E1263" t="str">
            <v>98601110</v>
          </cell>
          <cell r="F1263" t="str">
            <v>DIS-G S Cap Blanket</v>
          </cell>
          <cell r="G1263">
            <v>40179</v>
          </cell>
          <cell r="H1263" t="str">
            <v>202105</v>
          </cell>
          <cell r="I1263">
            <v>202105</v>
          </cell>
          <cell r="J1263" t="str">
            <v>GD</v>
          </cell>
          <cell r="K1263" t="str">
            <v>OR</v>
          </cell>
          <cell r="L1263" t="str">
            <v>376000</v>
          </cell>
          <cell r="M1263" t="str">
            <v xml:space="preserve">068                                </v>
          </cell>
          <cell r="N1263" t="str">
            <v>00</v>
          </cell>
          <cell r="O1263" t="str">
            <v xml:space="preserve">UADD    </v>
          </cell>
          <cell r="P1263" t="str">
            <v>Gas Revenue Blanket</v>
          </cell>
          <cell r="Q1263" t="str">
            <v>Oregon - Gas Rev Projects/Roseburg</v>
          </cell>
          <cell r="R1263">
            <v>16392.849999999999</v>
          </cell>
          <cell r="S1263" t="str">
            <v>1001</v>
          </cell>
          <cell r="T1263" t="str">
            <v>MN305</v>
          </cell>
          <cell r="U1263" t="str">
            <v>Mandated</v>
          </cell>
          <cell r="V1263" t="str">
            <v>GD.OR.376000</v>
          </cell>
          <cell r="W1263">
            <v>1</v>
          </cell>
          <cell r="X1263">
            <v>16392.849999999999</v>
          </cell>
        </row>
        <row r="1264">
          <cell r="B1264" t="str">
            <v>MN305</v>
          </cell>
          <cell r="C1264" t="str">
            <v>1001</v>
          </cell>
          <cell r="D1264" t="str">
            <v>Gas New Mains - Roseburg</v>
          </cell>
          <cell r="E1264" t="str">
            <v>98601110</v>
          </cell>
          <cell r="F1264" t="str">
            <v>DIS-G S Cap Blanket</v>
          </cell>
          <cell r="G1264">
            <v>40179</v>
          </cell>
          <cell r="H1264" t="str">
            <v>202105</v>
          </cell>
          <cell r="I1264">
            <v>202105</v>
          </cell>
          <cell r="J1264" t="str">
            <v>GD</v>
          </cell>
          <cell r="K1264" t="str">
            <v>OR</v>
          </cell>
          <cell r="L1264" t="str">
            <v>380000</v>
          </cell>
          <cell r="M1264" t="str">
            <v xml:space="preserve">068                                </v>
          </cell>
          <cell r="N1264" t="str">
            <v>00</v>
          </cell>
          <cell r="O1264" t="str">
            <v xml:space="preserve">UADD    </v>
          </cell>
          <cell r="P1264" t="str">
            <v>Gas Revenue Blanket</v>
          </cell>
          <cell r="Q1264" t="str">
            <v>Oregon - Gas Rev Projects/Roseburg</v>
          </cell>
          <cell r="R1264">
            <v>3050.7</v>
          </cell>
          <cell r="S1264" t="str">
            <v>1001</v>
          </cell>
          <cell r="T1264" t="str">
            <v>MN305</v>
          </cell>
          <cell r="U1264" t="str">
            <v>Mandated</v>
          </cell>
          <cell r="V1264" t="str">
            <v>GD.OR.380000</v>
          </cell>
          <cell r="W1264">
            <v>1</v>
          </cell>
          <cell r="X1264">
            <v>3050.7</v>
          </cell>
        </row>
        <row r="1265">
          <cell r="B1265" t="str">
            <v>MN304</v>
          </cell>
          <cell r="C1265" t="str">
            <v>1001</v>
          </cell>
          <cell r="D1265" t="str">
            <v>Gas New Mains-Medford</v>
          </cell>
          <cell r="E1265" t="str">
            <v>98401130</v>
          </cell>
          <cell r="F1265" t="str">
            <v>DIS-G S Cap Blanket</v>
          </cell>
          <cell r="G1265">
            <v>33434</v>
          </cell>
          <cell r="H1265" t="str">
            <v>202105</v>
          </cell>
          <cell r="I1265">
            <v>202105</v>
          </cell>
          <cell r="J1265" t="str">
            <v>GD</v>
          </cell>
          <cell r="K1265" t="str">
            <v>OR</v>
          </cell>
          <cell r="L1265" t="str">
            <v>376000</v>
          </cell>
          <cell r="M1265" t="str">
            <v xml:space="preserve">068                                </v>
          </cell>
          <cell r="N1265" t="str">
            <v>00</v>
          </cell>
          <cell r="O1265" t="str">
            <v xml:space="preserve">UADD    </v>
          </cell>
          <cell r="P1265" t="str">
            <v>Gas Revenue Blanket</v>
          </cell>
          <cell r="Q1265" t="str">
            <v>Oregon - Gas Rev Projects/Medford</v>
          </cell>
          <cell r="R1265">
            <v>62</v>
          </cell>
          <cell r="S1265" t="str">
            <v>1001</v>
          </cell>
          <cell r="T1265" t="str">
            <v>MN304</v>
          </cell>
          <cell r="U1265" t="str">
            <v>Mandated</v>
          </cell>
          <cell r="V1265" t="str">
            <v>GD.OR.376000</v>
          </cell>
          <cell r="W1265">
            <v>1</v>
          </cell>
          <cell r="X1265">
            <v>62</v>
          </cell>
        </row>
        <row r="1266">
          <cell r="B1266" t="str">
            <v>MN304</v>
          </cell>
          <cell r="C1266" t="str">
            <v>1001</v>
          </cell>
          <cell r="D1266" t="str">
            <v>Gas New Mains-Medford</v>
          </cell>
          <cell r="E1266" t="str">
            <v>98401130</v>
          </cell>
          <cell r="F1266" t="str">
            <v>DIS-G S Cap Blanket</v>
          </cell>
          <cell r="G1266">
            <v>33434</v>
          </cell>
          <cell r="H1266" t="str">
            <v>202105</v>
          </cell>
          <cell r="I1266">
            <v>202105</v>
          </cell>
          <cell r="J1266" t="str">
            <v>GD</v>
          </cell>
          <cell r="K1266" t="str">
            <v>OR</v>
          </cell>
          <cell r="L1266" t="str">
            <v>380000</v>
          </cell>
          <cell r="M1266" t="str">
            <v xml:space="preserve">068                                </v>
          </cell>
          <cell r="N1266" t="str">
            <v>00</v>
          </cell>
          <cell r="O1266" t="str">
            <v xml:space="preserve">UADD    </v>
          </cell>
          <cell r="P1266" t="str">
            <v>Gas Revenue Blanket</v>
          </cell>
          <cell r="Q1266" t="str">
            <v>Oregon - Gas Rev Projects/Medford</v>
          </cell>
          <cell r="R1266">
            <v>62</v>
          </cell>
          <cell r="S1266" t="str">
            <v>1001</v>
          </cell>
          <cell r="T1266" t="str">
            <v>MN304</v>
          </cell>
          <cell r="U1266" t="str">
            <v>Mandated</v>
          </cell>
          <cell r="V1266" t="str">
            <v>GD.OR.380000</v>
          </cell>
          <cell r="W1266">
            <v>1</v>
          </cell>
          <cell r="X1266">
            <v>62</v>
          </cell>
        </row>
        <row r="1267">
          <cell r="B1267" t="str">
            <v>MN304</v>
          </cell>
          <cell r="C1267" t="str">
            <v>1001</v>
          </cell>
          <cell r="D1267" t="str">
            <v>Gas New Res Serv-Grants Pass</v>
          </cell>
          <cell r="E1267" t="str">
            <v>98501111</v>
          </cell>
          <cell r="F1267" t="str">
            <v>DIS-G S Cap Blanket</v>
          </cell>
          <cell r="G1267">
            <v>40179</v>
          </cell>
          <cell r="H1267" t="str">
            <v>202105</v>
          </cell>
          <cell r="I1267">
            <v>202105</v>
          </cell>
          <cell r="J1267" t="str">
            <v>GD</v>
          </cell>
          <cell r="K1267" t="str">
            <v>OR</v>
          </cell>
          <cell r="L1267" t="str">
            <v>376000</v>
          </cell>
          <cell r="M1267" t="str">
            <v xml:space="preserve">068                                </v>
          </cell>
          <cell r="N1267" t="str">
            <v>00</v>
          </cell>
          <cell r="O1267" t="str">
            <v xml:space="preserve">UADD    </v>
          </cell>
          <cell r="P1267" t="str">
            <v>Gas Revenue Blanket</v>
          </cell>
          <cell r="Q1267" t="str">
            <v>Oregon - Gas Rev Projects/Medford</v>
          </cell>
          <cell r="R1267">
            <v>3640.79</v>
          </cell>
          <cell r="S1267" t="str">
            <v>1001</v>
          </cell>
          <cell r="T1267" t="str">
            <v>MN304</v>
          </cell>
          <cell r="U1267" t="str">
            <v>Mandated</v>
          </cell>
          <cell r="V1267" t="str">
            <v>GD.OR.376000</v>
          </cell>
          <cell r="W1267">
            <v>1</v>
          </cell>
          <cell r="X1267">
            <v>3640.79</v>
          </cell>
        </row>
        <row r="1268">
          <cell r="B1268" t="str">
            <v>MN304</v>
          </cell>
          <cell r="C1268" t="str">
            <v>1001</v>
          </cell>
          <cell r="D1268" t="str">
            <v>Gas New Res Serv-Grants Pass</v>
          </cell>
          <cell r="E1268" t="str">
            <v>98501111</v>
          </cell>
          <cell r="F1268" t="str">
            <v>DIS-G S Cap Blanket</v>
          </cell>
          <cell r="G1268">
            <v>40179</v>
          </cell>
          <cell r="H1268" t="str">
            <v>202105</v>
          </cell>
          <cell r="I1268">
            <v>202105</v>
          </cell>
          <cell r="J1268" t="str">
            <v>GD</v>
          </cell>
          <cell r="K1268" t="str">
            <v>OR</v>
          </cell>
          <cell r="L1268" t="str">
            <v>380000</v>
          </cell>
          <cell r="M1268" t="str">
            <v xml:space="preserve">068                                </v>
          </cell>
          <cell r="N1268" t="str">
            <v>00</v>
          </cell>
          <cell r="O1268" t="str">
            <v xml:space="preserve">UADD    </v>
          </cell>
          <cell r="P1268" t="str">
            <v>Gas Revenue Blanket</v>
          </cell>
          <cell r="Q1268" t="str">
            <v>Oregon - Gas Rev Projects/Medford</v>
          </cell>
          <cell r="R1268">
            <v>3640.8</v>
          </cell>
          <cell r="S1268" t="str">
            <v>1001</v>
          </cell>
          <cell r="T1268" t="str">
            <v>MN304</v>
          </cell>
          <cell r="U1268" t="str">
            <v>Mandated</v>
          </cell>
          <cell r="V1268" t="str">
            <v>GD.OR.380000</v>
          </cell>
          <cell r="W1268">
            <v>1</v>
          </cell>
          <cell r="X1268">
            <v>3640.8</v>
          </cell>
        </row>
        <row r="1269">
          <cell r="B1269" t="str">
            <v>MN304</v>
          </cell>
          <cell r="C1269" t="str">
            <v>1001</v>
          </cell>
          <cell r="D1269" t="str">
            <v>Gas New Res Serv-Grants Pass</v>
          </cell>
          <cell r="E1269" t="str">
            <v>98501111</v>
          </cell>
          <cell r="F1269" t="str">
            <v>DIS-G S Cap Blanket</v>
          </cell>
          <cell r="G1269">
            <v>40179</v>
          </cell>
          <cell r="H1269" t="str">
            <v>202105</v>
          </cell>
          <cell r="I1269">
            <v>202105</v>
          </cell>
          <cell r="J1269" t="str">
            <v>GD</v>
          </cell>
          <cell r="K1269" t="str">
            <v>OR</v>
          </cell>
          <cell r="L1269" t="str">
            <v>381000</v>
          </cell>
          <cell r="M1269" t="str">
            <v xml:space="preserve">068                                </v>
          </cell>
          <cell r="N1269" t="str">
            <v>00</v>
          </cell>
          <cell r="O1269" t="str">
            <v xml:space="preserve">UADD    </v>
          </cell>
          <cell r="P1269" t="str">
            <v>Gas Revenue Blanket</v>
          </cell>
          <cell r="Q1269" t="str">
            <v>Oregon - Gas Rev Projects/Medford</v>
          </cell>
          <cell r="R1269">
            <v>457.48</v>
          </cell>
          <cell r="S1269" t="str">
            <v>1001</v>
          </cell>
          <cell r="T1269" t="str">
            <v>MN304</v>
          </cell>
          <cell r="U1269" t="str">
            <v>Mandated</v>
          </cell>
          <cell r="V1269" t="str">
            <v>GD.OR.381000</v>
          </cell>
          <cell r="W1269">
            <v>1</v>
          </cell>
          <cell r="X1269">
            <v>457.48</v>
          </cell>
        </row>
        <row r="1270">
          <cell r="B1270" t="str">
            <v>MN306</v>
          </cell>
          <cell r="C1270" t="str">
            <v>1001</v>
          </cell>
          <cell r="D1270" t="str">
            <v>Gas New Res Serv-Klamath Falls</v>
          </cell>
          <cell r="E1270" t="str">
            <v>98701111</v>
          </cell>
          <cell r="F1270" t="str">
            <v>DIS-G S Cap Blanket</v>
          </cell>
          <cell r="G1270">
            <v>40179</v>
          </cell>
          <cell r="H1270" t="str">
            <v>202105</v>
          </cell>
          <cell r="I1270">
            <v>202105</v>
          </cell>
          <cell r="J1270" t="str">
            <v>GD</v>
          </cell>
          <cell r="K1270" t="str">
            <v>OR</v>
          </cell>
          <cell r="L1270" t="str">
            <v>376000</v>
          </cell>
          <cell r="M1270" t="str">
            <v xml:space="preserve">068                                </v>
          </cell>
          <cell r="N1270" t="str">
            <v>00</v>
          </cell>
          <cell r="O1270" t="str">
            <v xml:space="preserve">UADD    </v>
          </cell>
          <cell r="P1270" t="str">
            <v>Gas Revenue Blanket</v>
          </cell>
          <cell r="Q1270" t="str">
            <v>Oregon - Gas Rev Projects/Klamath Falls</v>
          </cell>
          <cell r="R1270">
            <v>24954.77</v>
          </cell>
          <cell r="S1270" t="str">
            <v>1001</v>
          </cell>
          <cell r="T1270" t="str">
            <v>MN306</v>
          </cell>
          <cell r="U1270" t="str">
            <v>Mandated</v>
          </cell>
          <cell r="V1270" t="str">
            <v>GD.OR.376000</v>
          </cell>
          <cell r="W1270">
            <v>1</v>
          </cell>
          <cell r="X1270">
            <v>24954.77</v>
          </cell>
        </row>
        <row r="1271">
          <cell r="B1271" t="str">
            <v>MN306</v>
          </cell>
          <cell r="C1271" t="str">
            <v>1001</v>
          </cell>
          <cell r="D1271" t="str">
            <v>Gas New Res Serv-Klamath Falls</v>
          </cell>
          <cell r="E1271" t="str">
            <v>98701111</v>
          </cell>
          <cell r="F1271" t="str">
            <v>DIS-G S Cap Blanket</v>
          </cell>
          <cell r="G1271">
            <v>40179</v>
          </cell>
          <cell r="H1271" t="str">
            <v>202105</v>
          </cell>
          <cell r="I1271">
            <v>202105</v>
          </cell>
          <cell r="J1271" t="str">
            <v>GD</v>
          </cell>
          <cell r="K1271" t="str">
            <v>OR</v>
          </cell>
          <cell r="L1271" t="str">
            <v>380000</v>
          </cell>
          <cell r="M1271" t="str">
            <v xml:space="preserve">068                                </v>
          </cell>
          <cell r="N1271" t="str">
            <v>00</v>
          </cell>
          <cell r="O1271" t="str">
            <v xml:space="preserve">UADD    </v>
          </cell>
          <cell r="P1271" t="str">
            <v>Gas Revenue Blanket</v>
          </cell>
          <cell r="Q1271" t="str">
            <v>Oregon - Gas Rev Projects/Klamath Falls</v>
          </cell>
          <cell r="R1271">
            <v>24954.86</v>
          </cell>
          <cell r="S1271" t="str">
            <v>1001</v>
          </cell>
          <cell r="T1271" t="str">
            <v>MN306</v>
          </cell>
          <cell r="U1271" t="str">
            <v>Mandated</v>
          </cell>
          <cell r="V1271" t="str">
            <v>GD.OR.380000</v>
          </cell>
          <cell r="W1271">
            <v>1</v>
          </cell>
          <cell r="X1271">
            <v>24954.86</v>
          </cell>
        </row>
        <row r="1272">
          <cell r="B1272" t="str">
            <v>MN307</v>
          </cell>
          <cell r="C1272" t="str">
            <v>1001</v>
          </cell>
          <cell r="D1272" t="str">
            <v>Gas New Res Serv-LaGrande</v>
          </cell>
          <cell r="E1272" t="str">
            <v>98801111</v>
          </cell>
          <cell r="F1272" t="str">
            <v>DIS-G S Cap Blanket</v>
          </cell>
          <cell r="G1272">
            <v>40179</v>
          </cell>
          <cell r="H1272" t="str">
            <v>202105</v>
          </cell>
          <cell r="I1272">
            <v>202105</v>
          </cell>
          <cell r="J1272" t="str">
            <v>GD</v>
          </cell>
          <cell r="K1272" t="str">
            <v>OR</v>
          </cell>
          <cell r="L1272" t="str">
            <v>376000</v>
          </cell>
          <cell r="M1272" t="str">
            <v xml:space="preserve">068                                </v>
          </cell>
          <cell r="N1272" t="str">
            <v>00</v>
          </cell>
          <cell r="O1272" t="str">
            <v xml:space="preserve">UADD    </v>
          </cell>
          <cell r="P1272" t="str">
            <v>Gas Revenue Blanket</v>
          </cell>
          <cell r="Q1272" t="str">
            <v>Oregon - Gas Rev Projects/LaGrande</v>
          </cell>
          <cell r="R1272">
            <v>4128.1000000000004</v>
          </cell>
          <cell r="S1272" t="str">
            <v>1001</v>
          </cell>
          <cell r="T1272" t="str">
            <v>MN307</v>
          </cell>
          <cell r="U1272" t="str">
            <v>Mandated</v>
          </cell>
          <cell r="V1272" t="str">
            <v>GD.OR.376000</v>
          </cell>
          <cell r="W1272">
            <v>1</v>
          </cell>
          <cell r="X1272">
            <v>4128.1000000000004</v>
          </cell>
        </row>
        <row r="1273">
          <cell r="B1273" t="str">
            <v>MN307</v>
          </cell>
          <cell r="C1273" t="str">
            <v>1001</v>
          </cell>
          <cell r="D1273" t="str">
            <v>Gas New Res Serv-LaGrande</v>
          </cell>
          <cell r="E1273" t="str">
            <v>98801111</v>
          </cell>
          <cell r="F1273" t="str">
            <v>DIS-G S Cap Blanket</v>
          </cell>
          <cell r="G1273">
            <v>40179</v>
          </cell>
          <cell r="H1273" t="str">
            <v>202105</v>
          </cell>
          <cell r="I1273">
            <v>202105</v>
          </cell>
          <cell r="J1273" t="str">
            <v>GD</v>
          </cell>
          <cell r="K1273" t="str">
            <v>OR</v>
          </cell>
          <cell r="L1273" t="str">
            <v>380000</v>
          </cell>
          <cell r="M1273" t="str">
            <v xml:space="preserve">068                                </v>
          </cell>
          <cell r="N1273" t="str">
            <v>00</v>
          </cell>
          <cell r="O1273" t="str">
            <v xml:space="preserve">UADD    </v>
          </cell>
          <cell r="P1273" t="str">
            <v>Gas Revenue Blanket</v>
          </cell>
          <cell r="Q1273" t="str">
            <v>Oregon - Gas Rev Projects/LaGrande</v>
          </cell>
          <cell r="R1273">
            <v>4128.1499999999996</v>
          </cell>
          <cell r="S1273" t="str">
            <v>1001</v>
          </cell>
          <cell r="T1273" t="str">
            <v>MN307</v>
          </cell>
          <cell r="U1273" t="str">
            <v>Mandated</v>
          </cell>
          <cell r="V1273" t="str">
            <v>GD.OR.380000</v>
          </cell>
          <cell r="W1273">
            <v>1</v>
          </cell>
          <cell r="X1273">
            <v>4128.1499999999996</v>
          </cell>
        </row>
        <row r="1274">
          <cell r="B1274" t="str">
            <v>MN304</v>
          </cell>
          <cell r="C1274" t="str">
            <v>1001</v>
          </cell>
          <cell r="D1274" t="str">
            <v>Gas New Res Serv-Medford</v>
          </cell>
          <cell r="E1274" t="str">
            <v>98401111</v>
          </cell>
          <cell r="F1274" t="str">
            <v>DIS-G S Cap Blanket</v>
          </cell>
          <cell r="G1274">
            <v>40179</v>
          </cell>
          <cell r="H1274" t="str">
            <v>202105</v>
          </cell>
          <cell r="I1274">
            <v>202105</v>
          </cell>
          <cell r="J1274" t="str">
            <v>GD</v>
          </cell>
          <cell r="K1274" t="str">
            <v>OR</v>
          </cell>
          <cell r="L1274" t="str">
            <v>380000</v>
          </cell>
          <cell r="M1274" t="str">
            <v xml:space="preserve">068                                </v>
          </cell>
          <cell r="N1274" t="str">
            <v>00</v>
          </cell>
          <cell r="O1274" t="str">
            <v xml:space="preserve">UADD    </v>
          </cell>
          <cell r="P1274" t="str">
            <v>Gas Revenue Blanket</v>
          </cell>
          <cell r="Q1274" t="str">
            <v>Oregon - Gas Rev Projects/Medford</v>
          </cell>
          <cell r="R1274">
            <v>173151.31</v>
          </cell>
          <cell r="S1274" t="str">
            <v>1001</v>
          </cell>
          <cell r="T1274" t="str">
            <v>MN304</v>
          </cell>
          <cell r="U1274" t="str">
            <v>Mandated</v>
          </cell>
          <cell r="V1274" t="str">
            <v>GD.OR.380000</v>
          </cell>
          <cell r="W1274">
            <v>1</v>
          </cell>
          <cell r="X1274">
            <v>173151.31</v>
          </cell>
        </row>
        <row r="1275">
          <cell r="B1275" t="str">
            <v>MN304</v>
          </cell>
          <cell r="C1275" t="str">
            <v>1001</v>
          </cell>
          <cell r="D1275" t="str">
            <v>Gas New Res Serv-Medford</v>
          </cell>
          <cell r="E1275" t="str">
            <v>98401111</v>
          </cell>
          <cell r="F1275" t="str">
            <v>DIS-G S Cap Blanket</v>
          </cell>
          <cell r="G1275">
            <v>40179</v>
          </cell>
          <cell r="H1275" t="str">
            <v>202105</v>
          </cell>
          <cell r="I1275">
            <v>202105</v>
          </cell>
          <cell r="J1275" t="str">
            <v>GD</v>
          </cell>
          <cell r="K1275" t="str">
            <v>OR</v>
          </cell>
          <cell r="L1275" t="str">
            <v>381000</v>
          </cell>
          <cell r="M1275" t="str">
            <v xml:space="preserve">068                                </v>
          </cell>
          <cell r="N1275" t="str">
            <v>00</v>
          </cell>
          <cell r="O1275" t="str">
            <v xml:space="preserve">UADD    </v>
          </cell>
          <cell r="P1275" t="str">
            <v>Gas Revenue Blanket</v>
          </cell>
          <cell r="Q1275" t="str">
            <v>Oregon - Gas Rev Projects/Medford</v>
          </cell>
          <cell r="R1275">
            <v>173151.39</v>
          </cell>
          <cell r="S1275" t="str">
            <v>1001</v>
          </cell>
          <cell r="T1275" t="str">
            <v>MN304</v>
          </cell>
          <cell r="U1275" t="str">
            <v>Mandated</v>
          </cell>
          <cell r="V1275" t="str">
            <v>GD.OR.381000</v>
          </cell>
          <cell r="W1275">
            <v>1</v>
          </cell>
          <cell r="X1275">
            <v>173151.39</v>
          </cell>
        </row>
        <row r="1276">
          <cell r="B1276" t="str">
            <v>MN305</v>
          </cell>
          <cell r="C1276" t="str">
            <v>1001</v>
          </cell>
          <cell r="D1276" t="str">
            <v>Gas New Res Serv-Roseburg</v>
          </cell>
          <cell r="E1276" t="str">
            <v>98601111</v>
          </cell>
          <cell r="F1276" t="str">
            <v>DIS-G S Cap Blanket</v>
          </cell>
          <cell r="G1276">
            <v>40179</v>
          </cell>
          <cell r="H1276" t="str">
            <v>202105</v>
          </cell>
          <cell r="I1276">
            <v>202105</v>
          </cell>
          <cell r="J1276" t="str">
            <v>GD</v>
          </cell>
          <cell r="K1276" t="str">
            <v>OR</v>
          </cell>
          <cell r="L1276" t="str">
            <v>376000</v>
          </cell>
          <cell r="M1276" t="str">
            <v xml:space="preserve">068                                </v>
          </cell>
          <cell r="N1276" t="str">
            <v>00</v>
          </cell>
          <cell r="O1276" t="str">
            <v xml:space="preserve">UADD    </v>
          </cell>
          <cell r="P1276" t="str">
            <v>Gas Revenue Blanket</v>
          </cell>
          <cell r="Q1276" t="str">
            <v>Oregon - Gas Rev Projects/Roseburg</v>
          </cell>
          <cell r="R1276">
            <v>35754.089999999997</v>
          </cell>
          <cell r="S1276" t="str">
            <v>1001</v>
          </cell>
          <cell r="T1276" t="str">
            <v>MN305</v>
          </cell>
          <cell r="U1276" t="str">
            <v>Mandated</v>
          </cell>
          <cell r="V1276" t="str">
            <v>GD.OR.376000</v>
          </cell>
          <cell r="W1276">
            <v>1</v>
          </cell>
          <cell r="X1276">
            <v>35754.089999999997</v>
          </cell>
        </row>
        <row r="1277">
          <cell r="B1277" t="str">
            <v>MN305</v>
          </cell>
          <cell r="C1277" t="str">
            <v>1001</v>
          </cell>
          <cell r="D1277" t="str">
            <v>Gas New Res Serv-Roseburg</v>
          </cell>
          <cell r="E1277" t="str">
            <v>98601111</v>
          </cell>
          <cell r="F1277" t="str">
            <v>DIS-G S Cap Blanket</v>
          </cell>
          <cell r="G1277">
            <v>40179</v>
          </cell>
          <cell r="H1277" t="str">
            <v>202105</v>
          </cell>
          <cell r="I1277">
            <v>202105</v>
          </cell>
          <cell r="J1277" t="str">
            <v>GD</v>
          </cell>
          <cell r="K1277" t="str">
            <v>OR</v>
          </cell>
          <cell r="L1277" t="str">
            <v>380000</v>
          </cell>
          <cell r="M1277" t="str">
            <v xml:space="preserve">068                                </v>
          </cell>
          <cell r="N1277" t="str">
            <v>00</v>
          </cell>
          <cell r="O1277" t="str">
            <v xml:space="preserve">UADD    </v>
          </cell>
          <cell r="P1277" t="str">
            <v>Gas Revenue Blanket</v>
          </cell>
          <cell r="Q1277" t="str">
            <v>Oregon - Gas Rev Projects/Roseburg</v>
          </cell>
          <cell r="R1277">
            <v>50358.06</v>
          </cell>
          <cell r="S1277" t="str">
            <v>1001</v>
          </cell>
          <cell r="T1277" t="str">
            <v>MN305</v>
          </cell>
          <cell r="U1277" t="str">
            <v>Mandated</v>
          </cell>
          <cell r="V1277" t="str">
            <v>GD.OR.380000</v>
          </cell>
          <cell r="W1277">
            <v>1</v>
          </cell>
          <cell r="X1277">
            <v>50358.06</v>
          </cell>
        </row>
        <row r="1278">
          <cell r="B1278" t="str">
            <v>MN304</v>
          </cell>
          <cell r="C1278" t="str">
            <v>1001</v>
          </cell>
          <cell r="D1278" t="str">
            <v>Gas New Res Services-Medford</v>
          </cell>
          <cell r="E1278" t="str">
            <v>98401131</v>
          </cell>
          <cell r="F1278" t="str">
            <v>DIS-G S Cap Blanket</v>
          </cell>
          <cell r="G1278">
            <v>33434</v>
          </cell>
          <cell r="H1278" t="str">
            <v>202105</v>
          </cell>
          <cell r="I1278">
            <v>202105</v>
          </cell>
          <cell r="J1278" t="str">
            <v>GD</v>
          </cell>
          <cell r="K1278" t="str">
            <v>OR</v>
          </cell>
          <cell r="L1278" t="str">
            <v>376000</v>
          </cell>
          <cell r="M1278" t="str">
            <v xml:space="preserve">068                                </v>
          </cell>
          <cell r="N1278" t="str">
            <v>00</v>
          </cell>
          <cell r="O1278" t="str">
            <v xml:space="preserve">UADD    </v>
          </cell>
          <cell r="P1278" t="str">
            <v>Gas Revenue Blanket</v>
          </cell>
          <cell r="Q1278" t="str">
            <v>Oregon - Gas Rev Projects/Medford</v>
          </cell>
          <cell r="R1278">
            <v>20.32</v>
          </cell>
          <cell r="S1278" t="str">
            <v>1001</v>
          </cell>
          <cell r="T1278" t="str">
            <v>MN304</v>
          </cell>
          <cell r="U1278" t="str">
            <v>Mandated</v>
          </cell>
          <cell r="V1278" t="str">
            <v>GD.OR.376000</v>
          </cell>
          <cell r="W1278">
            <v>1</v>
          </cell>
          <cell r="X1278">
            <v>20.32</v>
          </cell>
        </row>
        <row r="1279">
          <cell r="B1279" t="str">
            <v>MN304</v>
          </cell>
          <cell r="C1279" t="str">
            <v>1001</v>
          </cell>
          <cell r="D1279" t="str">
            <v>Gas New Res Services-Medford</v>
          </cell>
          <cell r="E1279" t="str">
            <v>98401131</v>
          </cell>
          <cell r="F1279" t="str">
            <v>DIS-G S Cap Blanket</v>
          </cell>
          <cell r="G1279">
            <v>33434</v>
          </cell>
          <cell r="H1279" t="str">
            <v>202105</v>
          </cell>
          <cell r="I1279">
            <v>202105</v>
          </cell>
          <cell r="J1279" t="str">
            <v>GD</v>
          </cell>
          <cell r="K1279" t="str">
            <v>OR</v>
          </cell>
          <cell r="L1279" t="str">
            <v>380000</v>
          </cell>
          <cell r="M1279" t="str">
            <v xml:space="preserve">068                                </v>
          </cell>
          <cell r="N1279" t="str">
            <v>00</v>
          </cell>
          <cell r="O1279" t="str">
            <v xml:space="preserve">UADD    </v>
          </cell>
          <cell r="P1279" t="str">
            <v>Gas Revenue Blanket</v>
          </cell>
          <cell r="Q1279" t="str">
            <v>Oregon - Gas Rev Projects/Medford</v>
          </cell>
          <cell r="R1279">
            <v>3.78</v>
          </cell>
          <cell r="S1279" t="str">
            <v>1001</v>
          </cell>
          <cell r="T1279" t="str">
            <v>MN304</v>
          </cell>
          <cell r="U1279" t="str">
            <v>Mandated</v>
          </cell>
          <cell r="V1279" t="str">
            <v>GD.OR.380000</v>
          </cell>
          <cell r="W1279">
            <v>1</v>
          </cell>
          <cell r="X1279">
            <v>3.78</v>
          </cell>
        </row>
        <row r="1280">
          <cell r="B1280" t="str">
            <v>MN207</v>
          </cell>
          <cell r="C1280" t="str">
            <v>1050</v>
          </cell>
          <cell r="D1280" t="str">
            <v>Gas Meter Purchases OR STR</v>
          </cell>
          <cell r="E1280" t="str">
            <v>06801275</v>
          </cell>
          <cell r="F1280" t="str">
            <v>DIS-Pur Blanket</v>
          </cell>
          <cell r="G1280">
            <v>42005</v>
          </cell>
          <cell r="H1280" t="str">
            <v>202105</v>
          </cell>
          <cell r="I1280">
            <v>202105</v>
          </cell>
          <cell r="J1280" t="str">
            <v>GD</v>
          </cell>
          <cell r="K1280" t="str">
            <v>OR</v>
          </cell>
          <cell r="L1280" t="str">
            <v>381000</v>
          </cell>
          <cell r="M1280" t="str">
            <v xml:space="preserve">068                                </v>
          </cell>
          <cell r="N1280" t="str">
            <v>00</v>
          </cell>
          <cell r="O1280" t="str">
            <v xml:space="preserve">UADD    </v>
          </cell>
          <cell r="P1280" t="str">
            <v>Gas Meters Minor Blanket</v>
          </cell>
          <cell r="Q1280" t="str">
            <v>ORCA Meters Minor Blanket</v>
          </cell>
          <cell r="R1280">
            <v>897.97</v>
          </cell>
          <cell r="S1280" t="str">
            <v>1050</v>
          </cell>
          <cell r="T1280" t="str">
            <v>MN207</v>
          </cell>
          <cell r="U1280" t="str">
            <v>Mandated</v>
          </cell>
          <cell r="V1280" t="str">
            <v>GD.OR.381000</v>
          </cell>
          <cell r="W1280">
            <v>1</v>
          </cell>
          <cell r="X1280">
            <v>897.97</v>
          </cell>
        </row>
        <row r="1281">
          <cell r="B1281" t="str">
            <v>MN508</v>
          </cell>
          <cell r="C1281" t="str">
            <v>1051</v>
          </cell>
          <cell r="D1281" t="str">
            <v>OR Gas Regulator Purchases</v>
          </cell>
          <cell r="E1281" t="str">
            <v>06801220</v>
          </cell>
          <cell r="F1281" t="str">
            <v>DIS-Pur Blanket</v>
          </cell>
          <cell r="G1281">
            <v>38353</v>
          </cell>
          <cell r="H1281" t="str">
            <v>202105</v>
          </cell>
          <cell r="I1281">
            <v>202105</v>
          </cell>
          <cell r="J1281" t="str">
            <v>GD</v>
          </cell>
          <cell r="K1281" t="str">
            <v>OR</v>
          </cell>
          <cell r="L1281" t="str">
            <v>381000</v>
          </cell>
          <cell r="M1281" t="str">
            <v xml:space="preserve">068                                </v>
          </cell>
          <cell r="N1281" t="str">
            <v>00</v>
          </cell>
          <cell r="O1281" t="str">
            <v xml:space="preserve">UADD    </v>
          </cell>
          <cell r="P1281" t="str">
            <v>Gas Regulators Minor Blanket</v>
          </cell>
          <cell r="Q1281" t="str">
            <v>ORCA Regulators</v>
          </cell>
          <cell r="R1281">
            <v>17518.12</v>
          </cell>
          <cell r="S1281" t="str">
            <v>1051</v>
          </cell>
          <cell r="T1281" t="str">
            <v>MN508</v>
          </cell>
          <cell r="U1281" t="str">
            <v>Mandated</v>
          </cell>
          <cell r="V1281" t="str">
            <v>GD.OR.381000</v>
          </cell>
          <cell r="W1281">
            <v>1</v>
          </cell>
          <cell r="X1281">
            <v>17518.12</v>
          </cell>
        </row>
        <row r="1282">
          <cell r="B1282" t="str">
            <v>YQ301</v>
          </cell>
          <cell r="C1282" t="str">
            <v>2277</v>
          </cell>
          <cell r="D1282" t="str">
            <v>SCADA Hardware Refresh-Blanket</v>
          </cell>
          <cell r="E1282" t="str">
            <v>09905915</v>
          </cell>
          <cell r="F1282" t="str">
            <v>GP-Cap Blanket</v>
          </cell>
          <cell r="G1282">
            <v>42064</v>
          </cell>
          <cell r="H1282" t="str">
            <v>202105</v>
          </cell>
          <cell r="I1282">
            <v>202105</v>
          </cell>
          <cell r="J1282" t="str">
            <v>CD</v>
          </cell>
          <cell r="K1282" t="str">
            <v>AA</v>
          </cell>
          <cell r="L1282" t="str">
            <v>391101</v>
          </cell>
          <cell r="M1282" t="str">
            <v xml:space="preserve">099                                </v>
          </cell>
          <cell r="N1282" t="str">
            <v>00</v>
          </cell>
          <cell r="O1282" t="str">
            <v xml:space="preserve">UADD    </v>
          </cell>
          <cell r="P1282" t="str">
            <v>SCADA Upgrade</v>
          </cell>
          <cell r="Q1282" t="str">
            <v>Scada Upgrade</v>
          </cell>
          <cell r="R1282">
            <v>3763.11</v>
          </cell>
          <cell r="S1282" t="str">
            <v>2277</v>
          </cell>
          <cell r="T1282" t="str">
            <v>YQ301</v>
          </cell>
          <cell r="U1282" t="str">
            <v>Programs</v>
          </cell>
          <cell r="V1282" t="str">
            <v>CD.AA.391101</v>
          </cell>
          <cell r="W1282">
            <v>9.307E-2</v>
          </cell>
          <cell r="X1282">
            <v>350.23264770000003</v>
          </cell>
        </row>
        <row r="1283">
          <cell r="B1283" t="str">
            <v>SS201</v>
          </cell>
          <cell r="C1283" t="str">
            <v>2531</v>
          </cell>
          <cell r="D1283" t="str">
            <v>IT Sub Westside Rep 09805795</v>
          </cell>
          <cell r="E1283" t="str">
            <v>09906873</v>
          </cell>
          <cell r="F1283" t="str">
            <v>GP-Cap Specific</v>
          </cell>
          <cell r="G1283">
            <v>42461</v>
          </cell>
          <cell r="H1283" t="str">
            <v>202105</v>
          </cell>
          <cell r="I1283">
            <v>202105</v>
          </cell>
          <cell r="J1283" t="str">
            <v>CD</v>
          </cell>
          <cell r="K1283" t="str">
            <v>AA</v>
          </cell>
          <cell r="L1283" t="str">
            <v>397000</v>
          </cell>
          <cell r="M1283" t="str">
            <v xml:space="preserve">099                                </v>
          </cell>
          <cell r="N1283" t="str">
            <v>00</v>
          </cell>
          <cell r="O1283" t="str">
            <v xml:space="preserve">UADD    </v>
          </cell>
          <cell r="P1283" t="str">
            <v>Westside 230 kV Substation - Rebuild</v>
          </cell>
          <cell r="Q1283" t="str">
            <v>Westside 230 kV Substation - Rebuild</v>
          </cell>
          <cell r="R1283">
            <v>230702.67</v>
          </cell>
          <cell r="S1283" t="str">
            <v>2531</v>
          </cell>
          <cell r="T1283" t="str">
            <v>SS201</v>
          </cell>
          <cell r="U1283" t="str">
            <v>Projects</v>
          </cell>
          <cell r="V1283" t="str">
            <v>CD.AA.397000</v>
          </cell>
          <cell r="W1283">
            <v>9.307E-2</v>
          </cell>
          <cell r="X1283">
            <v>21471.4974969</v>
          </cell>
        </row>
        <row r="1284">
          <cell r="B1284" t="str">
            <v>FC802</v>
          </cell>
          <cell r="C1284" t="str">
            <v>2618</v>
          </cell>
          <cell r="D1284" t="str">
            <v>Rattle Snake - Lind Sub</v>
          </cell>
          <cell r="E1284" t="str">
            <v>09906763</v>
          </cell>
          <cell r="F1284" t="str">
            <v>GP-Cap Specific</v>
          </cell>
          <cell r="G1284">
            <v>43405</v>
          </cell>
          <cell r="H1284" t="str">
            <v>202105</v>
          </cell>
          <cell r="I1284">
            <v>202105</v>
          </cell>
          <cell r="J1284" t="str">
            <v>CD</v>
          </cell>
          <cell r="K1284" t="str">
            <v>AA</v>
          </cell>
          <cell r="L1284" t="str">
            <v>397000</v>
          </cell>
          <cell r="M1284" t="str">
            <v xml:space="preserve">099                                </v>
          </cell>
          <cell r="N1284" t="str">
            <v>00</v>
          </cell>
          <cell r="O1284" t="str">
            <v xml:space="preserve">UADD    </v>
          </cell>
          <cell r="P1284" t="str">
            <v>Rattlesnake Flat 115kV Wind Farm Project</v>
          </cell>
          <cell r="Q1284" t="str">
            <v>Lind 115kV Sub: Comms Integration</v>
          </cell>
          <cell r="R1284">
            <v>274352.31</v>
          </cell>
          <cell r="S1284" t="str">
            <v>2618</v>
          </cell>
          <cell r="T1284" t="str">
            <v>FC802</v>
          </cell>
          <cell r="U1284" t="str">
            <v>Projects</v>
          </cell>
          <cell r="V1284" t="str">
            <v>CD.AA.397000</v>
          </cell>
          <cell r="W1284">
            <v>9.307E-2</v>
          </cell>
          <cell r="X1284">
            <v>25533.969491700002</v>
          </cell>
        </row>
        <row r="1285">
          <cell r="B1285" t="str">
            <v>FC801</v>
          </cell>
          <cell r="C1285" t="str">
            <v>2618</v>
          </cell>
          <cell r="D1285" t="str">
            <v>Rattle Snake - Warden Sw Stn.</v>
          </cell>
          <cell r="E1285" t="str">
            <v>09906762</v>
          </cell>
          <cell r="F1285" t="str">
            <v>GP-Cap Specific</v>
          </cell>
          <cell r="G1285">
            <v>43405</v>
          </cell>
          <cell r="H1285" t="str">
            <v>202105</v>
          </cell>
          <cell r="I1285">
            <v>202105</v>
          </cell>
          <cell r="J1285" t="str">
            <v>CD</v>
          </cell>
          <cell r="K1285" t="str">
            <v>AA</v>
          </cell>
          <cell r="L1285" t="str">
            <v>397000</v>
          </cell>
          <cell r="M1285" t="str">
            <v xml:space="preserve">099                                </v>
          </cell>
          <cell r="N1285" t="str">
            <v>00</v>
          </cell>
          <cell r="O1285" t="str">
            <v xml:space="preserve">UADD    </v>
          </cell>
          <cell r="P1285" t="str">
            <v>Rattlesnake Flat 115kV Wind Farm Project</v>
          </cell>
          <cell r="Q1285" t="str">
            <v>Warden 115kV Sub: Comms Integration</v>
          </cell>
          <cell r="R1285">
            <v>303804.12</v>
          </cell>
          <cell r="S1285" t="str">
            <v>2618</v>
          </cell>
          <cell r="T1285" t="str">
            <v>FC801</v>
          </cell>
          <cell r="U1285" t="str">
            <v>Projects</v>
          </cell>
          <cell r="V1285" t="str">
            <v>CD.AA.397000</v>
          </cell>
          <cell r="W1285">
            <v>9.307E-2</v>
          </cell>
          <cell r="X1285">
            <v>28275.049448400001</v>
          </cell>
        </row>
        <row r="1286">
          <cell r="B1286" t="str">
            <v>FT801</v>
          </cell>
          <cell r="C1286" t="str">
            <v>2618</v>
          </cell>
          <cell r="D1286" t="str">
            <v>Rattle Snake -Neilson Sub Repl</v>
          </cell>
          <cell r="E1286" t="str">
            <v>09906871</v>
          </cell>
          <cell r="F1286" t="str">
            <v>GP-Cap Specific</v>
          </cell>
          <cell r="G1286">
            <v>43405</v>
          </cell>
          <cell r="H1286" t="str">
            <v>202105</v>
          </cell>
          <cell r="I1286">
            <v>202105</v>
          </cell>
          <cell r="J1286" t="str">
            <v>CD</v>
          </cell>
          <cell r="K1286" t="str">
            <v>AA</v>
          </cell>
          <cell r="L1286" t="str">
            <v>397000</v>
          </cell>
          <cell r="M1286" t="str">
            <v xml:space="preserve">099                                </v>
          </cell>
          <cell r="N1286" t="str">
            <v>00</v>
          </cell>
          <cell r="O1286" t="str">
            <v xml:space="preserve">UADD    </v>
          </cell>
          <cell r="P1286" t="str">
            <v>Rattlesnake Flat 115kV Wind Farm Project</v>
          </cell>
          <cell r="Q1286" t="str">
            <v>Neilson 115kV Substation: Comms Integration</v>
          </cell>
          <cell r="R1286">
            <v>2394.27</v>
          </cell>
          <cell r="S1286" t="str">
            <v>2618</v>
          </cell>
          <cell r="T1286" t="str">
            <v>FT801</v>
          </cell>
          <cell r="U1286" t="str">
            <v>Projects</v>
          </cell>
          <cell r="V1286" t="str">
            <v>CD.AA.397000</v>
          </cell>
          <cell r="W1286">
            <v>9.307E-2</v>
          </cell>
          <cell r="X1286">
            <v>222.83470890000001</v>
          </cell>
        </row>
        <row r="1287">
          <cell r="B1287" t="str">
            <v>MN409</v>
          </cell>
          <cell r="C1287" t="str">
            <v>3001</v>
          </cell>
          <cell r="D1287" t="str">
            <v>Det Pipe Repl Klamath f</v>
          </cell>
          <cell r="E1287" t="str">
            <v>98705063</v>
          </cell>
          <cell r="F1287" t="str">
            <v>DIS-G S Cap Blanket</v>
          </cell>
          <cell r="G1287">
            <v>41091</v>
          </cell>
          <cell r="H1287" t="str">
            <v>202105</v>
          </cell>
          <cell r="I1287">
            <v>202105</v>
          </cell>
          <cell r="J1287" t="str">
            <v>GD</v>
          </cell>
          <cell r="K1287" t="str">
            <v>OR</v>
          </cell>
          <cell r="L1287" t="str">
            <v>376000</v>
          </cell>
          <cell r="M1287" t="str">
            <v xml:space="preserve">068                                </v>
          </cell>
          <cell r="N1287" t="str">
            <v>00</v>
          </cell>
          <cell r="O1287" t="str">
            <v xml:space="preserve">UADD    </v>
          </cell>
          <cell r="P1287" t="str">
            <v>Replace Deteriorating Gas System</v>
          </cell>
          <cell r="Q1287" t="str">
            <v>Replace Deteriorated Gas System - Klamath</v>
          </cell>
          <cell r="R1287">
            <v>47723.68</v>
          </cell>
          <cell r="S1287" t="str">
            <v>3001</v>
          </cell>
          <cell r="T1287" t="str">
            <v>MN409</v>
          </cell>
          <cell r="U1287" t="str">
            <v>Programs</v>
          </cell>
          <cell r="V1287" t="str">
            <v>GD.OR.376000</v>
          </cell>
          <cell r="W1287">
            <v>1</v>
          </cell>
          <cell r="X1287">
            <v>47723.68</v>
          </cell>
        </row>
        <row r="1288">
          <cell r="B1288" t="str">
            <v>MN410</v>
          </cell>
          <cell r="C1288" t="str">
            <v>3001</v>
          </cell>
          <cell r="D1288" t="str">
            <v>Det Pipe Repl LaGrande</v>
          </cell>
          <cell r="E1288" t="str">
            <v>98805069</v>
          </cell>
          <cell r="F1288" t="str">
            <v>DIS-G S Cap Blanket</v>
          </cell>
          <cell r="G1288">
            <v>41275</v>
          </cell>
          <cell r="H1288" t="str">
            <v>202105</v>
          </cell>
          <cell r="I1288">
            <v>202105</v>
          </cell>
          <cell r="J1288" t="str">
            <v>GD</v>
          </cell>
          <cell r="K1288" t="str">
            <v>OR</v>
          </cell>
          <cell r="L1288" t="str">
            <v>376000</v>
          </cell>
          <cell r="M1288" t="str">
            <v xml:space="preserve">068                                </v>
          </cell>
          <cell r="N1288" t="str">
            <v>00</v>
          </cell>
          <cell r="O1288" t="str">
            <v xml:space="preserve">UADD    </v>
          </cell>
          <cell r="P1288" t="str">
            <v>Replace Deteriorating Gas System</v>
          </cell>
          <cell r="Q1288" t="str">
            <v>Replace Deteriorated Gas System - La Grande</v>
          </cell>
          <cell r="R1288">
            <v>4625.18</v>
          </cell>
          <cell r="S1288" t="str">
            <v>3001</v>
          </cell>
          <cell r="T1288" t="str">
            <v>MN410</v>
          </cell>
          <cell r="U1288" t="str">
            <v>Programs</v>
          </cell>
          <cell r="V1288" t="str">
            <v>GD.OR.376000</v>
          </cell>
          <cell r="W1288">
            <v>1</v>
          </cell>
          <cell r="X1288">
            <v>4625.18</v>
          </cell>
        </row>
        <row r="1289">
          <cell r="B1289" t="str">
            <v>MN410</v>
          </cell>
          <cell r="C1289" t="str">
            <v>3001</v>
          </cell>
          <cell r="D1289" t="str">
            <v>Det Pipe Repl LaGrande</v>
          </cell>
          <cell r="E1289" t="str">
            <v>98805069</v>
          </cell>
          <cell r="F1289" t="str">
            <v>DIS-G S Cap Blanket</v>
          </cell>
          <cell r="G1289">
            <v>41275</v>
          </cell>
          <cell r="H1289" t="str">
            <v>202105</v>
          </cell>
          <cell r="I1289">
            <v>202105</v>
          </cell>
          <cell r="J1289" t="str">
            <v>GD</v>
          </cell>
          <cell r="K1289" t="str">
            <v>OR</v>
          </cell>
          <cell r="L1289" t="str">
            <v>380000</v>
          </cell>
          <cell r="M1289" t="str">
            <v xml:space="preserve">068                                </v>
          </cell>
          <cell r="N1289" t="str">
            <v>00</v>
          </cell>
          <cell r="O1289" t="str">
            <v xml:space="preserve">UADD    </v>
          </cell>
          <cell r="P1289" t="str">
            <v>Replace Deteriorating Gas System</v>
          </cell>
          <cell r="Q1289" t="str">
            <v>Replace Deteriorated Gas System - La Grande</v>
          </cell>
          <cell r="R1289">
            <v>0</v>
          </cell>
          <cell r="S1289" t="str">
            <v>3001</v>
          </cell>
          <cell r="T1289" t="str">
            <v>MN410</v>
          </cell>
          <cell r="U1289" t="str">
            <v>Programs</v>
          </cell>
          <cell r="V1289" t="str">
            <v>GD.OR.380000</v>
          </cell>
          <cell r="W1289">
            <v>1</v>
          </cell>
          <cell r="X1289">
            <v>0</v>
          </cell>
        </row>
        <row r="1290">
          <cell r="B1290" t="str">
            <v>MN403</v>
          </cell>
          <cell r="C1290" t="str">
            <v>3003</v>
          </cell>
          <cell r="D1290" t="str">
            <v>Gas Road Relocates-Klamth Fls</v>
          </cell>
          <cell r="E1290" t="str">
            <v>98701230</v>
          </cell>
          <cell r="F1290" t="str">
            <v>DIS-G S Cap Blanket</v>
          </cell>
          <cell r="G1290">
            <v>40360</v>
          </cell>
          <cell r="H1290" t="str">
            <v>202105</v>
          </cell>
          <cell r="I1290">
            <v>202105</v>
          </cell>
          <cell r="J1290" t="str">
            <v>GD</v>
          </cell>
          <cell r="K1290" t="str">
            <v>OR</v>
          </cell>
          <cell r="L1290" t="str">
            <v>376000</v>
          </cell>
          <cell r="M1290" t="str">
            <v xml:space="preserve">068                                </v>
          </cell>
          <cell r="N1290" t="str">
            <v>00</v>
          </cell>
          <cell r="O1290" t="str">
            <v xml:space="preserve">UADD    </v>
          </cell>
          <cell r="P1290" t="str">
            <v>Gas Replace-St&amp;Hwy</v>
          </cell>
          <cell r="Q1290" t="str">
            <v>Relocate Due to St&amp;Hwy Work - Klamath</v>
          </cell>
          <cell r="R1290">
            <v>53.63</v>
          </cell>
          <cell r="S1290" t="str">
            <v>3003</v>
          </cell>
          <cell r="T1290" t="str">
            <v>MN403</v>
          </cell>
          <cell r="U1290" t="str">
            <v>Mandated</v>
          </cell>
          <cell r="V1290" t="str">
            <v>GD.OR.376000</v>
          </cell>
          <cell r="W1290">
            <v>1</v>
          </cell>
          <cell r="X1290">
            <v>53.63</v>
          </cell>
        </row>
        <row r="1291">
          <cell r="B1291" t="str">
            <v>MN404</v>
          </cell>
          <cell r="C1291" t="str">
            <v>3003</v>
          </cell>
          <cell r="D1291" t="str">
            <v>Gas Road Relocates-LaGrande</v>
          </cell>
          <cell r="E1291" t="str">
            <v>98801230</v>
          </cell>
          <cell r="F1291" t="str">
            <v>DIS-G S Cap Blanket</v>
          </cell>
          <cell r="G1291">
            <v>40360</v>
          </cell>
          <cell r="H1291" t="str">
            <v>202105</v>
          </cell>
          <cell r="I1291">
            <v>202105</v>
          </cell>
          <cell r="J1291" t="str">
            <v>GD</v>
          </cell>
          <cell r="K1291" t="str">
            <v>OR</v>
          </cell>
          <cell r="L1291" t="str">
            <v>380000</v>
          </cell>
          <cell r="M1291" t="str">
            <v xml:space="preserve">068                                </v>
          </cell>
          <cell r="N1291" t="str">
            <v>00</v>
          </cell>
          <cell r="O1291" t="str">
            <v xml:space="preserve">UADD    </v>
          </cell>
          <cell r="P1291" t="str">
            <v>Gas Replace-St&amp;Hwy</v>
          </cell>
          <cell r="Q1291" t="str">
            <v>Relocate Due to St&amp;Hwy Work - La Grande</v>
          </cell>
          <cell r="R1291">
            <v>78344.259999999995</v>
          </cell>
          <cell r="S1291" t="str">
            <v>3003</v>
          </cell>
          <cell r="T1291" t="str">
            <v>MN404</v>
          </cell>
          <cell r="U1291" t="str">
            <v>Mandated</v>
          </cell>
          <cell r="V1291" t="str">
            <v>GD.OR.380000</v>
          </cell>
          <cell r="W1291">
            <v>1</v>
          </cell>
          <cell r="X1291">
            <v>78344.259999999995</v>
          </cell>
        </row>
        <row r="1292">
          <cell r="B1292" t="str">
            <v>MN401</v>
          </cell>
          <cell r="C1292" t="str">
            <v>3003</v>
          </cell>
          <cell r="D1292" t="str">
            <v>Gas Road Relocates-Medford</v>
          </cell>
          <cell r="E1292" t="str">
            <v>98401230</v>
          </cell>
          <cell r="F1292" t="str">
            <v>DIS-G S Cap Blanket</v>
          </cell>
          <cell r="G1292">
            <v>40360</v>
          </cell>
          <cell r="H1292" t="str">
            <v>202105</v>
          </cell>
          <cell r="I1292">
            <v>202105</v>
          </cell>
          <cell r="J1292" t="str">
            <v>GD</v>
          </cell>
          <cell r="K1292" t="str">
            <v>OR</v>
          </cell>
          <cell r="L1292" t="str">
            <v>376000</v>
          </cell>
          <cell r="M1292" t="str">
            <v xml:space="preserve">068                                </v>
          </cell>
          <cell r="N1292" t="str">
            <v>00</v>
          </cell>
          <cell r="O1292" t="str">
            <v xml:space="preserve">UADD    </v>
          </cell>
          <cell r="P1292" t="str">
            <v>Gas Replace-St&amp;Hwy</v>
          </cell>
          <cell r="Q1292" t="str">
            <v>Relocate Due to St&amp;Hwy Work - Medford</v>
          </cell>
          <cell r="R1292">
            <v>26102.38</v>
          </cell>
          <cell r="S1292" t="str">
            <v>3003</v>
          </cell>
          <cell r="T1292" t="str">
            <v>MN401</v>
          </cell>
          <cell r="U1292" t="str">
            <v>Mandated</v>
          </cell>
          <cell r="V1292" t="str">
            <v>GD.OR.376000</v>
          </cell>
          <cell r="W1292">
            <v>1</v>
          </cell>
          <cell r="X1292">
            <v>26102.38</v>
          </cell>
        </row>
        <row r="1293">
          <cell r="B1293" t="str">
            <v>MN401</v>
          </cell>
          <cell r="C1293" t="str">
            <v>3003</v>
          </cell>
          <cell r="D1293" t="str">
            <v>Gas Road Relocates-Medford</v>
          </cell>
          <cell r="E1293" t="str">
            <v>98401230</v>
          </cell>
          <cell r="F1293" t="str">
            <v>DIS-G S Cap Blanket</v>
          </cell>
          <cell r="G1293">
            <v>40360</v>
          </cell>
          <cell r="H1293" t="str">
            <v>202105</v>
          </cell>
          <cell r="I1293">
            <v>202105</v>
          </cell>
          <cell r="J1293" t="str">
            <v>GD</v>
          </cell>
          <cell r="K1293" t="str">
            <v>OR</v>
          </cell>
          <cell r="L1293" t="str">
            <v>380000</v>
          </cell>
          <cell r="M1293" t="str">
            <v xml:space="preserve">068                                </v>
          </cell>
          <cell r="N1293" t="str">
            <v>00</v>
          </cell>
          <cell r="O1293" t="str">
            <v xml:space="preserve">UADD    </v>
          </cell>
          <cell r="P1293" t="str">
            <v>Gas Replace-St&amp;Hwy</v>
          </cell>
          <cell r="Q1293" t="str">
            <v>Relocate Due to St&amp;Hwy Work - Medford</v>
          </cell>
          <cell r="R1293">
            <v>48097.36</v>
          </cell>
          <cell r="S1293" t="str">
            <v>3003</v>
          </cell>
          <cell r="T1293" t="str">
            <v>MN401</v>
          </cell>
          <cell r="U1293" t="str">
            <v>Mandated</v>
          </cell>
          <cell r="V1293" t="str">
            <v>GD.OR.380000</v>
          </cell>
          <cell r="W1293">
            <v>1</v>
          </cell>
          <cell r="X1293">
            <v>48097.36</v>
          </cell>
        </row>
        <row r="1294">
          <cell r="B1294" t="str">
            <v>MN402</v>
          </cell>
          <cell r="C1294" t="str">
            <v>3003</v>
          </cell>
          <cell r="D1294" t="str">
            <v>Gas Road Relocates-Roseburg</v>
          </cell>
          <cell r="E1294" t="str">
            <v>98601230</v>
          </cell>
          <cell r="F1294" t="str">
            <v>DIS-G S Cap Blanket</v>
          </cell>
          <cell r="G1294">
            <v>40360</v>
          </cell>
          <cell r="H1294" t="str">
            <v>202105</v>
          </cell>
          <cell r="I1294">
            <v>202105</v>
          </cell>
          <cell r="J1294" t="str">
            <v>GD</v>
          </cell>
          <cell r="K1294" t="str">
            <v>OR</v>
          </cell>
          <cell r="L1294" t="str">
            <v>376000</v>
          </cell>
          <cell r="M1294" t="str">
            <v xml:space="preserve">068                                </v>
          </cell>
          <cell r="N1294" t="str">
            <v>00</v>
          </cell>
          <cell r="O1294" t="str">
            <v xml:space="preserve">UADD    </v>
          </cell>
          <cell r="P1294" t="str">
            <v>Gas Replace-St&amp;Hwy</v>
          </cell>
          <cell r="Q1294" t="str">
            <v>Relocate Due to St&amp;Hwy Work - Roseburg</v>
          </cell>
          <cell r="R1294">
            <v>33.96</v>
          </cell>
          <cell r="S1294" t="str">
            <v>3003</v>
          </cell>
          <cell r="T1294" t="str">
            <v>MN402</v>
          </cell>
          <cell r="U1294" t="str">
            <v>Mandated</v>
          </cell>
          <cell r="V1294" t="str">
            <v>GD.OR.376000</v>
          </cell>
          <cell r="W1294">
            <v>1</v>
          </cell>
          <cell r="X1294">
            <v>33.96</v>
          </cell>
        </row>
        <row r="1295">
          <cell r="B1295" t="str">
            <v>MN402</v>
          </cell>
          <cell r="C1295" t="str">
            <v>3003</v>
          </cell>
          <cell r="D1295" t="str">
            <v>Gas Road Relocates-Roseburg</v>
          </cell>
          <cell r="E1295" t="str">
            <v>98601230</v>
          </cell>
          <cell r="F1295" t="str">
            <v>DIS-G S Cap Blanket</v>
          </cell>
          <cell r="G1295">
            <v>40360</v>
          </cell>
          <cell r="H1295" t="str">
            <v>202105</v>
          </cell>
          <cell r="I1295">
            <v>202105</v>
          </cell>
          <cell r="J1295" t="str">
            <v>GD</v>
          </cell>
          <cell r="K1295" t="str">
            <v>OR</v>
          </cell>
          <cell r="L1295" t="str">
            <v>380000</v>
          </cell>
          <cell r="M1295" t="str">
            <v xml:space="preserve">068                                </v>
          </cell>
          <cell r="N1295" t="str">
            <v>00</v>
          </cell>
          <cell r="O1295" t="str">
            <v xml:space="preserve">UADD    </v>
          </cell>
          <cell r="P1295" t="str">
            <v>Gas Replace-St&amp;Hwy</v>
          </cell>
          <cell r="Q1295" t="str">
            <v>Relocate Due to St&amp;Hwy Work - Roseburg</v>
          </cell>
          <cell r="R1295">
            <v>586.11</v>
          </cell>
          <cell r="S1295" t="str">
            <v>3003</v>
          </cell>
          <cell r="T1295" t="str">
            <v>MN402</v>
          </cell>
          <cell r="U1295" t="str">
            <v>Mandated</v>
          </cell>
          <cell r="V1295" t="str">
            <v>GD.OR.380000</v>
          </cell>
          <cell r="W1295">
            <v>1</v>
          </cell>
          <cell r="X1295">
            <v>586.11</v>
          </cell>
        </row>
        <row r="1296">
          <cell r="B1296" t="str">
            <v>XE023</v>
          </cell>
          <cell r="C1296" t="str">
            <v>3003</v>
          </cell>
          <cell r="D1296" t="str">
            <v>Kirtland Rd 6" HP Relocation</v>
          </cell>
          <cell r="E1296" t="str">
            <v>98405360</v>
          </cell>
          <cell r="F1296" t="str">
            <v>DIS-G S Cap Specific</v>
          </cell>
          <cell r="G1296">
            <v>44166</v>
          </cell>
          <cell r="H1296" t="str">
            <v>202105</v>
          </cell>
          <cell r="I1296">
            <v>202105</v>
          </cell>
          <cell r="J1296" t="str">
            <v>GD</v>
          </cell>
          <cell r="K1296" t="str">
            <v>OR</v>
          </cell>
          <cell r="L1296" t="str">
            <v>376000</v>
          </cell>
          <cell r="M1296" t="str">
            <v xml:space="preserve">068                                </v>
          </cell>
          <cell r="N1296" t="str">
            <v>00</v>
          </cell>
          <cell r="O1296" t="str">
            <v xml:space="preserve">UADD    </v>
          </cell>
          <cell r="P1296" t="str">
            <v>Gas Replace-St&amp;Hwy</v>
          </cell>
          <cell r="Q1296" t="str">
            <v>Relocate Due to St&amp;Hwy Work- Gas Engineering</v>
          </cell>
          <cell r="R1296">
            <v>817550.99</v>
          </cell>
          <cell r="S1296" t="str">
            <v>3003</v>
          </cell>
          <cell r="T1296" t="str">
            <v>XE023</v>
          </cell>
          <cell r="U1296" t="str">
            <v>Mandated</v>
          </cell>
          <cell r="V1296" t="str">
            <v>GD.OR.376000</v>
          </cell>
          <cell r="W1296">
            <v>1</v>
          </cell>
          <cell r="X1296">
            <v>817550.99</v>
          </cell>
        </row>
        <row r="1297">
          <cell r="B1297" t="str">
            <v>MN309</v>
          </cell>
          <cell r="C1297" t="str">
            <v>3005</v>
          </cell>
          <cell r="D1297" t="str">
            <v>Gas Cust Caused Req-Klam Fls</v>
          </cell>
          <cell r="E1297" t="str">
            <v>98701122</v>
          </cell>
          <cell r="F1297" t="str">
            <v>DIS-G S Cap Blanket</v>
          </cell>
          <cell r="G1297">
            <v>40360</v>
          </cell>
          <cell r="H1297" t="str">
            <v>202105</v>
          </cell>
          <cell r="I1297">
            <v>202105</v>
          </cell>
          <cell r="J1297" t="str">
            <v>GD</v>
          </cell>
          <cell r="K1297" t="str">
            <v>OR</v>
          </cell>
          <cell r="L1297" t="str">
            <v>376000</v>
          </cell>
          <cell r="M1297" t="str">
            <v xml:space="preserve">068                                </v>
          </cell>
          <cell r="N1297" t="str">
            <v>00</v>
          </cell>
          <cell r="O1297" t="str">
            <v xml:space="preserve">UADD    </v>
          </cell>
          <cell r="P1297" t="str">
            <v>Gas Distribution Non-Revenue Blanket</v>
          </cell>
          <cell r="Q1297" t="str">
            <v>Gas Distribution Non Revenue - Klamath</v>
          </cell>
          <cell r="R1297">
            <v>6366.86</v>
          </cell>
          <cell r="S1297" t="str">
            <v>3005</v>
          </cell>
          <cell r="T1297" t="str">
            <v>MN309</v>
          </cell>
          <cell r="U1297" t="str">
            <v>Programs</v>
          </cell>
          <cell r="V1297" t="str">
            <v>GD.OR.376000</v>
          </cell>
          <cell r="W1297">
            <v>1</v>
          </cell>
          <cell r="X1297">
            <v>6366.86</v>
          </cell>
        </row>
        <row r="1298">
          <cell r="B1298" t="str">
            <v>MN309</v>
          </cell>
          <cell r="C1298" t="str">
            <v>3005</v>
          </cell>
          <cell r="D1298" t="str">
            <v>Gas Cust Caused Req-Klam Fls</v>
          </cell>
          <cell r="E1298" t="str">
            <v>98701122</v>
          </cell>
          <cell r="F1298" t="str">
            <v>DIS-G S Cap Blanket</v>
          </cell>
          <cell r="G1298">
            <v>40360</v>
          </cell>
          <cell r="H1298" t="str">
            <v>202105</v>
          </cell>
          <cell r="I1298">
            <v>202105</v>
          </cell>
          <cell r="J1298" t="str">
            <v>GD</v>
          </cell>
          <cell r="K1298" t="str">
            <v>OR</v>
          </cell>
          <cell r="L1298" t="str">
            <v>380000</v>
          </cell>
          <cell r="M1298" t="str">
            <v xml:space="preserve">068                                </v>
          </cell>
          <cell r="N1298" t="str">
            <v>00</v>
          </cell>
          <cell r="O1298" t="str">
            <v xml:space="preserve">UADD    </v>
          </cell>
          <cell r="P1298" t="str">
            <v>Gas Distribution Non-Revenue Blanket</v>
          </cell>
          <cell r="Q1298" t="str">
            <v>Gas Distribution Non Revenue - Klamath</v>
          </cell>
          <cell r="R1298">
            <v>1502.28</v>
          </cell>
          <cell r="S1298" t="str">
            <v>3005</v>
          </cell>
          <cell r="T1298" t="str">
            <v>MN309</v>
          </cell>
          <cell r="U1298" t="str">
            <v>Programs</v>
          </cell>
          <cell r="V1298" t="str">
            <v>GD.OR.380000</v>
          </cell>
          <cell r="W1298">
            <v>1</v>
          </cell>
          <cell r="X1298">
            <v>1502.28</v>
          </cell>
        </row>
        <row r="1299">
          <cell r="B1299" t="str">
            <v>MN310</v>
          </cell>
          <cell r="C1299" t="str">
            <v>3005</v>
          </cell>
          <cell r="D1299" t="str">
            <v>Gas Cust Caused Req-LaGrande</v>
          </cell>
          <cell r="E1299" t="str">
            <v>98801122</v>
          </cell>
          <cell r="F1299" t="str">
            <v>DIS-G S Cap Blanket</v>
          </cell>
          <cell r="G1299">
            <v>40360</v>
          </cell>
          <cell r="H1299" t="str">
            <v>202105</v>
          </cell>
          <cell r="I1299">
            <v>202105</v>
          </cell>
          <cell r="J1299" t="str">
            <v>GD</v>
          </cell>
          <cell r="K1299" t="str">
            <v>OR</v>
          </cell>
          <cell r="L1299" t="str">
            <v>376000</v>
          </cell>
          <cell r="M1299" t="str">
            <v xml:space="preserve">068                                </v>
          </cell>
          <cell r="N1299" t="str">
            <v>00</v>
          </cell>
          <cell r="O1299" t="str">
            <v xml:space="preserve">UADD    </v>
          </cell>
          <cell r="P1299" t="str">
            <v>Gas Distribution Non-Revenue Blanket</v>
          </cell>
          <cell r="Q1299" t="str">
            <v>Gas Distribution Non Revenue - La Grande</v>
          </cell>
          <cell r="R1299">
            <v>122.31</v>
          </cell>
          <cell r="S1299" t="str">
            <v>3005</v>
          </cell>
          <cell r="T1299" t="str">
            <v>MN310</v>
          </cell>
          <cell r="U1299" t="str">
            <v>Programs</v>
          </cell>
          <cell r="V1299" t="str">
            <v>GD.OR.376000</v>
          </cell>
          <cell r="W1299">
            <v>1</v>
          </cell>
          <cell r="X1299">
            <v>122.31</v>
          </cell>
        </row>
        <row r="1300">
          <cell r="B1300" t="str">
            <v>MN310</v>
          </cell>
          <cell r="C1300" t="str">
            <v>3005</v>
          </cell>
          <cell r="D1300" t="str">
            <v>Gas Cust Caused Req-LaGrande</v>
          </cell>
          <cell r="E1300" t="str">
            <v>98801122</v>
          </cell>
          <cell r="F1300" t="str">
            <v>DIS-G S Cap Blanket</v>
          </cell>
          <cell r="G1300">
            <v>40360</v>
          </cell>
          <cell r="H1300" t="str">
            <v>202105</v>
          </cell>
          <cell r="I1300">
            <v>202105</v>
          </cell>
          <cell r="J1300" t="str">
            <v>GD</v>
          </cell>
          <cell r="K1300" t="str">
            <v>OR</v>
          </cell>
          <cell r="L1300" t="str">
            <v>380000</v>
          </cell>
          <cell r="M1300" t="str">
            <v xml:space="preserve">068                                </v>
          </cell>
          <cell r="N1300" t="str">
            <v>00</v>
          </cell>
          <cell r="O1300" t="str">
            <v xml:space="preserve">UADD    </v>
          </cell>
          <cell r="P1300" t="str">
            <v>Gas Distribution Non-Revenue Blanket</v>
          </cell>
          <cell r="Q1300" t="str">
            <v>Gas Distribution Non Revenue - La Grande</v>
          </cell>
          <cell r="R1300">
            <v>137.5</v>
          </cell>
          <cell r="S1300" t="str">
            <v>3005</v>
          </cell>
          <cell r="T1300" t="str">
            <v>MN310</v>
          </cell>
          <cell r="U1300" t="str">
            <v>Programs</v>
          </cell>
          <cell r="V1300" t="str">
            <v>GD.OR.380000</v>
          </cell>
          <cell r="W1300">
            <v>1</v>
          </cell>
          <cell r="X1300">
            <v>137.5</v>
          </cell>
        </row>
        <row r="1301">
          <cell r="B1301" t="str">
            <v>MN206</v>
          </cell>
          <cell r="C1301" t="str">
            <v>3005</v>
          </cell>
          <cell r="D1301" t="str">
            <v>Gas Cust Caused Req-Medford</v>
          </cell>
          <cell r="E1301" t="str">
            <v>98401122</v>
          </cell>
          <cell r="F1301" t="str">
            <v>DIS-G S Cap Blanket</v>
          </cell>
          <cell r="G1301">
            <v>40360</v>
          </cell>
          <cell r="H1301" t="str">
            <v>202105</v>
          </cell>
          <cell r="I1301">
            <v>202105</v>
          </cell>
          <cell r="J1301" t="str">
            <v>GD</v>
          </cell>
          <cell r="K1301" t="str">
            <v>OR</v>
          </cell>
          <cell r="L1301" t="str">
            <v>376000</v>
          </cell>
          <cell r="M1301" t="str">
            <v xml:space="preserve">068                                </v>
          </cell>
          <cell r="N1301" t="str">
            <v>00</v>
          </cell>
          <cell r="O1301" t="str">
            <v xml:space="preserve">UADD    </v>
          </cell>
          <cell r="P1301" t="str">
            <v>Gas Distribution Non-Revenue Blanket</v>
          </cell>
          <cell r="Q1301" t="str">
            <v>Gas Distribution Non Revenue - Medford</v>
          </cell>
          <cell r="R1301">
            <v>18849.91</v>
          </cell>
          <cell r="S1301" t="str">
            <v>3005</v>
          </cell>
          <cell r="T1301" t="str">
            <v>MN206</v>
          </cell>
          <cell r="U1301" t="str">
            <v>Programs</v>
          </cell>
          <cell r="V1301" t="str">
            <v>GD.OR.376000</v>
          </cell>
          <cell r="W1301">
            <v>1</v>
          </cell>
          <cell r="X1301">
            <v>18849.91</v>
          </cell>
        </row>
        <row r="1302">
          <cell r="B1302" t="str">
            <v>MN206</v>
          </cell>
          <cell r="C1302" t="str">
            <v>3005</v>
          </cell>
          <cell r="D1302" t="str">
            <v>Gas Cust Caused Req-Medford</v>
          </cell>
          <cell r="E1302" t="str">
            <v>98401122</v>
          </cell>
          <cell r="F1302" t="str">
            <v>DIS-G S Cap Blanket</v>
          </cell>
          <cell r="G1302">
            <v>40360</v>
          </cell>
          <cell r="H1302" t="str">
            <v>202105</v>
          </cell>
          <cell r="I1302">
            <v>202105</v>
          </cell>
          <cell r="J1302" t="str">
            <v>GD</v>
          </cell>
          <cell r="K1302" t="str">
            <v>OR</v>
          </cell>
          <cell r="L1302" t="str">
            <v>380000</v>
          </cell>
          <cell r="M1302" t="str">
            <v xml:space="preserve">068                                </v>
          </cell>
          <cell r="N1302" t="str">
            <v>00</v>
          </cell>
          <cell r="O1302" t="str">
            <v xml:space="preserve">UADD    </v>
          </cell>
          <cell r="P1302" t="str">
            <v>Gas Distribution Non-Revenue Blanket</v>
          </cell>
          <cell r="Q1302" t="str">
            <v>Gas Distribution Non Revenue - Medford</v>
          </cell>
          <cell r="R1302">
            <v>4447.47</v>
          </cell>
          <cell r="S1302" t="str">
            <v>3005</v>
          </cell>
          <cell r="T1302" t="str">
            <v>MN206</v>
          </cell>
          <cell r="U1302" t="str">
            <v>Programs</v>
          </cell>
          <cell r="V1302" t="str">
            <v>GD.OR.380000</v>
          </cell>
          <cell r="W1302">
            <v>1</v>
          </cell>
          <cell r="X1302">
            <v>4447.47</v>
          </cell>
        </row>
        <row r="1303">
          <cell r="B1303" t="str">
            <v>MN360</v>
          </cell>
          <cell r="C1303" t="str">
            <v>3005</v>
          </cell>
          <cell r="D1303" t="str">
            <v>Gas Cust Caused Req-Roseburg</v>
          </cell>
          <cell r="E1303" t="str">
            <v>98601122</v>
          </cell>
          <cell r="F1303" t="str">
            <v>DIS-G S Cap Blanket</v>
          </cell>
          <cell r="G1303">
            <v>40360</v>
          </cell>
          <cell r="H1303" t="str">
            <v>202105</v>
          </cell>
          <cell r="I1303">
            <v>202105</v>
          </cell>
          <cell r="J1303" t="str">
            <v>GD</v>
          </cell>
          <cell r="K1303" t="str">
            <v>OR</v>
          </cell>
          <cell r="L1303" t="str">
            <v>376000</v>
          </cell>
          <cell r="M1303" t="str">
            <v xml:space="preserve">068                                </v>
          </cell>
          <cell r="N1303" t="str">
            <v>00</v>
          </cell>
          <cell r="O1303" t="str">
            <v xml:space="preserve">UADD    </v>
          </cell>
          <cell r="P1303" t="str">
            <v>Gas Distribution Non-Revenue Blanket</v>
          </cell>
          <cell r="Q1303" t="str">
            <v>Gas Distribution Non Revenue - Roseburg</v>
          </cell>
          <cell r="R1303">
            <v>-3581.6</v>
          </cell>
          <cell r="S1303" t="str">
            <v>3005</v>
          </cell>
          <cell r="T1303" t="str">
            <v>MN360</v>
          </cell>
          <cell r="U1303" t="str">
            <v>Programs</v>
          </cell>
          <cell r="V1303" t="str">
            <v>GD.OR.376000</v>
          </cell>
          <cell r="W1303">
            <v>1</v>
          </cell>
          <cell r="X1303">
            <v>-3581.6</v>
          </cell>
        </row>
        <row r="1304">
          <cell r="B1304" t="str">
            <v>MN360</v>
          </cell>
          <cell r="C1304" t="str">
            <v>3005</v>
          </cell>
          <cell r="D1304" t="str">
            <v>Gas Cust Caused Req-Roseburg</v>
          </cell>
          <cell r="E1304" t="str">
            <v>98601122</v>
          </cell>
          <cell r="F1304" t="str">
            <v>DIS-G S Cap Blanket</v>
          </cell>
          <cell r="G1304">
            <v>40360</v>
          </cell>
          <cell r="H1304" t="str">
            <v>202105</v>
          </cell>
          <cell r="I1304">
            <v>202105</v>
          </cell>
          <cell r="J1304" t="str">
            <v>GD</v>
          </cell>
          <cell r="K1304" t="str">
            <v>OR</v>
          </cell>
          <cell r="L1304" t="str">
            <v>380000</v>
          </cell>
          <cell r="M1304" t="str">
            <v xml:space="preserve">068                                </v>
          </cell>
          <cell r="N1304" t="str">
            <v>00</v>
          </cell>
          <cell r="O1304" t="str">
            <v xml:space="preserve">UADD    </v>
          </cell>
          <cell r="P1304" t="str">
            <v>Gas Distribution Non-Revenue Blanket</v>
          </cell>
          <cell r="Q1304" t="str">
            <v>Gas Distribution Non Revenue - Roseburg</v>
          </cell>
          <cell r="R1304">
            <v>-3581.56</v>
          </cell>
          <cell r="S1304" t="str">
            <v>3005</v>
          </cell>
          <cell r="T1304" t="str">
            <v>MN360</v>
          </cell>
          <cell r="U1304" t="str">
            <v>Programs</v>
          </cell>
          <cell r="V1304" t="str">
            <v>GD.OR.380000</v>
          </cell>
          <cell r="W1304">
            <v>1</v>
          </cell>
          <cell r="X1304">
            <v>-3581.56</v>
          </cell>
        </row>
        <row r="1305">
          <cell r="B1305" t="str">
            <v>MN206</v>
          </cell>
          <cell r="C1305" t="str">
            <v>3005</v>
          </cell>
          <cell r="D1305" t="str">
            <v>Gas Mains Non Rev - Grnts Pass</v>
          </cell>
          <cell r="E1305" t="str">
            <v>98501120</v>
          </cell>
          <cell r="F1305" t="str">
            <v>DIS-G S Cap Blanket</v>
          </cell>
          <cell r="G1305">
            <v>40179</v>
          </cell>
          <cell r="H1305" t="str">
            <v>202105</v>
          </cell>
          <cell r="I1305">
            <v>202105</v>
          </cell>
          <cell r="J1305" t="str">
            <v>GD</v>
          </cell>
          <cell r="K1305" t="str">
            <v>OR</v>
          </cell>
          <cell r="L1305" t="str">
            <v>376000</v>
          </cell>
          <cell r="M1305" t="str">
            <v xml:space="preserve">068                                </v>
          </cell>
          <cell r="N1305" t="str">
            <v>00</v>
          </cell>
          <cell r="O1305" t="str">
            <v xml:space="preserve">UADD    </v>
          </cell>
          <cell r="P1305" t="str">
            <v>Gas Distribution Non-Revenue Blanket</v>
          </cell>
          <cell r="Q1305" t="str">
            <v>Gas Distribution Non Revenue - Medford</v>
          </cell>
          <cell r="R1305">
            <v>2847.78</v>
          </cell>
          <cell r="S1305" t="str">
            <v>3005</v>
          </cell>
          <cell r="T1305" t="str">
            <v>MN206</v>
          </cell>
          <cell r="U1305" t="str">
            <v>Programs</v>
          </cell>
          <cell r="V1305" t="str">
            <v>GD.OR.376000</v>
          </cell>
          <cell r="W1305">
            <v>1</v>
          </cell>
          <cell r="X1305">
            <v>2847.78</v>
          </cell>
        </row>
        <row r="1306">
          <cell r="B1306" t="str">
            <v>MN206</v>
          </cell>
          <cell r="C1306" t="str">
            <v>3005</v>
          </cell>
          <cell r="D1306" t="str">
            <v>Gas Mains Non Rev - Grnts Pass</v>
          </cell>
          <cell r="E1306" t="str">
            <v>98501120</v>
          </cell>
          <cell r="F1306" t="str">
            <v>DIS-G S Cap Blanket</v>
          </cell>
          <cell r="G1306">
            <v>40179</v>
          </cell>
          <cell r="H1306" t="str">
            <v>202105</v>
          </cell>
          <cell r="I1306">
            <v>202105</v>
          </cell>
          <cell r="J1306" t="str">
            <v>GD</v>
          </cell>
          <cell r="K1306" t="str">
            <v>OR</v>
          </cell>
          <cell r="L1306" t="str">
            <v>380000</v>
          </cell>
          <cell r="M1306" t="str">
            <v xml:space="preserve">068                                </v>
          </cell>
          <cell r="N1306" t="str">
            <v>00</v>
          </cell>
          <cell r="O1306" t="str">
            <v xml:space="preserve">UADD    </v>
          </cell>
          <cell r="P1306" t="str">
            <v>Gas Distribution Non-Revenue Blanket</v>
          </cell>
          <cell r="Q1306" t="str">
            <v>Gas Distribution Non Revenue - Medford</v>
          </cell>
          <cell r="R1306">
            <v>671.91</v>
          </cell>
          <cell r="S1306" t="str">
            <v>3005</v>
          </cell>
          <cell r="T1306" t="str">
            <v>MN206</v>
          </cell>
          <cell r="U1306" t="str">
            <v>Programs</v>
          </cell>
          <cell r="V1306" t="str">
            <v>GD.OR.380000</v>
          </cell>
          <cell r="W1306">
            <v>1</v>
          </cell>
          <cell r="X1306">
            <v>671.91</v>
          </cell>
        </row>
        <row r="1307">
          <cell r="B1307" t="str">
            <v>MN309</v>
          </cell>
          <cell r="C1307" t="str">
            <v>3005</v>
          </cell>
          <cell r="D1307" t="str">
            <v>Gas Mains Non Rev - Kalmth Fls</v>
          </cell>
          <cell r="E1307" t="str">
            <v>98701120</v>
          </cell>
          <cell r="F1307" t="str">
            <v>DIS-G S Cap Blanket</v>
          </cell>
          <cell r="G1307">
            <v>40179</v>
          </cell>
          <cell r="H1307" t="str">
            <v>202105</v>
          </cell>
          <cell r="I1307">
            <v>202105</v>
          </cell>
          <cell r="J1307" t="str">
            <v>GD</v>
          </cell>
          <cell r="K1307" t="str">
            <v>OR</v>
          </cell>
          <cell r="L1307" t="str">
            <v>376000</v>
          </cell>
          <cell r="M1307" t="str">
            <v xml:space="preserve">068                                </v>
          </cell>
          <cell r="N1307" t="str">
            <v>00</v>
          </cell>
          <cell r="O1307" t="str">
            <v xml:space="preserve">UADD    </v>
          </cell>
          <cell r="P1307" t="str">
            <v>Gas Distribution Non-Revenue Blanket</v>
          </cell>
          <cell r="Q1307" t="str">
            <v>Gas Distribution Non Revenue - Klamath</v>
          </cell>
          <cell r="R1307">
            <v>671.77</v>
          </cell>
          <cell r="S1307" t="str">
            <v>3005</v>
          </cell>
          <cell r="T1307" t="str">
            <v>MN309</v>
          </cell>
          <cell r="U1307" t="str">
            <v>Programs</v>
          </cell>
          <cell r="V1307" t="str">
            <v>GD.OR.376000</v>
          </cell>
          <cell r="W1307">
            <v>1</v>
          </cell>
          <cell r="X1307">
            <v>671.77</v>
          </cell>
        </row>
        <row r="1308">
          <cell r="B1308" t="str">
            <v>MN309</v>
          </cell>
          <cell r="C1308" t="str">
            <v>3005</v>
          </cell>
          <cell r="D1308" t="str">
            <v>Gas Mains Non Rev - Kalmth Fls</v>
          </cell>
          <cell r="E1308" t="str">
            <v>98701120</v>
          </cell>
          <cell r="F1308" t="str">
            <v>DIS-G S Cap Blanket</v>
          </cell>
          <cell r="G1308">
            <v>40179</v>
          </cell>
          <cell r="H1308" t="str">
            <v>202105</v>
          </cell>
          <cell r="I1308">
            <v>202105</v>
          </cell>
          <cell r="J1308" t="str">
            <v>GD</v>
          </cell>
          <cell r="K1308" t="str">
            <v>OR</v>
          </cell>
          <cell r="L1308" t="str">
            <v>380000</v>
          </cell>
          <cell r="M1308" t="str">
            <v xml:space="preserve">068                                </v>
          </cell>
          <cell r="N1308" t="str">
            <v>00</v>
          </cell>
          <cell r="O1308" t="str">
            <v xml:space="preserve">UADD    </v>
          </cell>
          <cell r="P1308" t="str">
            <v>Gas Distribution Non-Revenue Blanket</v>
          </cell>
          <cell r="Q1308" t="str">
            <v>Gas Distribution Non Revenue - Klamath</v>
          </cell>
          <cell r="R1308">
            <v>80.87</v>
          </cell>
          <cell r="S1308" t="str">
            <v>3005</v>
          </cell>
          <cell r="T1308" t="str">
            <v>MN309</v>
          </cell>
          <cell r="U1308" t="str">
            <v>Programs</v>
          </cell>
          <cell r="V1308" t="str">
            <v>GD.OR.380000</v>
          </cell>
          <cell r="W1308">
            <v>1</v>
          </cell>
          <cell r="X1308">
            <v>80.87</v>
          </cell>
        </row>
        <row r="1309">
          <cell r="B1309" t="str">
            <v>MN206</v>
          </cell>
          <cell r="C1309" t="str">
            <v>3005</v>
          </cell>
          <cell r="D1309" t="str">
            <v>Gas Mains Non Rev - Medford</v>
          </cell>
          <cell r="E1309" t="str">
            <v>98401120</v>
          </cell>
          <cell r="F1309" t="str">
            <v>DIS-G S Cap Blanket</v>
          </cell>
          <cell r="G1309">
            <v>40179</v>
          </cell>
          <cell r="H1309" t="str">
            <v>202105</v>
          </cell>
          <cell r="I1309">
            <v>202105</v>
          </cell>
          <cell r="J1309" t="str">
            <v>GD</v>
          </cell>
          <cell r="K1309" t="str">
            <v>OR</v>
          </cell>
          <cell r="L1309" t="str">
            <v>376000</v>
          </cell>
          <cell r="M1309" t="str">
            <v xml:space="preserve">068                                </v>
          </cell>
          <cell r="N1309" t="str">
            <v>00</v>
          </cell>
          <cell r="O1309" t="str">
            <v xml:space="preserve">UADD    </v>
          </cell>
          <cell r="P1309" t="str">
            <v>Gas Distribution Non-Revenue Blanket</v>
          </cell>
          <cell r="Q1309" t="str">
            <v>Gas Distribution Non Revenue - Medford</v>
          </cell>
          <cell r="R1309">
            <v>52229.31</v>
          </cell>
          <cell r="S1309" t="str">
            <v>3005</v>
          </cell>
          <cell r="T1309" t="str">
            <v>MN206</v>
          </cell>
          <cell r="U1309" t="str">
            <v>Programs</v>
          </cell>
          <cell r="V1309" t="str">
            <v>GD.OR.376000</v>
          </cell>
          <cell r="W1309">
            <v>1</v>
          </cell>
          <cell r="X1309">
            <v>52229.31</v>
          </cell>
        </row>
        <row r="1310">
          <cell r="B1310" t="str">
            <v>MN206</v>
          </cell>
          <cell r="C1310" t="str">
            <v>3005</v>
          </cell>
          <cell r="D1310" t="str">
            <v>Gas Mains Non Rev - Medford</v>
          </cell>
          <cell r="E1310" t="str">
            <v>98401120</v>
          </cell>
          <cell r="F1310" t="str">
            <v>DIS-G S Cap Blanket</v>
          </cell>
          <cell r="G1310">
            <v>40179</v>
          </cell>
          <cell r="H1310" t="str">
            <v>202105</v>
          </cell>
          <cell r="I1310">
            <v>202105</v>
          </cell>
          <cell r="J1310" t="str">
            <v>GD</v>
          </cell>
          <cell r="K1310" t="str">
            <v>OR</v>
          </cell>
          <cell r="L1310" t="str">
            <v>380000</v>
          </cell>
          <cell r="M1310" t="str">
            <v xml:space="preserve">068                                </v>
          </cell>
          <cell r="N1310" t="str">
            <v>00</v>
          </cell>
          <cell r="O1310" t="str">
            <v xml:space="preserve">UADD    </v>
          </cell>
          <cell r="P1310" t="str">
            <v>Gas Distribution Non-Revenue Blanket</v>
          </cell>
          <cell r="Q1310" t="str">
            <v>Gas Distribution Non Revenue - Medford</v>
          </cell>
          <cell r="R1310">
            <v>47670.15</v>
          </cell>
          <cell r="S1310" t="str">
            <v>3005</v>
          </cell>
          <cell r="T1310" t="str">
            <v>MN206</v>
          </cell>
          <cell r="U1310" t="str">
            <v>Programs</v>
          </cell>
          <cell r="V1310" t="str">
            <v>GD.OR.380000</v>
          </cell>
          <cell r="W1310">
            <v>1</v>
          </cell>
          <cell r="X1310">
            <v>47670.15</v>
          </cell>
        </row>
        <row r="1311">
          <cell r="B1311" t="str">
            <v>MN360</v>
          </cell>
          <cell r="C1311" t="str">
            <v>3005</v>
          </cell>
          <cell r="D1311" t="str">
            <v>Gas Mains Non Rev - Roseburg</v>
          </cell>
          <cell r="E1311" t="str">
            <v>98601120</v>
          </cell>
          <cell r="F1311" t="str">
            <v>DIS-G S Cap Blanket</v>
          </cell>
          <cell r="G1311">
            <v>40179</v>
          </cell>
          <cell r="H1311" t="str">
            <v>202105</v>
          </cell>
          <cell r="I1311">
            <v>202105</v>
          </cell>
          <cell r="J1311" t="str">
            <v>GD</v>
          </cell>
          <cell r="K1311" t="str">
            <v>OR</v>
          </cell>
          <cell r="L1311" t="str">
            <v>376000</v>
          </cell>
          <cell r="M1311" t="str">
            <v xml:space="preserve">068                                </v>
          </cell>
          <cell r="N1311" t="str">
            <v>00</v>
          </cell>
          <cell r="O1311" t="str">
            <v xml:space="preserve">UADD    </v>
          </cell>
          <cell r="P1311" t="str">
            <v>Gas Distribution Non-Revenue Blanket</v>
          </cell>
          <cell r="Q1311" t="str">
            <v>Gas Distribution Non Revenue - Roseburg</v>
          </cell>
          <cell r="R1311">
            <v>1240.1500000000001</v>
          </cell>
          <cell r="S1311" t="str">
            <v>3005</v>
          </cell>
          <cell r="T1311" t="str">
            <v>MN360</v>
          </cell>
          <cell r="U1311" t="str">
            <v>Programs</v>
          </cell>
          <cell r="V1311" t="str">
            <v>GD.OR.376000</v>
          </cell>
          <cell r="W1311">
            <v>1</v>
          </cell>
          <cell r="X1311">
            <v>1240.1500000000001</v>
          </cell>
        </row>
        <row r="1312">
          <cell r="B1312" t="str">
            <v>MN360</v>
          </cell>
          <cell r="C1312" t="str">
            <v>3005</v>
          </cell>
          <cell r="D1312" t="str">
            <v>Gas Mains Non Rev - Roseburg</v>
          </cell>
          <cell r="E1312" t="str">
            <v>98601120</v>
          </cell>
          <cell r="F1312" t="str">
            <v>DIS-G S Cap Blanket</v>
          </cell>
          <cell r="G1312">
            <v>40179</v>
          </cell>
          <cell r="H1312" t="str">
            <v>202105</v>
          </cell>
          <cell r="I1312">
            <v>202105</v>
          </cell>
          <cell r="J1312" t="str">
            <v>GD</v>
          </cell>
          <cell r="K1312" t="str">
            <v>OR</v>
          </cell>
          <cell r="L1312" t="str">
            <v>380000</v>
          </cell>
          <cell r="M1312" t="str">
            <v xml:space="preserve">068                                </v>
          </cell>
          <cell r="N1312" t="str">
            <v>00</v>
          </cell>
          <cell r="O1312" t="str">
            <v xml:space="preserve">UADD    </v>
          </cell>
          <cell r="P1312" t="str">
            <v>Gas Distribution Non-Revenue Blanket</v>
          </cell>
          <cell r="Q1312" t="str">
            <v>Gas Distribution Non Revenue - Roseburg</v>
          </cell>
          <cell r="R1312">
            <v>1240.1199999999999</v>
          </cell>
          <cell r="S1312" t="str">
            <v>3005</v>
          </cell>
          <cell r="T1312" t="str">
            <v>MN360</v>
          </cell>
          <cell r="U1312" t="str">
            <v>Programs</v>
          </cell>
          <cell r="V1312" t="str">
            <v>GD.OR.380000</v>
          </cell>
          <cell r="W1312">
            <v>1</v>
          </cell>
          <cell r="X1312">
            <v>1240.1199999999999</v>
          </cell>
        </row>
        <row r="1313">
          <cell r="B1313" t="str">
            <v>MN206</v>
          </cell>
          <cell r="C1313" t="str">
            <v>3005</v>
          </cell>
          <cell r="D1313" t="str">
            <v>Gas Servcs Non Rev-Grants Pass</v>
          </cell>
          <cell r="E1313" t="str">
            <v>98501121</v>
          </cell>
          <cell r="F1313" t="str">
            <v>DIS-G S Cap Blanket</v>
          </cell>
          <cell r="G1313">
            <v>40179</v>
          </cell>
          <cell r="H1313" t="str">
            <v>202105</v>
          </cell>
          <cell r="I1313">
            <v>202105</v>
          </cell>
          <cell r="J1313" t="str">
            <v>GD</v>
          </cell>
          <cell r="K1313" t="str">
            <v>OR</v>
          </cell>
          <cell r="L1313" t="str">
            <v>376000</v>
          </cell>
          <cell r="M1313" t="str">
            <v xml:space="preserve">068                                </v>
          </cell>
          <cell r="N1313" t="str">
            <v>00</v>
          </cell>
          <cell r="O1313" t="str">
            <v xml:space="preserve">UADD    </v>
          </cell>
          <cell r="P1313" t="str">
            <v>Gas Distribution Non-Revenue Blanket</v>
          </cell>
          <cell r="Q1313" t="str">
            <v>Gas Distribution Non Revenue - Medford</v>
          </cell>
          <cell r="R1313">
            <v>1405.97</v>
          </cell>
          <cell r="S1313" t="str">
            <v>3005</v>
          </cell>
          <cell r="T1313" t="str">
            <v>MN206</v>
          </cell>
          <cell r="U1313" t="str">
            <v>Programs</v>
          </cell>
          <cell r="V1313" t="str">
            <v>GD.OR.376000</v>
          </cell>
          <cell r="W1313">
            <v>1</v>
          </cell>
          <cell r="X1313">
            <v>1405.97</v>
          </cell>
        </row>
        <row r="1314">
          <cell r="B1314" t="str">
            <v>MN206</v>
          </cell>
          <cell r="C1314" t="str">
            <v>3005</v>
          </cell>
          <cell r="D1314" t="str">
            <v>Gas Servcs Non Rev-Grants Pass</v>
          </cell>
          <cell r="E1314" t="str">
            <v>98501121</v>
          </cell>
          <cell r="F1314" t="str">
            <v>DIS-G S Cap Blanket</v>
          </cell>
          <cell r="G1314">
            <v>40179</v>
          </cell>
          <cell r="H1314" t="str">
            <v>202105</v>
          </cell>
          <cell r="I1314">
            <v>202105</v>
          </cell>
          <cell r="J1314" t="str">
            <v>GD</v>
          </cell>
          <cell r="K1314" t="str">
            <v>OR</v>
          </cell>
          <cell r="L1314" t="str">
            <v>380000</v>
          </cell>
          <cell r="M1314" t="str">
            <v xml:space="preserve">068                                </v>
          </cell>
          <cell r="N1314" t="str">
            <v>00</v>
          </cell>
          <cell r="O1314" t="str">
            <v xml:space="preserve">UADD    </v>
          </cell>
          <cell r="P1314" t="str">
            <v>Gas Distribution Non-Revenue Blanket</v>
          </cell>
          <cell r="Q1314" t="str">
            <v>Gas Distribution Non Revenue - Medford</v>
          </cell>
          <cell r="R1314">
            <v>1405.98</v>
          </cell>
          <cell r="S1314" t="str">
            <v>3005</v>
          </cell>
          <cell r="T1314" t="str">
            <v>MN206</v>
          </cell>
          <cell r="U1314" t="str">
            <v>Programs</v>
          </cell>
          <cell r="V1314" t="str">
            <v>GD.OR.380000</v>
          </cell>
          <cell r="W1314">
            <v>1</v>
          </cell>
          <cell r="X1314">
            <v>1405.98</v>
          </cell>
        </row>
        <row r="1315">
          <cell r="B1315" t="str">
            <v>MN309</v>
          </cell>
          <cell r="C1315" t="str">
            <v>3005</v>
          </cell>
          <cell r="D1315" t="str">
            <v>Gas Servcs Non Rev-Klamath Fls</v>
          </cell>
          <cell r="E1315" t="str">
            <v>98701121</v>
          </cell>
          <cell r="F1315" t="str">
            <v>DIS-G S Cap Blanket</v>
          </cell>
          <cell r="G1315">
            <v>40179</v>
          </cell>
          <cell r="H1315" t="str">
            <v>202105</v>
          </cell>
          <cell r="I1315">
            <v>202105</v>
          </cell>
          <cell r="J1315" t="str">
            <v>GD</v>
          </cell>
          <cell r="K1315" t="str">
            <v>OR</v>
          </cell>
          <cell r="L1315" t="str">
            <v>376000</v>
          </cell>
          <cell r="M1315" t="str">
            <v xml:space="preserve">068                                </v>
          </cell>
          <cell r="N1315" t="str">
            <v>00</v>
          </cell>
          <cell r="O1315" t="str">
            <v xml:space="preserve">UADD    </v>
          </cell>
          <cell r="P1315" t="str">
            <v>Gas Distribution Non-Revenue Blanket</v>
          </cell>
          <cell r="Q1315" t="str">
            <v>Gas Distribution Non Revenue - Klamath</v>
          </cell>
          <cell r="R1315">
            <v>11261.17</v>
          </cell>
          <cell r="S1315" t="str">
            <v>3005</v>
          </cell>
          <cell r="T1315" t="str">
            <v>MN309</v>
          </cell>
          <cell r="U1315" t="str">
            <v>Programs</v>
          </cell>
          <cell r="V1315" t="str">
            <v>GD.OR.376000</v>
          </cell>
          <cell r="W1315">
            <v>1</v>
          </cell>
          <cell r="X1315">
            <v>11261.17</v>
          </cell>
        </row>
        <row r="1316">
          <cell r="B1316" t="str">
            <v>MN309</v>
          </cell>
          <cell r="C1316" t="str">
            <v>3005</v>
          </cell>
          <cell r="D1316" t="str">
            <v>Gas Servcs Non Rev-Klamath Fls</v>
          </cell>
          <cell r="E1316" t="str">
            <v>98701121</v>
          </cell>
          <cell r="F1316" t="str">
            <v>DIS-G S Cap Blanket</v>
          </cell>
          <cell r="G1316">
            <v>40179</v>
          </cell>
          <cell r="H1316" t="str">
            <v>202105</v>
          </cell>
          <cell r="I1316">
            <v>202105</v>
          </cell>
          <cell r="J1316" t="str">
            <v>GD</v>
          </cell>
          <cell r="K1316" t="str">
            <v>OR</v>
          </cell>
          <cell r="L1316" t="str">
            <v>380000</v>
          </cell>
          <cell r="M1316" t="str">
            <v xml:space="preserve">068                                </v>
          </cell>
          <cell r="N1316" t="str">
            <v>00</v>
          </cell>
          <cell r="O1316" t="str">
            <v xml:space="preserve">UADD    </v>
          </cell>
          <cell r="P1316" t="str">
            <v>Gas Distribution Non-Revenue Blanket</v>
          </cell>
          <cell r="Q1316" t="str">
            <v>Gas Distribution Non Revenue - Klamath</v>
          </cell>
          <cell r="R1316">
            <v>11261.06</v>
          </cell>
          <cell r="S1316" t="str">
            <v>3005</v>
          </cell>
          <cell r="T1316" t="str">
            <v>MN309</v>
          </cell>
          <cell r="U1316" t="str">
            <v>Programs</v>
          </cell>
          <cell r="V1316" t="str">
            <v>GD.OR.380000</v>
          </cell>
          <cell r="W1316">
            <v>1</v>
          </cell>
          <cell r="X1316">
            <v>11261.06</v>
          </cell>
        </row>
        <row r="1317">
          <cell r="B1317" t="str">
            <v>MN310</v>
          </cell>
          <cell r="C1317" t="str">
            <v>3005</v>
          </cell>
          <cell r="D1317" t="str">
            <v>Gas Servcs Non Rev-LaGrande</v>
          </cell>
          <cell r="E1317" t="str">
            <v>98801121</v>
          </cell>
          <cell r="F1317" t="str">
            <v>DIS-G S Cap Blanket</v>
          </cell>
          <cell r="G1317">
            <v>40179</v>
          </cell>
          <cell r="H1317" t="str">
            <v>202105</v>
          </cell>
          <cell r="I1317">
            <v>202105</v>
          </cell>
          <cell r="J1317" t="str">
            <v>GD</v>
          </cell>
          <cell r="K1317" t="str">
            <v>OR</v>
          </cell>
          <cell r="L1317" t="str">
            <v>376000</v>
          </cell>
          <cell r="M1317" t="str">
            <v xml:space="preserve">068                                </v>
          </cell>
          <cell r="N1317" t="str">
            <v>00</v>
          </cell>
          <cell r="O1317" t="str">
            <v xml:space="preserve">UADD    </v>
          </cell>
          <cell r="P1317" t="str">
            <v>Gas Distribution Non-Revenue Blanket</v>
          </cell>
          <cell r="Q1317" t="str">
            <v>Gas Distribution Non Revenue - La Grande</v>
          </cell>
          <cell r="R1317">
            <v>4439.6000000000004</v>
          </cell>
          <cell r="S1317" t="str">
            <v>3005</v>
          </cell>
          <cell r="T1317" t="str">
            <v>MN310</v>
          </cell>
          <cell r="U1317" t="str">
            <v>Programs</v>
          </cell>
          <cell r="V1317" t="str">
            <v>GD.OR.376000</v>
          </cell>
          <cell r="W1317">
            <v>1</v>
          </cell>
          <cell r="X1317">
            <v>4439.6000000000004</v>
          </cell>
        </row>
        <row r="1318">
          <cell r="B1318" t="str">
            <v>MN310</v>
          </cell>
          <cell r="C1318" t="str">
            <v>3005</v>
          </cell>
          <cell r="D1318" t="str">
            <v>Gas Servcs Non Rev-LaGrande</v>
          </cell>
          <cell r="E1318" t="str">
            <v>98801121</v>
          </cell>
          <cell r="F1318" t="str">
            <v>DIS-G S Cap Blanket</v>
          </cell>
          <cell r="G1318">
            <v>40179</v>
          </cell>
          <cell r="H1318" t="str">
            <v>202105</v>
          </cell>
          <cell r="I1318">
            <v>202105</v>
          </cell>
          <cell r="J1318" t="str">
            <v>GD</v>
          </cell>
          <cell r="K1318" t="str">
            <v>OR</v>
          </cell>
          <cell r="L1318" t="str">
            <v>380000</v>
          </cell>
          <cell r="M1318" t="str">
            <v xml:space="preserve">068                                </v>
          </cell>
          <cell r="N1318" t="str">
            <v>00</v>
          </cell>
          <cell r="O1318" t="str">
            <v xml:space="preserve">UADD    </v>
          </cell>
          <cell r="P1318" t="str">
            <v>Gas Distribution Non-Revenue Blanket</v>
          </cell>
          <cell r="Q1318" t="str">
            <v>Gas Distribution Non Revenue - La Grande</v>
          </cell>
          <cell r="R1318">
            <v>5119.03</v>
          </cell>
          <cell r="S1318" t="str">
            <v>3005</v>
          </cell>
          <cell r="T1318" t="str">
            <v>MN310</v>
          </cell>
          <cell r="U1318" t="str">
            <v>Programs</v>
          </cell>
          <cell r="V1318" t="str">
            <v>GD.OR.380000</v>
          </cell>
          <cell r="W1318">
            <v>1</v>
          </cell>
          <cell r="X1318">
            <v>5119.03</v>
          </cell>
        </row>
        <row r="1319">
          <cell r="B1319" t="str">
            <v>MN206</v>
          </cell>
          <cell r="C1319" t="str">
            <v>3005</v>
          </cell>
          <cell r="D1319" t="str">
            <v>Gas Servcs Non Rev-Medford</v>
          </cell>
          <cell r="E1319" t="str">
            <v>98401121</v>
          </cell>
          <cell r="F1319" t="str">
            <v>DIS-G S Cap Blanket</v>
          </cell>
          <cell r="G1319">
            <v>40179</v>
          </cell>
          <cell r="H1319" t="str">
            <v>202105</v>
          </cell>
          <cell r="I1319">
            <v>202105</v>
          </cell>
          <cell r="J1319" t="str">
            <v>GD</v>
          </cell>
          <cell r="K1319" t="str">
            <v>OR</v>
          </cell>
          <cell r="L1319" t="str">
            <v>376000</v>
          </cell>
          <cell r="M1319" t="str">
            <v xml:space="preserve">068                                </v>
          </cell>
          <cell r="N1319" t="str">
            <v>00</v>
          </cell>
          <cell r="O1319" t="str">
            <v xml:space="preserve">UADD    </v>
          </cell>
          <cell r="P1319" t="str">
            <v>Gas Distribution Non-Revenue Blanket</v>
          </cell>
          <cell r="Q1319" t="str">
            <v>Gas Distribution Non Revenue - Medford</v>
          </cell>
          <cell r="R1319">
            <v>43959.45</v>
          </cell>
          <cell r="S1319" t="str">
            <v>3005</v>
          </cell>
          <cell r="T1319" t="str">
            <v>MN206</v>
          </cell>
          <cell r="U1319" t="str">
            <v>Programs</v>
          </cell>
          <cell r="V1319" t="str">
            <v>GD.OR.376000</v>
          </cell>
          <cell r="W1319">
            <v>1</v>
          </cell>
          <cell r="X1319">
            <v>43959.45</v>
          </cell>
        </row>
        <row r="1320">
          <cell r="B1320" t="str">
            <v>MN206</v>
          </cell>
          <cell r="C1320" t="str">
            <v>3005</v>
          </cell>
          <cell r="D1320" t="str">
            <v>Gas Servcs Non Rev-Medford</v>
          </cell>
          <cell r="E1320" t="str">
            <v>98401121</v>
          </cell>
          <cell r="F1320" t="str">
            <v>DIS-G S Cap Blanket</v>
          </cell>
          <cell r="G1320">
            <v>40179</v>
          </cell>
          <cell r="H1320" t="str">
            <v>202105</v>
          </cell>
          <cell r="I1320">
            <v>202105</v>
          </cell>
          <cell r="J1320" t="str">
            <v>GD</v>
          </cell>
          <cell r="K1320" t="str">
            <v>OR</v>
          </cell>
          <cell r="L1320" t="str">
            <v>380000</v>
          </cell>
          <cell r="M1320" t="str">
            <v xml:space="preserve">068                                </v>
          </cell>
          <cell r="N1320" t="str">
            <v>00</v>
          </cell>
          <cell r="O1320" t="str">
            <v xml:space="preserve">UADD    </v>
          </cell>
          <cell r="P1320" t="str">
            <v>Gas Distribution Non-Revenue Blanket</v>
          </cell>
          <cell r="Q1320" t="str">
            <v>Gas Distribution Non Revenue - Medford</v>
          </cell>
          <cell r="R1320">
            <v>43959.39</v>
          </cell>
          <cell r="S1320" t="str">
            <v>3005</v>
          </cell>
          <cell r="T1320" t="str">
            <v>MN206</v>
          </cell>
          <cell r="U1320" t="str">
            <v>Programs</v>
          </cell>
          <cell r="V1320" t="str">
            <v>GD.OR.380000</v>
          </cell>
          <cell r="W1320">
            <v>1</v>
          </cell>
          <cell r="X1320">
            <v>43959.39</v>
          </cell>
        </row>
        <row r="1321">
          <cell r="B1321" t="str">
            <v>MN360</v>
          </cell>
          <cell r="C1321" t="str">
            <v>3005</v>
          </cell>
          <cell r="D1321" t="str">
            <v>Gas Servcs Non Rev-Roseburg</v>
          </cell>
          <cell r="E1321" t="str">
            <v>98601121</v>
          </cell>
          <cell r="F1321" t="str">
            <v>DIS-G S Cap Blanket</v>
          </cell>
          <cell r="G1321">
            <v>40179</v>
          </cell>
          <cell r="H1321" t="str">
            <v>202105</v>
          </cell>
          <cell r="I1321">
            <v>202105</v>
          </cell>
          <cell r="J1321" t="str">
            <v>GD</v>
          </cell>
          <cell r="K1321" t="str">
            <v>OR</v>
          </cell>
          <cell r="L1321" t="str">
            <v>376000</v>
          </cell>
          <cell r="M1321" t="str">
            <v xml:space="preserve">068                                </v>
          </cell>
          <cell r="N1321" t="str">
            <v>00</v>
          </cell>
          <cell r="O1321" t="str">
            <v xml:space="preserve">UADD    </v>
          </cell>
          <cell r="P1321" t="str">
            <v>Gas Distribution Non-Revenue Blanket</v>
          </cell>
          <cell r="Q1321" t="str">
            <v>Gas Distribution Non Revenue - Roseburg</v>
          </cell>
          <cell r="R1321">
            <v>17110.64</v>
          </cell>
          <cell r="S1321" t="str">
            <v>3005</v>
          </cell>
          <cell r="T1321" t="str">
            <v>MN360</v>
          </cell>
          <cell r="U1321" t="str">
            <v>Programs</v>
          </cell>
          <cell r="V1321" t="str">
            <v>GD.OR.376000</v>
          </cell>
          <cell r="W1321">
            <v>1</v>
          </cell>
          <cell r="X1321">
            <v>17110.64</v>
          </cell>
        </row>
        <row r="1322">
          <cell r="B1322" t="str">
            <v>MN360</v>
          </cell>
          <cell r="C1322" t="str">
            <v>3005</v>
          </cell>
          <cell r="D1322" t="str">
            <v>Gas Servcs Non Rev-Roseburg</v>
          </cell>
          <cell r="E1322" t="str">
            <v>98601121</v>
          </cell>
          <cell r="F1322" t="str">
            <v>DIS-G S Cap Blanket</v>
          </cell>
          <cell r="G1322">
            <v>40179</v>
          </cell>
          <cell r="H1322" t="str">
            <v>202105</v>
          </cell>
          <cell r="I1322">
            <v>202105</v>
          </cell>
          <cell r="J1322" t="str">
            <v>GD</v>
          </cell>
          <cell r="K1322" t="str">
            <v>OR</v>
          </cell>
          <cell r="L1322" t="str">
            <v>380000</v>
          </cell>
          <cell r="M1322" t="str">
            <v xml:space="preserve">068                                </v>
          </cell>
          <cell r="N1322" t="str">
            <v>00</v>
          </cell>
          <cell r="O1322" t="str">
            <v xml:space="preserve">UADD    </v>
          </cell>
          <cell r="P1322" t="str">
            <v>Gas Distribution Non-Revenue Blanket</v>
          </cell>
          <cell r="Q1322" t="str">
            <v>Gas Distribution Non Revenue - Roseburg</v>
          </cell>
          <cell r="R1322">
            <v>17110.75</v>
          </cell>
          <cell r="S1322" t="str">
            <v>3005</v>
          </cell>
          <cell r="T1322" t="str">
            <v>MN360</v>
          </cell>
          <cell r="U1322" t="str">
            <v>Programs</v>
          </cell>
          <cell r="V1322" t="str">
            <v>GD.OR.380000</v>
          </cell>
          <cell r="W1322">
            <v>1</v>
          </cell>
          <cell r="X1322">
            <v>17110.75</v>
          </cell>
        </row>
        <row r="1323">
          <cell r="B1323" t="str">
            <v>MN206</v>
          </cell>
          <cell r="C1323" t="str">
            <v>3005</v>
          </cell>
          <cell r="D1323" t="str">
            <v>OR -Main Rplc-Leak_Medford</v>
          </cell>
          <cell r="E1323" t="str">
            <v>98401146</v>
          </cell>
          <cell r="F1323" t="str">
            <v>DIS-G S Cap Blanket</v>
          </cell>
          <cell r="G1323">
            <v>42217</v>
          </cell>
          <cell r="H1323" t="str">
            <v>202105</v>
          </cell>
          <cell r="I1323">
            <v>202105</v>
          </cell>
          <cell r="J1323" t="str">
            <v>GD</v>
          </cell>
          <cell r="K1323" t="str">
            <v>OR</v>
          </cell>
          <cell r="L1323" t="str">
            <v>376000</v>
          </cell>
          <cell r="M1323" t="str">
            <v xml:space="preserve">068                                </v>
          </cell>
          <cell r="N1323" t="str">
            <v>00</v>
          </cell>
          <cell r="O1323" t="str">
            <v xml:space="preserve">UADD    </v>
          </cell>
          <cell r="P1323" t="str">
            <v>Gas Distribution Non-Revenue Blanket</v>
          </cell>
          <cell r="Q1323" t="str">
            <v>Gas Distribution Non Revenue - Medford</v>
          </cell>
          <cell r="R1323">
            <v>638.54</v>
          </cell>
          <cell r="S1323" t="str">
            <v>3005</v>
          </cell>
          <cell r="T1323" t="str">
            <v>MN206</v>
          </cell>
          <cell r="U1323" t="str">
            <v>Programs</v>
          </cell>
          <cell r="V1323" t="str">
            <v>GD.OR.376000</v>
          </cell>
          <cell r="W1323">
            <v>1</v>
          </cell>
          <cell r="X1323">
            <v>638.54</v>
          </cell>
        </row>
        <row r="1324">
          <cell r="B1324" t="str">
            <v>MN309</v>
          </cell>
          <cell r="C1324" t="str">
            <v>3005</v>
          </cell>
          <cell r="D1324" t="str">
            <v>OR-Main Rplc-CP Klamath Falls</v>
          </cell>
          <cell r="E1324" t="str">
            <v>98701152</v>
          </cell>
          <cell r="F1324" t="str">
            <v>DIS-G S Cap Blanket</v>
          </cell>
          <cell r="G1324">
            <v>43800</v>
          </cell>
          <cell r="H1324" t="str">
            <v>202105</v>
          </cell>
          <cell r="I1324">
            <v>202105</v>
          </cell>
          <cell r="J1324" t="str">
            <v>GD</v>
          </cell>
          <cell r="K1324" t="str">
            <v>OR</v>
          </cell>
          <cell r="L1324" t="str">
            <v>376000</v>
          </cell>
          <cell r="M1324" t="str">
            <v xml:space="preserve">068                                </v>
          </cell>
          <cell r="N1324" t="str">
            <v>00</v>
          </cell>
          <cell r="O1324" t="str">
            <v xml:space="preserve">UADD    </v>
          </cell>
          <cell r="P1324" t="str">
            <v>Gas Distribution Non-Revenue Blanket</v>
          </cell>
          <cell r="Q1324" t="str">
            <v>Gas Distribution Non Revenue - Klamath</v>
          </cell>
          <cell r="R1324">
            <v>5947.35</v>
          </cell>
          <cell r="S1324" t="str">
            <v>3005</v>
          </cell>
          <cell r="T1324" t="str">
            <v>MN309</v>
          </cell>
          <cell r="U1324" t="str">
            <v>Programs</v>
          </cell>
          <cell r="V1324" t="str">
            <v>GD.OR.376000</v>
          </cell>
          <cell r="W1324">
            <v>1</v>
          </cell>
          <cell r="X1324">
            <v>5947.35</v>
          </cell>
        </row>
        <row r="1325">
          <cell r="B1325" t="str">
            <v>MN309</v>
          </cell>
          <cell r="C1325" t="str">
            <v>3005</v>
          </cell>
          <cell r="D1325" t="str">
            <v>OR-Servic Rplc-Shallow_Klamth</v>
          </cell>
          <cell r="E1325" t="str">
            <v>98701149</v>
          </cell>
          <cell r="F1325" t="str">
            <v>DIS-G S Cap Blanket</v>
          </cell>
          <cell r="G1325">
            <v>42217</v>
          </cell>
          <cell r="H1325" t="str">
            <v>202105</v>
          </cell>
          <cell r="I1325">
            <v>202105</v>
          </cell>
          <cell r="J1325" t="str">
            <v>GD</v>
          </cell>
          <cell r="K1325" t="str">
            <v>OR</v>
          </cell>
          <cell r="L1325" t="str">
            <v>380000</v>
          </cell>
          <cell r="M1325" t="str">
            <v xml:space="preserve">068                                </v>
          </cell>
          <cell r="N1325" t="str">
            <v>00</v>
          </cell>
          <cell r="O1325" t="str">
            <v xml:space="preserve">UADD    </v>
          </cell>
          <cell r="P1325" t="str">
            <v>Gas Distribution Non-Revenue Blanket</v>
          </cell>
          <cell r="Q1325" t="str">
            <v>Gas Distribution Non Revenue - Klamath</v>
          </cell>
          <cell r="R1325">
            <v>3763.61</v>
          </cell>
          <cell r="S1325" t="str">
            <v>3005</v>
          </cell>
          <cell r="T1325" t="str">
            <v>MN309</v>
          </cell>
          <cell r="U1325" t="str">
            <v>Programs</v>
          </cell>
          <cell r="V1325" t="str">
            <v>GD.OR.380000</v>
          </cell>
          <cell r="W1325">
            <v>1</v>
          </cell>
          <cell r="X1325">
            <v>3763.61</v>
          </cell>
        </row>
        <row r="1326">
          <cell r="B1326" t="str">
            <v>MN310</v>
          </cell>
          <cell r="C1326" t="str">
            <v>3005</v>
          </cell>
          <cell r="D1326" t="str">
            <v>OR-Servic Rplc-Shallow_LaGrand</v>
          </cell>
          <cell r="E1326" t="str">
            <v>98801149</v>
          </cell>
          <cell r="F1326" t="str">
            <v>DIS-G S Cap Blanket</v>
          </cell>
          <cell r="G1326">
            <v>42217</v>
          </cell>
          <cell r="H1326" t="str">
            <v>202105</v>
          </cell>
          <cell r="I1326">
            <v>202105</v>
          </cell>
          <cell r="J1326" t="str">
            <v>GD</v>
          </cell>
          <cell r="K1326" t="str">
            <v>OR</v>
          </cell>
          <cell r="L1326" t="str">
            <v>380000</v>
          </cell>
          <cell r="M1326" t="str">
            <v xml:space="preserve">068                                </v>
          </cell>
          <cell r="N1326" t="str">
            <v>00</v>
          </cell>
          <cell r="O1326" t="str">
            <v xml:space="preserve">UADD    </v>
          </cell>
          <cell r="P1326" t="str">
            <v>Gas Distribution Non-Revenue Blanket</v>
          </cell>
          <cell r="Q1326" t="str">
            <v>Gas Distribution Non Revenue - La Grande</v>
          </cell>
          <cell r="R1326">
            <v>1851.08</v>
          </cell>
          <cell r="S1326" t="str">
            <v>3005</v>
          </cell>
          <cell r="T1326" t="str">
            <v>MN310</v>
          </cell>
          <cell r="U1326" t="str">
            <v>Programs</v>
          </cell>
          <cell r="V1326" t="str">
            <v>GD.OR.380000</v>
          </cell>
          <cell r="W1326">
            <v>1</v>
          </cell>
          <cell r="X1326">
            <v>1851.08</v>
          </cell>
        </row>
        <row r="1327">
          <cell r="B1327" t="str">
            <v>MN309</v>
          </cell>
          <cell r="C1327" t="str">
            <v>3005</v>
          </cell>
          <cell r="D1327" t="str">
            <v>OR-Service Rplc-Leak_Klamath</v>
          </cell>
          <cell r="E1327" t="str">
            <v>98701147</v>
          </cell>
          <cell r="F1327" t="str">
            <v>DIS-G S Cap Blanket</v>
          </cell>
          <cell r="G1327">
            <v>42217</v>
          </cell>
          <cell r="H1327" t="str">
            <v>202105</v>
          </cell>
          <cell r="I1327">
            <v>202105</v>
          </cell>
          <cell r="J1327" t="str">
            <v>GD</v>
          </cell>
          <cell r="K1327" t="str">
            <v>OR</v>
          </cell>
          <cell r="L1327" t="str">
            <v>380000</v>
          </cell>
          <cell r="M1327" t="str">
            <v xml:space="preserve">068                                </v>
          </cell>
          <cell r="N1327" t="str">
            <v>00</v>
          </cell>
          <cell r="O1327" t="str">
            <v xml:space="preserve">UADD    </v>
          </cell>
          <cell r="P1327" t="str">
            <v>Gas Distribution Non-Revenue Blanket</v>
          </cell>
          <cell r="Q1327" t="str">
            <v>Gas Distribution Non Revenue - Klamath</v>
          </cell>
          <cell r="R1327">
            <v>453.81</v>
          </cell>
          <cell r="S1327" t="str">
            <v>3005</v>
          </cell>
          <cell r="T1327" t="str">
            <v>MN309</v>
          </cell>
          <cell r="U1327" t="str">
            <v>Programs</v>
          </cell>
          <cell r="V1327" t="str">
            <v>GD.OR.380000</v>
          </cell>
          <cell r="W1327">
            <v>1</v>
          </cell>
          <cell r="X1327">
            <v>453.81</v>
          </cell>
        </row>
        <row r="1328">
          <cell r="B1328" t="str">
            <v>MN206</v>
          </cell>
          <cell r="C1328" t="str">
            <v>3005</v>
          </cell>
          <cell r="D1328" t="str">
            <v>OR-Service Rplc-Leak_Medford</v>
          </cell>
          <cell r="E1328" t="str">
            <v>98401147</v>
          </cell>
          <cell r="F1328" t="str">
            <v>DIS-G S Cap Blanket</v>
          </cell>
          <cell r="G1328">
            <v>42217</v>
          </cell>
          <cell r="H1328" t="str">
            <v>202105</v>
          </cell>
          <cell r="I1328">
            <v>202105</v>
          </cell>
          <cell r="J1328" t="str">
            <v>GD</v>
          </cell>
          <cell r="K1328" t="str">
            <v>OR</v>
          </cell>
          <cell r="L1328" t="str">
            <v>380000</v>
          </cell>
          <cell r="M1328" t="str">
            <v xml:space="preserve">068                                </v>
          </cell>
          <cell r="N1328" t="str">
            <v>00</v>
          </cell>
          <cell r="O1328" t="str">
            <v xml:space="preserve">UADD    </v>
          </cell>
          <cell r="P1328" t="str">
            <v>Gas Distribution Non-Revenue Blanket</v>
          </cell>
          <cell r="Q1328" t="str">
            <v>Gas Distribution Non Revenue - Medford</v>
          </cell>
          <cell r="R1328">
            <v>11167.25</v>
          </cell>
          <cell r="S1328" t="str">
            <v>3005</v>
          </cell>
          <cell r="T1328" t="str">
            <v>MN206</v>
          </cell>
          <cell r="U1328" t="str">
            <v>Programs</v>
          </cell>
          <cell r="V1328" t="str">
            <v>GD.OR.380000</v>
          </cell>
          <cell r="W1328">
            <v>1</v>
          </cell>
          <cell r="X1328">
            <v>11167.25</v>
          </cell>
        </row>
        <row r="1329">
          <cell r="B1329" t="str">
            <v>MN360</v>
          </cell>
          <cell r="C1329" t="str">
            <v>3005</v>
          </cell>
          <cell r="D1329" t="str">
            <v>OR-Service Rplc-Leak_Roseburg</v>
          </cell>
          <cell r="E1329" t="str">
            <v>98601147</v>
          </cell>
          <cell r="F1329" t="str">
            <v>DIS-G S Cap Blanket</v>
          </cell>
          <cell r="G1329">
            <v>42217</v>
          </cell>
          <cell r="H1329" t="str">
            <v>202105</v>
          </cell>
          <cell r="I1329">
            <v>202105</v>
          </cell>
          <cell r="J1329" t="str">
            <v>GD</v>
          </cell>
          <cell r="K1329" t="str">
            <v>OR</v>
          </cell>
          <cell r="L1329" t="str">
            <v>380000</v>
          </cell>
          <cell r="M1329" t="str">
            <v xml:space="preserve">068                                </v>
          </cell>
          <cell r="N1329" t="str">
            <v>00</v>
          </cell>
          <cell r="O1329" t="str">
            <v xml:space="preserve">UADD    </v>
          </cell>
          <cell r="P1329" t="str">
            <v>Gas Distribution Non-Revenue Blanket</v>
          </cell>
          <cell r="Q1329" t="str">
            <v>Gas Distribution Non Revenue - Roseburg</v>
          </cell>
          <cell r="R1329">
            <v>345.86</v>
          </cell>
          <cell r="S1329" t="str">
            <v>3005</v>
          </cell>
          <cell r="T1329" t="str">
            <v>MN360</v>
          </cell>
          <cell r="U1329" t="str">
            <v>Programs</v>
          </cell>
          <cell r="V1329" t="str">
            <v>GD.OR.380000</v>
          </cell>
          <cell r="W1329">
            <v>1</v>
          </cell>
          <cell r="X1329">
            <v>345.86</v>
          </cell>
        </row>
        <row r="1330">
          <cell r="B1330" t="str">
            <v>ZOR06</v>
          </cell>
          <cell r="C1330" t="str">
            <v>3006</v>
          </cell>
          <cell r="D1330" t="str">
            <v>Overbld Gas Klamath OR</v>
          </cell>
          <cell r="E1330" t="str">
            <v>98705062</v>
          </cell>
          <cell r="F1330" t="str">
            <v>DIS-G S Cap Blanket</v>
          </cell>
          <cell r="G1330">
            <v>41275</v>
          </cell>
          <cell r="H1330" t="str">
            <v>202105</v>
          </cell>
          <cell r="I1330">
            <v>202105</v>
          </cell>
          <cell r="J1330" t="str">
            <v>GD</v>
          </cell>
          <cell r="K1330" t="str">
            <v>OR</v>
          </cell>
          <cell r="L1330" t="str">
            <v>376000</v>
          </cell>
          <cell r="M1330" t="str">
            <v xml:space="preserve">068                                </v>
          </cell>
          <cell r="N1330" t="str">
            <v>00</v>
          </cell>
          <cell r="O1330" t="str">
            <v xml:space="preserve">UADD    </v>
          </cell>
          <cell r="P1330" t="str">
            <v>Overbuilt Pipe Replacement Blanket</v>
          </cell>
          <cell r="Q1330" t="str">
            <v>OR Overbuilt Pipe Replacement</v>
          </cell>
          <cell r="R1330">
            <v>242.57</v>
          </cell>
          <cell r="S1330" t="str">
            <v>3006</v>
          </cell>
          <cell r="T1330" t="str">
            <v>ZOR06</v>
          </cell>
          <cell r="U1330" t="str">
            <v>Mandated</v>
          </cell>
          <cell r="V1330" t="str">
            <v>GD.OR.376000</v>
          </cell>
          <cell r="W1330">
            <v>1</v>
          </cell>
          <cell r="X1330">
            <v>242.57</v>
          </cell>
        </row>
        <row r="1331">
          <cell r="B1331" t="str">
            <v>ZOR06</v>
          </cell>
          <cell r="C1331" t="str">
            <v>3006</v>
          </cell>
          <cell r="D1331" t="str">
            <v>Overbld Gas La Grande OR</v>
          </cell>
          <cell r="E1331" t="str">
            <v>98805068</v>
          </cell>
          <cell r="F1331" t="str">
            <v>DIS-G S Cap Blanket</v>
          </cell>
          <cell r="G1331">
            <v>41275</v>
          </cell>
          <cell r="H1331" t="str">
            <v>202105</v>
          </cell>
          <cell r="I1331">
            <v>202105</v>
          </cell>
          <cell r="J1331" t="str">
            <v>GD</v>
          </cell>
          <cell r="K1331" t="str">
            <v>OR</v>
          </cell>
          <cell r="L1331" t="str">
            <v>376000</v>
          </cell>
          <cell r="M1331" t="str">
            <v xml:space="preserve">068                                </v>
          </cell>
          <cell r="N1331" t="str">
            <v>00</v>
          </cell>
          <cell r="O1331" t="str">
            <v xml:space="preserve">UADD    </v>
          </cell>
          <cell r="P1331" t="str">
            <v>Overbuilt Pipe Replacement Blanket</v>
          </cell>
          <cell r="Q1331" t="str">
            <v>OR Overbuilt Pipe Replacement</v>
          </cell>
          <cell r="R1331">
            <v>55.17</v>
          </cell>
          <cell r="S1331" t="str">
            <v>3006</v>
          </cell>
          <cell r="T1331" t="str">
            <v>ZOR06</v>
          </cell>
          <cell r="U1331" t="str">
            <v>Mandated</v>
          </cell>
          <cell r="V1331" t="str">
            <v>GD.OR.376000</v>
          </cell>
          <cell r="W1331">
            <v>1</v>
          </cell>
          <cell r="X1331">
            <v>55.17</v>
          </cell>
        </row>
        <row r="1332">
          <cell r="B1332" t="str">
            <v>ZOR06</v>
          </cell>
          <cell r="C1332" t="str">
            <v>3006</v>
          </cell>
          <cell r="D1332" t="str">
            <v>Overbld Gas La Grande OR</v>
          </cell>
          <cell r="E1332" t="str">
            <v>98805068</v>
          </cell>
          <cell r="F1332" t="str">
            <v>DIS-G S Cap Blanket</v>
          </cell>
          <cell r="G1332">
            <v>41275</v>
          </cell>
          <cell r="H1332" t="str">
            <v>202105</v>
          </cell>
          <cell r="I1332">
            <v>202105</v>
          </cell>
          <cell r="J1332" t="str">
            <v>GD</v>
          </cell>
          <cell r="K1332" t="str">
            <v>OR</v>
          </cell>
          <cell r="L1332" t="str">
            <v>380000</v>
          </cell>
          <cell r="M1332" t="str">
            <v xml:space="preserve">068                                </v>
          </cell>
          <cell r="N1332" t="str">
            <v>00</v>
          </cell>
          <cell r="O1332" t="str">
            <v xml:space="preserve">UADD    </v>
          </cell>
          <cell r="P1332" t="str">
            <v>Overbuilt Pipe Replacement Blanket</v>
          </cell>
          <cell r="Q1332" t="str">
            <v>OR Overbuilt Pipe Replacement</v>
          </cell>
          <cell r="R1332">
            <v>131.66</v>
          </cell>
          <cell r="S1332" t="str">
            <v>3006</v>
          </cell>
          <cell r="T1332" t="str">
            <v>ZOR06</v>
          </cell>
          <cell r="U1332" t="str">
            <v>Mandated</v>
          </cell>
          <cell r="V1332" t="str">
            <v>GD.OR.380000</v>
          </cell>
          <cell r="W1332">
            <v>1</v>
          </cell>
          <cell r="X1332">
            <v>131.66</v>
          </cell>
        </row>
        <row r="1333">
          <cell r="B1333" t="str">
            <v>ZOR06</v>
          </cell>
          <cell r="C1333" t="str">
            <v>3006</v>
          </cell>
          <cell r="D1333" t="str">
            <v>Overbld Gas Medford OR</v>
          </cell>
          <cell r="E1333" t="str">
            <v>98405215</v>
          </cell>
          <cell r="F1333" t="str">
            <v>DIS-G S Cap Blanket</v>
          </cell>
          <cell r="G1333">
            <v>41275</v>
          </cell>
          <cell r="H1333" t="str">
            <v>202105</v>
          </cell>
          <cell r="I1333">
            <v>202105</v>
          </cell>
          <cell r="J1333" t="str">
            <v>GD</v>
          </cell>
          <cell r="K1333" t="str">
            <v>OR</v>
          </cell>
          <cell r="L1333" t="str">
            <v>376000</v>
          </cell>
          <cell r="M1333" t="str">
            <v xml:space="preserve">068                                </v>
          </cell>
          <cell r="N1333" t="str">
            <v>00</v>
          </cell>
          <cell r="O1333" t="str">
            <v xml:space="preserve">UADD    </v>
          </cell>
          <cell r="P1333" t="str">
            <v>Overbuilt Pipe Replacement Blanket</v>
          </cell>
          <cell r="Q1333" t="str">
            <v>OR Overbuilt Pipe Replacement</v>
          </cell>
          <cell r="R1333">
            <v>2803.97</v>
          </cell>
          <cell r="S1333" t="str">
            <v>3006</v>
          </cell>
          <cell r="T1333" t="str">
            <v>ZOR06</v>
          </cell>
          <cell r="U1333" t="str">
            <v>Mandated</v>
          </cell>
          <cell r="V1333" t="str">
            <v>GD.OR.376000</v>
          </cell>
          <cell r="W1333">
            <v>1</v>
          </cell>
          <cell r="X1333">
            <v>2803.97</v>
          </cell>
        </row>
        <row r="1334">
          <cell r="B1334" t="str">
            <v>ZOR06</v>
          </cell>
          <cell r="C1334" t="str">
            <v>3006</v>
          </cell>
          <cell r="D1334" t="str">
            <v>Overbuilt Pipe - OR</v>
          </cell>
          <cell r="E1334" t="str">
            <v>06801122</v>
          </cell>
          <cell r="F1334" t="str">
            <v>DIS-G S Cap Blanket</v>
          </cell>
          <cell r="G1334">
            <v>43497</v>
          </cell>
          <cell r="H1334" t="str">
            <v>202105</v>
          </cell>
          <cell r="I1334">
            <v>202105</v>
          </cell>
          <cell r="J1334" t="str">
            <v>GD</v>
          </cell>
          <cell r="K1334" t="str">
            <v>OR</v>
          </cell>
          <cell r="L1334" t="str">
            <v>376000</v>
          </cell>
          <cell r="M1334" t="str">
            <v xml:space="preserve">068                                </v>
          </cell>
          <cell r="N1334" t="str">
            <v>00</v>
          </cell>
          <cell r="O1334" t="str">
            <v xml:space="preserve">UADD    </v>
          </cell>
          <cell r="P1334" t="str">
            <v>Overbuilt Pipe Replacement Blanket</v>
          </cell>
          <cell r="Q1334" t="str">
            <v>OR Overbuilt Pipe Replacement</v>
          </cell>
          <cell r="R1334">
            <v>0.74</v>
          </cell>
          <cell r="S1334" t="str">
            <v>3006</v>
          </cell>
          <cell r="T1334" t="str">
            <v>ZOR06</v>
          </cell>
          <cell r="U1334" t="str">
            <v>Mandated</v>
          </cell>
          <cell r="V1334" t="str">
            <v>GD.OR.376000</v>
          </cell>
          <cell r="W1334">
            <v>1</v>
          </cell>
          <cell r="X1334">
            <v>0.74</v>
          </cell>
        </row>
        <row r="1335">
          <cell r="B1335" t="str">
            <v>ZOR06</v>
          </cell>
          <cell r="C1335" t="str">
            <v>3006</v>
          </cell>
          <cell r="D1335" t="str">
            <v>Overbuilt Pipe - OR</v>
          </cell>
          <cell r="E1335" t="str">
            <v>06801122</v>
          </cell>
          <cell r="F1335" t="str">
            <v>DIS-G S Cap Blanket</v>
          </cell>
          <cell r="G1335">
            <v>43497</v>
          </cell>
          <cell r="H1335" t="str">
            <v>202105</v>
          </cell>
          <cell r="I1335">
            <v>202105</v>
          </cell>
          <cell r="J1335" t="str">
            <v>GD</v>
          </cell>
          <cell r="K1335" t="str">
            <v>OR</v>
          </cell>
          <cell r="L1335" t="str">
            <v>380000</v>
          </cell>
          <cell r="M1335" t="str">
            <v xml:space="preserve">068                                </v>
          </cell>
          <cell r="N1335" t="str">
            <v>00</v>
          </cell>
          <cell r="O1335" t="str">
            <v xml:space="preserve">UADD    </v>
          </cell>
          <cell r="P1335" t="str">
            <v>Overbuilt Pipe Replacement Blanket</v>
          </cell>
          <cell r="Q1335" t="str">
            <v>OR Overbuilt Pipe Replacement</v>
          </cell>
          <cell r="R1335">
            <v>121.71</v>
          </cell>
          <cell r="S1335" t="str">
            <v>3006</v>
          </cell>
          <cell r="T1335" t="str">
            <v>ZOR06</v>
          </cell>
          <cell r="U1335" t="str">
            <v>Mandated</v>
          </cell>
          <cell r="V1335" t="str">
            <v>GD.OR.380000</v>
          </cell>
          <cell r="W1335">
            <v>1</v>
          </cell>
          <cell r="X1335">
            <v>121.71</v>
          </cell>
        </row>
        <row r="1336">
          <cell r="B1336" t="str">
            <v>MNG07</v>
          </cell>
          <cell r="C1336" t="str">
            <v>3007</v>
          </cell>
          <cell r="D1336" t="str">
            <v>Isolated Steel - OR</v>
          </cell>
          <cell r="E1336" t="str">
            <v>06804907</v>
          </cell>
          <cell r="F1336" t="str">
            <v>DIS-G S Cap Blanket</v>
          </cell>
          <cell r="G1336">
            <v>41852</v>
          </cell>
          <cell r="H1336" t="str">
            <v>202105</v>
          </cell>
          <cell r="I1336">
            <v>202105</v>
          </cell>
          <cell r="J1336" t="str">
            <v>GD</v>
          </cell>
          <cell r="K1336" t="str">
            <v>OR</v>
          </cell>
          <cell r="L1336" t="str">
            <v>376000</v>
          </cell>
          <cell r="M1336" t="str">
            <v xml:space="preserve">068                                </v>
          </cell>
          <cell r="N1336" t="str">
            <v>00</v>
          </cell>
          <cell r="O1336" t="str">
            <v xml:space="preserve">UADD    </v>
          </cell>
          <cell r="P1336" t="str">
            <v>Isolated Steel Replacement</v>
          </cell>
          <cell r="Q1336" t="str">
            <v>Isolated Steel Replacement OR</v>
          </cell>
          <cell r="R1336">
            <v>11371.68</v>
          </cell>
          <cell r="S1336" t="str">
            <v>3007</v>
          </cell>
          <cell r="T1336" t="str">
            <v>MNG07</v>
          </cell>
          <cell r="U1336" t="str">
            <v>Mandated</v>
          </cell>
          <cell r="V1336" t="str">
            <v>GD.OR.376000</v>
          </cell>
          <cell r="W1336">
            <v>1</v>
          </cell>
          <cell r="X1336">
            <v>11371.68</v>
          </cell>
        </row>
        <row r="1337">
          <cell r="B1337" t="str">
            <v>MNG07</v>
          </cell>
          <cell r="C1337" t="str">
            <v>3007</v>
          </cell>
          <cell r="D1337" t="str">
            <v>Isolated Steel - OR</v>
          </cell>
          <cell r="E1337" t="str">
            <v>06804907</v>
          </cell>
          <cell r="F1337" t="str">
            <v>DIS-G S Cap Blanket</v>
          </cell>
          <cell r="G1337">
            <v>41852</v>
          </cell>
          <cell r="H1337" t="str">
            <v>202105</v>
          </cell>
          <cell r="I1337">
            <v>202105</v>
          </cell>
          <cell r="J1337" t="str">
            <v>GD</v>
          </cell>
          <cell r="K1337" t="str">
            <v>OR</v>
          </cell>
          <cell r="L1337" t="str">
            <v>380000</v>
          </cell>
          <cell r="M1337" t="str">
            <v xml:space="preserve">068                                </v>
          </cell>
          <cell r="N1337" t="str">
            <v>00</v>
          </cell>
          <cell r="O1337" t="str">
            <v xml:space="preserve">UADD    </v>
          </cell>
          <cell r="P1337" t="str">
            <v>Isolated Steel Replacement</v>
          </cell>
          <cell r="Q1337" t="str">
            <v>Isolated Steel Replacement OR</v>
          </cell>
          <cell r="R1337">
            <v>11371.6</v>
          </cell>
          <cell r="S1337" t="str">
            <v>3007</v>
          </cell>
          <cell r="T1337" t="str">
            <v>MNG07</v>
          </cell>
          <cell r="U1337" t="str">
            <v>Mandated</v>
          </cell>
          <cell r="V1337" t="str">
            <v>GD.OR.380000</v>
          </cell>
          <cell r="W1337">
            <v>1</v>
          </cell>
          <cell r="X1337">
            <v>11371.6</v>
          </cell>
        </row>
        <row r="1338">
          <cell r="B1338" t="str">
            <v>GN214</v>
          </cell>
          <cell r="C1338" t="str">
            <v>3008</v>
          </cell>
          <cell r="D1338" t="str">
            <v>AA OR Main Major S Medford '18</v>
          </cell>
          <cell r="E1338" t="str">
            <v>98405313</v>
          </cell>
          <cell r="F1338" t="str">
            <v>DIS-G S Cap Blanket</v>
          </cell>
          <cell r="G1338">
            <v>43009</v>
          </cell>
          <cell r="H1338" t="str">
            <v>202105</v>
          </cell>
          <cell r="I1338">
            <v>202105</v>
          </cell>
          <cell r="J1338" t="str">
            <v>GD</v>
          </cell>
          <cell r="K1338" t="str">
            <v>OR</v>
          </cell>
          <cell r="L1338" t="str">
            <v>376000</v>
          </cell>
          <cell r="M1338" t="str">
            <v xml:space="preserve">068                                </v>
          </cell>
          <cell r="N1338" t="str">
            <v>00</v>
          </cell>
          <cell r="O1338" t="str">
            <v xml:space="preserve">UADD    </v>
          </cell>
          <cell r="P1338" t="str">
            <v>Aldyl -A Pipe Replacement</v>
          </cell>
          <cell r="Q1338" t="str">
            <v>Aldyl A OR - Main Pipe Major Project</v>
          </cell>
          <cell r="R1338">
            <v>353.59</v>
          </cell>
          <cell r="S1338" t="str">
            <v>3008</v>
          </cell>
          <cell r="T1338" t="str">
            <v>GN214</v>
          </cell>
          <cell r="U1338" t="str">
            <v>Programs</v>
          </cell>
          <cell r="V1338" t="str">
            <v>GD.OR.376000</v>
          </cell>
          <cell r="W1338">
            <v>1</v>
          </cell>
          <cell r="X1338">
            <v>353.59</v>
          </cell>
        </row>
        <row r="1339">
          <cell r="B1339" t="str">
            <v>GN214</v>
          </cell>
          <cell r="C1339" t="str">
            <v>3008</v>
          </cell>
          <cell r="D1339" t="str">
            <v>AA OR Main Major S Medford '19</v>
          </cell>
          <cell r="E1339" t="str">
            <v>98405324</v>
          </cell>
          <cell r="F1339" t="str">
            <v>DIS-G N Cap Blanket</v>
          </cell>
          <cell r="G1339">
            <v>43344</v>
          </cell>
          <cell r="H1339" t="str">
            <v>202105</v>
          </cell>
          <cell r="I1339">
            <v>202105</v>
          </cell>
          <cell r="J1339" t="str">
            <v>GD</v>
          </cell>
          <cell r="K1339" t="str">
            <v>OR</v>
          </cell>
          <cell r="L1339" t="str">
            <v>376000</v>
          </cell>
          <cell r="M1339" t="str">
            <v xml:space="preserve">068                                </v>
          </cell>
          <cell r="N1339" t="str">
            <v>00</v>
          </cell>
          <cell r="O1339" t="str">
            <v xml:space="preserve">UADD    </v>
          </cell>
          <cell r="P1339" t="str">
            <v>Aldyl -A Pipe Replacement</v>
          </cell>
          <cell r="Q1339" t="str">
            <v>Aldyl A OR - Main Pipe Major Project</v>
          </cell>
          <cell r="R1339">
            <v>102554.19</v>
          </cell>
          <cell r="S1339" t="str">
            <v>3008</v>
          </cell>
          <cell r="T1339" t="str">
            <v>GN214</v>
          </cell>
          <cell r="U1339" t="str">
            <v>Programs</v>
          </cell>
          <cell r="V1339" t="str">
            <v>GD.OR.376000</v>
          </cell>
          <cell r="W1339">
            <v>1</v>
          </cell>
          <cell r="X1339">
            <v>102554.19</v>
          </cell>
        </row>
        <row r="1340">
          <cell r="B1340" t="str">
            <v>GN214</v>
          </cell>
          <cell r="C1340" t="str">
            <v>3008</v>
          </cell>
          <cell r="D1340" t="str">
            <v>AA OR Main Major S Medford '20</v>
          </cell>
          <cell r="E1340" t="str">
            <v>98405333</v>
          </cell>
          <cell r="F1340" t="str">
            <v>DIS-G S Cap Blanket</v>
          </cell>
          <cell r="G1340">
            <v>43586</v>
          </cell>
          <cell r="H1340" t="str">
            <v>202105</v>
          </cell>
          <cell r="I1340">
            <v>202105</v>
          </cell>
          <cell r="J1340" t="str">
            <v>GD</v>
          </cell>
          <cell r="K1340" t="str">
            <v>OR</v>
          </cell>
          <cell r="L1340" t="str">
            <v>380000</v>
          </cell>
          <cell r="M1340" t="str">
            <v xml:space="preserve">068                                </v>
          </cell>
          <cell r="N1340" t="str">
            <v>00</v>
          </cell>
          <cell r="O1340" t="str">
            <v xml:space="preserve">UADD    </v>
          </cell>
          <cell r="P1340" t="str">
            <v>Aldyl -A Pipe Replacement</v>
          </cell>
          <cell r="Q1340" t="str">
            <v>Aldyl A OR - Main Pipe Major Project</v>
          </cell>
          <cell r="R1340">
            <v>14270.37</v>
          </cell>
          <cell r="S1340" t="str">
            <v>3008</v>
          </cell>
          <cell r="T1340" t="str">
            <v>GN214</v>
          </cell>
          <cell r="U1340" t="str">
            <v>Programs</v>
          </cell>
          <cell r="V1340" t="str">
            <v>GD.OR.380000</v>
          </cell>
          <cell r="W1340">
            <v>1</v>
          </cell>
          <cell r="X1340">
            <v>14270.37</v>
          </cell>
        </row>
        <row r="1341">
          <cell r="B1341" t="str">
            <v>GN310</v>
          </cell>
          <cell r="C1341" t="str">
            <v>3008</v>
          </cell>
          <cell r="D1341" t="str">
            <v>AA OR Main Minor Gas Dist(984)</v>
          </cell>
          <cell r="E1341" t="str">
            <v>98401127</v>
          </cell>
          <cell r="F1341" t="str">
            <v>DIS-G S Cap Blanket</v>
          </cell>
          <cell r="G1341">
            <v>41609</v>
          </cell>
          <cell r="H1341" t="str">
            <v>202105</v>
          </cell>
          <cell r="I1341">
            <v>202105</v>
          </cell>
          <cell r="J1341" t="str">
            <v>GD</v>
          </cell>
          <cell r="K1341" t="str">
            <v>OR</v>
          </cell>
          <cell r="L1341" t="str">
            <v>376000</v>
          </cell>
          <cell r="M1341" t="str">
            <v xml:space="preserve">068                                </v>
          </cell>
          <cell r="N1341" t="str">
            <v>00</v>
          </cell>
          <cell r="O1341" t="str">
            <v xml:space="preserve">UADD    </v>
          </cell>
          <cell r="P1341" t="str">
            <v>Aldyl -A Pipe Replacement</v>
          </cell>
          <cell r="Q1341" t="str">
            <v>Aldyl A-OR-Main Pipe-Minor Project -Gas Districts</v>
          </cell>
          <cell r="R1341">
            <v>2566.1</v>
          </cell>
          <cell r="S1341" t="str">
            <v>3008</v>
          </cell>
          <cell r="T1341" t="str">
            <v>GN310</v>
          </cell>
          <cell r="U1341" t="str">
            <v>Programs</v>
          </cell>
          <cell r="V1341" t="str">
            <v>GD.OR.376000</v>
          </cell>
          <cell r="W1341">
            <v>1</v>
          </cell>
          <cell r="X1341">
            <v>2566.1</v>
          </cell>
        </row>
        <row r="1342">
          <cell r="B1342" t="str">
            <v>GN310</v>
          </cell>
          <cell r="C1342" t="str">
            <v>3008</v>
          </cell>
          <cell r="D1342" t="str">
            <v>AA OR Main Minor Gas Dist(984)</v>
          </cell>
          <cell r="E1342" t="str">
            <v>98401127</v>
          </cell>
          <cell r="F1342" t="str">
            <v>DIS-G S Cap Blanket</v>
          </cell>
          <cell r="G1342">
            <v>41609</v>
          </cell>
          <cell r="H1342" t="str">
            <v>202105</v>
          </cell>
          <cell r="I1342">
            <v>202105</v>
          </cell>
          <cell r="J1342" t="str">
            <v>GD</v>
          </cell>
          <cell r="K1342" t="str">
            <v>OR</v>
          </cell>
          <cell r="L1342" t="str">
            <v>380000</v>
          </cell>
          <cell r="M1342" t="str">
            <v xml:space="preserve">068                                </v>
          </cell>
          <cell r="N1342" t="str">
            <v>00</v>
          </cell>
          <cell r="O1342" t="str">
            <v xml:space="preserve">UADD    </v>
          </cell>
          <cell r="P1342" t="str">
            <v>Aldyl -A Pipe Replacement</v>
          </cell>
          <cell r="Q1342" t="str">
            <v>Aldyl A-OR-Main Pipe-Minor Project -Gas Districts</v>
          </cell>
          <cell r="R1342">
            <v>593.84</v>
          </cell>
          <cell r="S1342" t="str">
            <v>3008</v>
          </cell>
          <cell r="T1342" t="str">
            <v>GN310</v>
          </cell>
          <cell r="U1342" t="str">
            <v>Programs</v>
          </cell>
          <cell r="V1342" t="str">
            <v>GD.OR.380000</v>
          </cell>
          <cell r="W1342">
            <v>1</v>
          </cell>
          <cell r="X1342">
            <v>593.84</v>
          </cell>
        </row>
        <row r="1343">
          <cell r="B1343" t="str">
            <v>GN310</v>
          </cell>
          <cell r="C1343" t="str">
            <v>3008</v>
          </cell>
          <cell r="D1343" t="str">
            <v>AA OR Main Minor Gas Dist(986)</v>
          </cell>
          <cell r="E1343" t="str">
            <v>98601127</v>
          </cell>
          <cell r="F1343" t="str">
            <v>DIS-G S Cap Blanket</v>
          </cell>
          <cell r="G1343">
            <v>41609</v>
          </cell>
          <cell r="H1343" t="str">
            <v>202105</v>
          </cell>
          <cell r="I1343">
            <v>202105</v>
          </cell>
          <cell r="J1343" t="str">
            <v>GD</v>
          </cell>
          <cell r="K1343" t="str">
            <v>OR</v>
          </cell>
          <cell r="L1343" t="str">
            <v>376000</v>
          </cell>
          <cell r="M1343" t="str">
            <v xml:space="preserve">068                                </v>
          </cell>
          <cell r="N1343" t="str">
            <v>00</v>
          </cell>
          <cell r="O1343" t="str">
            <v xml:space="preserve">UADD    </v>
          </cell>
          <cell r="P1343" t="str">
            <v>Aldyl -A Pipe Replacement</v>
          </cell>
          <cell r="Q1343" t="str">
            <v>Aldyl A-OR-Main Pipe-Minor Project -Gas Districts</v>
          </cell>
          <cell r="R1343">
            <v>13921.86</v>
          </cell>
          <cell r="S1343" t="str">
            <v>3008</v>
          </cell>
          <cell r="T1343" t="str">
            <v>GN310</v>
          </cell>
          <cell r="U1343" t="str">
            <v>Programs</v>
          </cell>
          <cell r="V1343" t="str">
            <v>GD.OR.376000</v>
          </cell>
          <cell r="W1343">
            <v>1</v>
          </cell>
          <cell r="X1343">
            <v>13921.86</v>
          </cell>
        </row>
        <row r="1344">
          <cell r="B1344" t="str">
            <v>GN311</v>
          </cell>
          <cell r="C1344" t="str">
            <v>3008</v>
          </cell>
          <cell r="D1344" t="str">
            <v>AA OR STTR Minor Gas Dist(984)</v>
          </cell>
          <cell r="E1344" t="str">
            <v>98401128</v>
          </cell>
          <cell r="F1344" t="str">
            <v>DIS-G S Cap Blanket</v>
          </cell>
          <cell r="G1344">
            <v>41609</v>
          </cell>
          <cell r="H1344" t="str">
            <v>202105</v>
          </cell>
          <cell r="I1344">
            <v>202105</v>
          </cell>
          <cell r="J1344" t="str">
            <v>GD</v>
          </cell>
          <cell r="K1344" t="str">
            <v>OR</v>
          </cell>
          <cell r="L1344" t="str">
            <v>380000</v>
          </cell>
          <cell r="M1344" t="str">
            <v xml:space="preserve">068                                </v>
          </cell>
          <cell r="N1344" t="str">
            <v>00</v>
          </cell>
          <cell r="O1344" t="str">
            <v xml:space="preserve">UADD    </v>
          </cell>
          <cell r="P1344" t="str">
            <v>Aldyl -A Pipe Replacement</v>
          </cell>
          <cell r="Q1344" t="str">
            <v>Aldyl A-OR-STTR-Minor Project -Gas Districts</v>
          </cell>
          <cell r="R1344">
            <v>2652.4</v>
          </cell>
          <cell r="S1344" t="str">
            <v>3008</v>
          </cell>
          <cell r="T1344" t="str">
            <v>GN311</v>
          </cell>
          <cell r="U1344" t="str">
            <v>Programs</v>
          </cell>
          <cell r="V1344" t="str">
            <v>GD.OR.380000</v>
          </cell>
          <cell r="W1344">
            <v>1</v>
          </cell>
          <cell r="X1344">
            <v>2652.4</v>
          </cell>
        </row>
        <row r="1345">
          <cell r="B1345" t="str">
            <v>GN106</v>
          </cell>
          <cell r="C1345" t="str">
            <v>3008</v>
          </cell>
          <cell r="D1345" t="str">
            <v>Aldyl A Pipe Replcmnt OR</v>
          </cell>
          <cell r="E1345" t="str">
            <v>06802058</v>
          </cell>
          <cell r="F1345" t="str">
            <v>DIS-G S Cap Blanket</v>
          </cell>
          <cell r="G1345">
            <v>40664</v>
          </cell>
          <cell r="H1345" t="str">
            <v>202105</v>
          </cell>
          <cell r="I1345">
            <v>202105</v>
          </cell>
          <cell r="J1345" t="str">
            <v>GD</v>
          </cell>
          <cell r="K1345" t="str">
            <v>OR</v>
          </cell>
          <cell r="L1345" t="str">
            <v>380000</v>
          </cell>
          <cell r="M1345" t="str">
            <v xml:space="preserve">068                                </v>
          </cell>
          <cell r="N1345" t="str">
            <v>00</v>
          </cell>
          <cell r="O1345" t="str">
            <v xml:space="preserve">UADD    </v>
          </cell>
          <cell r="P1345" t="str">
            <v>Aldyl -A Pipe Replacement</v>
          </cell>
          <cell r="Q1345" t="str">
            <v>Aldyl -A Pipe Replacement</v>
          </cell>
          <cell r="R1345">
            <v>8199.4</v>
          </cell>
          <cell r="S1345" t="str">
            <v>3008</v>
          </cell>
          <cell r="T1345" t="str">
            <v>GN106</v>
          </cell>
          <cell r="U1345" t="str">
            <v>Programs</v>
          </cell>
          <cell r="V1345" t="str">
            <v>GD.OR.380000</v>
          </cell>
          <cell r="W1345">
            <v>1</v>
          </cell>
          <cell r="X1345">
            <v>8199.4</v>
          </cell>
        </row>
        <row r="1346">
          <cell r="B1346" t="str">
            <v>GN214</v>
          </cell>
          <cell r="C1346" t="str">
            <v>3008</v>
          </cell>
          <cell r="D1346" t="str">
            <v>Klamath Falls 1 GFRP 2021</v>
          </cell>
          <cell r="E1346" t="str">
            <v>98705110</v>
          </cell>
          <cell r="F1346" t="str">
            <v>DIS-G S Cap Blanket</v>
          </cell>
          <cell r="G1346">
            <v>44136</v>
          </cell>
          <cell r="H1346" t="str">
            <v>202105</v>
          </cell>
          <cell r="I1346">
            <v>202105</v>
          </cell>
          <cell r="J1346" t="str">
            <v>GD</v>
          </cell>
          <cell r="K1346" t="str">
            <v>OR</v>
          </cell>
          <cell r="L1346" t="str">
            <v>376000</v>
          </cell>
          <cell r="M1346" t="str">
            <v xml:space="preserve">068                                </v>
          </cell>
          <cell r="N1346" t="str">
            <v>00</v>
          </cell>
          <cell r="O1346" t="str">
            <v xml:space="preserve">UADD    </v>
          </cell>
          <cell r="P1346" t="str">
            <v>Aldyl -A Pipe Replacement</v>
          </cell>
          <cell r="Q1346" t="str">
            <v>Aldyl A OR - Main Pipe Major Project</v>
          </cell>
          <cell r="R1346">
            <v>185100.98</v>
          </cell>
          <cell r="S1346" t="str">
            <v>3008</v>
          </cell>
          <cell r="T1346" t="str">
            <v>GN214</v>
          </cell>
          <cell r="U1346" t="str">
            <v>Programs</v>
          </cell>
          <cell r="V1346" t="str">
            <v>GD.OR.376000</v>
          </cell>
          <cell r="W1346">
            <v>1</v>
          </cell>
          <cell r="X1346">
            <v>185100.98</v>
          </cell>
        </row>
        <row r="1347">
          <cell r="B1347" t="str">
            <v>XOR55</v>
          </cell>
          <cell r="C1347" t="str">
            <v>3055</v>
          </cell>
          <cell r="D1347" t="str">
            <v>Non-Revenue meter changes(984)</v>
          </cell>
          <cell r="E1347" t="str">
            <v>98401237</v>
          </cell>
          <cell r="F1347" t="str">
            <v>DIS-G S Cap Blanket</v>
          </cell>
          <cell r="G1347">
            <v>41579</v>
          </cell>
          <cell r="H1347" t="str">
            <v>202105</v>
          </cell>
          <cell r="I1347">
            <v>202105</v>
          </cell>
          <cell r="J1347" t="str">
            <v>GD</v>
          </cell>
          <cell r="K1347" t="str">
            <v>OR</v>
          </cell>
          <cell r="L1347" t="str">
            <v>381000</v>
          </cell>
          <cell r="M1347" t="str">
            <v xml:space="preserve">068                                </v>
          </cell>
          <cell r="N1347" t="str">
            <v>00</v>
          </cell>
          <cell r="O1347" t="str">
            <v xml:space="preserve">UADD    </v>
          </cell>
          <cell r="P1347" t="str">
            <v>Gas Meter Replacement Non Revenue</v>
          </cell>
          <cell r="Q1347" t="str">
            <v>OR Gas Meter Replacement Non Revenue</v>
          </cell>
          <cell r="R1347">
            <v>28911.9</v>
          </cell>
          <cell r="S1347" t="str">
            <v>3055</v>
          </cell>
          <cell r="T1347" t="str">
            <v>XOR55</v>
          </cell>
          <cell r="U1347" t="str">
            <v>Programs</v>
          </cell>
          <cell r="V1347" t="str">
            <v>GD.OR.381000</v>
          </cell>
          <cell r="W1347">
            <v>1</v>
          </cell>
          <cell r="X1347">
            <v>28911.9</v>
          </cell>
        </row>
        <row r="1348">
          <cell r="B1348" t="str">
            <v>XOR55</v>
          </cell>
          <cell r="C1348" t="str">
            <v>3055</v>
          </cell>
          <cell r="D1348" t="str">
            <v>Non-Revenue meter changes(985)</v>
          </cell>
          <cell r="E1348" t="str">
            <v>98501237</v>
          </cell>
          <cell r="F1348" t="str">
            <v>DIS-G S Cap Blanket</v>
          </cell>
          <cell r="G1348">
            <v>41579</v>
          </cell>
          <cell r="H1348" t="str">
            <v>202105</v>
          </cell>
          <cell r="I1348">
            <v>202105</v>
          </cell>
          <cell r="J1348" t="str">
            <v>GD</v>
          </cell>
          <cell r="K1348" t="str">
            <v>OR</v>
          </cell>
          <cell r="L1348" t="str">
            <v>381000</v>
          </cell>
          <cell r="M1348" t="str">
            <v xml:space="preserve">068                                </v>
          </cell>
          <cell r="N1348" t="str">
            <v>00</v>
          </cell>
          <cell r="O1348" t="str">
            <v xml:space="preserve">UADD    </v>
          </cell>
          <cell r="P1348" t="str">
            <v>Gas Meter Replacement Non Revenue</v>
          </cell>
          <cell r="Q1348" t="str">
            <v>OR Gas Meter Replacement Non Revenue</v>
          </cell>
          <cell r="R1348">
            <v>27183.42</v>
          </cell>
          <cell r="S1348" t="str">
            <v>3055</v>
          </cell>
          <cell r="T1348" t="str">
            <v>XOR55</v>
          </cell>
          <cell r="U1348" t="str">
            <v>Programs</v>
          </cell>
          <cell r="V1348" t="str">
            <v>GD.OR.381000</v>
          </cell>
          <cell r="W1348">
            <v>1</v>
          </cell>
          <cell r="X1348">
            <v>27183.42</v>
          </cell>
        </row>
        <row r="1349">
          <cell r="B1349" t="str">
            <v>XOR55</v>
          </cell>
          <cell r="C1349" t="str">
            <v>3055</v>
          </cell>
          <cell r="D1349" t="str">
            <v>Non-Revenue meter changes(986)</v>
          </cell>
          <cell r="E1349" t="str">
            <v>98601237</v>
          </cell>
          <cell r="F1349" t="str">
            <v>DIS-G S Cap Blanket</v>
          </cell>
          <cell r="G1349">
            <v>41579</v>
          </cell>
          <cell r="H1349" t="str">
            <v>202105</v>
          </cell>
          <cell r="I1349">
            <v>202105</v>
          </cell>
          <cell r="J1349" t="str">
            <v>GD</v>
          </cell>
          <cell r="K1349" t="str">
            <v>OR</v>
          </cell>
          <cell r="L1349" t="str">
            <v>381000</v>
          </cell>
          <cell r="M1349" t="str">
            <v xml:space="preserve">068                                </v>
          </cell>
          <cell r="N1349" t="str">
            <v>00</v>
          </cell>
          <cell r="O1349" t="str">
            <v xml:space="preserve">UADD    </v>
          </cell>
          <cell r="P1349" t="str">
            <v>Gas Meter Replacement Non Revenue</v>
          </cell>
          <cell r="Q1349" t="str">
            <v>OR Gas Meter Replacement Non Revenue</v>
          </cell>
          <cell r="R1349">
            <v>24956.81</v>
          </cell>
          <cell r="S1349" t="str">
            <v>3055</v>
          </cell>
          <cell r="T1349" t="str">
            <v>XOR55</v>
          </cell>
          <cell r="U1349" t="str">
            <v>Programs</v>
          </cell>
          <cell r="V1349" t="str">
            <v>GD.OR.381000</v>
          </cell>
          <cell r="W1349">
            <v>1</v>
          </cell>
          <cell r="X1349">
            <v>24956.81</v>
          </cell>
        </row>
        <row r="1350">
          <cell r="B1350" t="str">
            <v>XOR55</v>
          </cell>
          <cell r="C1350" t="str">
            <v>3055</v>
          </cell>
          <cell r="D1350" t="str">
            <v>Non-Revenue meter changes(987)</v>
          </cell>
          <cell r="E1350" t="str">
            <v>98701237</v>
          </cell>
          <cell r="F1350" t="str">
            <v>DIS-G S Cap Blanket</v>
          </cell>
          <cell r="G1350">
            <v>41579</v>
          </cell>
          <cell r="H1350" t="str">
            <v>202105</v>
          </cell>
          <cell r="I1350">
            <v>202105</v>
          </cell>
          <cell r="J1350" t="str">
            <v>GD</v>
          </cell>
          <cell r="K1350" t="str">
            <v>OR</v>
          </cell>
          <cell r="L1350" t="str">
            <v>381000</v>
          </cell>
          <cell r="M1350" t="str">
            <v xml:space="preserve">068                                </v>
          </cell>
          <cell r="N1350" t="str">
            <v>00</v>
          </cell>
          <cell r="O1350" t="str">
            <v xml:space="preserve">UADD    </v>
          </cell>
          <cell r="P1350" t="str">
            <v>Gas Meter Replacement Non Revenue</v>
          </cell>
          <cell r="Q1350" t="str">
            <v>OR Gas Meter Replacement Non Revenue</v>
          </cell>
          <cell r="R1350">
            <v>38161.519999999997</v>
          </cell>
          <cell r="S1350" t="str">
            <v>3055</v>
          </cell>
          <cell r="T1350" t="str">
            <v>XOR55</v>
          </cell>
          <cell r="U1350" t="str">
            <v>Programs</v>
          </cell>
          <cell r="V1350" t="str">
            <v>GD.OR.381000</v>
          </cell>
          <cell r="W1350">
            <v>1</v>
          </cell>
          <cell r="X1350">
            <v>38161.519999999997</v>
          </cell>
        </row>
        <row r="1351">
          <cell r="B1351" t="str">
            <v>XOR55</v>
          </cell>
          <cell r="C1351" t="str">
            <v>3055</v>
          </cell>
          <cell r="D1351" t="str">
            <v>Non-Revenue meter changes(988)</v>
          </cell>
          <cell r="E1351" t="str">
            <v>98801237</v>
          </cell>
          <cell r="F1351" t="str">
            <v>DIS-G S Cap Blanket</v>
          </cell>
          <cell r="G1351">
            <v>41579</v>
          </cell>
          <cell r="H1351" t="str">
            <v>202105</v>
          </cell>
          <cell r="I1351">
            <v>202105</v>
          </cell>
          <cell r="J1351" t="str">
            <v>GD</v>
          </cell>
          <cell r="K1351" t="str">
            <v>OR</v>
          </cell>
          <cell r="L1351" t="str">
            <v>381000</v>
          </cell>
          <cell r="M1351" t="str">
            <v xml:space="preserve">068                                </v>
          </cell>
          <cell r="N1351" t="str">
            <v>00</v>
          </cell>
          <cell r="O1351" t="str">
            <v xml:space="preserve">UADD    </v>
          </cell>
          <cell r="P1351" t="str">
            <v>Gas Meter Replacement Non Revenue</v>
          </cell>
          <cell r="Q1351" t="str">
            <v>OR Gas Meter Replacement Non Revenue</v>
          </cell>
          <cell r="R1351">
            <v>15828.16</v>
          </cell>
          <cell r="S1351" t="str">
            <v>3055</v>
          </cell>
          <cell r="T1351" t="str">
            <v>XOR55</v>
          </cell>
          <cell r="U1351" t="str">
            <v>Programs</v>
          </cell>
          <cell r="V1351" t="str">
            <v>GD.OR.381000</v>
          </cell>
          <cell r="W1351">
            <v>1</v>
          </cell>
          <cell r="X1351">
            <v>15828.16</v>
          </cell>
        </row>
        <row r="1352">
          <cell r="B1352" t="str">
            <v>AG103</v>
          </cell>
          <cell r="C1352" t="str">
            <v>4148</v>
          </cell>
          <cell r="D1352" t="str">
            <v>LL Village Housing Upgrades-2</v>
          </cell>
          <cell r="E1352" t="str">
            <v>09906721</v>
          </cell>
          <cell r="F1352" t="str">
            <v>GP-Cap Specific</v>
          </cell>
          <cell r="G1352">
            <v>43983</v>
          </cell>
          <cell r="H1352" t="str">
            <v>202105</v>
          </cell>
          <cell r="I1352">
            <v>202105</v>
          </cell>
          <cell r="J1352" t="str">
            <v>CD</v>
          </cell>
          <cell r="K1352" t="str">
            <v>AA</v>
          </cell>
          <cell r="L1352" t="str">
            <v>398000</v>
          </cell>
          <cell r="M1352" t="str">
            <v xml:space="preserve">099                                </v>
          </cell>
          <cell r="N1352" t="str">
            <v>00</v>
          </cell>
          <cell r="O1352" t="str">
            <v xml:space="preserve">UADD    </v>
          </cell>
          <cell r="P1352" t="str">
            <v>Regulating Hydro</v>
          </cell>
          <cell r="Q1352" t="str">
            <v>Regulating Hydro</v>
          </cell>
          <cell r="R1352">
            <v>1949.16</v>
          </cell>
          <cell r="S1352" t="str">
            <v>4148</v>
          </cell>
          <cell r="T1352" t="str">
            <v>AG103</v>
          </cell>
          <cell r="U1352" t="str">
            <v>Programs</v>
          </cell>
          <cell r="V1352" t="str">
            <v>CD.AA.398000</v>
          </cell>
          <cell r="W1352">
            <v>9.307E-2</v>
          </cell>
          <cell r="X1352">
            <v>181.40832120000002</v>
          </cell>
        </row>
        <row r="1353">
          <cell r="B1353" t="str">
            <v>02T08</v>
          </cell>
          <cell r="C1353" t="str">
            <v>5002</v>
          </cell>
          <cell r="D1353" t="str">
            <v>Mass Notification Sys 2nd fl</v>
          </cell>
          <cell r="E1353" t="str">
            <v>11005184</v>
          </cell>
          <cell r="F1353" t="str">
            <v>GP-Cap Specific</v>
          </cell>
          <cell r="G1353">
            <v>41000</v>
          </cell>
          <cell r="H1353" t="str">
            <v>202105</v>
          </cell>
          <cell r="I1353">
            <v>202105</v>
          </cell>
          <cell r="J1353" t="str">
            <v>CD</v>
          </cell>
          <cell r="K1353" t="str">
            <v>AA</v>
          </cell>
          <cell r="L1353" t="str">
            <v>390100</v>
          </cell>
          <cell r="M1353" t="str">
            <v xml:space="preserve">099                                </v>
          </cell>
          <cell r="N1353" t="str">
            <v>CENTR</v>
          </cell>
          <cell r="O1353" t="str">
            <v xml:space="preserve">NURV    </v>
          </cell>
          <cell r="P1353" t="str">
            <v>Security Initiative</v>
          </cell>
          <cell r="Q1353" t="str">
            <v>Mass Notification System for General Ofc Bldg</v>
          </cell>
          <cell r="R1353">
            <v>-21073.439999999999</v>
          </cell>
          <cell r="S1353" t="str">
            <v>5002</v>
          </cell>
          <cell r="T1353" t="str">
            <v>02T08</v>
          </cell>
          <cell r="U1353" t="str">
            <v>Programs</v>
          </cell>
          <cell r="V1353" t="str">
            <v>CD.AA.390100</v>
          </cell>
          <cell r="W1353">
            <v>9.307E-2</v>
          </cell>
          <cell r="X1353">
            <v>-1961.3050607999999</v>
          </cell>
        </row>
        <row r="1354">
          <cell r="B1354" t="str">
            <v>02T08</v>
          </cell>
          <cell r="C1354" t="str">
            <v>5002</v>
          </cell>
          <cell r="D1354" t="str">
            <v>Mass Notification Sys 2nd fl</v>
          </cell>
          <cell r="E1354" t="str">
            <v>11005184</v>
          </cell>
          <cell r="F1354" t="str">
            <v>GP-Cap Specific</v>
          </cell>
          <cell r="G1354">
            <v>41000</v>
          </cell>
          <cell r="H1354" t="str">
            <v>202105</v>
          </cell>
          <cell r="I1354">
            <v>202105</v>
          </cell>
          <cell r="J1354" t="str">
            <v>CD</v>
          </cell>
          <cell r="K1354" t="str">
            <v>AA</v>
          </cell>
          <cell r="L1354" t="str">
            <v>390100</v>
          </cell>
          <cell r="M1354" t="str">
            <v xml:space="preserve">099                                </v>
          </cell>
          <cell r="N1354" t="str">
            <v>SPOAL</v>
          </cell>
          <cell r="O1354" t="str">
            <v xml:space="preserve">CFNU    </v>
          </cell>
          <cell r="P1354" t="str">
            <v>Security Initiative</v>
          </cell>
          <cell r="Q1354" t="str">
            <v>Mass Notification System for General Ofc Bldg</v>
          </cell>
          <cell r="R1354">
            <v>21073.45</v>
          </cell>
          <cell r="S1354" t="str">
            <v>5002</v>
          </cell>
          <cell r="T1354" t="str">
            <v>02T08</v>
          </cell>
          <cell r="U1354" t="str">
            <v>Programs</v>
          </cell>
          <cell r="V1354" t="str">
            <v>CD.AA.390100</v>
          </cell>
          <cell r="W1354">
            <v>9.307E-2</v>
          </cell>
          <cell r="X1354">
            <v>1961.3059915000001</v>
          </cell>
        </row>
        <row r="1355">
          <cell r="B1355" t="str">
            <v>02T08</v>
          </cell>
          <cell r="C1355" t="str">
            <v>5002</v>
          </cell>
          <cell r="D1355" t="str">
            <v>Mass Notification Sys 2nd fl</v>
          </cell>
          <cell r="E1355" t="str">
            <v>11005184</v>
          </cell>
          <cell r="F1355" t="str">
            <v>GP-Cap Specific</v>
          </cell>
          <cell r="G1355">
            <v>41000</v>
          </cell>
          <cell r="H1355" t="str">
            <v>202105</v>
          </cell>
          <cell r="I1355">
            <v>202105</v>
          </cell>
          <cell r="J1355" t="str">
            <v>CD</v>
          </cell>
          <cell r="K1355" t="str">
            <v>AA</v>
          </cell>
          <cell r="L1355" t="str">
            <v>397000</v>
          </cell>
          <cell r="M1355" t="str">
            <v xml:space="preserve">099                                </v>
          </cell>
          <cell r="N1355" t="str">
            <v>SPOAL</v>
          </cell>
          <cell r="O1355" t="str">
            <v xml:space="preserve">CFNU    </v>
          </cell>
          <cell r="P1355" t="str">
            <v>Security Initiative</v>
          </cell>
          <cell r="Q1355" t="str">
            <v>Mass Notification System for General Ofc Bldg</v>
          </cell>
          <cell r="R1355">
            <v>21073.48</v>
          </cell>
          <cell r="S1355" t="str">
            <v>5002</v>
          </cell>
          <cell r="T1355" t="str">
            <v>02T08</v>
          </cell>
          <cell r="U1355" t="str">
            <v>Programs</v>
          </cell>
          <cell r="V1355" t="str">
            <v>CD.AA.397000</v>
          </cell>
          <cell r="W1355">
            <v>9.307E-2</v>
          </cell>
          <cell r="X1355">
            <v>1961.3087836</v>
          </cell>
        </row>
        <row r="1356">
          <cell r="B1356" t="str">
            <v>02T08</v>
          </cell>
          <cell r="C1356" t="str">
            <v>5002</v>
          </cell>
          <cell r="D1356" t="str">
            <v>Mass Notification Sys 2nd fl</v>
          </cell>
          <cell r="E1356" t="str">
            <v>11005184</v>
          </cell>
          <cell r="F1356" t="str">
            <v>GP-Cap Specific</v>
          </cell>
          <cell r="G1356">
            <v>41000</v>
          </cell>
          <cell r="H1356" t="str">
            <v>202105</v>
          </cell>
          <cell r="I1356">
            <v>202105</v>
          </cell>
          <cell r="J1356" t="str">
            <v>CD</v>
          </cell>
          <cell r="K1356" t="str">
            <v>AA</v>
          </cell>
          <cell r="L1356" t="str">
            <v>397000</v>
          </cell>
          <cell r="M1356" t="str">
            <v xml:space="preserve">099                                </v>
          </cell>
          <cell r="N1356" t="str">
            <v>SPOAL</v>
          </cell>
          <cell r="O1356" t="str">
            <v xml:space="preserve">NURV    </v>
          </cell>
          <cell r="P1356" t="str">
            <v>Security Initiative</v>
          </cell>
          <cell r="Q1356" t="str">
            <v>Mass Notification System for General Ofc Bldg</v>
          </cell>
          <cell r="R1356">
            <v>-21073.49</v>
          </cell>
          <cell r="S1356" t="str">
            <v>5002</v>
          </cell>
          <cell r="T1356" t="str">
            <v>02T08</v>
          </cell>
          <cell r="U1356" t="str">
            <v>Programs</v>
          </cell>
          <cell r="V1356" t="str">
            <v>CD.AA.397000</v>
          </cell>
          <cell r="W1356">
            <v>9.307E-2</v>
          </cell>
          <cell r="X1356">
            <v>-1961.3097143000002</v>
          </cell>
        </row>
        <row r="1357">
          <cell r="B1357" t="str">
            <v>05P93</v>
          </cell>
          <cell r="C1357" t="str">
            <v>5005</v>
          </cell>
          <cell r="D1357" t="str">
            <v>MAN Transport Backhaul Refresh</v>
          </cell>
          <cell r="E1357" t="str">
            <v>09906093</v>
          </cell>
          <cell r="F1357" t="str">
            <v>GP-Cap Specific</v>
          </cell>
          <cell r="G1357">
            <v>42614</v>
          </cell>
          <cell r="H1357" t="str">
            <v>202105</v>
          </cell>
          <cell r="I1357">
            <v>202105</v>
          </cell>
          <cell r="J1357" t="str">
            <v>CD</v>
          </cell>
          <cell r="K1357" t="str">
            <v>AA</v>
          </cell>
          <cell r="L1357" t="str">
            <v>303100</v>
          </cell>
          <cell r="M1357" t="str">
            <v xml:space="preserve">099                                </v>
          </cell>
          <cell r="N1357" t="str">
            <v>00</v>
          </cell>
          <cell r="O1357" t="str">
            <v xml:space="preserve">CFNU    </v>
          </cell>
          <cell r="P1357" t="str">
            <v>Information Technology Refresh Program</v>
          </cell>
          <cell r="Q1357" t="str">
            <v>Network Systems Refresh</v>
          </cell>
          <cell r="R1357">
            <v>19196.310000000001</v>
          </cell>
          <cell r="S1357" t="str">
            <v>5005</v>
          </cell>
          <cell r="T1357" t="str">
            <v>05P93</v>
          </cell>
          <cell r="U1357" t="str">
            <v>Mandated</v>
          </cell>
          <cell r="V1357" t="str">
            <v>CD.AA.303100</v>
          </cell>
          <cell r="W1357">
            <v>9.307E-2</v>
          </cell>
          <cell r="X1357">
            <v>1786.6005717</v>
          </cell>
        </row>
        <row r="1358">
          <cell r="B1358" t="str">
            <v>05P93</v>
          </cell>
          <cell r="C1358" t="str">
            <v>5005</v>
          </cell>
          <cell r="D1358" t="str">
            <v>MAN Transport Backhaul Refresh</v>
          </cell>
          <cell r="E1358" t="str">
            <v>09906093</v>
          </cell>
          <cell r="F1358" t="str">
            <v>GP-Cap Specific</v>
          </cell>
          <cell r="G1358">
            <v>42614</v>
          </cell>
          <cell r="H1358" t="str">
            <v>202105</v>
          </cell>
          <cell r="I1358">
            <v>202105</v>
          </cell>
          <cell r="J1358" t="str">
            <v>CD</v>
          </cell>
          <cell r="K1358" t="str">
            <v>AA</v>
          </cell>
          <cell r="L1358" t="str">
            <v>391100</v>
          </cell>
          <cell r="M1358" t="str">
            <v xml:space="preserve">099                                </v>
          </cell>
          <cell r="N1358" t="str">
            <v>00</v>
          </cell>
          <cell r="O1358" t="str">
            <v xml:space="preserve">CFNU    </v>
          </cell>
          <cell r="P1358" t="str">
            <v>Information Technology Refresh Program</v>
          </cell>
          <cell r="Q1358" t="str">
            <v>Network Systems Refresh</v>
          </cell>
          <cell r="R1358">
            <v>108124.21</v>
          </cell>
          <cell r="S1358" t="str">
            <v>5005</v>
          </cell>
          <cell r="T1358" t="str">
            <v>05P93</v>
          </cell>
          <cell r="U1358" t="str">
            <v>Mandated</v>
          </cell>
          <cell r="V1358" t="str">
            <v>CD.AA.391100</v>
          </cell>
          <cell r="W1358">
            <v>9.307E-2</v>
          </cell>
          <cell r="X1358">
            <v>10063.1202247</v>
          </cell>
        </row>
        <row r="1359">
          <cell r="B1359" t="str">
            <v>05P92</v>
          </cell>
          <cell r="C1359" t="str">
            <v>5005</v>
          </cell>
          <cell r="D1359" t="str">
            <v>Msn Cell Booster Phase 1</v>
          </cell>
          <cell r="E1359" t="str">
            <v>09905964</v>
          </cell>
          <cell r="F1359" t="str">
            <v>GP-Cap Specific</v>
          </cell>
          <cell r="G1359">
            <v>42156</v>
          </cell>
          <cell r="H1359" t="str">
            <v>202105</v>
          </cell>
          <cell r="I1359">
            <v>202105</v>
          </cell>
          <cell r="J1359" t="str">
            <v>CD</v>
          </cell>
          <cell r="K1359" t="str">
            <v>AA</v>
          </cell>
          <cell r="L1359" t="str">
            <v>397000</v>
          </cell>
          <cell r="M1359" t="str">
            <v xml:space="preserve">099                                </v>
          </cell>
          <cell r="N1359" t="str">
            <v>SPOTE</v>
          </cell>
          <cell r="O1359" t="str">
            <v xml:space="preserve">UADD    </v>
          </cell>
          <cell r="P1359" t="str">
            <v>Information Technology Refresh Program</v>
          </cell>
          <cell r="Q1359" t="str">
            <v>Communications Systems Refresh</v>
          </cell>
          <cell r="R1359">
            <v>637953.43999999994</v>
          </cell>
          <cell r="S1359" t="str">
            <v>5005</v>
          </cell>
          <cell r="T1359" t="str">
            <v>05P92</v>
          </cell>
          <cell r="U1359" t="str">
            <v>Mandated</v>
          </cell>
          <cell r="V1359" t="str">
            <v>CD.AA.397000</v>
          </cell>
          <cell r="W1359">
            <v>9.307E-2</v>
          </cell>
          <cell r="X1359">
            <v>59374.326660799998</v>
          </cell>
        </row>
        <row r="1360">
          <cell r="B1360" t="str">
            <v>10W09</v>
          </cell>
          <cell r="C1360" t="str">
            <v>5010</v>
          </cell>
          <cell r="D1360" t="str">
            <v>MyAvista.com DR Systems</v>
          </cell>
          <cell r="E1360" t="str">
            <v>09906284</v>
          </cell>
          <cell r="F1360" t="str">
            <v>GP-Cap Specific</v>
          </cell>
          <cell r="G1360">
            <v>43101</v>
          </cell>
          <cell r="H1360" t="str">
            <v>202105</v>
          </cell>
          <cell r="I1360">
            <v>202105</v>
          </cell>
          <cell r="J1360" t="str">
            <v>CD</v>
          </cell>
          <cell r="K1360" t="str">
            <v>AA</v>
          </cell>
          <cell r="L1360" t="str">
            <v>303100</v>
          </cell>
          <cell r="M1360" t="str">
            <v xml:space="preserve">099                                </v>
          </cell>
          <cell r="N1360" t="str">
            <v>00</v>
          </cell>
          <cell r="O1360" t="str">
            <v xml:space="preserve">UADD    </v>
          </cell>
          <cell r="P1360" t="str">
            <v>Enterprise Business Continuity</v>
          </cell>
          <cell r="Q1360" t="str">
            <v>Enterprise Business Continuity</v>
          </cell>
          <cell r="R1360">
            <v>79.489999999999995</v>
          </cell>
          <cell r="S1360" t="str">
            <v>5010</v>
          </cell>
          <cell r="T1360" t="str">
            <v>10W09</v>
          </cell>
          <cell r="U1360" t="str">
            <v>Programs</v>
          </cell>
          <cell r="V1360" t="str">
            <v>CD.AA.303100</v>
          </cell>
          <cell r="W1360">
            <v>9.307E-2</v>
          </cell>
          <cell r="X1360">
            <v>7.3981342999999997</v>
          </cell>
        </row>
        <row r="1361">
          <cell r="B1361" t="str">
            <v>10W09</v>
          </cell>
          <cell r="C1361" t="str">
            <v>5010</v>
          </cell>
          <cell r="D1361" t="str">
            <v>MyAvista.com DR Systems</v>
          </cell>
          <cell r="E1361" t="str">
            <v>09906284</v>
          </cell>
          <cell r="F1361" t="str">
            <v>GP-Cap Specific</v>
          </cell>
          <cell r="G1361">
            <v>43101</v>
          </cell>
          <cell r="H1361" t="str">
            <v>202105</v>
          </cell>
          <cell r="I1361">
            <v>202105</v>
          </cell>
          <cell r="J1361" t="str">
            <v>CD</v>
          </cell>
          <cell r="K1361" t="str">
            <v>AA</v>
          </cell>
          <cell r="L1361" t="str">
            <v>391100</v>
          </cell>
          <cell r="M1361" t="str">
            <v xml:space="preserve">099                                </v>
          </cell>
          <cell r="N1361" t="str">
            <v>00</v>
          </cell>
          <cell r="O1361" t="str">
            <v xml:space="preserve">UADD    </v>
          </cell>
          <cell r="P1361" t="str">
            <v>Enterprise Business Continuity</v>
          </cell>
          <cell r="Q1361" t="str">
            <v>Enterprise Business Continuity</v>
          </cell>
          <cell r="R1361">
            <v>448.73</v>
          </cell>
          <cell r="S1361" t="str">
            <v>5010</v>
          </cell>
          <cell r="T1361" t="str">
            <v>10W09</v>
          </cell>
          <cell r="U1361" t="str">
            <v>Programs</v>
          </cell>
          <cell r="V1361" t="str">
            <v>CD.AA.391100</v>
          </cell>
          <cell r="W1361">
            <v>9.307E-2</v>
          </cell>
          <cell r="X1361">
            <v>41.7633011</v>
          </cell>
        </row>
        <row r="1362">
          <cell r="B1362" t="str">
            <v>06P98</v>
          </cell>
          <cell r="C1362" t="str">
            <v>5014</v>
          </cell>
          <cell r="D1362" t="str">
            <v>Mass Notific Sys 1st flr bsmt</v>
          </cell>
          <cell r="E1362" t="str">
            <v>11005205</v>
          </cell>
          <cell r="F1362" t="str">
            <v>GP-Cap Specific</v>
          </cell>
          <cell r="G1362">
            <v>41306</v>
          </cell>
          <cell r="H1362" t="str">
            <v>202105</v>
          </cell>
          <cell r="I1362">
            <v>202105</v>
          </cell>
          <cell r="J1362" t="str">
            <v>CD</v>
          </cell>
          <cell r="K1362" t="str">
            <v>AA</v>
          </cell>
          <cell r="L1362" t="str">
            <v>390100</v>
          </cell>
          <cell r="M1362" t="str">
            <v xml:space="preserve">099                                </v>
          </cell>
          <cell r="N1362" t="str">
            <v>CENTR</v>
          </cell>
          <cell r="O1362" t="str">
            <v xml:space="preserve">CFNU    </v>
          </cell>
          <cell r="P1362" t="str">
            <v>Security Systems</v>
          </cell>
          <cell r="Q1362" t="str">
            <v>Security Systems Expansion</v>
          </cell>
          <cell r="R1362">
            <v>72798.67</v>
          </cell>
          <cell r="S1362" t="str">
            <v>5014</v>
          </cell>
          <cell r="T1362" t="str">
            <v>06P98</v>
          </cell>
          <cell r="U1362" t="str">
            <v>Programs</v>
          </cell>
          <cell r="V1362" t="str">
            <v>CD.AA.390100</v>
          </cell>
          <cell r="W1362">
            <v>9.307E-2</v>
          </cell>
          <cell r="X1362">
            <v>6775.3722169000002</v>
          </cell>
        </row>
        <row r="1363">
          <cell r="B1363" t="str">
            <v>06P98</v>
          </cell>
          <cell r="C1363" t="str">
            <v>5014</v>
          </cell>
          <cell r="D1363" t="str">
            <v>Mass Notific Sys 1st flr bsmt</v>
          </cell>
          <cell r="E1363" t="str">
            <v>11005205</v>
          </cell>
          <cell r="F1363" t="str">
            <v>GP-Cap Specific</v>
          </cell>
          <cell r="G1363">
            <v>41306</v>
          </cell>
          <cell r="H1363" t="str">
            <v>202105</v>
          </cell>
          <cell r="I1363">
            <v>202105</v>
          </cell>
          <cell r="J1363" t="str">
            <v>CD</v>
          </cell>
          <cell r="K1363" t="str">
            <v>AA</v>
          </cell>
          <cell r="L1363" t="str">
            <v>390100</v>
          </cell>
          <cell r="M1363" t="str">
            <v xml:space="preserve">099                                </v>
          </cell>
          <cell r="N1363" t="str">
            <v>CENTR</v>
          </cell>
          <cell r="O1363" t="str">
            <v xml:space="preserve">NURV    </v>
          </cell>
          <cell r="P1363" t="str">
            <v>Security Systems</v>
          </cell>
          <cell r="Q1363" t="str">
            <v>Security Systems Expansion</v>
          </cell>
          <cell r="R1363">
            <v>-72798.64</v>
          </cell>
          <cell r="S1363" t="str">
            <v>5014</v>
          </cell>
          <cell r="T1363" t="str">
            <v>06P98</v>
          </cell>
          <cell r="U1363" t="str">
            <v>Programs</v>
          </cell>
          <cell r="V1363" t="str">
            <v>CD.AA.390100</v>
          </cell>
          <cell r="W1363">
            <v>9.307E-2</v>
          </cell>
          <cell r="X1363">
            <v>-6775.3694248000002</v>
          </cell>
        </row>
        <row r="1364">
          <cell r="B1364" t="str">
            <v>06P98</v>
          </cell>
          <cell r="C1364" t="str">
            <v>5014</v>
          </cell>
          <cell r="D1364" t="str">
            <v>Mass Notific Sys 1st flr bsmt</v>
          </cell>
          <cell r="E1364" t="str">
            <v>11005205</v>
          </cell>
          <cell r="F1364" t="str">
            <v>GP-Cap Specific</v>
          </cell>
          <cell r="G1364">
            <v>41306</v>
          </cell>
          <cell r="H1364" t="str">
            <v>202105</v>
          </cell>
          <cell r="I1364">
            <v>202105</v>
          </cell>
          <cell r="J1364" t="str">
            <v>CD</v>
          </cell>
          <cell r="K1364" t="str">
            <v>AA</v>
          </cell>
          <cell r="L1364" t="str">
            <v>397000</v>
          </cell>
          <cell r="M1364" t="str">
            <v xml:space="preserve">099                                </v>
          </cell>
          <cell r="N1364" t="str">
            <v>CENTR</v>
          </cell>
          <cell r="O1364" t="str">
            <v xml:space="preserve">CFNU    </v>
          </cell>
          <cell r="P1364" t="str">
            <v>Security Systems</v>
          </cell>
          <cell r="Q1364" t="str">
            <v>Security Systems Expansion</v>
          </cell>
          <cell r="R1364">
            <v>72798.64</v>
          </cell>
          <cell r="S1364" t="str">
            <v>5014</v>
          </cell>
          <cell r="T1364" t="str">
            <v>06P98</v>
          </cell>
          <cell r="U1364" t="str">
            <v>Programs</v>
          </cell>
          <cell r="V1364" t="str">
            <v>CD.AA.397000</v>
          </cell>
          <cell r="W1364">
            <v>9.307E-2</v>
          </cell>
          <cell r="X1364">
            <v>6775.3694248000002</v>
          </cell>
        </row>
        <row r="1365">
          <cell r="B1365" t="str">
            <v>06P98</v>
          </cell>
          <cell r="C1365" t="str">
            <v>5014</v>
          </cell>
          <cell r="D1365" t="str">
            <v>Mass Notific Sys 1st flr bsmt</v>
          </cell>
          <cell r="E1365" t="str">
            <v>11005205</v>
          </cell>
          <cell r="F1365" t="str">
            <v>GP-Cap Specific</v>
          </cell>
          <cell r="G1365">
            <v>41306</v>
          </cell>
          <cell r="H1365" t="str">
            <v>202105</v>
          </cell>
          <cell r="I1365">
            <v>202105</v>
          </cell>
          <cell r="J1365" t="str">
            <v>CD</v>
          </cell>
          <cell r="K1365" t="str">
            <v>AA</v>
          </cell>
          <cell r="L1365" t="str">
            <v>397000</v>
          </cell>
          <cell r="M1365" t="str">
            <v xml:space="preserve">099                                </v>
          </cell>
          <cell r="N1365" t="str">
            <v>CENTR</v>
          </cell>
          <cell r="O1365" t="str">
            <v xml:space="preserve">NURV    </v>
          </cell>
          <cell r="P1365" t="str">
            <v>Security Systems</v>
          </cell>
          <cell r="Q1365" t="str">
            <v>Security Systems Expansion</v>
          </cell>
          <cell r="R1365">
            <v>-72798.67</v>
          </cell>
          <cell r="S1365" t="str">
            <v>5014</v>
          </cell>
          <cell r="T1365" t="str">
            <v>06P98</v>
          </cell>
          <cell r="U1365" t="str">
            <v>Programs</v>
          </cell>
          <cell r="V1365" t="str">
            <v>CD.AA.397000</v>
          </cell>
          <cell r="W1365">
            <v>9.307E-2</v>
          </cell>
          <cell r="X1365">
            <v>-6775.3722169000002</v>
          </cell>
        </row>
        <row r="1366">
          <cell r="B1366" t="str">
            <v>05P95</v>
          </cell>
          <cell r="C1366" t="str">
            <v>5014</v>
          </cell>
          <cell r="D1366" t="str">
            <v>Network Access Control Phase 3</v>
          </cell>
          <cell r="E1366" t="str">
            <v>09906181</v>
          </cell>
          <cell r="F1366" t="str">
            <v>GP-Cap Specific</v>
          </cell>
          <cell r="G1366">
            <v>42856</v>
          </cell>
          <cell r="H1366" t="str">
            <v>202105</v>
          </cell>
          <cell r="I1366">
            <v>202105</v>
          </cell>
          <cell r="J1366" t="str">
            <v>CD</v>
          </cell>
          <cell r="K1366" t="str">
            <v>AA</v>
          </cell>
          <cell r="L1366" t="str">
            <v>303100</v>
          </cell>
          <cell r="M1366" t="str">
            <v xml:space="preserve">099                                </v>
          </cell>
          <cell r="N1366" t="str">
            <v>00</v>
          </cell>
          <cell r="O1366" t="str">
            <v xml:space="preserve">CFNU    </v>
          </cell>
          <cell r="P1366" t="str">
            <v>Security Systems</v>
          </cell>
          <cell r="Q1366" t="str">
            <v>Security Systems Refresh</v>
          </cell>
          <cell r="R1366">
            <v>715525.21</v>
          </cell>
          <cell r="S1366" t="str">
            <v>5014</v>
          </cell>
          <cell r="T1366" t="str">
            <v>05P95</v>
          </cell>
          <cell r="U1366" t="str">
            <v>Programs</v>
          </cell>
          <cell r="V1366" t="str">
            <v>CD.AA.303100</v>
          </cell>
          <cell r="W1366">
            <v>9.307E-2</v>
          </cell>
          <cell r="X1366">
            <v>66593.9312947</v>
          </cell>
        </row>
        <row r="1367">
          <cell r="B1367" t="str">
            <v>05P95</v>
          </cell>
          <cell r="C1367" t="str">
            <v>5014</v>
          </cell>
          <cell r="D1367" t="str">
            <v>Network Access Control Phase 3</v>
          </cell>
          <cell r="E1367" t="str">
            <v>09906181</v>
          </cell>
          <cell r="F1367" t="str">
            <v>GP-Cap Specific</v>
          </cell>
          <cell r="G1367">
            <v>42856</v>
          </cell>
          <cell r="H1367" t="str">
            <v>202105</v>
          </cell>
          <cell r="I1367">
            <v>202105</v>
          </cell>
          <cell r="J1367" t="str">
            <v>CD</v>
          </cell>
          <cell r="K1367" t="str">
            <v>AA</v>
          </cell>
          <cell r="L1367" t="str">
            <v>303100</v>
          </cell>
          <cell r="M1367" t="str">
            <v xml:space="preserve">099                                </v>
          </cell>
          <cell r="N1367" t="str">
            <v>00</v>
          </cell>
          <cell r="O1367" t="str">
            <v xml:space="preserve">NURV    </v>
          </cell>
          <cell r="P1367" t="str">
            <v>Security Systems</v>
          </cell>
          <cell r="Q1367" t="str">
            <v>Security Systems Refresh</v>
          </cell>
          <cell r="R1367">
            <v>-715525.22</v>
          </cell>
          <cell r="S1367" t="str">
            <v>5014</v>
          </cell>
          <cell r="T1367" t="str">
            <v>05P95</v>
          </cell>
          <cell r="U1367" t="str">
            <v>Programs</v>
          </cell>
          <cell r="V1367" t="str">
            <v>CD.AA.303100</v>
          </cell>
          <cell r="W1367">
            <v>9.307E-2</v>
          </cell>
          <cell r="X1367">
            <v>-66593.9322254</v>
          </cell>
        </row>
        <row r="1368">
          <cell r="B1368" t="str">
            <v>05P95</v>
          </cell>
          <cell r="C1368" t="str">
            <v>5014</v>
          </cell>
          <cell r="D1368" t="str">
            <v>Network Access Control Phase 3</v>
          </cell>
          <cell r="E1368" t="str">
            <v>09906181</v>
          </cell>
          <cell r="F1368" t="str">
            <v>GP-Cap Specific</v>
          </cell>
          <cell r="G1368">
            <v>42856</v>
          </cell>
          <cell r="H1368" t="str">
            <v>202105</v>
          </cell>
          <cell r="I1368">
            <v>202105</v>
          </cell>
          <cell r="J1368" t="str">
            <v>CD</v>
          </cell>
          <cell r="K1368" t="str">
            <v>AA</v>
          </cell>
          <cell r="L1368" t="str">
            <v>391100</v>
          </cell>
          <cell r="M1368" t="str">
            <v xml:space="preserve">099                                </v>
          </cell>
          <cell r="N1368" t="str">
            <v>00</v>
          </cell>
          <cell r="O1368" t="str">
            <v xml:space="preserve">CFNU    </v>
          </cell>
          <cell r="P1368" t="str">
            <v>Security Systems</v>
          </cell>
          <cell r="Q1368" t="str">
            <v>Security Systems Refresh</v>
          </cell>
          <cell r="R1368">
            <v>1206.6199999999999</v>
          </cell>
          <cell r="S1368" t="str">
            <v>5014</v>
          </cell>
          <cell r="T1368" t="str">
            <v>05P95</v>
          </cell>
          <cell r="U1368" t="str">
            <v>Programs</v>
          </cell>
          <cell r="V1368" t="str">
            <v>CD.AA.391100</v>
          </cell>
          <cell r="W1368">
            <v>9.307E-2</v>
          </cell>
          <cell r="X1368">
            <v>112.30012339999999</v>
          </cell>
        </row>
        <row r="1369">
          <cell r="B1369" t="str">
            <v>05P95</v>
          </cell>
          <cell r="C1369" t="str">
            <v>5014</v>
          </cell>
          <cell r="D1369" t="str">
            <v>Network Access Control Phase 3</v>
          </cell>
          <cell r="E1369" t="str">
            <v>09906181</v>
          </cell>
          <cell r="F1369" t="str">
            <v>GP-Cap Specific</v>
          </cell>
          <cell r="G1369">
            <v>42856</v>
          </cell>
          <cell r="H1369" t="str">
            <v>202105</v>
          </cell>
          <cell r="I1369">
            <v>202105</v>
          </cell>
          <cell r="J1369" t="str">
            <v>CD</v>
          </cell>
          <cell r="K1369" t="str">
            <v>AA</v>
          </cell>
          <cell r="L1369" t="str">
            <v>391100</v>
          </cell>
          <cell r="M1369" t="str">
            <v xml:space="preserve">099                                </v>
          </cell>
          <cell r="N1369" t="str">
            <v>00</v>
          </cell>
          <cell r="O1369" t="str">
            <v xml:space="preserve">NURV    </v>
          </cell>
          <cell r="P1369" t="str">
            <v>Security Systems</v>
          </cell>
          <cell r="Q1369" t="str">
            <v>Security Systems Refresh</v>
          </cell>
          <cell r="R1369">
            <v>-1206.6099999999999</v>
          </cell>
          <cell r="S1369" t="str">
            <v>5014</v>
          </cell>
          <cell r="T1369" t="str">
            <v>05P95</v>
          </cell>
          <cell r="U1369" t="str">
            <v>Programs</v>
          </cell>
          <cell r="V1369" t="str">
            <v>CD.AA.391100</v>
          </cell>
          <cell r="W1369">
            <v>9.307E-2</v>
          </cell>
          <cell r="X1369">
            <v>-112.29919269999999</v>
          </cell>
        </row>
        <row r="1370">
          <cell r="B1370" t="str">
            <v>05P95</v>
          </cell>
          <cell r="C1370" t="str">
            <v>5014</v>
          </cell>
          <cell r="D1370" t="str">
            <v>Privilege Mgmt &amp; Pswd Vaulting</v>
          </cell>
          <cell r="E1370" t="str">
            <v>09906058</v>
          </cell>
          <cell r="F1370" t="str">
            <v>GP-Cap Specific</v>
          </cell>
          <cell r="G1370">
            <v>42491</v>
          </cell>
          <cell r="H1370" t="str">
            <v>202105</v>
          </cell>
          <cell r="I1370">
            <v>202105</v>
          </cell>
          <cell r="J1370" t="str">
            <v>CD</v>
          </cell>
          <cell r="K1370" t="str">
            <v>AA</v>
          </cell>
          <cell r="L1370" t="str">
            <v>303100</v>
          </cell>
          <cell r="M1370" t="str">
            <v xml:space="preserve">099                                </v>
          </cell>
          <cell r="N1370" t="str">
            <v>00</v>
          </cell>
          <cell r="O1370" t="str">
            <v xml:space="preserve">CFNU    </v>
          </cell>
          <cell r="P1370" t="str">
            <v>Security Systems</v>
          </cell>
          <cell r="Q1370" t="str">
            <v>Security Systems Refresh</v>
          </cell>
          <cell r="R1370">
            <v>639243.56000000006</v>
          </cell>
          <cell r="S1370" t="str">
            <v>5014</v>
          </cell>
          <cell r="T1370" t="str">
            <v>05P95</v>
          </cell>
          <cell r="U1370" t="str">
            <v>Programs</v>
          </cell>
          <cell r="V1370" t="str">
            <v>CD.AA.303100</v>
          </cell>
          <cell r="W1370">
            <v>9.307E-2</v>
          </cell>
          <cell r="X1370">
            <v>59494.398129200003</v>
          </cell>
        </row>
        <row r="1371">
          <cell r="B1371" t="str">
            <v>05P95</v>
          </cell>
          <cell r="C1371" t="str">
            <v>5014</v>
          </cell>
          <cell r="D1371" t="str">
            <v>Privilege Mgmt &amp; Pswd Vaulting</v>
          </cell>
          <cell r="E1371" t="str">
            <v>09906058</v>
          </cell>
          <cell r="F1371" t="str">
            <v>GP-Cap Specific</v>
          </cell>
          <cell r="G1371">
            <v>42491</v>
          </cell>
          <cell r="H1371" t="str">
            <v>202105</v>
          </cell>
          <cell r="I1371">
            <v>202105</v>
          </cell>
          <cell r="J1371" t="str">
            <v>CD</v>
          </cell>
          <cell r="K1371" t="str">
            <v>AA</v>
          </cell>
          <cell r="L1371" t="str">
            <v>303100</v>
          </cell>
          <cell r="M1371" t="str">
            <v xml:space="preserve">099                                </v>
          </cell>
          <cell r="N1371" t="str">
            <v>00</v>
          </cell>
          <cell r="O1371" t="str">
            <v xml:space="preserve">NURV    </v>
          </cell>
          <cell r="P1371" t="str">
            <v>Security Systems</v>
          </cell>
          <cell r="Q1371" t="str">
            <v>Security Systems Refresh</v>
          </cell>
          <cell r="R1371">
            <v>-639243.56000000006</v>
          </cell>
          <cell r="S1371" t="str">
            <v>5014</v>
          </cell>
          <cell r="T1371" t="str">
            <v>05P95</v>
          </cell>
          <cell r="U1371" t="str">
            <v>Programs</v>
          </cell>
          <cell r="V1371" t="str">
            <v>CD.AA.303100</v>
          </cell>
          <cell r="W1371">
            <v>9.307E-2</v>
          </cell>
          <cell r="X1371">
            <v>-59494.398129200003</v>
          </cell>
        </row>
        <row r="1372">
          <cell r="B1372" t="str">
            <v>01N09</v>
          </cell>
          <cell r="C1372" t="str">
            <v>5016</v>
          </cell>
          <cell r="D1372" t="str">
            <v>Edge Browser Implement Pkg 2</v>
          </cell>
          <cell r="E1372" t="str">
            <v>09906742</v>
          </cell>
          <cell r="F1372" t="str">
            <v>GP-Cap Specific</v>
          </cell>
          <cell r="G1372">
            <v>44075</v>
          </cell>
          <cell r="H1372" t="str">
            <v>202105</v>
          </cell>
          <cell r="I1372">
            <v>202105</v>
          </cell>
          <cell r="J1372" t="str">
            <v>CD</v>
          </cell>
          <cell r="K1372" t="str">
            <v>AA</v>
          </cell>
          <cell r="L1372" t="str">
            <v>303100</v>
          </cell>
          <cell r="M1372" t="str">
            <v xml:space="preserve">099                                </v>
          </cell>
          <cell r="N1372" t="str">
            <v>00</v>
          </cell>
          <cell r="O1372" t="str">
            <v xml:space="preserve">UADD    </v>
          </cell>
          <cell r="P1372" t="str">
            <v>Endpoint Compute and Productivity Systems</v>
          </cell>
          <cell r="Q1372" t="str">
            <v>Endpoint Compute and Productivity Systems</v>
          </cell>
          <cell r="R1372">
            <v>9800.68</v>
          </cell>
          <cell r="S1372" t="str">
            <v>5016</v>
          </cell>
          <cell r="T1372" t="str">
            <v>01N09</v>
          </cell>
          <cell r="U1372" t="str">
            <v>Programs</v>
          </cell>
          <cell r="V1372" t="str">
            <v>CD.AA.303100</v>
          </cell>
          <cell r="W1372">
            <v>9.307E-2</v>
          </cell>
          <cell r="X1372">
            <v>912.14928759999998</v>
          </cell>
        </row>
        <row r="1373">
          <cell r="B1373" t="str">
            <v>01N09</v>
          </cell>
          <cell r="C1373" t="str">
            <v>5016</v>
          </cell>
          <cell r="D1373" t="str">
            <v>Edge Browser Implementation</v>
          </cell>
          <cell r="E1373" t="str">
            <v>09906659</v>
          </cell>
          <cell r="F1373" t="str">
            <v>GP-Cap Specific</v>
          </cell>
          <cell r="G1373">
            <v>43831</v>
          </cell>
          <cell r="H1373" t="str">
            <v>202105</v>
          </cell>
          <cell r="I1373">
            <v>202105</v>
          </cell>
          <cell r="J1373" t="str">
            <v>CD</v>
          </cell>
          <cell r="K1373" t="str">
            <v>AA</v>
          </cell>
          <cell r="L1373" t="str">
            <v>303100</v>
          </cell>
          <cell r="M1373" t="str">
            <v xml:space="preserve">099                                </v>
          </cell>
          <cell r="N1373" t="str">
            <v>00</v>
          </cell>
          <cell r="O1373" t="str">
            <v xml:space="preserve">UADD    </v>
          </cell>
          <cell r="P1373" t="str">
            <v>Endpoint Compute and Productivity Systems</v>
          </cell>
          <cell r="Q1373" t="str">
            <v>Endpoint Compute and Productivity Systems</v>
          </cell>
          <cell r="R1373">
            <v>1676.58</v>
          </cell>
          <cell r="S1373" t="str">
            <v>5016</v>
          </cell>
          <cell r="T1373" t="str">
            <v>01N09</v>
          </cell>
          <cell r="U1373" t="str">
            <v>Programs</v>
          </cell>
          <cell r="V1373" t="str">
            <v>CD.AA.303100</v>
          </cell>
          <cell r="W1373">
            <v>9.307E-2</v>
          </cell>
          <cell r="X1373">
            <v>156.03930059999999</v>
          </cell>
        </row>
        <row r="1374">
          <cell r="B1374" t="str">
            <v>01N09</v>
          </cell>
          <cell r="C1374" t="str">
            <v>5016</v>
          </cell>
          <cell r="D1374" t="str">
            <v>Endpoint PC Systems Deploy2019</v>
          </cell>
          <cell r="E1374" t="str">
            <v>09906471</v>
          </cell>
          <cell r="F1374" t="str">
            <v>GP-Cap Blanket</v>
          </cell>
          <cell r="G1374">
            <v>43466</v>
          </cell>
          <cell r="H1374" t="str">
            <v>202105</v>
          </cell>
          <cell r="I1374">
            <v>202105</v>
          </cell>
          <cell r="J1374" t="str">
            <v>CD</v>
          </cell>
          <cell r="K1374" t="str">
            <v>AA</v>
          </cell>
          <cell r="L1374" t="str">
            <v>303100</v>
          </cell>
          <cell r="M1374" t="str">
            <v xml:space="preserve">099                                </v>
          </cell>
          <cell r="N1374" t="str">
            <v>00</v>
          </cell>
          <cell r="O1374" t="str">
            <v xml:space="preserve">UADD    </v>
          </cell>
          <cell r="P1374" t="str">
            <v>Endpoint Compute and Productivity Systems</v>
          </cell>
          <cell r="Q1374" t="str">
            <v>Endpoint Compute and Productivity Systems</v>
          </cell>
          <cell r="R1374">
            <v>4507.2700000000004</v>
          </cell>
          <cell r="S1374" t="str">
            <v>5016</v>
          </cell>
          <cell r="T1374" t="str">
            <v>01N09</v>
          </cell>
          <cell r="U1374" t="str">
            <v>Programs</v>
          </cell>
          <cell r="V1374" t="str">
            <v>CD.AA.303100</v>
          </cell>
          <cell r="W1374">
            <v>9.307E-2</v>
          </cell>
          <cell r="X1374">
            <v>419.49161890000005</v>
          </cell>
        </row>
        <row r="1375">
          <cell r="B1375" t="str">
            <v>01N09</v>
          </cell>
          <cell r="C1375" t="str">
            <v>5016</v>
          </cell>
          <cell r="D1375" t="str">
            <v>Endpoint PC Systems Deploy2019</v>
          </cell>
          <cell r="E1375" t="str">
            <v>09906471</v>
          </cell>
          <cell r="F1375" t="str">
            <v>GP-Cap Blanket</v>
          </cell>
          <cell r="G1375">
            <v>43466</v>
          </cell>
          <cell r="H1375" t="str">
            <v>202105</v>
          </cell>
          <cell r="I1375">
            <v>202105</v>
          </cell>
          <cell r="J1375" t="str">
            <v>CD</v>
          </cell>
          <cell r="K1375" t="str">
            <v>AA</v>
          </cell>
          <cell r="L1375" t="str">
            <v>391100</v>
          </cell>
          <cell r="M1375" t="str">
            <v xml:space="preserve">099                                </v>
          </cell>
          <cell r="N1375" t="str">
            <v>00</v>
          </cell>
          <cell r="O1375" t="str">
            <v xml:space="preserve">UADD    </v>
          </cell>
          <cell r="P1375" t="str">
            <v>Endpoint Compute and Productivity Systems</v>
          </cell>
          <cell r="Q1375" t="str">
            <v>Endpoint Compute and Productivity Systems</v>
          </cell>
          <cell r="R1375">
            <v>4507.2700000000004</v>
          </cell>
          <cell r="S1375" t="str">
            <v>5016</v>
          </cell>
          <cell r="T1375" t="str">
            <v>01N09</v>
          </cell>
          <cell r="U1375" t="str">
            <v>Programs</v>
          </cell>
          <cell r="V1375" t="str">
            <v>CD.AA.391100</v>
          </cell>
          <cell r="W1375">
            <v>9.307E-2</v>
          </cell>
          <cell r="X1375">
            <v>419.49161890000005</v>
          </cell>
        </row>
        <row r="1376">
          <cell r="B1376" t="str">
            <v>01N09</v>
          </cell>
          <cell r="C1376" t="str">
            <v>5016</v>
          </cell>
          <cell r="D1376" t="str">
            <v>Endpoint Print Systems 2019</v>
          </cell>
          <cell r="E1376" t="str">
            <v>09906468</v>
          </cell>
          <cell r="F1376" t="str">
            <v>GP-Cap Blanket</v>
          </cell>
          <cell r="G1376">
            <v>43466</v>
          </cell>
          <cell r="H1376" t="str">
            <v>202105</v>
          </cell>
          <cell r="I1376">
            <v>202105</v>
          </cell>
          <cell r="J1376" t="str">
            <v>CD</v>
          </cell>
          <cell r="K1376" t="str">
            <v>AA</v>
          </cell>
          <cell r="L1376" t="str">
            <v>303100</v>
          </cell>
          <cell r="M1376" t="str">
            <v xml:space="preserve">099                                </v>
          </cell>
          <cell r="N1376" t="str">
            <v>00</v>
          </cell>
          <cell r="O1376" t="str">
            <v xml:space="preserve">UADD    </v>
          </cell>
          <cell r="P1376" t="str">
            <v>Endpoint Compute and Productivity Systems</v>
          </cell>
          <cell r="Q1376" t="str">
            <v>Endpoint Compute and Productivity Systems</v>
          </cell>
          <cell r="R1376">
            <v>112.76</v>
          </cell>
          <cell r="S1376" t="str">
            <v>5016</v>
          </cell>
          <cell r="T1376" t="str">
            <v>01N09</v>
          </cell>
          <cell r="U1376" t="str">
            <v>Programs</v>
          </cell>
          <cell r="V1376" t="str">
            <v>CD.AA.303100</v>
          </cell>
          <cell r="W1376">
            <v>9.307E-2</v>
          </cell>
          <cell r="X1376">
            <v>10.4945732</v>
          </cell>
        </row>
        <row r="1377">
          <cell r="B1377" t="str">
            <v>01N09</v>
          </cell>
          <cell r="C1377" t="str">
            <v>5016</v>
          </cell>
          <cell r="D1377" t="str">
            <v>Endpoint Print Systems 2019</v>
          </cell>
          <cell r="E1377" t="str">
            <v>09906468</v>
          </cell>
          <cell r="F1377" t="str">
            <v>GP-Cap Blanket</v>
          </cell>
          <cell r="G1377">
            <v>43466</v>
          </cell>
          <cell r="H1377" t="str">
            <v>202105</v>
          </cell>
          <cell r="I1377">
            <v>202105</v>
          </cell>
          <cell r="J1377" t="str">
            <v>CD</v>
          </cell>
          <cell r="K1377" t="str">
            <v>AA</v>
          </cell>
          <cell r="L1377" t="str">
            <v>391100</v>
          </cell>
          <cell r="M1377" t="str">
            <v xml:space="preserve">099                                </v>
          </cell>
          <cell r="N1377" t="str">
            <v>00</v>
          </cell>
          <cell r="O1377" t="str">
            <v xml:space="preserve">UADD    </v>
          </cell>
          <cell r="P1377" t="str">
            <v>Endpoint Compute and Productivity Systems</v>
          </cell>
          <cell r="Q1377" t="str">
            <v>Endpoint Compute and Productivity Systems</v>
          </cell>
          <cell r="R1377">
            <v>112.77</v>
          </cell>
          <cell r="S1377" t="str">
            <v>5016</v>
          </cell>
          <cell r="T1377" t="str">
            <v>01N09</v>
          </cell>
          <cell r="U1377" t="str">
            <v>Programs</v>
          </cell>
          <cell r="V1377" t="str">
            <v>CD.AA.391100</v>
          </cell>
          <cell r="W1377">
            <v>9.307E-2</v>
          </cell>
          <cell r="X1377">
            <v>10.495503899999999</v>
          </cell>
        </row>
        <row r="1378">
          <cell r="B1378" t="str">
            <v>01N09</v>
          </cell>
          <cell r="C1378" t="str">
            <v>5016</v>
          </cell>
          <cell r="D1378" t="str">
            <v>GCN Remote Access</v>
          </cell>
          <cell r="E1378" t="str">
            <v>09906707</v>
          </cell>
          <cell r="F1378" t="str">
            <v>GP-Cap Specific</v>
          </cell>
          <cell r="G1378">
            <v>43952</v>
          </cell>
          <cell r="H1378" t="str">
            <v>202105</v>
          </cell>
          <cell r="I1378">
            <v>202105</v>
          </cell>
          <cell r="J1378" t="str">
            <v>CD</v>
          </cell>
          <cell r="K1378" t="str">
            <v>AA</v>
          </cell>
          <cell r="L1378" t="str">
            <v>397000</v>
          </cell>
          <cell r="M1378" t="str">
            <v xml:space="preserve">099                                </v>
          </cell>
          <cell r="N1378" t="str">
            <v>00</v>
          </cell>
          <cell r="O1378" t="str">
            <v xml:space="preserve">UADD    </v>
          </cell>
          <cell r="P1378" t="str">
            <v>Endpoint Compute and Productivity Systems</v>
          </cell>
          <cell r="Q1378" t="str">
            <v>Endpoint Compute and Productivity Systems</v>
          </cell>
          <cell r="R1378">
            <v>482.81</v>
          </cell>
          <cell r="S1378" t="str">
            <v>5016</v>
          </cell>
          <cell r="T1378" t="str">
            <v>01N09</v>
          </cell>
          <cell r="U1378" t="str">
            <v>Programs</v>
          </cell>
          <cell r="V1378" t="str">
            <v>CD.AA.397000</v>
          </cell>
          <cell r="W1378">
            <v>9.307E-2</v>
          </cell>
          <cell r="X1378">
            <v>44.935126699999998</v>
          </cell>
        </row>
        <row r="1379">
          <cell r="B1379" t="str">
            <v>01N09</v>
          </cell>
          <cell r="C1379" t="str">
            <v>5016</v>
          </cell>
          <cell r="D1379" t="str">
            <v>MS Office 2013 Refresh</v>
          </cell>
          <cell r="E1379" t="str">
            <v>09906434</v>
          </cell>
          <cell r="F1379" t="str">
            <v>GP-Cap Specific</v>
          </cell>
          <cell r="G1379">
            <v>43435</v>
          </cell>
          <cell r="H1379" t="str">
            <v>202105</v>
          </cell>
          <cell r="I1379">
            <v>202105</v>
          </cell>
          <cell r="J1379" t="str">
            <v>CD</v>
          </cell>
          <cell r="K1379" t="str">
            <v>AA</v>
          </cell>
          <cell r="L1379" t="str">
            <v>303100</v>
          </cell>
          <cell r="M1379" t="str">
            <v xml:space="preserve">099                                </v>
          </cell>
          <cell r="N1379" t="str">
            <v>00</v>
          </cell>
          <cell r="O1379" t="str">
            <v xml:space="preserve">UADD    </v>
          </cell>
          <cell r="P1379" t="str">
            <v>Endpoint Compute and Productivity Systems</v>
          </cell>
          <cell r="Q1379" t="str">
            <v>Endpoint Compute and Productivity Systems</v>
          </cell>
          <cell r="R1379">
            <v>4023.59</v>
          </cell>
          <cell r="S1379" t="str">
            <v>5016</v>
          </cell>
          <cell r="T1379" t="str">
            <v>01N09</v>
          </cell>
          <cell r="U1379" t="str">
            <v>Programs</v>
          </cell>
          <cell r="V1379" t="str">
            <v>CD.AA.303100</v>
          </cell>
          <cell r="W1379">
            <v>9.307E-2</v>
          </cell>
          <cell r="X1379">
            <v>374.47552130000003</v>
          </cell>
        </row>
        <row r="1380">
          <cell r="B1380" t="str">
            <v>01N09</v>
          </cell>
          <cell r="C1380" t="str">
            <v>5016</v>
          </cell>
          <cell r="D1380" t="str">
            <v>MS Office 2013 Refresh</v>
          </cell>
          <cell r="E1380" t="str">
            <v>09906434</v>
          </cell>
          <cell r="F1380" t="str">
            <v>GP-Cap Specific</v>
          </cell>
          <cell r="G1380">
            <v>43435</v>
          </cell>
          <cell r="H1380" t="str">
            <v>202105</v>
          </cell>
          <cell r="I1380">
            <v>202105</v>
          </cell>
          <cell r="J1380" t="str">
            <v>CD</v>
          </cell>
          <cell r="K1380" t="str">
            <v>AA</v>
          </cell>
          <cell r="L1380" t="str">
            <v>391100</v>
          </cell>
          <cell r="M1380" t="str">
            <v xml:space="preserve">099                                </v>
          </cell>
          <cell r="N1380" t="str">
            <v>00</v>
          </cell>
          <cell r="O1380" t="str">
            <v xml:space="preserve">UADD    </v>
          </cell>
          <cell r="P1380" t="str">
            <v>Endpoint Compute and Productivity Systems</v>
          </cell>
          <cell r="Q1380" t="str">
            <v>Endpoint Compute and Productivity Systems</v>
          </cell>
          <cell r="R1380">
            <v>594.74</v>
          </cell>
          <cell r="S1380" t="str">
            <v>5016</v>
          </cell>
          <cell r="T1380" t="str">
            <v>01N09</v>
          </cell>
          <cell r="U1380" t="str">
            <v>Programs</v>
          </cell>
          <cell r="V1380" t="str">
            <v>CD.AA.391100</v>
          </cell>
          <cell r="W1380">
            <v>9.307E-2</v>
          </cell>
          <cell r="X1380">
            <v>55.352451800000004</v>
          </cell>
        </row>
        <row r="1381">
          <cell r="B1381" t="str">
            <v>01N09</v>
          </cell>
          <cell r="C1381" t="str">
            <v>5016</v>
          </cell>
          <cell r="D1381" t="str">
            <v>MS Office 2013 Refresh</v>
          </cell>
          <cell r="E1381" t="str">
            <v>09906434</v>
          </cell>
          <cell r="F1381" t="str">
            <v>GP-Cap Specific</v>
          </cell>
          <cell r="G1381">
            <v>43435</v>
          </cell>
          <cell r="H1381" t="str">
            <v>202105</v>
          </cell>
          <cell r="I1381">
            <v>202105</v>
          </cell>
          <cell r="J1381" t="str">
            <v>CD</v>
          </cell>
          <cell r="K1381" t="str">
            <v>AA</v>
          </cell>
          <cell r="L1381" t="str">
            <v>397000</v>
          </cell>
          <cell r="M1381" t="str">
            <v xml:space="preserve">099                                </v>
          </cell>
          <cell r="N1381" t="str">
            <v>00</v>
          </cell>
          <cell r="O1381" t="str">
            <v xml:space="preserve">UADD    </v>
          </cell>
          <cell r="P1381" t="str">
            <v>Endpoint Compute and Productivity Systems</v>
          </cell>
          <cell r="Q1381" t="str">
            <v>Endpoint Compute and Productivity Systems</v>
          </cell>
          <cell r="R1381">
            <v>44.15</v>
          </cell>
          <cell r="S1381" t="str">
            <v>5016</v>
          </cell>
          <cell r="T1381" t="str">
            <v>01N09</v>
          </cell>
          <cell r="U1381" t="str">
            <v>Programs</v>
          </cell>
          <cell r="V1381" t="str">
            <v>CD.AA.397000</v>
          </cell>
          <cell r="W1381">
            <v>9.307E-2</v>
          </cell>
          <cell r="X1381">
            <v>4.1090404999999999</v>
          </cell>
        </row>
        <row r="1382">
          <cell r="B1382" t="str">
            <v>01N09</v>
          </cell>
          <cell r="C1382" t="str">
            <v>5016</v>
          </cell>
          <cell r="D1382" t="str">
            <v>Microsoft Product Updates-ECPS</v>
          </cell>
          <cell r="E1382" t="str">
            <v>09906699</v>
          </cell>
          <cell r="F1382" t="str">
            <v>GP-Cap Specific</v>
          </cell>
          <cell r="G1382">
            <v>43405</v>
          </cell>
          <cell r="H1382" t="str">
            <v>202105</v>
          </cell>
          <cell r="I1382">
            <v>202105</v>
          </cell>
          <cell r="J1382" t="str">
            <v>CD</v>
          </cell>
          <cell r="K1382" t="str">
            <v>AA</v>
          </cell>
          <cell r="L1382" t="str">
            <v>303100</v>
          </cell>
          <cell r="M1382" t="str">
            <v xml:space="preserve">099                                </v>
          </cell>
          <cell r="N1382" t="str">
            <v>00</v>
          </cell>
          <cell r="O1382" t="str">
            <v xml:space="preserve">UADD    </v>
          </cell>
          <cell r="P1382" t="str">
            <v>Endpoint Compute and Productivity Systems</v>
          </cell>
          <cell r="Q1382" t="str">
            <v>Endpoint Compute and Productivity Systems</v>
          </cell>
          <cell r="R1382">
            <v>81335.78</v>
          </cell>
          <cell r="S1382" t="str">
            <v>5016</v>
          </cell>
          <cell r="T1382" t="str">
            <v>01N09</v>
          </cell>
          <cell r="U1382" t="str">
            <v>Programs</v>
          </cell>
          <cell r="V1382" t="str">
            <v>CD.AA.303100</v>
          </cell>
          <cell r="W1382">
            <v>9.307E-2</v>
          </cell>
          <cell r="X1382">
            <v>7569.9210445999997</v>
          </cell>
        </row>
        <row r="1383">
          <cell r="B1383" t="str">
            <v>01N09</v>
          </cell>
          <cell r="C1383" t="str">
            <v>5016</v>
          </cell>
          <cell r="D1383" t="str">
            <v>Win 10 Deployment Ph 2</v>
          </cell>
          <cell r="E1383" t="str">
            <v>09906766</v>
          </cell>
          <cell r="F1383" t="str">
            <v>GP-Cap Blanket</v>
          </cell>
          <cell r="G1383">
            <v>43374</v>
          </cell>
          <cell r="H1383" t="str">
            <v>202105</v>
          </cell>
          <cell r="I1383">
            <v>202105</v>
          </cell>
          <cell r="J1383" t="str">
            <v>CD</v>
          </cell>
          <cell r="K1383" t="str">
            <v>AA</v>
          </cell>
          <cell r="L1383" t="str">
            <v>391100</v>
          </cell>
          <cell r="M1383" t="str">
            <v xml:space="preserve">099                                </v>
          </cell>
          <cell r="N1383" t="str">
            <v>00</v>
          </cell>
          <cell r="O1383" t="str">
            <v xml:space="preserve">UADD    </v>
          </cell>
          <cell r="P1383" t="str">
            <v>Endpoint Compute and Productivity Systems</v>
          </cell>
          <cell r="Q1383" t="str">
            <v>Endpoint Compute and Productivity Systems</v>
          </cell>
          <cell r="R1383">
            <v>23838.91</v>
          </cell>
          <cell r="S1383" t="str">
            <v>5016</v>
          </cell>
          <cell r="T1383" t="str">
            <v>01N09</v>
          </cell>
          <cell r="U1383" t="str">
            <v>Programs</v>
          </cell>
          <cell r="V1383" t="str">
            <v>CD.AA.391100</v>
          </cell>
          <cell r="W1383">
            <v>9.307E-2</v>
          </cell>
          <cell r="X1383">
            <v>2218.6873537000001</v>
          </cell>
        </row>
        <row r="1384">
          <cell r="B1384" t="str">
            <v>01N09</v>
          </cell>
          <cell r="C1384" t="str">
            <v>5016</v>
          </cell>
          <cell r="D1384" t="str">
            <v>Windows 10 Deployment</v>
          </cell>
          <cell r="E1384" t="str">
            <v>09906389</v>
          </cell>
          <cell r="F1384" t="str">
            <v>GP-Cap Specific</v>
          </cell>
          <cell r="G1384">
            <v>43374</v>
          </cell>
          <cell r="H1384" t="str">
            <v>202105</v>
          </cell>
          <cell r="I1384">
            <v>202105</v>
          </cell>
          <cell r="J1384" t="str">
            <v>CD</v>
          </cell>
          <cell r="K1384" t="str">
            <v>AA</v>
          </cell>
          <cell r="L1384" t="str">
            <v>391100</v>
          </cell>
          <cell r="M1384" t="str">
            <v xml:space="preserve">099                                </v>
          </cell>
          <cell r="N1384" t="str">
            <v>00</v>
          </cell>
          <cell r="O1384" t="str">
            <v xml:space="preserve">UADD    </v>
          </cell>
          <cell r="P1384" t="str">
            <v>Endpoint Compute and Productivity Systems</v>
          </cell>
          <cell r="Q1384" t="str">
            <v>Endpoint Compute and Productivity Systems</v>
          </cell>
          <cell r="R1384">
            <v>106.39</v>
          </cell>
          <cell r="S1384" t="str">
            <v>5016</v>
          </cell>
          <cell r="T1384" t="str">
            <v>01N09</v>
          </cell>
          <cell r="U1384" t="str">
            <v>Programs</v>
          </cell>
          <cell r="V1384" t="str">
            <v>CD.AA.391100</v>
          </cell>
          <cell r="W1384">
            <v>9.307E-2</v>
          </cell>
          <cell r="X1384">
            <v>9.9017172999999996</v>
          </cell>
        </row>
        <row r="1385">
          <cell r="B1385" t="str">
            <v>18W01</v>
          </cell>
          <cell r="C1385" t="str">
            <v>5018</v>
          </cell>
          <cell r="D1385" t="str">
            <v>Maximo Enhancements Pkg 3</v>
          </cell>
          <cell r="E1385" t="str">
            <v>09906655</v>
          </cell>
          <cell r="F1385" t="str">
            <v>GP-Cap Specific</v>
          </cell>
          <cell r="G1385">
            <v>43831</v>
          </cell>
          <cell r="H1385" t="str">
            <v>202105</v>
          </cell>
          <cell r="I1385">
            <v>202105</v>
          </cell>
          <cell r="J1385" t="str">
            <v>CD</v>
          </cell>
          <cell r="K1385" t="str">
            <v>AA</v>
          </cell>
          <cell r="L1385" t="str">
            <v>303100</v>
          </cell>
          <cell r="M1385" t="str">
            <v xml:space="preserve">099                                </v>
          </cell>
          <cell r="N1385" t="str">
            <v>00</v>
          </cell>
          <cell r="O1385" t="str">
            <v xml:space="preserve">CFNU    </v>
          </cell>
          <cell r="P1385" t="str">
            <v>Energy Delivery Op Efficiency &amp; Shared Services</v>
          </cell>
          <cell r="Q1385" t="str">
            <v>Energy Delivery Op Efficiency &amp; Shared Services</v>
          </cell>
          <cell r="R1385">
            <v>551975.23</v>
          </cell>
          <cell r="S1385" t="str">
            <v>5018</v>
          </cell>
          <cell r="T1385" t="str">
            <v>18W01</v>
          </cell>
          <cell r="U1385" t="str">
            <v>Programs</v>
          </cell>
          <cell r="V1385" t="str">
            <v>CD.AA.303100</v>
          </cell>
          <cell r="W1385">
            <v>9.307E-2</v>
          </cell>
          <cell r="X1385">
            <v>51372.3346561</v>
          </cell>
        </row>
        <row r="1386">
          <cell r="B1386" t="str">
            <v>18W01</v>
          </cell>
          <cell r="C1386" t="str">
            <v>5018</v>
          </cell>
          <cell r="D1386" t="str">
            <v>Maximo Enhancements Pkg 3</v>
          </cell>
          <cell r="E1386" t="str">
            <v>09906655</v>
          </cell>
          <cell r="F1386" t="str">
            <v>GP-Cap Specific</v>
          </cell>
          <cell r="G1386">
            <v>43831</v>
          </cell>
          <cell r="H1386" t="str">
            <v>202105</v>
          </cell>
          <cell r="I1386">
            <v>202105</v>
          </cell>
          <cell r="J1386" t="str">
            <v>CD</v>
          </cell>
          <cell r="K1386" t="str">
            <v>AA</v>
          </cell>
          <cell r="L1386" t="str">
            <v>303100</v>
          </cell>
          <cell r="M1386" t="str">
            <v xml:space="preserve">099                                </v>
          </cell>
          <cell r="N1386" t="str">
            <v>00</v>
          </cell>
          <cell r="O1386" t="str">
            <v xml:space="preserve">NURV    </v>
          </cell>
          <cell r="P1386" t="str">
            <v>Energy Delivery Op Efficiency &amp; Shared Services</v>
          </cell>
          <cell r="Q1386" t="str">
            <v>Energy Delivery Op Efficiency &amp; Shared Services</v>
          </cell>
          <cell r="R1386">
            <v>-551975.23</v>
          </cell>
          <cell r="S1386" t="str">
            <v>5018</v>
          </cell>
          <cell r="T1386" t="str">
            <v>18W01</v>
          </cell>
          <cell r="U1386" t="str">
            <v>Programs</v>
          </cell>
          <cell r="V1386" t="str">
            <v>CD.AA.303100</v>
          </cell>
          <cell r="W1386">
            <v>9.307E-2</v>
          </cell>
          <cell r="X1386">
            <v>-51372.3346561</v>
          </cell>
        </row>
        <row r="1387">
          <cell r="B1387" t="str">
            <v>19W01</v>
          </cell>
          <cell r="C1387" t="str">
            <v>5019</v>
          </cell>
          <cell r="D1387" t="str">
            <v>Nucleus Enhancements 2021</v>
          </cell>
          <cell r="E1387" t="str">
            <v>09906798</v>
          </cell>
          <cell r="F1387" t="str">
            <v>GP-Cap Specific</v>
          </cell>
          <cell r="G1387">
            <v>44197</v>
          </cell>
          <cell r="H1387" t="str">
            <v>202105</v>
          </cell>
          <cell r="I1387">
            <v>202105</v>
          </cell>
          <cell r="J1387" t="str">
            <v>CD</v>
          </cell>
          <cell r="K1387" t="str">
            <v>AA</v>
          </cell>
          <cell r="L1387" t="str">
            <v>303100</v>
          </cell>
          <cell r="M1387" t="str">
            <v xml:space="preserve">099                                </v>
          </cell>
          <cell r="N1387" t="str">
            <v>00</v>
          </cell>
          <cell r="O1387" t="str">
            <v xml:space="preserve">UADD    </v>
          </cell>
          <cell r="P1387" t="str">
            <v>Energy Resources Modernization &amp; Op Efficiency</v>
          </cell>
          <cell r="Q1387" t="str">
            <v>Energy Resources Modern &amp; Op Efficiency CDAA</v>
          </cell>
          <cell r="R1387">
            <v>58677.62</v>
          </cell>
          <cell r="S1387" t="str">
            <v>5019</v>
          </cell>
          <cell r="T1387" t="str">
            <v>19W01</v>
          </cell>
          <cell r="U1387" t="str">
            <v>Programs</v>
          </cell>
          <cell r="V1387" t="str">
            <v>CD.AA.303100</v>
          </cell>
          <cell r="W1387">
            <v>9.307E-2</v>
          </cell>
          <cell r="X1387">
            <v>5461.1260934000002</v>
          </cell>
        </row>
        <row r="1388">
          <cell r="B1388" t="str">
            <v>20P01</v>
          </cell>
          <cell r="C1388" t="str">
            <v>5020</v>
          </cell>
          <cell r="D1388" t="str">
            <v>CMS Ref DCR BPA LOL NLW</v>
          </cell>
          <cell r="E1388" t="str">
            <v>09906373</v>
          </cell>
          <cell r="F1388" t="str">
            <v>GP-Cap Specific</v>
          </cell>
          <cell r="G1388">
            <v>43313</v>
          </cell>
          <cell r="H1388" t="str">
            <v>202105</v>
          </cell>
          <cell r="I1388">
            <v>202105</v>
          </cell>
          <cell r="J1388" t="str">
            <v>CD</v>
          </cell>
          <cell r="K1388" t="str">
            <v>AA</v>
          </cell>
          <cell r="L1388" t="str">
            <v>391100</v>
          </cell>
          <cell r="M1388" t="str">
            <v xml:space="preserve">099                                </v>
          </cell>
          <cell r="N1388" t="str">
            <v>00</v>
          </cell>
          <cell r="O1388" t="str">
            <v xml:space="preserve">UADD    </v>
          </cell>
          <cell r="P1388" t="str">
            <v>Enterprise &amp; Control Network Infrastructure</v>
          </cell>
          <cell r="Q1388" t="str">
            <v>Enterprise &amp; Control Network Infrastructure CDAA</v>
          </cell>
          <cell r="R1388">
            <v>1396.7</v>
          </cell>
          <cell r="S1388" t="str">
            <v>5020</v>
          </cell>
          <cell r="T1388" t="str">
            <v>20P01</v>
          </cell>
          <cell r="U1388" t="str">
            <v>Programs</v>
          </cell>
          <cell r="V1388" t="str">
            <v>CD.AA.391100</v>
          </cell>
          <cell r="W1388">
            <v>9.307E-2</v>
          </cell>
          <cell r="X1388">
            <v>129.990869</v>
          </cell>
        </row>
        <row r="1389">
          <cell r="B1389" t="str">
            <v>20P01</v>
          </cell>
          <cell r="C1389" t="str">
            <v>5020</v>
          </cell>
          <cell r="D1389" t="str">
            <v>CMS Ref-CKL/LWO/PMN/STE</v>
          </cell>
          <cell r="E1389" t="str">
            <v>09906613</v>
          </cell>
          <cell r="F1389" t="str">
            <v>GP-Cap Specific</v>
          </cell>
          <cell r="G1389">
            <v>43800</v>
          </cell>
          <cell r="H1389" t="str">
            <v>202105</v>
          </cell>
          <cell r="I1389">
            <v>202105</v>
          </cell>
          <cell r="J1389" t="str">
            <v>CD</v>
          </cell>
          <cell r="K1389" t="str">
            <v>AA</v>
          </cell>
          <cell r="L1389" t="str">
            <v>391100</v>
          </cell>
          <cell r="M1389" t="str">
            <v xml:space="preserve">099                                </v>
          </cell>
          <cell r="N1389" t="str">
            <v>00</v>
          </cell>
          <cell r="O1389" t="str">
            <v xml:space="preserve">UADD    </v>
          </cell>
          <cell r="P1389" t="str">
            <v>Enterprise &amp; Control Network Infrastructure</v>
          </cell>
          <cell r="Q1389" t="str">
            <v>Enterprise &amp; Control Network Infrastructure CDAA</v>
          </cell>
          <cell r="R1389">
            <v>3704.89</v>
          </cell>
          <cell r="S1389" t="str">
            <v>5020</v>
          </cell>
          <cell r="T1389" t="str">
            <v>20P01</v>
          </cell>
          <cell r="U1389" t="str">
            <v>Programs</v>
          </cell>
          <cell r="V1389" t="str">
            <v>CD.AA.391100</v>
          </cell>
          <cell r="W1389">
            <v>9.307E-2</v>
          </cell>
          <cell r="X1389">
            <v>344.81411229999998</v>
          </cell>
        </row>
        <row r="1390">
          <cell r="B1390" t="str">
            <v>20P01</v>
          </cell>
          <cell r="C1390" t="str">
            <v>5020</v>
          </cell>
          <cell r="D1390" t="str">
            <v>CMS Ref-MMM/PFH/KEL/STR/DGP…</v>
          </cell>
          <cell r="E1390" t="str">
            <v>09906614</v>
          </cell>
          <cell r="F1390" t="str">
            <v>GP-Cap Specific</v>
          </cell>
          <cell r="G1390">
            <v>43800</v>
          </cell>
          <cell r="H1390" t="str">
            <v>202105</v>
          </cell>
          <cell r="I1390">
            <v>202105</v>
          </cell>
          <cell r="J1390" t="str">
            <v>CD</v>
          </cell>
          <cell r="K1390" t="str">
            <v>AA</v>
          </cell>
          <cell r="L1390" t="str">
            <v>391100</v>
          </cell>
          <cell r="M1390" t="str">
            <v xml:space="preserve">099                                </v>
          </cell>
          <cell r="N1390" t="str">
            <v>00</v>
          </cell>
          <cell r="O1390" t="str">
            <v xml:space="preserve">UADD    </v>
          </cell>
          <cell r="P1390" t="str">
            <v>Enterprise &amp; Control Network Infrastructure</v>
          </cell>
          <cell r="Q1390" t="str">
            <v>Enterprise &amp; Control Network Infrastructure CDAA</v>
          </cell>
          <cell r="R1390">
            <v>14125.4</v>
          </cell>
          <cell r="S1390" t="str">
            <v>5020</v>
          </cell>
          <cell r="T1390" t="str">
            <v>20P01</v>
          </cell>
          <cell r="U1390" t="str">
            <v>Programs</v>
          </cell>
          <cell r="V1390" t="str">
            <v>CD.AA.391100</v>
          </cell>
          <cell r="W1390">
            <v>9.307E-2</v>
          </cell>
          <cell r="X1390">
            <v>1314.6509779999999</v>
          </cell>
        </row>
        <row r="1391">
          <cell r="B1391" t="str">
            <v>20P01</v>
          </cell>
          <cell r="C1391" t="str">
            <v>5020</v>
          </cell>
          <cell r="D1391" t="str">
            <v>CWDM Implementation</v>
          </cell>
          <cell r="E1391" t="str">
            <v>09906616</v>
          </cell>
          <cell r="F1391" t="str">
            <v>GP-Cap Specific</v>
          </cell>
          <cell r="G1391">
            <v>43647</v>
          </cell>
          <cell r="H1391" t="str">
            <v>202105</v>
          </cell>
          <cell r="I1391">
            <v>202105</v>
          </cell>
          <cell r="J1391" t="str">
            <v>CD</v>
          </cell>
          <cell r="K1391" t="str">
            <v>AA</v>
          </cell>
          <cell r="L1391" t="str">
            <v>397000</v>
          </cell>
          <cell r="M1391" t="str">
            <v xml:space="preserve">099                                </v>
          </cell>
          <cell r="N1391" t="str">
            <v>00</v>
          </cell>
          <cell r="O1391" t="str">
            <v xml:space="preserve">UADD    </v>
          </cell>
          <cell r="P1391" t="str">
            <v>Enterprise &amp; Control Network Infrastructure</v>
          </cell>
          <cell r="Q1391" t="str">
            <v>Enterprise &amp; Control Network Infrastructure CDAA</v>
          </cell>
          <cell r="R1391">
            <v>259187.54</v>
          </cell>
          <cell r="S1391" t="str">
            <v>5020</v>
          </cell>
          <cell r="T1391" t="str">
            <v>20P01</v>
          </cell>
          <cell r="U1391" t="str">
            <v>Programs</v>
          </cell>
          <cell r="V1391" t="str">
            <v>CD.AA.397000</v>
          </cell>
          <cell r="W1391">
            <v>9.307E-2</v>
          </cell>
          <cell r="X1391">
            <v>24122.584347800002</v>
          </cell>
        </row>
        <row r="1392">
          <cell r="B1392" t="str">
            <v>20P01</v>
          </cell>
          <cell r="C1392" t="str">
            <v>5020</v>
          </cell>
          <cell r="D1392" t="str">
            <v>Cabinet Gorge Ntwk Rfrsh Pt 2</v>
          </cell>
          <cell r="E1392" t="str">
            <v>09906461</v>
          </cell>
          <cell r="F1392" t="str">
            <v>GP-Cap Specific</v>
          </cell>
          <cell r="G1392">
            <v>43070</v>
          </cell>
          <cell r="H1392" t="str">
            <v>202105</v>
          </cell>
          <cell r="I1392">
            <v>202105</v>
          </cell>
          <cell r="J1392" t="str">
            <v>CD</v>
          </cell>
          <cell r="K1392" t="str">
            <v>AA</v>
          </cell>
          <cell r="L1392" t="str">
            <v>397000</v>
          </cell>
          <cell r="M1392" t="str">
            <v xml:space="preserve">099                                </v>
          </cell>
          <cell r="N1392" t="str">
            <v>SYSNE</v>
          </cell>
          <cell r="O1392" t="str">
            <v xml:space="preserve">UADD    </v>
          </cell>
          <cell r="P1392" t="str">
            <v>Enterprise &amp; Control Network Infrastructure</v>
          </cell>
          <cell r="Q1392" t="str">
            <v>Enterprise &amp; Control Network Infrastructure CDAA</v>
          </cell>
          <cell r="R1392">
            <v>3140.91</v>
          </cell>
          <cell r="S1392" t="str">
            <v>5020</v>
          </cell>
          <cell r="T1392" t="str">
            <v>20P01</v>
          </cell>
          <cell r="U1392" t="str">
            <v>Programs</v>
          </cell>
          <cell r="V1392" t="str">
            <v>CD.AA.397000</v>
          </cell>
          <cell r="W1392">
            <v>9.307E-2</v>
          </cell>
          <cell r="X1392">
            <v>292.3244937</v>
          </cell>
        </row>
        <row r="1393">
          <cell r="B1393" t="str">
            <v>20P01</v>
          </cell>
          <cell r="C1393" t="str">
            <v>5020</v>
          </cell>
          <cell r="D1393" t="str">
            <v>MW Exp Mica Peak/W Twin/Lamont</v>
          </cell>
          <cell r="E1393" t="str">
            <v>09906520</v>
          </cell>
          <cell r="F1393" t="str">
            <v>GP-Cap Specific</v>
          </cell>
          <cell r="G1393">
            <v>43586</v>
          </cell>
          <cell r="H1393" t="str">
            <v>202105</v>
          </cell>
          <cell r="I1393">
            <v>202105</v>
          </cell>
          <cell r="J1393" t="str">
            <v>CD</v>
          </cell>
          <cell r="K1393" t="str">
            <v>AA</v>
          </cell>
          <cell r="L1393" t="str">
            <v>397000</v>
          </cell>
          <cell r="M1393" t="str">
            <v xml:space="preserve">099                                </v>
          </cell>
          <cell r="N1393" t="str">
            <v>NEXGEN</v>
          </cell>
          <cell r="O1393" t="str">
            <v xml:space="preserve">UADD    </v>
          </cell>
          <cell r="P1393" t="str">
            <v>Enterprise &amp; Control Network Infrastructure</v>
          </cell>
          <cell r="Q1393" t="str">
            <v>Enterprise &amp; Control Network Infrastructure CDAA</v>
          </cell>
          <cell r="R1393">
            <v>16636.68</v>
          </cell>
          <cell r="S1393" t="str">
            <v>5020</v>
          </cell>
          <cell r="T1393" t="str">
            <v>20P01</v>
          </cell>
          <cell r="U1393" t="str">
            <v>Programs</v>
          </cell>
          <cell r="V1393" t="str">
            <v>CD.AA.397000</v>
          </cell>
          <cell r="W1393">
            <v>9.307E-2</v>
          </cell>
          <cell r="X1393">
            <v>1548.3758075999999</v>
          </cell>
        </row>
        <row r="1394">
          <cell r="B1394" t="str">
            <v>20P01</v>
          </cell>
          <cell r="C1394" t="str">
            <v>5020</v>
          </cell>
          <cell r="D1394" t="str">
            <v>MW Ref Pullman to West Twin</v>
          </cell>
          <cell r="E1394" t="str">
            <v>09906509</v>
          </cell>
          <cell r="F1394" t="str">
            <v>GP-Cap Specific</v>
          </cell>
          <cell r="G1394">
            <v>43556</v>
          </cell>
          <cell r="H1394" t="str">
            <v>202105</v>
          </cell>
          <cell r="I1394">
            <v>202105</v>
          </cell>
          <cell r="J1394" t="str">
            <v>CD</v>
          </cell>
          <cell r="K1394" t="str">
            <v>AA</v>
          </cell>
          <cell r="L1394" t="str">
            <v>397000</v>
          </cell>
          <cell r="M1394" t="str">
            <v xml:space="preserve">038                                </v>
          </cell>
          <cell r="N1394" t="str">
            <v>WTN</v>
          </cell>
          <cell r="O1394" t="str">
            <v xml:space="preserve">UADD    </v>
          </cell>
          <cell r="P1394" t="str">
            <v>Enterprise &amp; Control Network Infrastructure</v>
          </cell>
          <cell r="Q1394" t="str">
            <v>Enterprise &amp; Control Network Infrastructure CDAA</v>
          </cell>
          <cell r="R1394">
            <v>19951.2</v>
          </cell>
          <cell r="S1394" t="str">
            <v>5020</v>
          </cell>
          <cell r="T1394" t="str">
            <v>20P01</v>
          </cell>
          <cell r="U1394" t="str">
            <v>Programs</v>
          </cell>
          <cell r="V1394" t="str">
            <v>CD.AA.397000</v>
          </cell>
          <cell r="W1394">
            <v>9.307E-2</v>
          </cell>
          <cell r="X1394">
            <v>1856.8581840000002</v>
          </cell>
        </row>
        <row r="1395">
          <cell r="B1395" t="str">
            <v>20P01</v>
          </cell>
          <cell r="C1395" t="str">
            <v>5020</v>
          </cell>
          <cell r="D1395" t="str">
            <v>MW Ref West Twin to Cottonwood</v>
          </cell>
          <cell r="E1395" t="str">
            <v>09906510</v>
          </cell>
          <cell r="F1395" t="str">
            <v>GP-Cap Specific</v>
          </cell>
          <cell r="G1395">
            <v>43556</v>
          </cell>
          <cell r="H1395" t="str">
            <v>202105</v>
          </cell>
          <cell r="I1395">
            <v>202105</v>
          </cell>
          <cell r="J1395" t="str">
            <v>CD</v>
          </cell>
          <cell r="K1395" t="str">
            <v>AA</v>
          </cell>
          <cell r="L1395" t="str">
            <v>397000</v>
          </cell>
          <cell r="M1395" t="str">
            <v xml:space="preserve">098                                </v>
          </cell>
          <cell r="N1395" t="str">
            <v>COTCO</v>
          </cell>
          <cell r="O1395" t="str">
            <v xml:space="preserve">UADD    </v>
          </cell>
          <cell r="P1395" t="str">
            <v>Enterprise &amp; Control Network Infrastructure</v>
          </cell>
          <cell r="Q1395" t="str">
            <v>Enterprise &amp; Control Network Infrastructure CDAA</v>
          </cell>
          <cell r="R1395">
            <v>17125.22</v>
          </cell>
          <cell r="S1395" t="str">
            <v>5020</v>
          </cell>
          <cell r="T1395" t="str">
            <v>20P01</v>
          </cell>
          <cell r="U1395" t="str">
            <v>Programs</v>
          </cell>
          <cell r="V1395" t="str">
            <v>CD.AA.397000</v>
          </cell>
          <cell r="W1395">
            <v>9.307E-2</v>
          </cell>
          <cell r="X1395">
            <v>1593.8442254000001</v>
          </cell>
        </row>
        <row r="1396">
          <cell r="B1396" t="str">
            <v>20P01</v>
          </cell>
          <cell r="C1396" t="str">
            <v>5020</v>
          </cell>
          <cell r="D1396" t="str">
            <v>Rathdrum CT Network Refresh</v>
          </cell>
          <cell r="E1396" t="str">
            <v>09906689</v>
          </cell>
          <cell r="F1396" t="str">
            <v>GP-Cap Specific</v>
          </cell>
          <cell r="G1396">
            <v>43922</v>
          </cell>
          <cell r="H1396" t="str">
            <v>202105</v>
          </cell>
          <cell r="I1396">
            <v>202105</v>
          </cell>
          <cell r="J1396" t="str">
            <v>CD</v>
          </cell>
          <cell r="K1396" t="str">
            <v>AA</v>
          </cell>
          <cell r="L1396" t="str">
            <v>397000</v>
          </cell>
          <cell r="M1396" t="str">
            <v xml:space="preserve">099                                </v>
          </cell>
          <cell r="N1396" t="str">
            <v>00</v>
          </cell>
          <cell r="O1396" t="str">
            <v xml:space="preserve">CFNU    </v>
          </cell>
          <cell r="P1396" t="str">
            <v>Enterprise &amp; Control Network Infrastructure</v>
          </cell>
          <cell r="Q1396" t="str">
            <v>Enterprise &amp; Control Network Infrastructure CDAA</v>
          </cell>
          <cell r="R1396">
            <v>169683.89</v>
          </cell>
          <cell r="S1396" t="str">
            <v>5020</v>
          </cell>
          <cell r="T1396" t="str">
            <v>20P01</v>
          </cell>
          <cell r="U1396" t="str">
            <v>Programs</v>
          </cell>
          <cell r="V1396" t="str">
            <v>CD.AA.397000</v>
          </cell>
          <cell r="W1396">
            <v>9.307E-2</v>
          </cell>
          <cell r="X1396">
            <v>15792.479642300001</v>
          </cell>
        </row>
        <row r="1397">
          <cell r="B1397" t="str">
            <v>20P01</v>
          </cell>
          <cell r="C1397" t="str">
            <v>5020</v>
          </cell>
          <cell r="D1397" t="str">
            <v>Rathdrum CT Network Refresh</v>
          </cell>
          <cell r="E1397" t="str">
            <v>09906689</v>
          </cell>
          <cell r="F1397" t="str">
            <v>GP-Cap Specific</v>
          </cell>
          <cell r="G1397">
            <v>43922</v>
          </cell>
          <cell r="H1397" t="str">
            <v>202105</v>
          </cell>
          <cell r="I1397">
            <v>202105</v>
          </cell>
          <cell r="J1397" t="str">
            <v>CD</v>
          </cell>
          <cell r="K1397" t="str">
            <v>AA</v>
          </cell>
          <cell r="L1397" t="str">
            <v>397000</v>
          </cell>
          <cell r="M1397" t="str">
            <v xml:space="preserve">099                                </v>
          </cell>
          <cell r="N1397" t="str">
            <v>00</v>
          </cell>
          <cell r="O1397" t="str">
            <v xml:space="preserve">NURV    </v>
          </cell>
          <cell r="P1397" t="str">
            <v>Enterprise &amp; Control Network Infrastructure</v>
          </cell>
          <cell r="Q1397" t="str">
            <v>Enterprise &amp; Control Network Infrastructure CDAA</v>
          </cell>
          <cell r="R1397">
            <v>-169683.89</v>
          </cell>
          <cell r="S1397" t="str">
            <v>5020</v>
          </cell>
          <cell r="T1397" t="str">
            <v>20P01</v>
          </cell>
          <cell r="U1397" t="str">
            <v>Programs</v>
          </cell>
          <cell r="V1397" t="str">
            <v>CD.AA.397000</v>
          </cell>
          <cell r="W1397">
            <v>9.307E-2</v>
          </cell>
          <cell r="X1397">
            <v>-15792.479642300001</v>
          </cell>
        </row>
        <row r="1398">
          <cell r="B1398" t="str">
            <v>20P01</v>
          </cell>
          <cell r="C1398" t="str">
            <v>5020</v>
          </cell>
          <cell r="D1398" t="str">
            <v>Vulnerable Network Ref Pkg 1</v>
          </cell>
          <cell r="E1398" t="str">
            <v>09906672</v>
          </cell>
          <cell r="F1398" t="str">
            <v>GP-Cap Specific</v>
          </cell>
          <cell r="G1398">
            <v>43862</v>
          </cell>
          <cell r="H1398" t="str">
            <v>202105</v>
          </cell>
          <cell r="I1398">
            <v>202105</v>
          </cell>
          <cell r="J1398" t="str">
            <v>CD</v>
          </cell>
          <cell r="K1398" t="str">
            <v>AA</v>
          </cell>
          <cell r="L1398" t="str">
            <v>303100</v>
          </cell>
          <cell r="M1398" t="str">
            <v xml:space="preserve">099                                </v>
          </cell>
          <cell r="N1398" t="str">
            <v>00</v>
          </cell>
          <cell r="O1398" t="str">
            <v xml:space="preserve">UADD    </v>
          </cell>
          <cell r="P1398" t="str">
            <v>Enterprise &amp; Control Network Infrastructure</v>
          </cell>
          <cell r="Q1398" t="str">
            <v>Enterprise &amp; Control Network Infrastructure CDAA</v>
          </cell>
          <cell r="R1398">
            <v>10809.15</v>
          </cell>
          <cell r="S1398" t="str">
            <v>5020</v>
          </cell>
          <cell r="T1398" t="str">
            <v>20P01</v>
          </cell>
          <cell r="U1398" t="str">
            <v>Programs</v>
          </cell>
          <cell r="V1398" t="str">
            <v>CD.AA.303100</v>
          </cell>
          <cell r="W1398">
            <v>9.307E-2</v>
          </cell>
          <cell r="X1398">
            <v>1006.0075905</v>
          </cell>
        </row>
        <row r="1399">
          <cell r="B1399" t="str">
            <v>20P01</v>
          </cell>
          <cell r="C1399" t="str">
            <v>5020</v>
          </cell>
          <cell r="D1399" t="str">
            <v>Vulnerable Network Ref Pkg 1</v>
          </cell>
          <cell r="E1399" t="str">
            <v>09906672</v>
          </cell>
          <cell r="F1399" t="str">
            <v>GP-Cap Specific</v>
          </cell>
          <cell r="G1399">
            <v>43862</v>
          </cell>
          <cell r="H1399" t="str">
            <v>202105</v>
          </cell>
          <cell r="I1399">
            <v>202105</v>
          </cell>
          <cell r="J1399" t="str">
            <v>CD</v>
          </cell>
          <cell r="K1399" t="str">
            <v>AA</v>
          </cell>
          <cell r="L1399" t="str">
            <v>391100</v>
          </cell>
          <cell r="M1399" t="str">
            <v xml:space="preserve">099                                </v>
          </cell>
          <cell r="N1399" t="str">
            <v>00</v>
          </cell>
          <cell r="O1399" t="str">
            <v xml:space="preserve">UADD    </v>
          </cell>
          <cell r="P1399" t="str">
            <v>Enterprise &amp; Control Network Infrastructure</v>
          </cell>
          <cell r="Q1399" t="str">
            <v>Enterprise &amp; Control Network Infrastructure CDAA</v>
          </cell>
          <cell r="R1399">
            <v>19063.22</v>
          </cell>
          <cell r="S1399" t="str">
            <v>5020</v>
          </cell>
          <cell r="T1399" t="str">
            <v>20P01</v>
          </cell>
          <cell r="U1399" t="str">
            <v>Programs</v>
          </cell>
          <cell r="V1399" t="str">
            <v>CD.AA.391100</v>
          </cell>
          <cell r="W1399">
            <v>9.307E-2</v>
          </cell>
          <cell r="X1399">
            <v>1774.2138854000002</v>
          </cell>
        </row>
        <row r="1400">
          <cell r="B1400" t="str">
            <v>20P01</v>
          </cell>
          <cell r="C1400" t="str">
            <v>5020</v>
          </cell>
          <cell r="D1400" t="str">
            <v>WAN Performance - MSN/CDA</v>
          </cell>
          <cell r="E1400" t="str">
            <v>09906529</v>
          </cell>
          <cell r="F1400" t="str">
            <v>GP-Cap Specific</v>
          </cell>
          <cell r="G1400">
            <v>43586</v>
          </cell>
          <cell r="H1400" t="str">
            <v>202105</v>
          </cell>
          <cell r="I1400">
            <v>202105</v>
          </cell>
          <cell r="J1400" t="str">
            <v>CD</v>
          </cell>
          <cell r="K1400" t="str">
            <v>AA</v>
          </cell>
          <cell r="L1400" t="str">
            <v>397000</v>
          </cell>
          <cell r="M1400" t="str">
            <v xml:space="preserve">099                                </v>
          </cell>
          <cell r="N1400" t="str">
            <v>SPOSE</v>
          </cell>
          <cell r="O1400" t="str">
            <v xml:space="preserve">CFNU    </v>
          </cell>
          <cell r="P1400" t="str">
            <v>Enterprise &amp; Control Network Infrastructure</v>
          </cell>
          <cell r="Q1400" t="str">
            <v>Enterprise &amp; Control Network Infrastructure CDAA</v>
          </cell>
          <cell r="R1400">
            <v>501491.75</v>
          </cell>
          <cell r="S1400" t="str">
            <v>5020</v>
          </cell>
          <cell r="T1400" t="str">
            <v>20P01</v>
          </cell>
          <cell r="U1400" t="str">
            <v>Programs</v>
          </cell>
          <cell r="V1400" t="str">
            <v>CD.AA.397000</v>
          </cell>
          <cell r="W1400">
            <v>9.307E-2</v>
          </cell>
          <cell r="X1400">
            <v>46673.837172500003</v>
          </cell>
        </row>
        <row r="1401">
          <cell r="B1401" t="str">
            <v>20P01</v>
          </cell>
          <cell r="C1401" t="str">
            <v>5020</v>
          </cell>
          <cell r="D1401" t="str">
            <v>WAN Performance - MSN/CDA</v>
          </cell>
          <cell r="E1401" t="str">
            <v>09906529</v>
          </cell>
          <cell r="F1401" t="str">
            <v>GP-Cap Specific</v>
          </cell>
          <cell r="G1401">
            <v>43586</v>
          </cell>
          <cell r="H1401" t="str">
            <v>202105</v>
          </cell>
          <cell r="I1401">
            <v>202105</v>
          </cell>
          <cell r="J1401" t="str">
            <v>CD</v>
          </cell>
          <cell r="K1401" t="str">
            <v>AA</v>
          </cell>
          <cell r="L1401" t="str">
            <v>397000</v>
          </cell>
          <cell r="M1401" t="str">
            <v xml:space="preserve">099                                </v>
          </cell>
          <cell r="N1401" t="str">
            <v>SPOSE</v>
          </cell>
          <cell r="O1401" t="str">
            <v xml:space="preserve">NURV    </v>
          </cell>
          <cell r="P1401" t="str">
            <v>Enterprise &amp; Control Network Infrastructure</v>
          </cell>
          <cell r="Q1401" t="str">
            <v>Enterprise &amp; Control Network Infrastructure CDAA</v>
          </cell>
          <cell r="R1401">
            <v>-501491.75</v>
          </cell>
          <cell r="S1401" t="str">
            <v>5020</v>
          </cell>
          <cell r="T1401" t="str">
            <v>20P01</v>
          </cell>
          <cell r="U1401" t="str">
            <v>Programs</v>
          </cell>
          <cell r="V1401" t="str">
            <v>CD.AA.397000</v>
          </cell>
          <cell r="W1401">
            <v>9.307E-2</v>
          </cell>
          <cell r="X1401">
            <v>-46673.837172500003</v>
          </cell>
        </row>
        <row r="1402">
          <cell r="B1402" t="str">
            <v>20P01</v>
          </cell>
          <cell r="C1402" t="str">
            <v>5020</v>
          </cell>
          <cell r="D1402" t="str">
            <v>WAP Replacement-Mission Campus</v>
          </cell>
          <cell r="E1402" t="str">
            <v>09906728</v>
          </cell>
          <cell r="F1402" t="str">
            <v>GP-Cap Specific</v>
          </cell>
          <cell r="G1402">
            <v>44013</v>
          </cell>
          <cell r="H1402" t="str">
            <v>202105</v>
          </cell>
          <cell r="I1402">
            <v>202105</v>
          </cell>
          <cell r="J1402" t="str">
            <v>CD</v>
          </cell>
          <cell r="K1402" t="str">
            <v>AA</v>
          </cell>
          <cell r="L1402" t="str">
            <v>397000</v>
          </cell>
          <cell r="M1402" t="str">
            <v xml:space="preserve">099                                </v>
          </cell>
          <cell r="N1402" t="str">
            <v>00</v>
          </cell>
          <cell r="O1402" t="str">
            <v xml:space="preserve">UADD    </v>
          </cell>
          <cell r="P1402" t="str">
            <v>Enterprise &amp; Control Network Infrastructure</v>
          </cell>
          <cell r="Q1402" t="str">
            <v>Enterprise &amp; Control Network Infrastructure CDAA</v>
          </cell>
          <cell r="R1402">
            <v>38924.06</v>
          </cell>
          <cell r="S1402" t="str">
            <v>5020</v>
          </cell>
          <cell r="T1402" t="str">
            <v>20P01</v>
          </cell>
          <cell r="U1402" t="str">
            <v>Programs</v>
          </cell>
          <cell r="V1402" t="str">
            <v>CD.AA.397000</v>
          </cell>
          <cell r="W1402">
            <v>9.307E-2</v>
          </cell>
          <cell r="X1402">
            <v>3622.6622641999998</v>
          </cell>
        </row>
        <row r="1403">
          <cell r="B1403" t="str">
            <v>20P01</v>
          </cell>
          <cell r="C1403" t="str">
            <v>5020</v>
          </cell>
          <cell r="D1403" t="str">
            <v>Wireless LAN Controller Refesh</v>
          </cell>
          <cell r="E1403" t="str">
            <v>09906409</v>
          </cell>
          <cell r="F1403" t="str">
            <v>GP-Cap Specific</v>
          </cell>
          <cell r="G1403">
            <v>43405</v>
          </cell>
          <cell r="H1403" t="str">
            <v>202105</v>
          </cell>
          <cell r="I1403">
            <v>202105</v>
          </cell>
          <cell r="J1403" t="str">
            <v>CD</v>
          </cell>
          <cell r="K1403" t="str">
            <v>AA</v>
          </cell>
          <cell r="L1403" t="str">
            <v>397000</v>
          </cell>
          <cell r="M1403" t="str">
            <v xml:space="preserve">099                                </v>
          </cell>
          <cell r="N1403" t="str">
            <v>SYSNE</v>
          </cell>
          <cell r="O1403" t="str">
            <v xml:space="preserve">UADD    </v>
          </cell>
          <cell r="P1403" t="str">
            <v>Enterprise &amp; Control Network Infrastructure</v>
          </cell>
          <cell r="Q1403" t="str">
            <v>Enterprise &amp; Control Network Infrastructure CDAA</v>
          </cell>
          <cell r="R1403">
            <v>-4071.47</v>
          </cell>
          <cell r="S1403" t="str">
            <v>5020</v>
          </cell>
          <cell r="T1403" t="str">
            <v>20P01</v>
          </cell>
          <cell r="U1403" t="str">
            <v>Programs</v>
          </cell>
          <cell r="V1403" t="str">
            <v>CD.AA.397000</v>
          </cell>
          <cell r="W1403">
            <v>9.307E-2</v>
          </cell>
          <cell r="X1403">
            <v>-378.93171289999998</v>
          </cell>
        </row>
        <row r="1404">
          <cell r="B1404" t="str">
            <v>22P01</v>
          </cell>
          <cell r="C1404" t="str">
            <v>5022</v>
          </cell>
          <cell r="D1404" t="str">
            <v>Audio Visual Tech Deploy 2019</v>
          </cell>
          <cell r="E1404" t="str">
            <v>09906465</v>
          </cell>
          <cell r="F1404" t="str">
            <v>GP-Cap Blanket</v>
          </cell>
          <cell r="G1404">
            <v>43466</v>
          </cell>
          <cell r="H1404" t="str">
            <v>202105</v>
          </cell>
          <cell r="I1404">
            <v>202105</v>
          </cell>
          <cell r="J1404" t="str">
            <v>CD</v>
          </cell>
          <cell r="K1404" t="str">
            <v>AA</v>
          </cell>
          <cell r="L1404" t="str">
            <v>391100</v>
          </cell>
          <cell r="M1404" t="str">
            <v xml:space="preserve">099                                </v>
          </cell>
          <cell r="N1404" t="str">
            <v>00</v>
          </cell>
          <cell r="O1404" t="str">
            <v xml:space="preserve">UADD    </v>
          </cell>
          <cell r="P1404" t="str">
            <v>Enterprise Communication Systems</v>
          </cell>
          <cell r="Q1404" t="str">
            <v>Enterprise Communication Systems</v>
          </cell>
          <cell r="R1404">
            <v>50.75</v>
          </cell>
          <cell r="S1404" t="str">
            <v>5022</v>
          </cell>
          <cell r="T1404" t="str">
            <v>22P01</v>
          </cell>
          <cell r="U1404" t="str">
            <v>Programs</v>
          </cell>
          <cell r="V1404" t="str">
            <v>CD.AA.391100</v>
          </cell>
          <cell r="W1404">
            <v>9.307E-2</v>
          </cell>
          <cell r="X1404">
            <v>4.7233025</v>
          </cell>
        </row>
        <row r="1405">
          <cell r="B1405" t="str">
            <v>22P01</v>
          </cell>
          <cell r="C1405" t="str">
            <v>5022</v>
          </cell>
          <cell r="D1405" t="str">
            <v>Comm Device Deployment 2019</v>
          </cell>
          <cell r="E1405" t="str">
            <v>09906466</v>
          </cell>
          <cell r="F1405" t="str">
            <v>GP-Cap Blanket</v>
          </cell>
          <cell r="G1405">
            <v>43466</v>
          </cell>
          <cell r="H1405" t="str">
            <v>202105</v>
          </cell>
          <cell r="I1405">
            <v>202105</v>
          </cell>
          <cell r="J1405" t="str">
            <v>CD</v>
          </cell>
          <cell r="K1405" t="str">
            <v>AA</v>
          </cell>
          <cell r="L1405" t="str">
            <v>391100</v>
          </cell>
          <cell r="M1405" t="str">
            <v xml:space="preserve">099                                </v>
          </cell>
          <cell r="N1405" t="str">
            <v>SPOTE</v>
          </cell>
          <cell r="O1405" t="str">
            <v xml:space="preserve">UADD    </v>
          </cell>
          <cell r="P1405" t="str">
            <v>Enterprise Communication Systems</v>
          </cell>
          <cell r="Q1405" t="str">
            <v>Enterprise Communication Systems</v>
          </cell>
          <cell r="R1405">
            <v>-246.32</v>
          </cell>
          <cell r="S1405" t="str">
            <v>5022</v>
          </cell>
          <cell r="T1405" t="str">
            <v>22P01</v>
          </cell>
          <cell r="U1405" t="str">
            <v>Programs</v>
          </cell>
          <cell r="V1405" t="str">
            <v>CD.AA.391100</v>
          </cell>
          <cell r="W1405">
            <v>9.307E-2</v>
          </cell>
          <cell r="X1405">
            <v>-22.9250024</v>
          </cell>
        </row>
        <row r="1406">
          <cell r="B1406" t="str">
            <v>22P01</v>
          </cell>
          <cell r="C1406" t="str">
            <v>5022</v>
          </cell>
          <cell r="D1406" t="str">
            <v>Comm Device Deployment 2019</v>
          </cell>
          <cell r="E1406" t="str">
            <v>09906466</v>
          </cell>
          <cell r="F1406" t="str">
            <v>GP-Cap Blanket</v>
          </cell>
          <cell r="G1406">
            <v>43466</v>
          </cell>
          <cell r="H1406" t="str">
            <v>202105</v>
          </cell>
          <cell r="I1406">
            <v>202105</v>
          </cell>
          <cell r="J1406" t="str">
            <v>CD</v>
          </cell>
          <cell r="K1406" t="str">
            <v>AA</v>
          </cell>
          <cell r="L1406" t="str">
            <v>397200</v>
          </cell>
          <cell r="M1406" t="str">
            <v xml:space="preserve">099                                </v>
          </cell>
          <cell r="N1406" t="str">
            <v>SPOTE</v>
          </cell>
          <cell r="O1406" t="str">
            <v xml:space="preserve">UADD    </v>
          </cell>
          <cell r="P1406" t="str">
            <v>Enterprise Communication Systems</v>
          </cell>
          <cell r="Q1406" t="str">
            <v>Enterprise Communication Systems</v>
          </cell>
          <cell r="R1406">
            <v>-246.32</v>
          </cell>
          <cell r="S1406" t="str">
            <v>5022</v>
          </cell>
          <cell r="T1406" t="str">
            <v>22P01</v>
          </cell>
          <cell r="U1406" t="str">
            <v>Programs</v>
          </cell>
          <cell r="V1406" t="str">
            <v>CD.AA.397200</v>
          </cell>
          <cell r="W1406">
            <v>9.307E-2</v>
          </cell>
          <cell r="X1406">
            <v>-22.9250024</v>
          </cell>
        </row>
        <row r="1407">
          <cell r="B1407" t="str">
            <v>22P01</v>
          </cell>
          <cell r="C1407" t="str">
            <v>5022</v>
          </cell>
          <cell r="D1407" t="str">
            <v>MS Teams Implementation</v>
          </cell>
          <cell r="E1407" t="str">
            <v>09906703</v>
          </cell>
          <cell r="F1407" t="str">
            <v>GP-Cap Specific</v>
          </cell>
          <cell r="G1407">
            <v>43800</v>
          </cell>
          <cell r="H1407" t="str">
            <v>202105</v>
          </cell>
          <cell r="I1407">
            <v>202105</v>
          </cell>
          <cell r="J1407" t="str">
            <v>CD</v>
          </cell>
          <cell r="K1407" t="str">
            <v>AA</v>
          </cell>
          <cell r="L1407" t="str">
            <v>303100</v>
          </cell>
          <cell r="M1407" t="str">
            <v xml:space="preserve">099                                </v>
          </cell>
          <cell r="N1407" t="str">
            <v>00</v>
          </cell>
          <cell r="O1407" t="str">
            <v xml:space="preserve">UADD    </v>
          </cell>
          <cell r="P1407" t="str">
            <v>Enterprise Communication Systems</v>
          </cell>
          <cell r="Q1407" t="str">
            <v>Enterprise Communication Systems</v>
          </cell>
          <cell r="R1407">
            <v>7865.16</v>
          </cell>
          <cell r="S1407" t="str">
            <v>5022</v>
          </cell>
          <cell r="T1407" t="str">
            <v>22P01</v>
          </cell>
          <cell r="U1407" t="str">
            <v>Programs</v>
          </cell>
          <cell r="V1407" t="str">
            <v>CD.AA.303100</v>
          </cell>
          <cell r="W1407">
            <v>9.307E-2</v>
          </cell>
          <cell r="X1407">
            <v>732.01044119999995</v>
          </cell>
        </row>
        <row r="1408">
          <cell r="B1408" t="str">
            <v>22P01</v>
          </cell>
          <cell r="C1408" t="str">
            <v>5022</v>
          </cell>
          <cell r="D1408" t="str">
            <v>Mission SIP Deployment</v>
          </cell>
          <cell r="E1408" t="str">
            <v>09906665</v>
          </cell>
          <cell r="F1408" t="str">
            <v>GP-Cap Specific</v>
          </cell>
          <cell r="G1408">
            <v>43862</v>
          </cell>
          <cell r="H1408" t="str">
            <v>202105</v>
          </cell>
          <cell r="I1408">
            <v>202105</v>
          </cell>
          <cell r="J1408" t="str">
            <v>CD</v>
          </cell>
          <cell r="K1408" t="str">
            <v>AA</v>
          </cell>
          <cell r="L1408" t="str">
            <v>303100</v>
          </cell>
          <cell r="M1408" t="str">
            <v xml:space="preserve">099                                </v>
          </cell>
          <cell r="N1408" t="str">
            <v>00</v>
          </cell>
          <cell r="O1408" t="str">
            <v xml:space="preserve">UADD    </v>
          </cell>
          <cell r="P1408" t="str">
            <v>Enterprise Communication Systems</v>
          </cell>
          <cell r="Q1408" t="str">
            <v>Enterprise Communication Systems</v>
          </cell>
          <cell r="R1408">
            <v>2517.1799999999998</v>
          </cell>
          <cell r="S1408" t="str">
            <v>5022</v>
          </cell>
          <cell r="T1408" t="str">
            <v>22P01</v>
          </cell>
          <cell r="U1408" t="str">
            <v>Programs</v>
          </cell>
          <cell r="V1408" t="str">
            <v>CD.AA.303100</v>
          </cell>
          <cell r="W1408">
            <v>9.307E-2</v>
          </cell>
          <cell r="X1408">
            <v>234.2739426</v>
          </cell>
        </row>
        <row r="1409">
          <cell r="B1409" t="str">
            <v>22P01</v>
          </cell>
          <cell r="C1409" t="str">
            <v>5022</v>
          </cell>
          <cell r="D1409" t="str">
            <v>Mission SIP Deployment</v>
          </cell>
          <cell r="E1409" t="str">
            <v>09906665</v>
          </cell>
          <cell r="F1409" t="str">
            <v>GP-Cap Specific</v>
          </cell>
          <cell r="G1409">
            <v>43862</v>
          </cell>
          <cell r="H1409" t="str">
            <v>202105</v>
          </cell>
          <cell r="I1409">
            <v>202105</v>
          </cell>
          <cell r="J1409" t="str">
            <v>CD</v>
          </cell>
          <cell r="K1409" t="str">
            <v>AA</v>
          </cell>
          <cell r="L1409" t="str">
            <v>391100</v>
          </cell>
          <cell r="M1409" t="str">
            <v xml:space="preserve">099                                </v>
          </cell>
          <cell r="N1409" t="str">
            <v>00</v>
          </cell>
          <cell r="O1409" t="str">
            <v xml:space="preserve">UADD    </v>
          </cell>
          <cell r="P1409" t="str">
            <v>Enterprise Communication Systems</v>
          </cell>
          <cell r="Q1409" t="str">
            <v>Enterprise Communication Systems</v>
          </cell>
          <cell r="R1409">
            <v>511.83</v>
          </cell>
          <cell r="S1409" t="str">
            <v>5022</v>
          </cell>
          <cell r="T1409" t="str">
            <v>22P01</v>
          </cell>
          <cell r="U1409" t="str">
            <v>Programs</v>
          </cell>
          <cell r="V1409" t="str">
            <v>CD.AA.391100</v>
          </cell>
          <cell r="W1409">
            <v>9.307E-2</v>
          </cell>
          <cell r="X1409">
            <v>47.636018100000001</v>
          </cell>
        </row>
        <row r="1410">
          <cell r="B1410" t="str">
            <v>22P01</v>
          </cell>
          <cell r="C1410" t="str">
            <v>5022</v>
          </cell>
          <cell r="D1410" t="str">
            <v>Mission SIP Deployment</v>
          </cell>
          <cell r="E1410" t="str">
            <v>09906665</v>
          </cell>
          <cell r="F1410" t="str">
            <v>GP-Cap Specific</v>
          </cell>
          <cell r="G1410">
            <v>43862</v>
          </cell>
          <cell r="H1410" t="str">
            <v>202105</v>
          </cell>
          <cell r="I1410">
            <v>202105</v>
          </cell>
          <cell r="J1410" t="str">
            <v>CD</v>
          </cell>
          <cell r="K1410" t="str">
            <v>AA</v>
          </cell>
          <cell r="L1410" t="str">
            <v>397000</v>
          </cell>
          <cell r="M1410" t="str">
            <v xml:space="preserve">099                                </v>
          </cell>
          <cell r="N1410" t="str">
            <v>00</v>
          </cell>
          <cell r="O1410" t="str">
            <v xml:space="preserve">UADD    </v>
          </cell>
          <cell r="P1410" t="str">
            <v>Enterprise Communication Systems</v>
          </cell>
          <cell r="Q1410" t="str">
            <v>Enterprise Communication Systems</v>
          </cell>
          <cell r="R1410">
            <v>1036.24</v>
          </cell>
          <cell r="S1410" t="str">
            <v>5022</v>
          </cell>
          <cell r="T1410" t="str">
            <v>22P01</v>
          </cell>
          <cell r="U1410" t="str">
            <v>Programs</v>
          </cell>
          <cell r="V1410" t="str">
            <v>CD.AA.397000</v>
          </cell>
          <cell r="W1410">
            <v>9.307E-2</v>
          </cell>
          <cell r="X1410">
            <v>96.442856800000001</v>
          </cell>
        </row>
        <row r="1411">
          <cell r="B1411" t="str">
            <v>22P01</v>
          </cell>
          <cell r="C1411" t="str">
            <v>5022</v>
          </cell>
          <cell r="D1411" t="str">
            <v>Verint Call Center App Refresh</v>
          </cell>
          <cell r="E1411" t="str">
            <v>09906475</v>
          </cell>
          <cell r="F1411" t="str">
            <v>GP-Cap Specific</v>
          </cell>
          <cell r="G1411">
            <v>43466</v>
          </cell>
          <cell r="H1411" t="str">
            <v>202105</v>
          </cell>
          <cell r="I1411">
            <v>202105</v>
          </cell>
          <cell r="J1411" t="str">
            <v>CD</v>
          </cell>
          <cell r="K1411" t="str">
            <v>AA</v>
          </cell>
          <cell r="L1411" t="str">
            <v>303100</v>
          </cell>
          <cell r="M1411" t="str">
            <v xml:space="preserve">099                                </v>
          </cell>
          <cell r="N1411" t="str">
            <v>00</v>
          </cell>
          <cell r="O1411" t="str">
            <v xml:space="preserve">CFNU    </v>
          </cell>
          <cell r="P1411" t="str">
            <v>Enterprise Communication Systems</v>
          </cell>
          <cell r="Q1411" t="str">
            <v>Enterprise Communication Systems</v>
          </cell>
          <cell r="R1411">
            <v>1203657.52</v>
          </cell>
          <cell r="S1411" t="str">
            <v>5022</v>
          </cell>
          <cell r="T1411" t="str">
            <v>22P01</v>
          </cell>
          <cell r="U1411" t="str">
            <v>Programs</v>
          </cell>
          <cell r="V1411" t="str">
            <v>CD.AA.303100</v>
          </cell>
          <cell r="W1411">
            <v>9.307E-2</v>
          </cell>
          <cell r="X1411">
            <v>112024.4053864</v>
          </cell>
        </row>
        <row r="1412">
          <cell r="B1412" t="str">
            <v>22P01</v>
          </cell>
          <cell r="C1412" t="str">
            <v>5022</v>
          </cell>
          <cell r="D1412" t="str">
            <v>Verint Call Center App Refresh</v>
          </cell>
          <cell r="E1412" t="str">
            <v>09906475</v>
          </cell>
          <cell r="F1412" t="str">
            <v>GP-Cap Specific</v>
          </cell>
          <cell r="G1412">
            <v>43466</v>
          </cell>
          <cell r="H1412" t="str">
            <v>202105</v>
          </cell>
          <cell r="I1412">
            <v>202105</v>
          </cell>
          <cell r="J1412" t="str">
            <v>CD</v>
          </cell>
          <cell r="K1412" t="str">
            <v>AA</v>
          </cell>
          <cell r="L1412" t="str">
            <v>303100</v>
          </cell>
          <cell r="M1412" t="str">
            <v xml:space="preserve">099                                </v>
          </cell>
          <cell r="N1412" t="str">
            <v>00</v>
          </cell>
          <cell r="O1412" t="str">
            <v xml:space="preserve">NURV    </v>
          </cell>
          <cell r="P1412" t="str">
            <v>Enterprise Communication Systems</v>
          </cell>
          <cell r="Q1412" t="str">
            <v>Enterprise Communication Systems</v>
          </cell>
          <cell r="R1412">
            <v>-1203657.5900000001</v>
          </cell>
          <cell r="S1412" t="str">
            <v>5022</v>
          </cell>
          <cell r="T1412" t="str">
            <v>22P01</v>
          </cell>
          <cell r="U1412" t="str">
            <v>Programs</v>
          </cell>
          <cell r="V1412" t="str">
            <v>CD.AA.303100</v>
          </cell>
          <cell r="W1412">
            <v>9.307E-2</v>
          </cell>
          <cell r="X1412">
            <v>-112024.4119013</v>
          </cell>
        </row>
        <row r="1413">
          <cell r="B1413" t="str">
            <v>22P01</v>
          </cell>
          <cell r="C1413" t="str">
            <v>5022</v>
          </cell>
          <cell r="D1413" t="str">
            <v>Verint Call Center App Refresh</v>
          </cell>
          <cell r="E1413" t="str">
            <v>09906475</v>
          </cell>
          <cell r="F1413" t="str">
            <v>GP-Cap Specific</v>
          </cell>
          <cell r="G1413">
            <v>43466</v>
          </cell>
          <cell r="H1413" t="str">
            <v>202105</v>
          </cell>
          <cell r="I1413">
            <v>202105</v>
          </cell>
          <cell r="J1413" t="str">
            <v>CD</v>
          </cell>
          <cell r="K1413" t="str">
            <v>AA</v>
          </cell>
          <cell r="L1413" t="str">
            <v>391100</v>
          </cell>
          <cell r="M1413" t="str">
            <v xml:space="preserve">099                                </v>
          </cell>
          <cell r="N1413" t="str">
            <v>00</v>
          </cell>
          <cell r="O1413" t="str">
            <v xml:space="preserve">CFNU    </v>
          </cell>
          <cell r="P1413" t="str">
            <v>Enterprise Communication Systems</v>
          </cell>
          <cell r="Q1413" t="str">
            <v>Enterprise Communication Systems</v>
          </cell>
          <cell r="R1413">
            <v>265167.25</v>
          </cell>
          <cell r="S1413" t="str">
            <v>5022</v>
          </cell>
          <cell r="T1413" t="str">
            <v>22P01</v>
          </cell>
          <cell r="U1413" t="str">
            <v>Programs</v>
          </cell>
          <cell r="V1413" t="str">
            <v>CD.AA.391100</v>
          </cell>
          <cell r="W1413">
            <v>9.307E-2</v>
          </cell>
          <cell r="X1413">
            <v>24679.115957499998</v>
          </cell>
        </row>
        <row r="1414">
          <cell r="B1414" t="str">
            <v>22P01</v>
          </cell>
          <cell r="C1414" t="str">
            <v>5022</v>
          </cell>
          <cell r="D1414" t="str">
            <v>Verint Call Center App Refresh</v>
          </cell>
          <cell r="E1414" t="str">
            <v>09906475</v>
          </cell>
          <cell r="F1414" t="str">
            <v>GP-Cap Specific</v>
          </cell>
          <cell r="G1414">
            <v>43466</v>
          </cell>
          <cell r="H1414" t="str">
            <v>202105</v>
          </cell>
          <cell r="I1414">
            <v>202105</v>
          </cell>
          <cell r="J1414" t="str">
            <v>CD</v>
          </cell>
          <cell r="K1414" t="str">
            <v>AA</v>
          </cell>
          <cell r="L1414" t="str">
            <v>391100</v>
          </cell>
          <cell r="M1414" t="str">
            <v xml:space="preserve">099                                </v>
          </cell>
          <cell r="N1414" t="str">
            <v>00</v>
          </cell>
          <cell r="O1414" t="str">
            <v xml:space="preserve">NURV    </v>
          </cell>
          <cell r="P1414" t="str">
            <v>Enterprise Communication Systems</v>
          </cell>
          <cell r="Q1414" t="str">
            <v>Enterprise Communication Systems</v>
          </cell>
          <cell r="R1414">
            <v>-265167.18</v>
          </cell>
          <cell r="S1414" t="str">
            <v>5022</v>
          </cell>
          <cell r="T1414" t="str">
            <v>22P01</v>
          </cell>
          <cell r="U1414" t="str">
            <v>Programs</v>
          </cell>
          <cell r="V1414" t="str">
            <v>CD.AA.391100</v>
          </cell>
          <cell r="W1414">
            <v>9.307E-2</v>
          </cell>
          <cell r="X1414">
            <v>-24679.109442599998</v>
          </cell>
        </row>
        <row r="1415">
          <cell r="B1415" t="str">
            <v>25P01</v>
          </cell>
          <cell r="C1415" t="str">
            <v>5025</v>
          </cell>
          <cell r="D1415" t="str">
            <v>ECMS 2021 Battery Refresh Blnk</v>
          </cell>
          <cell r="E1415" t="str">
            <v>09906809</v>
          </cell>
          <cell r="F1415" t="str">
            <v>GP-Cap Blanket</v>
          </cell>
          <cell r="G1415">
            <v>44197</v>
          </cell>
          <cell r="H1415" t="str">
            <v>202105</v>
          </cell>
          <cell r="I1415">
            <v>202105</v>
          </cell>
          <cell r="J1415" t="str">
            <v>CD</v>
          </cell>
          <cell r="K1415" t="str">
            <v>AA</v>
          </cell>
          <cell r="L1415" t="str">
            <v>397000</v>
          </cell>
          <cell r="M1415" t="str">
            <v xml:space="preserve">099                                </v>
          </cell>
          <cell r="N1415" t="str">
            <v>00</v>
          </cell>
          <cell r="O1415" t="str">
            <v xml:space="preserve">UADD    </v>
          </cell>
          <cell r="P1415" t="str">
            <v>Environmental Control &amp; Monitoring Systems</v>
          </cell>
          <cell r="Q1415" t="str">
            <v>Environmental Control &amp; Monitoring Systems</v>
          </cell>
          <cell r="R1415">
            <v>8044.05</v>
          </cell>
          <cell r="S1415" t="str">
            <v>5025</v>
          </cell>
          <cell r="T1415" t="str">
            <v>25P01</v>
          </cell>
          <cell r="U1415" t="str">
            <v>Programs</v>
          </cell>
          <cell r="V1415" t="str">
            <v>CD.AA.397000</v>
          </cell>
          <cell r="W1415">
            <v>9.307E-2</v>
          </cell>
          <cell r="X1415">
            <v>748.65973350000002</v>
          </cell>
        </row>
        <row r="1416">
          <cell r="B1416" t="str">
            <v>25P01</v>
          </cell>
          <cell r="C1416" t="str">
            <v>5025</v>
          </cell>
          <cell r="D1416" t="str">
            <v>ECMS Battery Refresh Blkt 2020</v>
          </cell>
          <cell r="E1416" t="str">
            <v>09906620</v>
          </cell>
          <cell r="F1416" t="str">
            <v>GP-Cap Blanket</v>
          </cell>
          <cell r="G1416">
            <v>43800</v>
          </cell>
          <cell r="H1416" t="str">
            <v>202105</v>
          </cell>
          <cell r="I1416">
            <v>202105</v>
          </cell>
          <cell r="J1416" t="str">
            <v>CD</v>
          </cell>
          <cell r="K1416" t="str">
            <v>AA</v>
          </cell>
          <cell r="L1416" t="str">
            <v>397000</v>
          </cell>
          <cell r="M1416" t="str">
            <v xml:space="preserve">099                                </v>
          </cell>
          <cell r="N1416" t="str">
            <v>00</v>
          </cell>
          <cell r="O1416" t="str">
            <v xml:space="preserve">UADD    </v>
          </cell>
          <cell r="P1416" t="str">
            <v>Environmental Control &amp; Monitoring Systems</v>
          </cell>
          <cell r="Q1416" t="str">
            <v>Environmental Control &amp; Monitoring Systems</v>
          </cell>
          <cell r="R1416">
            <v>1.65</v>
          </cell>
          <cell r="S1416" t="str">
            <v>5025</v>
          </cell>
          <cell r="T1416" t="str">
            <v>25P01</v>
          </cell>
          <cell r="U1416" t="str">
            <v>Programs</v>
          </cell>
          <cell r="V1416" t="str">
            <v>CD.AA.397000</v>
          </cell>
          <cell r="W1416">
            <v>9.307E-2</v>
          </cell>
          <cell r="X1416">
            <v>0.15356549999999999</v>
          </cell>
        </row>
        <row r="1417">
          <cell r="B1417" t="str">
            <v>25P01</v>
          </cell>
          <cell r="C1417" t="str">
            <v>5025</v>
          </cell>
          <cell r="D1417" t="str">
            <v>Jack Stewart -UPS Refresh</v>
          </cell>
          <cell r="E1417" t="str">
            <v>09906544</v>
          </cell>
          <cell r="F1417" t="str">
            <v>GP-Cap Specific</v>
          </cell>
          <cell r="G1417">
            <v>43647</v>
          </cell>
          <cell r="H1417" t="str">
            <v>202105</v>
          </cell>
          <cell r="I1417">
            <v>202105</v>
          </cell>
          <cell r="J1417" t="str">
            <v>CD</v>
          </cell>
          <cell r="K1417" t="str">
            <v>AA</v>
          </cell>
          <cell r="L1417" t="str">
            <v>397000</v>
          </cell>
          <cell r="M1417" t="str">
            <v xml:space="preserve">099                                </v>
          </cell>
          <cell r="N1417" t="str">
            <v>CRAFT</v>
          </cell>
          <cell r="O1417" t="str">
            <v xml:space="preserve">UADD    </v>
          </cell>
          <cell r="P1417" t="str">
            <v>Environmental Control &amp; Monitoring Systems</v>
          </cell>
          <cell r="Q1417" t="str">
            <v>Environmental Control &amp; Monitoring Systems</v>
          </cell>
          <cell r="R1417">
            <v>388.85</v>
          </cell>
          <cell r="S1417" t="str">
            <v>5025</v>
          </cell>
          <cell r="T1417" t="str">
            <v>25P01</v>
          </cell>
          <cell r="U1417" t="str">
            <v>Programs</v>
          </cell>
          <cell r="V1417" t="str">
            <v>CD.AA.397000</v>
          </cell>
          <cell r="W1417">
            <v>9.307E-2</v>
          </cell>
          <cell r="X1417">
            <v>36.190269499999999</v>
          </cell>
        </row>
        <row r="1418">
          <cell r="B1418" t="str">
            <v>25P01</v>
          </cell>
          <cell r="C1418" t="str">
            <v>5025</v>
          </cell>
          <cell r="D1418" t="str">
            <v>Mission Central -UPS Refresh</v>
          </cell>
          <cell r="E1418" t="str">
            <v>09906643</v>
          </cell>
          <cell r="F1418" t="str">
            <v>GP-Cap Specific</v>
          </cell>
          <cell r="G1418">
            <v>43831</v>
          </cell>
          <cell r="H1418" t="str">
            <v>202105</v>
          </cell>
          <cell r="I1418">
            <v>202105</v>
          </cell>
          <cell r="J1418" t="str">
            <v>CD</v>
          </cell>
          <cell r="K1418" t="str">
            <v>AA</v>
          </cell>
          <cell r="L1418" t="str">
            <v>397000</v>
          </cell>
          <cell r="M1418" t="str">
            <v xml:space="preserve">099                                </v>
          </cell>
          <cell r="N1418" t="str">
            <v>00</v>
          </cell>
          <cell r="O1418" t="str">
            <v xml:space="preserve">UADD    </v>
          </cell>
          <cell r="P1418" t="str">
            <v>Environmental Control &amp; Monitoring Systems</v>
          </cell>
          <cell r="Q1418" t="str">
            <v>Environmental Control &amp; Monitoring Systems</v>
          </cell>
          <cell r="R1418">
            <v>207624.95999999999</v>
          </cell>
          <cell r="S1418" t="str">
            <v>5025</v>
          </cell>
          <cell r="T1418" t="str">
            <v>25P01</v>
          </cell>
          <cell r="U1418" t="str">
            <v>Programs</v>
          </cell>
          <cell r="V1418" t="str">
            <v>CD.AA.397000</v>
          </cell>
          <cell r="W1418">
            <v>9.307E-2</v>
          </cell>
          <cell r="X1418">
            <v>19323.655027199999</v>
          </cell>
        </row>
        <row r="1419">
          <cell r="B1419" t="str">
            <v>25P01</v>
          </cell>
          <cell r="C1419" t="str">
            <v>5025</v>
          </cell>
          <cell r="D1419" t="str">
            <v>Mission Telephone Rm -DC plant</v>
          </cell>
          <cell r="E1419" t="str">
            <v>09906325</v>
          </cell>
          <cell r="F1419" t="str">
            <v>GP-Cap Specific</v>
          </cell>
          <cell r="G1419">
            <v>42401</v>
          </cell>
          <cell r="H1419" t="str">
            <v>202105</v>
          </cell>
          <cell r="I1419">
            <v>202105</v>
          </cell>
          <cell r="J1419" t="str">
            <v>CD</v>
          </cell>
          <cell r="K1419" t="str">
            <v>AA</v>
          </cell>
          <cell r="L1419" t="str">
            <v>397000</v>
          </cell>
          <cell r="M1419" t="str">
            <v xml:space="preserve">099                                </v>
          </cell>
          <cell r="N1419" t="str">
            <v>SYSNE</v>
          </cell>
          <cell r="O1419" t="str">
            <v xml:space="preserve">UADD    </v>
          </cell>
          <cell r="P1419" t="str">
            <v>Environmental Control &amp; Monitoring Systems</v>
          </cell>
          <cell r="Q1419" t="str">
            <v>Environmental Control &amp; Monitoring Systems</v>
          </cell>
          <cell r="R1419">
            <v>5441.45</v>
          </cell>
          <cell r="S1419" t="str">
            <v>5025</v>
          </cell>
          <cell r="T1419" t="str">
            <v>25P01</v>
          </cell>
          <cell r="U1419" t="str">
            <v>Programs</v>
          </cell>
          <cell r="V1419" t="str">
            <v>CD.AA.397000</v>
          </cell>
          <cell r="W1419">
            <v>9.307E-2</v>
          </cell>
          <cell r="X1419">
            <v>506.43575149999998</v>
          </cell>
        </row>
        <row r="1420">
          <cell r="B1420" t="str">
            <v>26W01</v>
          </cell>
          <cell r="C1420" t="str">
            <v>5026</v>
          </cell>
          <cell r="D1420" t="str">
            <v>ECM Upgrade</v>
          </cell>
          <cell r="E1420" t="str">
            <v>09906714</v>
          </cell>
          <cell r="F1420" t="str">
            <v>GP-Cap Specific</v>
          </cell>
          <cell r="G1420">
            <v>43983</v>
          </cell>
          <cell r="H1420" t="str">
            <v>202105</v>
          </cell>
          <cell r="I1420">
            <v>202105</v>
          </cell>
          <cell r="J1420" t="str">
            <v>CD</v>
          </cell>
          <cell r="K1420" t="str">
            <v>AA</v>
          </cell>
          <cell r="L1420" t="str">
            <v>303100</v>
          </cell>
          <cell r="M1420" t="str">
            <v xml:space="preserve">099                                </v>
          </cell>
          <cell r="N1420" t="str">
            <v>00</v>
          </cell>
          <cell r="O1420" t="str">
            <v xml:space="preserve">UADD    </v>
          </cell>
          <cell r="P1420" t="str">
            <v>ET Modernization &amp; Op Efficiency - Technology</v>
          </cell>
          <cell r="Q1420" t="str">
            <v>ET Modernization &amp; Op Efficiency - Technology</v>
          </cell>
          <cell r="R1420">
            <v>30640.43</v>
          </cell>
          <cell r="S1420" t="str">
            <v>5026</v>
          </cell>
          <cell r="T1420" t="str">
            <v>26W01</v>
          </cell>
          <cell r="U1420" t="str">
            <v>Programs</v>
          </cell>
          <cell r="V1420" t="str">
            <v>CD.AA.303100</v>
          </cell>
          <cell r="W1420">
            <v>9.307E-2</v>
          </cell>
          <cell r="X1420">
            <v>2851.7048201000002</v>
          </cell>
        </row>
        <row r="1421">
          <cell r="B1421" t="str">
            <v>26W01</v>
          </cell>
          <cell r="C1421" t="str">
            <v>5026</v>
          </cell>
          <cell r="D1421" t="str">
            <v>ECM Upgrade</v>
          </cell>
          <cell r="E1421" t="str">
            <v>09906714</v>
          </cell>
          <cell r="F1421" t="str">
            <v>GP-Cap Specific</v>
          </cell>
          <cell r="G1421">
            <v>43983</v>
          </cell>
          <cell r="H1421" t="str">
            <v>202105</v>
          </cell>
          <cell r="I1421">
            <v>202105</v>
          </cell>
          <cell r="J1421" t="str">
            <v>CD</v>
          </cell>
          <cell r="K1421" t="str">
            <v>AA</v>
          </cell>
          <cell r="L1421" t="str">
            <v>391100</v>
          </cell>
          <cell r="M1421" t="str">
            <v xml:space="preserve">099                                </v>
          </cell>
          <cell r="N1421" t="str">
            <v>00</v>
          </cell>
          <cell r="O1421" t="str">
            <v xml:space="preserve">UADD    </v>
          </cell>
          <cell r="P1421" t="str">
            <v>ET Modernization &amp; Op Efficiency - Technology</v>
          </cell>
          <cell r="Q1421" t="str">
            <v>ET Modernization &amp; Op Efficiency - Technology</v>
          </cell>
          <cell r="R1421">
            <v>4848.43</v>
          </cell>
          <cell r="S1421" t="str">
            <v>5026</v>
          </cell>
          <cell r="T1421" t="str">
            <v>26W01</v>
          </cell>
          <cell r="U1421" t="str">
            <v>Programs</v>
          </cell>
          <cell r="V1421" t="str">
            <v>CD.AA.391100</v>
          </cell>
          <cell r="W1421">
            <v>9.307E-2</v>
          </cell>
          <cell r="X1421">
            <v>451.24338010000002</v>
          </cell>
        </row>
        <row r="1422">
          <cell r="B1422" t="str">
            <v>26W01</v>
          </cell>
          <cell r="C1422" t="str">
            <v>5026</v>
          </cell>
          <cell r="D1422" t="str">
            <v>Java AMC Upgrade</v>
          </cell>
          <cell r="E1422" t="str">
            <v>09906548</v>
          </cell>
          <cell r="F1422" t="str">
            <v>GP-Cap Specific</v>
          </cell>
          <cell r="G1422">
            <v>43647</v>
          </cell>
          <cell r="H1422" t="str">
            <v>202105</v>
          </cell>
          <cell r="I1422">
            <v>202105</v>
          </cell>
          <cell r="J1422" t="str">
            <v>CD</v>
          </cell>
          <cell r="K1422" t="str">
            <v>AA</v>
          </cell>
          <cell r="L1422" t="str">
            <v>303100</v>
          </cell>
          <cell r="M1422" t="str">
            <v xml:space="preserve">099                                </v>
          </cell>
          <cell r="N1422" t="str">
            <v>00</v>
          </cell>
          <cell r="O1422" t="str">
            <v xml:space="preserve">UADD    </v>
          </cell>
          <cell r="P1422" t="str">
            <v>ET Modernization &amp; Op Efficiency - Technology</v>
          </cell>
          <cell r="Q1422" t="str">
            <v>ET Modernization &amp; Op Efficiency - Technology</v>
          </cell>
          <cell r="R1422">
            <v>69841.86</v>
          </cell>
          <cell r="S1422" t="str">
            <v>5026</v>
          </cell>
          <cell r="T1422" t="str">
            <v>26W01</v>
          </cell>
          <cell r="U1422" t="str">
            <v>Programs</v>
          </cell>
          <cell r="V1422" t="str">
            <v>CD.AA.303100</v>
          </cell>
          <cell r="W1422">
            <v>9.307E-2</v>
          </cell>
          <cell r="X1422">
            <v>6500.1819101999999</v>
          </cell>
        </row>
        <row r="1423">
          <cell r="B1423" t="str">
            <v>26W01</v>
          </cell>
          <cell r="C1423" t="str">
            <v>5026</v>
          </cell>
          <cell r="D1423" t="str">
            <v>Java AMC Upgrade</v>
          </cell>
          <cell r="E1423" t="str">
            <v>09906548</v>
          </cell>
          <cell r="F1423" t="str">
            <v>GP-Cap Specific</v>
          </cell>
          <cell r="G1423">
            <v>43647</v>
          </cell>
          <cell r="H1423" t="str">
            <v>202105</v>
          </cell>
          <cell r="I1423">
            <v>202105</v>
          </cell>
          <cell r="J1423" t="str">
            <v>CD</v>
          </cell>
          <cell r="K1423" t="str">
            <v>AA</v>
          </cell>
          <cell r="L1423" t="str">
            <v>391100</v>
          </cell>
          <cell r="M1423" t="str">
            <v xml:space="preserve">099                                </v>
          </cell>
          <cell r="N1423" t="str">
            <v>00</v>
          </cell>
          <cell r="O1423" t="str">
            <v xml:space="preserve">UADD    </v>
          </cell>
          <cell r="P1423" t="str">
            <v>ET Modernization &amp; Op Efficiency - Technology</v>
          </cell>
          <cell r="Q1423" t="str">
            <v>ET Modernization &amp; Op Efficiency - Technology</v>
          </cell>
          <cell r="R1423">
            <v>79074.740000000005</v>
          </cell>
          <cell r="S1423" t="str">
            <v>5026</v>
          </cell>
          <cell r="T1423" t="str">
            <v>26W01</v>
          </cell>
          <cell r="U1423" t="str">
            <v>Programs</v>
          </cell>
          <cell r="V1423" t="str">
            <v>CD.AA.391100</v>
          </cell>
          <cell r="W1423">
            <v>9.307E-2</v>
          </cell>
          <cell r="X1423">
            <v>7359.4860518000005</v>
          </cell>
        </row>
        <row r="1424">
          <cell r="B1424" t="str">
            <v>26W01</v>
          </cell>
          <cell r="C1424" t="str">
            <v>5026</v>
          </cell>
          <cell r="D1424" t="str">
            <v>Tableau Creator/Upgrade 2021</v>
          </cell>
          <cell r="E1424" t="str">
            <v>09906793</v>
          </cell>
          <cell r="F1424" t="str">
            <v>GP-Cap Specific</v>
          </cell>
          <cell r="G1424">
            <v>44166</v>
          </cell>
          <cell r="H1424" t="str">
            <v>202105</v>
          </cell>
          <cell r="I1424">
            <v>202105</v>
          </cell>
          <cell r="J1424" t="str">
            <v>CD</v>
          </cell>
          <cell r="K1424" t="str">
            <v>AA</v>
          </cell>
          <cell r="L1424" t="str">
            <v>303103</v>
          </cell>
          <cell r="M1424" t="str">
            <v xml:space="preserve">099                                </v>
          </cell>
          <cell r="N1424" t="str">
            <v>00</v>
          </cell>
          <cell r="O1424" t="str">
            <v xml:space="preserve">UADD    </v>
          </cell>
          <cell r="P1424" t="str">
            <v>ET Modernization &amp; Op Efficiency - Technology</v>
          </cell>
          <cell r="Q1424" t="str">
            <v>ET Modernization &amp; Op Efficiency - Technology</v>
          </cell>
          <cell r="R1424">
            <v>16045.71</v>
          </cell>
          <cell r="S1424" t="str">
            <v>5026</v>
          </cell>
          <cell r="T1424" t="str">
            <v>26W01</v>
          </cell>
          <cell r="U1424" t="str">
            <v>Programs</v>
          </cell>
          <cell r="V1424" t="str">
            <v>CD.AA.303103</v>
          </cell>
          <cell r="W1424">
            <v>9.307E-2</v>
          </cell>
          <cell r="X1424">
            <v>1493.3742296999999</v>
          </cell>
        </row>
        <row r="1425">
          <cell r="B1425" t="str">
            <v>26W01</v>
          </cell>
          <cell r="C1425" t="str">
            <v>5026</v>
          </cell>
          <cell r="D1425" t="str">
            <v>Visual Studio Licensing</v>
          </cell>
          <cell r="E1425" t="str">
            <v>09906623</v>
          </cell>
          <cell r="F1425" t="str">
            <v>GP-Cap Specific</v>
          </cell>
          <cell r="G1425">
            <v>43800</v>
          </cell>
          <cell r="H1425" t="str">
            <v>202105</v>
          </cell>
          <cell r="I1425">
            <v>202105</v>
          </cell>
          <cell r="J1425" t="str">
            <v>CD</v>
          </cell>
          <cell r="K1425" t="str">
            <v>AA</v>
          </cell>
          <cell r="L1425" t="str">
            <v>303100</v>
          </cell>
          <cell r="M1425" t="str">
            <v xml:space="preserve">099                                </v>
          </cell>
          <cell r="N1425" t="str">
            <v>00</v>
          </cell>
          <cell r="O1425" t="str">
            <v xml:space="preserve">CFNU    </v>
          </cell>
          <cell r="P1425" t="str">
            <v>ET Modernization &amp; Op Efficiency - Technology</v>
          </cell>
          <cell r="Q1425" t="str">
            <v>ET Modernization &amp; Op Efficiency - Technology</v>
          </cell>
          <cell r="R1425">
            <v>94846.98</v>
          </cell>
          <cell r="S1425" t="str">
            <v>5026</v>
          </cell>
          <cell r="T1425" t="str">
            <v>26W01</v>
          </cell>
          <cell r="U1425" t="str">
            <v>Programs</v>
          </cell>
          <cell r="V1425" t="str">
            <v>CD.AA.303100</v>
          </cell>
          <cell r="W1425">
            <v>9.307E-2</v>
          </cell>
          <cell r="X1425">
            <v>8827.4084285999998</v>
          </cell>
        </row>
        <row r="1426">
          <cell r="B1426" t="str">
            <v>26W01</v>
          </cell>
          <cell r="C1426" t="str">
            <v>5026</v>
          </cell>
          <cell r="D1426" t="str">
            <v>Visual Studio Licensing</v>
          </cell>
          <cell r="E1426" t="str">
            <v>09906623</v>
          </cell>
          <cell r="F1426" t="str">
            <v>GP-Cap Specific</v>
          </cell>
          <cell r="G1426">
            <v>43800</v>
          </cell>
          <cell r="H1426" t="str">
            <v>202105</v>
          </cell>
          <cell r="I1426">
            <v>202105</v>
          </cell>
          <cell r="J1426" t="str">
            <v>CD</v>
          </cell>
          <cell r="K1426" t="str">
            <v>AA</v>
          </cell>
          <cell r="L1426" t="str">
            <v>303100</v>
          </cell>
          <cell r="M1426" t="str">
            <v xml:space="preserve">099                                </v>
          </cell>
          <cell r="N1426" t="str">
            <v>00</v>
          </cell>
          <cell r="O1426" t="str">
            <v xml:space="preserve">NURV    </v>
          </cell>
          <cell r="P1426" t="str">
            <v>ET Modernization &amp; Op Efficiency - Technology</v>
          </cell>
          <cell r="Q1426" t="str">
            <v>ET Modernization &amp; Op Efficiency - Technology</v>
          </cell>
          <cell r="R1426">
            <v>-94846.98</v>
          </cell>
          <cell r="S1426" t="str">
            <v>5026</v>
          </cell>
          <cell r="T1426" t="str">
            <v>26W01</v>
          </cell>
          <cell r="U1426" t="str">
            <v>Programs</v>
          </cell>
          <cell r="V1426" t="str">
            <v>CD.AA.303100</v>
          </cell>
          <cell r="W1426">
            <v>9.307E-2</v>
          </cell>
          <cell r="X1426">
            <v>-8827.4084285999998</v>
          </cell>
        </row>
        <row r="1427">
          <cell r="B1427" t="str">
            <v>26W01</v>
          </cell>
          <cell r="C1427" t="str">
            <v>5026</v>
          </cell>
          <cell r="D1427" t="str">
            <v>What'sBest SW Lic Instal 20</v>
          </cell>
          <cell r="E1427" t="str">
            <v>09906776</v>
          </cell>
          <cell r="F1427" t="str">
            <v>GP-Cap Specific</v>
          </cell>
          <cell r="G1427">
            <v>44166</v>
          </cell>
          <cell r="H1427" t="str">
            <v>202105</v>
          </cell>
          <cell r="I1427">
            <v>202105</v>
          </cell>
          <cell r="J1427" t="str">
            <v>CD</v>
          </cell>
          <cell r="K1427" t="str">
            <v>AA</v>
          </cell>
          <cell r="L1427" t="str">
            <v>303100</v>
          </cell>
          <cell r="M1427" t="str">
            <v xml:space="preserve">099                                </v>
          </cell>
          <cell r="N1427" t="str">
            <v>00</v>
          </cell>
          <cell r="O1427" t="str">
            <v xml:space="preserve">CFNU    </v>
          </cell>
          <cell r="P1427" t="str">
            <v>ET Modernization &amp; Op Efficiency - Technology</v>
          </cell>
          <cell r="Q1427" t="str">
            <v>ET Modernization &amp; Op Efficiency - Technology</v>
          </cell>
          <cell r="R1427">
            <v>6168.94</v>
          </cell>
          <cell r="S1427" t="str">
            <v>5026</v>
          </cell>
          <cell r="T1427" t="str">
            <v>26W01</v>
          </cell>
          <cell r="U1427" t="str">
            <v>Programs</v>
          </cell>
          <cell r="V1427" t="str">
            <v>CD.AA.303100</v>
          </cell>
          <cell r="W1427">
            <v>9.307E-2</v>
          </cell>
          <cell r="X1427">
            <v>574.14324579999993</v>
          </cell>
        </row>
        <row r="1428">
          <cell r="B1428" t="str">
            <v>26W01</v>
          </cell>
          <cell r="C1428" t="str">
            <v>5026</v>
          </cell>
          <cell r="D1428" t="str">
            <v>What'sBest SW Lic Instal 20</v>
          </cell>
          <cell r="E1428" t="str">
            <v>09906776</v>
          </cell>
          <cell r="F1428" t="str">
            <v>GP-Cap Specific</v>
          </cell>
          <cell r="G1428">
            <v>44166</v>
          </cell>
          <cell r="H1428" t="str">
            <v>202105</v>
          </cell>
          <cell r="I1428">
            <v>202105</v>
          </cell>
          <cell r="J1428" t="str">
            <v>CD</v>
          </cell>
          <cell r="K1428" t="str">
            <v>AA</v>
          </cell>
          <cell r="L1428" t="str">
            <v>303100</v>
          </cell>
          <cell r="M1428" t="str">
            <v xml:space="preserve">099                                </v>
          </cell>
          <cell r="N1428" t="str">
            <v>00</v>
          </cell>
          <cell r="O1428" t="str">
            <v xml:space="preserve">NURV    </v>
          </cell>
          <cell r="P1428" t="str">
            <v>ET Modernization &amp; Op Efficiency - Technology</v>
          </cell>
          <cell r="Q1428" t="str">
            <v>ET Modernization &amp; Op Efficiency - Technology</v>
          </cell>
          <cell r="R1428">
            <v>-6168.94</v>
          </cell>
          <cell r="S1428" t="str">
            <v>5026</v>
          </cell>
          <cell r="T1428" t="str">
            <v>26W01</v>
          </cell>
          <cell r="U1428" t="str">
            <v>Programs</v>
          </cell>
          <cell r="V1428" t="str">
            <v>CD.AA.303100</v>
          </cell>
          <cell r="W1428">
            <v>9.307E-2</v>
          </cell>
          <cell r="X1428">
            <v>-574.14324579999993</v>
          </cell>
        </row>
        <row r="1429">
          <cell r="B1429" t="str">
            <v>27P01</v>
          </cell>
          <cell r="C1429" t="str">
            <v>5027</v>
          </cell>
          <cell r="D1429" t="str">
            <v xml:space="preserve"> FNLSR Planning and Segment 1	</v>
          </cell>
          <cell r="E1429" t="str">
            <v>09906346</v>
          </cell>
          <cell r="F1429" t="str">
            <v>GP-Cap Specific</v>
          </cell>
          <cell r="G1429">
            <v>43252</v>
          </cell>
          <cell r="H1429" t="str">
            <v>202105</v>
          </cell>
          <cell r="I1429">
            <v>202105</v>
          </cell>
          <cell r="J1429" t="str">
            <v>CD</v>
          </cell>
          <cell r="K1429" t="str">
            <v>AA</v>
          </cell>
          <cell r="L1429" t="str">
            <v>397000</v>
          </cell>
          <cell r="M1429" t="str">
            <v xml:space="preserve">099                                </v>
          </cell>
          <cell r="N1429" t="str">
            <v>SYSNE</v>
          </cell>
          <cell r="O1429" t="str">
            <v xml:space="preserve">UADD    </v>
          </cell>
          <cell r="P1429" t="str">
            <v>Fiber Network Lease Service Replacement</v>
          </cell>
          <cell r="Q1429" t="str">
            <v>Fiber Network Lease Service Replacement</v>
          </cell>
          <cell r="R1429">
            <v>325.04000000000002</v>
          </cell>
          <cell r="S1429" t="str">
            <v>5027</v>
          </cell>
          <cell r="T1429" t="str">
            <v>27P01</v>
          </cell>
          <cell r="U1429" t="str">
            <v>Programs</v>
          </cell>
          <cell r="V1429" t="str">
            <v>CD.AA.397000</v>
          </cell>
          <cell r="W1429">
            <v>9.307E-2</v>
          </cell>
          <cell r="X1429">
            <v>30.251472800000002</v>
          </cell>
        </row>
        <row r="1430">
          <cell r="B1430" t="str">
            <v>27P01</v>
          </cell>
          <cell r="C1430" t="str">
            <v>5027</v>
          </cell>
          <cell r="D1430" t="str">
            <v>FNLSR - Dollar Rd to Millwood</v>
          </cell>
          <cell r="E1430" t="str">
            <v>09906540</v>
          </cell>
          <cell r="F1430" t="str">
            <v>GP-Cap Specific</v>
          </cell>
          <cell r="G1430">
            <v>43617</v>
          </cell>
          <cell r="H1430" t="str">
            <v>202105</v>
          </cell>
          <cell r="I1430">
            <v>202105</v>
          </cell>
          <cell r="J1430" t="str">
            <v>CD</v>
          </cell>
          <cell r="K1430" t="str">
            <v>AA</v>
          </cell>
          <cell r="L1430" t="str">
            <v>397000</v>
          </cell>
          <cell r="M1430" t="str">
            <v xml:space="preserve">099                                </v>
          </cell>
          <cell r="N1430" t="str">
            <v>MILCOM</v>
          </cell>
          <cell r="O1430" t="str">
            <v xml:space="preserve">UADD    </v>
          </cell>
          <cell r="P1430" t="str">
            <v>Fiber Network Lease Service Replacement</v>
          </cell>
          <cell r="Q1430" t="str">
            <v>Fiber Network Lease Service Replacement</v>
          </cell>
          <cell r="R1430">
            <v>9529.81</v>
          </cell>
          <cell r="S1430" t="str">
            <v>5027</v>
          </cell>
          <cell r="T1430" t="str">
            <v>27P01</v>
          </cell>
          <cell r="U1430" t="str">
            <v>Programs</v>
          </cell>
          <cell r="V1430" t="str">
            <v>CD.AA.397000</v>
          </cell>
          <cell r="W1430">
            <v>9.307E-2</v>
          </cell>
          <cell r="X1430">
            <v>886.93941669999992</v>
          </cell>
        </row>
        <row r="1431">
          <cell r="B1431" t="str">
            <v>28W01</v>
          </cell>
          <cell r="C1431" t="str">
            <v>5028</v>
          </cell>
          <cell r="D1431" t="str">
            <v>ActiveDisclosure Imp.</v>
          </cell>
          <cell r="E1431" t="str">
            <v>09906713</v>
          </cell>
          <cell r="F1431" t="str">
            <v>GP-Cap Specific</v>
          </cell>
          <cell r="G1431">
            <v>43983</v>
          </cell>
          <cell r="H1431" t="str">
            <v>202105</v>
          </cell>
          <cell r="I1431">
            <v>202105</v>
          </cell>
          <cell r="J1431" t="str">
            <v>CD</v>
          </cell>
          <cell r="K1431" t="str">
            <v>AA</v>
          </cell>
          <cell r="L1431" t="str">
            <v>303100</v>
          </cell>
          <cell r="M1431" t="str">
            <v xml:space="preserve">099                                </v>
          </cell>
          <cell r="N1431" t="str">
            <v>00</v>
          </cell>
          <cell r="O1431" t="str">
            <v xml:space="preserve">CFNU    </v>
          </cell>
          <cell r="P1431" t="str">
            <v>Financial &amp; Accounting Technology</v>
          </cell>
          <cell r="Q1431" t="str">
            <v>Financial &amp; Accounting Technology</v>
          </cell>
          <cell r="R1431">
            <v>20664.669999999998</v>
          </cell>
          <cell r="S1431" t="str">
            <v>5028</v>
          </cell>
          <cell r="T1431" t="str">
            <v>28W01</v>
          </cell>
          <cell r="U1431" t="str">
            <v>Programs</v>
          </cell>
          <cell r="V1431" t="str">
            <v>CD.AA.303100</v>
          </cell>
          <cell r="W1431">
            <v>9.307E-2</v>
          </cell>
          <cell r="X1431">
            <v>1923.2608368999997</v>
          </cell>
        </row>
        <row r="1432">
          <cell r="B1432" t="str">
            <v>28W01</v>
          </cell>
          <cell r="C1432" t="str">
            <v>5028</v>
          </cell>
          <cell r="D1432" t="str">
            <v>ActiveDisclosure Imp.</v>
          </cell>
          <cell r="E1432" t="str">
            <v>09906713</v>
          </cell>
          <cell r="F1432" t="str">
            <v>GP-Cap Specific</v>
          </cell>
          <cell r="G1432">
            <v>43983</v>
          </cell>
          <cell r="H1432" t="str">
            <v>202105</v>
          </cell>
          <cell r="I1432">
            <v>202105</v>
          </cell>
          <cell r="J1432" t="str">
            <v>CD</v>
          </cell>
          <cell r="K1432" t="str">
            <v>AA</v>
          </cell>
          <cell r="L1432" t="str">
            <v>303100</v>
          </cell>
          <cell r="M1432" t="str">
            <v xml:space="preserve">099                                </v>
          </cell>
          <cell r="N1432" t="str">
            <v>00</v>
          </cell>
          <cell r="O1432" t="str">
            <v xml:space="preserve">NURV    </v>
          </cell>
          <cell r="P1432" t="str">
            <v>Financial &amp; Accounting Technology</v>
          </cell>
          <cell r="Q1432" t="str">
            <v>Financial &amp; Accounting Technology</v>
          </cell>
          <cell r="R1432">
            <v>-20664.669999999998</v>
          </cell>
          <cell r="S1432" t="str">
            <v>5028</v>
          </cell>
          <cell r="T1432" t="str">
            <v>28W01</v>
          </cell>
          <cell r="U1432" t="str">
            <v>Programs</v>
          </cell>
          <cell r="V1432" t="str">
            <v>CD.AA.303100</v>
          </cell>
          <cell r="W1432">
            <v>9.307E-2</v>
          </cell>
          <cell r="X1432">
            <v>-1923.2608368999997</v>
          </cell>
        </row>
        <row r="1433">
          <cell r="B1433" t="str">
            <v>28W01</v>
          </cell>
          <cell r="C1433" t="str">
            <v>5028</v>
          </cell>
          <cell r="D1433" t="str">
            <v>Cashbook Replacement</v>
          </cell>
          <cell r="E1433" t="str">
            <v>09906523</v>
          </cell>
          <cell r="F1433" t="str">
            <v>GP-Cap Specific</v>
          </cell>
          <cell r="G1433">
            <v>43586</v>
          </cell>
          <cell r="H1433" t="str">
            <v>202105</v>
          </cell>
          <cell r="I1433">
            <v>202105</v>
          </cell>
          <cell r="J1433" t="str">
            <v>CD</v>
          </cell>
          <cell r="K1433" t="str">
            <v>AA</v>
          </cell>
          <cell r="L1433" t="str">
            <v>303100</v>
          </cell>
          <cell r="M1433" t="str">
            <v xml:space="preserve">099                                </v>
          </cell>
          <cell r="N1433" t="str">
            <v>00</v>
          </cell>
          <cell r="O1433" t="str">
            <v xml:space="preserve">UADD    </v>
          </cell>
          <cell r="P1433" t="str">
            <v>Financial &amp; Accounting Technology</v>
          </cell>
          <cell r="Q1433" t="str">
            <v>Financial &amp; Accounting Technology</v>
          </cell>
          <cell r="R1433">
            <v>1892.53</v>
          </cell>
          <cell r="S1433" t="str">
            <v>5028</v>
          </cell>
          <cell r="T1433" t="str">
            <v>28W01</v>
          </cell>
          <cell r="U1433" t="str">
            <v>Programs</v>
          </cell>
          <cell r="V1433" t="str">
            <v>CD.AA.303100</v>
          </cell>
          <cell r="W1433">
            <v>9.307E-2</v>
          </cell>
          <cell r="X1433">
            <v>176.13776709999999</v>
          </cell>
        </row>
        <row r="1434">
          <cell r="B1434" t="str">
            <v>28W01</v>
          </cell>
          <cell r="C1434" t="str">
            <v>5028</v>
          </cell>
          <cell r="D1434" t="str">
            <v>EBS/PP Enhancements 2020 Pkg 2</v>
          </cell>
          <cell r="E1434" t="str">
            <v>09906611</v>
          </cell>
          <cell r="F1434" t="str">
            <v>GP-Cap Specific</v>
          </cell>
          <cell r="G1434">
            <v>43678</v>
          </cell>
          <cell r="H1434" t="str">
            <v>202105</v>
          </cell>
          <cell r="I1434">
            <v>202105</v>
          </cell>
          <cell r="J1434" t="str">
            <v>CD</v>
          </cell>
          <cell r="K1434" t="str">
            <v>AA</v>
          </cell>
          <cell r="L1434" t="str">
            <v>303100</v>
          </cell>
          <cell r="M1434" t="str">
            <v xml:space="preserve">099                                </v>
          </cell>
          <cell r="N1434" t="str">
            <v>00</v>
          </cell>
          <cell r="O1434" t="str">
            <v xml:space="preserve">UADD    </v>
          </cell>
          <cell r="P1434" t="str">
            <v>Financial &amp; Accounting Technology</v>
          </cell>
          <cell r="Q1434" t="str">
            <v>Financial &amp; Accounting Technology</v>
          </cell>
          <cell r="R1434">
            <v>1689.59</v>
          </cell>
          <cell r="S1434" t="str">
            <v>5028</v>
          </cell>
          <cell r="T1434" t="str">
            <v>28W01</v>
          </cell>
          <cell r="U1434" t="str">
            <v>Programs</v>
          </cell>
          <cell r="V1434" t="str">
            <v>CD.AA.303100</v>
          </cell>
          <cell r="W1434">
            <v>9.307E-2</v>
          </cell>
          <cell r="X1434">
            <v>157.2501413</v>
          </cell>
        </row>
        <row r="1435">
          <cell r="B1435" t="str">
            <v>29W01</v>
          </cell>
          <cell r="C1435" t="str">
            <v>5029</v>
          </cell>
          <cell r="D1435" t="str">
            <v>Employee Relief Fund</v>
          </cell>
          <cell r="E1435" t="str">
            <v>09906740</v>
          </cell>
          <cell r="F1435" t="str">
            <v>GP-Cap Specific</v>
          </cell>
          <cell r="G1435">
            <v>44075</v>
          </cell>
          <cell r="H1435" t="str">
            <v>202105</v>
          </cell>
          <cell r="I1435">
            <v>202105</v>
          </cell>
          <cell r="J1435" t="str">
            <v>CD</v>
          </cell>
          <cell r="K1435" t="str">
            <v>AA</v>
          </cell>
          <cell r="L1435" t="str">
            <v>303100</v>
          </cell>
          <cell r="M1435" t="str">
            <v xml:space="preserve">099                                </v>
          </cell>
          <cell r="N1435" t="str">
            <v>00</v>
          </cell>
          <cell r="O1435" t="str">
            <v xml:space="preserve">UADD    </v>
          </cell>
          <cell r="P1435" t="str">
            <v>Human Resources Technology</v>
          </cell>
          <cell r="Q1435" t="str">
            <v>Human Resources Technology</v>
          </cell>
          <cell r="R1435">
            <v>268.57</v>
          </cell>
          <cell r="S1435" t="str">
            <v>5029</v>
          </cell>
          <cell r="T1435" t="str">
            <v>29W01</v>
          </cell>
          <cell r="U1435" t="str">
            <v>Programs</v>
          </cell>
          <cell r="V1435" t="str">
            <v>CD.AA.303100</v>
          </cell>
          <cell r="W1435">
            <v>9.307E-2</v>
          </cell>
          <cell r="X1435">
            <v>24.995809899999998</v>
          </cell>
        </row>
        <row r="1436">
          <cell r="B1436" t="str">
            <v>30P01</v>
          </cell>
          <cell r="C1436" t="str">
            <v>5030</v>
          </cell>
          <cell r="D1436" t="str">
            <v>LMR Coverage - Idaho Mtn</v>
          </cell>
          <cell r="E1436" t="str">
            <v>09906378</v>
          </cell>
          <cell r="F1436" t="str">
            <v>GP-Cap Specific</v>
          </cell>
          <cell r="G1436">
            <v>43344</v>
          </cell>
          <cell r="H1436" t="str">
            <v>202105</v>
          </cell>
          <cell r="I1436">
            <v>202105</v>
          </cell>
          <cell r="J1436" t="str">
            <v>CD</v>
          </cell>
          <cell r="K1436" t="str">
            <v>AA</v>
          </cell>
          <cell r="L1436" t="str">
            <v>389200</v>
          </cell>
          <cell r="M1436" t="str">
            <v xml:space="preserve">099                                </v>
          </cell>
          <cell r="N1436" t="str">
            <v>IDMTNLMR</v>
          </cell>
          <cell r="O1436" t="str">
            <v xml:space="preserve">UADD    </v>
          </cell>
          <cell r="P1436" t="str">
            <v>Land Mobile Radio &amp; Real Time Comm Systems</v>
          </cell>
          <cell r="Q1436" t="str">
            <v>Land Mobile Radio &amp; Real Time Comm Systems</v>
          </cell>
          <cell r="R1436">
            <v>0</v>
          </cell>
          <cell r="S1436" t="str">
            <v>5030</v>
          </cell>
          <cell r="T1436" t="str">
            <v>30P01</v>
          </cell>
          <cell r="U1436" t="str">
            <v>Programs</v>
          </cell>
          <cell r="V1436" t="str">
            <v>CD.AA.389200</v>
          </cell>
          <cell r="W1436">
            <v>9.307E-2</v>
          </cell>
          <cell r="X1436">
            <v>0</v>
          </cell>
        </row>
        <row r="1437">
          <cell r="B1437" t="str">
            <v>30P01</v>
          </cell>
          <cell r="C1437" t="str">
            <v>5030</v>
          </cell>
          <cell r="D1437" t="str">
            <v>LMR Coverage - Idaho Mtn</v>
          </cell>
          <cell r="E1437" t="str">
            <v>09906378</v>
          </cell>
          <cell r="F1437" t="str">
            <v>GP-Cap Specific</v>
          </cell>
          <cell r="G1437">
            <v>43344</v>
          </cell>
          <cell r="H1437" t="str">
            <v>202105</v>
          </cell>
          <cell r="I1437">
            <v>202105</v>
          </cell>
          <cell r="J1437" t="str">
            <v>CD</v>
          </cell>
          <cell r="K1437" t="str">
            <v>AA</v>
          </cell>
          <cell r="L1437" t="str">
            <v>397000</v>
          </cell>
          <cell r="M1437" t="str">
            <v xml:space="preserve">099                                </v>
          </cell>
          <cell r="N1437" t="str">
            <v>IDMTNLMR</v>
          </cell>
          <cell r="O1437" t="str">
            <v xml:space="preserve">UADD    </v>
          </cell>
          <cell r="P1437" t="str">
            <v>Land Mobile Radio &amp; Real Time Comm Systems</v>
          </cell>
          <cell r="Q1437" t="str">
            <v>Land Mobile Radio &amp; Real Time Comm Systems</v>
          </cell>
          <cell r="R1437">
            <v>198.67</v>
          </cell>
          <cell r="S1437" t="str">
            <v>5030</v>
          </cell>
          <cell r="T1437" t="str">
            <v>30P01</v>
          </cell>
          <cell r="U1437" t="str">
            <v>Programs</v>
          </cell>
          <cell r="V1437" t="str">
            <v>CD.AA.397000</v>
          </cell>
          <cell r="W1437">
            <v>9.307E-2</v>
          </cell>
          <cell r="X1437">
            <v>18.4902169</v>
          </cell>
        </row>
        <row r="1438">
          <cell r="B1438" t="str">
            <v>30P01</v>
          </cell>
          <cell r="C1438" t="str">
            <v>5030</v>
          </cell>
          <cell r="D1438" t="str">
            <v>Mobile RF Repeater Expansion</v>
          </cell>
          <cell r="E1438" t="str">
            <v>09906304</v>
          </cell>
          <cell r="F1438" t="str">
            <v>GP-Cap Specific</v>
          </cell>
          <cell r="G1438">
            <v>43132</v>
          </cell>
          <cell r="H1438" t="str">
            <v>202105</v>
          </cell>
          <cell r="I1438">
            <v>202105</v>
          </cell>
          <cell r="J1438" t="str">
            <v>CD</v>
          </cell>
          <cell r="K1438" t="str">
            <v>AA</v>
          </cell>
          <cell r="L1438" t="str">
            <v>397000</v>
          </cell>
          <cell r="M1438" t="str">
            <v xml:space="preserve">099                                </v>
          </cell>
          <cell r="N1438" t="str">
            <v>SYSNE</v>
          </cell>
          <cell r="O1438" t="str">
            <v xml:space="preserve">CFNU    </v>
          </cell>
          <cell r="P1438" t="str">
            <v>Land Mobile Radio &amp; Real Time Comm Systems</v>
          </cell>
          <cell r="Q1438" t="str">
            <v>Land Mobile Radio &amp; Real Time Comm Systems</v>
          </cell>
          <cell r="R1438">
            <v>307099.08</v>
          </cell>
          <cell r="S1438" t="str">
            <v>5030</v>
          </cell>
          <cell r="T1438" t="str">
            <v>30P01</v>
          </cell>
          <cell r="U1438" t="str">
            <v>Programs</v>
          </cell>
          <cell r="V1438" t="str">
            <v>CD.AA.397000</v>
          </cell>
          <cell r="W1438">
            <v>9.307E-2</v>
          </cell>
          <cell r="X1438">
            <v>28581.7113756</v>
          </cell>
        </row>
        <row r="1439">
          <cell r="B1439" t="str">
            <v>30P01</v>
          </cell>
          <cell r="C1439" t="str">
            <v>5030</v>
          </cell>
          <cell r="D1439" t="str">
            <v>Mobile RF Repeater Expansion</v>
          </cell>
          <cell r="E1439" t="str">
            <v>09906304</v>
          </cell>
          <cell r="F1439" t="str">
            <v>GP-Cap Specific</v>
          </cell>
          <cell r="G1439">
            <v>43132</v>
          </cell>
          <cell r="H1439" t="str">
            <v>202105</v>
          </cell>
          <cell r="I1439">
            <v>202105</v>
          </cell>
          <cell r="J1439" t="str">
            <v>CD</v>
          </cell>
          <cell r="K1439" t="str">
            <v>AA</v>
          </cell>
          <cell r="L1439" t="str">
            <v>397000</v>
          </cell>
          <cell r="M1439" t="str">
            <v xml:space="preserve">099                                </v>
          </cell>
          <cell r="N1439" t="str">
            <v>SYSNE</v>
          </cell>
          <cell r="O1439" t="str">
            <v xml:space="preserve">NURV    </v>
          </cell>
          <cell r="P1439" t="str">
            <v>Land Mobile Radio &amp; Real Time Comm Systems</v>
          </cell>
          <cell r="Q1439" t="str">
            <v>Land Mobile Radio &amp; Real Time Comm Systems</v>
          </cell>
          <cell r="R1439">
            <v>-307099.08</v>
          </cell>
          <cell r="S1439" t="str">
            <v>5030</v>
          </cell>
          <cell r="T1439" t="str">
            <v>30P01</v>
          </cell>
          <cell r="U1439" t="str">
            <v>Programs</v>
          </cell>
          <cell r="V1439" t="str">
            <v>CD.AA.397000</v>
          </cell>
          <cell r="W1439">
            <v>9.307E-2</v>
          </cell>
          <cell r="X1439">
            <v>-28581.7113756</v>
          </cell>
        </row>
        <row r="1440">
          <cell r="B1440" t="str">
            <v>30P01</v>
          </cell>
          <cell r="C1440" t="str">
            <v>5030</v>
          </cell>
          <cell r="D1440" t="str">
            <v>Mobile Radio Refresh</v>
          </cell>
          <cell r="E1440" t="str">
            <v>09906769</v>
          </cell>
          <cell r="F1440" t="str">
            <v>GP-Cap Blanket</v>
          </cell>
          <cell r="G1440">
            <v>44166</v>
          </cell>
          <cell r="H1440" t="str">
            <v>202105</v>
          </cell>
          <cell r="I1440">
            <v>202105</v>
          </cell>
          <cell r="J1440" t="str">
            <v>CD</v>
          </cell>
          <cell r="K1440" t="str">
            <v>AA</v>
          </cell>
          <cell r="L1440" t="str">
            <v>397000</v>
          </cell>
          <cell r="M1440" t="str">
            <v xml:space="preserve">099                                </v>
          </cell>
          <cell r="N1440" t="str">
            <v>00</v>
          </cell>
          <cell r="O1440" t="str">
            <v xml:space="preserve">UADD    </v>
          </cell>
          <cell r="P1440" t="str">
            <v>Land Mobile Radio &amp; Real Time Comm Systems</v>
          </cell>
          <cell r="Q1440" t="str">
            <v>Land Mobile Radio &amp; Real Time Comm Systems</v>
          </cell>
          <cell r="R1440">
            <v>4147.87</v>
          </cell>
          <cell r="S1440" t="str">
            <v>5030</v>
          </cell>
          <cell r="T1440" t="str">
            <v>30P01</v>
          </cell>
          <cell r="U1440" t="str">
            <v>Programs</v>
          </cell>
          <cell r="V1440" t="str">
            <v>CD.AA.397000</v>
          </cell>
          <cell r="W1440">
            <v>9.307E-2</v>
          </cell>
          <cell r="X1440">
            <v>386.04226089999997</v>
          </cell>
        </row>
        <row r="1441">
          <cell r="B1441" t="str">
            <v>30P01</v>
          </cell>
          <cell r="C1441" t="str">
            <v>5030</v>
          </cell>
          <cell r="D1441" t="str">
            <v>RealTimeControl Radio Sys Ref</v>
          </cell>
          <cell r="E1441" t="str">
            <v>09906722</v>
          </cell>
          <cell r="F1441" t="str">
            <v>GP-Cap Specific</v>
          </cell>
          <cell r="G1441">
            <v>44013</v>
          </cell>
          <cell r="H1441" t="str">
            <v>202105</v>
          </cell>
          <cell r="I1441">
            <v>202105</v>
          </cell>
          <cell r="J1441" t="str">
            <v>CD</v>
          </cell>
          <cell r="K1441" t="str">
            <v>AA</v>
          </cell>
          <cell r="L1441" t="str">
            <v>303100</v>
          </cell>
          <cell r="M1441" t="str">
            <v xml:space="preserve">099                                </v>
          </cell>
          <cell r="N1441" t="str">
            <v>00</v>
          </cell>
          <cell r="O1441" t="str">
            <v xml:space="preserve">UADD    </v>
          </cell>
          <cell r="P1441" t="str">
            <v>Land Mobile Radio &amp; Real Time Comm Systems</v>
          </cell>
          <cell r="Q1441" t="str">
            <v>Land Mobile Radio &amp; Real Time Comm Systems</v>
          </cell>
          <cell r="R1441">
            <v>0</v>
          </cell>
          <cell r="S1441" t="str">
            <v>5030</v>
          </cell>
          <cell r="T1441" t="str">
            <v>30P01</v>
          </cell>
          <cell r="U1441" t="str">
            <v>Programs</v>
          </cell>
          <cell r="V1441" t="str">
            <v>CD.AA.303100</v>
          </cell>
          <cell r="W1441">
            <v>9.307E-2</v>
          </cell>
          <cell r="X1441">
            <v>0</v>
          </cell>
        </row>
        <row r="1442">
          <cell r="B1442" t="str">
            <v>30P01</v>
          </cell>
          <cell r="C1442" t="str">
            <v>5030</v>
          </cell>
          <cell r="D1442" t="str">
            <v>RealTimeControl Radio Sys Ref</v>
          </cell>
          <cell r="E1442" t="str">
            <v>09906722</v>
          </cell>
          <cell r="F1442" t="str">
            <v>GP-Cap Specific</v>
          </cell>
          <cell r="G1442">
            <v>44013</v>
          </cell>
          <cell r="H1442" t="str">
            <v>202105</v>
          </cell>
          <cell r="I1442">
            <v>202105</v>
          </cell>
          <cell r="J1442" t="str">
            <v>CD</v>
          </cell>
          <cell r="K1442" t="str">
            <v>AA</v>
          </cell>
          <cell r="L1442" t="str">
            <v>391100</v>
          </cell>
          <cell r="M1442" t="str">
            <v xml:space="preserve">099                                </v>
          </cell>
          <cell r="N1442" t="str">
            <v>00</v>
          </cell>
          <cell r="O1442" t="str">
            <v xml:space="preserve">UADD    </v>
          </cell>
          <cell r="P1442" t="str">
            <v>Land Mobile Radio &amp; Real Time Comm Systems</v>
          </cell>
          <cell r="Q1442" t="str">
            <v>Land Mobile Radio &amp; Real Time Comm Systems</v>
          </cell>
          <cell r="R1442">
            <v>0</v>
          </cell>
          <cell r="S1442" t="str">
            <v>5030</v>
          </cell>
          <cell r="T1442" t="str">
            <v>30P01</v>
          </cell>
          <cell r="U1442" t="str">
            <v>Programs</v>
          </cell>
          <cell r="V1442" t="str">
            <v>CD.AA.391100</v>
          </cell>
          <cell r="W1442">
            <v>9.307E-2</v>
          </cell>
          <cell r="X1442">
            <v>0</v>
          </cell>
        </row>
        <row r="1443">
          <cell r="B1443" t="str">
            <v>30P01</v>
          </cell>
          <cell r="C1443" t="str">
            <v>5030</v>
          </cell>
          <cell r="D1443" t="str">
            <v>RealTimeControl Radio Sys Ref</v>
          </cell>
          <cell r="E1443" t="str">
            <v>09906722</v>
          </cell>
          <cell r="F1443" t="str">
            <v>GP-Cap Specific</v>
          </cell>
          <cell r="G1443">
            <v>44013</v>
          </cell>
          <cell r="H1443" t="str">
            <v>202105</v>
          </cell>
          <cell r="I1443">
            <v>202105</v>
          </cell>
          <cell r="J1443" t="str">
            <v>CD</v>
          </cell>
          <cell r="K1443" t="str">
            <v>AA</v>
          </cell>
          <cell r="L1443" t="str">
            <v>397000</v>
          </cell>
          <cell r="M1443" t="str">
            <v xml:space="preserve">099                                </v>
          </cell>
          <cell r="N1443" t="str">
            <v>00</v>
          </cell>
          <cell r="O1443" t="str">
            <v xml:space="preserve">UADD    </v>
          </cell>
          <cell r="P1443" t="str">
            <v>Land Mobile Radio &amp; Real Time Comm Systems</v>
          </cell>
          <cell r="Q1443" t="str">
            <v>Land Mobile Radio &amp; Real Time Comm Systems</v>
          </cell>
          <cell r="R1443">
            <v>-148737.26</v>
          </cell>
          <cell r="S1443" t="str">
            <v>5030</v>
          </cell>
          <cell r="T1443" t="str">
            <v>30P01</v>
          </cell>
          <cell r="U1443" t="str">
            <v>Programs</v>
          </cell>
          <cell r="V1443" t="str">
            <v>CD.AA.397000</v>
          </cell>
          <cell r="W1443">
            <v>9.307E-2</v>
          </cell>
          <cell r="X1443">
            <v>-13842.976788200001</v>
          </cell>
        </row>
        <row r="1444">
          <cell r="B1444" t="str">
            <v>32P01</v>
          </cell>
          <cell r="C1444" t="str">
            <v>5032</v>
          </cell>
          <cell r="D1444" t="str">
            <v>Authentication - ISE (ACS)</v>
          </cell>
          <cell r="E1444" t="str">
            <v>09906692</v>
          </cell>
          <cell r="F1444" t="str">
            <v>GP-Cap Specific</v>
          </cell>
          <cell r="G1444">
            <v>43922</v>
          </cell>
          <cell r="H1444" t="str">
            <v>202105</v>
          </cell>
          <cell r="I1444">
            <v>202105</v>
          </cell>
          <cell r="J1444" t="str">
            <v>CD</v>
          </cell>
          <cell r="K1444" t="str">
            <v>AA</v>
          </cell>
          <cell r="L1444" t="str">
            <v>303100</v>
          </cell>
          <cell r="M1444" t="str">
            <v xml:space="preserve">099                                </v>
          </cell>
          <cell r="N1444" t="str">
            <v>00</v>
          </cell>
          <cell r="O1444" t="str">
            <v xml:space="preserve">UADD    </v>
          </cell>
          <cell r="P1444" t="str">
            <v>Enterprise Security</v>
          </cell>
          <cell r="Q1444" t="str">
            <v>Enterprise Security (CDAA)</v>
          </cell>
          <cell r="R1444">
            <v>40330.31</v>
          </cell>
          <cell r="S1444" t="str">
            <v>5032</v>
          </cell>
          <cell r="T1444" t="str">
            <v>32P01</v>
          </cell>
          <cell r="U1444" t="str">
            <v>Programs</v>
          </cell>
          <cell r="V1444" t="str">
            <v>CD.AA.303100</v>
          </cell>
          <cell r="W1444">
            <v>9.307E-2</v>
          </cell>
          <cell r="X1444">
            <v>3753.5419516999996</v>
          </cell>
        </row>
        <row r="1445">
          <cell r="B1445" t="str">
            <v>32P01</v>
          </cell>
          <cell r="C1445" t="str">
            <v>5032</v>
          </cell>
          <cell r="D1445" t="str">
            <v>Corporate Vuln Scanning Refrsh</v>
          </cell>
          <cell r="E1445" t="str">
            <v>09906661</v>
          </cell>
          <cell r="F1445" t="str">
            <v>GP-Cap Specific</v>
          </cell>
          <cell r="G1445">
            <v>43800</v>
          </cell>
          <cell r="H1445" t="str">
            <v>202105</v>
          </cell>
          <cell r="I1445">
            <v>202105</v>
          </cell>
          <cell r="J1445" t="str">
            <v>CD</v>
          </cell>
          <cell r="K1445" t="str">
            <v>AA</v>
          </cell>
          <cell r="L1445" t="str">
            <v>303100</v>
          </cell>
          <cell r="M1445" t="str">
            <v xml:space="preserve">099                                </v>
          </cell>
          <cell r="N1445" t="str">
            <v>00</v>
          </cell>
          <cell r="O1445" t="str">
            <v xml:space="preserve">UADD    </v>
          </cell>
          <cell r="P1445" t="str">
            <v>Enterprise Security</v>
          </cell>
          <cell r="Q1445" t="str">
            <v>Enterprise Security (CDAA)</v>
          </cell>
          <cell r="R1445">
            <v>809.32</v>
          </cell>
          <cell r="S1445" t="str">
            <v>5032</v>
          </cell>
          <cell r="T1445" t="str">
            <v>32P01</v>
          </cell>
          <cell r="U1445" t="str">
            <v>Programs</v>
          </cell>
          <cell r="V1445" t="str">
            <v>CD.AA.303100</v>
          </cell>
          <cell r="W1445">
            <v>9.307E-2</v>
          </cell>
          <cell r="X1445">
            <v>75.323412400000009</v>
          </cell>
        </row>
        <row r="1446">
          <cell r="B1446" t="str">
            <v>32P01</v>
          </cell>
          <cell r="C1446" t="str">
            <v>5032</v>
          </cell>
          <cell r="D1446" t="str">
            <v>Edge Firewall Refresh</v>
          </cell>
          <cell r="E1446" t="str">
            <v>09906693</v>
          </cell>
          <cell r="F1446" t="str">
            <v>GP-Cap Specific</v>
          </cell>
          <cell r="G1446">
            <v>43922</v>
          </cell>
          <cell r="H1446" t="str">
            <v>202105</v>
          </cell>
          <cell r="I1446">
            <v>202105</v>
          </cell>
          <cell r="J1446" t="str">
            <v>CD</v>
          </cell>
          <cell r="K1446" t="str">
            <v>AA</v>
          </cell>
          <cell r="L1446" t="str">
            <v>303100</v>
          </cell>
          <cell r="M1446" t="str">
            <v xml:space="preserve">099                                </v>
          </cell>
          <cell r="N1446" t="str">
            <v>00</v>
          </cell>
          <cell r="O1446" t="str">
            <v xml:space="preserve">UADD    </v>
          </cell>
          <cell r="P1446" t="str">
            <v>Enterprise Security</v>
          </cell>
          <cell r="Q1446" t="str">
            <v>Enterprise Security (CDAA)</v>
          </cell>
          <cell r="R1446">
            <v>12257.31</v>
          </cell>
          <cell r="S1446" t="str">
            <v>5032</v>
          </cell>
          <cell r="T1446" t="str">
            <v>32P01</v>
          </cell>
          <cell r="U1446" t="str">
            <v>Programs</v>
          </cell>
          <cell r="V1446" t="str">
            <v>CD.AA.303100</v>
          </cell>
          <cell r="W1446">
            <v>9.307E-2</v>
          </cell>
          <cell r="X1446">
            <v>1140.7878416999999</v>
          </cell>
        </row>
        <row r="1447">
          <cell r="B1447" t="str">
            <v>32P01</v>
          </cell>
          <cell r="C1447" t="str">
            <v>5032</v>
          </cell>
          <cell r="D1447" t="str">
            <v>Edge Firewall Refresh</v>
          </cell>
          <cell r="E1447" t="str">
            <v>09906693</v>
          </cell>
          <cell r="F1447" t="str">
            <v>GP-Cap Specific</v>
          </cell>
          <cell r="G1447">
            <v>43922</v>
          </cell>
          <cell r="H1447" t="str">
            <v>202105</v>
          </cell>
          <cell r="I1447">
            <v>202105</v>
          </cell>
          <cell r="J1447" t="str">
            <v>CD</v>
          </cell>
          <cell r="K1447" t="str">
            <v>AA</v>
          </cell>
          <cell r="L1447" t="str">
            <v>391100</v>
          </cell>
          <cell r="M1447" t="str">
            <v xml:space="preserve">099                                </v>
          </cell>
          <cell r="N1447" t="str">
            <v>00</v>
          </cell>
          <cell r="O1447" t="str">
            <v xml:space="preserve">UADD    </v>
          </cell>
          <cell r="P1447" t="str">
            <v>Enterprise Security</v>
          </cell>
          <cell r="Q1447" t="str">
            <v>Enterprise Security (CDAA)</v>
          </cell>
          <cell r="R1447">
            <v>2451.46</v>
          </cell>
          <cell r="S1447" t="str">
            <v>5032</v>
          </cell>
          <cell r="T1447" t="str">
            <v>32P01</v>
          </cell>
          <cell r="U1447" t="str">
            <v>Programs</v>
          </cell>
          <cell r="V1447" t="str">
            <v>CD.AA.391100</v>
          </cell>
          <cell r="W1447">
            <v>9.307E-2</v>
          </cell>
          <cell r="X1447">
            <v>228.1573822</v>
          </cell>
        </row>
        <row r="1448">
          <cell r="B1448" t="str">
            <v>32P01</v>
          </cell>
          <cell r="C1448" t="str">
            <v>5032</v>
          </cell>
          <cell r="D1448" t="str">
            <v>Ent Central Log–Ingest Exp</v>
          </cell>
          <cell r="E1448" t="str">
            <v>09906500</v>
          </cell>
          <cell r="F1448" t="str">
            <v>GP-Cap Specific</v>
          </cell>
          <cell r="G1448">
            <v>43405</v>
          </cell>
          <cell r="H1448" t="str">
            <v>202105</v>
          </cell>
          <cell r="I1448">
            <v>202105</v>
          </cell>
          <cell r="J1448" t="str">
            <v>CD</v>
          </cell>
          <cell r="K1448" t="str">
            <v>AA</v>
          </cell>
          <cell r="L1448" t="str">
            <v>303100</v>
          </cell>
          <cell r="M1448" t="str">
            <v xml:space="preserve">099                                </v>
          </cell>
          <cell r="N1448" t="str">
            <v>00</v>
          </cell>
          <cell r="O1448" t="str">
            <v xml:space="preserve">UADD    </v>
          </cell>
          <cell r="P1448" t="str">
            <v>Enterprise Security</v>
          </cell>
          <cell r="Q1448" t="str">
            <v>Enterprise Security (CDAA)</v>
          </cell>
          <cell r="R1448">
            <v>7104.01</v>
          </cell>
          <cell r="S1448" t="str">
            <v>5032</v>
          </cell>
          <cell r="T1448" t="str">
            <v>32P01</v>
          </cell>
          <cell r="U1448" t="str">
            <v>Programs</v>
          </cell>
          <cell r="V1448" t="str">
            <v>CD.AA.303100</v>
          </cell>
          <cell r="W1448">
            <v>9.307E-2</v>
          </cell>
          <cell r="X1448">
            <v>661.17021069999998</v>
          </cell>
        </row>
        <row r="1449">
          <cell r="B1449" t="str">
            <v>32P01</v>
          </cell>
          <cell r="C1449" t="str">
            <v>5032</v>
          </cell>
          <cell r="D1449" t="str">
            <v>Ent Central Log–Ingest Exp</v>
          </cell>
          <cell r="E1449" t="str">
            <v>09906500</v>
          </cell>
          <cell r="F1449" t="str">
            <v>GP-Cap Specific</v>
          </cell>
          <cell r="G1449">
            <v>43405</v>
          </cell>
          <cell r="H1449" t="str">
            <v>202105</v>
          </cell>
          <cell r="I1449">
            <v>202105</v>
          </cell>
          <cell r="J1449" t="str">
            <v>CD</v>
          </cell>
          <cell r="K1449" t="str">
            <v>AA</v>
          </cell>
          <cell r="L1449" t="str">
            <v>391100</v>
          </cell>
          <cell r="M1449" t="str">
            <v xml:space="preserve">099                                </v>
          </cell>
          <cell r="N1449" t="str">
            <v>00</v>
          </cell>
          <cell r="O1449" t="str">
            <v xml:space="preserve">UADD    </v>
          </cell>
          <cell r="P1449" t="str">
            <v>Enterprise Security</v>
          </cell>
          <cell r="Q1449" t="str">
            <v>Enterprise Security (CDAA)</v>
          </cell>
          <cell r="R1449">
            <v>13359.01</v>
          </cell>
          <cell r="S1449" t="str">
            <v>5032</v>
          </cell>
          <cell r="T1449" t="str">
            <v>32P01</v>
          </cell>
          <cell r="U1449" t="str">
            <v>Programs</v>
          </cell>
          <cell r="V1449" t="str">
            <v>CD.AA.391100</v>
          </cell>
          <cell r="W1449">
            <v>9.307E-2</v>
          </cell>
          <cell r="X1449">
            <v>1243.3230607</v>
          </cell>
        </row>
        <row r="1450">
          <cell r="B1450" t="str">
            <v>32P01</v>
          </cell>
          <cell r="C1450" t="str">
            <v>5032</v>
          </cell>
          <cell r="D1450" t="str">
            <v>Password Filtering</v>
          </cell>
          <cell r="E1450" t="str">
            <v>09906694</v>
          </cell>
          <cell r="F1450" t="str">
            <v>GP-Cap Specific</v>
          </cell>
          <cell r="G1450">
            <v>43922</v>
          </cell>
          <cell r="H1450" t="str">
            <v>202105</v>
          </cell>
          <cell r="I1450">
            <v>202105</v>
          </cell>
          <cell r="J1450" t="str">
            <v>CD</v>
          </cell>
          <cell r="K1450" t="str">
            <v>AA</v>
          </cell>
          <cell r="L1450" t="str">
            <v>303132</v>
          </cell>
          <cell r="M1450" t="str">
            <v xml:space="preserve">099                                </v>
          </cell>
          <cell r="N1450" t="str">
            <v>00</v>
          </cell>
          <cell r="O1450" t="str">
            <v xml:space="preserve">UADD    </v>
          </cell>
          <cell r="P1450" t="str">
            <v>Enterprise Security</v>
          </cell>
          <cell r="Q1450" t="str">
            <v>Enterprise Security (CDAA)</v>
          </cell>
          <cell r="R1450">
            <v>48587.46</v>
          </cell>
          <cell r="S1450" t="str">
            <v>5032</v>
          </cell>
          <cell r="T1450" t="str">
            <v>32P01</v>
          </cell>
          <cell r="U1450" t="str">
            <v>Programs</v>
          </cell>
          <cell r="V1450" t="str">
            <v>CD.AA.303132</v>
          </cell>
          <cell r="W1450">
            <v>9.307E-2</v>
          </cell>
          <cell r="X1450">
            <v>4522.0349022</v>
          </cell>
        </row>
        <row r="1451">
          <cell r="B1451" t="str">
            <v>32P01</v>
          </cell>
          <cell r="C1451" t="str">
            <v>5032</v>
          </cell>
          <cell r="D1451" t="str">
            <v xml:space="preserve">Removable Media Control		</v>
          </cell>
          <cell r="E1451" t="str">
            <v>09906352</v>
          </cell>
          <cell r="F1451" t="str">
            <v>GP-Cap Specific</v>
          </cell>
          <cell r="G1451">
            <v>43252</v>
          </cell>
          <cell r="H1451" t="str">
            <v>202105</v>
          </cell>
          <cell r="I1451">
            <v>202105</v>
          </cell>
          <cell r="J1451" t="str">
            <v>CD</v>
          </cell>
          <cell r="K1451" t="str">
            <v>AA</v>
          </cell>
          <cell r="L1451" t="str">
            <v>303100</v>
          </cell>
          <cell r="M1451" t="str">
            <v xml:space="preserve">099                                </v>
          </cell>
          <cell r="N1451" t="str">
            <v>00</v>
          </cell>
          <cell r="O1451" t="str">
            <v xml:space="preserve">UADD    </v>
          </cell>
          <cell r="P1451" t="str">
            <v>Enterprise Security</v>
          </cell>
          <cell r="Q1451" t="str">
            <v>Enterprise Security (CDAA)</v>
          </cell>
          <cell r="R1451">
            <v>184417.35</v>
          </cell>
          <cell r="S1451" t="str">
            <v>5032</v>
          </cell>
          <cell r="T1451" t="str">
            <v>32P01</v>
          </cell>
          <cell r="U1451" t="str">
            <v>Programs</v>
          </cell>
          <cell r="V1451" t="str">
            <v>CD.AA.303100</v>
          </cell>
          <cell r="W1451">
            <v>9.307E-2</v>
          </cell>
          <cell r="X1451">
            <v>17163.722764500002</v>
          </cell>
        </row>
        <row r="1452">
          <cell r="B1452" t="str">
            <v>33C09</v>
          </cell>
          <cell r="C1452" t="str">
            <v>5033</v>
          </cell>
          <cell r="D1452" t="str">
            <v>Access Mngmt System Refresh</v>
          </cell>
          <cell r="E1452" t="str">
            <v>09906423</v>
          </cell>
          <cell r="F1452" t="str">
            <v>GP-Cap Specific</v>
          </cell>
          <cell r="G1452">
            <v>43435</v>
          </cell>
          <cell r="H1452" t="str">
            <v>202105</v>
          </cell>
          <cell r="I1452">
            <v>202105</v>
          </cell>
          <cell r="J1452" t="str">
            <v>CD</v>
          </cell>
          <cell r="K1452" t="str">
            <v>AA</v>
          </cell>
          <cell r="L1452" t="str">
            <v>303100</v>
          </cell>
          <cell r="M1452" t="str">
            <v xml:space="preserve">099                                </v>
          </cell>
          <cell r="N1452" t="str">
            <v>00</v>
          </cell>
          <cell r="O1452" t="str">
            <v xml:space="preserve">UADD    </v>
          </cell>
          <cell r="P1452" t="str">
            <v>Facilities and Storage Locations Security</v>
          </cell>
          <cell r="Q1452" t="str">
            <v>Facilities and Storage Locations</v>
          </cell>
          <cell r="R1452">
            <v>1536.83</v>
          </cell>
          <cell r="S1452" t="str">
            <v>5033</v>
          </cell>
          <cell r="T1452" t="str">
            <v>33C09</v>
          </cell>
          <cell r="U1452" t="str">
            <v>Programs</v>
          </cell>
          <cell r="V1452" t="str">
            <v>CD.AA.303100</v>
          </cell>
          <cell r="W1452">
            <v>9.307E-2</v>
          </cell>
          <cell r="X1452">
            <v>143.0327681</v>
          </cell>
        </row>
        <row r="1453">
          <cell r="B1453" t="str">
            <v>33C09</v>
          </cell>
          <cell r="C1453" t="str">
            <v>5033</v>
          </cell>
          <cell r="D1453" t="str">
            <v>Access Mngmt System Refresh</v>
          </cell>
          <cell r="E1453" t="str">
            <v>09906423</v>
          </cell>
          <cell r="F1453" t="str">
            <v>GP-Cap Specific</v>
          </cell>
          <cell r="G1453">
            <v>43435</v>
          </cell>
          <cell r="H1453" t="str">
            <v>202105</v>
          </cell>
          <cell r="I1453">
            <v>202105</v>
          </cell>
          <cell r="J1453" t="str">
            <v>CD</v>
          </cell>
          <cell r="K1453" t="str">
            <v>AA</v>
          </cell>
          <cell r="L1453" t="str">
            <v>391100</v>
          </cell>
          <cell r="M1453" t="str">
            <v xml:space="preserve">099                                </v>
          </cell>
          <cell r="N1453" t="str">
            <v>00</v>
          </cell>
          <cell r="O1453" t="str">
            <v xml:space="preserve">UADD    </v>
          </cell>
          <cell r="P1453" t="str">
            <v>Facilities and Storage Locations Security</v>
          </cell>
          <cell r="Q1453" t="str">
            <v>Facilities and Storage Locations</v>
          </cell>
          <cell r="R1453">
            <v>768.42</v>
          </cell>
          <cell r="S1453" t="str">
            <v>5033</v>
          </cell>
          <cell r="T1453" t="str">
            <v>33C09</v>
          </cell>
          <cell r="U1453" t="str">
            <v>Programs</v>
          </cell>
          <cell r="V1453" t="str">
            <v>CD.AA.391100</v>
          </cell>
          <cell r="W1453">
            <v>9.307E-2</v>
          </cell>
          <cell r="X1453">
            <v>71.516849399999998</v>
          </cell>
        </row>
        <row r="1454">
          <cell r="B1454" t="str">
            <v>33C09</v>
          </cell>
          <cell r="C1454" t="str">
            <v>5033</v>
          </cell>
          <cell r="D1454" t="str">
            <v>Access Mngmt System Refresh</v>
          </cell>
          <cell r="E1454" t="str">
            <v>09906423</v>
          </cell>
          <cell r="F1454" t="str">
            <v>GP-Cap Specific</v>
          </cell>
          <cell r="G1454">
            <v>43435</v>
          </cell>
          <cell r="H1454" t="str">
            <v>202105</v>
          </cell>
          <cell r="I1454">
            <v>202105</v>
          </cell>
          <cell r="J1454" t="str">
            <v>CD</v>
          </cell>
          <cell r="K1454" t="str">
            <v>AA</v>
          </cell>
          <cell r="L1454" t="str">
            <v>397000</v>
          </cell>
          <cell r="M1454" t="str">
            <v xml:space="preserve">099                                </v>
          </cell>
          <cell r="N1454" t="str">
            <v>CENTR</v>
          </cell>
          <cell r="O1454" t="str">
            <v xml:space="preserve">UADD    </v>
          </cell>
          <cell r="P1454" t="str">
            <v>Facilities and Storage Locations Security</v>
          </cell>
          <cell r="Q1454" t="str">
            <v>Facilities and Storage Locations</v>
          </cell>
          <cell r="R1454">
            <v>153.69</v>
          </cell>
          <cell r="S1454" t="str">
            <v>5033</v>
          </cell>
          <cell r="T1454" t="str">
            <v>33C09</v>
          </cell>
          <cell r="U1454" t="str">
            <v>Programs</v>
          </cell>
          <cell r="V1454" t="str">
            <v>CD.AA.397000</v>
          </cell>
          <cell r="W1454">
            <v>9.307E-2</v>
          </cell>
          <cell r="X1454">
            <v>14.303928299999999</v>
          </cell>
        </row>
        <row r="1455">
          <cell r="B1455" t="str">
            <v>33C09</v>
          </cell>
          <cell r="C1455" t="str">
            <v>5033</v>
          </cell>
          <cell r="D1455" t="str">
            <v>Gate 1 Construction</v>
          </cell>
          <cell r="E1455" t="str">
            <v>11005296</v>
          </cell>
          <cell r="F1455" t="str">
            <v>GP-Cap Specific</v>
          </cell>
          <cell r="G1455">
            <v>43374</v>
          </cell>
          <cell r="H1455" t="str">
            <v>202105</v>
          </cell>
          <cell r="I1455">
            <v>202105</v>
          </cell>
          <cell r="J1455" t="str">
            <v>CD</v>
          </cell>
          <cell r="K1455" t="str">
            <v>AA</v>
          </cell>
          <cell r="L1455" t="str">
            <v>390100</v>
          </cell>
          <cell r="M1455" t="str">
            <v xml:space="preserve">099                                </v>
          </cell>
          <cell r="N1455" t="str">
            <v>CENTR</v>
          </cell>
          <cell r="O1455" t="str">
            <v xml:space="preserve">CFNU    </v>
          </cell>
          <cell r="P1455" t="str">
            <v>Facilities and Storage Locations Security</v>
          </cell>
          <cell r="Q1455" t="str">
            <v>Facilities and Storage Locations</v>
          </cell>
          <cell r="R1455">
            <v>834145.56</v>
          </cell>
          <cell r="S1455" t="str">
            <v>5033</v>
          </cell>
          <cell r="T1455" t="str">
            <v>33C09</v>
          </cell>
          <cell r="U1455" t="str">
            <v>Programs</v>
          </cell>
          <cell r="V1455" t="str">
            <v>CD.AA.390100</v>
          </cell>
          <cell r="W1455">
            <v>9.307E-2</v>
          </cell>
          <cell r="X1455">
            <v>77633.927269200009</v>
          </cell>
        </row>
        <row r="1456">
          <cell r="B1456" t="str">
            <v>33C09</v>
          </cell>
          <cell r="C1456" t="str">
            <v>5033</v>
          </cell>
          <cell r="D1456" t="str">
            <v>Gate 1 Construction</v>
          </cell>
          <cell r="E1456" t="str">
            <v>11005296</v>
          </cell>
          <cell r="F1456" t="str">
            <v>GP-Cap Specific</v>
          </cell>
          <cell r="G1456">
            <v>43374</v>
          </cell>
          <cell r="H1456" t="str">
            <v>202105</v>
          </cell>
          <cell r="I1456">
            <v>202105</v>
          </cell>
          <cell r="J1456" t="str">
            <v>CD</v>
          </cell>
          <cell r="K1456" t="str">
            <v>AA</v>
          </cell>
          <cell r="L1456" t="str">
            <v>390100</v>
          </cell>
          <cell r="M1456" t="str">
            <v xml:space="preserve">099                                </v>
          </cell>
          <cell r="N1456" t="str">
            <v>CENTR</v>
          </cell>
          <cell r="O1456" t="str">
            <v xml:space="preserve">NURV    </v>
          </cell>
          <cell r="P1456" t="str">
            <v>Facilities and Storage Locations Security</v>
          </cell>
          <cell r="Q1456" t="str">
            <v>Facilities and Storage Locations</v>
          </cell>
          <cell r="R1456">
            <v>-834145.56</v>
          </cell>
          <cell r="S1456" t="str">
            <v>5033</v>
          </cell>
          <cell r="T1456" t="str">
            <v>33C09</v>
          </cell>
          <cell r="U1456" t="str">
            <v>Programs</v>
          </cell>
          <cell r="V1456" t="str">
            <v>CD.AA.390100</v>
          </cell>
          <cell r="W1456">
            <v>9.307E-2</v>
          </cell>
          <cell r="X1456">
            <v>-77633.927269200009</v>
          </cell>
        </row>
        <row r="1457">
          <cell r="B1457" t="str">
            <v>36N09</v>
          </cell>
          <cell r="C1457" t="str">
            <v>5036</v>
          </cell>
          <cell r="D1457" t="str">
            <v>FDTI Disp Gas Ops Workst</v>
          </cell>
          <cell r="E1457" t="str">
            <v>09906680</v>
          </cell>
          <cell r="F1457" t="str">
            <v>GP-Cap Specific</v>
          </cell>
          <cell r="G1457">
            <v>43891</v>
          </cell>
          <cell r="H1457" t="str">
            <v>202105</v>
          </cell>
          <cell r="I1457">
            <v>202105</v>
          </cell>
          <cell r="J1457" t="str">
            <v>CD</v>
          </cell>
          <cell r="K1457" t="str">
            <v>AA</v>
          </cell>
          <cell r="L1457" t="str">
            <v>391100</v>
          </cell>
          <cell r="M1457" t="str">
            <v xml:space="preserve">099                                </v>
          </cell>
          <cell r="N1457" t="str">
            <v>00</v>
          </cell>
          <cell r="O1457" t="str">
            <v xml:space="preserve">UADD    </v>
          </cell>
          <cell r="P1457" t="str">
            <v>Facilities Driven Technology Improvements</v>
          </cell>
          <cell r="Q1457" t="str">
            <v>Facilities Driven Technology Improvements</v>
          </cell>
          <cell r="R1457">
            <v>-9844.0499999999993</v>
          </cell>
          <cell r="S1457" t="str">
            <v>5036</v>
          </cell>
          <cell r="T1457" t="str">
            <v>36N09</v>
          </cell>
          <cell r="U1457" t="str">
            <v>Programs</v>
          </cell>
          <cell r="V1457" t="str">
            <v>CD.AA.391100</v>
          </cell>
          <cell r="W1457">
            <v>9.307E-2</v>
          </cell>
          <cell r="X1457">
            <v>-916.18573349999997</v>
          </cell>
        </row>
        <row r="1458">
          <cell r="B1458" t="str">
            <v>36N09</v>
          </cell>
          <cell r="C1458" t="str">
            <v>5036</v>
          </cell>
          <cell r="D1458" t="str">
            <v>FDTI Disp Gas Ops Workst</v>
          </cell>
          <cell r="E1458" t="str">
            <v>09906680</v>
          </cell>
          <cell r="F1458" t="str">
            <v>GP-Cap Specific</v>
          </cell>
          <cell r="G1458">
            <v>43891</v>
          </cell>
          <cell r="H1458" t="str">
            <v>202105</v>
          </cell>
          <cell r="I1458">
            <v>202105</v>
          </cell>
          <cell r="J1458" t="str">
            <v>CD</v>
          </cell>
          <cell r="K1458" t="str">
            <v>AA</v>
          </cell>
          <cell r="L1458" t="str">
            <v>397000</v>
          </cell>
          <cell r="M1458" t="str">
            <v xml:space="preserve">099                                </v>
          </cell>
          <cell r="N1458" t="str">
            <v>00</v>
          </cell>
          <cell r="O1458" t="str">
            <v xml:space="preserve">UADD    </v>
          </cell>
          <cell r="P1458" t="str">
            <v>Facilities Driven Technology Improvements</v>
          </cell>
          <cell r="Q1458" t="str">
            <v>Facilities Driven Technology Improvements</v>
          </cell>
          <cell r="R1458">
            <v>-6624.37</v>
          </cell>
          <cell r="S1458" t="str">
            <v>5036</v>
          </cell>
          <cell r="T1458" t="str">
            <v>36N09</v>
          </cell>
          <cell r="U1458" t="str">
            <v>Programs</v>
          </cell>
          <cell r="V1458" t="str">
            <v>CD.AA.397000</v>
          </cell>
          <cell r="W1458">
            <v>9.307E-2</v>
          </cell>
          <cell r="X1458">
            <v>-616.53011589999994</v>
          </cell>
        </row>
        <row r="1459">
          <cell r="B1459" t="str">
            <v>35N09</v>
          </cell>
          <cell r="C1459" t="str">
            <v>5037</v>
          </cell>
          <cell r="D1459" t="str">
            <v>ITFA 2020-AV Blanket</v>
          </cell>
          <cell r="E1459" t="str">
            <v>09906619</v>
          </cell>
          <cell r="F1459" t="str">
            <v>GP-Cap Blanket</v>
          </cell>
          <cell r="G1459">
            <v>43800</v>
          </cell>
          <cell r="H1459" t="str">
            <v>202105</v>
          </cell>
          <cell r="I1459">
            <v>202105</v>
          </cell>
          <cell r="J1459" t="str">
            <v>CD</v>
          </cell>
          <cell r="K1459" t="str">
            <v>AA</v>
          </cell>
          <cell r="L1459" t="str">
            <v>391100</v>
          </cell>
          <cell r="M1459" t="str">
            <v xml:space="preserve">099                                </v>
          </cell>
          <cell r="N1459" t="str">
            <v>00</v>
          </cell>
          <cell r="O1459" t="str">
            <v xml:space="preserve">UADD    </v>
          </cell>
          <cell r="P1459" t="str">
            <v>Infrastructure Technology Failed Assets</v>
          </cell>
          <cell r="Q1459" t="str">
            <v>Infrastructure Technology Failed Assets</v>
          </cell>
          <cell r="R1459">
            <v>560.24</v>
          </cell>
          <cell r="S1459" t="str">
            <v>5037</v>
          </cell>
          <cell r="T1459" t="str">
            <v>35N09</v>
          </cell>
          <cell r="U1459" t="str">
            <v>Programs</v>
          </cell>
          <cell r="V1459" t="str">
            <v>CD.AA.391100</v>
          </cell>
          <cell r="W1459">
            <v>9.307E-2</v>
          </cell>
          <cell r="X1459">
            <v>52.141536800000004</v>
          </cell>
        </row>
        <row r="1460">
          <cell r="B1460" t="str">
            <v>35N09</v>
          </cell>
          <cell r="C1460" t="str">
            <v>5037</v>
          </cell>
          <cell r="D1460" t="str">
            <v>ITFA 2020-FAN Blanket</v>
          </cell>
          <cell r="E1460" t="str">
            <v>09906626</v>
          </cell>
          <cell r="F1460" t="str">
            <v>GP-Cap Blanket</v>
          </cell>
          <cell r="G1460">
            <v>43800</v>
          </cell>
          <cell r="H1460" t="str">
            <v>202105</v>
          </cell>
          <cell r="I1460">
            <v>202105</v>
          </cell>
          <cell r="J1460" t="str">
            <v>CD</v>
          </cell>
          <cell r="K1460" t="str">
            <v>AA</v>
          </cell>
          <cell r="L1460" t="str">
            <v>397000</v>
          </cell>
          <cell r="M1460" t="str">
            <v xml:space="preserve">099                                </v>
          </cell>
          <cell r="N1460" t="str">
            <v>00</v>
          </cell>
          <cell r="O1460" t="str">
            <v xml:space="preserve">UADD    </v>
          </cell>
          <cell r="P1460" t="str">
            <v>Infrastructure Technology Failed Assets</v>
          </cell>
          <cell r="Q1460" t="str">
            <v>Infrastructure Technology Failed Assets</v>
          </cell>
          <cell r="R1460">
            <v>1156.02</v>
          </cell>
          <cell r="S1460" t="str">
            <v>5037</v>
          </cell>
          <cell r="T1460" t="str">
            <v>35N09</v>
          </cell>
          <cell r="U1460" t="str">
            <v>Programs</v>
          </cell>
          <cell r="V1460" t="str">
            <v>CD.AA.397000</v>
          </cell>
          <cell r="W1460">
            <v>9.307E-2</v>
          </cell>
          <cell r="X1460">
            <v>107.5907814</v>
          </cell>
        </row>
        <row r="1461">
          <cell r="B1461" t="str">
            <v>35N09</v>
          </cell>
          <cell r="C1461" t="str">
            <v>5037</v>
          </cell>
          <cell r="D1461" t="str">
            <v>ITFA 2020-Laptop Blanket</v>
          </cell>
          <cell r="E1461" t="str">
            <v>09906612</v>
          </cell>
          <cell r="F1461" t="str">
            <v>GP-Cap Blanket</v>
          </cell>
          <cell r="G1461">
            <v>43617</v>
          </cell>
          <cell r="H1461" t="str">
            <v>202105</v>
          </cell>
          <cell r="I1461">
            <v>202105</v>
          </cell>
          <cell r="J1461" t="str">
            <v>CD</v>
          </cell>
          <cell r="K1461" t="str">
            <v>AA</v>
          </cell>
          <cell r="L1461" t="str">
            <v>391100</v>
          </cell>
          <cell r="M1461" t="str">
            <v xml:space="preserve">099                                </v>
          </cell>
          <cell r="N1461" t="str">
            <v>00</v>
          </cell>
          <cell r="O1461" t="str">
            <v xml:space="preserve">UADD    </v>
          </cell>
          <cell r="P1461" t="str">
            <v>Infrastructure Technology Failed Assets</v>
          </cell>
          <cell r="Q1461" t="str">
            <v>Infrastructure Technology Failed Assets</v>
          </cell>
          <cell r="R1461">
            <v>351.33</v>
          </cell>
          <cell r="S1461" t="str">
            <v>5037</v>
          </cell>
          <cell r="T1461" t="str">
            <v>35N09</v>
          </cell>
          <cell r="U1461" t="str">
            <v>Programs</v>
          </cell>
          <cell r="V1461" t="str">
            <v>CD.AA.391100</v>
          </cell>
          <cell r="W1461">
            <v>9.307E-2</v>
          </cell>
          <cell r="X1461">
            <v>32.698283099999998</v>
          </cell>
        </row>
        <row r="1462">
          <cell r="B1462" t="str">
            <v>35N09</v>
          </cell>
          <cell r="C1462" t="str">
            <v>5037</v>
          </cell>
          <cell r="D1462" t="str">
            <v>ITFA 2020-Mobile Phones</v>
          </cell>
          <cell r="E1462" t="str">
            <v>09906622</v>
          </cell>
          <cell r="F1462" t="str">
            <v>GP-Cap Blanket</v>
          </cell>
          <cell r="G1462">
            <v>43800</v>
          </cell>
          <cell r="H1462" t="str">
            <v>202105</v>
          </cell>
          <cell r="I1462">
            <v>202105</v>
          </cell>
          <cell r="J1462" t="str">
            <v>CD</v>
          </cell>
          <cell r="K1462" t="str">
            <v>AA</v>
          </cell>
          <cell r="L1462" t="str">
            <v>397200</v>
          </cell>
          <cell r="M1462" t="str">
            <v xml:space="preserve">099                                </v>
          </cell>
          <cell r="N1462" t="str">
            <v>00</v>
          </cell>
          <cell r="O1462" t="str">
            <v xml:space="preserve">UADD    </v>
          </cell>
          <cell r="P1462" t="str">
            <v>Infrastructure Technology Failed Assets</v>
          </cell>
          <cell r="Q1462" t="str">
            <v>Infrastructure Technology Failed Assets</v>
          </cell>
          <cell r="R1462">
            <v>1839.07</v>
          </cell>
          <cell r="S1462" t="str">
            <v>5037</v>
          </cell>
          <cell r="T1462" t="str">
            <v>35N09</v>
          </cell>
          <cell r="U1462" t="str">
            <v>Programs</v>
          </cell>
          <cell r="V1462" t="str">
            <v>CD.AA.397200</v>
          </cell>
          <cell r="W1462">
            <v>9.307E-2</v>
          </cell>
          <cell r="X1462">
            <v>171.16224489999999</v>
          </cell>
        </row>
        <row r="1463">
          <cell r="B1463" t="str">
            <v>35N09</v>
          </cell>
          <cell r="C1463" t="str">
            <v>5037</v>
          </cell>
          <cell r="D1463" t="str">
            <v>ITFA 2020-Monitor Replacement</v>
          </cell>
          <cell r="E1463" t="str">
            <v>09906621</v>
          </cell>
          <cell r="F1463" t="str">
            <v>GP-Cap Blanket</v>
          </cell>
          <cell r="G1463">
            <v>43800</v>
          </cell>
          <cell r="H1463" t="str">
            <v>202105</v>
          </cell>
          <cell r="I1463">
            <v>202105</v>
          </cell>
          <cell r="J1463" t="str">
            <v>CD</v>
          </cell>
          <cell r="K1463" t="str">
            <v>AA</v>
          </cell>
          <cell r="L1463" t="str">
            <v>391100</v>
          </cell>
          <cell r="M1463" t="str">
            <v xml:space="preserve">099                                </v>
          </cell>
          <cell r="N1463" t="str">
            <v>00</v>
          </cell>
          <cell r="O1463" t="str">
            <v xml:space="preserve">UADD    </v>
          </cell>
          <cell r="P1463" t="str">
            <v>Infrastructure Technology Failed Assets</v>
          </cell>
          <cell r="Q1463" t="str">
            <v>Infrastructure Technology Failed Assets</v>
          </cell>
          <cell r="R1463">
            <v>560.24</v>
          </cell>
          <cell r="S1463" t="str">
            <v>5037</v>
          </cell>
          <cell r="T1463" t="str">
            <v>35N09</v>
          </cell>
          <cell r="U1463" t="str">
            <v>Programs</v>
          </cell>
          <cell r="V1463" t="str">
            <v>CD.AA.391100</v>
          </cell>
          <cell r="W1463">
            <v>9.307E-2</v>
          </cell>
          <cell r="X1463">
            <v>52.141536800000004</v>
          </cell>
        </row>
        <row r="1464">
          <cell r="B1464" t="str">
            <v>35N09</v>
          </cell>
          <cell r="C1464" t="str">
            <v>5037</v>
          </cell>
          <cell r="D1464" t="str">
            <v>ITFA 2020-Printer Replacement</v>
          </cell>
          <cell r="E1464" t="str">
            <v>09906636</v>
          </cell>
          <cell r="F1464" t="str">
            <v>GP-Cap Blanket</v>
          </cell>
          <cell r="G1464">
            <v>43800</v>
          </cell>
          <cell r="H1464" t="str">
            <v>202105</v>
          </cell>
          <cell r="I1464">
            <v>202105</v>
          </cell>
          <cell r="J1464" t="str">
            <v>CD</v>
          </cell>
          <cell r="K1464" t="str">
            <v>AA</v>
          </cell>
          <cell r="L1464" t="str">
            <v>391100</v>
          </cell>
          <cell r="M1464" t="str">
            <v xml:space="preserve">099                                </v>
          </cell>
          <cell r="N1464" t="str">
            <v>00</v>
          </cell>
          <cell r="O1464" t="str">
            <v xml:space="preserve">UADD    </v>
          </cell>
          <cell r="P1464" t="str">
            <v>Infrastructure Technology Failed Assets</v>
          </cell>
          <cell r="Q1464" t="str">
            <v>Infrastructure Technology Failed Assets</v>
          </cell>
          <cell r="R1464">
            <v>1011.86</v>
          </cell>
          <cell r="S1464" t="str">
            <v>5037</v>
          </cell>
          <cell r="T1464" t="str">
            <v>35N09</v>
          </cell>
          <cell r="U1464" t="str">
            <v>Programs</v>
          </cell>
          <cell r="V1464" t="str">
            <v>CD.AA.391100</v>
          </cell>
          <cell r="W1464">
            <v>9.307E-2</v>
          </cell>
          <cell r="X1464">
            <v>94.173810200000005</v>
          </cell>
        </row>
        <row r="1465">
          <cell r="B1465" t="str">
            <v>35N09</v>
          </cell>
          <cell r="C1465" t="str">
            <v>5037</v>
          </cell>
          <cell r="D1465" t="str">
            <v>ITFA Comms Device Blanket</v>
          </cell>
          <cell r="E1465" t="str">
            <v>09906815</v>
          </cell>
          <cell r="F1465" t="str">
            <v>GP-Cap Blanket</v>
          </cell>
          <cell r="G1465">
            <v>44197</v>
          </cell>
          <cell r="H1465" t="str">
            <v>202105</v>
          </cell>
          <cell r="I1465">
            <v>202105</v>
          </cell>
          <cell r="J1465" t="str">
            <v>CD</v>
          </cell>
          <cell r="K1465" t="str">
            <v>AA</v>
          </cell>
          <cell r="L1465" t="str">
            <v>397000</v>
          </cell>
          <cell r="M1465" t="str">
            <v xml:space="preserve">099                                </v>
          </cell>
          <cell r="N1465" t="str">
            <v>00</v>
          </cell>
          <cell r="O1465" t="str">
            <v xml:space="preserve">UADD    </v>
          </cell>
          <cell r="P1465" t="str">
            <v>Infrastructure Technology Failed Assets</v>
          </cell>
          <cell r="Q1465" t="str">
            <v>Infrastructure Technology Failed Assets</v>
          </cell>
          <cell r="R1465">
            <v>2691.73</v>
          </cell>
          <cell r="S1465" t="str">
            <v>5037</v>
          </cell>
          <cell r="T1465" t="str">
            <v>35N09</v>
          </cell>
          <cell r="U1465" t="str">
            <v>Programs</v>
          </cell>
          <cell r="V1465" t="str">
            <v>CD.AA.397000</v>
          </cell>
          <cell r="W1465">
            <v>9.307E-2</v>
          </cell>
          <cell r="X1465">
            <v>250.51931110000001</v>
          </cell>
        </row>
        <row r="1466">
          <cell r="B1466" t="str">
            <v>35N09</v>
          </cell>
          <cell r="C1466" t="str">
            <v>5037</v>
          </cell>
          <cell r="D1466" t="str">
            <v>ITFA Network Device Blanket</v>
          </cell>
          <cell r="E1466" t="str">
            <v>09906813</v>
          </cell>
          <cell r="F1466" t="str">
            <v>GP-Cap Blanket</v>
          </cell>
          <cell r="G1466">
            <v>44197</v>
          </cell>
          <cell r="H1466" t="str">
            <v>202105</v>
          </cell>
          <cell r="I1466">
            <v>202105</v>
          </cell>
          <cell r="J1466" t="str">
            <v>CD</v>
          </cell>
          <cell r="K1466" t="str">
            <v>AA</v>
          </cell>
          <cell r="L1466" t="str">
            <v>397000</v>
          </cell>
          <cell r="M1466" t="str">
            <v xml:space="preserve">099                                </v>
          </cell>
          <cell r="N1466" t="str">
            <v>00</v>
          </cell>
          <cell r="O1466" t="str">
            <v xml:space="preserve">UADD    </v>
          </cell>
          <cell r="P1466" t="str">
            <v>Infrastructure Technology Failed Assets</v>
          </cell>
          <cell r="Q1466" t="str">
            <v>Infrastructure Technology Failed Assets</v>
          </cell>
          <cell r="R1466">
            <v>560.24</v>
          </cell>
          <cell r="S1466" t="str">
            <v>5037</v>
          </cell>
          <cell r="T1466" t="str">
            <v>35N09</v>
          </cell>
          <cell r="U1466" t="str">
            <v>Programs</v>
          </cell>
          <cell r="V1466" t="str">
            <v>CD.AA.397000</v>
          </cell>
          <cell r="W1466">
            <v>9.307E-2</v>
          </cell>
          <cell r="X1466">
            <v>52.141536800000004</v>
          </cell>
        </row>
        <row r="1467">
          <cell r="B1467" t="str">
            <v>35N09</v>
          </cell>
          <cell r="C1467" t="str">
            <v>5037</v>
          </cell>
          <cell r="D1467" t="str">
            <v>ITFA Portable Radio at KF</v>
          </cell>
          <cell r="E1467" t="str">
            <v>09906649</v>
          </cell>
          <cell r="F1467" t="str">
            <v>GP-Cap Specific</v>
          </cell>
          <cell r="G1467">
            <v>43831</v>
          </cell>
          <cell r="H1467" t="str">
            <v>202105</v>
          </cell>
          <cell r="I1467">
            <v>202105</v>
          </cell>
          <cell r="J1467" t="str">
            <v>CD</v>
          </cell>
          <cell r="K1467" t="str">
            <v>AA</v>
          </cell>
          <cell r="L1467" t="str">
            <v>397200</v>
          </cell>
          <cell r="M1467" t="str">
            <v xml:space="preserve">099                                </v>
          </cell>
          <cell r="N1467" t="str">
            <v>00</v>
          </cell>
          <cell r="O1467" t="str">
            <v xml:space="preserve">CFNU    </v>
          </cell>
          <cell r="P1467" t="str">
            <v>Infrastructure Technology Failed Assets</v>
          </cell>
          <cell r="Q1467" t="str">
            <v>Infrastructure Technology Failed Assets</v>
          </cell>
          <cell r="R1467">
            <v>2895.97</v>
          </cell>
          <cell r="S1467" t="str">
            <v>5037</v>
          </cell>
          <cell r="T1467" t="str">
            <v>35N09</v>
          </cell>
          <cell r="U1467" t="str">
            <v>Programs</v>
          </cell>
          <cell r="V1467" t="str">
            <v>CD.AA.397200</v>
          </cell>
          <cell r="W1467">
            <v>9.307E-2</v>
          </cell>
          <cell r="X1467">
            <v>269.52792790000001</v>
          </cell>
        </row>
        <row r="1468">
          <cell r="B1468" t="str">
            <v>35N09</v>
          </cell>
          <cell r="C1468" t="str">
            <v>5037</v>
          </cell>
          <cell r="D1468" t="str">
            <v>ITFA Portable Radio at KF</v>
          </cell>
          <cell r="E1468" t="str">
            <v>09906649</v>
          </cell>
          <cell r="F1468" t="str">
            <v>GP-Cap Specific</v>
          </cell>
          <cell r="G1468">
            <v>43831</v>
          </cell>
          <cell r="H1468" t="str">
            <v>202105</v>
          </cell>
          <cell r="I1468">
            <v>202105</v>
          </cell>
          <cell r="J1468" t="str">
            <v>CD</v>
          </cell>
          <cell r="K1468" t="str">
            <v>AA</v>
          </cell>
          <cell r="L1468" t="str">
            <v>397200</v>
          </cell>
          <cell r="M1468" t="str">
            <v xml:space="preserve">099                                </v>
          </cell>
          <cell r="N1468" t="str">
            <v>00</v>
          </cell>
          <cell r="O1468" t="str">
            <v xml:space="preserve">NURV    </v>
          </cell>
          <cell r="P1468" t="str">
            <v>Infrastructure Technology Failed Assets</v>
          </cell>
          <cell r="Q1468" t="str">
            <v>Infrastructure Technology Failed Assets</v>
          </cell>
          <cell r="R1468">
            <v>-2895.97</v>
          </cell>
          <cell r="S1468" t="str">
            <v>5037</v>
          </cell>
          <cell r="T1468" t="str">
            <v>35N09</v>
          </cell>
          <cell r="U1468" t="str">
            <v>Programs</v>
          </cell>
          <cell r="V1468" t="str">
            <v>CD.AA.397200</v>
          </cell>
          <cell r="W1468">
            <v>9.307E-2</v>
          </cell>
          <cell r="X1468">
            <v>-269.52792790000001</v>
          </cell>
        </row>
        <row r="1469">
          <cell r="B1469" t="str">
            <v>35N09</v>
          </cell>
          <cell r="C1469" t="str">
            <v>5037</v>
          </cell>
          <cell r="D1469" t="str">
            <v>ITFA Storage Device Blanket</v>
          </cell>
          <cell r="E1469" t="str">
            <v>09906816</v>
          </cell>
          <cell r="F1469" t="str">
            <v>GP-Cap Blanket</v>
          </cell>
          <cell r="G1469">
            <v>44197</v>
          </cell>
          <cell r="H1469" t="str">
            <v>202105</v>
          </cell>
          <cell r="I1469">
            <v>202105</v>
          </cell>
          <cell r="J1469" t="str">
            <v>CD</v>
          </cell>
          <cell r="K1469" t="str">
            <v>AA</v>
          </cell>
          <cell r="L1469" t="str">
            <v>391100</v>
          </cell>
          <cell r="M1469" t="str">
            <v xml:space="preserve">099                                </v>
          </cell>
          <cell r="N1469" t="str">
            <v>00</v>
          </cell>
          <cell r="O1469" t="str">
            <v xml:space="preserve">UADD    </v>
          </cell>
          <cell r="P1469" t="str">
            <v>Infrastructure Technology Failed Assets</v>
          </cell>
          <cell r="Q1469" t="str">
            <v>Infrastructure Technology Failed Assets</v>
          </cell>
          <cell r="R1469">
            <v>666.44</v>
          </cell>
          <cell r="S1469" t="str">
            <v>5037</v>
          </cell>
          <cell r="T1469" t="str">
            <v>35N09</v>
          </cell>
          <cell r="U1469" t="str">
            <v>Programs</v>
          </cell>
          <cell r="V1469" t="str">
            <v>CD.AA.391100</v>
          </cell>
          <cell r="W1469">
            <v>9.307E-2</v>
          </cell>
          <cell r="X1469">
            <v>62.025570800000004</v>
          </cell>
        </row>
        <row r="1470">
          <cell r="B1470" t="str">
            <v>35N09</v>
          </cell>
          <cell r="C1470" t="str">
            <v>5037</v>
          </cell>
          <cell r="D1470" t="str">
            <v>ITFA UPS Failures #1</v>
          </cell>
          <cell r="E1470" t="str">
            <v>09906650</v>
          </cell>
          <cell r="F1470" t="str">
            <v>GP-Cap Specific</v>
          </cell>
          <cell r="G1470">
            <v>43831</v>
          </cell>
          <cell r="H1470" t="str">
            <v>202105</v>
          </cell>
          <cell r="I1470">
            <v>202105</v>
          </cell>
          <cell r="J1470" t="str">
            <v>CD</v>
          </cell>
          <cell r="K1470" t="str">
            <v>AA</v>
          </cell>
          <cell r="L1470" t="str">
            <v>397000</v>
          </cell>
          <cell r="M1470" t="str">
            <v xml:space="preserve">099                                </v>
          </cell>
          <cell r="N1470" t="str">
            <v>00</v>
          </cell>
          <cell r="O1470" t="str">
            <v xml:space="preserve">CFNU    </v>
          </cell>
          <cell r="P1470" t="str">
            <v>Infrastructure Technology Failed Assets</v>
          </cell>
          <cell r="Q1470" t="str">
            <v>Infrastructure Technology Failed Assets</v>
          </cell>
          <cell r="R1470">
            <v>7228.95</v>
          </cell>
          <cell r="S1470" t="str">
            <v>5037</v>
          </cell>
          <cell r="T1470" t="str">
            <v>35N09</v>
          </cell>
          <cell r="U1470" t="str">
            <v>Programs</v>
          </cell>
          <cell r="V1470" t="str">
            <v>CD.AA.397000</v>
          </cell>
          <cell r="W1470">
            <v>9.307E-2</v>
          </cell>
          <cell r="X1470">
            <v>672.79837650000002</v>
          </cell>
        </row>
        <row r="1471">
          <cell r="B1471" t="str">
            <v>35N09</v>
          </cell>
          <cell r="C1471" t="str">
            <v>5037</v>
          </cell>
          <cell r="D1471" t="str">
            <v>ITFA UPS Failures #1</v>
          </cell>
          <cell r="E1471" t="str">
            <v>09906650</v>
          </cell>
          <cell r="F1471" t="str">
            <v>GP-Cap Specific</v>
          </cell>
          <cell r="G1471">
            <v>43831</v>
          </cell>
          <cell r="H1471" t="str">
            <v>202105</v>
          </cell>
          <cell r="I1471">
            <v>202105</v>
          </cell>
          <cell r="J1471" t="str">
            <v>CD</v>
          </cell>
          <cell r="K1471" t="str">
            <v>AA</v>
          </cell>
          <cell r="L1471" t="str">
            <v>397000</v>
          </cell>
          <cell r="M1471" t="str">
            <v xml:space="preserve">099                                </v>
          </cell>
          <cell r="N1471" t="str">
            <v>00</v>
          </cell>
          <cell r="O1471" t="str">
            <v xml:space="preserve">NURV    </v>
          </cell>
          <cell r="P1471" t="str">
            <v>Infrastructure Technology Failed Assets</v>
          </cell>
          <cell r="Q1471" t="str">
            <v>Infrastructure Technology Failed Assets</v>
          </cell>
          <cell r="R1471">
            <v>-7228.95</v>
          </cell>
          <cell r="S1471" t="str">
            <v>5037</v>
          </cell>
          <cell r="T1471" t="str">
            <v>35N09</v>
          </cell>
          <cell r="U1471" t="str">
            <v>Programs</v>
          </cell>
          <cell r="V1471" t="str">
            <v>CD.AA.397000</v>
          </cell>
          <cell r="W1471">
            <v>9.307E-2</v>
          </cell>
          <cell r="X1471">
            <v>-672.79837650000002</v>
          </cell>
        </row>
        <row r="1472">
          <cell r="B1472" t="str">
            <v>39E29</v>
          </cell>
          <cell r="C1472" t="str">
            <v>5039</v>
          </cell>
          <cell r="D1472" t="str">
            <v>Basic Workspace Technology</v>
          </cell>
          <cell r="E1472" t="str">
            <v>09906574</v>
          </cell>
          <cell r="F1472" t="str">
            <v>GP-Cap Blanket</v>
          </cell>
          <cell r="G1472">
            <v>43374</v>
          </cell>
          <cell r="H1472" t="str">
            <v>202105</v>
          </cell>
          <cell r="I1472">
            <v>202105</v>
          </cell>
          <cell r="J1472" t="str">
            <v>CD</v>
          </cell>
          <cell r="K1472" t="str">
            <v>AA</v>
          </cell>
          <cell r="L1472" t="str">
            <v>303100</v>
          </cell>
          <cell r="M1472" t="str">
            <v xml:space="preserve">099                                </v>
          </cell>
          <cell r="N1472" t="str">
            <v>00</v>
          </cell>
          <cell r="O1472" t="str">
            <v xml:space="preserve">UADD    </v>
          </cell>
          <cell r="P1472" t="str">
            <v>Basic Workplace Technology Delivery</v>
          </cell>
          <cell r="Q1472" t="str">
            <v>Basic Workplace Technology Delivery</v>
          </cell>
          <cell r="R1472">
            <v>13707.22</v>
          </cell>
          <cell r="S1472" t="str">
            <v>5039</v>
          </cell>
          <cell r="T1472" t="str">
            <v>39E29</v>
          </cell>
          <cell r="U1472" t="str">
            <v>Programs</v>
          </cell>
          <cell r="V1472" t="str">
            <v>CD.AA.303100</v>
          </cell>
          <cell r="W1472">
            <v>9.307E-2</v>
          </cell>
          <cell r="X1472">
            <v>1275.7309653999998</v>
          </cell>
        </row>
        <row r="1473">
          <cell r="B1473" t="str">
            <v>39E29</v>
          </cell>
          <cell r="C1473" t="str">
            <v>5039</v>
          </cell>
          <cell r="D1473" t="str">
            <v>Basic Workspace Technology</v>
          </cell>
          <cell r="E1473" t="str">
            <v>09906574</v>
          </cell>
          <cell r="F1473" t="str">
            <v>GP-Cap Blanket</v>
          </cell>
          <cell r="G1473">
            <v>43374</v>
          </cell>
          <cell r="H1473" t="str">
            <v>202105</v>
          </cell>
          <cell r="I1473">
            <v>202105</v>
          </cell>
          <cell r="J1473" t="str">
            <v>CD</v>
          </cell>
          <cell r="K1473" t="str">
            <v>AA</v>
          </cell>
          <cell r="L1473" t="str">
            <v>391000</v>
          </cell>
          <cell r="M1473" t="str">
            <v xml:space="preserve">099                                </v>
          </cell>
          <cell r="N1473" t="str">
            <v>00</v>
          </cell>
          <cell r="O1473" t="str">
            <v xml:space="preserve">UADD    </v>
          </cell>
          <cell r="P1473" t="str">
            <v>Basic Workplace Technology Delivery</v>
          </cell>
          <cell r="Q1473" t="str">
            <v>Basic Workplace Technology Delivery</v>
          </cell>
          <cell r="R1473">
            <v>13707.25</v>
          </cell>
          <cell r="S1473" t="str">
            <v>5039</v>
          </cell>
          <cell r="T1473" t="str">
            <v>39E29</v>
          </cell>
          <cell r="U1473" t="str">
            <v>Programs</v>
          </cell>
          <cell r="V1473" t="str">
            <v>CD.AA.391000</v>
          </cell>
          <cell r="W1473">
            <v>9.307E-2</v>
          </cell>
          <cell r="X1473">
            <v>1275.7337574999999</v>
          </cell>
        </row>
        <row r="1474">
          <cell r="B1474" t="str">
            <v>39E29</v>
          </cell>
          <cell r="C1474" t="str">
            <v>5039</v>
          </cell>
          <cell r="D1474" t="str">
            <v>Basic Workspace Technology</v>
          </cell>
          <cell r="E1474" t="str">
            <v>09906574</v>
          </cell>
          <cell r="F1474" t="str">
            <v>GP-Cap Blanket</v>
          </cell>
          <cell r="G1474">
            <v>43374</v>
          </cell>
          <cell r="H1474" t="str">
            <v>202105</v>
          </cell>
          <cell r="I1474">
            <v>202105</v>
          </cell>
          <cell r="J1474" t="str">
            <v>CD</v>
          </cell>
          <cell r="K1474" t="str">
            <v>AA</v>
          </cell>
          <cell r="L1474" t="str">
            <v>391100</v>
          </cell>
          <cell r="M1474" t="str">
            <v xml:space="preserve">099                                </v>
          </cell>
          <cell r="N1474" t="str">
            <v>00</v>
          </cell>
          <cell r="O1474" t="str">
            <v xml:space="preserve">UADD    </v>
          </cell>
          <cell r="P1474" t="str">
            <v>Basic Workplace Technology Delivery</v>
          </cell>
          <cell r="Q1474" t="str">
            <v>Basic Workplace Technology Delivery</v>
          </cell>
          <cell r="R1474">
            <v>13707.25</v>
          </cell>
          <cell r="S1474" t="str">
            <v>5039</v>
          </cell>
          <cell r="T1474" t="str">
            <v>39E29</v>
          </cell>
          <cell r="U1474" t="str">
            <v>Programs</v>
          </cell>
          <cell r="V1474" t="str">
            <v>CD.AA.391100</v>
          </cell>
          <cell r="W1474">
            <v>9.307E-2</v>
          </cell>
          <cell r="X1474">
            <v>1275.7337574999999</v>
          </cell>
        </row>
        <row r="1475">
          <cell r="B1475" t="str">
            <v>39E29</v>
          </cell>
          <cell r="C1475" t="str">
            <v>5039</v>
          </cell>
          <cell r="D1475" t="str">
            <v>Basic Workspace Technology</v>
          </cell>
          <cell r="E1475" t="str">
            <v>09906574</v>
          </cell>
          <cell r="F1475" t="str">
            <v>GP-Cap Blanket</v>
          </cell>
          <cell r="G1475">
            <v>43374</v>
          </cell>
          <cell r="H1475" t="str">
            <v>202105</v>
          </cell>
          <cell r="I1475">
            <v>202105</v>
          </cell>
          <cell r="J1475" t="str">
            <v>CD</v>
          </cell>
          <cell r="K1475" t="str">
            <v>AA</v>
          </cell>
          <cell r="L1475" t="str">
            <v>397000</v>
          </cell>
          <cell r="M1475" t="str">
            <v xml:space="preserve">099                                </v>
          </cell>
          <cell r="N1475" t="str">
            <v>00</v>
          </cell>
          <cell r="O1475" t="str">
            <v xml:space="preserve">UADD    </v>
          </cell>
          <cell r="P1475" t="str">
            <v>Basic Workplace Technology Delivery</v>
          </cell>
          <cell r="Q1475" t="str">
            <v>Basic Workplace Technology Delivery</v>
          </cell>
          <cell r="R1475">
            <v>13707.25</v>
          </cell>
          <cell r="S1475" t="str">
            <v>5039</v>
          </cell>
          <cell r="T1475" t="str">
            <v>39E29</v>
          </cell>
          <cell r="U1475" t="str">
            <v>Programs</v>
          </cell>
          <cell r="V1475" t="str">
            <v>CD.AA.397000</v>
          </cell>
          <cell r="W1475">
            <v>9.307E-2</v>
          </cell>
          <cell r="X1475">
            <v>1275.7337574999999</v>
          </cell>
        </row>
        <row r="1476">
          <cell r="B1476" t="str">
            <v>01C11</v>
          </cell>
          <cell r="C1476" t="str">
            <v>5040</v>
          </cell>
          <cell r="D1476" t="str">
            <v>CCB/MDM Features/Enh. Pkg.2</v>
          </cell>
          <cell r="E1476" t="str">
            <v>09906633</v>
          </cell>
          <cell r="F1476" t="str">
            <v>GP-Cap Specific</v>
          </cell>
          <cell r="G1476">
            <v>43800</v>
          </cell>
          <cell r="H1476" t="str">
            <v>202105</v>
          </cell>
          <cell r="I1476">
            <v>202105</v>
          </cell>
          <cell r="J1476" t="str">
            <v>CD</v>
          </cell>
          <cell r="K1476" t="str">
            <v>AA</v>
          </cell>
          <cell r="L1476" t="str">
            <v>303100</v>
          </cell>
          <cell r="M1476" t="str">
            <v xml:space="preserve">099                                </v>
          </cell>
          <cell r="N1476" t="str">
            <v>00</v>
          </cell>
          <cell r="O1476" t="str">
            <v xml:space="preserve">UADD    </v>
          </cell>
          <cell r="P1476" t="str">
            <v>Customer Transactional Systems</v>
          </cell>
          <cell r="Q1476" t="str">
            <v>Customer Transactional Systems</v>
          </cell>
          <cell r="R1476">
            <v>10481.379999999999</v>
          </cell>
          <cell r="S1476" t="str">
            <v>5040</v>
          </cell>
          <cell r="T1476" t="str">
            <v>01C11</v>
          </cell>
          <cell r="V1476" t="str">
            <v>CD.AA.303100</v>
          </cell>
          <cell r="W1476">
            <v>9.307E-2</v>
          </cell>
          <cell r="X1476">
            <v>975.50203659999988</v>
          </cell>
        </row>
        <row r="1477">
          <cell r="B1477" t="str">
            <v>01C11</v>
          </cell>
          <cell r="C1477" t="str">
            <v>5040</v>
          </cell>
          <cell r="D1477" t="str">
            <v>CCB/MDM Features/Enh. Pkg.2</v>
          </cell>
          <cell r="E1477" t="str">
            <v>09906633</v>
          </cell>
          <cell r="F1477" t="str">
            <v>GP-Cap Specific</v>
          </cell>
          <cell r="G1477">
            <v>43800</v>
          </cell>
          <cell r="H1477" t="str">
            <v>202105</v>
          </cell>
          <cell r="I1477">
            <v>202105</v>
          </cell>
          <cell r="J1477" t="str">
            <v>CD</v>
          </cell>
          <cell r="K1477" t="str">
            <v>AA</v>
          </cell>
          <cell r="L1477" t="str">
            <v>391100</v>
          </cell>
          <cell r="M1477" t="str">
            <v xml:space="preserve">099                                </v>
          </cell>
          <cell r="N1477" t="str">
            <v>00</v>
          </cell>
          <cell r="O1477" t="str">
            <v xml:space="preserve">UADD    </v>
          </cell>
          <cell r="P1477" t="str">
            <v>Customer Transactional Systems</v>
          </cell>
          <cell r="Q1477" t="str">
            <v>Customer Transactional Systems</v>
          </cell>
          <cell r="R1477">
            <v>0</v>
          </cell>
          <cell r="S1477" t="str">
            <v>5040</v>
          </cell>
          <cell r="T1477" t="str">
            <v>01C11</v>
          </cell>
          <cell r="V1477" t="str">
            <v>CD.AA.391100</v>
          </cell>
          <cell r="W1477">
            <v>9.307E-2</v>
          </cell>
          <cell r="X1477">
            <v>0</v>
          </cell>
        </row>
        <row r="1478">
          <cell r="B1478" t="str">
            <v>01C11</v>
          </cell>
          <cell r="C1478" t="str">
            <v>5040</v>
          </cell>
          <cell r="D1478" t="str">
            <v>My Clean Energy</v>
          </cell>
          <cell r="E1478" t="str">
            <v>09906724</v>
          </cell>
          <cell r="F1478" t="str">
            <v>GP-Cap Specific</v>
          </cell>
          <cell r="G1478">
            <v>44013</v>
          </cell>
          <cell r="H1478" t="str">
            <v>202105</v>
          </cell>
          <cell r="I1478">
            <v>202105</v>
          </cell>
          <cell r="J1478" t="str">
            <v>CD</v>
          </cell>
          <cell r="K1478" t="str">
            <v>AA</v>
          </cell>
          <cell r="L1478" t="str">
            <v>303100</v>
          </cell>
          <cell r="M1478" t="str">
            <v xml:space="preserve">099                                </v>
          </cell>
          <cell r="N1478" t="str">
            <v>00</v>
          </cell>
          <cell r="O1478" t="str">
            <v xml:space="preserve">UADD    </v>
          </cell>
          <cell r="P1478" t="str">
            <v>Customer Transactional Systems</v>
          </cell>
          <cell r="Q1478" t="str">
            <v>Customer Transactional Systems</v>
          </cell>
          <cell r="R1478">
            <v>38.159999999999997</v>
          </cell>
          <cell r="S1478" t="str">
            <v>5040</v>
          </cell>
          <cell r="T1478" t="str">
            <v>01C11</v>
          </cell>
          <cell r="V1478" t="str">
            <v>CD.AA.303100</v>
          </cell>
          <cell r="W1478">
            <v>9.307E-2</v>
          </cell>
          <cell r="X1478">
            <v>3.5515511999999996</v>
          </cell>
        </row>
        <row r="1479">
          <cell r="B1479" t="str">
            <v>41W01</v>
          </cell>
          <cell r="C1479" t="str">
            <v>5041</v>
          </cell>
          <cell r="D1479" t="str">
            <v>GIS Enhancements 2021 Pkg 1</v>
          </cell>
          <cell r="E1479" t="str">
            <v>09906780</v>
          </cell>
          <cell r="F1479" t="str">
            <v>GP-Cap Specific</v>
          </cell>
          <cell r="G1479">
            <v>44166</v>
          </cell>
          <cell r="H1479" t="str">
            <v>202105</v>
          </cell>
          <cell r="I1479">
            <v>202105</v>
          </cell>
          <cell r="J1479" t="str">
            <v>CD</v>
          </cell>
          <cell r="K1479" t="str">
            <v>AA</v>
          </cell>
          <cell r="L1479" t="str">
            <v>303103</v>
          </cell>
          <cell r="M1479" t="str">
            <v xml:space="preserve">099                                </v>
          </cell>
          <cell r="N1479" t="str">
            <v>00</v>
          </cell>
          <cell r="O1479" t="str">
            <v xml:space="preserve">UADD    </v>
          </cell>
          <cell r="P1479" t="str">
            <v>Energy Delivery Modernization &amp; Operational Effici</v>
          </cell>
          <cell r="Q1479" t="str">
            <v>Energy Delivery Modernization &amp; Operational Effici</v>
          </cell>
          <cell r="R1479">
            <v>272910.02</v>
          </cell>
          <cell r="S1479" t="str">
            <v>5041</v>
          </cell>
          <cell r="T1479" t="str">
            <v>41W01</v>
          </cell>
          <cell r="V1479" t="str">
            <v>CD.AA.303103</v>
          </cell>
          <cell r="W1479">
            <v>9.307E-2</v>
          </cell>
          <cell r="X1479">
            <v>25399.735561400001</v>
          </cell>
        </row>
        <row r="1480">
          <cell r="B1480" t="str">
            <v>47C08</v>
          </cell>
          <cell r="C1480" t="str">
            <v>5147</v>
          </cell>
          <cell r="D1480" t="str">
            <v>ESRI - UN Model Upgrade - PH 0</v>
          </cell>
          <cell r="E1480" t="str">
            <v>09906567</v>
          </cell>
          <cell r="F1480" t="str">
            <v>GP-Cap Specific</v>
          </cell>
          <cell r="G1480">
            <v>43678</v>
          </cell>
          <cell r="H1480" t="str">
            <v>202105</v>
          </cell>
          <cell r="I1480">
            <v>202105</v>
          </cell>
          <cell r="J1480" t="str">
            <v>CD</v>
          </cell>
          <cell r="K1480" t="str">
            <v>AA</v>
          </cell>
          <cell r="L1480" t="str">
            <v>303100</v>
          </cell>
          <cell r="M1480" t="str">
            <v xml:space="preserve">099                                </v>
          </cell>
          <cell r="N1480" t="str">
            <v>00</v>
          </cell>
          <cell r="O1480" t="str">
            <v xml:space="preserve">CFNU    </v>
          </cell>
          <cell r="P1480" t="str">
            <v>Project Atlas</v>
          </cell>
          <cell r="Q1480" t="str">
            <v>Atlas</v>
          </cell>
          <cell r="R1480">
            <v>1141613.55</v>
          </cell>
          <cell r="S1480" t="str">
            <v>5147</v>
          </cell>
          <cell r="T1480" t="str">
            <v>47C08</v>
          </cell>
          <cell r="U1480" t="str">
            <v>Projects</v>
          </cell>
          <cell r="V1480" t="str">
            <v>CD.AA.303100</v>
          </cell>
          <cell r="W1480">
            <v>9.307E-2</v>
          </cell>
          <cell r="X1480">
            <v>106249.97309850001</v>
          </cell>
        </row>
        <row r="1481">
          <cell r="B1481" t="str">
            <v>47C08</v>
          </cell>
          <cell r="C1481" t="str">
            <v>5147</v>
          </cell>
          <cell r="D1481" t="str">
            <v>ESRI - UN Model Upgrade - PH 0</v>
          </cell>
          <cell r="E1481" t="str">
            <v>09906567</v>
          </cell>
          <cell r="F1481" t="str">
            <v>GP-Cap Specific</v>
          </cell>
          <cell r="G1481">
            <v>43678</v>
          </cell>
          <cell r="H1481" t="str">
            <v>202105</v>
          </cell>
          <cell r="I1481">
            <v>202105</v>
          </cell>
          <cell r="J1481" t="str">
            <v>CD</v>
          </cell>
          <cell r="K1481" t="str">
            <v>AA</v>
          </cell>
          <cell r="L1481" t="str">
            <v>303100</v>
          </cell>
          <cell r="M1481" t="str">
            <v xml:space="preserve">099                                </v>
          </cell>
          <cell r="N1481" t="str">
            <v>00</v>
          </cell>
          <cell r="O1481" t="str">
            <v xml:space="preserve">NURV    </v>
          </cell>
          <cell r="P1481" t="str">
            <v>Project Atlas</v>
          </cell>
          <cell r="Q1481" t="str">
            <v>Atlas</v>
          </cell>
          <cell r="R1481">
            <v>-1141613.56</v>
          </cell>
          <cell r="S1481" t="str">
            <v>5147</v>
          </cell>
          <cell r="T1481" t="str">
            <v>47C08</v>
          </cell>
          <cell r="U1481" t="str">
            <v>Projects</v>
          </cell>
          <cell r="V1481" t="str">
            <v>CD.AA.303100</v>
          </cell>
          <cell r="W1481">
            <v>9.307E-2</v>
          </cell>
          <cell r="X1481">
            <v>-106249.97402920001</v>
          </cell>
        </row>
        <row r="1482">
          <cell r="B1482" t="str">
            <v>47C08</v>
          </cell>
          <cell r="C1482" t="str">
            <v>5147</v>
          </cell>
          <cell r="D1482" t="str">
            <v>ESRI - UN Model Upgrade - PH 0</v>
          </cell>
          <cell r="E1482" t="str">
            <v>09906567</v>
          </cell>
          <cell r="F1482" t="str">
            <v>GP-Cap Specific</v>
          </cell>
          <cell r="G1482">
            <v>43678</v>
          </cell>
          <cell r="H1482" t="str">
            <v>202105</v>
          </cell>
          <cell r="I1482">
            <v>202105</v>
          </cell>
          <cell r="J1482" t="str">
            <v>CD</v>
          </cell>
          <cell r="K1482" t="str">
            <v>AA</v>
          </cell>
          <cell r="L1482" t="str">
            <v>391100</v>
          </cell>
          <cell r="M1482" t="str">
            <v xml:space="preserve">099                                </v>
          </cell>
          <cell r="N1482" t="str">
            <v>00</v>
          </cell>
          <cell r="O1482" t="str">
            <v xml:space="preserve">CFNU    </v>
          </cell>
          <cell r="P1482" t="str">
            <v>Project Atlas</v>
          </cell>
          <cell r="Q1482" t="str">
            <v>Atlas</v>
          </cell>
          <cell r="R1482">
            <v>45709.13</v>
          </cell>
          <cell r="S1482" t="str">
            <v>5147</v>
          </cell>
          <cell r="T1482" t="str">
            <v>47C08</v>
          </cell>
          <cell r="U1482" t="str">
            <v>Projects</v>
          </cell>
          <cell r="V1482" t="str">
            <v>CD.AA.391100</v>
          </cell>
          <cell r="W1482">
            <v>9.307E-2</v>
          </cell>
          <cell r="X1482">
            <v>4254.1487290999994</v>
          </cell>
        </row>
        <row r="1483">
          <cell r="B1483" t="str">
            <v>47C08</v>
          </cell>
          <cell r="C1483" t="str">
            <v>5147</v>
          </cell>
          <cell r="D1483" t="str">
            <v>ESRI - UN Model Upgrade - PH 0</v>
          </cell>
          <cell r="E1483" t="str">
            <v>09906567</v>
          </cell>
          <cell r="F1483" t="str">
            <v>GP-Cap Specific</v>
          </cell>
          <cell r="G1483">
            <v>43678</v>
          </cell>
          <cell r="H1483" t="str">
            <v>202105</v>
          </cell>
          <cell r="I1483">
            <v>202105</v>
          </cell>
          <cell r="J1483" t="str">
            <v>CD</v>
          </cell>
          <cell r="K1483" t="str">
            <v>AA</v>
          </cell>
          <cell r="L1483" t="str">
            <v>391100</v>
          </cell>
          <cell r="M1483" t="str">
            <v xml:space="preserve">099                                </v>
          </cell>
          <cell r="N1483" t="str">
            <v>00</v>
          </cell>
          <cell r="O1483" t="str">
            <v xml:space="preserve">NURV    </v>
          </cell>
          <cell r="P1483" t="str">
            <v>Project Atlas</v>
          </cell>
          <cell r="Q1483" t="str">
            <v>Atlas</v>
          </cell>
          <cell r="R1483">
            <v>-45709.120000000003</v>
          </cell>
          <cell r="S1483" t="str">
            <v>5147</v>
          </cell>
          <cell r="T1483" t="str">
            <v>47C08</v>
          </cell>
          <cell r="U1483" t="str">
            <v>Projects</v>
          </cell>
          <cell r="V1483" t="str">
            <v>CD.AA.391100</v>
          </cell>
          <cell r="W1483">
            <v>9.307E-2</v>
          </cell>
          <cell r="X1483">
            <v>-4254.1477984000003</v>
          </cell>
        </row>
        <row r="1484">
          <cell r="B1484" t="str">
            <v>51N09</v>
          </cell>
          <cell r="C1484" t="str">
            <v>5151</v>
          </cell>
          <cell r="D1484" t="str">
            <v>Digital Channel Features Pkg2</v>
          </cell>
          <cell r="E1484" t="str">
            <v>09906628</v>
          </cell>
          <cell r="F1484" t="str">
            <v>GP-Cap Specific</v>
          </cell>
          <cell r="G1484">
            <v>43800</v>
          </cell>
          <cell r="H1484" t="str">
            <v>202105</v>
          </cell>
          <cell r="I1484">
            <v>202105</v>
          </cell>
          <cell r="J1484" t="str">
            <v>CD</v>
          </cell>
          <cell r="K1484" t="str">
            <v>AA</v>
          </cell>
          <cell r="L1484" t="str">
            <v>303100</v>
          </cell>
          <cell r="M1484" t="str">
            <v xml:space="preserve">099                                </v>
          </cell>
          <cell r="N1484" t="str">
            <v>00</v>
          </cell>
          <cell r="O1484" t="str">
            <v xml:space="preserve">UADD    </v>
          </cell>
          <cell r="P1484" t="str">
            <v>Customer Facing Technology</v>
          </cell>
          <cell r="Q1484" t="str">
            <v>Customer Facing Technology</v>
          </cell>
          <cell r="R1484">
            <v>1850.47</v>
          </cell>
          <cell r="S1484" t="str">
            <v>5151</v>
          </cell>
          <cell r="T1484" t="str">
            <v>51N09</v>
          </cell>
          <cell r="U1484" t="str">
            <v>Programs</v>
          </cell>
          <cell r="V1484" t="str">
            <v>CD.AA.303100</v>
          </cell>
          <cell r="W1484">
            <v>9.307E-2</v>
          </cell>
          <cell r="X1484">
            <v>172.2232429</v>
          </cell>
        </row>
        <row r="1485">
          <cell r="B1485" t="str">
            <v>51N09</v>
          </cell>
          <cell r="C1485" t="str">
            <v>5151</v>
          </cell>
          <cell r="D1485" t="str">
            <v>Digital Channel Features Pkg2</v>
          </cell>
          <cell r="E1485" t="str">
            <v>09906628</v>
          </cell>
          <cell r="F1485" t="str">
            <v>GP-Cap Specific</v>
          </cell>
          <cell r="G1485">
            <v>43800</v>
          </cell>
          <cell r="H1485" t="str">
            <v>202105</v>
          </cell>
          <cell r="I1485">
            <v>202105</v>
          </cell>
          <cell r="J1485" t="str">
            <v>CD</v>
          </cell>
          <cell r="K1485" t="str">
            <v>AA</v>
          </cell>
          <cell r="L1485" t="str">
            <v>391100</v>
          </cell>
          <cell r="M1485" t="str">
            <v xml:space="preserve">099                                </v>
          </cell>
          <cell r="N1485" t="str">
            <v>00</v>
          </cell>
          <cell r="O1485" t="str">
            <v xml:space="preserve">UADD    </v>
          </cell>
          <cell r="P1485" t="str">
            <v>Customer Facing Technology</v>
          </cell>
          <cell r="Q1485" t="str">
            <v>Customer Facing Technology</v>
          </cell>
          <cell r="R1485">
            <v>0</v>
          </cell>
          <cell r="S1485" t="str">
            <v>5151</v>
          </cell>
          <cell r="T1485" t="str">
            <v>51N09</v>
          </cell>
          <cell r="U1485" t="str">
            <v>Programs</v>
          </cell>
          <cell r="V1485" t="str">
            <v>CD.AA.391100</v>
          </cell>
          <cell r="W1485">
            <v>9.307E-2</v>
          </cell>
          <cell r="X1485">
            <v>0</v>
          </cell>
        </row>
        <row r="1486">
          <cell r="B1486" t="str">
            <v>51N09</v>
          </cell>
          <cell r="C1486" t="str">
            <v>5151</v>
          </cell>
          <cell r="D1486" t="str">
            <v>Sitecore Upgrade</v>
          </cell>
          <cell r="E1486" t="str">
            <v>09906508</v>
          </cell>
          <cell r="F1486" t="str">
            <v>GP-Cap Specific</v>
          </cell>
          <cell r="G1486">
            <v>43525</v>
          </cell>
          <cell r="H1486" t="str">
            <v>202105</v>
          </cell>
          <cell r="I1486">
            <v>202105</v>
          </cell>
          <cell r="J1486" t="str">
            <v>CD</v>
          </cell>
          <cell r="K1486" t="str">
            <v>AA</v>
          </cell>
          <cell r="L1486" t="str">
            <v>303100</v>
          </cell>
          <cell r="M1486" t="str">
            <v xml:space="preserve">099                                </v>
          </cell>
          <cell r="N1486" t="str">
            <v>00</v>
          </cell>
          <cell r="O1486" t="str">
            <v xml:space="preserve">UADD    </v>
          </cell>
          <cell r="P1486" t="str">
            <v>Customer Facing Technology</v>
          </cell>
          <cell r="Q1486" t="str">
            <v>Customer Facing Technology</v>
          </cell>
          <cell r="R1486">
            <v>1809.08</v>
          </cell>
          <cell r="S1486" t="str">
            <v>5151</v>
          </cell>
          <cell r="T1486" t="str">
            <v>51N09</v>
          </cell>
          <cell r="U1486" t="str">
            <v>Programs</v>
          </cell>
          <cell r="V1486" t="str">
            <v>CD.AA.303100</v>
          </cell>
          <cell r="W1486">
            <v>9.307E-2</v>
          </cell>
          <cell r="X1486">
            <v>168.37107559999998</v>
          </cell>
        </row>
        <row r="1487">
          <cell r="B1487" t="str">
            <v>51N09</v>
          </cell>
          <cell r="C1487" t="str">
            <v>5151</v>
          </cell>
          <cell r="D1487" t="str">
            <v>Sitecore Upgrade</v>
          </cell>
          <cell r="E1487" t="str">
            <v>09906508</v>
          </cell>
          <cell r="F1487" t="str">
            <v>GP-Cap Specific</v>
          </cell>
          <cell r="G1487">
            <v>43525</v>
          </cell>
          <cell r="H1487" t="str">
            <v>202105</v>
          </cell>
          <cell r="I1487">
            <v>202105</v>
          </cell>
          <cell r="J1487" t="str">
            <v>CD</v>
          </cell>
          <cell r="K1487" t="str">
            <v>AA</v>
          </cell>
          <cell r="L1487" t="str">
            <v>391100</v>
          </cell>
          <cell r="M1487" t="str">
            <v xml:space="preserve">099                                </v>
          </cell>
          <cell r="N1487" t="str">
            <v>00</v>
          </cell>
          <cell r="O1487" t="str">
            <v xml:space="preserve">UADD    </v>
          </cell>
          <cell r="P1487" t="str">
            <v>Customer Facing Technology</v>
          </cell>
          <cell r="Q1487" t="str">
            <v>Customer Facing Technology</v>
          </cell>
          <cell r="R1487">
            <v>73.97</v>
          </cell>
          <cell r="S1487" t="str">
            <v>5151</v>
          </cell>
          <cell r="T1487" t="str">
            <v>51N09</v>
          </cell>
          <cell r="U1487" t="str">
            <v>Programs</v>
          </cell>
          <cell r="V1487" t="str">
            <v>CD.AA.391100</v>
          </cell>
          <cell r="W1487">
            <v>9.307E-2</v>
          </cell>
          <cell r="X1487">
            <v>6.8843879000000001</v>
          </cell>
        </row>
        <row r="1488">
          <cell r="B1488" t="str">
            <v>52N09</v>
          </cell>
          <cell r="C1488" t="str">
            <v>5152</v>
          </cell>
          <cell r="D1488" t="str">
            <v>(PCI) Walk-In - Kiosk</v>
          </cell>
          <cell r="E1488" t="str">
            <v>09906489</v>
          </cell>
          <cell r="F1488" t="str">
            <v>GP-Cap Specific</v>
          </cell>
          <cell r="G1488">
            <v>43497</v>
          </cell>
          <cell r="H1488" t="str">
            <v>202105</v>
          </cell>
          <cell r="I1488">
            <v>202105</v>
          </cell>
          <cell r="J1488" t="str">
            <v>CD</v>
          </cell>
          <cell r="K1488" t="str">
            <v>AA</v>
          </cell>
          <cell r="L1488" t="str">
            <v>303100</v>
          </cell>
          <cell r="M1488" t="str">
            <v xml:space="preserve">099                                </v>
          </cell>
          <cell r="N1488" t="str">
            <v>00</v>
          </cell>
          <cell r="O1488" t="str">
            <v xml:space="preserve">UADD    </v>
          </cell>
          <cell r="P1488" t="str">
            <v>Payment Card Industry (PCI)</v>
          </cell>
          <cell r="Q1488" t="str">
            <v>Payment Card Industry (PCI)</v>
          </cell>
          <cell r="R1488">
            <v>4107.04</v>
          </cell>
          <cell r="S1488" t="str">
            <v>5152</v>
          </cell>
          <cell r="T1488" t="str">
            <v>52N09</v>
          </cell>
          <cell r="U1488" t="str">
            <v>Projects</v>
          </cell>
          <cell r="V1488" t="str">
            <v>CD.AA.303100</v>
          </cell>
          <cell r="W1488">
            <v>9.307E-2</v>
          </cell>
          <cell r="X1488">
            <v>382.2422128</v>
          </cell>
        </row>
        <row r="1489">
          <cell r="B1489" t="str">
            <v>52N09</v>
          </cell>
          <cell r="C1489" t="str">
            <v>5152</v>
          </cell>
          <cell r="D1489" t="str">
            <v>(PCI) Walk-In - Kiosk</v>
          </cell>
          <cell r="E1489" t="str">
            <v>09906489</v>
          </cell>
          <cell r="F1489" t="str">
            <v>GP-Cap Specific</v>
          </cell>
          <cell r="G1489">
            <v>43497</v>
          </cell>
          <cell r="H1489" t="str">
            <v>202105</v>
          </cell>
          <cell r="I1489">
            <v>202105</v>
          </cell>
          <cell r="J1489" t="str">
            <v>CD</v>
          </cell>
          <cell r="K1489" t="str">
            <v>AA</v>
          </cell>
          <cell r="L1489" t="str">
            <v>391100</v>
          </cell>
          <cell r="M1489" t="str">
            <v xml:space="preserve">099                                </v>
          </cell>
          <cell r="N1489" t="str">
            <v>00</v>
          </cell>
          <cell r="O1489" t="str">
            <v xml:space="preserve">UADD    </v>
          </cell>
          <cell r="P1489" t="str">
            <v>Payment Card Industry (PCI)</v>
          </cell>
          <cell r="Q1489" t="str">
            <v>Payment Card Industry (PCI)</v>
          </cell>
          <cell r="R1489">
            <v>4990.83</v>
          </cell>
          <cell r="S1489" t="str">
            <v>5152</v>
          </cell>
          <cell r="T1489" t="str">
            <v>52N09</v>
          </cell>
          <cell r="U1489" t="str">
            <v>Projects</v>
          </cell>
          <cell r="V1489" t="str">
            <v>CD.AA.391100</v>
          </cell>
          <cell r="W1489">
            <v>9.307E-2</v>
          </cell>
          <cell r="X1489">
            <v>464.49654809999998</v>
          </cell>
        </row>
        <row r="1490">
          <cell r="B1490" t="str">
            <v>52N09</v>
          </cell>
          <cell r="C1490" t="str">
            <v>5152</v>
          </cell>
          <cell r="D1490" t="str">
            <v>PCI Telephone Paymt Compliance</v>
          </cell>
          <cell r="E1490" t="str">
            <v>09906214</v>
          </cell>
          <cell r="F1490" t="str">
            <v>GP-Cap Specific</v>
          </cell>
          <cell r="G1490">
            <v>42979</v>
          </cell>
          <cell r="H1490" t="str">
            <v>202105</v>
          </cell>
          <cell r="I1490">
            <v>202105</v>
          </cell>
          <cell r="J1490" t="str">
            <v>CD</v>
          </cell>
          <cell r="K1490" t="str">
            <v>AA</v>
          </cell>
          <cell r="L1490" t="str">
            <v>303100</v>
          </cell>
          <cell r="M1490" t="str">
            <v xml:space="preserve">099                                </v>
          </cell>
          <cell r="N1490" t="str">
            <v>00</v>
          </cell>
          <cell r="O1490" t="str">
            <v xml:space="preserve">UADD    </v>
          </cell>
          <cell r="P1490" t="str">
            <v>Payment Card Industry (PCI)</v>
          </cell>
          <cell r="Q1490" t="str">
            <v>Payment Card Industry (PCI)</v>
          </cell>
          <cell r="R1490">
            <v>1133.44</v>
          </cell>
          <cell r="S1490" t="str">
            <v>5152</v>
          </cell>
          <cell r="T1490" t="str">
            <v>52N09</v>
          </cell>
          <cell r="U1490" t="str">
            <v>Projects</v>
          </cell>
          <cell r="V1490" t="str">
            <v>CD.AA.303100</v>
          </cell>
          <cell r="W1490">
            <v>9.307E-2</v>
          </cell>
          <cell r="X1490">
            <v>105.48926080000001</v>
          </cell>
        </row>
        <row r="1491">
          <cell r="B1491" t="str">
            <v>52N09</v>
          </cell>
          <cell r="C1491" t="str">
            <v>5152</v>
          </cell>
          <cell r="D1491" t="str">
            <v>PCI Telephone Paymt Compliance</v>
          </cell>
          <cell r="E1491" t="str">
            <v>09906214</v>
          </cell>
          <cell r="F1491" t="str">
            <v>GP-Cap Specific</v>
          </cell>
          <cell r="G1491">
            <v>42979</v>
          </cell>
          <cell r="H1491" t="str">
            <v>202105</v>
          </cell>
          <cell r="I1491">
            <v>202105</v>
          </cell>
          <cell r="J1491" t="str">
            <v>CD</v>
          </cell>
          <cell r="K1491" t="str">
            <v>AA</v>
          </cell>
          <cell r="L1491" t="str">
            <v>391100</v>
          </cell>
          <cell r="M1491" t="str">
            <v xml:space="preserve">099                                </v>
          </cell>
          <cell r="N1491" t="str">
            <v>00</v>
          </cell>
          <cell r="O1491" t="str">
            <v xml:space="preserve">UADD    </v>
          </cell>
          <cell r="P1491" t="str">
            <v>Payment Card Industry (PCI)</v>
          </cell>
          <cell r="Q1491" t="str">
            <v>Payment Card Industry (PCI)</v>
          </cell>
          <cell r="R1491">
            <v>453.38</v>
          </cell>
          <cell r="S1491" t="str">
            <v>5152</v>
          </cell>
          <cell r="T1491" t="str">
            <v>52N09</v>
          </cell>
          <cell r="U1491" t="str">
            <v>Projects</v>
          </cell>
          <cell r="V1491" t="str">
            <v>CD.AA.391100</v>
          </cell>
          <cell r="W1491">
            <v>9.307E-2</v>
          </cell>
          <cell r="X1491">
            <v>42.196076599999998</v>
          </cell>
        </row>
        <row r="1492">
          <cell r="B1492" t="str">
            <v>52N09</v>
          </cell>
          <cell r="C1492" t="str">
            <v>5152</v>
          </cell>
          <cell r="D1492" t="str">
            <v>PCI Telephone Paymt Compliance</v>
          </cell>
          <cell r="E1492" t="str">
            <v>09906214</v>
          </cell>
          <cell r="F1492" t="str">
            <v>GP-Cap Specific</v>
          </cell>
          <cell r="G1492">
            <v>42979</v>
          </cell>
          <cell r="H1492" t="str">
            <v>202105</v>
          </cell>
          <cell r="I1492">
            <v>202105</v>
          </cell>
          <cell r="J1492" t="str">
            <v>CD</v>
          </cell>
          <cell r="K1492" t="str">
            <v>AA</v>
          </cell>
          <cell r="L1492" t="str">
            <v>397000</v>
          </cell>
          <cell r="M1492" t="str">
            <v xml:space="preserve">099                                </v>
          </cell>
          <cell r="N1492" t="str">
            <v>SPOTE</v>
          </cell>
          <cell r="O1492" t="str">
            <v xml:space="preserve">UADD    </v>
          </cell>
          <cell r="P1492" t="str">
            <v>Payment Card Industry (PCI)</v>
          </cell>
          <cell r="Q1492" t="str">
            <v>Payment Card Industry (PCI)</v>
          </cell>
          <cell r="R1492">
            <v>1133.44</v>
          </cell>
          <cell r="S1492" t="str">
            <v>5152</v>
          </cell>
          <cell r="T1492" t="str">
            <v>52N09</v>
          </cell>
          <cell r="U1492" t="str">
            <v>Projects</v>
          </cell>
          <cell r="V1492" t="str">
            <v>CD.AA.397000</v>
          </cell>
          <cell r="W1492">
            <v>9.307E-2</v>
          </cell>
          <cell r="X1492">
            <v>105.48926080000001</v>
          </cell>
        </row>
        <row r="1493">
          <cell r="B1493" t="str">
            <v>55N09</v>
          </cell>
          <cell r="C1493" t="str">
            <v>5155</v>
          </cell>
          <cell r="D1493" t="str">
            <v>Active Directory Refresh</v>
          </cell>
          <cell r="E1493" t="str">
            <v>09906700</v>
          </cell>
          <cell r="F1493" t="str">
            <v>GP-Cap Specific</v>
          </cell>
          <cell r="G1493">
            <v>43952</v>
          </cell>
          <cell r="H1493" t="str">
            <v>202105</v>
          </cell>
          <cell r="I1493">
            <v>202105</v>
          </cell>
          <cell r="J1493" t="str">
            <v>CD</v>
          </cell>
          <cell r="K1493" t="str">
            <v>AA</v>
          </cell>
          <cell r="L1493" t="str">
            <v>303100</v>
          </cell>
          <cell r="M1493" t="str">
            <v xml:space="preserve">099                                </v>
          </cell>
          <cell r="N1493" t="str">
            <v>00</v>
          </cell>
          <cell r="O1493" t="str">
            <v xml:space="preserve">UADD    </v>
          </cell>
          <cell r="P1493" t="str">
            <v>Data Center Compute and Storage Systems</v>
          </cell>
          <cell r="Q1493" t="str">
            <v>Data Center Compute and Storage Systems</v>
          </cell>
          <cell r="R1493">
            <v>13321.45</v>
          </cell>
          <cell r="S1493" t="str">
            <v>5155</v>
          </cell>
          <cell r="T1493" t="str">
            <v>55N09</v>
          </cell>
          <cell r="U1493" t="str">
            <v>Programs</v>
          </cell>
          <cell r="V1493" t="str">
            <v>CD.AA.303100</v>
          </cell>
          <cell r="W1493">
            <v>9.307E-2</v>
          </cell>
          <cell r="X1493">
            <v>1239.8273515000001</v>
          </cell>
        </row>
        <row r="1494">
          <cell r="B1494" t="str">
            <v>55N09</v>
          </cell>
          <cell r="C1494" t="str">
            <v>5155</v>
          </cell>
          <cell r="D1494" t="str">
            <v>Active Directory Refresh</v>
          </cell>
          <cell r="E1494" t="str">
            <v>09906700</v>
          </cell>
          <cell r="F1494" t="str">
            <v>GP-Cap Specific</v>
          </cell>
          <cell r="G1494">
            <v>43952</v>
          </cell>
          <cell r="H1494" t="str">
            <v>202105</v>
          </cell>
          <cell r="I1494">
            <v>202105</v>
          </cell>
          <cell r="J1494" t="str">
            <v>CD</v>
          </cell>
          <cell r="K1494" t="str">
            <v>AA</v>
          </cell>
          <cell r="L1494" t="str">
            <v>391100</v>
          </cell>
          <cell r="M1494" t="str">
            <v xml:space="preserve">099                                </v>
          </cell>
          <cell r="N1494" t="str">
            <v>00</v>
          </cell>
          <cell r="O1494" t="str">
            <v xml:space="preserve">UADD    </v>
          </cell>
          <cell r="P1494" t="str">
            <v>Data Center Compute and Storage Systems</v>
          </cell>
          <cell r="Q1494" t="str">
            <v>Data Center Compute and Storage Systems</v>
          </cell>
          <cell r="R1494">
            <v>0</v>
          </cell>
          <cell r="S1494" t="str">
            <v>5155</v>
          </cell>
          <cell r="T1494" t="str">
            <v>55N09</v>
          </cell>
          <cell r="U1494" t="str">
            <v>Programs</v>
          </cell>
          <cell r="V1494" t="str">
            <v>CD.AA.391100</v>
          </cell>
          <cell r="W1494">
            <v>9.307E-2</v>
          </cell>
          <cell r="X1494">
            <v>0</v>
          </cell>
        </row>
        <row r="1495">
          <cell r="B1495" t="str">
            <v>55N09</v>
          </cell>
          <cell r="C1495" t="str">
            <v>5155</v>
          </cell>
          <cell r="D1495" t="str">
            <v>Control Systems - Gen Storage</v>
          </cell>
          <cell r="E1495" t="str">
            <v>09906860</v>
          </cell>
          <cell r="F1495" t="str">
            <v>GP-Cap Specific</v>
          </cell>
          <cell r="G1495">
            <v>44287</v>
          </cell>
          <cell r="H1495" t="str">
            <v>202105</v>
          </cell>
          <cell r="I1495">
            <v>202105</v>
          </cell>
          <cell r="J1495" t="str">
            <v>CD</v>
          </cell>
          <cell r="K1495" t="str">
            <v>AA</v>
          </cell>
          <cell r="L1495" t="str">
            <v>391100</v>
          </cell>
          <cell r="M1495" t="str">
            <v xml:space="preserve">099                                </v>
          </cell>
          <cell r="N1495" t="str">
            <v>00</v>
          </cell>
          <cell r="O1495" t="str">
            <v xml:space="preserve">UADD    </v>
          </cell>
          <cell r="P1495" t="str">
            <v>Data Center Compute and Storage Systems</v>
          </cell>
          <cell r="Q1495" t="str">
            <v>Data Center Compute and Storage Systems</v>
          </cell>
          <cell r="R1495">
            <v>42614.75</v>
          </cell>
          <cell r="S1495" t="str">
            <v>5155</v>
          </cell>
          <cell r="T1495" t="str">
            <v>55N09</v>
          </cell>
          <cell r="U1495" t="str">
            <v>Programs</v>
          </cell>
          <cell r="V1495" t="str">
            <v>CD.AA.391100</v>
          </cell>
          <cell r="W1495">
            <v>9.307E-2</v>
          </cell>
          <cell r="X1495">
            <v>3966.1547824999998</v>
          </cell>
        </row>
        <row r="1496">
          <cell r="B1496" t="str">
            <v>55N09</v>
          </cell>
          <cell r="C1496" t="str">
            <v>5155</v>
          </cell>
          <cell r="D1496" t="str">
            <v>Gen Remote Site Server Ref Rpl</v>
          </cell>
          <cell r="E1496" t="str">
            <v>09906841</v>
          </cell>
          <cell r="F1496" t="str">
            <v>GP-Cap Specific</v>
          </cell>
          <cell r="G1496">
            <v>42644</v>
          </cell>
          <cell r="H1496" t="str">
            <v>202105</v>
          </cell>
          <cell r="I1496">
            <v>202105</v>
          </cell>
          <cell r="J1496" t="str">
            <v>CD</v>
          </cell>
          <cell r="K1496" t="str">
            <v>AA</v>
          </cell>
          <cell r="L1496" t="str">
            <v>303100</v>
          </cell>
          <cell r="M1496" t="str">
            <v xml:space="preserve">099                                </v>
          </cell>
          <cell r="N1496" t="str">
            <v>00</v>
          </cell>
          <cell r="O1496" t="str">
            <v xml:space="preserve">UADD    </v>
          </cell>
          <cell r="P1496" t="str">
            <v>Data Center Compute and Storage Systems</v>
          </cell>
          <cell r="Q1496" t="str">
            <v>Data Center Compute and Storage Systems</v>
          </cell>
          <cell r="R1496">
            <v>-6309.18</v>
          </cell>
          <cell r="S1496" t="str">
            <v>5155</v>
          </cell>
          <cell r="T1496" t="str">
            <v>55N09</v>
          </cell>
          <cell r="U1496" t="str">
            <v>Programs</v>
          </cell>
          <cell r="V1496" t="str">
            <v>CD.AA.303100</v>
          </cell>
          <cell r="W1496">
            <v>9.307E-2</v>
          </cell>
          <cell r="X1496">
            <v>-587.19538260000002</v>
          </cell>
        </row>
        <row r="1497">
          <cell r="B1497" t="str">
            <v>55N09</v>
          </cell>
          <cell r="C1497" t="str">
            <v>5155</v>
          </cell>
          <cell r="D1497" t="str">
            <v>Gen Remote Site Server Ref Rpl</v>
          </cell>
          <cell r="E1497" t="str">
            <v>09906841</v>
          </cell>
          <cell r="F1497" t="str">
            <v>GP-Cap Specific</v>
          </cell>
          <cell r="G1497">
            <v>42644</v>
          </cell>
          <cell r="H1497" t="str">
            <v>202105</v>
          </cell>
          <cell r="I1497">
            <v>202105</v>
          </cell>
          <cell r="J1497" t="str">
            <v>CD</v>
          </cell>
          <cell r="K1497" t="str">
            <v>AA</v>
          </cell>
          <cell r="L1497" t="str">
            <v>391100</v>
          </cell>
          <cell r="M1497" t="str">
            <v xml:space="preserve">099                                </v>
          </cell>
          <cell r="N1497" t="str">
            <v>00</v>
          </cell>
          <cell r="O1497" t="str">
            <v xml:space="preserve">UADD    </v>
          </cell>
          <cell r="P1497" t="str">
            <v>Data Center Compute and Storage Systems</v>
          </cell>
          <cell r="Q1497" t="str">
            <v>Data Center Compute and Storage Systems</v>
          </cell>
          <cell r="R1497">
            <v>-88959.55</v>
          </cell>
          <cell r="S1497" t="str">
            <v>5155</v>
          </cell>
          <cell r="T1497" t="str">
            <v>55N09</v>
          </cell>
          <cell r="U1497" t="str">
            <v>Programs</v>
          </cell>
          <cell r="V1497" t="str">
            <v>CD.AA.391100</v>
          </cell>
          <cell r="W1497">
            <v>9.307E-2</v>
          </cell>
          <cell r="X1497">
            <v>-8279.4653185000006</v>
          </cell>
        </row>
        <row r="1498">
          <cell r="B1498" t="str">
            <v>56N09</v>
          </cell>
          <cell r="C1498" t="str">
            <v>5156</v>
          </cell>
          <cell r="D1498" t="str">
            <v>Nokia HM Cell Implementation</v>
          </cell>
          <cell r="E1498" t="str">
            <v>09906706</v>
          </cell>
          <cell r="F1498" t="str">
            <v>GP-Cap Specific</v>
          </cell>
          <cell r="G1498">
            <v>43952</v>
          </cell>
          <cell r="H1498" t="str">
            <v>202105</v>
          </cell>
          <cell r="I1498">
            <v>202105</v>
          </cell>
          <cell r="J1498" t="str">
            <v>CD</v>
          </cell>
          <cell r="K1498" t="str">
            <v>AA</v>
          </cell>
          <cell r="L1498" t="str">
            <v>397000</v>
          </cell>
          <cell r="M1498" t="str">
            <v xml:space="preserve">099                                </v>
          </cell>
          <cell r="N1498" t="str">
            <v>00</v>
          </cell>
          <cell r="O1498" t="str">
            <v xml:space="preserve">CFNU    </v>
          </cell>
          <cell r="P1498" t="str">
            <v>Digital Grid Network Expansion</v>
          </cell>
          <cell r="Q1498" t="str">
            <v>Digital Grid Network Expansion</v>
          </cell>
          <cell r="R1498">
            <v>254328.18</v>
          </cell>
          <cell r="S1498" t="str">
            <v>5156</v>
          </cell>
          <cell r="T1498" t="str">
            <v>56N09</v>
          </cell>
          <cell r="U1498" t="str">
            <v>Programs</v>
          </cell>
          <cell r="V1498" t="str">
            <v>CD.AA.397000</v>
          </cell>
          <cell r="W1498">
            <v>9.307E-2</v>
          </cell>
          <cell r="X1498">
            <v>23670.323712599999</v>
          </cell>
        </row>
        <row r="1499">
          <cell r="B1499" t="str">
            <v>56N09</v>
          </cell>
          <cell r="C1499" t="str">
            <v>5156</v>
          </cell>
          <cell r="D1499" t="str">
            <v>Nokia HM Cell Implementation</v>
          </cell>
          <cell r="E1499" t="str">
            <v>09906706</v>
          </cell>
          <cell r="F1499" t="str">
            <v>GP-Cap Specific</v>
          </cell>
          <cell r="G1499">
            <v>43952</v>
          </cell>
          <cell r="H1499" t="str">
            <v>202105</v>
          </cell>
          <cell r="I1499">
            <v>202105</v>
          </cell>
          <cell r="J1499" t="str">
            <v>CD</v>
          </cell>
          <cell r="K1499" t="str">
            <v>AA</v>
          </cell>
          <cell r="L1499" t="str">
            <v>397000</v>
          </cell>
          <cell r="M1499" t="str">
            <v xml:space="preserve">099                                </v>
          </cell>
          <cell r="N1499" t="str">
            <v>00</v>
          </cell>
          <cell r="O1499" t="str">
            <v xml:space="preserve">NURV    </v>
          </cell>
          <cell r="P1499" t="str">
            <v>Digital Grid Network Expansion</v>
          </cell>
          <cell r="Q1499" t="str">
            <v>Digital Grid Network Expansion</v>
          </cell>
          <cell r="R1499">
            <v>-254328.18</v>
          </cell>
          <cell r="S1499" t="str">
            <v>5156</v>
          </cell>
          <cell r="T1499" t="str">
            <v>56N09</v>
          </cell>
          <cell r="U1499" t="str">
            <v>Programs</v>
          </cell>
          <cell r="V1499" t="str">
            <v>CD.AA.397000</v>
          </cell>
          <cell r="W1499">
            <v>9.307E-2</v>
          </cell>
          <cell r="X1499">
            <v>-23670.323712599999</v>
          </cell>
        </row>
        <row r="1500">
          <cell r="B1500" t="str">
            <v>56N09</v>
          </cell>
          <cell r="C1500" t="str">
            <v>5156</v>
          </cell>
          <cell r="D1500" t="str">
            <v>Regional Satellite Deployment</v>
          </cell>
          <cell r="E1500" t="str">
            <v>09906605</v>
          </cell>
          <cell r="F1500" t="str">
            <v>GP-Cap Specific</v>
          </cell>
          <cell r="G1500">
            <v>43525</v>
          </cell>
          <cell r="H1500" t="str">
            <v>202105</v>
          </cell>
          <cell r="I1500">
            <v>202105</v>
          </cell>
          <cell r="J1500" t="str">
            <v>CD</v>
          </cell>
          <cell r="K1500" t="str">
            <v>AA</v>
          </cell>
          <cell r="L1500" t="str">
            <v>397000</v>
          </cell>
          <cell r="M1500" t="str">
            <v xml:space="preserve">099                                </v>
          </cell>
          <cell r="N1500" t="str">
            <v>00</v>
          </cell>
          <cell r="O1500" t="str">
            <v xml:space="preserve">UADD    </v>
          </cell>
          <cell r="P1500" t="str">
            <v>Digital Grid Network Expansion</v>
          </cell>
          <cell r="Q1500" t="str">
            <v>Digital Grid Network Expansion</v>
          </cell>
          <cell r="R1500">
            <v>5654.94</v>
          </cell>
          <cell r="S1500" t="str">
            <v>5156</v>
          </cell>
          <cell r="T1500" t="str">
            <v>56N09</v>
          </cell>
          <cell r="U1500" t="str">
            <v>Programs</v>
          </cell>
          <cell r="V1500" t="str">
            <v>CD.AA.397000</v>
          </cell>
          <cell r="W1500">
            <v>9.307E-2</v>
          </cell>
          <cell r="X1500">
            <v>526.30526579999992</v>
          </cell>
        </row>
        <row r="1501">
          <cell r="B1501" t="str">
            <v>80K51</v>
          </cell>
          <cell r="C1501" t="str">
            <v>7000</v>
          </cell>
          <cell r="D1501" t="str">
            <v>46208 Communications - SUV</v>
          </cell>
          <cell r="E1501" t="str">
            <v>09906682</v>
          </cell>
          <cell r="F1501" t="str">
            <v>GP-Cap Specific</v>
          </cell>
          <cell r="G1501">
            <v>43891</v>
          </cell>
          <cell r="H1501" t="str">
            <v>202105</v>
          </cell>
          <cell r="I1501">
            <v>202105</v>
          </cell>
          <cell r="J1501" t="str">
            <v>CD</v>
          </cell>
          <cell r="K1501" t="str">
            <v>AA</v>
          </cell>
          <cell r="L1501" t="str">
            <v>392046</v>
          </cell>
          <cell r="M1501" t="str">
            <v xml:space="preserve">099                                </v>
          </cell>
          <cell r="N1501" t="str">
            <v>00</v>
          </cell>
          <cell r="O1501" t="str">
            <v xml:space="preserve">UADD    </v>
          </cell>
          <cell r="P1501" t="str">
            <v>Transportation Equip</v>
          </cell>
          <cell r="Q1501" t="str">
            <v>Transportation Equipment-System Wide</v>
          </cell>
          <cell r="R1501">
            <v>87613.77</v>
          </cell>
          <cell r="S1501" t="str">
            <v>7000</v>
          </cell>
          <cell r="T1501" t="str">
            <v>80K51</v>
          </cell>
          <cell r="U1501" t="str">
            <v>Programs</v>
          </cell>
          <cell r="V1501" t="str">
            <v>CD.AA.392046</v>
          </cell>
          <cell r="W1501">
            <v>9.307E-2</v>
          </cell>
          <cell r="X1501">
            <v>8154.2135739000005</v>
          </cell>
        </row>
        <row r="1502">
          <cell r="B1502" t="str">
            <v>80K51</v>
          </cell>
          <cell r="C1502" t="str">
            <v>7000</v>
          </cell>
          <cell r="D1502" t="str">
            <v>46209 Communications - truck</v>
          </cell>
          <cell r="E1502" t="str">
            <v>09906683</v>
          </cell>
          <cell r="F1502" t="str">
            <v>GP-Cap Specific</v>
          </cell>
          <cell r="G1502">
            <v>43891</v>
          </cell>
          <cell r="H1502" t="str">
            <v>202105</v>
          </cell>
          <cell r="I1502">
            <v>202105</v>
          </cell>
          <cell r="J1502" t="str">
            <v>CD</v>
          </cell>
          <cell r="K1502" t="str">
            <v>AA</v>
          </cell>
          <cell r="L1502" t="str">
            <v>392046</v>
          </cell>
          <cell r="M1502" t="str">
            <v xml:space="preserve">099                                </v>
          </cell>
          <cell r="N1502" t="str">
            <v>00</v>
          </cell>
          <cell r="O1502" t="str">
            <v xml:space="preserve">UADD    </v>
          </cell>
          <cell r="P1502" t="str">
            <v>Transportation Equip</v>
          </cell>
          <cell r="Q1502" t="str">
            <v>Transportation Equipment-System Wide</v>
          </cell>
          <cell r="R1502">
            <v>407.39</v>
          </cell>
          <cell r="S1502" t="str">
            <v>7000</v>
          </cell>
          <cell r="T1502" t="str">
            <v>80K51</v>
          </cell>
          <cell r="U1502" t="str">
            <v>Programs</v>
          </cell>
          <cell r="V1502" t="str">
            <v>CD.AA.392046</v>
          </cell>
          <cell r="W1502">
            <v>9.307E-2</v>
          </cell>
          <cell r="X1502">
            <v>37.915787299999998</v>
          </cell>
        </row>
        <row r="1503">
          <cell r="B1503" t="str">
            <v>80K51</v>
          </cell>
          <cell r="C1503" t="str">
            <v>7000</v>
          </cell>
          <cell r="D1503" t="str">
            <v>46210 Communications - SUV</v>
          </cell>
          <cell r="E1503" t="str">
            <v>09906684</v>
          </cell>
          <cell r="F1503" t="str">
            <v>GP-Cap Specific</v>
          </cell>
          <cell r="G1503">
            <v>43891</v>
          </cell>
          <cell r="H1503" t="str">
            <v>202105</v>
          </cell>
          <cell r="I1503">
            <v>202105</v>
          </cell>
          <cell r="J1503" t="str">
            <v>CD</v>
          </cell>
          <cell r="K1503" t="str">
            <v>AA</v>
          </cell>
          <cell r="L1503" t="str">
            <v>392046</v>
          </cell>
          <cell r="M1503" t="str">
            <v xml:space="preserve">099                                </v>
          </cell>
          <cell r="N1503" t="str">
            <v>00</v>
          </cell>
          <cell r="O1503" t="str">
            <v xml:space="preserve">UADD    </v>
          </cell>
          <cell r="P1503" t="str">
            <v>Transportation Equip</v>
          </cell>
          <cell r="Q1503" t="str">
            <v>Transportation Equipment-System Wide</v>
          </cell>
          <cell r="R1503">
            <v>329.66</v>
          </cell>
          <cell r="S1503" t="str">
            <v>7000</v>
          </cell>
          <cell r="T1503" t="str">
            <v>80K51</v>
          </cell>
          <cell r="U1503" t="str">
            <v>Programs</v>
          </cell>
          <cell r="V1503" t="str">
            <v>CD.AA.392046</v>
          </cell>
          <cell r="W1503">
            <v>9.307E-2</v>
          </cell>
          <cell r="X1503">
            <v>30.681456200000003</v>
          </cell>
        </row>
        <row r="1504">
          <cell r="B1504" t="str">
            <v>80K51</v>
          </cell>
          <cell r="C1504" t="str">
            <v>7000</v>
          </cell>
          <cell r="D1504" t="str">
            <v>48005 Klamath Falls - truck</v>
          </cell>
          <cell r="E1504" t="str">
            <v>98705105</v>
          </cell>
          <cell r="F1504" t="str">
            <v>GP-Cap Specific</v>
          </cell>
          <cell r="G1504">
            <v>43739</v>
          </cell>
          <cell r="H1504" t="str">
            <v>202105</v>
          </cell>
          <cell r="I1504">
            <v>202105</v>
          </cell>
          <cell r="J1504" t="str">
            <v>GD</v>
          </cell>
          <cell r="K1504" t="str">
            <v>OR</v>
          </cell>
          <cell r="L1504" t="str">
            <v>392048</v>
          </cell>
          <cell r="M1504" t="str">
            <v xml:space="preserve">068                                </v>
          </cell>
          <cell r="N1504" t="str">
            <v>00</v>
          </cell>
          <cell r="O1504" t="str">
            <v xml:space="preserve">CFNU    </v>
          </cell>
          <cell r="P1504" t="str">
            <v>Transportation Equip</v>
          </cell>
          <cell r="Q1504" t="str">
            <v>Transportation Equipment-System Wide</v>
          </cell>
          <cell r="R1504">
            <v>108697.85</v>
          </cell>
          <cell r="S1504" t="str">
            <v>7000</v>
          </cell>
          <cell r="T1504" t="str">
            <v>80K51</v>
          </cell>
          <cell r="U1504" t="str">
            <v>Programs</v>
          </cell>
          <cell r="V1504" t="str">
            <v>GD.OR.392048</v>
          </cell>
          <cell r="W1504">
            <v>1</v>
          </cell>
          <cell r="X1504">
            <v>108697.85</v>
          </cell>
        </row>
        <row r="1505">
          <cell r="B1505" t="str">
            <v>80K51</v>
          </cell>
          <cell r="C1505" t="str">
            <v>7000</v>
          </cell>
          <cell r="D1505" t="str">
            <v>48005 Klamath Falls - truck</v>
          </cell>
          <cell r="E1505" t="str">
            <v>98705105</v>
          </cell>
          <cell r="F1505" t="str">
            <v>GP-Cap Specific</v>
          </cell>
          <cell r="G1505">
            <v>43739</v>
          </cell>
          <cell r="H1505" t="str">
            <v>202105</v>
          </cell>
          <cell r="I1505">
            <v>202105</v>
          </cell>
          <cell r="J1505" t="str">
            <v>GD</v>
          </cell>
          <cell r="K1505" t="str">
            <v>OR</v>
          </cell>
          <cell r="L1505" t="str">
            <v>392048</v>
          </cell>
          <cell r="M1505" t="str">
            <v xml:space="preserve">068                                </v>
          </cell>
          <cell r="N1505" t="str">
            <v>00</v>
          </cell>
          <cell r="O1505" t="str">
            <v xml:space="preserve">NURV    </v>
          </cell>
          <cell r="P1505" t="str">
            <v>Transportation Equip</v>
          </cell>
          <cell r="Q1505" t="str">
            <v>Transportation Equipment-System Wide</v>
          </cell>
          <cell r="R1505">
            <v>-108697.85</v>
          </cell>
          <cell r="S1505" t="str">
            <v>7000</v>
          </cell>
          <cell r="T1505" t="str">
            <v>80K51</v>
          </cell>
          <cell r="U1505" t="str">
            <v>Programs</v>
          </cell>
          <cell r="V1505" t="str">
            <v>GD.OR.392048</v>
          </cell>
          <cell r="W1505">
            <v>1</v>
          </cell>
          <cell r="X1505">
            <v>-108697.85</v>
          </cell>
        </row>
        <row r="1506">
          <cell r="B1506" t="str">
            <v>71H07</v>
          </cell>
          <cell r="C1506" t="str">
            <v>7001</v>
          </cell>
          <cell r="D1506" t="str">
            <v>Fire Alarm System/MassNotif</v>
          </cell>
          <cell r="E1506" t="str">
            <v>11005246</v>
          </cell>
          <cell r="F1506" t="str">
            <v>GP-Cap Specific</v>
          </cell>
          <cell r="G1506">
            <v>42036</v>
          </cell>
          <cell r="H1506" t="str">
            <v>202105</v>
          </cell>
          <cell r="I1506">
            <v>202105</v>
          </cell>
          <cell r="J1506" t="str">
            <v>CD</v>
          </cell>
          <cell r="K1506" t="str">
            <v>AA</v>
          </cell>
          <cell r="L1506" t="str">
            <v>397000</v>
          </cell>
          <cell r="M1506" t="str">
            <v xml:space="preserve">099                                </v>
          </cell>
          <cell r="N1506" t="str">
            <v>SPOAL</v>
          </cell>
          <cell r="O1506" t="str">
            <v xml:space="preserve">CFNU    </v>
          </cell>
          <cell r="P1506" t="str">
            <v>Structures &amp; Improv</v>
          </cell>
          <cell r="Q1506" t="str">
            <v>Structures and Improvements</v>
          </cell>
          <cell r="R1506">
            <v>224500.15</v>
          </cell>
          <cell r="S1506" t="str">
            <v>7001</v>
          </cell>
          <cell r="T1506" t="str">
            <v>71H07</v>
          </cell>
          <cell r="U1506" t="str">
            <v>Programs</v>
          </cell>
          <cell r="V1506" t="str">
            <v>CD.AA.397000</v>
          </cell>
          <cell r="W1506">
            <v>9.307E-2</v>
          </cell>
          <cell r="X1506">
            <v>20894.228960500001</v>
          </cell>
        </row>
        <row r="1507">
          <cell r="B1507" t="str">
            <v>71H07</v>
          </cell>
          <cell r="C1507" t="str">
            <v>7001</v>
          </cell>
          <cell r="D1507" t="str">
            <v>Fire Alarm System/MassNotif</v>
          </cell>
          <cell r="E1507" t="str">
            <v>11005246</v>
          </cell>
          <cell r="F1507" t="str">
            <v>GP-Cap Specific</v>
          </cell>
          <cell r="G1507">
            <v>42036</v>
          </cell>
          <cell r="H1507" t="str">
            <v>202105</v>
          </cell>
          <cell r="I1507">
            <v>202105</v>
          </cell>
          <cell r="J1507" t="str">
            <v>CD</v>
          </cell>
          <cell r="K1507" t="str">
            <v>AA</v>
          </cell>
          <cell r="L1507" t="str">
            <v>397000</v>
          </cell>
          <cell r="M1507" t="str">
            <v xml:space="preserve">099                                </v>
          </cell>
          <cell r="N1507" t="str">
            <v>SPOAL</v>
          </cell>
          <cell r="O1507" t="str">
            <v xml:space="preserve">NURV    </v>
          </cell>
          <cell r="P1507" t="str">
            <v>Structures &amp; Improv</v>
          </cell>
          <cell r="Q1507" t="str">
            <v>Structures and Improvements</v>
          </cell>
          <cell r="R1507">
            <v>-224500.15</v>
          </cell>
          <cell r="S1507" t="str">
            <v>7001</v>
          </cell>
          <cell r="T1507" t="str">
            <v>71H07</v>
          </cell>
          <cell r="U1507" t="str">
            <v>Programs</v>
          </cell>
          <cell r="V1507" t="str">
            <v>CD.AA.397000</v>
          </cell>
          <cell r="W1507">
            <v>9.307E-2</v>
          </cell>
          <cell r="X1507">
            <v>-20894.228960500001</v>
          </cell>
        </row>
        <row r="1508">
          <cell r="B1508" t="str">
            <v>71H07</v>
          </cell>
          <cell r="C1508" t="str">
            <v>7001</v>
          </cell>
          <cell r="D1508" t="str">
            <v>Mass Notif Alarm System 2017</v>
          </cell>
          <cell r="E1508" t="str">
            <v>11005280</v>
          </cell>
          <cell r="F1508" t="str">
            <v>GP-Cap Specific</v>
          </cell>
          <cell r="G1508">
            <v>42826</v>
          </cell>
          <cell r="H1508" t="str">
            <v>202105</v>
          </cell>
          <cell r="I1508">
            <v>202105</v>
          </cell>
          <cell r="J1508" t="str">
            <v>CD</v>
          </cell>
          <cell r="K1508" t="str">
            <v>AA</v>
          </cell>
          <cell r="L1508" t="str">
            <v>390100</v>
          </cell>
          <cell r="M1508" t="str">
            <v xml:space="preserve">099                                </v>
          </cell>
          <cell r="N1508" t="str">
            <v>SPOAL</v>
          </cell>
          <cell r="O1508" t="str">
            <v xml:space="preserve">CFNU    </v>
          </cell>
          <cell r="P1508" t="str">
            <v>Structures &amp; Improv</v>
          </cell>
          <cell r="Q1508" t="str">
            <v>Structures and Improvements</v>
          </cell>
          <cell r="R1508">
            <v>380767.02</v>
          </cell>
          <cell r="S1508" t="str">
            <v>7001</v>
          </cell>
          <cell r="T1508" t="str">
            <v>71H07</v>
          </cell>
          <cell r="U1508" t="str">
            <v>Programs</v>
          </cell>
          <cell r="V1508" t="str">
            <v>CD.AA.390100</v>
          </cell>
          <cell r="W1508">
            <v>9.307E-2</v>
          </cell>
          <cell r="X1508">
            <v>35437.986551400005</v>
          </cell>
        </row>
        <row r="1509">
          <cell r="B1509" t="str">
            <v>71H07</v>
          </cell>
          <cell r="C1509" t="str">
            <v>7001</v>
          </cell>
          <cell r="D1509" t="str">
            <v>Mass Notif Alarm System 2017</v>
          </cell>
          <cell r="E1509" t="str">
            <v>11005280</v>
          </cell>
          <cell r="F1509" t="str">
            <v>GP-Cap Specific</v>
          </cell>
          <cell r="G1509">
            <v>42826</v>
          </cell>
          <cell r="H1509" t="str">
            <v>202105</v>
          </cell>
          <cell r="I1509">
            <v>202105</v>
          </cell>
          <cell r="J1509" t="str">
            <v>CD</v>
          </cell>
          <cell r="K1509" t="str">
            <v>AA</v>
          </cell>
          <cell r="L1509" t="str">
            <v>390100</v>
          </cell>
          <cell r="M1509" t="str">
            <v xml:space="preserve">099                                </v>
          </cell>
          <cell r="N1509" t="str">
            <v>SPOAL</v>
          </cell>
          <cell r="O1509" t="str">
            <v xml:space="preserve">NURV    </v>
          </cell>
          <cell r="P1509" t="str">
            <v>Structures &amp; Improv</v>
          </cell>
          <cell r="Q1509" t="str">
            <v>Structures and Improvements</v>
          </cell>
          <cell r="R1509">
            <v>-380767.02</v>
          </cell>
          <cell r="S1509" t="str">
            <v>7001</v>
          </cell>
          <cell r="T1509" t="str">
            <v>71H07</v>
          </cell>
          <cell r="U1509" t="str">
            <v>Programs</v>
          </cell>
          <cell r="V1509" t="str">
            <v>CD.AA.390100</v>
          </cell>
          <cell r="W1509">
            <v>9.307E-2</v>
          </cell>
          <cell r="X1509">
            <v>-35437.986551400005</v>
          </cell>
        </row>
        <row r="1510">
          <cell r="B1510" t="str">
            <v>71H07</v>
          </cell>
          <cell r="C1510" t="str">
            <v>7001</v>
          </cell>
          <cell r="D1510" t="str">
            <v>Project Center- Site Design</v>
          </cell>
          <cell r="E1510" t="str">
            <v>18400011</v>
          </cell>
          <cell r="F1510" t="str">
            <v>GP-Cap Specific</v>
          </cell>
          <cell r="G1510">
            <v>43435</v>
          </cell>
          <cell r="H1510" t="str">
            <v>202105</v>
          </cell>
          <cell r="I1510">
            <v>202105</v>
          </cell>
          <cell r="J1510" t="str">
            <v>CD</v>
          </cell>
          <cell r="K1510" t="str">
            <v>AA</v>
          </cell>
          <cell r="L1510" t="str">
            <v>390100</v>
          </cell>
          <cell r="M1510" t="str">
            <v xml:space="preserve">099                                </v>
          </cell>
          <cell r="N1510" t="str">
            <v>DTSVC</v>
          </cell>
          <cell r="O1510" t="str">
            <v xml:space="preserve">CFNU    </v>
          </cell>
          <cell r="P1510" t="str">
            <v>Structures &amp; Improv</v>
          </cell>
          <cell r="Q1510" t="str">
            <v>Structures and Improvements</v>
          </cell>
          <cell r="R1510">
            <v>607057.86</v>
          </cell>
          <cell r="S1510" t="str">
            <v>7001</v>
          </cell>
          <cell r="T1510" t="str">
            <v>71H07</v>
          </cell>
          <cell r="U1510" t="str">
            <v>Programs</v>
          </cell>
          <cell r="V1510" t="str">
            <v>CD.AA.390100</v>
          </cell>
          <cell r="W1510">
            <v>9.307E-2</v>
          </cell>
          <cell r="X1510">
            <v>56498.875030199997</v>
          </cell>
        </row>
        <row r="1511">
          <cell r="B1511" t="str">
            <v>71H07</v>
          </cell>
          <cell r="C1511" t="str">
            <v>7001</v>
          </cell>
          <cell r="D1511" t="str">
            <v>Project Center- Site Design</v>
          </cell>
          <cell r="E1511" t="str">
            <v>18400011</v>
          </cell>
          <cell r="F1511" t="str">
            <v>GP-Cap Specific</v>
          </cell>
          <cell r="G1511">
            <v>43435</v>
          </cell>
          <cell r="H1511" t="str">
            <v>202105</v>
          </cell>
          <cell r="I1511">
            <v>202105</v>
          </cell>
          <cell r="J1511" t="str">
            <v>CD</v>
          </cell>
          <cell r="K1511" t="str">
            <v>AA</v>
          </cell>
          <cell r="L1511" t="str">
            <v>390100</v>
          </cell>
          <cell r="M1511" t="str">
            <v xml:space="preserve">099                                </v>
          </cell>
          <cell r="N1511" t="str">
            <v>DTSVC</v>
          </cell>
          <cell r="O1511" t="str">
            <v xml:space="preserve">NURV    </v>
          </cell>
          <cell r="P1511" t="str">
            <v>Structures &amp; Improv</v>
          </cell>
          <cell r="Q1511" t="str">
            <v>Structures and Improvements</v>
          </cell>
          <cell r="R1511">
            <v>-573945.61</v>
          </cell>
          <cell r="S1511" t="str">
            <v>7001</v>
          </cell>
          <cell r="T1511" t="str">
            <v>71H07</v>
          </cell>
          <cell r="U1511" t="str">
            <v>Programs</v>
          </cell>
          <cell r="V1511" t="str">
            <v>CD.AA.390100</v>
          </cell>
          <cell r="W1511">
            <v>9.307E-2</v>
          </cell>
          <cell r="X1511">
            <v>-53417.117922699996</v>
          </cell>
        </row>
        <row r="1512">
          <cell r="B1512" t="str">
            <v>71H07</v>
          </cell>
          <cell r="C1512" t="str">
            <v>7001</v>
          </cell>
          <cell r="D1512" t="str">
            <v>Project Center- Site Design</v>
          </cell>
          <cell r="E1512" t="str">
            <v>18400011</v>
          </cell>
          <cell r="F1512" t="str">
            <v>GP-Cap Specific</v>
          </cell>
          <cell r="G1512">
            <v>43435</v>
          </cell>
          <cell r="H1512" t="str">
            <v>202105</v>
          </cell>
          <cell r="I1512">
            <v>202105</v>
          </cell>
          <cell r="J1512" t="str">
            <v>CD</v>
          </cell>
          <cell r="K1512" t="str">
            <v>AA</v>
          </cell>
          <cell r="L1512" t="str">
            <v>397000</v>
          </cell>
          <cell r="M1512" t="str">
            <v xml:space="preserve">099                                </v>
          </cell>
          <cell r="N1512" t="str">
            <v>DTSVC</v>
          </cell>
          <cell r="O1512" t="str">
            <v xml:space="preserve">NURV    </v>
          </cell>
          <cell r="P1512" t="str">
            <v>Structures &amp; Improv</v>
          </cell>
          <cell r="Q1512" t="str">
            <v>Structures and Improvements</v>
          </cell>
          <cell r="R1512">
            <v>-33112.25</v>
          </cell>
          <cell r="S1512" t="str">
            <v>7001</v>
          </cell>
          <cell r="T1512" t="str">
            <v>71H07</v>
          </cell>
          <cell r="U1512" t="str">
            <v>Programs</v>
          </cell>
          <cell r="V1512" t="str">
            <v>CD.AA.397000</v>
          </cell>
          <cell r="W1512">
            <v>9.307E-2</v>
          </cell>
          <cell r="X1512">
            <v>-3081.7571075000001</v>
          </cell>
        </row>
        <row r="1513">
          <cell r="B1513" t="str">
            <v>76H07</v>
          </cell>
          <cell r="C1513" t="str">
            <v>7003</v>
          </cell>
          <cell r="D1513" t="str">
            <v>Furniture Blanket</v>
          </cell>
          <cell r="E1513" t="str">
            <v>09905895</v>
          </cell>
          <cell r="F1513" t="str">
            <v>GP-Cap Blanket</v>
          </cell>
          <cell r="G1513">
            <v>42005</v>
          </cell>
          <cell r="H1513" t="str">
            <v>202105</v>
          </cell>
          <cell r="I1513">
            <v>202105</v>
          </cell>
          <cell r="J1513" t="str">
            <v>CD</v>
          </cell>
          <cell r="K1513" t="str">
            <v>AA</v>
          </cell>
          <cell r="L1513" t="str">
            <v>391000</v>
          </cell>
          <cell r="M1513" t="str">
            <v xml:space="preserve">099                                </v>
          </cell>
          <cell r="N1513" t="str">
            <v>00</v>
          </cell>
          <cell r="O1513" t="str">
            <v xml:space="preserve">UADD    </v>
          </cell>
          <cell r="P1513" t="str">
            <v>Office Furniture</v>
          </cell>
          <cell r="Q1513" t="str">
            <v>Office Furniture</v>
          </cell>
          <cell r="R1513">
            <v>3141.17</v>
          </cell>
          <cell r="S1513" t="str">
            <v>7003</v>
          </cell>
          <cell r="T1513" t="str">
            <v>76H07</v>
          </cell>
          <cell r="U1513" t="str">
            <v>Programs</v>
          </cell>
          <cell r="V1513" t="str">
            <v>CD.AA.391000</v>
          </cell>
          <cell r="W1513">
            <v>9.307E-2</v>
          </cell>
          <cell r="X1513">
            <v>292.34869190000001</v>
          </cell>
        </row>
        <row r="1514">
          <cell r="B1514" t="str">
            <v>86J51</v>
          </cell>
          <cell r="C1514" t="str">
            <v>7006</v>
          </cell>
          <cell r="D1514" t="str">
            <v>Common Capital Tools</v>
          </cell>
          <cell r="E1514" t="str">
            <v>09901860</v>
          </cell>
          <cell r="F1514" t="str">
            <v>GP-Cap Blanket</v>
          </cell>
          <cell r="G1514">
            <v>34317</v>
          </cell>
          <cell r="H1514" t="str">
            <v>202105</v>
          </cell>
          <cell r="I1514">
            <v>202105</v>
          </cell>
          <cell r="J1514" t="str">
            <v>CD</v>
          </cell>
          <cell r="K1514" t="str">
            <v>AA</v>
          </cell>
          <cell r="L1514" t="str">
            <v>394000</v>
          </cell>
          <cell r="M1514" t="str">
            <v xml:space="preserve">099                                </v>
          </cell>
          <cell r="N1514" t="str">
            <v>00</v>
          </cell>
          <cell r="O1514" t="str">
            <v xml:space="preserve">UADD    </v>
          </cell>
          <cell r="P1514" t="str">
            <v>Tools Lab &amp; Shop Equipment</v>
          </cell>
          <cell r="Q1514" t="str">
            <v>Tools/Lab/Shop Equipment</v>
          </cell>
          <cell r="R1514">
            <v>67130.75</v>
          </cell>
          <cell r="S1514" t="str">
            <v>7006</v>
          </cell>
          <cell r="T1514" t="str">
            <v>86J51</v>
          </cell>
          <cell r="U1514" t="str">
            <v>Programs</v>
          </cell>
          <cell r="V1514" t="str">
            <v>CD.AA.394000</v>
          </cell>
          <cell r="W1514">
            <v>9.307E-2</v>
          </cell>
          <cell r="X1514">
            <v>6247.8589025000001</v>
          </cell>
        </row>
        <row r="1515">
          <cell r="B1515" t="str">
            <v>86J51</v>
          </cell>
          <cell r="C1515" t="str">
            <v>7006</v>
          </cell>
          <cell r="D1515" t="str">
            <v>Gas Capital Tools-Common</v>
          </cell>
          <cell r="E1515" t="str">
            <v>09901861</v>
          </cell>
          <cell r="F1515" t="str">
            <v>GP-Cap Blanket</v>
          </cell>
          <cell r="G1515">
            <v>34305</v>
          </cell>
          <cell r="H1515" t="str">
            <v>202105</v>
          </cell>
          <cell r="I1515">
            <v>202105</v>
          </cell>
          <cell r="J1515" t="str">
            <v>GD</v>
          </cell>
          <cell r="K1515" t="str">
            <v>AA</v>
          </cell>
          <cell r="L1515" t="str">
            <v>394000</v>
          </cell>
          <cell r="M1515" t="str">
            <v xml:space="preserve">099                                </v>
          </cell>
          <cell r="N1515" t="str">
            <v>00</v>
          </cell>
          <cell r="O1515" t="str">
            <v xml:space="preserve">UADD    </v>
          </cell>
          <cell r="P1515" t="str">
            <v>Tools Lab &amp; Shop Equipment</v>
          </cell>
          <cell r="Q1515" t="str">
            <v>Tools/Lab/Shop Equipment</v>
          </cell>
          <cell r="R1515">
            <v>56162.63</v>
          </cell>
          <cell r="S1515" t="str">
            <v>7006</v>
          </cell>
          <cell r="T1515" t="str">
            <v>86J51</v>
          </cell>
          <cell r="U1515" t="str">
            <v>Programs</v>
          </cell>
          <cell r="V1515" t="str">
            <v>GD.AA.394000</v>
          </cell>
          <cell r="W1515">
            <v>0.31167</v>
          </cell>
          <cell r="X1515">
            <v>17504.206892099999</v>
          </cell>
        </row>
        <row r="1516">
          <cell r="B1516" t="str">
            <v>86J51</v>
          </cell>
          <cell r="C1516" t="str">
            <v>7006</v>
          </cell>
          <cell r="D1516" t="str">
            <v>Gas Capital Tools-Oregon</v>
          </cell>
          <cell r="E1516" t="str">
            <v>06801861</v>
          </cell>
          <cell r="F1516" t="str">
            <v>GP-Cap Blanket</v>
          </cell>
          <cell r="G1516">
            <v>35214</v>
          </cell>
          <cell r="H1516" t="str">
            <v>202105</v>
          </cell>
          <cell r="I1516">
            <v>202105</v>
          </cell>
          <cell r="J1516" t="str">
            <v>GD</v>
          </cell>
          <cell r="K1516" t="str">
            <v>OR</v>
          </cell>
          <cell r="L1516" t="str">
            <v>394000</v>
          </cell>
          <cell r="M1516" t="str">
            <v xml:space="preserve">068                                </v>
          </cell>
          <cell r="N1516" t="str">
            <v>00</v>
          </cell>
          <cell r="O1516" t="str">
            <v xml:space="preserve">UADD    </v>
          </cell>
          <cell r="P1516" t="str">
            <v>Tools Lab &amp; Shop Equipment</v>
          </cell>
          <cell r="Q1516" t="str">
            <v>Tools/Lab/Shop Equipment</v>
          </cell>
          <cell r="R1516">
            <v>5824.52</v>
          </cell>
          <cell r="S1516" t="str">
            <v>7006</v>
          </cell>
          <cell r="T1516" t="str">
            <v>86J51</v>
          </cell>
          <cell r="U1516" t="str">
            <v>Programs</v>
          </cell>
          <cell r="V1516" t="str">
            <v>GD.OR.394000</v>
          </cell>
          <cell r="W1516">
            <v>1</v>
          </cell>
          <cell r="X1516">
            <v>5824.52</v>
          </cell>
        </row>
        <row r="1517">
          <cell r="B1517" t="str">
            <v>19C51</v>
          </cell>
          <cell r="C1517" t="str">
            <v>7060</v>
          </cell>
          <cell r="D1517" t="str">
            <v>CEF3 Lab Software &amp; Hardware</v>
          </cell>
          <cell r="E1517" t="str">
            <v>09906837</v>
          </cell>
          <cell r="F1517" t="str">
            <v>GP-Cap Specific</v>
          </cell>
          <cell r="G1517">
            <v>44256</v>
          </cell>
          <cell r="H1517" t="str">
            <v>202105</v>
          </cell>
          <cell r="I1517">
            <v>202105</v>
          </cell>
          <cell r="J1517" t="str">
            <v>CD</v>
          </cell>
          <cell r="K1517" t="str">
            <v>AA</v>
          </cell>
          <cell r="L1517" t="str">
            <v>303100</v>
          </cell>
          <cell r="M1517" t="str">
            <v xml:space="preserve">099                                </v>
          </cell>
          <cell r="N1517" t="str">
            <v>00</v>
          </cell>
          <cell r="O1517" t="str">
            <v xml:space="preserve">UADD    </v>
          </cell>
          <cell r="P1517" t="str">
            <v>Strategic Initiatives</v>
          </cell>
          <cell r="Q1517" t="str">
            <v>South Landing (Catalyst) - Clean Energy Fund 3</v>
          </cell>
          <cell r="R1517">
            <v>12019.48</v>
          </cell>
          <cell r="S1517" t="str">
            <v>7060</v>
          </cell>
          <cell r="T1517" t="str">
            <v>19C51</v>
          </cell>
          <cell r="U1517" t="str">
            <v>Projects</v>
          </cell>
          <cell r="V1517" t="str">
            <v>CD.AA.303100</v>
          </cell>
          <cell r="W1517">
            <v>9.307E-2</v>
          </cell>
          <cell r="X1517">
            <v>1118.6530035999999</v>
          </cell>
        </row>
        <row r="1518">
          <cell r="B1518" t="str">
            <v>19C51</v>
          </cell>
          <cell r="C1518" t="str">
            <v>7060</v>
          </cell>
          <cell r="D1518" t="str">
            <v>CEF3 Lab Software &amp; Hardware</v>
          </cell>
          <cell r="E1518" t="str">
            <v>09906837</v>
          </cell>
          <cell r="F1518" t="str">
            <v>GP-Cap Specific</v>
          </cell>
          <cell r="G1518">
            <v>44256</v>
          </cell>
          <cell r="H1518" t="str">
            <v>202105</v>
          </cell>
          <cell r="I1518">
            <v>202105</v>
          </cell>
          <cell r="J1518" t="str">
            <v>CD</v>
          </cell>
          <cell r="K1518" t="str">
            <v>AA</v>
          </cell>
          <cell r="L1518" t="str">
            <v>391100</v>
          </cell>
          <cell r="M1518" t="str">
            <v xml:space="preserve">099                                </v>
          </cell>
          <cell r="N1518" t="str">
            <v>00</v>
          </cell>
          <cell r="O1518" t="str">
            <v xml:space="preserve">UADD    </v>
          </cell>
          <cell r="P1518" t="str">
            <v>Strategic Initiatives</v>
          </cell>
          <cell r="Q1518" t="str">
            <v>South Landing (Catalyst) - Clean Energy Fund 3</v>
          </cell>
          <cell r="R1518">
            <v>12019.48</v>
          </cell>
          <cell r="S1518" t="str">
            <v>7060</v>
          </cell>
          <cell r="T1518" t="str">
            <v>19C51</v>
          </cell>
          <cell r="U1518" t="str">
            <v>Projects</v>
          </cell>
          <cell r="V1518" t="str">
            <v>CD.AA.391100</v>
          </cell>
          <cell r="W1518">
            <v>9.307E-2</v>
          </cell>
          <cell r="X1518">
            <v>1118.6530035999999</v>
          </cell>
        </row>
        <row r="1519">
          <cell r="B1519" t="str">
            <v>19W09</v>
          </cell>
          <cell r="C1519" t="str">
            <v>7060</v>
          </cell>
          <cell r="D1519" t="str">
            <v>CXP Ph 1: Initial CRM Features</v>
          </cell>
          <cell r="E1519" t="str">
            <v>09906604</v>
          </cell>
          <cell r="F1519" t="str">
            <v>GP-Cap Specific</v>
          </cell>
          <cell r="G1519">
            <v>43709</v>
          </cell>
          <cell r="H1519" t="str">
            <v>202105</v>
          </cell>
          <cell r="I1519">
            <v>202105</v>
          </cell>
          <cell r="J1519" t="str">
            <v>CD</v>
          </cell>
          <cell r="K1519" t="str">
            <v>AA</v>
          </cell>
          <cell r="L1519" t="str">
            <v>303100</v>
          </cell>
          <cell r="M1519" t="str">
            <v xml:space="preserve">099                                </v>
          </cell>
          <cell r="N1519" t="str">
            <v>00</v>
          </cell>
          <cell r="O1519" t="str">
            <v xml:space="preserve">UADD    </v>
          </cell>
          <cell r="P1519" t="str">
            <v>Strategic Initiatives</v>
          </cell>
          <cell r="Q1519" t="str">
            <v>Customer Experience Platform</v>
          </cell>
          <cell r="R1519">
            <v>1762.7</v>
          </cell>
          <cell r="S1519" t="str">
            <v>7060</v>
          </cell>
          <cell r="T1519" t="str">
            <v>19W09</v>
          </cell>
          <cell r="V1519" t="str">
            <v>CD.AA.303100</v>
          </cell>
          <cell r="W1519">
            <v>9.307E-2</v>
          </cell>
          <cell r="X1519">
            <v>164.05448900000002</v>
          </cell>
        </row>
        <row r="1520">
          <cell r="B1520" t="str">
            <v>19W09</v>
          </cell>
          <cell r="C1520" t="str">
            <v>7060</v>
          </cell>
          <cell r="D1520" t="str">
            <v>CXP Ph 1: Initial CRM Features</v>
          </cell>
          <cell r="E1520" t="str">
            <v>09906604</v>
          </cell>
          <cell r="F1520" t="str">
            <v>GP-Cap Specific</v>
          </cell>
          <cell r="G1520">
            <v>43709</v>
          </cell>
          <cell r="H1520" t="str">
            <v>202105</v>
          </cell>
          <cell r="I1520">
            <v>202105</v>
          </cell>
          <cell r="J1520" t="str">
            <v>CD</v>
          </cell>
          <cell r="K1520" t="str">
            <v>AA</v>
          </cell>
          <cell r="L1520" t="str">
            <v>391100</v>
          </cell>
          <cell r="M1520" t="str">
            <v xml:space="preserve">099                                </v>
          </cell>
          <cell r="N1520" t="str">
            <v>00</v>
          </cell>
          <cell r="O1520" t="str">
            <v xml:space="preserve">UADD    </v>
          </cell>
          <cell r="P1520" t="str">
            <v>Strategic Initiatives</v>
          </cell>
          <cell r="Q1520" t="str">
            <v>Customer Experience Platform</v>
          </cell>
          <cell r="R1520">
            <v>0</v>
          </cell>
          <cell r="S1520" t="str">
            <v>7060</v>
          </cell>
          <cell r="T1520" t="str">
            <v>19W09</v>
          </cell>
          <cell r="V1520" t="str">
            <v>CD.AA.391100</v>
          </cell>
          <cell r="W1520">
            <v>9.307E-2</v>
          </cell>
          <cell r="X1520">
            <v>0</v>
          </cell>
        </row>
        <row r="1521">
          <cell r="B1521" t="str">
            <v>5AH07</v>
          </cell>
          <cell r="C1521" t="str">
            <v>7126</v>
          </cell>
          <cell r="D1521" t="str">
            <v>New Investment Recovery Bldg</v>
          </cell>
          <cell r="E1521" t="str">
            <v>11005241</v>
          </cell>
          <cell r="F1521" t="str">
            <v>GP-Cap Specific</v>
          </cell>
          <cell r="G1521">
            <v>42036</v>
          </cell>
          <cell r="H1521" t="str">
            <v>202105</v>
          </cell>
          <cell r="I1521">
            <v>202105</v>
          </cell>
          <cell r="J1521" t="str">
            <v>CD</v>
          </cell>
          <cell r="K1521" t="str">
            <v>AA</v>
          </cell>
          <cell r="L1521" t="str">
            <v>390100</v>
          </cell>
          <cell r="M1521" t="str">
            <v xml:space="preserve">099                                </v>
          </cell>
          <cell r="N1521" t="str">
            <v>CENTR</v>
          </cell>
          <cell r="O1521" t="str">
            <v xml:space="preserve">CFNU    </v>
          </cell>
          <cell r="P1521" t="str">
            <v>Long term Campus Re-Structuring Plan</v>
          </cell>
          <cell r="Q1521" t="str">
            <v>New Investment Recovery/ Hazmat Building</v>
          </cell>
          <cell r="R1521">
            <v>1336312.98</v>
          </cell>
          <cell r="S1521" t="str">
            <v>7126</v>
          </cell>
          <cell r="T1521" t="str">
            <v>5AH07</v>
          </cell>
          <cell r="U1521" t="str">
            <v>Projects</v>
          </cell>
          <cell r="V1521" t="str">
            <v>CD.AA.390100</v>
          </cell>
          <cell r="W1521">
            <v>9.307E-2</v>
          </cell>
          <cell r="X1521">
            <v>124370.6490486</v>
          </cell>
        </row>
        <row r="1522">
          <cell r="B1522" t="str">
            <v>5AH07</v>
          </cell>
          <cell r="C1522" t="str">
            <v>7126</v>
          </cell>
          <cell r="D1522" t="str">
            <v>New Investment Recovery Bldg</v>
          </cell>
          <cell r="E1522" t="str">
            <v>11005241</v>
          </cell>
          <cell r="F1522" t="str">
            <v>GP-Cap Specific</v>
          </cell>
          <cell r="G1522">
            <v>42036</v>
          </cell>
          <cell r="H1522" t="str">
            <v>202105</v>
          </cell>
          <cell r="I1522">
            <v>202105</v>
          </cell>
          <cell r="J1522" t="str">
            <v>CD</v>
          </cell>
          <cell r="K1522" t="str">
            <v>AA</v>
          </cell>
          <cell r="L1522" t="str">
            <v>390100</v>
          </cell>
          <cell r="M1522" t="str">
            <v xml:space="preserve">099                                </v>
          </cell>
          <cell r="N1522" t="str">
            <v>CENTR</v>
          </cell>
          <cell r="O1522" t="str">
            <v xml:space="preserve">NURV    </v>
          </cell>
          <cell r="P1522" t="str">
            <v>Long term Campus Re-Structuring Plan</v>
          </cell>
          <cell r="Q1522" t="str">
            <v>New Investment Recovery/ Hazmat Building</v>
          </cell>
          <cell r="R1522">
            <v>-1402691.51</v>
          </cell>
          <cell r="S1522" t="str">
            <v>7126</v>
          </cell>
          <cell r="T1522" t="str">
            <v>5AH07</v>
          </cell>
          <cell r="U1522" t="str">
            <v>Projects</v>
          </cell>
          <cell r="V1522" t="str">
            <v>CD.AA.390100</v>
          </cell>
          <cell r="W1522">
            <v>9.307E-2</v>
          </cell>
          <cell r="X1522">
            <v>-130548.4988357</v>
          </cell>
        </row>
        <row r="1523">
          <cell r="B1523" t="str">
            <v>5AH07</v>
          </cell>
          <cell r="C1523" t="str">
            <v>7126</v>
          </cell>
          <cell r="D1523" t="str">
            <v>New Investment Recovery Bldg</v>
          </cell>
          <cell r="E1523" t="str">
            <v>11005241</v>
          </cell>
          <cell r="F1523" t="str">
            <v>GP-Cap Specific</v>
          </cell>
          <cell r="G1523">
            <v>42036</v>
          </cell>
          <cell r="H1523" t="str">
            <v>202105</v>
          </cell>
          <cell r="I1523">
            <v>202105</v>
          </cell>
          <cell r="J1523" t="str">
            <v>CD</v>
          </cell>
          <cell r="K1523" t="str">
            <v>AA</v>
          </cell>
          <cell r="L1523" t="str">
            <v>391000</v>
          </cell>
          <cell r="M1523" t="str">
            <v xml:space="preserve">099                                </v>
          </cell>
          <cell r="N1523" t="str">
            <v>CENTR</v>
          </cell>
          <cell r="O1523" t="str">
            <v xml:space="preserve">CFNU    </v>
          </cell>
          <cell r="P1523" t="str">
            <v>Long term Campus Re-Structuring Plan</v>
          </cell>
          <cell r="Q1523" t="str">
            <v>New Investment Recovery/ Hazmat Building</v>
          </cell>
          <cell r="R1523">
            <v>32458.22</v>
          </cell>
          <cell r="S1523" t="str">
            <v>7126</v>
          </cell>
          <cell r="T1523" t="str">
            <v>5AH07</v>
          </cell>
          <cell r="U1523" t="str">
            <v>Projects</v>
          </cell>
          <cell r="V1523" t="str">
            <v>CD.AA.391000</v>
          </cell>
          <cell r="W1523">
            <v>9.307E-2</v>
          </cell>
          <cell r="X1523">
            <v>3020.8865354</v>
          </cell>
        </row>
        <row r="1524">
          <cell r="B1524" t="str">
            <v>5AH07</v>
          </cell>
          <cell r="C1524" t="str">
            <v>7126</v>
          </cell>
          <cell r="D1524" t="str">
            <v>New Investment Recovery Bldg</v>
          </cell>
          <cell r="E1524" t="str">
            <v>11005241</v>
          </cell>
          <cell r="F1524" t="str">
            <v>GP-Cap Specific</v>
          </cell>
          <cell r="G1524">
            <v>42036</v>
          </cell>
          <cell r="H1524" t="str">
            <v>202105</v>
          </cell>
          <cell r="I1524">
            <v>202105</v>
          </cell>
          <cell r="J1524" t="str">
            <v>CD</v>
          </cell>
          <cell r="K1524" t="str">
            <v>AA</v>
          </cell>
          <cell r="L1524" t="str">
            <v>393000</v>
          </cell>
          <cell r="M1524" t="str">
            <v xml:space="preserve">099                                </v>
          </cell>
          <cell r="N1524" t="str">
            <v>00</v>
          </cell>
          <cell r="O1524" t="str">
            <v xml:space="preserve">CFNU    </v>
          </cell>
          <cell r="P1524" t="str">
            <v>Long term Campus Re-Structuring Plan</v>
          </cell>
          <cell r="Q1524" t="str">
            <v>New Investment Recovery/ Hazmat Building</v>
          </cell>
          <cell r="R1524">
            <v>12523.07</v>
          </cell>
          <cell r="S1524" t="str">
            <v>7126</v>
          </cell>
          <cell r="T1524" t="str">
            <v>5AH07</v>
          </cell>
          <cell r="U1524" t="str">
            <v>Projects</v>
          </cell>
          <cell r="V1524" t="str">
            <v>CD.AA.393000</v>
          </cell>
          <cell r="W1524">
            <v>9.307E-2</v>
          </cell>
          <cell r="X1524">
            <v>1165.5221248999999</v>
          </cell>
        </row>
        <row r="1525">
          <cell r="B1525" t="str">
            <v>5AH07</v>
          </cell>
          <cell r="C1525" t="str">
            <v>7126</v>
          </cell>
          <cell r="D1525" t="str">
            <v>New Investment Recovery Bldg</v>
          </cell>
          <cell r="E1525" t="str">
            <v>11005241</v>
          </cell>
          <cell r="F1525" t="str">
            <v>GP-Cap Specific</v>
          </cell>
          <cell r="G1525">
            <v>42036</v>
          </cell>
          <cell r="H1525" t="str">
            <v>202105</v>
          </cell>
          <cell r="I1525">
            <v>202105</v>
          </cell>
          <cell r="J1525" t="str">
            <v>CD</v>
          </cell>
          <cell r="K1525" t="str">
            <v>AA</v>
          </cell>
          <cell r="L1525" t="str">
            <v>394000</v>
          </cell>
          <cell r="M1525" t="str">
            <v xml:space="preserve">099                                </v>
          </cell>
          <cell r="N1525" t="str">
            <v>00</v>
          </cell>
          <cell r="O1525" t="str">
            <v xml:space="preserve">CFNU    </v>
          </cell>
          <cell r="P1525" t="str">
            <v>Long term Campus Re-Structuring Plan</v>
          </cell>
          <cell r="Q1525" t="str">
            <v>New Investment Recovery/ Hazmat Building</v>
          </cell>
          <cell r="R1525">
            <v>21397.24</v>
          </cell>
          <cell r="S1525" t="str">
            <v>7126</v>
          </cell>
          <cell r="T1525" t="str">
            <v>5AH07</v>
          </cell>
          <cell r="U1525" t="str">
            <v>Projects</v>
          </cell>
          <cell r="V1525" t="str">
            <v>CD.AA.394000</v>
          </cell>
          <cell r="W1525">
            <v>9.307E-2</v>
          </cell>
          <cell r="X1525">
            <v>1991.4411268000001</v>
          </cell>
        </row>
        <row r="1526">
          <cell r="B1526" t="str">
            <v>5AH07</v>
          </cell>
          <cell r="C1526" t="str">
            <v>7126</v>
          </cell>
          <cell r="D1526" t="str">
            <v>Waste &amp; Asset Recovery Bldg</v>
          </cell>
          <cell r="E1526" t="str">
            <v>11005217</v>
          </cell>
          <cell r="F1526" t="str">
            <v>GP-Cap Specific</v>
          </cell>
          <cell r="G1526">
            <v>41548</v>
          </cell>
          <cell r="H1526" t="str">
            <v>202105</v>
          </cell>
          <cell r="I1526">
            <v>202105</v>
          </cell>
          <cell r="J1526" t="str">
            <v>CD</v>
          </cell>
          <cell r="K1526" t="str">
            <v>AA</v>
          </cell>
          <cell r="L1526" t="str">
            <v>390100</v>
          </cell>
          <cell r="M1526" t="str">
            <v xml:space="preserve">099                                </v>
          </cell>
          <cell r="N1526" t="str">
            <v>CENTR</v>
          </cell>
          <cell r="O1526" t="str">
            <v xml:space="preserve">CFNU    </v>
          </cell>
          <cell r="P1526" t="str">
            <v>Long term Campus Re-Structuring Plan</v>
          </cell>
          <cell r="Q1526" t="str">
            <v>New Investment Recovery/ Hazmat Building</v>
          </cell>
          <cell r="R1526">
            <v>2876746.44</v>
          </cell>
          <cell r="S1526" t="str">
            <v>7126</v>
          </cell>
          <cell r="T1526" t="str">
            <v>5AH07</v>
          </cell>
          <cell r="U1526" t="str">
            <v>Projects</v>
          </cell>
          <cell r="V1526" t="str">
            <v>CD.AA.390100</v>
          </cell>
          <cell r="W1526">
            <v>9.307E-2</v>
          </cell>
          <cell r="X1526">
            <v>267738.79117079999</v>
          </cell>
        </row>
        <row r="1527">
          <cell r="B1527" t="str">
            <v>5AH07</v>
          </cell>
          <cell r="C1527" t="str">
            <v>7126</v>
          </cell>
          <cell r="D1527" t="str">
            <v>Waste &amp; Asset Recovery Bldg</v>
          </cell>
          <cell r="E1527" t="str">
            <v>11005217</v>
          </cell>
          <cell r="F1527" t="str">
            <v>GP-Cap Specific</v>
          </cell>
          <cell r="G1527">
            <v>41548</v>
          </cell>
          <cell r="H1527" t="str">
            <v>202105</v>
          </cell>
          <cell r="I1527">
            <v>202105</v>
          </cell>
          <cell r="J1527" t="str">
            <v>CD</v>
          </cell>
          <cell r="K1527" t="str">
            <v>AA</v>
          </cell>
          <cell r="L1527" t="str">
            <v>390100</v>
          </cell>
          <cell r="M1527" t="str">
            <v xml:space="preserve">099                                </v>
          </cell>
          <cell r="N1527" t="str">
            <v>CENTR</v>
          </cell>
          <cell r="O1527" t="str">
            <v xml:space="preserve">NURV    </v>
          </cell>
          <cell r="P1527" t="str">
            <v>Long term Campus Re-Structuring Plan</v>
          </cell>
          <cell r="Q1527" t="str">
            <v>New Investment Recovery/ Hazmat Building</v>
          </cell>
          <cell r="R1527">
            <v>-3087593.01</v>
          </cell>
          <cell r="S1527" t="str">
            <v>7126</v>
          </cell>
          <cell r="T1527" t="str">
            <v>5AH07</v>
          </cell>
          <cell r="U1527" t="str">
            <v>Projects</v>
          </cell>
          <cell r="V1527" t="str">
            <v>CD.AA.390100</v>
          </cell>
          <cell r="W1527">
            <v>9.307E-2</v>
          </cell>
          <cell r="X1527">
            <v>-287362.2814407</v>
          </cell>
        </row>
        <row r="1528">
          <cell r="B1528" t="str">
            <v>5AH07</v>
          </cell>
          <cell r="C1528" t="str">
            <v>7126</v>
          </cell>
          <cell r="D1528" t="str">
            <v>Waste &amp; Asset Recovery Bldg</v>
          </cell>
          <cell r="E1528" t="str">
            <v>11005217</v>
          </cell>
          <cell r="F1528" t="str">
            <v>GP-Cap Specific</v>
          </cell>
          <cell r="G1528">
            <v>41548</v>
          </cell>
          <cell r="H1528" t="str">
            <v>202105</v>
          </cell>
          <cell r="I1528">
            <v>202105</v>
          </cell>
          <cell r="J1528" t="str">
            <v>CD</v>
          </cell>
          <cell r="K1528" t="str">
            <v>AA</v>
          </cell>
          <cell r="L1528" t="str">
            <v>391000</v>
          </cell>
          <cell r="M1528" t="str">
            <v xml:space="preserve">099                                </v>
          </cell>
          <cell r="N1528" t="str">
            <v>00</v>
          </cell>
          <cell r="O1528" t="str">
            <v xml:space="preserve">CFNU    </v>
          </cell>
          <cell r="P1528" t="str">
            <v>Long term Campus Re-Structuring Plan</v>
          </cell>
          <cell r="Q1528" t="str">
            <v>New Investment Recovery/ Hazmat Building</v>
          </cell>
          <cell r="R1528">
            <v>40435.18</v>
          </cell>
          <cell r="S1528" t="str">
            <v>7126</v>
          </cell>
          <cell r="T1528" t="str">
            <v>5AH07</v>
          </cell>
          <cell r="U1528" t="str">
            <v>Projects</v>
          </cell>
          <cell r="V1528" t="str">
            <v>CD.AA.391000</v>
          </cell>
          <cell r="W1528">
            <v>9.307E-2</v>
          </cell>
          <cell r="X1528">
            <v>3763.3022025999999</v>
          </cell>
        </row>
        <row r="1529">
          <cell r="B1529" t="str">
            <v>5AH07</v>
          </cell>
          <cell r="C1529" t="str">
            <v>7126</v>
          </cell>
          <cell r="D1529" t="str">
            <v>Waste &amp; Asset Recovery Bldg</v>
          </cell>
          <cell r="E1529" t="str">
            <v>11005217</v>
          </cell>
          <cell r="F1529" t="str">
            <v>GP-Cap Specific</v>
          </cell>
          <cell r="G1529">
            <v>41548</v>
          </cell>
          <cell r="H1529" t="str">
            <v>202105</v>
          </cell>
          <cell r="I1529">
            <v>202105</v>
          </cell>
          <cell r="J1529" t="str">
            <v>CD</v>
          </cell>
          <cell r="K1529" t="str">
            <v>AA</v>
          </cell>
          <cell r="L1529" t="str">
            <v>394000</v>
          </cell>
          <cell r="M1529" t="str">
            <v xml:space="preserve">099                                </v>
          </cell>
          <cell r="N1529" t="str">
            <v>00</v>
          </cell>
          <cell r="O1529" t="str">
            <v xml:space="preserve">CFNU    </v>
          </cell>
          <cell r="P1529" t="str">
            <v>Long term Campus Re-Structuring Plan</v>
          </cell>
          <cell r="Q1529" t="str">
            <v>New Investment Recovery/ Hazmat Building</v>
          </cell>
          <cell r="R1529">
            <v>170411.39</v>
          </cell>
          <cell r="S1529" t="str">
            <v>7126</v>
          </cell>
          <cell r="T1529" t="str">
            <v>5AH07</v>
          </cell>
          <cell r="U1529" t="str">
            <v>Projects</v>
          </cell>
          <cell r="V1529" t="str">
            <v>CD.AA.394000</v>
          </cell>
          <cell r="W1529">
            <v>9.307E-2</v>
          </cell>
          <cell r="X1529">
            <v>15860.188067300001</v>
          </cell>
        </row>
        <row r="1530">
          <cell r="B1530" t="str">
            <v>6BH07</v>
          </cell>
          <cell r="C1530" t="str">
            <v>7131</v>
          </cell>
          <cell r="D1530" t="str">
            <v>Relocate CNG Equipment</v>
          </cell>
          <cell r="E1530" t="str">
            <v>11005301</v>
          </cell>
          <cell r="F1530" t="str">
            <v>GP-Cap Specific</v>
          </cell>
          <cell r="G1530">
            <v>43313</v>
          </cell>
          <cell r="H1530" t="str">
            <v>202105</v>
          </cell>
          <cell r="I1530">
            <v>202105</v>
          </cell>
          <cell r="J1530" t="str">
            <v>CD</v>
          </cell>
          <cell r="K1530" t="str">
            <v>AA</v>
          </cell>
          <cell r="L1530" t="str">
            <v>390100</v>
          </cell>
          <cell r="M1530" t="str">
            <v xml:space="preserve">099                                </v>
          </cell>
          <cell r="N1530" t="str">
            <v>CENTR</v>
          </cell>
          <cell r="O1530" t="str">
            <v xml:space="preserve">CFNU    </v>
          </cell>
          <cell r="P1530" t="str">
            <v>COF Long Term Restructuring Plan Phase 2</v>
          </cell>
          <cell r="Q1530" t="str">
            <v>Long Term Restructuring Ph 2 Future</v>
          </cell>
          <cell r="R1530">
            <v>229830.38</v>
          </cell>
          <cell r="S1530" t="str">
            <v>7131</v>
          </cell>
          <cell r="T1530" t="str">
            <v>6BH07</v>
          </cell>
          <cell r="U1530" t="str">
            <v>Projects</v>
          </cell>
          <cell r="V1530" t="str">
            <v>CD.AA.390100</v>
          </cell>
          <cell r="W1530">
            <v>9.307E-2</v>
          </cell>
          <cell r="X1530">
            <v>21390.313466600001</v>
          </cell>
        </row>
        <row r="1531">
          <cell r="B1531" t="str">
            <v>6BH07</v>
          </cell>
          <cell r="C1531" t="str">
            <v>7131</v>
          </cell>
          <cell r="D1531" t="str">
            <v>Relocate CNG Equipment</v>
          </cell>
          <cell r="E1531" t="str">
            <v>11005301</v>
          </cell>
          <cell r="F1531" t="str">
            <v>GP-Cap Specific</v>
          </cell>
          <cell r="G1531">
            <v>43313</v>
          </cell>
          <cell r="H1531" t="str">
            <v>202105</v>
          </cell>
          <cell r="I1531">
            <v>202105</v>
          </cell>
          <cell r="J1531" t="str">
            <v>CD</v>
          </cell>
          <cell r="K1531" t="str">
            <v>AA</v>
          </cell>
          <cell r="L1531" t="str">
            <v>390100</v>
          </cell>
          <cell r="M1531" t="str">
            <v xml:space="preserve">099                                </v>
          </cell>
          <cell r="N1531" t="str">
            <v>CENTR</v>
          </cell>
          <cell r="O1531" t="str">
            <v xml:space="preserve">NURV    </v>
          </cell>
          <cell r="P1531" t="str">
            <v>COF Long Term Restructuring Plan Phase 2</v>
          </cell>
          <cell r="Q1531" t="str">
            <v>Long Term Restructuring Ph 2 Future</v>
          </cell>
          <cell r="R1531">
            <v>-229830.38</v>
          </cell>
          <cell r="S1531" t="str">
            <v>7131</v>
          </cell>
          <cell r="T1531" t="str">
            <v>6BH07</v>
          </cell>
          <cell r="U1531" t="str">
            <v>Projects</v>
          </cell>
          <cell r="V1531" t="str">
            <v>CD.AA.390100</v>
          </cell>
          <cell r="W1531">
            <v>9.307E-2</v>
          </cell>
          <cell r="X1531">
            <v>-21390.313466600001</v>
          </cell>
        </row>
        <row r="1532">
          <cell r="B1532" t="str">
            <v>19N09</v>
          </cell>
          <cell r="C1532" t="str">
            <v>7141</v>
          </cell>
          <cell r="D1532" t="str">
            <v>EIM BURKE Sub Network Support</v>
          </cell>
          <cell r="E1532" t="str">
            <v>09906525</v>
          </cell>
          <cell r="F1532" t="str">
            <v>GP-Cap Specific</v>
          </cell>
          <cell r="G1532">
            <v>43497</v>
          </cell>
          <cell r="H1532" t="str">
            <v>202105</v>
          </cell>
          <cell r="I1532">
            <v>202105</v>
          </cell>
          <cell r="J1532" t="str">
            <v>CD</v>
          </cell>
          <cell r="K1532" t="str">
            <v>AA</v>
          </cell>
          <cell r="L1532" t="str">
            <v>397000</v>
          </cell>
          <cell r="M1532" t="str">
            <v xml:space="preserve">099                                </v>
          </cell>
          <cell r="N1532" t="str">
            <v>BURCOM</v>
          </cell>
          <cell r="O1532" t="str">
            <v xml:space="preserve">UADD    </v>
          </cell>
          <cell r="P1532" t="str">
            <v>Energy Imbalance Market</v>
          </cell>
          <cell r="Q1532" t="str">
            <v>ET BI Network - EIM</v>
          </cell>
          <cell r="R1532">
            <v>1908.24</v>
          </cell>
          <cell r="S1532" t="str">
            <v>7141</v>
          </cell>
          <cell r="T1532" t="str">
            <v>19N09</v>
          </cell>
          <cell r="U1532" t="str">
            <v>Projects</v>
          </cell>
          <cell r="V1532" t="str">
            <v>CD.AA.397000</v>
          </cell>
          <cell r="W1532">
            <v>9.307E-2</v>
          </cell>
          <cell r="X1532">
            <v>177.59989680000001</v>
          </cell>
        </row>
        <row r="1533">
          <cell r="B1533" t="str">
            <v>19N09</v>
          </cell>
          <cell r="C1533" t="str">
            <v>7141</v>
          </cell>
          <cell r="D1533" t="str">
            <v>EIM Coyote Springs #2</v>
          </cell>
          <cell r="E1533" t="str">
            <v>09906642</v>
          </cell>
          <cell r="F1533" t="str">
            <v>GP-Cap Specific</v>
          </cell>
          <cell r="G1533">
            <v>43831</v>
          </cell>
          <cell r="H1533" t="str">
            <v>202105</v>
          </cell>
          <cell r="I1533">
            <v>202105</v>
          </cell>
          <cell r="J1533" t="str">
            <v>CD</v>
          </cell>
          <cell r="K1533" t="str">
            <v>AA</v>
          </cell>
          <cell r="L1533" t="str">
            <v>397000</v>
          </cell>
          <cell r="M1533" t="str">
            <v xml:space="preserve">099                                </v>
          </cell>
          <cell r="N1533" t="str">
            <v>00</v>
          </cell>
          <cell r="O1533" t="str">
            <v xml:space="preserve">UADD    </v>
          </cell>
          <cell r="P1533" t="str">
            <v>Energy Imbalance Market</v>
          </cell>
          <cell r="Q1533" t="str">
            <v>ET BI Network - EIM</v>
          </cell>
          <cell r="R1533">
            <v>87140.11</v>
          </cell>
          <cell r="S1533" t="str">
            <v>7141</v>
          </cell>
          <cell r="T1533" t="str">
            <v>19N09</v>
          </cell>
          <cell r="U1533" t="str">
            <v>Projects</v>
          </cell>
          <cell r="V1533" t="str">
            <v>CD.AA.397000</v>
          </cell>
          <cell r="W1533">
            <v>9.307E-2</v>
          </cell>
          <cell r="X1533">
            <v>8110.1300376999998</v>
          </cell>
        </row>
        <row r="1534">
          <cell r="B1534" t="str">
            <v>19N09</v>
          </cell>
          <cell r="C1534" t="str">
            <v>7141</v>
          </cell>
          <cell r="D1534" t="str">
            <v>EIM DEER PARK Network Support</v>
          </cell>
          <cell r="E1534" t="str">
            <v>09906597</v>
          </cell>
          <cell r="F1534" t="str">
            <v>GP-Cap Specific</v>
          </cell>
          <cell r="G1534">
            <v>43770</v>
          </cell>
          <cell r="H1534" t="str">
            <v>202105</v>
          </cell>
          <cell r="I1534">
            <v>202105</v>
          </cell>
          <cell r="J1534" t="str">
            <v>CD</v>
          </cell>
          <cell r="K1534" t="str">
            <v>AA</v>
          </cell>
          <cell r="L1534" t="str">
            <v>397000</v>
          </cell>
          <cell r="M1534" t="str">
            <v xml:space="preserve">099                                </v>
          </cell>
          <cell r="N1534" t="str">
            <v>00</v>
          </cell>
          <cell r="O1534" t="str">
            <v xml:space="preserve">UADD    </v>
          </cell>
          <cell r="P1534" t="str">
            <v>Energy Imbalance Market</v>
          </cell>
          <cell r="Q1534" t="str">
            <v>ET BI Network - EIM</v>
          </cell>
          <cell r="R1534">
            <v>698.1</v>
          </cell>
          <cell r="S1534" t="str">
            <v>7141</v>
          </cell>
          <cell r="T1534" t="str">
            <v>19N09</v>
          </cell>
          <cell r="U1534" t="str">
            <v>Projects</v>
          </cell>
          <cell r="V1534" t="str">
            <v>CD.AA.397000</v>
          </cell>
          <cell r="W1534">
            <v>9.307E-2</v>
          </cell>
          <cell r="X1534">
            <v>64.972166999999999</v>
          </cell>
        </row>
        <row r="1535">
          <cell r="B1535" t="str">
            <v>19N09</v>
          </cell>
          <cell r="C1535" t="str">
            <v>7141</v>
          </cell>
          <cell r="D1535" t="str">
            <v>EIM KETTLE FALLS Sub Net Sup</v>
          </cell>
          <cell r="E1535" t="str">
            <v>09906543</v>
          </cell>
          <cell r="F1535" t="str">
            <v>GP-Cap Specific</v>
          </cell>
          <cell r="G1535">
            <v>43617</v>
          </cell>
          <cell r="H1535" t="str">
            <v>202105</v>
          </cell>
          <cell r="I1535">
            <v>202105</v>
          </cell>
          <cell r="J1535" t="str">
            <v>CD</v>
          </cell>
          <cell r="K1535" t="str">
            <v>AA</v>
          </cell>
          <cell r="L1535" t="str">
            <v>397000</v>
          </cell>
          <cell r="M1535" t="str">
            <v xml:space="preserve">099                                </v>
          </cell>
          <cell r="N1535" t="str">
            <v>KETCOM</v>
          </cell>
          <cell r="O1535" t="str">
            <v xml:space="preserve">UADD    </v>
          </cell>
          <cell r="P1535" t="str">
            <v>Energy Imbalance Market</v>
          </cell>
          <cell r="Q1535" t="str">
            <v>ET BI Network - EIM</v>
          </cell>
          <cell r="R1535">
            <v>11694.44</v>
          </cell>
          <cell r="S1535" t="str">
            <v>7141</v>
          </cell>
          <cell r="T1535" t="str">
            <v>19N09</v>
          </cell>
          <cell r="U1535" t="str">
            <v>Projects</v>
          </cell>
          <cell r="V1535" t="str">
            <v>CD.AA.397000</v>
          </cell>
          <cell r="W1535">
            <v>9.307E-2</v>
          </cell>
          <cell r="X1535">
            <v>1088.4015308</v>
          </cell>
        </row>
        <row r="1536">
          <cell r="B1536" t="str">
            <v>19N09</v>
          </cell>
          <cell r="C1536" t="str">
            <v>7141</v>
          </cell>
          <cell r="D1536" t="str">
            <v>EIM LoLo Network Support</v>
          </cell>
          <cell r="E1536" t="str">
            <v>09906599</v>
          </cell>
          <cell r="F1536" t="str">
            <v>GP-Cap Specific</v>
          </cell>
          <cell r="G1536">
            <v>43770</v>
          </cell>
          <cell r="H1536" t="str">
            <v>202105</v>
          </cell>
          <cell r="I1536">
            <v>202105</v>
          </cell>
          <cell r="J1536" t="str">
            <v>CD</v>
          </cell>
          <cell r="K1536" t="str">
            <v>AA</v>
          </cell>
          <cell r="L1536" t="str">
            <v>397000</v>
          </cell>
          <cell r="M1536" t="str">
            <v xml:space="preserve">099                                </v>
          </cell>
          <cell r="N1536" t="str">
            <v>00</v>
          </cell>
          <cell r="O1536" t="str">
            <v xml:space="preserve">UADD    </v>
          </cell>
          <cell r="P1536" t="str">
            <v>Energy Imbalance Market</v>
          </cell>
          <cell r="Q1536" t="str">
            <v>ET BI Network - EIM</v>
          </cell>
          <cell r="R1536">
            <v>-698.1</v>
          </cell>
          <cell r="S1536" t="str">
            <v>7141</v>
          </cell>
          <cell r="T1536" t="str">
            <v>19N09</v>
          </cell>
          <cell r="U1536" t="str">
            <v>Projects</v>
          </cell>
          <cell r="V1536" t="str">
            <v>CD.AA.397000</v>
          </cell>
          <cell r="W1536">
            <v>9.307E-2</v>
          </cell>
          <cell r="X1536">
            <v>-64.972166999999999</v>
          </cell>
        </row>
        <row r="1537">
          <cell r="B1537" t="str">
            <v>19N09</v>
          </cell>
          <cell r="C1537" t="str">
            <v>7141</v>
          </cell>
          <cell r="D1537" t="str">
            <v>EIM Upriver Network Support</v>
          </cell>
          <cell r="E1537" t="str">
            <v>09906735</v>
          </cell>
          <cell r="F1537" t="str">
            <v>GP-Cap Specific</v>
          </cell>
          <cell r="G1537">
            <v>44044</v>
          </cell>
          <cell r="H1537" t="str">
            <v>202105</v>
          </cell>
          <cell r="I1537">
            <v>202105</v>
          </cell>
          <cell r="J1537" t="str">
            <v>CD</v>
          </cell>
          <cell r="K1537" t="str">
            <v>AA</v>
          </cell>
          <cell r="L1537" t="str">
            <v>397000</v>
          </cell>
          <cell r="M1537" t="str">
            <v xml:space="preserve">099                                </v>
          </cell>
          <cell r="N1537" t="str">
            <v>00</v>
          </cell>
          <cell r="O1537" t="str">
            <v xml:space="preserve">UADD    </v>
          </cell>
          <cell r="P1537" t="str">
            <v>Energy Imbalance Market</v>
          </cell>
          <cell r="Q1537" t="str">
            <v>ET BI Network - EIM</v>
          </cell>
          <cell r="R1537">
            <v>49852.94</v>
          </cell>
          <cell r="S1537" t="str">
            <v>7141</v>
          </cell>
          <cell r="T1537" t="str">
            <v>19N09</v>
          </cell>
          <cell r="U1537" t="str">
            <v>Projects</v>
          </cell>
          <cell r="V1537" t="str">
            <v>CD.AA.397000</v>
          </cell>
          <cell r="W1537">
            <v>9.307E-2</v>
          </cell>
          <cell r="X1537">
            <v>4639.8131258000003</v>
          </cell>
        </row>
        <row r="1538">
          <cell r="B1538" t="str">
            <v>19N09</v>
          </cell>
          <cell r="C1538" t="str">
            <v>7141</v>
          </cell>
          <cell r="D1538" t="str">
            <v>EIM Wilbur Network Support</v>
          </cell>
          <cell r="E1538" t="str">
            <v>09906531</v>
          </cell>
          <cell r="F1538" t="str">
            <v>GP-Cap Specific</v>
          </cell>
          <cell r="G1538">
            <v>43617</v>
          </cell>
          <cell r="H1538" t="str">
            <v>202105</v>
          </cell>
          <cell r="I1538">
            <v>202105</v>
          </cell>
          <cell r="J1538" t="str">
            <v>CD</v>
          </cell>
          <cell r="K1538" t="str">
            <v>AA</v>
          </cell>
          <cell r="L1538" t="str">
            <v>397000</v>
          </cell>
          <cell r="M1538" t="str">
            <v xml:space="preserve">099                                </v>
          </cell>
          <cell r="N1538" t="str">
            <v>OROCOM</v>
          </cell>
          <cell r="O1538" t="str">
            <v xml:space="preserve">CFNU    </v>
          </cell>
          <cell r="P1538" t="str">
            <v>Energy Imbalance Market</v>
          </cell>
          <cell r="Q1538" t="str">
            <v>ET BI Network - EIM</v>
          </cell>
          <cell r="R1538">
            <v>84680.17</v>
          </cell>
          <cell r="S1538" t="str">
            <v>7141</v>
          </cell>
          <cell r="T1538" t="str">
            <v>19N09</v>
          </cell>
          <cell r="U1538" t="str">
            <v>Projects</v>
          </cell>
          <cell r="V1538" t="str">
            <v>CD.AA.397000</v>
          </cell>
          <cell r="W1538">
            <v>9.307E-2</v>
          </cell>
          <cell r="X1538">
            <v>7881.1834219000002</v>
          </cell>
        </row>
        <row r="1539">
          <cell r="B1539" t="str">
            <v>19N09</v>
          </cell>
          <cell r="C1539" t="str">
            <v>7141</v>
          </cell>
          <cell r="D1539" t="str">
            <v>EIM Wilbur Network Support</v>
          </cell>
          <cell r="E1539" t="str">
            <v>09906531</v>
          </cell>
          <cell r="F1539" t="str">
            <v>GP-Cap Specific</v>
          </cell>
          <cell r="G1539">
            <v>43617</v>
          </cell>
          <cell r="H1539" t="str">
            <v>202105</v>
          </cell>
          <cell r="I1539">
            <v>202105</v>
          </cell>
          <cell r="J1539" t="str">
            <v>CD</v>
          </cell>
          <cell r="K1539" t="str">
            <v>AA</v>
          </cell>
          <cell r="L1539" t="str">
            <v>397000</v>
          </cell>
          <cell r="M1539" t="str">
            <v xml:space="preserve">099                                </v>
          </cell>
          <cell r="N1539" t="str">
            <v>OROCOM</v>
          </cell>
          <cell r="O1539" t="str">
            <v xml:space="preserve">NURV    </v>
          </cell>
          <cell r="P1539" t="str">
            <v>Energy Imbalance Market</v>
          </cell>
          <cell r="Q1539" t="str">
            <v>ET BI Network - EIM</v>
          </cell>
          <cell r="R1539">
            <v>-84680.17</v>
          </cell>
          <cell r="S1539" t="str">
            <v>7141</v>
          </cell>
          <cell r="T1539" t="str">
            <v>19N09</v>
          </cell>
          <cell r="U1539" t="str">
            <v>Projects</v>
          </cell>
          <cell r="V1539" t="str">
            <v>CD.AA.397000</v>
          </cell>
          <cell r="W1539">
            <v>9.307E-2</v>
          </cell>
          <cell r="X1539">
            <v>-7881.1834219000002</v>
          </cell>
        </row>
        <row r="1540">
          <cell r="B1540" t="str">
            <v>XS907</v>
          </cell>
          <cell r="C1540" t="str">
            <v>7141</v>
          </cell>
          <cell r="D1540" t="str">
            <v>EIM – Noxon 230kV CIP/PSP</v>
          </cell>
          <cell r="E1540" t="str">
            <v>09906678</v>
          </cell>
          <cell r="F1540" t="str">
            <v>GP-Cap Specific</v>
          </cell>
          <cell r="G1540">
            <v>43891</v>
          </cell>
          <cell r="H1540" t="str">
            <v>202105</v>
          </cell>
          <cell r="I1540">
            <v>202105</v>
          </cell>
          <cell r="J1540" t="str">
            <v>CD</v>
          </cell>
          <cell r="K1540" t="str">
            <v>AA</v>
          </cell>
          <cell r="L1540" t="str">
            <v>391100</v>
          </cell>
          <cell r="M1540" t="str">
            <v xml:space="preserve">099                                </v>
          </cell>
          <cell r="N1540" t="str">
            <v>00</v>
          </cell>
          <cell r="O1540" t="str">
            <v xml:space="preserve">UADD    </v>
          </cell>
          <cell r="P1540" t="str">
            <v>Energy Imbalance Market</v>
          </cell>
          <cell r="Q1540" t="str">
            <v>Trans SS BI Substation Metering - EIM</v>
          </cell>
          <cell r="R1540">
            <v>7272.11</v>
          </cell>
          <cell r="S1540" t="str">
            <v>7141</v>
          </cell>
          <cell r="T1540" t="str">
            <v>XS907</v>
          </cell>
          <cell r="U1540" t="str">
            <v>Projects</v>
          </cell>
          <cell r="V1540" t="str">
            <v>CD.AA.391100</v>
          </cell>
          <cell r="W1540">
            <v>9.307E-2</v>
          </cell>
          <cell r="X1540">
            <v>676.81527770000002</v>
          </cell>
        </row>
        <row r="1541">
          <cell r="B1541" t="str">
            <v>JN001</v>
          </cell>
          <cell r="C1541" t="str">
            <v>7201</v>
          </cell>
          <cell r="D1541" t="str">
            <v>JP Capital Blanket for OR</v>
          </cell>
          <cell r="E1541" t="str">
            <v>54505008</v>
          </cell>
          <cell r="F1541" t="str">
            <v>GSTOR-Cap Blanket</v>
          </cell>
          <cell r="G1541">
            <v>39814</v>
          </cell>
          <cell r="H1541" t="str">
            <v>202105</v>
          </cell>
          <cell r="I1541">
            <v>202105</v>
          </cell>
          <cell r="J1541" t="str">
            <v>GD</v>
          </cell>
          <cell r="K1541" t="str">
            <v>OR</v>
          </cell>
          <cell r="L1541" t="str">
            <v>351400</v>
          </cell>
          <cell r="M1541" t="str">
            <v xml:space="preserve">545                                </v>
          </cell>
          <cell r="N1541" t="str">
            <v>JP</v>
          </cell>
          <cell r="O1541" t="str">
            <v xml:space="preserve">UADD    </v>
          </cell>
          <cell r="P1541" t="str">
            <v>Jackson Prairie Storage</v>
          </cell>
          <cell r="Q1541" t="str">
            <v>Jackson Prairie Storage Oregon</v>
          </cell>
          <cell r="R1541">
            <v>1412.98</v>
          </cell>
          <cell r="S1541" t="str">
            <v>7201</v>
          </cell>
          <cell r="T1541" t="str">
            <v>JN001</v>
          </cell>
          <cell r="U1541" t="str">
            <v>Programs</v>
          </cell>
          <cell r="V1541" t="str">
            <v>GD.OR.351400</v>
          </cell>
          <cell r="W1541">
            <v>1</v>
          </cell>
          <cell r="X1541">
            <v>1412.98</v>
          </cell>
        </row>
        <row r="1542">
          <cell r="B1542" t="str">
            <v>JN001</v>
          </cell>
          <cell r="C1542" t="str">
            <v>7201</v>
          </cell>
          <cell r="D1542" t="str">
            <v>JP Capital Blanket for OR</v>
          </cell>
          <cell r="E1542" t="str">
            <v>54505008</v>
          </cell>
          <cell r="F1542" t="str">
            <v>GSTOR-Cap Blanket</v>
          </cell>
          <cell r="G1542">
            <v>39814</v>
          </cell>
          <cell r="H1542" t="str">
            <v>202105</v>
          </cell>
          <cell r="I1542">
            <v>202105</v>
          </cell>
          <cell r="J1542" t="str">
            <v>GD</v>
          </cell>
          <cell r="K1542" t="str">
            <v>OR</v>
          </cell>
          <cell r="L1542" t="str">
            <v>352000</v>
          </cell>
          <cell r="M1542" t="str">
            <v xml:space="preserve">545                                </v>
          </cell>
          <cell r="N1542" t="str">
            <v>JP</v>
          </cell>
          <cell r="O1542" t="str">
            <v xml:space="preserve">UADD    </v>
          </cell>
          <cell r="P1542" t="str">
            <v>Jackson Prairie Storage</v>
          </cell>
          <cell r="Q1542" t="str">
            <v>Jackson Prairie Storage Oregon</v>
          </cell>
          <cell r="R1542">
            <v>1412.58</v>
          </cell>
          <cell r="S1542" t="str">
            <v>7201</v>
          </cell>
          <cell r="T1542" t="str">
            <v>JN001</v>
          </cell>
          <cell r="U1542" t="str">
            <v>Programs</v>
          </cell>
          <cell r="V1542" t="str">
            <v>GD.OR.352000</v>
          </cell>
          <cell r="W1542">
            <v>1</v>
          </cell>
          <cell r="X1542">
            <v>1412.58</v>
          </cell>
        </row>
        <row r="1543">
          <cell r="B1543" t="str">
            <v>JN001</v>
          </cell>
          <cell r="C1543" t="str">
            <v>7201</v>
          </cell>
          <cell r="D1543" t="str">
            <v>JP Capital Blanket for OR</v>
          </cell>
          <cell r="E1543" t="str">
            <v>54505008</v>
          </cell>
          <cell r="F1543" t="str">
            <v>GSTOR-Cap Blanket</v>
          </cell>
          <cell r="G1543">
            <v>39814</v>
          </cell>
          <cell r="H1543" t="str">
            <v>202105</v>
          </cell>
          <cell r="I1543">
            <v>202105</v>
          </cell>
          <cell r="J1543" t="str">
            <v>GD</v>
          </cell>
          <cell r="K1543" t="str">
            <v>OR</v>
          </cell>
          <cell r="L1543" t="str">
            <v>354000</v>
          </cell>
          <cell r="M1543" t="str">
            <v xml:space="preserve">545                                </v>
          </cell>
          <cell r="N1543" t="str">
            <v>JP</v>
          </cell>
          <cell r="O1543" t="str">
            <v xml:space="preserve">UADD    </v>
          </cell>
          <cell r="P1543" t="str">
            <v>Jackson Prairie Storage</v>
          </cell>
          <cell r="Q1543" t="str">
            <v>Jackson Prairie Storage Oregon</v>
          </cell>
          <cell r="R1543">
            <v>1412.6</v>
          </cell>
          <cell r="S1543" t="str">
            <v>7201</v>
          </cell>
          <cell r="T1543" t="str">
            <v>JN001</v>
          </cell>
          <cell r="U1543" t="str">
            <v>Programs</v>
          </cell>
          <cell r="V1543" t="str">
            <v>GD.OR.354000</v>
          </cell>
          <cell r="W1543">
            <v>1</v>
          </cell>
          <cell r="X1543">
            <v>1412.6</v>
          </cell>
        </row>
        <row r="1544">
          <cell r="B1544" t="str">
            <v>JN001</v>
          </cell>
          <cell r="C1544" t="str">
            <v>7201</v>
          </cell>
          <cell r="D1544" t="str">
            <v>JP Capital Blanket for OR</v>
          </cell>
          <cell r="E1544" t="str">
            <v>54505008</v>
          </cell>
          <cell r="F1544" t="str">
            <v>GSTOR-Cap Blanket</v>
          </cell>
          <cell r="G1544">
            <v>39814</v>
          </cell>
          <cell r="H1544" t="str">
            <v>202105</v>
          </cell>
          <cell r="I1544">
            <v>202105</v>
          </cell>
          <cell r="J1544" t="str">
            <v>GD</v>
          </cell>
          <cell r="K1544" t="str">
            <v>OR</v>
          </cell>
          <cell r="L1544" t="str">
            <v>355000</v>
          </cell>
          <cell r="M1544" t="str">
            <v xml:space="preserve">545                                </v>
          </cell>
          <cell r="N1544" t="str">
            <v>JP</v>
          </cell>
          <cell r="O1544" t="str">
            <v xml:space="preserve">UADD    </v>
          </cell>
          <cell r="P1544" t="str">
            <v>Jackson Prairie Storage</v>
          </cell>
          <cell r="Q1544" t="str">
            <v>Jackson Prairie Storage Oregon</v>
          </cell>
          <cell r="R1544">
            <v>1412.62</v>
          </cell>
          <cell r="S1544" t="str">
            <v>7201</v>
          </cell>
          <cell r="T1544" t="str">
            <v>JN001</v>
          </cell>
          <cell r="U1544" t="str">
            <v>Programs</v>
          </cell>
          <cell r="V1544" t="str">
            <v>GD.OR.355000</v>
          </cell>
          <cell r="W1544">
            <v>1</v>
          </cell>
          <cell r="X1544">
            <v>1412.62</v>
          </cell>
        </row>
        <row r="1545">
          <cell r="B1545" t="str">
            <v>JN001</v>
          </cell>
          <cell r="C1545" t="str">
            <v>7201</v>
          </cell>
          <cell r="D1545" t="str">
            <v>JP Capital Blanket for OR</v>
          </cell>
          <cell r="E1545" t="str">
            <v>54505008</v>
          </cell>
          <cell r="F1545" t="str">
            <v>GSTOR-Cap Blanket</v>
          </cell>
          <cell r="G1545">
            <v>39814</v>
          </cell>
          <cell r="H1545" t="str">
            <v>202105</v>
          </cell>
          <cell r="I1545">
            <v>202105</v>
          </cell>
          <cell r="J1545" t="str">
            <v>GD</v>
          </cell>
          <cell r="K1545" t="str">
            <v>OR</v>
          </cell>
          <cell r="L1545" t="str">
            <v>357000</v>
          </cell>
          <cell r="M1545" t="str">
            <v xml:space="preserve">545                                </v>
          </cell>
          <cell r="N1545" t="str">
            <v>JP</v>
          </cell>
          <cell r="O1545" t="str">
            <v xml:space="preserve">UADD    </v>
          </cell>
          <cell r="P1545" t="str">
            <v>Jackson Prairie Storage</v>
          </cell>
          <cell r="Q1545" t="str">
            <v>Jackson Prairie Storage Oregon</v>
          </cell>
          <cell r="R1545">
            <v>1412.58</v>
          </cell>
          <cell r="S1545" t="str">
            <v>7201</v>
          </cell>
          <cell r="T1545" t="str">
            <v>JN001</v>
          </cell>
          <cell r="U1545" t="str">
            <v>Programs</v>
          </cell>
          <cell r="V1545" t="str">
            <v>GD.OR.357000</v>
          </cell>
          <cell r="W1545">
            <v>1</v>
          </cell>
          <cell r="X1545">
            <v>1412.58</v>
          </cell>
        </row>
        <row r="1546">
          <cell r="B1546" t="str">
            <v>MN304</v>
          </cell>
          <cell r="C1546" t="str">
            <v>1001</v>
          </cell>
          <cell r="D1546" t="str">
            <v>Development Gas Rev-Medford</v>
          </cell>
          <cell r="E1546" t="str">
            <v>98401115</v>
          </cell>
          <cell r="F1546" t="str">
            <v>DIS-G S Cap Blanket</v>
          </cell>
          <cell r="G1546">
            <v>40179</v>
          </cell>
          <cell r="H1546" t="str">
            <v>202106</v>
          </cell>
          <cell r="I1546">
            <v>202106</v>
          </cell>
          <cell r="J1546" t="str">
            <v>GD</v>
          </cell>
          <cell r="K1546" t="str">
            <v>OR</v>
          </cell>
          <cell r="L1546" t="str">
            <v>376000</v>
          </cell>
          <cell r="M1546" t="str">
            <v xml:space="preserve">068                                </v>
          </cell>
          <cell r="N1546" t="str">
            <v>00</v>
          </cell>
          <cell r="O1546" t="str">
            <v xml:space="preserve">UADD    </v>
          </cell>
          <cell r="P1546" t="str">
            <v>Gas Revenue Blanket</v>
          </cell>
          <cell r="Q1546" t="str">
            <v>Oregon - Gas Rev Projects/Medford</v>
          </cell>
          <cell r="R1546">
            <v>15946.13</v>
          </cell>
          <cell r="S1546" t="str">
            <v>1001</v>
          </cell>
          <cell r="T1546" t="str">
            <v>MN304</v>
          </cell>
          <cell r="U1546" t="str">
            <v>Mandated</v>
          </cell>
          <cell r="V1546" t="str">
            <v>GD.OR.376000</v>
          </cell>
          <cell r="W1546">
            <v>1</v>
          </cell>
          <cell r="X1546">
            <v>15946.13</v>
          </cell>
        </row>
        <row r="1547">
          <cell r="B1547" t="str">
            <v>MN304</v>
          </cell>
          <cell r="C1547" t="str">
            <v>1001</v>
          </cell>
          <cell r="D1547" t="str">
            <v>Development Gas Rev-Medford</v>
          </cell>
          <cell r="E1547" t="str">
            <v>98401115</v>
          </cell>
          <cell r="F1547" t="str">
            <v>DIS-G S Cap Blanket</v>
          </cell>
          <cell r="G1547">
            <v>40179</v>
          </cell>
          <cell r="H1547" t="str">
            <v>202106</v>
          </cell>
          <cell r="I1547">
            <v>202106</v>
          </cell>
          <cell r="J1547" t="str">
            <v>GD</v>
          </cell>
          <cell r="K1547" t="str">
            <v>OR</v>
          </cell>
          <cell r="L1547" t="str">
            <v>380000</v>
          </cell>
          <cell r="M1547" t="str">
            <v xml:space="preserve">068                                </v>
          </cell>
          <cell r="N1547" t="str">
            <v>00</v>
          </cell>
          <cell r="O1547" t="str">
            <v xml:space="preserve">UADD    </v>
          </cell>
          <cell r="P1547" t="str">
            <v>Gas Revenue Blanket</v>
          </cell>
          <cell r="Q1547" t="str">
            <v>Oregon - Gas Rev Projects/Medford</v>
          </cell>
          <cell r="R1547">
            <v>9184.2000000000007</v>
          </cell>
          <cell r="S1547" t="str">
            <v>1001</v>
          </cell>
          <cell r="T1547" t="str">
            <v>MN304</v>
          </cell>
          <cell r="U1547" t="str">
            <v>Mandated</v>
          </cell>
          <cell r="V1547" t="str">
            <v>GD.OR.380000</v>
          </cell>
          <cell r="W1547">
            <v>1</v>
          </cell>
          <cell r="X1547">
            <v>9184.2000000000007</v>
          </cell>
        </row>
        <row r="1548">
          <cell r="B1548" t="str">
            <v>MN304</v>
          </cell>
          <cell r="C1548" t="str">
            <v>1001</v>
          </cell>
          <cell r="D1548" t="str">
            <v>Gas Commercl Mains-984</v>
          </cell>
          <cell r="E1548" t="str">
            <v>98401112</v>
          </cell>
          <cell r="F1548" t="str">
            <v>DIS-G S Cap Blanket</v>
          </cell>
          <cell r="G1548">
            <v>42217</v>
          </cell>
          <cell r="H1548" t="str">
            <v>202106</v>
          </cell>
          <cell r="I1548">
            <v>202106</v>
          </cell>
          <cell r="J1548" t="str">
            <v>GD</v>
          </cell>
          <cell r="K1548" t="str">
            <v>OR</v>
          </cell>
          <cell r="L1548" t="str">
            <v>376000</v>
          </cell>
          <cell r="M1548" t="str">
            <v xml:space="preserve">068                                </v>
          </cell>
          <cell r="N1548" t="str">
            <v>00</v>
          </cell>
          <cell r="O1548" t="str">
            <v xml:space="preserve">UADD    </v>
          </cell>
          <cell r="P1548" t="str">
            <v>Gas Revenue Blanket</v>
          </cell>
          <cell r="Q1548" t="str">
            <v>Oregon - Gas Rev Projects/Medford</v>
          </cell>
          <cell r="R1548">
            <v>17684.13</v>
          </cell>
          <cell r="S1548" t="str">
            <v>1001</v>
          </cell>
          <cell r="T1548" t="str">
            <v>MN304</v>
          </cell>
          <cell r="U1548" t="str">
            <v>Mandated</v>
          </cell>
          <cell r="V1548" t="str">
            <v>GD.OR.376000</v>
          </cell>
          <cell r="W1548">
            <v>1</v>
          </cell>
          <cell r="X1548">
            <v>17684.13</v>
          </cell>
        </row>
        <row r="1549">
          <cell r="B1549" t="str">
            <v>MN305</v>
          </cell>
          <cell r="C1549" t="str">
            <v>1001</v>
          </cell>
          <cell r="D1549" t="str">
            <v>Gas Commercl Mains-986</v>
          </cell>
          <cell r="E1549" t="str">
            <v>98601112</v>
          </cell>
          <cell r="F1549" t="str">
            <v>DIS-G S Cap Blanket</v>
          </cell>
          <cell r="G1549">
            <v>40179</v>
          </cell>
          <cell r="H1549" t="str">
            <v>202106</v>
          </cell>
          <cell r="I1549">
            <v>202106</v>
          </cell>
          <cell r="J1549" t="str">
            <v>GD</v>
          </cell>
          <cell r="K1549" t="str">
            <v>OR</v>
          </cell>
          <cell r="L1549" t="str">
            <v>376000</v>
          </cell>
          <cell r="M1549" t="str">
            <v xml:space="preserve">068                                </v>
          </cell>
          <cell r="N1549" t="str">
            <v>00</v>
          </cell>
          <cell r="O1549" t="str">
            <v xml:space="preserve">UADD    </v>
          </cell>
          <cell r="P1549" t="str">
            <v>Gas Revenue Blanket</v>
          </cell>
          <cell r="Q1549" t="str">
            <v>Oregon - Gas Rev Projects/Roseburg</v>
          </cell>
          <cell r="R1549">
            <v>-4822.74</v>
          </cell>
          <cell r="S1549" t="str">
            <v>1001</v>
          </cell>
          <cell r="T1549" t="str">
            <v>MN305</v>
          </cell>
          <cell r="U1549" t="str">
            <v>Mandated</v>
          </cell>
          <cell r="V1549" t="str">
            <v>GD.OR.376000</v>
          </cell>
          <cell r="W1549">
            <v>1</v>
          </cell>
          <cell r="X1549">
            <v>-4822.74</v>
          </cell>
        </row>
        <row r="1550">
          <cell r="B1550" t="str">
            <v>MN305</v>
          </cell>
          <cell r="C1550" t="str">
            <v>1001</v>
          </cell>
          <cell r="D1550" t="str">
            <v>Gas Commercl Mains-986</v>
          </cell>
          <cell r="E1550" t="str">
            <v>98601112</v>
          </cell>
          <cell r="F1550" t="str">
            <v>DIS-G S Cap Blanket</v>
          </cell>
          <cell r="G1550">
            <v>40179</v>
          </cell>
          <cell r="H1550" t="str">
            <v>202106</v>
          </cell>
          <cell r="I1550">
            <v>202106</v>
          </cell>
          <cell r="J1550" t="str">
            <v>GD</v>
          </cell>
          <cell r="K1550" t="str">
            <v>OR</v>
          </cell>
          <cell r="L1550" t="str">
            <v>380000</v>
          </cell>
          <cell r="M1550" t="str">
            <v xml:space="preserve">068                                </v>
          </cell>
          <cell r="N1550" t="str">
            <v>00</v>
          </cell>
          <cell r="O1550" t="str">
            <v xml:space="preserve">UADD    </v>
          </cell>
          <cell r="P1550" t="str">
            <v>Gas Revenue Blanket</v>
          </cell>
          <cell r="Q1550" t="str">
            <v>Oregon - Gas Rev Projects/Roseburg</v>
          </cell>
          <cell r="R1550">
            <v>-897.5</v>
          </cell>
          <cell r="S1550" t="str">
            <v>1001</v>
          </cell>
          <cell r="T1550" t="str">
            <v>MN305</v>
          </cell>
          <cell r="U1550" t="str">
            <v>Mandated</v>
          </cell>
          <cell r="V1550" t="str">
            <v>GD.OR.380000</v>
          </cell>
          <cell r="W1550">
            <v>1</v>
          </cell>
          <cell r="X1550">
            <v>-897.5</v>
          </cell>
        </row>
        <row r="1551">
          <cell r="B1551" t="str">
            <v>MN306</v>
          </cell>
          <cell r="C1551" t="str">
            <v>1001</v>
          </cell>
          <cell r="D1551" t="str">
            <v>Gas Commercl Mains-987</v>
          </cell>
          <cell r="E1551" t="str">
            <v>98701112</v>
          </cell>
          <cell r="F1551" t="str">
            <v>DIS-G S Cap Blanket</v>
          </cell>
          <cell r="G1551">
            <v>40179</v>
          </cell>
          <cell r="H1551" t="str">
            <v>202106</v>
          </cell>
          <cell r="I1551">
            <v>202106</v>
          </cell>
          <cell r="J1551" t="str">
            <v>GD</v>
          </cell>
          <cell r="K1551" t="str">
            <v>OR</v>
          </cell>
          <cell r="L1551" t="str">
            <v>376000</v>
          </cell>
          <cell r="M1551" t="str">
            <v xml:space="preserve">068                                </v>
          </cell>
          <cell r="N1551" t="str">
            <v>00</v>
          </cell>
          <cell r="O1551" t="str">
            <v xml:space="preserve">UADD    </v>
          </cell>
          <cell r="P1551" t="str">
            <v>Gas Revenue Blanket</v>
          </cell>
          <cell r="Q1551" t="str">
            <v>Oregon - Gas Rev Projects/Klamath Falls</v>
          </cell>
          <cell r="R1551">
            <v>5375.45</v>
          </cell>
          <cell r="S1551" t="str">
            <v>1001</v>
          </cell>
          <cell r="T1551" t="str">
            <v>MN306</v>
          </cell>
          <cell r="U1551" t="str">
            <v>Mandated</v>
          </cell>
          <cell r="V1551" t="str">
            <v>GD.OR.376000</v>
          </cell>
          <cell r="W1551">
            <v>1</v>
          </cell>
          <cell r="X1551">
            <v>5375.45</v>
          </cell>
        </row>
        <row r="1552">
          <cell r="B1552" t="str">
            <v>MN306</v>
          </cell>
          <cell r="C1552" t="str">
            <v>1001</v>
          </cell>
          <cell r="D1552" t="str">
            <v>Gas Commercl Mains-987</v>
          </cell>
          <cell r="E1552" t="str">
            <v>98701112</v>
          </cell>
          <cell r="F1552" t="str">
            <v>DIS-G S Cap Blanket</v>
          </cell>
          <cell r="G1552">
            <v>40179</v>
          </cell>
          <cell r="H1552" t="str">
            <v>202106</v>
          </cell>
          <cell r="I1552">
            <v>202106</v>
          </cell>
          <cell r="J1552" t="str">
            <v>GD</v>
          </cell>
          <cell r="K1552" t="str">
            <v>OR</v>
          </cell>
          <cell r="L1552" t="str">
            <v>380000</v>
          </cell>
          <cell r="M1552" t="str">
            <v xml:space="preserve">068                                </v>
          </cell>
          <cell r="N1552" t="str">
            <v>00</v>
          </cell>
          <cell r="O1552" t="str">
            <v xml:space="preserve">UADD    </v>
          </cell>
          <cell r="P1552" t="str">
            <v>Gas Revenue Blanket</v>
          </cell>
          <cell r="Q1552" t="str">
            <v>Oregon - Gas Rev Projects/Klamath Falls</v>
          </cell>
          <cell r="R1552">
            <v>1000.46</v>
          </cell>
          <cell r="S1552" t="str">
            <v>1001</v>
          </cell>
          <cell r="T1552" t="str">
            <v>MN306</v>
          </cell>
          <cell r="U1552" t="str">
            <v>Mandated</v>
          </cell>
          <cell r="V1552" t="str">
            <v>GD.OR.380000</v>
          </cell>
          <cell r="W1552">
            <v>1</v>
          </cell>
          <cell r="X1552">
            <v>1000.46</v>
          </cell>
        </row>
        <row r="1553">
          <cell r="B1553" t="str">
            <v>MN305</v>
          </cell>
          <cell r="C1553" t="str">
            <v>1001</v>
          </cell>
          <cell r="D1553" t="str">
            <v>Gas Meters/Regulators-Roseburg</v>
          </cell>
          <cell r="E1553" t="str">
            <v>98601132</v>
          </cell>
          <cell r="F1553" t="str">
            <v>DIS-G S Cap Blanket</v>
          </cell>
          <cell r="G1553">
            <v>33434</v>
          </cell>
          <cell r="H1553" t="str">
            <v>202106</v>
          </cell>
          <cell r="I1553">
            <v>202106</v>
          </cell>
          <cell r="J1553" t="str">
            <v>GD</v>
          </cell>
          <cell r="K1553" t="str">
            <v>OR</v>
          </cell>
          <cell r="L1553" t="str">
            <v>376000</v>
          </cell>
          <cell r="M1553" t="str">
            <v xml:space="preserve">068                                </v>
          </cell>
          <cell r="N1553" t="str">
            <v>00</v>
          </cell>
          <cell r="O1553" t="str">
            <v xml:space="preserve">UADD    </v>
          </cell>
          <cell r="P1553" t="str">
            <v>Gas Revenue Blanket</v>
          </cell>
          <cell r="Q1553" t="str">
            <v>Oregon - Gas Rev Projects/Roseburg</v>
          </cell>
          <cell r="R1553">
            <v>355.38</v>
          </cell>
          <cell r="S1553" t="str">
            <v>1001</v>
          </cell>
          <cell r="T1553" t="str">
            <v>MN305</v>
          </cell>
          <cell r="U1553" t="str">
            <v>Mandated</v>
          </cell>
          <cell r="V1553" t="str">
            <v>GD.OR.376000</v>
          </cell>
          <cell r="W1553">
            <v>1</v>
          </cell>
          <cell r="X1553">
            <v>355.38</v>
          </cell>
        </row>
        <row r="1554">
          <cell r="B1554" t="str">
            <v>MN305</v>
          </cell>
          <cell r="C1554" t="str">
            <v>1001</v>
          </cell>
          <cell r="D1554" t="str">
            <v>Gas Meters/Regulators-Roseburg</v>
          </cell>
          <cell r="E1554" t="str">
            <v>98601132</v>
          </cell>
          <cell r="F1554" t="str">
            <v>DIS-G S Cap Blanket</v>
          </cell>
          <cell r="G1554">
            <v>33434</v>
          </cell>
          <cell r="H1554" t="str">
            <v>202106</v>
          </cell>
          <cell r="I1554">
            <v>202106</v>
          </cell>
          <cell r="J1554" t="str">
            <v>GD</v>
          </cell>
          <cell r="K1554" t="str">
            <v>OR</v>
          </cell>
          <cell r="L1554" t="str">
            <v>380000</v>
          </cell>
          <cell r="M1554" t="str">
            <v xml:space="preserve">068                                </v>
          </cell>
          <cell r="N1554" t="str">
            <v>00</v>
          </cell>
          <cell r="O1554" t="str">
            <v xml:space="preserve">UADD    </v>
          </cell>
          <cell r="P1554" t="str">
            <v>Gas Revenue Blanket</v>
          </cell>
          <cell r="Q1554" t="str">
            <v>Oregon - Gas Rev Projects/Roseburg</v>
          </cell>
          <cell r="R1554">
            <v>66.13</v>
          </cell>
          <cell r="S1554" t="str">
            <v>1001</v>
          </cell>
          <cell r="T1554" t="str">
            <v>MN305</v>
          </cell>
          <cell r="U1554" t="str">
            <v>Mandated</v>
          </cell>
          <cell r="V1554" t="str">
            <v>GD.OR.380000</v>
          </cell>
          <cell r="W1554">
            <v>1</v>
          </cell>
          <cell r="X1554">
            <v>66.13</v>
          </cell>
        </row>
        <row r="1555">
          <cell r="B1555" t="str">
            <v>MN304</v>
          </cell>
          <cell r="C1555" t="str">
            <v>1001</v>
          </cell>
          <cell r="D1555" t="str">
            <v>Gas New Com Servcs - Medford</v>
          </cell>
          <cell r="E1555" t="str">
            <v>98401113</v>
          </cell>
          <cell r="F1555" t="str">
            <v>DIS-G S Cap Blanket</v>
          </cell>
          <cell r="G1555">
            <v>40179</v>
          </cell>
          <cell r="H1555" t="str">
            <v>202106</v>
          </cell>
          <cell r="I1555">
            <v>202106</v>
          </cell>
          <cell r="J1555" t="str">
            <v>GD</v>
          </cell>
          <cell r="K1555" t="str">
            <v>OR</v>
          </cell>
          <cell r="L1555" t="str">
            <v>376000</v>
          </cell>
          <cell r="M1555" t="str">
            <v xml:space="preserve">068                                </v>
          </cell>
          <cell r="N1555" t="str">
            <v>00</v>
          </cell>
          <cell r="O1555" t="str">
            <v xml:space="preserve">UADD    </v>
          </cell>
          <cell r="P1555" t="str">
            <v>Gas Revenue Blanket</v>
          </cell>
          <cell r="Q1555" t="str">
            <v>Oregon - Gas Rev Projects/Medford</v>
          </cell>
          <cell r="R1555">
            <v>21004.41</v>
          </cell>
          <cell r="S1555" t="str">
            <v>1001</v>
          </cell>
          <cell r="T1555" t="str">
            <v>MN304</v>
          </cell>
          <cell r="U1555" t="str">
            <v>Mandated</v>
          </cell>
          <cell r="V1555" t="str">
            <v>GD.OR.376000</v>
          </cell>
          <cell r="W1555">
            <v>1</v>
          </cell>
          <cell r="X1555">
            <v>21004.41</v>
          </cell>
        </row>
        <row r="1556">
          <cell r="B1556" t="str">
            <v>MN304</v>
          </cell>
          <cell r="C1556" t="str">
            <v>1001</v>
          </cell>
          <cell r="D1556" t="str">
            <v>Gas New Com Servcs - Medford</v>
          </cell>
          <cell r="E1556" t="str">
            <v>98401113</v>
          </cell>
          <cell r="F1556" t="str">
            <v>DIS-G S Cap Blanket</v>
          </cell>
          <cell r="G1556">
            <v>40179</v>
          </cell>
          <cell r="H1556" t="str">
            <v>202106</v>
          </cell>
          <cell r="I1556">
            <v>202106</v>
          </cell>
          <cell r="J1556" t="str">
            <v>GD</v>
          </cell>
          <cell r="K1556" t="str">
            <v>OR</v>
          </cell>
          <cell r="L1556" t="str">
            <v>380000</v>
          </cell>
          <cell r="M1556" t="str">
            <v xml:space="preserve">068                                </v>
          </cell>
          <cell r="N1556" t="str">
            <v>00</v>
          </cell>
          <cell r="O1556" t="str">
            <v xml:space="preserve">UADD    </v>
          </cell>
          <cell r="P1556" t="str">
            <v>Gas Revenue Blanket</v>
          </cell>
          <cell r="Q1556" t="str">
            <v>Oregon - Gas Rev Projects/Medford</v>
          </cell>
          <cell r="R1556">
            <v>21004.21</v>
          </cell>
          <cell r="S1556" t="str">
            <v>1001</v>
          </cell>
          <cell r="T1556" t="str">
            <v>MN304</v>
          </cell>
          <cell r="U1556" t="str">
            <v>Mandated</v>
          </cell>
          <cell r="V1556" t="str">
            <v>GD.OR.380000</v>
          </cell>
          <cell r="W1556">
            <v>1</v>
          </cell>
          <cell r="X1556">
            <v>21004.21</v>
          </cell>
        </row>
        <row r="1557">
          <cell r="B1557" t="str">
            <v>MN305</v>
          </cell>
          <cell r="C1557" t="str">
            <v>1001</v>
          </cell>
          <cell r="D1557" t="str">
            <v>Gas New Com Servcs - Roseburg</v>
          </cell>
          <cell r="E1557" t="str">
            <v>98601113</v>
          </cell>
          <cell r="F1557" t="str">
            <v>DIS-G S Cap Blanket</v>
          </cell>
          <cell r="G1557">
            <v>40179</v>
          </cell>
          <cell r="H1557" t="str">
            <v>202106</v>
          </cell>
          <cell r="I1557">
            <v>202106</v>
          </cell>
          <cell r="J1557" t="str">
            <v>GD</v>
          </cell>
          <cell r="K1557" t="str">
            <v>OR</v>
          </cell>
          <cell r="L1557" t="str">
            <v>376000</v>
          </cell>
          <cell r="M1557" t="str">
            <v xml:space="preserve">068                                </v>
          </cell>
          <cell r="N1557" t="str">
            <v>00</v>
          </cell>
          <cell r="O1557" t="str">
            <v xml:space="preserve">UADD    </v>
          </cell>
          <cell r="P1557" t="str">
            <v>Gas Revenue Blanket</v>
          </cell>
          <cell r="Q1557" t="str">
            <v>Oregon - Gas Rev Projects/Roseburg</v>
          </cell>
          <cell r="R1557">
            <v>5664.71</v>
          </cell>
          <cell r="S1557" t="str">
            <v>1001</v>
          </cell>
          <cell r="T1557" t="str">
            <v>MN305</v>
          </cell>
          <cell r="U1557" t="str">
            <v>Mandated</v>
          </cell>
          <cell r="V1557" t="str">
            <v>GD.OR.376000</v>
          </cell>
          <cell r="W1557">
            <v>1</v>
          </cell>
          <cell r="X1557">
            <v>5664.71</v>
          </cell>
        </row>
        <row r="1558">
          <cell r="B1558" t="str">
            <v>MN305</v>
          </cell>
          <cell r="C1558" t="str">
            <v>1001</v>
          </cell>
          <cell r="D1558" t="str">
            <v>Gas New Com Servcs - Roseburg</v>
          </cell>
          <cell r="E1558" t="str">
            <v>98601113</v>
          </cell>
          <cell r="F1558" t="str">
            <v>DIS-G S Cap Blanket</v>
          </cell>
          <cell r="G1558">
            <v>40179</v>
          </cell>
          <cell r="H1558" t="str">
            <v>202106</v>
          </cell>
          <cell r="I1558">
            <v>202106</v>
          </cell>
          <cell r="J1558" t="str">
            <v>GD</v>
          </cell>
          <cell r="K1558" t="str">
            <v>OR</v>
          </cell>
          <cell r="L1558" t="str">
            <v>380000</v>
          </cell>
          <cell r="M1558" t="str">
            <v xml:space="preserve">068                                </v>
          </cell>
          <cell r="N1558" t="str">
            <v>00</v>
          </cell>
          <cell r="O1558" t="str">
            <v xml:space="preserve">UADD    </v>
          </cell>
          <cell r="P1558" t="str">
            <v>Gas Revenue Blanket</v>
          </cell>
          <cell r="Q1558" t="str">
            <v>Oregon - Gas Rev Projects/Roseburg</v>
          </cell>
          <cell r="R1558">
            <v>5664.63</v>
          </cell>
          <cell r="S1558" t="str">
            <v>1001</v>
          </cell>
          <cell r="T1558" t="str">
            <v>MN305</v>
          </cell>
          <cell r="U1558" t="str">
            <v>Mandated</v>
          </cell>
          <cell r="V1558" t="str">
            <v>GD.OR.380000</v>
          </cell>
          <cell r="W1558">
            <v>1</v>
          </cell>
          <cell r="X1558">
            <v>5664.63</v>
          </cell>
        </row>
        <row r="1559">
          <cell r="B1559" t="str">
            <v>MN304</v>
          </cell>
          <cell r="C1559" t="str">
            <v>1001</v>
          </cell>
          <cell r="D1559" t="str">
            <v>Gas New Com Servcs-Grnts Pass</v>
          </cell>
          <cell r="E1559" t="str">
            <v>98501113</v>
          </cell>
          <cell r="F1559" t="str">
            <v>DIS-G S Cap Blanket</v>
          </cell>
          <cell r="G1559">
            <v>40179</v>
          </cell>
          <cell r="H1559" t="str">
            <v>202106</v>
          </cell>
          <cell r="I1559">
            <v>202106</v>
          </cell>
          <cell r="J1559" t="str">
            <v>GD</v>
          </cell>
          <cell r="K1559" t="str">
            <v>OR</v>
          </cell>
          <cell r="L1559" t="str">
            <v>376000</v>
          </cell>
          <cell r="M1559" t="str">
            <v xml:space="preserve">068                                </v>
          </cell>
          <cell r="N1559" t="str">
            <v>00</v>
          </cell>
          <cell r="O1559" t="str">
            <v xml:space="preserve">UADD    </v>
          </cell>
          <cell r="P1559" t="str">
            <v>Gas Revenue Blanket</v>
          </cell>
          <cell r="Q1559" t="str">
            <v>Oregon - Gas Rev Projects/Medford</v>
          </cell>
          <cell r="R1559">
            <v>229.29</v>
          </cell>
          <cell r="S1559" t="str">
            <v>1001</v>
          </cell>
          <cell r="T1559" t="str">
            <v>MN304</v>
          </cell>
          <cell r="U1559" t="str">
            <v>Mandated</v>
          </cell>
          <cell r="V1559" t="str">
            <v>GD.OR.376000</v>
          </cell>
          <cell r="W1559">
            <v>1</v>
          </cell>
          <cell r="X1559">
            <v>229.29</v>
          </cell>
        </row>
        <row r="1560">
          <cell r="B1560" t="str">
            <v>MN304</v>
          </cell>
          <cell r="C1560" t="str">
            <v>1001</v>
          </cell>
          <cell r="D1560" t="str">
            <v>Gas New Com Servcs-Grnts Pass</v>
          </cell>
          <cell r="E1560" t="str">
            <v>98501113</v>
          </cell>
          <cell r="F1560" t="str">
            <v>DIS-G S Cap Blanket</v>
          </cell>
          <cell r="G1560">
            <v>40179</v>
          </cell>
          <cell r="H1560" t="str">
            <v>202106</v>
          </cell>
          <cell r="I1560">
            <v>202106</v>
          </cell>
          <cell r="J1560" t="str">
            <v>GD</v>
          </cell>
          <cell r="K1560" t="str">
            <v>OR</v>
          </cell>
          <cell r="L1560" t="str">
            <v>380000</v>
          </cell>
          <cell r="M1560" t="str">
            <v xml:space="preserve">068                                </v>
          </cell>
          <cell r="N1560" t="str">
            <v>00</v>
          </cell>
          <cell r="O1560" t="str">
            <v xml:space="preserve">UADD    </v>
          </cell>
          <cell r="P1560" t="str">
            <v>Gas Revenue Blanket</v>
          </cell>
          <cell r="Q1560" t="str">
            <v>Oregon - Gas Rev Projects/Medford</v>
          </cell>
          <cell r="R1560">
            <v>42.67</v>
          </cell>
          <cell r="S1560" t="str">
            <v>1001</v>
          </cell>
          <cell r="T1560" t="str">
            <v>MN304</v>
          </cell>
          <cell r="U1560" t="str">
            <v>Mandated</v>
          </cell>
          <cell r="V1560" t="str">
            <v>GD.OR.380000</v>
          </cell>
          <cell r="W1560">
            <v>1</v>
          </cell>
          <cell r="X1560">
            <v>42.67</v>
          </cell>
        </row>
        <row r="1561">
          <cell r="B1561" t="str">
            <v>MN306</v>
          </cell>
          <cell r="C1561" t="str">
            <v>1001</v>
          </cell>
          <cell r="D1561" t="str">
            <v>Gas New Com Servcs-Klmth Flls</v>
          </cell>
          <cell r="E1561" t="str">
            <v>98701113</v>
          </cell>
          <cell r="F1561" t="str">
            <v>DIS-G S Cap Blanket</v>
          </cell>
          <cell r="G1561">
            <v>40179</v>
          </cell>
          <cell r="H1561" t="str">
            <v>202106</v>
          </cell>
          <cell r="I1561">
            <v>202106</v>
          </cell>
          <cell r="J1561" t="str">
            <v>GD</v>
          </cell>
          <cell r="K1561" t="str">
            <v>OR</v>
          </cell>
          <cell r="L1561" t="str">
            <v>376000</v>
          </cell>
          <cell r="M1561" t="str">
            <v xml:space="preserve">068                                </v>
          </cell>
          <cell r="N1561" t="str">
            <v>00</v>
          </cell>
          <cell r="O1561" t="str">
            <v xml:space="preserve">UADD    </v>
          </cell>
          <cell r="P1561" t="str">
            <v>Gas Revenue Blanket</v>
          </cell>
          <cell r="Q1561" t="str">
            <v>Oregon - Gas Rev Projects/Klamath Falls</v>
          </cell>
          <cell r="R1561">
            <v>3512.24</v>
          </cell>
          <cell r="S1561" t="str">
            <v>1001</v>
          </cell>
          <cell r="T1561" t="str">
            <v>MN306</v>
          </cell>
          <cell r="U1561" t="str">
            <v>Mandated</v>
          </cell>
          <cell r="V1561" t="str">
            <v>GD.OR.376000</v>
          </cell>
          <cell r="W1561">
            <v>1</v>
          </cell>
          <cell r="X1561">
            <v>3512.24</v>
          </cell>
        </row>
        <row r="1562">
          <cell r="B1562" t="str">
            <v>MN306</v>
          </cell>
          <cell r="C1562" t="str">
            <v>1001</v>
          </cell>
          <cell r="D1562" t="str">
            <v>Gas New Com Servcs-Klmth Flls</v>
          </cell>
          <cell r="E1562" t="str">
            <v>98701113</v>
          </cell>
          <cell r="F1562" t="str">
            <v>DIS-G S Cap Blanket</v>
          </cell>
          <cell r="G1562">
            <v>40179</v>
          </cell>
          <cell r="H1562" t="str">
            <v>202106</v>
          </cell>
          <cell r="I1562">
            <v>202106</v>
          </cell>
          <cell r="J1562" t="str">
            <v>GD</v>
          </cell>
          <cell r="K1562" t="str">
            <v>OR</v>
          </cell>
          <cell r="L1562" t="str">
            <v>380000</v>
          </cell>
          <cell r="M1562" t="str">
            <v xml:space="preserve">068                                </v>
          </cell>
          <cell r="N1562" t="str">
            <v>00</v>
          </cell>
          <cell r="O1562" t="str">
            <v xml:space="preserve">UADD    </v>
          </cell>
          <cell r="P1562" t="str">
            <v>Gas Revenue Blanket</v>
          </cell>
          <cell r="Q1562" t="str">
            <v>Oregon - Gas Rev Projects/Klamath Falls</v>
          </cell>
          <cell r="R1562">
            <v>3512.04</v>
          </cell>
          <cell r="S1562" t="str">
            <v>1001</v>
          </cell>
          <cell r="T1562" t="str">
            <v>MN306</v>
          </cell>
          <cell r="U1562" t="str">
            <v>Mandated</v>
          </cell>
          <cell r="V1562" t="str">
            <v>GD.OR.380000</v>
          </cell>
          <cell r="W1562">
            <v>1</v>
          </cell>
          <cell r="X1562">
            <v>3512.04</v>
          </cell>
        </row>
        <row r="1563">
          <cell r="B1563" t="str">
            <v>MN304</v>
          </cell>
          <cell r="C1563" t="str">
            <v>1001</v>
          </cell>
          <cell r="D1563" t="str">
            <v>Gas New Mains - Grants Pass</v>
          </cell>
          <cell r="E1563" t="str">
            <v>98501110</v>
          </cell>
          <cell r="F1563" t="str">
            <v>DIS-G S Cap Blanket</v>
          </cell>
          <cell r="G1563">
            <v>40179</v>
          </cell>
          <cell r="H1563" t="str">
            <v>202106</v>
          </cell>
          <cell r="I1563">
            <v>202106</v>
          </cell>
          <cell r="J1563" t="str">
            <v>GD</v>
          </cell>
          <cell r="K1563" t="str">
            <v>OR</v>
          </cell>
          <cell r="L1563" t="str">
            <v>376000</v>
          </cell>
          <cell r="M1563" t="str">
            <v xml:space="preserve">068                                </v>
          </cell>
          <cell r="N1563" t="str">
            <v>00</v>
          </cell>
          <cell r="O1563" t="str">
            <v xml:space="preserve">UADD    </v>
          </cell>
          <cell r="P1563" t="str">
            <v>Gas Revenue Blanket</v>
          </cell>
          <cell r="Q1563" t="str">
            <v>Oregon - Gas Rev Projects/Medford</v>
          </cell>
          <cell r="R1563">
            <v>-838.53</v>
          </cell>
          <cell r="S1563" t="str">
            <v>1001</v>
          </cell>
          <cell r="T1563" t="str">
            <v>MN304</v>
          </cell>
          <cell r="U1563" t="str">
            <v>Mandated</v>
          </cell>
          <cell r="V1563" t="str">
            <v>GD.OR.376000</v>
          </cell>
          <cell r="W1563">
            <v>1</v>
          </cell>
          <cell r="X1563">
            <v>-838.53</v>
          </cell>
        </row>
        <row r="1564">
          <cell r="B1564" t="str">
            <v>MN304</v>
          </cell>
          <cell r="C1564" t="str">
            <v>1001</v>
          </cell>
          <cell r="D1564" t="str">
            <v>Gas New Mains - Grants Pass</v>
          </cell>
          <cell r="E1564" t="str">
            <v>98501110</v>
          </cell>
          <cell r="F1564" t="str">
            <v>DIS-G S Cap Blanket</v>
          </cell>
          <cell r="G1564">
            <v>40179</v>
          </cell>
          <cell r="H1564" t="str">
            <v>202106</v>
          </cell>
          <cell r="I1564">
            <v>202106</v>
          </cell>
          <cell r="J1564" t="str">
            <v>GD</v>
          </cell>
          <cell r="K1564" t="str">
            <v>OR</v>
          </cell>
          <cell r="L1564" t="str">
            <v>380000</v>
          </cell>
          <cell r="M1564" t="str">
            <v xml:space="preserve">068                                </v>
          </cell>
          <cell r="N1564" t="str">
            <v>00</v>
          </cell>
          <cell r="O1564" t="str">
            <v xml:space="preserve">UADD    </v>
          </cell>
          <cell r="P1564" t="str">
            <v>Gas Revenue Blanket</v>
          </cell>
          <cell r="Q1564" t="str">
            <v>Oregon - Gas Rev Projects/Medford</v>
          </cell>
          <cell r="R1564">
            <v>-156.05000000000001</v>
          </cell>
          <cell r="S1564" t="str">
            <v>1001</v>
          </cell>
          <cell r="T1564" t="str">
            <v>MN304</v>
          </cell>
          <cell r="U1564" t="str">
            <v>Mandated</v>
          </cell>
          <cell r="V1564" t="str">
            <v>GD.OR.380000</v>
          </cell>
          <cell r="W1564">
            <v>1</v>
          </cell>
          <cell r="X1564">
            <v>-156.05000000000001</v>
          </cell>
        </row>
        <row r="1565">
          <cell r="B1565" t="str">
            <v>MN306</v>
          </cell>
          <cell r="C1565" t="str">
            <v>1001</v>
          </cell>
          <cell r="D1565" t="str">
            <v>Gas New Mains - Klamath Falls</v>
          </cell>
          <cell r="E1565" t="str">
            <v>98701110</v>
          </cell>
          <cell r="F1565" t="str">
            <v>DIS-G S Cap Blanket</v>
          </cell>
          <cell r="G1565">
            <v>40179</v>
          </cell>
          <cell r="H1565" t="str">
            <v>202106</v>
          </cell>
          <cell r="I1565">
            <v>202106</v>
          </cell>
          <cell r="J1565" t="str">
            <v>GD</v>
          </cell>
          <cell r="K1565" t="str">
            <v>OR</v>
          </cell>
          <cell r="L1565" t="str">
            <v>376000</v>
          </cell>
          <cell r="M1565" t="str">
            <v xml:space="preserve">068                                </v>
          </cell>
          <cell r="N1565" t="str">
            <v>00</v>
          </cell>
          <cell r="O1565" t="str">
            <v xml:space="preserve">UADD    </v>
          </cell>
          <cell r="P1565" t="str">
            <v>Gas Revenue Blanket</v>
          </cell>
          <cell r="Q1565" t="str">
            <v>Oregon - Gas Rev Projects/Klamath Falls</v>
          </cell>
          <cell r="R1565">
            <v>9471.09</v>
          </cell>
          <cell r="S1565" t="str">
            <v>1001</v>
          </cell>
          <cell r="T1565" t="str">
            <v>MN306</v>
          </cell>
          <cell r="U1565" t="str">
            <v>Mandated</v>
          </cell>
          <cell r="V1565" t="str">
            <v>GD.OR.376000</v>
          </cell>
          <cell r="W1565">
            <v>1</v>
          </cell>
          <cell r="X1565">
            <v>9471.09</v>
          </cell>
        </row>
        <row r="1566">
          <cell r="B1566" t="str">
            <v>MN306</v>
          </cell>
          <cell r="C1566" t="str">
            <v>1001</v>
          </cell>
          <cell r="D1566" t="str">
            <v>Gas New Mains - Klamath Falls</v>
          </cell>
          <cell r="E1566" t="str">
            <v>98701110</v>
          </cell>
          <cell r="F1566" t="str">
            <v>DIS-G S Cap Blanket</v>
          </cell>
          <cell r="G1566">
            <v>40179</v>
          </cell>
          <cell r="H1566" t="str">
            <v>202106</v>
          </cell>
          <cell r="I1566">
            <v>202106</v>
          </cell>
          <cell r="J1566" t="str">
            <v>GD</v>
          </cell>
          <cell r="K1566" t="str">
            <v>OR</v>
          </cell>
          <cell r="L1566" t="str">
            <v>380000</v>
          </cell>
          <cell r="M1566" t="str">
            <v xml:space="preserve">068                                </v>
          </cell>
          <cell r="N1566" t="str">
            <v>00</v>
          </cell>
          <cell r="O1566" t="str">
            <v xml:space="preserve">UADD    </v>
          </cell>
          <cell r="P1566" t="str">
            <v>Gas Revenue Blanket</v>
          </cell>
          <cell r="Q1566" t="str">
            <v>Oregon - Gas Rev Projects/Klamath Falls</v>
          </cell>
          <cell r="R1566">
            <v>2197.83</v>
          </cell>
          <cell r="S1566" t="str">
            <v>1001</v>
          </cell>
          <cell r="T1566" t="str">
            <v>MN306</v>
          </cell>
          <cell r="U1566" t="str">
            <v>Mandated</v>
          </cell>
          <cell r="V1566" t="str">
            <v>GD.OR.380000</v>
          </cell>
          <cell r="W1566">
            <v>1</v>
          </cell>
          <cell r="X1566">
            <v>2197.83</v>
          </cell>
        </row>
        <row r="1567">
          <cell r="B1567" t="str">
            <v>MN307</v>
          </cell>
          <cell r="C1567" t="str">
            <v>1001</v>
          </cell>
          <cell r="D1567" t="str">
            <v>Gas New Mains - LaGrande</v>
          </cell>
          <cell r="E1567" t="str">
            <v>98801110</v>
          </cell>
          <cell r="F1567" t="str">
            <v>DIS-G S Cap Blanket</v>
          </cell>
          <cell r="G1567">
            <v>40179</v>
          </cell>
          <cell r="H1567" t="str">
            <v>202106</v>
          </cell>
          <cell r="I1567">
            <v>202106</v>
          </cell>
          <cell r="J1567" t="str">
            <v>GD</v>
          </cell>
          <cell r="K1567" t="str">
            <v>OR</v>
          </cell>
          <cell r="L1567" t="str">
            <v>376000</v>
          </cell>
          <cell r="M1567" t="str">
            <v xml:space="preserve">068                                </v>
          </cell>
          <cell r="N1567" t="str">
            <v>00</v>
          </cell>
          <cell r="O1567" t="str">
            <v xml:space="preserve">UADD    </v>
          </cell>
          <cell r="P1567" t="str">
            <v>Gas Revenue Blanket</v>
          </cell>
          <cell r="Q1567" t="str">
            <v>Oregon - Gas Rev Projects/LaGrande</v>
          </cell>
          <cell r="R1567">
            <v>5186.3</v>
          </cell>
          <cell r="S1567" t="str">
            <v>1001</v>
          </cell>
          <cell r="T1567" t="str">
            <v>MN307</v>
          </cell>
          <cell r="U1567" t="str">
            <v>Mandated</v>
          </cell>
          <cell r="V1567" t="str">
            <v>GD.OR.376000</v>
          </cell>
          <cell r="W1567">
            <v>1</v>
          </cell>
          <cell r="X1567">
            <v>5186.3</v>
          </cell>
        </row>
        <row r="1568">
          <cell r="B1568" t="str">
            <v>MN307</v>
          </cell>
          <cell r="C1568" t="str">
            <v>1001</v>
          </cell>
          <cell r="D1568" t="str">
            <v>Gas New Mains - LaGrande</v>
          </cell>
          <cell r="E1568" t="str">
            <v>98801110</v>
          </cell>
          <cell r="F1568" t="str">
            <v>DIS-G S Cap Blanket</v>
          </cell>
          <cell r="G1568">
            <v>40179</v>
          </cell>
          <cell r="H1568" t="str">
            <v>202106</v>
          </cell>
          <cell r="I1568">
            <v>202106</v>
          </cell>
          <cell r="J1568" t="str">
            <v>GD</v>
          </cell>
          <cell r="K1568" t="str">
            <v>OR</v>
          </cell>
          <cell r="L1568" t="str">
            <v>380000</v>
          </cell>
          <cell r="M1568" t="str">
            <v xml:space="preserve">068                                </v>
          </cell>
          <cell r="N1568" t="str">
            <v>00</v>
          </cell>
          <cell r="O1568" t="str">
            <v xml:space="preserve">UADD    </v>
          </cell>
          <cell r="P1568" t="str">
            <v>Gas Revenue Blanket</v>
          </cell>
          <cell r="Q1568" t="str">
            <v>Oregon - Gas Rev Projects/LaGrande</v>
          </cell>
          <cell r="R1568">
            <v>76.98</v>
          </cell>
          <cell r="S1568" t="str">
            <v>1001</v>
          </cell>
          <cell r="T1568" t="str">
            <v>MN307</v>
          </cell>
          <cell r="U1568" t="str">
            <v>Mandated</v>
          </cell>
          <cell r="V1568" t="str">
            <v>GD.OR.380000</v>
          </cell>
          <cell r="W1568">
            <v>1</v>
          </cell>
          <cell r="X1568">
            <v>76.98</v>
          </cell>
        </row>
        <row r="1569">
          <cell r="B1569" t="str">
            <v>MN304</v>
          </cell>
          <cell r="C1569" t="str">
            <v>1001</v>
          </cell>
          <cell r="D1569" t="str">
            <v>Gas New Mains - Medford</v>
          </cell>
          <cell r="E1569" t="str">
            <v>98401110</v>
          </cell>
          <cell r="F1569" t="str">
            <v>DIS-G S Cap Blanket</v>
          </cell>
          <cell r="G1569">
            <v>40179</v>
          </cell>
          <cell r="H1569" t="str">
            <v>202106</v>
          </cell>
          <cell r="I1569">
            <v>202106</v>
          </cell>
          <cell r="J1569" t="str">
            <v>GD</v>
          </cell>
          <cell r="K1569" t="str">
            <v>OR</v>
          </cell>
          <cell r="L1569" t="str">
            <v>376000</v>
          </cell>
          <cell r="M1569" t="str">
            <v xml:space="preserve">068                                </v>
          </cell>
          <cell r="N1569" t="str">
            <v>00</v>
          </cell>
          <cell r="O1569" t="str">
            <v xml:space="preserve">UADD    </v>
          </cell>
          <cell r="P1569" t="str">
            <v>Gas Revenue Blanket</v>
          </cell>
          <cell r="Q1569" t="str">
            <v>Oregon - Gas Rev Projects/Medford</v>
          </cell>
          <cell r="R1569">
            <v>32625.62</v>
          </cell>
          <cell r="S1569" t="str">
            <v>1001</v>
          </cell>
          <cell r="T1569" t="str">
            <v>MN304</v>
          </cell>
          <cell r="U1569" t="str">
            <v>Mandated</v>
          </cell>
          <cell r="V1569" t="str">
            <v>GD.OR.376000</v>
          </cell>
          <cell r="W1569">
            <v>1</v>
          </cell>
          <cell r="X1569">
            <v>32625.62</v>
          </cell>
        </row>
        <row r="1570">
          <cell r="B1570" t="str">
            <v>MN304</v>
          </cell>
          <cell r="C1570" t="str">
            <v>1001</v>
          </cell>
          <cell r="D1570" t="str">
            <v>Gas New Mains - Medford</v>
          </cell>
          <cell r="E1570" t="str">
            <v>98401110</v>
          </cell>
          <cell r="F1570" t="str">
            <v>DIS-G S Cap Blanket</v>
          </cell>
          <cell r="G1570">
            <v>40179</v>
          </cell>
          <cell r="H1570" t="str">
            <v>202106</v>
          </cell>
          <cell r="I1570">
            <v>202106</v>
          </cell>
          <cell r="J1570" t="str">
            <v>GD</v>
          </cell>
          <cell r="K1570" t="str">
            <v>OR</v>
          </cell>
          <cell r="L1570" t="str">
            <v>380000</v>
          </cell>
          <cell r="M1570" t="str">
            <v xml:space="preserve">068                                </v>
          </cell>
          <cell r="N1570" t="str">
            <v>00</v>
          </cell>
          <cell r="O1570" t="str">
            <v xml:space="preserve">UADD    </v>
          </cell>
          <cell r="P1570" t="str">
            <v>Gas Revenue Blanket</v>
          </cell>
          <cell r="Q1570" t="str">
            <v>Oregon - Gas Rev Projects/Medford</v>
          </cell>
          <cell r="R1570">
            <v>16284.24</v>
          </cell>
          <cell r="S1570" t="str">
            <v>1001</v>
          </cell>
          <cell r="T1570" t="str">
            <v>MN304</v>
          </cell>
          <cell r="U1570" t="str">
            <v>Mandated</v>
          </cell>
          <cell r="V1570" t="str">
            <v>GD.OR.380000</v>
          </cell>
          <cell r="W1570">
            <v>1</v>
          </cell>
          <cell r="X1570">
            <v>16284.24</v>
          </cell>
        </row>
        <row r="1571">
          <cell r="B1571" t="str">
            <v>MN305</v>
          </cell>
          <cell r="C1571" t="str">
            <v>1001</v>
          </cell>
          <cell r="D1571" t="str">
            <v>Gas New Mains - Roseburg</v>
          </cell>
          <cell r="E1571" t="str">
            <v>98601110</v>
          </cell>
          <cell r="F1571" t="str">
            <v>DIS-G S Cap Blanket</v>
          </cell>
          <cell r="G1571">
            <v>40179</v>
          </cell>
          <cell r="H1571" t="str">
            <v>202106</v>
          </cell>
          <cell r="I1571">
            <v>202106</v>
          </cell>
          <cell r="J1571" t="str">
            <v>GD</v>
          </cell>
          <cell r="K1571" t="str">
            <v>OR</v>
          </cell>
          <cell r="L1571" t="str">
            <v>376000</v>
          </cell>
          <cell r="M1571" t="str">
            <v xml:space="preserve">068                                </v>
          </cell>
          <cell r="N1571" t="str">
            <v>00</v>
          </cell>
          <cell r="O1571" t="str">
            <v xml:space="preserve">UADD    </v>
          </cell>
          <cell r="P1571" t="str">
            <v>Gas Revenue Blanket</v>
          </cell>
          <cell r="Q1571" t="str">
            <v>Oregon - Gas Rev Projects/Roseburg</v>
          </cell>
          <cell r="R1571">
            <v>8627.2000000000007</v>
          </cell>
          <cell r="S1571" t="str">
            <v>1001</v>
          </cell>
          <cell r="T1571" t="str">
            <v>MN305</v>
          </cell>
          <cell r="U1571" t="str">
            <v>Mandated</v>
          </cell>
          <cell r="V1571" t="str">
            <v>GD.OR.376000</v>
          </cell>
          <cell r="W1571">
            <v>1</v>
          </cell>
          <cell r="X1571">
            <v>8627.2000000000007</v>
          </cell>
        </row>
        <row r="1572">
          <cell r="B1572" t="str">
            <v>MN305</v>
          </cell>
          <cell r="C1572" t="str">
            <v>1001</v>
          </cell>
          <cell r="D1572" t="str">
            <v>Gas New Mains - Roseburg</v>
          </cell>
          <cell r="E1572" t="str">
            <v>98601110</v>
          </cell>
          <cell r="F1572" t="str">
            <v>DIS-G S Cap Blanket</v>
          </cell>
          <cell r="G1572">
            <v>40179</v>
          </cell>
          <cell r="H1572" t="str">
            <v>202106</v>
          </cell>
          <cell r="I1572">
            <v>202106</v>
          </cell>
          <cell r="J1572" t="str">
            <v>GD</v>
          </cell>
          <cell r="K1572" t="str">
            <v>OR</v>
          </cell>
          <cell r="L1572" t="str">
            <v>380000</v>
          </cell>
          <cell r="M1572" t="str">
            <v xml:space="preserve">068                                </v>
          </cell>
          <cell r="N1572" t="str">
            <v>00</v>
          </cell>
          <cell r="O1572" t="str">
            <v xml:space="preserve">UADD    </v>
          </cell>
          <cell r="P1572" t="str">
            <v>Gas Revenue Blanket</v>
          </cell>
          <cell r="Q1572" t="str">
            <v>Oregon - Gas Rev Projects/Roseburg</v>
          </cell>
          <cell r="R1572">
            <v>1605.51</v>
          </cell>
          <cell r="S1572" t="str">
            <v>1001</v>
          </cell>
          <cell r="T1572" t="str">
            <v>MN305</v>
          </cell>
          <cell r="U1572" t="str">
            <v>Mandated</v>
          </cell>
          <cell r="V1572" t="str">
            <v>GD.OR.380000</v>
          </cell>
          <cell r="W1572">
            <v>1</v>
          </cell>
          <cell r="X1572">
            <v>1605.51</v>
          </cell>
        </row>
        <row r="1573">
          <cell r="B1573" t="str">
            <v>MN304</v>
          </cell>
          <cell r="C1573" t="str">
            <v>1001</v>
          </cell>
          <cell r="D1573" t="str">
            <v>Gas New Mains-Medford</v>
          </cell>
          <cell r="E1573" t="str">
            <v>98401130</v>
          </cell>
          <cell r="F1573" t="str">
            <v>DIS-G S Cap Blanket</v>
          </cell>
          <cell r="G1573">
            <v>33434</v>
          </cell>
          <cell r="H1573" t="str">
            <v>202106</v>
          </cell>
          <cell r="I1573">
            <v>202106</v>
          </cell>
          <cell r="J1573" t="str">
            <v>GD</v>
          </cell>
          <cell r="K1573" t="str">
            <v>OR</v>
          </cell>
          <cell r="L1573" t="str">
            <v>376000</v>
          </cell>
          <cell r="M1573" t="str">
            <v xml:space="preserve">068                                </v>
          </cell>
          <cell r="N1573" t="str">
            <v>00</v>
          </cell>
          <cell r="O1573" t="str">
            <v xml:space="preserve">UADD    </v>
          </cell>
          <cell r="P1573" t="str">
            <v>Gas Revenue Blanket</v>
          </cell>
          <cell r="Q1573" t="str">
            <v>Oregon - Gas Rev Projects/Medford</v>
          </cell>
          <cell r="R1573">
            <v>3165.07</v>
          </cell>
          <cell r="S1573" t="str">
            <v>1001</v>
          </cell>
          <cell r="T1573" t="str">
            <v>MN304</v>
          </cell>
          <cell r="U1573" t="str">
            <v>Mandated</v>
          </cell>
          <cell r="V1573" t="str">
            <v>GD.OR.376000</v>
          </cell>
          <cell r="W1573">
            <v>1</v>
          </cell>
          <cell r="X1573">
            <v>3165.07</v>
          </cell>
        </row>
        <row r="1574">
          <cell r="B1574" t="str">
            <v>MN304</v>
          </cell>
          <cell r="C1574" t="str">
            <v>1001</v>
          </cell>
          <cell r="D1574" t="str">
            <v>Gas New Mains-Medford</v>
          </cell>
          <cell r="E1574" t="str">
            <v>98401130</v>
          </cell>
          <cell r="F1574" t="str">
            <v>DIS-G S Cap Blanket</v>
          </cell>
          <cell r="G1574">
            <v>33434</v>
          </cell>
          <cell r="H1574" t="str">
            <v>202106</v>
          </cell>
          <cell r="I1574">
            <v>202106</v>
          </cell>
          <cell r="J1574" t="str">
            <v>GD</v>
          </cell>
          <cell r="K1574" t="str">
            <v>OR</v>
          </cell>
          <cell r="L1574" t="str">
            <v>380000</v>
          </cell>
          <cell r="M1574" t="str">
            <v xml:space="preserve">068                                </v>
          </cell>
          <cell r="N1574" t="str">
            <v>00</v>
          </cell>
          <cell r="O1574" t="str">
            <v xml:space="preserve">UADD    </v>
          </cell>
          <cell r="P1574" t="str">
            <v>Gas Revenue Blanket</v>
          </cell>
          <cell r="Q1574" t="str">
            <v>Oregon - Gas Rev Projects/Medford</v>
          </cell>
          <cell r="R1574">
            <v>3165.08</v>
          </cell>
          <cell r="S1574" t="str">
            <v>1001</v>
          </cell>
          <cell r="T1574" t="str">
            <v>MN304</v>
          </cell>
          <cell r="U1574" t="str">
            <v>Mandated</v>
          </cell>
          <cell r="V1574" t="str">
            <v>GD.OR.380000</v>
          </cell>
          <cell r="W1574">
            <v>1</v>
          </cell>
          <cell r="X1574">
            <v>3165.08</v>
          </cell>
        </row>
        <row r="1575">
          <cell r="B1575" t="str">
            <v>MN304</v>
          </cell>
          <cell r="C1575" t="str">
            <v>1001</v>
          </cell>
          <cell r="D1575" t="str">
            <v>Gas New Res Serv-Grants Pass</v>
          </cell>
          <cell r="E1575" t="str">
            <v>98501111</v>
          </cell>
          <cell r="F1575" t="str">
            <v>DIS-G S Cap Blanket</v>
          </cell>
          <cell r="G1575">
            <v>40179</v>
          </cell>
          <cell r="H1575" t="str">
            <v>202106</v>
          </cell>
          <cell r="I1575">
            <v>202106</v>
          </cell>
          <cell r="J1575" t="str">
            <v>GD</v>
          </cell>
          <cell r="K1575" t="str">
            <v>OR</v>
          </cell>
          <cell r="L1575" t="str">
            <v>376000</v>
          </cell>
          <cell r="M1575" t="str">
            <v xml:space="preserve">068                                </v>
          </cell>
          <cell r="N1575" t="str">
            <v>00</v>
          </cell>
          <cell r="O1575" t="str">
            <v xml:space="preserve">UADD    </v>
          </cell>
          <cell r="P1575" t="str">
            <v>Gas Revenue Blanket</v>
          </cell>
          <cell r="Q1575" t="str">
            <v>Oregon - Gas Rev Projects/Medford</v>
          </cell>
          <cell r="R1575">
            <v>255.19</v>
          </cell>
          <cell r="S1575" t="str">
            <v>1001</v>
          </cell>
          <cell r="T1575" t="str">
            <v>MN304</v>
          </cell>
          <cell r="U1575" t="str">
            <v>Mandated</v>
          </cell>
          <cell r="V1575" t="str">
            <v>GD.OR.376000</v>
          </cell>
          <cell r="W1575">
            <v>1</v>
          </cell>
          <cell r="X1575">
            <v>255.19</v>
          </cell>
        </row>
        <row r="1576">
          <cell r="B1576" t="str">
            <v>MN304</v>
          </cell>
          <cell r="C1576" t="str">
            <v>1001</v>
          </cell>
          <cell r="D1576" t="str">
            <v>Gas New Res Serv-Grants Pass</v>
          </cell>
          <cell r="E1576" t="str">
            <v>98501111</v>
          </cell>
          <cell r="F1576" t="str">
            <v>DIS-G S Cap Blanket</v>
          </cell>
          <cell r="G1576">
            <v>40179</v>
          </cell>
          <cell r="H1576" t="str">
            <v>202106</v>
          </cell>
          <cell r="I1576">
            <v>202106</v>
          </cell>
          <cell r="J1576" t="str">
            <v>GD</v>
          </cell>
          <cell r="K1576" t="str">
            <v>OR</v>
          </cell>
          <cell r="L1576" t="str">
            <v>380000</v>
          </cell>
          <cell r="M1576" t="str">
            <v xml:space="preserve">068                                </v>
          </cell>
          <cell r="N1576" t="str">
            <v>00</v>
          </cell>
          <cell r="O1576" t="str">
            <v xml:space="preserve">UADD    </v>
          </cell>
          <cell r="P1576" t="str">
            <v>Gas Revenue Blanket</v>
          </cell>
          <cell r="Q1576" t="str">
            <v>Oregon - Gas Rev Projects/Medford</v>
          </cell>
          <cell r="R1576">
            <v>255.19</v>
          </cell>
          <cell r="S1576" t="str">
            <v>1001</v>
          </cell>
          <cell r="T1576" t="str">
            <v>MN304</v>
          </cell>
          <cell r="U1576" t="str">
            <v>Mandated</v>
          </cell>
          <cell r="V1576" t="str">
            <v>GD.OR.380000</v>
          </cell>
          <cell r="W1576">
            <v>1</v>
          </cell>
          <cell r="X1576">
            <v>255.19</v>
          </cell>
        </row>
        <row r="1577">
          <cell r="B1577" t="str">
            <v>MN304</v>
          </cell>
          <cell r="C1577" t="str">
            <v>1001</v>
          </cell>
          <cell r="D1577" t="str">
            <v>Gas New Res Serv-Grants Pass</v>
          </cell>
          <cell r="E1577" t="str">
            <v>98501111</v>
          </cell>
          <cell r="F1577" t="str">
            <v>DIS-G S Cap Blanket</v>
          </cell>
          <cell r="G1577">
            <v>40179</v>
          </cell>
          <cell r="H1577" t="str">
            <v>202106</v>
          </cell>
          <cell r="I1577">
            <v>202106</v>
          </cell>
          <cell r="J1577" t="str">
            <v>GD</v>
          </cell>
          <cell r="K1577" t="str">
            <v>OR</v>
          </cell>
          <cell r="L1577" t="str">
            <v>381000</v>
          </cell>
          <cell r="M1577" t="str">
            <v xml:space="preserve">068                                </v>
          </cell>
          <cell r="N1577" t="str">
            <v>00</v>
          </cell>
          <cell r="O1577" t="str">
            <v xml:space="preserve">UADD    </v>
          </cell>
          <cell r="P1577" t="str">
            <v>Gas Revenue Blanket</v>
          </cell>
          <cell r="Q1577" t="str">
            <v>Oregon - Gas Rev Projects/Medford</v>
          </cell>
          <cell r="R1577">
            <v>32.07</v>
          </cell>
          <cell r="S1577" t="str">
            <v>1001</v>
          </cell>
          <cell r="T1577" t="str">
            <v>MN304</v>
          </cell>
          <cell r="U1577" t="str">
            <v>Mandated</v>
          </cell>
          <cell r="V1577" t="str">
            <v>GD.OR.381000</v>
          </cell>
          <cell r="W1577">
            <v>1</v>
          </cell>
          <cell r="X1577">
            <v>32.07</v>
          </cell>
        </row>
        <row r="1578">
          <cell r="B1578" t="str">
            <v>MN306</v>
          </cell>
          <cell r="C1578" t="str">
            <v>1001</v>
          </cell>
          <cell r="D1578" t="str">
            <v>Gas New Res Serv-Klamath Falls</v>
          </cell>
          <cell r="E1578" t="str">
            <v>98701111</v>
          </cell>
          <cell r="F1578" t="str">
            <v>DIS-G S Cap Blanket</v>
          </cell>
          <cell r="G1578">
            <v>40179</v>
          </cell>
          <cell r="H1578" t="str">
            <v>202106</v>
          </cell>
          <cell r="I1578">
            <v>202106</v>
          </cell>
          <cell r="J1578" t="str">
            <v>GD</v>
          </cell>
          <cell r="K1578" t="str">
            <v>OR</v>
          </cell>
          <cell r="L1578" t="str">
            <v>376000</v>
          </cell>
          <cell r="M1578" t="str">
            <v xml:space="preserve">068                                </v>
          </cell>
          <cell r="N1578" t="str">
            <v>00</v>
          </cell>
          <cell r="O1578" t="str">
            <v xml:space="preserve">UADD    </v>
          </cell>
          <cell r="P1578" t="str">
            <v>Gas Revenue Blanket</v>
          </cell>
          <cell r="Q1578" t="str">
            <v>Oregon - Gas Rev Projects/Klamath Falls</v>
          </cell>
          <cell r="R1578">
            <v>26552.14</v>
          </cell>
          <cell r="S1578" t="str">
            <v>1001</v>
          </cell>
          <cell r="T1578" t="str">
            <v>MN306</v>
          </cell>
          <cell r="U1578" t="str">
            <v>Mandated</v>
          </cell>
          <cell r="V1578" t="str">
            <v>GD.OR.376000</v>
          </cell>
          <cell r="W1578">
            <v>1</v>
          </cell>
          <cell r="X1578">
            <v>26552.14</v>
          </cell>
        </row>
        <row r="1579">
          <cell r="B1579" t="str">
            <v>MN306</v>
          </cell>
          <cell r="C1579" t="str">
            <v>1001</v>
          </cell>
          <cell r="D1579" t="str">
            <v>Gas New Res Serv-Klamath Falls</v>
          </cell>
          <cell r="E1579" t="str">
            <v>98701111</v>
          </cell>
          <cell r="F1579" t="str">
            <v>DIS-G S Cap Blanket</v>
          </cell>
          <cell r="G1579">
            <v>40179</v>
          </cell>
          <cell r="H1579" t="str">
            <v>202106</v>
          </cell>
          <cell r="I1579">
            <v>202106</v>
          </cell>
          <cell r="J1579" t="str">
            <v>GD</v>
          </cell>
          <cell r="K1579" t="str">
            <v>OR</v>
          </cell>
          <cell r="L1579" t="str">
            <v>380000</v>
          </cell>
          <cell r="M1579" t="str">
            <v xml:space="preserve">068                                </v>
          </cell>
          <cell r="N1579" t="str">
            <v>00</v>
          </cell>
          <cell r="O1579" t="str">
            <v xml:space="preserve">UADD    </v>
          </cell>
          <cell r="P1579" t="str">
            <v>Gas Revenue Blanket</v>
          </cell>
          <cell r="Q1579" t="str">
            <v>Oregon - Gas Rev Projects/Klamath Falls</v>
          </cell>
          <cell r="R1579">
            <v>26552.240000000002</v>
          </cell>
          <cell r="S1579" t="str">
            <v>1001</v>
          </cell>
          <cell r="T1579" t="str">
            <v>MN306</v>
          </cell>
          <cell r="U1579" t="str">
            <v>Mandated</v>
          </cell>
          <cell r="V1579" t="str">
            <v>GD.OR.380000</v>
          </cell>
          <cell r="W1579">
            <v>1</v>
          </cell>
          <cell r="X1579">
            <v>26552.240000000002</v>
          </cell>
        </row>
        <row r="1580">
          <cell r="B1580" t="str">
            <v>MN307</v>
          </cell>
          <cell r="C1580" t="str">
            <v>1001</v>
          </cell>
          <cell r="D1580" t="str">
            <v>Gas New Res Serv-LaGrande</v>
          </cell>
          <cell r="E1580" t="str">
            <v>98801111</v>
          </cell>
          <cell r="F1580" t="str">
            <v>DIS-G S Cap Blanket</v>
          </cell>
          <cell r="G1580">
            <v>40179</v>
          </cell>
          <cell r="H1580" t="str">
            <v>202106</v>
          </cell>
          <cell r="I1580">
            <v>202106</v>
          </cell>
          <cell r="J1580" t="str">
            <v>GD</v>
          </cell>
          <cell r="K1580" t="str">
            <v>OR</v>
          </cell>
          <cell r="L1580" t="str">
            <v>376000</v>
          </cell>
          <cell r="M1580" t="str">
            <v xml:space="preserve">068                                </v>
          </cell>
          <cell r="N1580" t="str">
            <v>00</v>
          </cell>
          <cell r="O1580" t="str">
            <v xml:space="preserve">UADD    </v>
          </cell>
          <cell r="P1580" t="str">
            <v>Gas Revenue Blanket</v>
          </cell>
          <cell r="Q1580" t="str">
            <v>Oregon - Gas Rev Projects/LaGrande</v>
          </cell>
          <cell r="R1580">
            <v>8514.81</v>
          </cell>
          <cell r="S1580" t="str">
            <v>1001</v>
          </cell>
          <cell r="T1580" t="str">
            <v>MN307</v>
          </cell>
          <cell r="U1580" t="str">
            <v>Mandated</v>
          </cell>
          <cell r="V1580" t="str">
            <v>GD.OR.376000</v>
          </cell>
          <cell r="W1580">
            <v>1</v>
          </cell>
          <cell r="X1580">
            <v>8514.81</v>
          </cell>
        </row>
        <row r="1581">
          <cell r="B1581" t="str">
            <v>MN307</v>
          </cell>
          <cell r="C1581" t="str">
            <v>1001</v>
          </cell>
          <cell r="D1581" t="str">
            <v>Gas New Res Serv-LaGrande</v>
          </cell>
          <cell r="E1581" t="str">
            <v>98801111</v>
          </cell>
          <cell r="F1581" t="str">
            <v>DIS-G S Cap Blanket</v>
          </cell>
          <cell r="G1581">
            <v>40179</v>
          </cell>
          <cell r="H1581" t="str">
            <v>202106</v>
          </cell>
          <cell r="I1581">
            <v>202106</v>
          </cell>
          <cell r="J1581" t="str">
            <v>GD</v>
          </cell>
          <cell r="K1581" t="str">
            <v>OR</v>
          </cell>
          <cell r="L1581" t="str">
            <v>380000</v>
          </cell>
          <cell r="M1581" t="str">
            <v xml:space="preserve">068                                </v>
          </cell>
          <cell r="N1581" t="str">
            <v>00</v>
          </cell>
          <cell r="O1581" t="str">
            <v xml:space="preserve">UADD    </v>
          </cell>
          <cell r="P1581" t="str">
            <v>Gas Revenue Blanket</v>
          </cell>
          <cell r="Q1581" t="str">
            <v>Oregon - Gas Rev Projects/LaGrande</v>
          </cell>
          <cell r="R1581">
            <v>8514.93</v>
          </cell>
          <cell r="S1581" t="str">
            <v>1001</v>
          </cell>
          <cell r="T1581" t="str">
            <v>MN307</v>
          </cell>
          <cell r="U1581" t="str">
            <v>Mandated</v>
          </cell>
          <cell r="V1581" t="str">
            <v>GD.OR.380000</v>
          </cell>
          <cell r="W1581">
            <v>1</v>
          </cell>
          <cell r="X1581">
            <v>8514.93</v>
          </cell>
        </row>
        <row r="1582">
          <cell r="B1582" t="str">
            <v>MN304</v>
          </cell>
          <cell r="C1582" t="str">
            <v>1001</v>
          </cell>
          <cell r="D1582" t="str">
            <v>Gas New Res Serv-Medford</v>
          </cell>
          <cell r="E1582" t="str">
            <v>98401111</v>
          </cell>
          <cell r="F1582" t="str">
            <v>DIS-G S Cap Blanket</v>
          </cell>
          <cell r="G1582">
            <v>40179</v>
          </cell>
          <cell r="H1582" t="str">
            <v>202106</v>
          </cell>
          <cell r="I1582">
            <v>202106</v>
          </cell>
          <cell r="J1582" t="str">
            <v>GD</v>
          </cell>
          <cell r="K1582" t="str">
            <v>OR</v>
          </cell>
          <cell r="L1582" t="str">
            <v>380000</v>
          </cell>
          <cell r="M1582" t="str">
            <v xml:space="preserve">068                                </v>
          </cell>
          <cell r="N1582" t="str">
            <v>00</v>
          </cell>
          <cell r="O1582" t="str">
            <v xml:space="preserve">UADD    </v>
          </cell>
          <cell r="P1582" t="str">
            <v>Gas Revenue Blanket</v>
          </cell>
          <cell r="Q1582" t="str">
            <v>Oregon - Gas Rev Projects/Medford</v>
          </cell>
          <cell r="R1582">
            <v>130736.6</v>
          </cell>
          <cell r="S1582" t="str">
            <v>1001</v>
          </cell>
          <cell r="T1582" t="str">
            <v>MN304</v>
          </cell>
          <cell r="U1582" t="str">
            <v>Mandated</v>
          </cell>
          <cell r="V1582" t="str">
            <v>GD.OR.380000</v>
          </cell>
          <cell r="W1582">
            <v>1</v>
          </cell>
          <cell r="X1582">
            <v>130736.6</v>
          </cell>
        </row>
        <row r="1583">
          <cell r="B1583" t="str">
            <v>MN304</v>
          </cell>
          <cell r="C1583" t="str">
            <v>1001</v>
          </cell>
          <cell r="D1583" t="str">
            <v>Gas New Res Serv-Medford</v>
          </cell>
          <cell r="E1583" t="str">
            <v>98401111</v>
          </cell>
          <cell r="F1583" t="str">
            <v>DIS-G S Cap Blanket</v>
          </cell>
          <cell r="G1583">
            <v>40179</v>
          </cell>
          <cell r="H1583" t="str">
            <v>202106</v>
          </cell>
          <cell r="I1583">
            <v>202106</v>
          </cell>
          <cell r="J1583" t="str">
            <v>GD</v>
          </cell>
          <cell r="K1583" t="str">
            <v>OR</v>
          </cell>
          <cell r="L1583" t="str">
            <v>381000</v>
          </cell>
          <cell r="M1583" t="str">
            <v xml:space="preserve">068                                </v>
          </cell>
          <cell r="N1583" t="str">
            <v>00</v>
          </cell>
          <cell r="O1583" t="str">
            <v xml:space="preserve">UADD    </v>
          </cell>
          <cell r="P1583" t="str">
            <v>Gas Revenue Blanket</v>
          </cell>
          <cell r="Q1583" t="str">
            <v>Oregon - Gas Rev Projects/Medford</v>
          </cell>
          <cell r="R1583">
            <v>130736.66</v>
          </cell>
          <cell r="S1583" t="str">
            <v>1001</v>
          </cell>
          <cell r="T1583" t="str">
            <v>MN304</v>
          </cell>
          <cell r="U1583" t="str">
            <v>Mandated</v>
          </cell>
          <cell r="V1583" t="str">
            <v>GD.OR.381000</v>
          </cell>
          <cell r="W1583">
            <v>1</v>
          </cell>
          <cell r="X1583">
            <v>130736.66</v>
          </cell>
        </row>
        <row r="1584">
          <cell r="B1584" t="str">
            <v>MN305</v>
          </cell>
          <cell r="C1584" t="str">
            <v>1001</v>
          </cell>
          <cell r="D1584" t="str">
            <v>Gas New Res Serv-Roseburg</v>
          </cell>
          <cell r="E1584" t="str">
            <v>98601111</v>
          </cell>
          <cell r="F1584" t="str">
            <v>DIS-G S Cap Blanket</v>
          </cell>
          <cell r="G1584">
            <v>40179</v>
          </cell>
          <cell r="H1584" t="str">
            <v>202106</v>
          </cell>
          <cell r="I1584">
            <v>202106</v>
          </cell>
          <cell r="J1584" t="str">
            <v>GD</v>
          </cell>
          <cell r="K1584" t="str">
            <v>OR</v>
          </cell>
          <cell r="L1584" t="str">
            <v>376000</v>
          </cell>
          <cell r="M1584" t="str">
            <v xml:space="preserve">068                                </v>
          </cell>
          <cell r="N1584" t="str">
            <v>00</v>
          </cell>
          <cell r="O1584" t="str">
            <v xml:space="preserve">UADD    </v>
          </cell>
          <cell r="P1584" t="str">
            <v>Gas Revenue Blanket</v>
          </cell>
          <cell r="Q1584" t="str">
            <v>Oregon - Gas Rev Projects/Roseburg</v>
          </cell>
          <cell r="R1584">
            <v>23517.56</v>
          </cell>
          <cell r="S1584" t="str">
            <v>1001</v>
          </cell>
          <cell r="T1584" t="str">
            <v>MN305</v>
          </cell>
          <cell r="U1584" t="str">
            <v>Mandated</v>
          </cell>
          <cell r="V1584" t="str">
            <v>GD.OR.376000</v>
          </cell>
          <cell r="W1584">
            <v>1</v>
          </cell>
          <cell r="X1584">
            <v>23517.56</v>
          </cell>
        </row>
        <row r="1585">
          <cell r="B1585" t="str">
            <v>MN305</v>
          </cell>
          <cell r="C1585" t="str">
            <v>1001</v>
          </cell>
          <cell r="D1585" t="str">
            <v>Gas New Res Serv-Roseburg</v>
          </cell>
          <cell r="E1585" t="str">
            <v>98601111</v>
          </cell>
          <cell r="F1585" t="str">
            <v>DIS-G S Cap Blanket</v>
          </cell>
          <cell r="G1585">
            <v>40179</v>
          </cell>
          <cell r="H1585" t="str">
            <v>202106</v>
          </cell>
          <cell r="I1585">
            <v>202106</v>
          </cell>
          <cell r="J1585" t="str">
            <v>GD</v>
          </cell>
          <cell r="K1585" t="str">
            <v>OR</v>
          </cell>
          <cell r="L1585" t="str">
            <v>380000</v>
          </cell>
          <cell r="M1585" t="str">
            <v xml:space="preserve">068                                </v>
          </cell>
          <cell r="N1585" t="str">
            <v>00</v>
          </cell>
          <cell r="O1585" t="str">
            <v xml:space="preserve">UADD    </v>
          </cell>
          <cell r="P1585" t="str">
            <v>Gas Revenue Blanket</v>
          </cell>
          <cell r="Q1585" t="str">
            <v>Oregon - Gas Rev Projects/Roseburg</v>
          </cell>
          <cell r="R1585">
            <v>33123.440000000002</v>
          </cell>
          <cell r="S1585" t="str">
            <v>1001</v>
          </cell>
          <cell r="T1585" t="str">
            <v>MN305</v>
          </cell>
          <cell r="U1585" t="str">
            <v>Mandated</v>
          </cell>
          <cell r="V1585" t="str">
            <v>GD.OR.380000</v>
          </cell>
          <cell r="W1585">
            <v>1</v>
          </cell>
          <cell r="X1585">
            <v>33123.440000000002</v>
          </cell>
        </row>
        <row r="1586">
          <cell r="B1586" t="str">
            <v>MN207</v>
          </cell>
          <cell r="C1586" t="str">
            <v>1050</v>
          </cell>
          <cell r="D1586" t="str">
            <v>Gas Meter Purchases OR STR</v>
          </cell>
          <cell r="E1586" t="str">
            <v>06801275</v>
          </cell>
          <cell r="F1586" t="str">
            <v>DIS-Pur Blanket</v>
          </cell>
          <cell r="G1586">
            <v>42005</v>
          </cell>
          <cell r="H1586" t="str">
            <v>202106</v>
          </cell>
          <cell r="I1586">
            <v>202106</v>
          </cell>
          <cell r="J1586" t="str">
            <v>GD</v>
          </cell>
          <cell r="K1586" t="str">
            <v>OR</v>
          </cell>
          <cell r="L1586" t="str">
            <v>381000</v>
          </cell>
          <cell r="M1586" t="str">
            <v xml:space="preserve">068                                </v>
          </cell>
          <cell r="N1586" t="str">
            <v>00</v>
          </cell>
          <cell r="O1586" t="str">
            <v xml:space="preserve">UADD    </v>
          </cell>
          <cell r="P1586" t="str">
            <v>Gas Meters Minor Blanket</v>
          </cell>
          <cell r="Q1586" t="str">
            <v>ORCA Meters Minor Blanket</v>
          </cell>
          <cell r="R1586">
            <v>3873.72</v>
          </cell>
          <cell r="S1586" t="str">
            <v>1050</v>
          </cell>
          <cell r="T1586" t="str">
            <v>MN207</v>
          </cell>
          <cell r="U1586" t="str">
            <v>Mandated</v>
          </cell>
          <cell r="V1586" t="str">
            <v>GD.OR.381000</v>
          </cell>
          <cell r="W1586">
            <v>1</v>
          </cell>
          <cell r="X1586">
            <v>3873.72</v>
          </cell>
        </row>
        <row r="1587">
          <cell r="B1587" t="str">
            <v>MN320</v>
          </cell>
          <cell r="C1587" t="str">
            <v>1053</v>
          </cell>
          <cell r="D1587" t="str">
            <v>Gas AMR Purchases OR STR</v>
          </cell>
          <cell r="E1587" t="str">
            <v>06801276</v>
          </cell>
          <cell r="F1587" t="str">
            <v>DIS-Pur Blanket</v>
          </cell>
          <cell r="G1587">
            <v>42005</v>
          </cell>
          <cell r="H1587" t="str">
            <v>202106</v>
          </cell>
          <cell r="I1587">
            <v>202106</v>
          </cell>
          <cell r="J1587" t="str">
            <v>GD</v>
          </cell>
          <cell r="K1587" t="str">
            <v>OR</v>
          </cell>
          <cell r="L1587" t="str">
            <v>381000</v>
          </cell>
          <cell r="M1587" t="str">
            <v xml:space="preserve">068                                </v>
          </cell>
          <cell r="N1587" t="str">
            <v>00</v>
          </cell>
          <cell r="O1587" t="str">
            <v xml:space="preserve">UADD    </v>
          </cell>
          <cell r="P1587" t="str">
            <v>Gas ERT Minor Blanket</v>
          </cell>
          <cell r="Q1587" t="str">
            <v>ORCA ERTs</v>
          </cell>
          <cell r="R1587">
            <v>20485.509999999998</v>
          </cell>
          <cell r="S1587" t="str">
            <v>1053</v>
          </cell>
          <cell r="T1587" t="str">
            <v>MN320</v>
          </cell>
          <cell r="U1587" t="str">
            <v>Mandated</v>
          </cell>
          <cell r="V1587" t="str">
            <v>GD.OR.381000</v>
          </cell>
          <cell r="W1587">
            <v>1</v>
          </cell>
          <cell r="X1587">
            <v>20485.509999999998</v>
          </cell>
        </row>
        <row r="1588">
          <cell r="B1588" t="str">
            <v>MN002</v>
          </cell>
          <cell r="C1588" t="str">
            <v>1056</v>
          </cell>
          <cell r="D1588" t="str">
            <v>OR Gas Meters &amp; Meter Devices</v>
          </cell>
          <cell r="E1588" t="str">
            <v>06805224</v>
          </cell>
          <cell r="F1588" t="str">
            <v>DIS-G S Cap Blanket</v>
          </cell>
          <cell r="G1588">
            <v>43983</v>
          </cell>
          <cell r="H1588" t="str">
            <v>202106</v>
          </cell>
          <cell r="I1588">
            <v>202106</v>
          </cell>
          <cell r="J1588" t="str">
            <v>GD</v>
          </cell>
          <cell r="K1588" t="str">
            <v>OR</v>
          </cell>
          <cell r="L1588" t="str">
            <v>381000</v>
          </cell>
          <cell r="M1588" t="str">
            <v xml:space="preserve">068                                </v>
          </cell>
          <cell r="N1588" t="str">
            <v>00</v>
          </cell>
          <cell r="O1588" t="str">
            <v xml:space="preserve">UADD    </v>
          </cell>
          <cell r="P1588" t="str">
            <v>Gas Meter and Metering Equipment Purchases</v>
          </cell>
          <cell r="Q1588" t="str">
            <v>Gas Meter and Metering Equipment Purchases - OR</v>
          </cell>
          <cell r="R1588">
            <v>18708.09</v>
          </cell>
          <cell r="S1588" t="str">
            <v>1056</v>
          </cell>
          <cell r="T1588" t="str">
            <v>MN002</v>
          </cell>
          <cell r="V1588" t="str">
            <v>GD.OR.381000</v>
          </cell>
          <cell r="W1588">
            <v>1</v>
          </cell>
          <cell r="X1588">
            <v>18708.09</v>
          </cell>
        </row>
        <row r="1589">
          <cell r="B1589" t="str">
            <v>YQ301</v>
          </cell>
          <cell r="C1589" t="str">
            <v>2277</v>
          </cell>
          <cell r="D1589" t="str">
            <v>SCADA Hardware Refresh-Blanket</v>
          </cell>
          <cell r="E1589" t="str">
            <v>09905915</v>
          </cell>
          <cell r="F1589" t="str">
            <v>GP-Cap Blanket</v>
          </cell>
          <cell r="G1589">
            <v>42064</v>
          </cell>
          <cell r="H1589" t="str">
            <v>202106</v>
          </cell>
          <cell r="I1589">
            <v>202106</v>
          </cell>
          <cell r="J1589" t="str">
            <v>CD</v>
          </cell>
          <cell r="K1589" t="str">
            <v>AA</v>
          </cell>
          <cell r="L1589" t="str">
            <v>391101</v>
          </cell>
          <cell r="M1589" t="str">
            <v xml:space="preserve">099                                </v>
          </cell>
          <cell r="N1589" t="str">
            <v>00</v>
          </cell>
          <cell r="O1589" t="str">
            <v xml:space="preserve">UADD    </v>
          </cell>
          <cell r="P1589" t="str">
            <v>SCADA Upgrade</v>
          </cell>
          <cell r="Q1589" t="str">
            <v>Scada Upgrade</v>
          </cell>
          <cell r="R1589">
            <v>2806.48</v>
          </cell>
          <cell r="S1589" t="str">
            <v>2277</v>
          </cell>
          <cell r="T1589" t="str">
            <v>YQ301</v>
          </cell>
          <cell r="U1589" t="str">
            <v>Programs</v>
          </cell>
          <cell r="V1589" t="str">
            <v>CD.AA.391101</v>
          </cell>
          <cell r="W1589">
            <v>9.307E-2</v>
          </cell>
          <cell r="X1589">
            <v>261.19909360000003</v>
          </cell>
        </row>
        <row r="1590">
          <cell r="B1590" t="str">
            <v>SS201</v>
          </cell>
          <cell r="C1590" t="str">
            <v>2531</v>
          </cell>
          <cell r="D1590" t="str">
            <v>IT Sub Westside Rep 09805795</v>
          </cell>
          <cell r="E1590" t="str">
            <v>09906873</v>
          </cell>
          <cell r="F1590" t="str">
            <v>GP-Cap Specific</v>
          </cell>
          <cell r="G1590">
            <v>42461</v>
          </cell>
          <cell r="H1590" t="str">
            <v>202106</v>
          </cell>
          <cell r="I1590">
            <v>202106</v>
          </cell>
          <cell r="J1590" t="str">
            <v>CD</v>
          </cell>
          <cell r="K1590" t="str">
            <v>AA</v>
          </cell>
          <cell r="L1590" t="str">
            <v>397000</v>
          </cell>
          <cell r="M1590" t="str">
            <v xml:space="preserve">099                                </v>
          </cell>
          <cell r="N1590" t="str">
            <v>00</v>
          </cell>
          <cell r="O1590" t="str">
            <v xml:space="preserve">UADD    </v>
          </cell>
          <cell r="P1590" t="str">
            <v>Westside 230 kV Substation - Rebuild</v>
          </cell>
          <cell r="Q1590" t="str">
            <v>Westside 230 kV Substation - Rebuild</v>
          </cell>
          <cell r="R1590">
            <v>31.95</v>
          </cell>
          <cell r="S1590" t="str">
            <v>2531</v>
          </cell>
          <cell r="T1590" t="str">
            <v>SS201</v>
          </cell>
          <cell r="U1590" t="str">
            <v>Projects</v>
          </cell>
          <cell r="V1590" t="str">
            <v>CD.AA.397000</v>
          </cell>
          <cell r="W1590">
            <v>9.307E-2</v>
          </cell>
          <cell r="X1590">
            <v>2.9735865000000001</v>
          </cell>
        </row>
        <row r="1591">
          <cell r="B1591" t="str">
            <v>FC802</v>
          </cell>
          <cell r="C1591" t="str">
            <v>2618</v>
          </cell>
          <cell r="D1591" t="str">
            <v>Rattle Snake - Lind Sub</v>
          </cell>
          <cell r="E1591" t="str">
            <v>09906763</v>
          </cell>
          <cell r="F1591" t="str">
            <v>GP-Cap Specific</v>
          </cell>
          <cell r="G1591">
            <v>43405</v>
          </cell>
          <cell r="H1591" t="str">
            <v>202106</v>
          </cell>
          <cell r="I1591">
            <v>202106</v>
          </cell>
          <cell r="J1591" t="str">
            <v>CD</v>
          </cell>
          <cell r="K1591" t="str">
            <v>AA</v>
          </cell>
          <cell r="L1591" t="str">
            <v>397000</v>
          </cell>
          <cell r="M1591" t="str">
            <v xml:space="preserve">099                                </v>
          </cell>
          <cell r="N1591" t="str">
            <v>00</v>
          </cell>
          <cell r="O1591" t="str">
            <v xml:space="preserve">UADD    </v>
          </cell>
          <cell r="P1591" t="str">
            <v>Rattlesnake Flat 115kV Wind Farm Project</v>
          </cell>
          <cell r="Q1591" t="str">
            <v>Lind 115kV Sub: Comms Integration</v>
          </cell>
          <cell r="R1591">
            <v>407.13</v>
          </cell>
          <cell r="S1591" t="str">
            <v>2618</v>
          </cell>
          <cell r="T1591" t="str">
            <v>FC802</v>
          </cell>
          <cell r="U1591" t="str">
            <v>Projects</v>
          </cell>
          <cell r="V1591" t="str">
            <v>CD.AA.397000</v>
          </cell>
          <cell r="W1591">
            <v>9.307E-2</v>
          </cell>
          <cell r="X1591">
            <v>37.891589099999997</v>
          </cell>
        </row>
        <row r="1592">
          <cell r="B1592" t="str">
            <v>FC801</v>
          </cell>
          <cell r="C1592" t="str">
            <v>2618</v>
          </cell>
          <cell r="D1592" t="str">
            <v>Rattle Snake - Warden Sw Stn.</v>
          </cell>
          <cell r="E1592" t="str">
            <v>09906762</v>
          </cell>
          <cell r="F1592" t="str">
            <v>GP-Cap Specific</v>
          </cell>
          <cell r="G1592">
            <v>43405</v>
          </cell>
          <cell r="H1592" t="str">
            <v>202106</v>
          </cell>
          <cell r="I1592">
            <v>202106</v>
          </cell>
          <cell r="J1592" t="str">
            <v>CD</v>
          </cell>
          <cell r="K1592" t="str">
            <v>AA</v>
          </cell>
          <cell r="L1592" t="str">
            <v>397000</v>
          </cell>
          <cell r="M1592" t="str">
            <v xml:space="preserve">099                                </v>
          </cell>
          <cell r="N1592" t="str">
            <v>00</v>
          </cell>
          <cell r="O1592" t="str">
            <v xml:space="preserve">UADD    </v>
          </cell>
          <cell r="P1592" t="str">
            <v>Rattlesnake Flat 115kV Wind Farm Project</v>
          </cell>
          <cell r="Q1592" t="str">
            <v>Warden 115kV Sub: Comms Integration</v>
          </cell>
          <cell r="R1592">
            <v>3679.58</v>
          </cell>
          <cell r="S1592" t="str">
            <v>2618</v>
          </cell>
          <cell r="T1592" t="str">
            <v>FC801</v>
          </cell>
          <cell r="U1592" t="str">
            <v>Projects</v>
          </cell>
          <cell r="V1592" t="str">
            <v>CD.AA.397000</v>
          </cell>
          <cell r="W1592">
            <v>9.307E-2</v>
          </cell>
          <cell r="X1592">
            <v>342.45851060000001</v>
          </cell>
        </row>
        <row r="1593">
          <cell r="B1593" t="str">
            <v>MN409</v>
          </cell>
          <cell r="C1593" t="str">
            <v>3001</v>
          </cell>
          <cell r="D1593" t="str">
            <v>Det Pipe Repl Klamath f</v>
          </cell>
          <cell r="E1593" t="str">
            <v>98705063</v>
          </cell>
          <cell r="F1593" t="str">
            <v>DIS-G S Cap Blanket</v>
          </cell>
          <cell r="G1593">
            <v>41091</v>
          </cell>
          <cell r="H1593" t="str">
            <v>202106</v>
          </cell>
          <cell r="I1593">
            <v>202106</v>
          </cell>
          <cell r="J1593" t="str">
            <v>GD</v>
          </cell>
          <cell r="K1593" t="str">
            <v>OR</v>
          </cell>
          <cell r="L1593" t="str">
            <v>376000</v>
          </cell>
          <cell r="M1593" t="str">
            <v xml:space="preserve">068                                </v>
          </cell>
          <cell r="N1593" t="str">
            <v>00</v>
          </cell>
          <cell r="O1593" t="str">
            <v xml:space="preserve">UADD    </v>
          </cell>
          <cell r="P1593" t="str">
            <v>Replace Deteriorating Gas System</v>
          </cell>
          <cell r="Q1593" t="str">
            <v>Replace Deteriorated Gas System - Klamath</v>
          </cell>
          <cell r="R1593">
            <v>51417.1</v>
          </cell>
          <cell r="S1593" t="str">
            <v>3001</v>
          </cell>
          <cell r="T1593" t="str">
            <v>MN409</v>
          </cell>
          <cell r="U1593" t="str">
            <v>Programs</v>
          </cell>
          <cell r="V1593" t="str">
            <v>GD.OR.376000</v>
          </cell>
          <cell r="W1593">
            <v>1</v>
          </cell>
          <cell r="X1593">
            <v>51417.1</v>
          </cell>
        </row>
        <row r="1594">
          <cell r="B1594" t="str">
            <v>MN410</v>
          </cell>
          <cell r="C1594" t="str">
            <v>3001</v>
          </cell>
          <cell r="D1594" t="str">
            <v>Det Pipe Repl LaGrande</v>
          </cell>
          <cell r="E1594" t="str">
            <v>98805069</v>
          </cell>
          <cell r="F1594" t="str">
            <v>DIS-G S Cap Blanket</v>
          </cell>
          <cell r="G1594">
            <v>41275</v>
          </cell>
          <cell r="H1594" t="str">
            <v>202106</v>
          </cell>
          <cell r="I1594">
            <v>202106</v>
          </cell>
          <cell r="J1594" t="str">
            <v>GD</v>
          </cell>
          <cell r="K1594" t="str">
            <v>OR</v>
          </cell>
          <cell r="L1594" t="str">
            <v>376000</v>
          </cell>
          <cell r="M1594" t="str">
            <v xml:space="preserve">068                                </v>
          </cell>
          <cell r="N1594" t="str">
            <v>00</v>
          </cell>
          <cell r="O1594" t="str">
            <v xml:space="preserve">UADD    </v>
          </cell>
          <cell r="P1594" t="str">
            <v>Replace Deteriorating Gas System</v>
          </cell>
          <cell r="Q1594" t="str">
            <v>Replace Deteriorated Gas System - La Grande</v>
          </cell>
          <cell r="R1594">
            <v>13148.29</v>
          </cell>
          <cell r="S1594" t="str">
            <v>3001</v>
          </cell>
          <cell r="T1594" t="str">
            <v>MN410</v>
          </cell>
          <cell r="U1594" t="str">
            <v>Programs</v>
          </cell>
          <cell r="V1594" t="str">
            <v>GD.OR.376000</v>
          </cell>
          <cell r="W1594">
            <v>1</v>
          </cell>
          <cell r="X1594">
            <v>13148.29</v>
          </cell>
        </row>
        <row r="1595">
          <cell r="B1595" t="str">
            <v>MN410</v>
          </cell>
          <cell r="C1595" t="str">
            <v>3001</v>
          </cell>
          <cell r="D1595" t="str">
            <v>Det Pipe Repl LaGrande</v>
          </cell>
          <cell r="E1595" t="str">
            <v>98805069</v>
          </cell>
          <cell r="F1595" t="str">
            <v>DIS-G S Cap Blanket</v>
          </cell>
          <cell r="G1595">
            <v>41275</v>
          </cell>
          <cell r="H1595" t="str">
            <v>202106</v>
          </cell>
          <cell r="I1595">
            <v>202106</v>
          </cell>
          <cell r="J1595" t="str">
            <v>GD</v>
          </cell>
          <cell r="K1595" t="str">
            <v>OR</v>
          </cell>
          <cell r="L1595" t="str">
            <v>380000</v>
          </cell>
          <cell r="M1595" t="str">
            <v xml:space="preserve">068                                </v>
          </cell>
          <cell r="N1595" t="str">
            <v>00</v>
          </cell>
          <cell r="O1595" t="str">
            <v xml:space="preserve">UADD    </v>
          </cell>
          <cell r="P1595" t="str">
            <v>Replace Deteriorating Gas System</v>
          </cell>
          <cell r="Q1595" t="str">
            <v>Replace Deteriorated Gas System - La Grande</v>
          </cell>
          <cell r="R1595">
            <v>0</v>
          </cell>
          <cell r="S1595" t="str">
            <v>3001</v>
          </cell>
          <cell r="T1595" t="str">
            <v>MN410</v>
          </cell>
          <cell r="U1595" t="str">
            <v>Programs</v>
          </cell>
          <cell r="V1595" t="str">
            <v>GD.OR.380000</v>
          </cell>
          <cell r="W1595">
            <v>1</v>
          </cell>
          <cell r="X1595">
            <v>0</v>
          </cell>
        </row>
        <row r="1596">
          <cell r="B1596" t="str">
            <v>MN403</v>
          </cell>
          <cell r="C1596" t="str">
            <v>3003</v>
          </cell>
          <cell r="D1596" t="str">
            <v>Gas Road Relocates-Klamth Fls</v>
          </cell>
          <cell r="E1596" t="str">
            <v>98701230</v>
          </cell>
          <cell r="F1596" t="str">
            <v>DIS-G S Cap Blanket</v>
          </cell>
          <cell r="G1596">
            <v>40360</v>
          </cell>
          <cell r="H1596" t="str">
            <v>202106</v>
          </cell>
          <cell r="I1596">
            <v>202106</v>
          </cell>
          <cell r="J1596" t="str">
            <v>GD</v>
          </cell>
          <cell r="K1596" t="str">
            <v>OR</v>
          </cell>
          <cell r="L1596" t="str">
            <v>376000</v>
          </cell>
          <cell r="M1596" t="str">
            <v xml:space="preserve">068                                </v>
          </cell>
          <cell r="N1596" t="str">
            <v>00</v>
          </cell>
          <cell r="O1596" t="str">
            <v xml:space="preserve">UADD    </v>
          </cell>
          <cell r="P1596" t="str">
            <v>Gas Replace-St&amp;Hwy</v>
          </cell>
          <cell r="Q1596" t="str">
            <v>Relocate Due to St&amp;Hwy Work - Klamath</v>
          </cell>
          <cell r="R1596">
            <v>15.05</v>
          </cell>
          <cell r="S1596" t="str">
            <v>3003</v>
          </cell>
          <cell r="T1596" t="str">
            <v>MN403</v>
          </cell>
          <cell r="U1596" t="str">
            <v>Mandated</v>
          </cell>
          <cell r="V1596" t="str">
            <v>GD.OR.376000</v>
          </cell>
          <cell r="W1596">
            <v>1</v>
          </cell>
          <cell r="X1596">
            <v>15.05</v>
          </cell>
        </row>
        <row r="1597">
          <cell r="B1597" t="str">
            <v>MN404</v>
          </cell>
          <cell r="C1597" t="str">
            <v>3003</v>
          </cell>
          <cell r="D1597" t="str">
            <v>Gas Road Relocates-LaGrande</v>
          </cell>
          <cell r="E1597" t="str">
            <v>98801230</v>
          </cell>
          <cell r="F1597" t="str">
            <v>DIS-G S Cap Blanket</v>
          </cell>
          <cell r="G1597">
            <v>40360</v>
          </cell>
          <cell r="H1597" t="str">
            <v>202106</v>
          </cell>
          <cell r="I1597">
            <v>202106</v>
          </cell>
          <cell r="J1597" t="str">
            <v>GD</v>
          </cell>
          <cell r="K1597" t="str">
            <v>OR</v>
          </cell>
          <cell r="L1597" t="str">
            <v>380000</v>
          </cell>
          <cell r="M1597" t="str">
            <v xml:space="preserve">068                                </v>
          </cell>
          <cell r="N1597" t="str">
            <v>00</v>
          </cell>
          <cell r="O1597" t="str">
            <v xml:space="preserve">UADD    </v>
          </cell>
          <cell r="P1597" t="str">
            <v>Gas Replace-St&amp;Hwy</v>
          </cell>
          <cell r="Q1597" t="str">
            <v>Relocate Due to St&amp;Hwy Work - La Grande</v>
          </cell>
          <cell r="R1597">
            <v>4434.8900000000003</v>
          </cell>
          <cell r="S1597" t="str">
            <v>3003</v>
          </cell>
          <cell r="T1597" t="str">
            <v>MN404</v>
          </cell>
          <cell r="U1597" t="str">
            <v>Mandated</v>
          </cell>
          <cell r="V1597" t="str">
            <v>GD.OR.380000</v>
          </cell>
          <cell r="W1597">
            <v>1</v>
          </cell>
          <cell r="X1597">
            <v>4434.8900000000003</v>
          </cell>
        </row>
        <row r="1598">
          <cell r="B1598" t="str">
            <v>MN401</v>
          </cell>
          <cell r="C1598" t="str">
            <v>3003</v>
          </cell>
          <cell r="D1598" t="str">
            <v>Gas Road Relocates-Medford</v>
          </cell>
          <cell r="E1598" t="str">
            <v>98401230</v>
          </cell>
          <cell r="F1598" t="str">
            <v>DIS-G S Cap Blanket</v>
          </cell>
          <cell r="G1598">
            <v>40360</v>
          </cell>
          <cell r="H1598" t="str">
            <v>202106</v>
          </cell>
          <cell r="I1598">
            <v>202106</v>
          </cell>
          <cell r="J1598" t="str">
            <v>GD</v>
          </cell>
          <cell r="K1598" t="str">
            <v>OR</v>
          </cell>
          <cell r="L1598" t="str">
            <v>376000</v>
          </cell>
          <cell r="M1598" t="str">
            <v xml:space="preserve">068                                </v>
          </cell>
          <cell r="N1598" t="str">
            <v>00</v>
          </cell>
          <cell r="O1598" t="str">
            <v xml:space="preserve">UADD    </v>
          </cell>
          <cell r="P1598" t="str">
            <v>Gas Replace-St&amp;Hwy</v>
          </cell>
          <cell r="Q1598" t="str">
            <v>Relocate Due to St&amp;Hwy Work - Medford</v>
          </cell>
          <cell r="R1598">
            <v>25993.38</v>
          </cell>
          <cell r="S1598" t="str">
            <v>3003</v>
          </cell>
          <cell r="T1598" t="str">
            <v>MN401</v>
          </cell>
          <cell r="U1598" t="str">
            <v>Mandated</v>
          </cell>
          <cell r="V1598" t="str">
            <v>GD.OR.376000</v>
          </cell>
          <cell r="W1598">
            <v>1</v>
          </cell>
          <cell r="X1598">
            <v>25993.38</v>
          </cell>
        </row>
        <row r="1599">
          <cell r="B1599" t="str">
            <v>MN401</v>
          </cell>
          <cell r="C1599" t="str">
            <v>3003</v>
          </cell>
          <cell r="D1599" t="str">
            <v>Gas Road Relocates-Medford</v>
          </cell>
          <cell r="E1599" t="str">
            <v>98401230</v>
          </cell>
          <cell r="F1599" t="str">
            <v>DIS-G S Cap Blanket</v>
          </cell>
          <cell r="G1599">
            <v>40360</v>
          </cell>
          <cell r="H1599" t="str">
            <v>202106</v>
          </cell>
          <cell r="I1599">
            <v>202106</v>
          </cell>
          <cell r="J1599" t="str">
            <v>GD</v>
          </cell>
          <cell r="K1599" t="str">
            <v>OR</v>
          </cell>
          <cell r="L1599" t="str">
            <v>380000</v>
          </cell>
          <cell r="M1599" t="str">
            <v xml:space="preserve">068                                </v>
          </cell>
          <cell r="N1599" t="str">
            <v>00</v>
          </cell>
          <cell r="O1599" t="str">
            <v xml:space="preserve">UADD    </v>
          </cell>
          <cell r="P1599" t="str">
            <v>Gas Replace-St&amp;Hwy</v>
          </cell>
          <cell r="Q1599" t="str">
            <v>Relocate Due to St&amp;Hwy Work - Medford</v>
          </cell>
          <cell r="R1599">
            <v>47896.53</v>
          </cell>
          <cell r="S1599" t="str">
            <v>3003</v>
          </cell>
          <cell r="T1599" t="str">
            <v>MN401</v>
          </cell>
          <cell r="U1599" t="str">
            <v>Mandated</v>
          </cell>
          <cell r="V1599" t="str">
            <v>GD.OR.380000</v>
          </cell>
          <cell r="W1599">
            <v>1</v>
          </cell>
          <cell r="X1599">
            <v>47896.53</v>
          </cell>
        </row>
        <row r="1600">
          <cell r="B1600" t="str">
            <v>MN402</v>
          </cell>
          <cell r="C1600" t="str">
            <v>3003</v>
          </cell>
          <cell r="D1600" t="str">
            <v>Gas Road Relocates-Roseburg</v>
          </cell>
          <cell r="E1600" t="str">
            <v>98601230</v>
          </cell>
          <cell r="F1600" t="str">
            <v>DIS-G S Cap Blanket</v>
          </cell>
          <cell r="G1600">
            <v>40360</v>
          </cell>
          <cell r="H1600" t="str">
            <v>202106</v>
          </cell>
          <cell r="I1600">
            <v>202106</v>
          </cell>
          <cell r="J1600" t="str">
            <v>GD</v>
          </cell>
          <cell r="K1600" t="str">
            <v>OR</v>
          </cell>
          <cell r="L1600" t="str">
            <v>376000</v>
          </cell>
          <cell r="M1600" t="str">
            <v xml:space="preserve">068                                </v>
          </cell>
          <cell r="N1600" t="str">
            <v>00</v>
          </cell>
          <cell r="O1600" t="str">
            <v xml:space="preserve">UADD    </v>
          </cell>
          <cell r="P1600" t="str">
            <v>Gas Replace-St&amp;Hwy</v>
          </cell>
          <cell r="Q1600" t="str">
            <v>Relocate Due to St&amp;Hwy Work - Roseburg</v>
          </cell>
          <cell r="R1600">
            <v>31.37</v>
          </cell>
          <cell r="S1600" t="str">
            <v>3003</v>
          </cell>
          <cell r="T1600" t="str">
            <v>MN402</v>
          </cell>
          <cell r="U1600" t="str">
            <v>Mandated</v>
          </cell>
          <cell r="V1600" t="str">
            <v>GD.OR.376000</v>
          </cell>
          <cell r="W1600">
            <v>1</v>
          </cell>
          <cell r="X1600">
            <v>31.37</v>
          </cell>
        </row>
        <row r="1601">
          <cell r="B1601" t="str">
            <v>MN402</v>
          </cell>
          <cell r="C1601" t="str">
            <v>3003</v>
          </cell>
          <cell r="D1601" t="str">
            <v>Gas Road Relocates-Roseburg</v>
          </cell>
          <cell r="E1601" t="str">
            <v>98601230</v>
          </cell>
          <cell r="F1601" t="str">
            <v>DIS-G S Cap Blanket</v>
          </cell>
          <cell r="G1601">
            <v>40360</v>
          </cell>
          <cell r="H1601" t="str">
            <v>202106</v>
          </cell>
          <cell r="I1601">
            <v>202106</v>
          </cell>
          <cell r="J1601" t="str">
            <v>GD</v>
          </cell>
          <cell r="K1601" t="str">
            <v>OR</v>
          </cell>
          <cell r="L1601" t="str">
            <v>380000</v>
          </cell>
          <cell r="M1601" t="str">
            <v xml:space="preserve">068                                </v>
          </cell>
          <cell r="N1601" t="str">
            <v>00</v>
          </cell>
          <cell r="O1601" t="str">
            <v xml:space="preserve">UADD    </v>
          </cell>
          <cell r="P1601" t="str">
            <v>Gas Replace-St&amp;Hwy</v>
          </cell>
          <cell r="Q1601" t="str">
            <v>Relocate Due to St&amp;Hwy Work - Roseburg</v>
          </cell>
          <cell r="R1601">
            <v>541.30999999999995</v>
          </cell>
          <cell r="S1601" t="str">
            <v>3003</v>
          </cell>
          <cell r="T1601" t="str">
            <v>MN402</v>
          </cell>
          <cell r="U1601" t="str">
            <v>Mandated</v>
          </cell>
          <cell r="V1601" t="str">
            <v>GD.OR.380000</v>
          </cell>
          <cell r="W1601">
            <v>1</v>
          </cell>
          <cell r="X1601">
            <v>541.30999999999995</v>
          </cell>
        </row>
        <row r="1602">
          <cell r="B1602" t="str">
            <v>XE023</v>
          </cell>
          <cell r="C1602" t="str">
            <v>3003</v>
          </cell>
          <cell r="D1602" t="str">
            <v>Kirtland Rd 6" HP Relocation</v>
          </cell>
          <cell r="E1602" t="str">
            <v>98405360</v>
          </cell>
          <cell r="F1602" t="str">
            <v>DIS-G S Cap Specific</v>
          </cell>
          <cell r="G1602">
            <v>44166</v>
          </cell>
          <cell r="H1602" t="str">
            <v>202106</v>
          </cell>
          <cell r="I1602">
            <v>202106</v>
          </cell>
          <cell r="J1602" t="str">
            <v>GD</v>
          </cell>
          <cell r="K1602" t="str">
            <v>OR</v>
          </cell>
          <cell r="L1602" t="str">
            <v>376000</v>
          </cell>
          <cell r="M1602" t="str">
            <v xml:space="preserve">068                                </v>
          </cell>
          <cell r="N1602" t="str">
            <v>00</v>
          </cell>
          <cell r="O1602" t="str">
            <v xml:space="preserve">UADD    </v>
          </cell>
          <cell r="P1602" t="str">
            <v>Gas Replace-St&amp;Hwy</v>
          </cell>
          <cell r="Q1602" t="str">
            <v>Relocate Due to St&amp;Hwy Work- Gas Engineering</v>
          </cell>
          <cell r="R1602">
            <v>1768.77</v>
          </cell>
          <cell r="S1602" t="str">
            <v>3003</v>
          </cell>
          <cell r="T1602" t="str">
            <v>XE023</v>
          </cell>
          <cell r="U1602" t="str">
            <v>Mandated</v>
          </cell>
          <cell r="V1602" t="str">
            <v>GD.OR.376000</v>
          </cell>
          <cell r="W1602">
            <v>1</v>
          </cell>
          <cell r="X1602">
            <v>1768.77</v>
          </cell>
        </row>
        <row r="1603">
          <cell r="B1603" t="str">
            <v>MN313</v>
          </cell>
          <cell r="C1603" t="str">
            <v>3004</v>
          </cell>
          <cell r="D1603" t="str">
            <v>2020 4G RMU Replacement, OR</v>
          </cell>
          <cell r="E1603" t="str">
            <v>06805222</v>
          </cell>
          <cell r="F1603" t="str">
            <v>DIS-G S Cap Specific</v>
          </cell>
          <cell r="G1603">
            <v>43831</v>
          </cell>
          <cell r="H1603" t="str">
            <v>202106</v>
          </cell>
          <cell r="I1603">
            <v>202106</v>
          </cell>
          <cell r="J1603" t="str">
            <v>GD</v>
          </cell>
          <cell r="K1603" t="str">
            <v>OR</v>
          </cell>
          <cell r="L1603" t="str">
            <v>376000</v>
          </cell>
          <cell r="M1603" t="str">
            <v xml:space="preserve">068                                </v>
          </cell>
          <cell r="N1603" t="str">
            <v>00</v>
          </cell>
          <cell r="O1603" t="str">
            <v xml:space="preserve">CFNU    </v>
          </cell>
          <cell r="P1603" t="str">
            <v>Cathodic Protection-Minor Blanket</v>
          </cell>
          <cell r="Q1603" t="str">
            <v>ORCA Cathodic Protection Blanket</v>
          </cell>
          <cell r="R1603">
            <v>62165.97</v>
          </cell>
          <cell r="S1603" t="str">
            <v>3004</v>
          </cell>
          <cell r="T1603" t="str">
            <v>MN313</v>
          </cell>
          <cell r="U1603" t="str">
            <v>Mandated</v>
          </cell>
          <cell r="V1603" t="str">
            <v>GD.OR.376000</v>
          </cell>
          <cell r="W1603">
            <v>1</v>
          </cell>
          <cell r="X1603">
            <v>62165.97</v>
          </cell>
        </row>
        <row r="1604">
          <cell r="B1604" t="str">
            <v>MN313</v>
          </cell>
          <cell r="C1604" t="str">
            <v>3004</v>
          </cell>
          <cell r="D1604" t="str">
            <v>2020 4G RMU Replacement, OR</v>
          </cell>
          <cell r="E1604" t="str">
            <v>06805222</v>
          </cell>
          <cell r="F1604" t="str">
            <v>DIS-G S Cap Specific</v>
          </cell>
          <cell r="G1604">
            <v>43831</v>
          </cell>
          <cell r="H1604" t="str">
            <v>202106</v>
          </cell>
          <cell r="I1604">
            <v>202106</v>
          </cell>
          <cell r="J1604" t="str">
            <v>GD</v>
          </cell>
          <cell r="K1604" t="str">
            <v>OR</v>
          </cell>
          <cell r="L1604" t="str">
            <v>376000</v>
          </cell>
          <cell r="M1604" t="str">
            <v xml:space="preserve">068                                </v>
          </cell>
          <cell r="N1604" t="str">
            <v>00</v>
          </cell>
          <cell r="O1604" t="str">
            <v xml:space="preserve">NURV    </v>
          </cell>
          <cell r="P1604" t="str">
            <v>Cathodic Protection-Minor Blanket</v>
          </cell>
          <cell r="Q1604" t="str">
            <v>ORCA Cathodic Protection Blanket</v>
          </cell>
          <cell r="R1604">
            <v>-62165.97</v>
          </cell>
          <cell r="S1604" t="str">
            <v>3004</v>
          </cell>
          <cell r="T1604" t="str">
            <v>MN313</v>
          </cell>
          <cell r="U1604" t="str">
            <v>Mandated</v>
          </cell>
          <cell r="V1604" t="str">
            <v>GD.OR.376000</v>
          </cell>
          <cell r="W1604">
            <v>1</v>
          </cell>
          <cell r="X1604">
            <v>-62165.97</v>
          </cell>
        </row>
        <row r="1605">
          <cell r="B1605" t="str">
            <v>MN309</v>
          </cell>
          <cell r="C1605" t="str">
            <v>3005</v>
          </cell>
          <cell r="D1605" t="str">
            <v>Gas Cust Caused Req-Klam Fls</v>
          </cell>
          <cell r="E1605" t="str">
            <v>98701122</v>
          </cell>
          <cell r="F1605" t="str">
            <v>DIS-G S Cap Blanket</v>
          </cell>
          <cell r="G1605">
            <v>40360</v>
          </cell>
          <cell r="H1605" t="str">
            <v>202106</v>
          </cell>
          <cell r="I1605">
            <v>202106</v>
          </cell>
          <cell r="J1605" t="str">
            <v>GD</v>
          </cell>
          <cell r="K1605" t="str">
            <v>OR</v>
          </cell>
          <cell r="L1605" t="str">
            <v>376000</v>
          </cell>
          <cell r="M1605" t="str">
            <v xml:space="preserve">068                                </v>
          </cell>
          <cell r="N1605" t="str">
            <v>00</v>
          </cell>
          <cell r="O1605" t="str">
            <v xml:space="preserve">UADD    </v>
          </cell>
          <cell r="P1605" t="str">
            <v>Gas Distribution Non-Revenue Blanket</v>
          </cell>
          <cell r="Q1605" t="str">
            <v>Gas Distribution Non Revenue - Klamath</v>
          </cell>
          <cell r="R1605">
            <v>23293.26</v>
          </cell>
          <cell r="S1605" t="str">
            <v>3005</v>
          </cell>
          <cell r="T1605" t="str">
            <v>MN309</v>
          </cell>
          <cell r="U1605" t="str">
            <v>Programs</v>
          </cell>
          <cell r="V1605" t="str">
            <v>GD.OR.376000</v>
          </cell>
          <cell r="W1605">
            <v>1</v>
          </cell>
          <cell r="X1605">
            <v>23293.26</v>
          </cell>
        </row>
        <row r="1606">
          <cell r="B1606" t="str">
            <v>MN309</v>
          </cell>
          <cell r="C1606" t="str">
            <v>3005</v>
          </cell>
          <cell r="D1606" t="str">
            <v>Gas Cust Caused Req-Klam Fls</v>
          </cell>
          <cell r="E1606" t="str">
            <v>98701122</v>
          </cell>
          <cell r="F1606" t="str">
            <v>DIS-G S Cap Blanket</v>
          </cell>
          <cell r="G1606">
            <v>40360</v>
          </cell>
          <cell r="H1606" t="str">
            <v>202106</v>
          </cell>
          <cell r="I1606">
            <v>202106</v>
          </cell>
          <cell r="J1606" t="str">
            <v>GD</v>
          </cell>
          <cell r="K1606" t="str">
            <v>OR</v>
          </cell>
          <cell r="L1606" t="str">
            <v>380000</v>
          </cell>
          <cell r="M1606" t="str">
            <v xml:space="preserve">068                                </v>
          </cell>
          <cell r="N1606" t="str">
            <v>00</v>
          </cell>
          <cell r="O1606" t="str">
            <v xml:space="preserve">UADD    </v>
          </cell>
          <cell r="P1606" t="str">
            <v>Gas Distribution Non-Revenue Blanket</v>
          </cell>
          <cell r="Q1606" t="str">
            <v>Gas Distribution Non Revenue - Klamath</v>
          </cell>
          <cell r="R1606">
            <v>5496.14</v>
          </cell>
          <cell r="S1606" t="str">
            <v>3005</v>
          </cell>
          <cell r="T1606" t="str">
            <v>MN309</v>
          </cell>
          <cell r="U1606" t="str">
            <v>Programs</v>
          </cell>
          <cell r="V1606" t="str">
            <v>GD.OR.380000</v>
          </cell>
          <cell r="W1606">
            <v>1</v>
          </cell>
          <cell r="X1606">
            <v>5496.14</v>
          </cell>
        </row>
        <row r="1607">
          <cell r="B1607" t="str">
            <v>MN310</v>
          </cell>
          <cell r="C1607" t="str">
            <v>3005</v>
          </cell>
          <cell r="D1607" t="str">
            <v>Gas Cust Caused Req-LaGrande</v>
          </cell>
          <cell r="E1607" t="str">
            <v>98801122</v>
          </cell>
          <cell r="F1607" t="str">
            <v>DIS-G S Cap Blanket</v>
          </cell>
          <cell r="G1607">
            <v>40360</v>
          </cell>
          <cell r="H1607" t="str">
            <v>202106</v>
          </cell>
          <cell r="I1607">
            <v>202106</v>
          </cell>
          <cell r="J1607" t="str">
            <v>GD</v>
          </cell>
          <cell r="K1607" t="str">
            <v>OR</v>
          </cell>
          <cell r="L1607" t="str">
            <v>376000</v>
          </cell>
          <cell r="M1607" t="str">
            <v xml:space="preserve">068                                </v>
          </cell>
          <cell r="N1607" t="str">
            <v>00</v>
          </cell>
          <cell r="O1607" t="str">
            <v xml:space="preserve">UADD    </v>
          </cell>
          <cell r="P1607" t="str">
            <v>Gas Distribution Non-Revenue Blanket</v>
          </cell>
          <cell r="Q1607" t="str">
            <v>Gas Distribution Non Revenue - La Grande</v>
          </cell>
          <cell r="R1607">
            <v>2388.15</v>
          </cell>
          <cell r="S1607" t="str">
            <v>3005</v>
          </cell>
          <cell r="T1607" t="str">
            <v>MN310</v>
          </cell>
          <cell r="U1607" t="str">
            <v>Programs</v>
          </cell>
          <cell r="V1607" t="str">
            <v>GD.OR.376000</v>
          </cell>
          <cell r="W1607">
            <v>1</v>
          </cell>
          <cell r="X1607">
            <v>2388.15</v>
          </cell>
        </row>
        <row r="1608">
          <cell r="B1608" t="str">
            <v>MN310</v>
          </cell>
          <cell r="C1608" t="str">
            <v>3005</v>
          </cell>
          <cell r="D1608" t="str">
            <v>Gas Cust Caused Req-LaGrande</v>
          </cell>
          <cell r="E1608" t="str">
            <v>98801122</v>
          </cell>
          <cell r="F1608" t="str">
            <v>DIS-G S Cap Blanket</v>
          </cell>
          <cell r="G1608">
            <v>40360</v>
          </cell>
          <cell r="H1608" t="str">
            <v>202106</v>
          </cell>
          <cell r="I1608">
            <v>202106</v>
          </cell>
          <cell r="J1608" t="str">
            <v>GD</v>
          </cell>
          <cell r="K1608" t="str">
            <v>OR</v>
          </cell>
          <cell r="L1608" t="str">
            <v>380000</v>
          </cell>
          <cell r="M1608" t="str">
            <v xml:space="preserve">068                                </v>
          </cell>
          <cell r="N1608" t="str">
            <v>00</v>
          </cell>
          <cell r="O1608" t="str">
            <v xml:space="preserve">UADD    </v>
          </cell>
          <cell r="P1608" t="str">
            <v>Gas Distribution Non-Revenue Blanket</v>
          </cell>
          <cell r="Q1608" t="str">
            <v>Gas Distribution Non Revenue - La Grande</v>
          </cell>
          <cell r="R1608">
            <v>2684.54</v>
          </cell>
          <cell r="S1608" t="str">
            <v>3005</v>
          </cell>
          <cell r="T1608" t="str">
            <v>MN310</v>
          </cell>
          <cell r="U1608" t="str">
            <v>Programs</v>
          </cell>
          <cell r="V1608" t="str">
            <v>GD.OR.380000</v>
          </cell>
          <cell r="W1608">
            <v>1</v>
          </cell>
          <cell r="X1608">
            <v>2684.54</v>
          </cell>
        </row>
        <row r="1609">
          <cell r="B1609" t="str">
            <v>MN206</v>
          </cell>
          <cell r="C1609" t="str">
            <v>3005</v>
          </cell>
          <cell r="D1609" t="str">
            <v>Gas Cust Caused Req-Medford</v>
          </cell>
          <cell r="E1609" t="str">
            <v>98401122</v>
          </cell>
          <cell r="F1609" t="str">
            <v>DIS-G S Cap Blanket</v>
          </cell>
          <cell r="G1609">
            <v>40360</v>
          </cell>
          <cell r="H1609" t="str">
            <v>202106</v>
          </cell>
          <cell r="I1609">
            <v>202106</v>
          </cell>
          <cell r="J1609" t="str">
            <v>GD</v>
          </cell>
          <cell r="K1609" t="str">
            <v>OR</v>
          </cell>
          <cell r="L1609" t="str">
            <v>376000</v>
          </cell>
          <cell r="M1609" t="str">
            <v xml:space="preserve">068                                </v>
          </cell>
          <cell r="N1609" t="str">
            <v>00</v>
          </cell>
          <cell r="O1609" t="str">
            <v xml:space="preserve">UADD    </v>
          </cell>
          <cell r="P1609" t="str">
            <v>Gas Distribution Non-Revenue Blanket</v>
          </cell>
          <cell r="Q1609" t="str">
            <v>Gas Distribution Non Revenue - Medford</v>
          </cell>
          <cell r="R1609">
            <v>29283.9</v>
          </cell>
          <cell r="S1609" t="str">
            <v>3005</v>
          </cell>
          <cell r="T1609" t="str">
            <v>MN206</v>
          </cell>
          <cell r="U1609" t="str">
            <v>Programs</v>
          </cell>
          <cell r="V1609" t="str">
            <v>GD.OR.376000</v>
          </cell>
          <cell r="W1609">
            <v>1</v>
          </cell>
          <cell r="X1609">
            <v>29283.9</v>
          </cell>
        </row>
        <row r="1610">
          <cell r="B1610" t="str">
            <v>MN206</v>
          </cell>
          <cell r="C1610" t="str">
            <v>3005</v>
          </cell>
          <cell r="D1610" t="str">
            <v>Gas Cust Caused Req-Medford</v>
          </cell>
          <cell r="E1610" t="str">
            <v>98401122</v>
          </cell>
          <cell r="F1610" t="str">
            <v>DIS-G S Cap Blanket</v>
          </cell>
          <cell r="G1610">
            <v>40360</v>
          </cell>
          <cell r="H1610" t="str">
            <v>202106</v>
          </cell>
          <cell r="I1610">
            <v>202106</v>
          </cell>
          <cell r="J1610" t="str">
            <v>GD</v>
          </cell>
          <cell r="K1610" t="str">
            <v>OR</v>
          </cell>
          <cell r="L1610" t="str">
            <v>380000</v>
          </cell>
          <cell r="M1610" t="str">
            <v xml:space="preserve">068                                </v>
          </cell>
          <cell r="N1610" t="str">
            <v>00</v>
          </cell>
          <cell r="O1610" t="str">
            <v xml:space="preserve">UADD    </v>
          </cell>
          <cell r="P1610" t="str">
            <v>Gas Distribution Non-Revenue Blanket</v>
          </cell>
          <cell r="Q1610" t="str">
            <v>Gas Distribution Non Revenue - Medford</v>
          </cell>
          <cell r="R1610">
            <v>6909.29</v>
          </cell>
          <cell r="S1610" t="str">
            <v>3005</v>
          </cell>
          <cell r="T1610" t="str">
            <v>MN206</v>
          </cell>
          <cell r="U1610" t="str">
            <v>Programs</v>
          </cell>
          <cell r="V1610" t="str">
            <v>GD.OR.380000</v>
          </cell>
          <cell r="W1610">
            <v>1</v>
          </cell>
          <cell r="X1610">
            <v>6909.29</v>
          </cell>
        </row>
        <row r="1611">
          <cell r="B1611" t="str">
            <v>MN360</v>
          </cell>
          <cell r="C1611" t="str">
            <v>3005</v>
          </cell>
          <cell r="D1611" t="str">
            <v>Gas Cust Caused Req-Roseburg</v>
          </cell>
          <cell r="E1611" t="str">
            <v>98601122</v>
          </cell>
          <cell r="F1611" t="str">
            <v>DIS-G S Cap Blanket</v>
          </cell>
          <cell r="G1611">
            <v>40360</v>
          </cell>
          <cell r="H1611" t="str">
            <v>202106</v>
          </cell>
          <cell r="I1611">
            <v>202106</v>
          </cell>
          <cell r="J1611" t="str">
            <v>GD</v>
          </cell>
          <cell r="K1611" t="str">
            <v>OR</v>
          </cell>
          <cell r="L1611" t="str">
            <v>376000</v>
          </cell>
          <cell r="M1611" t="str">
            <v xml:space="preserve">068                                </v>
          </cell>
          <cell r="N1611" t="str">
            <v>00</v>
          </cell>
          <cell r="O1611" t="str">
            <v xml:space="preserve">UADD    </v>
          </cell>
          <cell r="P1611" t="str">
            <v>Gas Distribution Non-Revenue Blanket</v>
          </cell>
          <cell r="Q1611" t="str">
            <v>Gas Distribution Non Revenue - Roseburg</v>
          </cell>
          <cell r="R1611">
            <v>9450.94</v>
          </cell>
          <cell r="S1611" t="str">
            <v>3005</v>
          </cell>
          <cell r="T1611" t="str">
            <v>MN360</v>
          </cell>
          <cell r="U1611" t="str">
            <v>Programs</v>
          </cell>
          <cell r="V1611" t="str">
            <v>GD.OR.376000</v>
          </cell>
          <cell r="W1611">
            <v>1</v>
          </cell>
          <cell r="X1611">
            <v>9450.94</v>
          </cell>
        </row>
        <row r="1612">
          <cell r="B1612" t="str">
            <v>MN360</v>
          </cell>
          <cell r="C1612" t="str">
            <v>3005</v>
          </cell>
          <cell r="D1612" t="str">
            <v>Gas Cust Caused Req-Roseburg</v>
          </cell>
          <cell r="E1612" t="str">
            <v>98601122</v>
          </cell>
          <cell r="F1612" t="str">
            <v>DIS-G S Cap Blanket</v>
          </cell>
          <cell r="G1612">
            <v>40360</v>
          </cell>
          <cell r="H1612" t="str">
            <v>202106</v>
          </cell>
          <cell r="I1612">
            <v>202106</v>
          </cell>
          <cell r="J1612" t="str">
            <v>GD</v>
          </cell>
          <cell r="K1612" t="str">
            <v>OR</v>
          </cell>
          <cell r="L1612" t="str">
            <v>380000</v>
          </cell>
          <cell r="M1612" t="str">
            <v xml:space="preserve">068                                </v>
          </cell>
          <cell r="N1612" t="str">
            <v>00</v>
          </cell>
          <cell r="O1612" t="str">
            <v xml:space="preserve">UADD    </v>
          </cell>
          <cell r="P1612" t="str">
            <v>Gas Distribution Non-Revenue Blanket</v>
          </cell>
          <cell r="Q1612" t="str">
            <v>Gas Distribution Non Revenue - Roseburg</v>
          </cell>
          <cell r="R1612">
            <v>9450.81</v>
          </cell>
          <cell r="S1612" t="str">
            <v>3005</v>
          </cell>
          <cell r="T1612" t="str">
            <v>MN360</v>
          </cell>
          <cell r="U1612" t="str">
            <v>Programs</v>
          </cell>
          <cell r="V1612" t="str">
            <v>GD.OR.380000</v>
          </cell>
          <cell r="W1612">
            <v>1</v>
          </cell>
          <cell r="X1612">
            <v>9450.81</v>
          </cell>
        </row>
        <row r="1613">
          <cell r="B1613" t="str">
            <v>MN206</v>
          </cell>
          <cell r="C1613" t="str">
            <v>3005</v>
          </cell>
          <cell r="D1613" t="str">
            <v>Gas Mains Non Rev - Grnts Pass</v>
          </cell>
          <cell r="E1613" t="str">
            <v>98501120</v>
          </cell>
          <cell r="F1613" t="str">
            <v>DIS-G S Cap Blanket</v>
          </cell>
          <cell r="G1613">
            <v>40179</v>
          </cell>
          <cell r="H1613" t="str">
            <v>202106</v>
          </cell>
          <cell r="I1613">
            <v>202106</v>
          </cell>
          <cell r="J1613" t="str">
            <v>GD</v>
          </cell>
          <cell r="K1613" t="str">
            <v>OR</v>
          </cell>
          <cell r="L1613" t="str">
            <v>376000</v>
          </cell>
          <cell r="M1613" t="str">
            <v xml:space="preserve">068                                </v>
          </cell>
          <cell r="N1613" t="str">
            <v>00</v>
          </cell>
          <cell r="O1613" t="str">
            <v xml:space="preserve">UADD    </v>
          </cell>
          <cell r="P1613" t="str">
            <v>Gas Distribution Non-Revenue Blanket</v>
          </cell>
          <cell r="Q1613" t="str">
            <v>Gas Distribution Non Revenue - Medford</v>
          </cell>
          <cell r="R1613">
            <v>-452.64</v>
          </cell>
          <cell r="S1613" t="str">
            <v>3005</v>
          </cell>
          <cell r="T1613" t="str">
            <v>MN206</v>
          </cell>
          <cell r="U1613" t="str">
            <v>Programs</v>
          </cell>
          <cell r="V1613" t="str">
            <v>GD.OR.376000</v>
          </cell>
          <cell r="W1613">
            <v>1</v>
          </cell>
          <cell r="X1613">
            <v>-452.64</v>
          </cell>
        </row>
        <row r="1614">
          <cell r="B1614" t="str">
            <v>MN206</v>
          </cell>
          <cell r="C1614" t="str">
            <v>3005</v>
          </cell>
          <cell r="D1614" t="str">
            <v>Gas Mains Non Rev - Grnts Pass</v>
          </cell>
          <cell r="E1614" t="str">
            <v>98501120</v>
          </cell>
          <cell r="F1614" t="str">
            <v>DIS-G S Cap Blanket</v>
          </cell>
          <cell r="G1614">
            <v>40179</v>
          </cell>
          <cell r="H1614" t="str">
            <v>202106</v>
          </cell>
          <cell r="I1614">
            <v>202106</v>
          </cell>
          <cell r="J1614" t="str">
            <v>GD</v>
          </cell>
          <cell r="K1614" t="str">
            <v>OR</v>
          </cell>
          <cell r="L1614" t="str">
            <v>380000</v>
          </cell>
          <cell r="M1614" t="str">
            <v xml:space="preserve">068                                </v>
          </cell>
          <cell r="N1614" t="str">
            <v>00</v>
          </cell>
          <cell r="O1614" t="str">
            <v xml:space="preserve">UADD    </v>
          </cell>
          <cell r="P1614" t="str">
            <v>Gas Distribution Non-Revenue Blanket</v>
          </cell>
          <cell r="Q1614" t="str">
            <v>Gas Distribution Non Revenue - Medford</v>
          </cell>
          <cell r="R1614">
            <v>-106.8</v>
          </cell>
          <cell r="S1614" t="str">
            <v>3005</v>
          </cell>
          <cell r="T1614" t="str">
            <v>MN206</v>
          </cell>
          <cell r="U1614" t="str">
            <v>Programs</v>
          </cell>
          <cell r="V1614" t="str">
            <v>GD.OR.380000</v>
          </cell>
          <cell r="W1614">
            <v>1</v>
          </cell>
          <cell r="X1614">
            <v>-106.8</v>
          </cell>
        </row>
        <row r="1615">
          <cell r="B1615" t="str">
            <v>MN309</v>
          </cell>
          <cell r="C1615" t="str">
            <v>3005</v>
          </cell>
          <cell r="D1615" t="str">
            <v>Gas Mains Non Rev - Kalmth Fls</v>
          </cell>
          <cell r="E1615" t="str">
            <v>98701120</v>
          </cell>
          <cell r="F1615" t="str">
            <v>DIS-G S Cap Blanket</v>
          </cell>
          <cell r="G1615">
            <v>40179</v>
          </cell>
          <cell r="H1615" t="str">
            <v>202106</v>
          </cell>
          <cell r="I1615">
            <v>202106</v>
          </cell>
          <cell r="J1615" t="str">
            <v>GD</v>
          </cell>
          <cell r="K1615" t="str">
            <v>OR</v>
          </cell>
          <cell r="L1615" t="str">
            <v>376000</v>
          </cell>
          <cell r="M1615" t="str">
            <v xml:space="preserve">068                                </v>
          </cell>
          <cell r="N1615" t="str">
            <v>00</v>
          </cell>
          <cell r="O1615" t="str">
            <v xml:space="preserve">UADD    </v>
          </cell>
          <cell r="P1615" t="str">
            <v>Gas Distribution Non-Revenue Blanket</v>
          </cell>
          <cell r="Q1615" t="str">
            <v>Gas Distribution Non Revenue - Klamath</v>
          </cell>
          <cell r="R1615">
            <v>94.05</v>
          </cell>
          <cell r="S1615" t="str">
            <v>3005</v>
          </cell>
          <cell r="T1615" t="str">
            <v>MN309</v>
          </cell>
          <cell r="U1615" t="str">
            <v>Programs</v>
          </cell>
          <cell r="V1615" t="str">
            <v>GD.OR.376000</v>
          </cell>
          <cell r="W1615">
            <v>1</v>
          </cell>
          <cell r="X1615">
            <v>94.05</v>
          </cell>
        </row>
        <row r="1616">
          <cell r="B1616" t="str">
            <v>MN309</v>
          </cell>
          <cell r="C1616" t="str">
            <v>3005</v>
          </cell>
          <cell r="D1616" t="str">
            <v>Gas Mains Non Rev - Kalmth Fls</v>
          </cell>
          <cell r="E1616" t="str">
            <v>98701120</v>
          </cell>
          <cell r="F1616" t="str">
            <v>DIS-G S Cap Blanket</v>
          </cell>
          <cell r="G1616">
            <v>40179</v>
          </cell>
          <cell r="H1616" t="str">
            <v>202106</v>
          </cell>
          <cell r="I1616">
            <v>202106</v>
          </cell>
          <cell r="J1616" t="str">
            <v>GD</v>
          </cell>
          <cell r="K1616" t="str">
            <v>OR</v>
          </cell>
          <cell r="L1616" t="str">
            <v>380000</v>
          </cell>
          <cell r="M1616" t="str">
            <v xml:space="preserve">068                                </v>
          </cell>
          <cell r="N1616" t="str">
            <v>00</v>
          </cell>
          <cell r="O1616" t="str">
            <v xml:space="preserve">UADD    </v>
          </cell>
          <cell r="P1616" t="str">
            <v>Gas Distribution Non-Revenue Blanket</v>
          </cell>
          <cell r="Q1616" t="str">
            <v>Gas Distribution Non Revenue - Klamath</v>
          </cell>
          <cell r="R1616">
            <v>11.33</v>
          </cell>
          <cell r="S1616" t="str">
            <v>3005</v>
          </cell>
          <cell r="T1616" t="str">
            <v>MN309</v>
          </cell>
          <cell r="U1616" t="str">
            <v>Programs</v>
          </cell>
          <cell r="V1616" t="str">
            <v>GD.OR.380000</v>
          </cell>
          <cell r="W1616">
            <v>1</v>
          </cell>
          <cell r="X1616">
            <v>11.33</v>
          </cell>
        </row>
        <row r="1617">
          <cell r="B1617" t="str">
            <v>MN310</v>
          </cell>
          <cell r="C1617" t="str">
            <v>3005</v>
          </cell>
          <cell r="D1617" t="str">
            <v>Gas Mains Non Rev - LaGrande</v>
          </cell>
          <cell r="E1617" t="str">
            <v>98801120</v>
          </cell>
          <cell r="F1617" t="str">
            <v>DIS-G S Cap Blanket</v>
          </cell>
          <cell r="G1617">
            <v>40179</v>
          </cell>
          <cell r="H1617" t="str">
            <v>202106</v>
          </cell>
          <cell r="I1617">
            <v>202106</v>
          </cell>
          <cell r="J1617" t="str">
            <v>GD</v>
          </cell>
          <cell r="K1617" t="str">
            <v>OR</v>
          </cell>
          <cell r="L1617" t="str">
            <v>376000</v>
          </cell>
          <cell r="M1617" t="str">
            <v xml:space="preserve">068                                </v>
          </cell>
          <cell r="N1617" t="str">
            <v>00</v>
          </cell>
          <cell r="O1617" t="str">
            <v xml:space="preserve">UADD    </v>
          </cell>
          <cell r="P1617" t="str">
            <v>Gas Distribution Non-Revenue Blanket</v>
          </cell>
          <cell r="Q1617" t="str">
            <v>Gas Distribution Non Revenue - La Grande</v>
          </cell>
          <cell r="R1617">
            <v>11986.61</v>
          </cell>
          <cell r="S1617" t="str">
            <v>3005</v>
          </cell>
          <cell r="T1617" t="str">
            <v>MN310</v>
          </cell>
          <cell r="U1617" t="str">
            <v>Programs</v>
          </cell>
          <cell r="V1617" t="str">
            <v>GD.OR.376000</v>
          </cell>
          <cell r="W1617">
            <v>1</v>
          </cell>
          <cell r="X1617">
            <v>11986.61</v>
          </cell>
        </row>
        <row r="1618">
          <cell r="B1618" t="str">
            <v>MN310</v>
          </cell>
          <cell r="C1618" t="str">
            <v>3005</v>
          </cell>
          <cell r="D1618" t="str">
            <v>Gas Mains Non Rev - LaGrande</v>
          </cell>
          <cell r="E1618" t="str">
            <v>98801120</v>
          </cell>
          <cell r="F1618" t="str">
            <v>DIS-G S Cap Blanket</v>
          </cell>
          <cell r="G1618">
            <v>40179</v>
          </cell>
          <cell r="H1618" t="str">
            <v>202106</v>
          </cell>
          <cell r="I1618">
            <v>202106</v>
          </cell>
          <cell r="J1618" t="str">
            <v>GD</v>
          </cell>
          <cell r="K1618" t="str">
            <v>OR</v>
          </cell>
          <cell r="L1618" t="str">
            <v>380000</v>
          </cell>
          <cell r="M1618" t="str">
            <v xml:space="preserve">068                                </v>
          </cell>
          <cell r="N1618" t="str">
            <v>00</v>
          </cell>
          <cell r="O1618" t="str">
            <v xml:space="preserve">UADD    </v>
          </cell>
          <cell r="P1618" t="str">
            <v>Gas Distribution Non-Revenue Blanket</v>
          </cell>
          <cell r="Q1618" t="str">
            <v>Gas Distribution Non Revenue - La Grande</v>
          </cell>
          <cell r="R1618">
            <v>6964.46</v>
          </cell>
          <cell r="S1618" t="str">
            <v>3005</v>
          </cell>
          <cell r="T1618" t="str">
            <v>MN310</v>
          </cell>
          <cell r="U1618" t="str">
            <v>Programs</v>
          </cell>
          <cell r="V1618" t="str">
            <v>GD.OR.380000</v>
          </cell>
          <cell r="W1618">
            <v>1</v>
          </cell>
          <cell r="X1618">
            <v>6964.46</v>
          </cell>
        </row>
        <row r="1619">
          <cell r="B1619" t="str">
            <v>MN206</v>
          </cell>
          <cell r="C1619" t="str">
            <v>3005</v>
          </cell>
          <cell r="D1619" t="str">
            <v>Gas Mains Non Rev - Medford</v>
          </cell>
          <cell r="E1619" t="str">
            <v>98401120</v>
          </cell>
          <cell r="F1619" t="str">
            <v>DIS-G S Cap Blanket</v>
          </cell>
          <cell r="G1619">
            <v>40179</v>
          </cell>
          <cell r="H1619" t="str">
            <v>202106</v>
          </cell>
          <cell r="I1619">
            <v>202106</v>
          </cell>
          <cell r="J1619" t="str">
            <v>GD</v>
          </cell>
          <cell r="K1619" t="str">
            <v>OR</v>
          </cell>
          <cell r="L1619" t="str">
            <v>376000</v>
          </cell>
          <cell r="M1619" t="str">
            <v xml:space="preserve">068                                </v>
          </cell>
          <cell r="N1619" t="str">
            <v>00</v>
          </cell>
          <cell r="O1619" t="str">
            <v xml:space="preserve">UADD    </v>
          </cell>
          <cell r="P1619" t="str">
            <v>Gas Distribution Non-Revenue Blanket</v>
          </cell>
          <cell r="Q1619" t="str">
            <v>Gas Distribution Non Revenue - Medford</v>
          </cell>
          <cell r="R1619">
            <v>32037.24</v>
          </cell>
          <cell r="S1619" t="str">
            <v>3005</v>
          </cell>
          <cell r="T1619" t="str">
            <v>MN206</v>
          </cell>
          <cell r="U1619" t="str">
            <v>Programs</v>
          </cell>
          <cell r="V1619" t="str">
            <v>GD.OR.376000</v>
          </cell>
          <cell r="W1619">
            <v>1</v>
          </cell>
          <cell r="X1619">
            <v>32037.24</v>
          </cell>
        </row>
        <row r="1620">
          <cell r="B1620" t="str">
            <v>MN206</v>
          </cell>
          <cell r="C1620" t="str">
            <v>3005</v>
          </cell>
          <cell r="D1620" t="str">
            <v>Gas Mains Non Rev - Medford</v>
          </cell>
          <cell r="E1620" t="str">
            <v>98401120</v>
          </cell>
          <cell r="F1620" t="str">
            <v>DIS-G S Cap Blanket</v>
          </cell>
          <cell r="G1620">
            <v>40179</v>
          </cell>
          <cell r="H1620" t="str">
            <v>202106</v>
          </cell>
          <cell r="I1620">
            <v>202106</v>
          </cell>
          <cell r="J1620" t="str">
            <v>GD</v>
          </cell>
          <cell r="K1620" t="str">
            <v>OR</v>
          </cell>
          <cell r="L1620" t="str">
            <v>380000</v>
          </cell>
          <cell r="M1620" t="str">
            <v xml:space="preserve">068                                </v>
          </cell>
          <cell r="N1620" t="str">
            <v>00</v>
          </cell>
          <cell r="O1620" t="str">
            <v xml:space="preserve">UADD    </v>
          </cell>
          <cell r="P1620" t="str">
            <v>Gas Distribution Non-Revenue Blanket</v>
          </cell>
          <cell r="Q1620" t="str">
            <v>Gas Distribution Non Revenue - Medford</v>
          </cell>
          <cell r="R1620">
            <v>29240.66</v>
          </cell>
          <cell r="S1620" t="str">
            <v>3005</v>
          </cell>
          <cell r="T1620" t="str">
            <v>MN206</v>
          </cell>
          <cell r="U1620" t="str">
            <v>Programs</v>
          </cell>
          <cell r="V1620" t="str">
            <v>GD.OR.380000</v>
          </cell>
          <cell r="W1620">
            <v>1</v>
          </cell>
          <cell r="X1620">
            <v>29240.66</v>
          </cell>
        </row>
        <row r="1621">
          <cell r="B1621" t="str">
            <v>MN360</v>
          </cell>
          <cell r="C1621" t="str">
            <v>3005</v>
          </cell>
          <cell r="D1621" t="str">
            <v>Gas Mains Non Rev - Roseburg</v>
          </cell>
          <cell r="E1621" t="str">
            <v>98601120</v>
          </cell>
          <cell r="F1621" t="str">
            <v>DIS-G S Cap Blanket</v>
          </cell>
          <cell r="G1621">
            <v>40179</v>
          </cell>
          <cell r="H1621" t="str">
            <v>202106</v>
          </cell>
          <cell r="I1621">
            <v>202106</v>
          </cell>
          <cell r="J1621" t="str">
            <v>GD</v>
          </cell>
          <cell r="K1621" t="str">
            <v>OR</v>
          </cell>
          <cell r="L1621" t="str">
            <v>376000</v>
          </cell>
          <cell r="M1621" t="str">
            <v xml:space="preserve">068                                </v>
          </cell>
          <cell r="N1621" t="str">
            <v>00</v>
          </cell>
          <cell r="O1621" t="str">
            <v xml:space="preserve">UADD    </v>
          </cell>
          <cell r="P1621" t="str">
            <v>Gas Distribution Non-Revenue Blanket</v>
          </cell>
          <cell r="Q1621" t="str">
            <v>Gas Distribution Non Revenue - Roseburg</v>
          </cell>
          <cell r="R1621">
            <v>580.46</v>
          </cell>
          <cell r="S1621" t="str">
            <v>3005</v>
          </cell>
          <cell r="T1621" t="str">
            <v>MN360</v>
          </cell>
          <cell r="U1621" t="str">
            <v>Programs</v>
          </cell>
          <cell r="V1621" t="str">
            <v>GD.OR.376000</v>
          </cell>
          <cell r="W1621">
            <v>1</v>
          </cell>
          <cell r="X1621">
            <v>580.46</v>
          </cell>
        </row>
        <row r="1622">
          <cell r="B1622" t="str">
            <v>MN360</v>
          </cell>
          <cell r="C1622" t="str">
            <v>3005</v>
          </cell>
          <cell r="D1622" t="str">
            <v>Gas Mains Non Rev - Roseburg</v>
          </cell>
          <cell r="E1622" t="str">
            <v>98601120</v>
          </cell>
          <cell r="F1622" t="str">
            <v>DIS-G S Cap Blanket</v>
          </cell>
          <cell r="G1622">
            <v>40179</v>
          </cell>
          <cell r="H1622" t="str">
            <v>202106</v>
          </cell>
          <cell r="I1622">
            <v>202106</v>
          </cell>
          <cell r="J1622" t="str">
            <v>GD</v>
          </cell>
          <cell r="K1622" t="str">
            <v>OR</v>
          </cell>
          <cell r="L1622" t="str">
            <v>380000</v>
          </cell>
          <cell r="M1622" t="str">
            <v xml:space="preserve">068                                </v>
          </cell>
          <cell r="N1622" t="str">
            <v>00</v>
          </cell>
          <cell r="O1622" t="str">
            <v xml:space="preserve">UADD    </v>
          </cell>
          <cell r="P1622" t="str">
            <v>Gas Distribution Non-Revenue Blanket</v>
          </cell>
          <cell r="Q1622" t="str">
            <v>Gas Distribution Non Revenue - Roseburg</v>
          </cell>
          <cell r="R1622">
            <v>580.45000000000005</v>
          </cell>
          <cell r="S1622" t="str">
            <v>3005</v>
          </cell>
          <cell r="T1622" t="str">
            <v>MN360</v>
          </cell>
          <cell r="U1622" t="str">
            <v>Programs</v>
          </cell>
          <cell r="V1622" t="str">
            <v>GD.OR.380000</v>
          </cell>
          <cell r="W1622">
            <v>1</v>
          </cell>
          <cell r="X1622">
            <v>580.45000000000005</v>
          </cell>
        </row>
        <row r="1623">
          <cell r="B1623" t="str">
            <v>MN309</v>
          </cell>
          <cell r="C1623" t="str">
            <v>3005</v>
          </cell>
          <cell r="D1623" t="str">
            <v>Gas Servcs Non Rev-Klamath Fls</v>
          </cell>
          <cell r="E1623" t="str">
            <v>98701121</v>
          </cell>
          <cell r="F1623" t="str">
            <v>DIS-G S Cap Blanket</v>
          </cell>
          <cell r="G1623">
            <v>40179</v>
          </cell>
          <cell r="H1623" t="str">
            <v>202106</v>
          </cell>
          <cell r="I1623">
            <v>202106</v>
          </cell>
          <cell r="J1623" t="str">
            <v>GD</v>
          </cell>
          <cell r="K1623" t="str">
            <v>OR</v>
          </cell>
          <cell r="L1623" t="str">
            <v>376000</v>
          </cell>
          <cell r="M1623" t="str">
            <v xml:space="preserve">068                                </v>
          </cell>
          <cell r="N1623" t="str">
            <v>00</v>
          </cell>
          <cell r="O1623" t="str">
            <v xml:space="preserve">UADD    </v>
          </cell>
          <cell r="P1623" t="str">
            <v>Gas Distribution Non-Revenue Blanket</v>
          </cell>
          <cell r="Q1623" t="str">
            <v>Gas Distribution Non Revenue - Klamath</v>
          </cell>
          <cell r="R1623">
            <v>5050.22</v>
          </cell>
          <cell r="S1623" t="str">
            <v>3005</v>
          </cell>
          <cell r="T1623" t="str">
            <v>MN309</v>
          </cell>
          <cell r="U1623" t="str">
            <v>Programs</v>
          </cell>
          <cell r="V1623" t="str">
            <v>GD.OR.376000</v>
          </cell>
          <cell r="W1623">
            <v>1</v>
          </cell>
          <cell r="X1623">
            <v>5050.22</v>
          </cell>
        </row>
        <row r="1624">
          <cell r="B1624" t="str">
            <v>MN309</v>
          </cell>
          <cell r="C1624" t="str">
            <v>3005</v>
          </cell>
          <cell r="D1624" t="str">
            <v>Gas Servcs Non Rev-Klamath Fls</v>
          </cell>
          <cell r="E1624" t="str">
            <v>98701121</v>
          </cell>
          <cell r="F1624" t="str">
            <v>DIS-G S Cap Blanket</v>
          </cell>
          <cell r="G1624">
            <v>40179</v>
          </cell>
          <cell r="H1624" t="str">
            <v>202106</v>
          </cell>
          <cell r="I1624">
            <v>202106</v>
          </cell>
          <cell r="J1624" t="str">
            <v>GD</v>
          </cell>
          <cell r="K1624" t="str">
            <v>OR</v>
          </cell>
          <cell r="L1624" t="str">
            <v>380000</v>
          </cell>
          <cell r="M1624" t="str">
            <v xml:space="preserve">068                                </v>
          </cell>
          <cell r="N1624" t="str">
            <v>00</v>
          </cell>
          <cell r="O1624" t="str">
            <v xml:space="preserve">UADD    </v>
          </cell>
          <cell r="P1624" t="str">
            <v>Gas Distribution Non-Revenue Blanket</v>
          </cell>
          <cell r="Q1624" t="str">
            <v>Gas Distribution Non Revenue - Klamath</v>
          </cell>
          <cell r="R1624">
            <v>5050.18</v>
          </cell>
          <cell r="S1624" t="str">
            <v>3005</v>
          </cell>
          <cell r="T1624" t="str">
            <v>MN309</v>
          </cell>
          <cell r="U1624" t="str">
            <v>Programs</v>
          </cell>
          <cell r="V1624" t="str">
            <v>GD.OR.380000</v>
          </cell>
          <cell r="W1624">
            <v>1</v>
          </cell>
          <cell r="X1624">
            <v>5050.18</v>
          </cell>
        </row>
        <row r="1625">
          <cell r="B1625" t="str">
            <v>MN310</v>
          </cell>
          <cell r="C1625" t="str">
            <v>3005</v>
          </cell>
          <cell r="D1625" t="str">
            <v>Gas Servcs Non Rev-LaGrande</v>
          </cell>
          <cell r="E1625" t="str">
            <v>98801121</v>
          </cell>
          <cell r="F1625" t="str">
            <v>DIS-G S Cap Blanket</v>
          </cell>
          <cell r="G1625">
            <v>40179</v>
          </cell>
          <cell r="H1625" t="str">
            <v>202106</v>
          </cell>
          <cell r="I1625">
            <v>202106</v>
          </cell>
          <cell r="J1625" t="str">
            <v>GD</v>
          </cell>
          <cell r="K1625" t="str">
            <v>OR</v>
          </cell>
          <cell r="L1625" t="str">
            <v>376000</v>
          </cell>
          <cell r="M1625" t="str">
            <v xml:space="preserve">068                                </v>
          </cell>
          <cell r="N1625" t="str">
            <v>00</v>
          </cell>
          <cell r="O1625" t="str">
            <v xml:space="preserve">UADD    </v>
          </cell>
          <cell r="P1625" t="str">
            <v>Gas Distribution Non-Revenue Blanket</v>
          </cell>
          <cell r="Q1625" t="str">
            <v>Gas Distribution Non Revenue - La Grande</v>
          </cell>
          <cell r="R1625">
            <v>1715.08</v>
          </cell>
          <cell r="S1625" t="str">
            <v>3005</v>
          </cell>
          <cell r="T1625" t="str">
            <v>MN310</v>
          </cell>
          <cell r="U1625" t="str">
            <v>Programs</v>
          </cell>
          <cell r="V1625" t="str">
            <v>GD.OR.376000</v>
          </cell>
          <cell r="W1625">
            <v>1</v>
          </cell>
          <cell r="X1625">
            <v>1715.08</v>
          </cell>
        </row>
        <row r="1626">
          <cell r="B1626" t="str">
            <v>MN310</v>
          </cell>
          <cell r="C1626" t="str">
            <v>3005</v>
          </cell>
          <cell r="D1626" t="str">
            <v>Gas Servcs Non Rev-LaGrande</v>
          </cell>
          <cell r="E1626" t="str">
            <v>98801121</v>
          </cell>
          <cell r="F1626" t="str">
            <v>DIS-G S Cap Blanket</v>
          </cell>
          <cell r="G1626">
            <v>40179</v>
          </cell>
          <cell r="H1626" t="str">
            <v>202106</v>
          </cell>
          <cell r="I1626">
            <v>202106</v>
          </cell>
          <cell r="J1626" t="str">
            <v>GD</v>
          </cell>
          <cell r="K1626" t="str">
            <v>OR</v>
          </cell>
          <cell r="L1626" t="str">
            <v>380000</v>
          </cell>
          <cell r="M1626" t="str">
            <v xml:space="preserve">068                                </v>
          </cell>
          <cell r="N1626" t="str">
            <v>00</v>
          </cell>
          <cell r="O1626" t="str">
            <v xml:space="preserve">UADD    </v>
          </cell>
          <cell r="P1626" t="str">
            <v>Gas Distribution Non-Revenue Blanket</v>
          </cell>
          <cell r="Q1626" t="str">
            <v>Gas Distribution Non Revenue - La Grande</v>
          </cell>
          <cell r="R1626">
            <v>1977.57</v>
          </cell>
          <cell r="S1626" t="str">
            <v>3005</v>
          </cell>
          <cell r="T1626" t="str">
            <v>MN310</v>
          </cell>
          <cell r="U1626" t="str">
            <v>Programs</v>
          </cell>
          <cell r="V1626" t="str">
            <v>GD.OR.380000</v>
          </cell>
          <cell r="W1626">
            <v>1</v>
          </cell>
          <cell r="X1626">
            <v>1977.57</v>
          </cell>
        </row>
        <row r="1627">
          <cell r="B1627" t="str">
            <v>MN206</v>
          </cell>
          <cell r="C1627" t="str">
            <v>3005</v>
          </cell>
          <cell r="D1627" t="str">
            <v>Gas Servcs Non Rev-Medford</v>
          </cell>
          <cell r="E1627" t="str">
            <v>98401121</v>
          </cell>
          <cell r="F1627" t="str">
            <v>DIS-G S Cap Blanket</v>
          </cell>
          <cell r="G1627">
            <v>40179</v>
          </cell>
          <cell r="H1627" t="str">
            <v>202106</v>
          </cell>
          <cell r="I1627">
            <v>202106</v>
          </cell>
          <cell r="J1627" t="str">
            <v>GD</v>
          </cell>
          <cell r="K1627" t="str">
            <v>OR</v>
          </cell>
          <cell r="L1627" t="str">
            <v>376000</v>
          </cell>
          <cell r="M1627" t="str">
            <v xml:space="preserve">068                                </v>
          </cell>
          <cell r="N1627" t="str">
            <v>00</v>
          </cell>
          <cell r="O1627" t="str">
            <v xml:space="preserve">UADD    </v>
          </cell>
          <cell r="P1627" t="str">
            <v>Gas Distribution Non-Revenue Blanket</v>
          </cell>
          <cell r="Q1627" t="str">
            <v>Gas Distribution Non Revenue - Medford</v>
          </cell>
          <cell r="R1627">
            <v>42953.8</v>
          </cell>
          <cell r="S1627" t="str">
            <v>3005</v>
          </cell>
          <cell r="T1627" t="str">
            <v>MN206</v>
          </cell>
          <cell r="U1627" t="str">
            <v>Programs</v>
          </cell>
          <cell r="V1627" t="str">
            <v>GD.OR.376000</v>
          </cell>
          <cell r="W1627">
            <v>1</v>
          </cell>
          <cell r="X1627">
            <v>42953.8</v>
          </cell>
        </row>
        <row r="1628">
          <cell r="B1628" t="str">
            <v>MN206</v>
          </cell>
          <cell r="C1628" t="str">
            <v>3005</v>
          </cell>
          <cell r="D1628" t="str">
            <v>Gas Servcs Non Rev-Medford</v>
          </cell>
          <cell r="E1628" t="str">
            <v>98401121</v>
          </cell>
          <cell r="F1628" t="str">
            <v>DIS-G S Cap Blanket</v>
          </cell>
          <cell r="G1628">
            <v>40179</v>
          </cell>
          <cell r="H1628" t="str">
            <v>202106</v>
          </cell>
          <cell r="I1628">
            <v>202106</v>
          </cell>
          <cell r="J1628" t="str">
            <v>GD</v>
          </cell>
          <cell r="K1628" t="str">
            <v>OR</v>
          </cell>
          <cell r="L1628" t="str">
            <v>380000</v>
          </cell>
          <cell r="M1628" t="str">
            <v xml:space="preserve">068                                </v>
          </cell>
          <cell r="N1628" t="str">
            <v>00</v>
          </cell>
          <cell r="O1628" t="str">
            <v xml:space="preserve">UADD    </v>
          </cell>
          <cell r="P1628" t="str">
            <v>Gas Distribution Non-Revenue Blanket</v>
          </cell>
          <cell r="Q1628" t="str">
            <v>Gas Distribution Non Revenue - Medford</v>
          </cell>
          <cell r="R1628">
            <v>42953.72</v>
          </cell>
          <cell r="S1628" t="str">
            <v>3005</v>
          </cell>
          <cell r="T1628" t="str">
            <v>MN206</v>
          </cell>
          <cell r="U1628" t="str">
            <v>Programs</v>
          </cell>
          <cell r="V1628" t="str">
            <v>GD.OR.380000</v>
          </cell>
          <cell r="W1628">
            <v>1</v>
          </cell>
          <cell r="X1628">
            <v>42953.72</v>
          </cell>
        </row>
        <row r="1629">
          <cell r="B1629" t="str">
            <v>MN360</v>
          </cell>
          <cell r="C1629" t="str">
            <v>3005</v>
          </cell>
          <cell r="D1629" t="str">
            <v>Gas Servcs Non Rev-Roseburg</v>
          </cell>
          <cell r="E1629" t="str">
            <v>98601121</v>
          </cell>
          <cell r="F1629" t="str">
            <v>DIS-G S Cap Blanket</v>
          </cell>
          <cell r="G1629">
            <v>40179</v>
          </cell>
          <cell r="H1629" t="str">
            <v>202106</v>
          </cell>
          <cell r="I1629">
            <v>202106</v>
          </cell>
          <cell r="J1629" t="str">
            <v>GD</v>
          </cell>
          <cell r="K1629" t="str">
            <v>OR</v>
          </cell>
          <cell r="L1629" t="str">
            <v>376000</v>
          </cell>
          <cell r="M1629" t="str">
            <v xml:space="preserve">068                                </v>
          </cell>
          <cell r="N1629" t="str">
            <v>00</v>
          </cell>
          <cell r="O1629" t="str">
            <v xml:space="preserve">UADD    </v>
          </cell>
          <cell r="P1629" t="str">
            <v>Gas Distribution Non-Revenue Blanket</v>
          </cell>
          <cell r="Q1629" t="str">
            <v>Gas Distribution Non Revenue - Roseburg</v>
          </cell>
          <cell r="R1629">
            <v>6383.2</v>
          </cell>
          <cell r="S1629" t="str">
            <v>3005</v>
          </cell>
          <cell r="T1629" t="str">
            <v>MN360</v>
          </cell>
          <cell r="U1629" t="str">
            <v>Programs</v>
          </cell>
          <cell r="V1629" t="str">
            <v>GD.OR.376000</v>
          </cell>
          <cell r="W1629">
            <v>1</v>
          </cell>
          <cell r="X1629">
            <v>6383.2</v>
          </cell>
        </row>
        <row r="1630">
          <cell r="B1630" t="str">
            <v>MN360</v>
          </cell>
          <cell r="C1630" t="str">
            <v>3005</v>
          </cell>
          <cell r="D1630" t="str">
            <v>Gas Servcs Non Rev-Roseburg</v>
          </cell>
          <cell r="E1630" t="str">
            <v>98601121</v>
          </cell>
          <cell r="F1630" t="str">
            <v>DIS-G S Cap Blanket</v>
          </cell>
          <cell r="G1630">
            <v>40179</v>
          </cell>
          <cell r="H1630" t="str">
            <v>202106</v>
          </cell>
          <cell r="I1630">
            <v>202106</v>
          </cell>
          <cell r="J1630" t="str">
            <v>GD</v>
          </cell>
          <cell r="K1630" t="str">
            <v>OR</v>
          </cell>
          <cell r="L1630" t="str">
            <v>380000</v>
          </cell>
          <cell r="M1630" t="str">
            <v xml:space="preserve">068                                </v>
          </cell>
          <cell r="N1630" t="str">
            <v>00</v>
          </cell>
          <cell r="O1630" t="str">
            <v xml:space="preserve">UADD    </v>
          </cell>
          <cell r="P1630" t="str">
            <v>Gas Distribution Non-Revenue Blanket</v>
          </cell>
          <cell r="Q1630" t="str">
            <v>Gas Distribution Non Revenue - Roseburg</v>
          </cell>
          <cell r="R1630">
            <v>6383.24</v>
          </cell>
          <cell r="S1630" t="str">
            <v>3005</v>
          </cell>
          <cell r="T1630" t="str">
            <v>MN360</v>
          </cell>
          <cell r="U1630" t="str">
            <v>Programs</v>
          </cell>
          <cell r="V1630" t="str">
            <v>GD.OR.380000</v>
          </cell>
          <cell r="W1630">
            <v>1</v>
          </cell>
          <cell r="X1630">
            <v>6383.24</v>
          </cell>
        </row>
        <row r="1631">
          <cell r="B1631" t="str">
            <v>MN206</v>
          </cell>
          <cell r="C1631" t="str">
            <v>3005</v>
          </cell>
          <cell r="D1631" t="str">
            <v>OR -Main Rplc-Leak_Medford</v>
          </cell>
          <cell r="E1631" t="str">
            <v>98401146</v>
          </cell>
          <cell r="F1631" t="str">
            <v>DIS-G S Cap Blanket</v>
          </cell>
          <cell r="G1631">
            <v>42217</v>
          </cell>
          <cell r="H1631" t="str">
            <v>202106</v>
          </cell>
          <cell r="I1631">
            <v>202106</v>
          </cell>
          <cell r="J1631" t="str">
            <v>GD</v>
          </cell>
          <cell r="K1631" t="str">
            <v>OR</v>
          </cell>
          <cell r="L1631" t="str">
            <v>376000</v>
          </cell>
          <cell r="M1631" t="str">
            <v xml:space="preserve">068                                </v>
          </cell>
          <cell r="N1631" t="str">
            <v>00</v>
          </cell>
          <cell r="O1631" t="str">
            <v xml:space="preserve">UADD    </v>
          </cell>
          <cell r="P1631" t="str">
            <v>Gas Distribution Non-Revenue Blanket</v>
          </cell>
          <cell r="Q1631" t="str">
            <v>Gas Distribution Non Revenue - Medford</v>
          </cell>
          <cell r="R1631">
            <v>542.07000000000005</v>
          </cell>
          <cell r="S1631" t="str">
            <v>3005</v>
          </cell>
          <cell r="T1631" t="str">
            <v>MN206</v>
          </cell>
          <cell r="U1631" t="str">
            <v>Programs</v>
          </cell>
          <cell r="V1631" t="str">
            <v>GD.OR.376000</v>
          </cell>
          <cell r="W1631">
            <v>1</v>
          </cell>
          <cell r="X1631">
            <v>542.07000000000005</v>
          </cell>
        </row>
        <row r="1632">
          <cell r="B1632" t="str">
            <v>MN309</v>
          </cell>
          <cell r="C1632" t="str">
            <v>3005</v>
          </cell>
          <cell r="D1632" t="str">
            <v>OR-Servic Rplc-Shallow_Klamth</v>
          </cell>
          <cell r="E1632" t="str">
            <v>98701149</v>
          </cell>
          <cell r="F1632" t="str">
            <v>DIS-G S Cap Blanket</v>
          </cell>
          <cell r="G1632">
            <v>42217</v>
          </cell>
          <cell r="H1632" t="str">
            <v>202106</v>
          </cell>
          <cell r="I1632">
            <v>202106</v>
          </cell>
          <cell r="J1632" t="str">
            <v>GD</v>
          </cell>
          <cell r="K1632" t="str">
            <v>OR</v>
          </cell>
          <cell r="L1632" t="str">
            <v>380000</v>
          </cell>
          <cell r="M1632" t="str">
            <v xml:space="preserve">068                                </v>
          </cell>
          <cell r="N1632" t="str">
            <v>00</v>
          </cell>
          <cell r="O1632" t="str">
            <v xml:space="preserve">UADD    </v>
          </cell>
          <cell r="P1632" t="str">
            <v>Gas Distribution Non-Revenue Blanket</v>
          </cell>
          <cell r="Q1632" t="str">
            <v>Gas Distribution Non Revenue - Klamath</v>
          </cell>
          <cell r="R1632">
            <v>42.04</v>
          </cell>
          <cell r="S1632" t="str">
            <v>3005</v>
          </cell>
          <cell r="T1632" t="str">
            <v>MN309</v>
          </cell>
          <cell r="U1632" t="str">
            <v>Programs</v>
          </cell>
          <cell r="V1632" t="str">
            <v>GD.OR.380000</v>
          </cell>
          <cell r="W1632">
            <v>1</v>
          </cell>
          <cell r="X1632">
            <v>42.04</v>
          </cell>
        </row>
        <row r="1633">
          <cell r="B1633" t="str">
            <v>MN310</v>
          </cell>
          <cell r="C1633" t="str">
            <v>3005</v>
          </cell>
          <cell r="D1633" t="str">
            <v>OR-Servic Rplc-Shallow_LaGrand</v>
          </cell>
          <cell r="E1633" t="str">
            <v>98801149</v>
          </cell>
          <cell r="F1633" t="str">
            <v>DIS-G S Cap Blanket</v>
          </cell>
          <cell r="G1633">
            <v>42217</v>
          </cell>
          <cell r="H1633" t="str">
            <v>202106</v>
          </cell>
          <cell r="I1633">
            <v>202106</v>
          </cell>
          <cell r="J1633" t="str">
            <v>GD</v>
          </cell>
          <cell r="K1633" t="str">
            <v>OR</v>
          </cell>
          <cell r="L1633" t="str">
            <v>380000</v>
          </cell>
          <cell r="M1633" t="str">
            <v xml:space="preserve">068                                </v>
          </cell>
          <cell r="N1633" t="str">
            <v>00</v>
          </cell>
          <cell r="O1633" t="str">
            <v xml:space="preserve">UADD    </v>
          </cell>
          <cell r="P1633" t="str">
            <v>Gas Distribution Non-Revenue Blanket</v>
          </cell>
          <cell r="Q1633" t="str">
            <v>Gas Distribution Non Revenue - La Grande</v>
          </cell>
          <cell r="R1633">
            <v>65.489999999999995</v>
          </cell>
          <cell r="S1633" t="str">
            <v>3005</v>
          </cell>
          <cell r="T1633" t="str">
            <v>MN310</v>
          </cell>
          <cell r="U1633" t="str">
            <v>Programs</v>
          </cell>
          <cell r="V1633" t="str">
            <v>GD.OR.380000</v>
          </cell>
          <cell r="W1633">
            <v>1</v>
          </cell>
          <cell r="X1633">
            <v>65.489999999999995</v>
          </cell>
        </row>
        <row r="1634">
          <cell r="B1634" t="str">
            <v>MN309</v>
          </cell>
          <cell r="C1634" t="str">
            <v>3005</v>
          </cell>
          <cell r="D1634" t="str">
            <v>OR-Service Rplc-Leak_Klamath</v>
          </cell>
          <cell r="E1634" t="str">
            <v>98701147</v>
          </cell>
          <cell r="F1634" t="str">
            <v>DIS-G S Cap Blanket</v>
          </cell>
          <cell r="G1634">
            <v>42217</v>
          </cell>
          <cell r="H1634" t="str">
            <v>202106</v>
          </cell>
          <cell r="I1634">
            <v>202106</v>
          </cell>
          <cell r="J1634" t="str">
            <v>GD</v>
          </cell>
          <cell r="K1634" t="str">
            <v>OR</v>
          </cell>
          <cell r="L1634" t="str">
            <v>380000</v>
          </cell>
          <cell r="M1634" t="str">
            <v xml:space="preserve">068                                </v>
          </cell>
          <cell r="N1634" t="str">
            <v>00</v>
          </cell>
          <cell r="O1634" t="str">
            <v xml:space="preserve">UADD    </v>
          </cell>
          <cell r="P1634" t="str">
            <v>Gas Distribution Non-Revenue Blanket</v>
          </cell>
          <cell r="Q1634" t="str">
            <v>Gas Distribution Non Revenue - Klamath</v>
          </cell>
          <cell r="R1634">
            <v>27.17</v>
          </cell>
          <cell r="S1634" t="str">
            <v>3005</v>
          </cell>
          <cell r="T1634" t="str">
            <v>MN309</v>
          </cell>
          <cell r="U1634" t="str">
            <v>Programs</v>
          </cell>
          <cell r="V1634" t="str">
            <v>GD.OR.380000</v>
          </cell>
          <cell r="W1634">
            <v>1</v>
          </cell>
          <cell r="X1634">
            <v>27.17</v>
          </cell>
        </row>
        <row r="1635">
          <cell r="B1635" t="str">
            <v>MN206</v>
          </cell>
          <cell r="C1635" t="str">
            <v>3005</v>
          </cell>
          <cell r="D1635" t="str">
            <v>OR-Service Rplc-Leak_Medford</v>
          </cell>
          <cell r="E1635" t="str">
            <v>98401147</v>
          </cell>
          <cell r="F1635" t="str">
            <v>DIS-G S Cap Blanket</v>
          </cell>
          <cell r="G1635">
            <v>42217</v>
          </cell>
          <cell r="H1635" t="str">
            <v>202106</v>
          </cell>
          <cell r="I1635">
            <v>202106</v>
          </cell>
          <cell r="J1635" t="str">
            <v>GD</v>
          </cell>
          <cell r="K1635" t="str">
            <v>OR</v>
          </cell>
          <cell r="L1635" t="str">
            <v>380000</v>
          </cell>
          <cell r="M1635" t="str">
            <v xml:space="preserve">068                                </v>
          </cell>
          <cell r="N1635" t="str">
            <v>00</v>
          </cell>
          <cell r="O1635" t="str">
            <v xml:space="preserve">UADD    </v>
          </cell>
          <cell r="P1635" t="str">
            <v>Gas Distribution Non-Revenue Blanket</v>
          </cell>
          <cell r="Q1635" t="str">
            <v>Gas Distribution Non Revenue - Medford</v>
          </cell>
          <cell r="R1635">
            <v>1334.73</v>
          </cell>
          <cell r="S1635" t="str">
            <v>3005</v>
          </cell>
          <cell r="T1635" t="str">
            <v>MN206</v>
          </cell>
          <cell r="U1635" t="str">
            <v>Programs</v>
          </cell>
          <cell r="V1635" t="str">
            <v>GD.OR.380000</v>
          </cell>
          <cell r="W1635">
            <v>1</v>
          </cell>
          <cell r="X1635">
            <v>1334.73</v>
          </cell>
        </row>
        <row r="1636">
          <cell r="B1636" t="str">
            <v>MN360</v>
          </cell>
          <cell r="C1636" t="str">
            <v>3005</v>
          </cell>
          <cell r="D1636" t="str">
            <v>OR-Service Rplc-Leak_Roseburg</v>
          </cell>
          <cell r="E1636" t="str">
            <v>98601147</v>
          </cell>
          <cell r="F1636" t="str">
            <v>DIS-G S Cap Blanket</v>
          </cell>
          <cell r="G1636">
            <v>42217</v>
          </cell>
          <cell r="H1636" t="str">
            <v>202106</v>
          </cell>
          <cell r="I1636">
            <v>202106</v>
          </cell>
          <cell r="J1636" t="str">
            <v>GD</v>
          </cell>
          <cell r="K1636" t="str">
            <v>OR</v>
          </cell>
          <cell r="L1636" t="str">
            <v>380000</v>
          </cell>
          <cell r="M1636" t="str">
            <v xml:space="preserve">068                                </v>
          </cell>
          <cell r="N1636" t="str">
            <v>00</v>
          </cell>
          <cell r="O1636" t="str">
            <v xml:space="preserve">UADD    </v>
          </cell>
          <cell r="P1636" t="str">
            <v>Gas Distribution Non-Revenue Blanket</v>
          </cell>
          <cell r="Q1636" t="str">
            <v>Gas Distribution Non Revenue - Roseburg</v>
          </cell>
          <cell r="R1636">
            <v>146.02000000000001</v>
          </cell>
          <cell r="S1636" t="str">
            <v>3005</v>
          </cell>
          <cell r="T1636" t="str">
            <v>MN360</v>
          </cell>
          <cell r="U1636" t="str">
            <v>Programs</v>
          </cell>
          <cell r="V1636" t="str">
            <v>GD.OR.380000</v>
          </cell>
          <cell r="W1636">
            <v>1</v>
          </cell>
          <cell r="X1636">
            <v>146.02000000000001</v>
          </cell>
        </row>
        <row r="1637">
          <cell r="B1637" t="str">
            <v>ZOR06</v>
          </cell>
          <cell r="C1637" t="str">
            <v>3006</v>
          </cell>
          <cell r="D1637" t="str">
            <v>Overbld Gas Klamath OR</v>
          </cell>
          <cell r="E1637" t="str">
            <v>98705062</v>
          </cell>
          <cell r="F1637" t="str">
            <v>DIS-G S Cap Blanket</v>
          </cell>
          <cell r="G1637">
            <v>41275</v>
          </cell>
          <cell r="H1637" t="str">
            <v>202106</v>
          </cell>
          <cell r="I1637">
            <v>202106</v>
          </cell>
          <cell r="J1637" t="str">
            <v>GD</v>
          </cell>
          <cell r="K1637" t="str">
            <v>OR</v>
          </cell>
          <cell r="L1637" t="str">
            <v>376000</v>
          </cell>
          <cell r="M1637" t="str">
            <v xml:space="preserve">068                                </v>
          </cell>
          <cell r="N1637" t="str">
            <v>00</v>
          </cell>
          <cell r="O1637" t="str">
            <v xml:space="preserve">UADD    </v>
          </cell>
          <cell r="P1637" t="str">
            <v>Overbuilt Pipe Replacement Blanket</v>
          </cell>
          <cell r="Q1637" t="str">
            <v>OR Overbuilt Pipe Replacement</v>
          </cell>
          <cell r="R1637">
            <v>18.12</v>
          </cell>
          <cell r="S1637" t="str">
            <v>3006</v>
          </cell>
          <cell r="T1637" t="str">
            <v>ZOR06</v>
          </cell>
          <cell r="U1637" t="str">
            <v>Mandated</v>
          </cell>
          <cell r="V1637" t="str">
            <v>GD.OR.376000</v>
          </cell>
          <cell r="W1637">
            <v>1</v>
          </cell>
          <cell r="X1637">
            <v>18.12</v>
          </cell>
        </row>
        <row r="1638">
          <cell r="B1638" t="str">
            <v>ZOR06</v>
          </cell>
          <cell r="C1638" t="str">
            <v>3006</v>
          </cell>
          <cell r="D1638" t="str">
            <v>Overbld Gas La Grande OR</v>
          </cell>
          <cell r="E1638" t="str">
            <v>98805068</v>
          </cell>
          <cell r="F1638" t="str">
            <v>DIS-G S Cap Blanket</v>
          </cell>
          <cell r="G1638">
            <v>41275</v>
          </cell>
          <cell r="H1638" t="str">
            <v>202106</v>
          </cell>
          <cell r="I1638">
            <v>202106</v>
          </cell>
          <cell r="J1638" t="str">
            <v>GD</v>
          </cell>
          <cell r="K1638" t="str">
            <v>OR</v>
          </cell>
          <cell r="L1638" t="str">
            <v>376000</v>
          </cell>
          <cell r="M1638" t="str">
            <v xml:space="preserve">068                                </v>
          </cell>
          <cell r="N1638" t="str">
            <v>00</v>
          </cell>
          <cell r="O1638" t="str">
            <v xml:space="preserve">UADD    </v>
          </cell>
          <cell r="P1638" t="str">
            <v>Overbuilt Pipe Replacement Blanket</v>
          </cell>
          <cell r="Q1638" t="str">
            <v>OR Overbuilt Pipe Replacement</v>
          </cell>
          <cell r="R1638">
            <v>125.09</v>
          </cell>
          <cell r="S1638" t="str">
            <v>3006</v>
          </cell>
          <cell r="T1638" t="str">
            <v>ZOR06</v>
          </cell>
          <cell r="U1638" t="str">
            <v>Mandated</v>
          </cell>
          <cell r="V1638" t="str">
            <v>GD.OR.376000</v>
          </cell>
          <cell r="W1638">
            <v>1</v>
          </cell>
          <cell r="X1638">
            <v>125.09</v>
          </cell>
        </row>
        <row r="1639">
          <cell r="B1639" t="str">
            <v>ZOR06</v>
          </cell>
          <cell r="C1639" t="str">
            <v>3006</v>
          </cell>
          <cell r="D1639" t="str">
            <v>Overbld Gas La Grande OR</v>
          </cell>
          <cell r="E1639" t="str">
            <v>98805068</v>
          </cell>
          <cell r="F1639" t="str">
            <v>DIS-G S Cap Blanket</v>
          </cell>
          <cell r="G1639">
            <v>41275</v>
          </cell>
          <cell r="H1639" t="str">
            <v>202106</v>
          </cell>
          <cell r="I1639">
            <v>202106</v>
          </cell>
          <cell r="J1639" t="str">
            <v>GD</v>
          </cell>
          <cell r="K1639" t="str">
            <v>OR</v>
          </cell>
          <cell r="L1639" t="str">
            <v>380000</v>
          </cell>
          <cell r="M1639" t="str">
            <v xml:space="preserve">068                                </v>
          </cell>
          <cell r="N1639" t="str">
            <v>00</v>
          </cell>
          <cell r="O1639" t="str">
            <v xml:space="preserve">UADD    </v>
          </cell>
          <cell r="P1639" t="str">
            <v>Overbuilt Pipe Replacement Blanket</v>
          </cell>
          <cell r="Q1639" t="str">
            <v>OR Overbuilt Pipe Replacement</v>
          </cell>
          <cell r="R1639">
            <v>298.47000000000003</v>
          </cell>
          <cell r="S1639" t="str">
            <v>3006</v>
          </cell>
          <cell r="T1639" t="str">
            <v>ZOR06</v>
          </cell>
          <cell r="U1639" t="str">
            <v>Mandated</v>
          </cell>
          <cell r="V1639" t="str">
            <v>GD.OR.380000</v>
          </cell>
          <cell r="W1639">
            <v>1</v>
          </cell>
          <cell r="X1639">
            <v>298.47000000000003</v>
          </cell>
        </row>
        <row r="1640">
          <cell r="B1640" t="str">
            <v>ZOR06</v>
          </cell>
          <cell r="C1640" t="str">
            <v>3006</v>
          </cell>
          <cell r="D1640" t="str">
            <v>Overbld Gas Medford OR</v>
          </cell>
          <cell r="E1640" t="str">
            <v>98405215</v>
          </cell>
          <cell r="F1640" t="str">
            <v>DIS-G S Cap Blanket</v>
          </cell>
          <cell r="G1640">
            <v>41275</v>
          </cell>
          <cell r="H1640" t="str">
            <v>202106</v>
          </cell>
          <cell r="I1640">
            <v>202106</v>
          </cell>
          <cell r="J1640" t="str">
            <v>GD</v>
          </cell>
          <cell r="K1640" t="str">
            <v>OR</v>
          </cell>
          <cell r="L1640" t="str">
            <v>376000</v>
          </cell>
          <cell r="M1640" t="str">
            <v xml:space="preserve">068                                </v>
          </cell>
          <cell r="N1640" t="str">
            <v>00</v>
          </cell>
          <cell r="O1640" t="str">
            <v xml:space="preserve">UADD    </v>
          </cell>
          <cell r="P1640" t="str">
            <v>Overbuilt Pipe Replacement Blanket</v>
          </cell>
          <cell r="Q1640" t="str">
            <v>OR Overbuilt Pipe Replacement</v>
          </cell>
          <cell r="R1640">
            <v>2261.17</v>
          </cell>
          <cell r="S1640" t="str">
            <v>3006</v>
          </cell>
          <cell r="T1640" t="str">
            <v>ZOR06</v>
          </cell>
          <cell r="U1640" t="str">
            <v>Mandated</v>
          </cell>
          <cell r="V1640" t="str">
            <v>GD.OR.376000</v>
          </cell>
          <cell r="W1640">
            <v>1</v>
          </cell>
          <cell r="X1640">
            <v>2261.17</v>
          </cell>
        </row>
        <row r="1641">
          <cell r="B1641" t="str">
            <v>MNG07</v>
          </cell>
          <cell r="C1641" t="str">
            <v>3007</v>
          </cell>
          <cell r="D1641" t="str">
            <v>Isolated Steel - OR</v>
          </cell>
          <cell r="E1641" t="str">
            <v>06804907</v>
          </cell>
          <cell r="F1641" t="str">
            <v>DIS-G S Cap Blanket</v>
          </cell>
          <cell r="G1641">
            <v>41852</v>
          </cell>
          <cell r="H1641" t="str">
            <v>202106</v>
          </cell>
          <cell r="I1641">
            <v>202106</v>
          </cell>
          <cell r="J1641" t="str">
            <v>GD</v>
          </cell>
          <cell r="K1641" t="str">
            <v>OR</v>
          </cell>
          <cell r="L1641" t="str">
            <v>376000</v>
          </cell>
          <cell r="M1641" t="str">
            <v xml:space="preserve">068                                </v>
          </cell>
          <cell r="N1641" t="str">
            <v>00</v>
          </cell>
          <cell r="O1641" t="str">
            <v xml:space="preserve">UADD    </v>
          </cell>
          <cell r="P1641" t="str">
            <v>Isolated Steel Replacement</v>
          </cell>
          <cell r="Q1641" t="str">
            <v>Isolated Steel Replacement OR</v>
          </cell>
          <cell r="R1641">
            <v>13104.17</v>
          </cell>
          <cell r="S1641" t="str">
            <v>3007</v>
          </cell>
          <cell r="T1641" t="str">
            <v>MNG07</v>
          </cell>
          <cell r="U1641" t="str">
            <v>Mandated</v>
          </cell>
          <cell r="V1641" t="str">
            <v>GD.OR.376000</v>
          </cell>
          <cell r="W1641">
            <v>1</v>
          </cell>
          <cell r="X1641">
            <v>13104.17</v>
          </cell>
        </row>
        <row r="1642">
          <cell r="B1642" t="str">
            <v>MNG07</v>
          </cell>
          <cell r="C1642" t="str">
            <v>3007</v>
          </cell>
          <cell r="D1642" t="str">
            <v>Isolated Steel - OR</v>
          </cell>
          <cell r="E1642" t="str">
            <v>06804907</v>
          </cell>
          <cell r="F1642" t="str">
            <v>DIS-G S Cap Blanket</v>
          </cell>
          <cell r="G1642">
            <v>41852</v>
          </cell>
          <cell r="H1642" t="str">
            <v>202106</v>
          </cell>
          <cell r="I1642">
            <v>202106</v>
          </cell>
          <cell r="J1642" t="str">
            <v>GD</v>
          </cell>
          <cell r="K1642" t="str">
            <v>OR</v>
          </cell>
          <cell r="L1642" t="str">
            <v>380000</v>
          </cell>
          <cell r="M1642" t="str">
            <v xml:space="preserve">068                                </v>
          </cell>
          <cell r="N1642" t="str">
            <v>00</v>
          </cell>
          <cell r="O1642" t="str">
            <v xml:space="preserve">UADD    </v>
          </cell>
          <cell r="P1642" t="str">
            <v>Isolated Steel Replacement</v>
          </cell>
          <cell r="Q1642" t="str">
            <v>Isolated Steel Replacement OR</v>
          </cell>
          <cell r="R1642">
            <v>13104.06</v>
          </cell>
          <cell r="S1642" t="str">
            <v>3007</v>
          </cell>
          <cell r="T1642" t="str">
            <v>MNG07</v>
          </cell>
          <cell r="U1642" t="str">
            <v>Mandated</v>
          </cell>
          <cell r="V1642" t="str">
            <v>GD.OR.380000</v>
          </cell>
          <cell r="W1642">
            <v>1</v>
          </cell>
          <cell r="X1642">
            <v>13104.06</v>
          </cell>
        </row>
        <row r="1643">
          <cell r="B1643" t="str">
            <v>GN214</v>
          </cell>
          <cell r="C1643" t="str">
            <v>3008</v>
          </cell>
          <cell r="D1643" t="str">
            <v>AA OR Main Major Eagle Pnt '21</v>
          </cell>
          <cell r="E1643" t="str">
            <v>98405359</v>
          </cell>
          <cell r="F1643" t="str">
            <v>DIS-G S Cap Blanket</v>
          </cell>
          <cell r="G1643">
            <v>44136</v>
          </cell>
          <cell r="H1643" t="str">
            <v>202106</v>
          </cell>
          <cell r="I1643">
            <v>202106</v>
          </cell>
          <cell r="J1643" t="str">
            <v>GD</v>
          </cell>
          <cell r="K1643" t="str">
            <v>OR</v>
          </cell>
          <cell r="L1643" t="str">
            <v>376000</v>
          </cell>
          <cell r="M1643" t="str">
            <v xml:space="preserve">068                                </v>
          </cell>
          <cell r="N1643" t="str">
            <v>00</v>
          </cell>
          <cell r="O1643" t="str">
            <v xml:space="preserve">UADD    </v>
          </cell>
          <cell r="P1643" t="str">
            <v>Aldyl -A Pipe Replacement</v>
          </cell>
          <cell r="Q1643" t="str">
            <v>Aldyl A OR - Main Pipe Major Project</v>
          </cell>
          <cell r="R1643">
            <v>644.51</v>
          </cell>
          <cell r="S1643" t="str">
            <v>3008</v>
          </cell>
          <cell r="T1643" t="str">
            <v>GN214</v>
          </cell>
          <cell r="U1643" t="str">
            <v>Programs</v>
          </cell>
          <cell r="V1643" t="str">
            <v>GD.OR.376000</v>
          </cell>
          <cell r="W1643">
            <v>1</v>
          </cell>
          <cell r="X1643">
            <v>644.51</v>
          </cell>
        </row>
        <row r="1644">
          <cell r="B1644" t="str">
            <v>GN214</v>
          </cell>
          <cell r="C1644" t="str">
            <v>3008</v>
          </cell>
          <cell r="D1644" t="str">
            <v>AA OR Main Major S Medford '18</v>
          </cell>
          <cell r="E1644" t="str">
            <v>98405313</v>
          </cell>
          <cell r="F1644" t="str">
            <v>DIS-G S Cap Blanket</v>
          </cell>
          <cell r="G1644">
            <v>43009</v>
          </cell>
          <cell r="H1644" t="str">
            <v>202106</v>
          </cell>
          <cell r="I1644">
            <v>202106</v>
          </cell>
          <cell r="J1644" t="str">
            <v>GD</v>
          </cell>
          <cell r="K1644" t="str">
            <v>OR</v>
          </cell>
          <cell r="L1644" t="str">
            <v>376000</v>
          </cell>
          <cell r="M1644" t="str">
            <v xml:space="preserve">068                                </v>
          </cell>
          <cell r="N1644" t="str">
            <v>00</v>
          </cell>
          <cell r="O1644" t="str">
            <v xml:space="preserve">UADD    </v>
          </cell>
          <cell r="P1644" t="str">
            <v>Aldyl -A Pipe Replacement</v>
          </cell>
          <cell r="Q1644" t="str">
            <v>Aldyl A OR - Main Pipe Major Project</v>
          </cell>
          <cell r="R1644">
            <v>5089.8500000000004</v>
          </cell>
          <cell r="S1644" t="str">
            <v>3008</v>
          </cell>
          <cell r="T1644" t="str">
            <v>GN214</v>
          </cell>
          <cell r="U1644" t="str">
            <v>Programs</v>
          </cell>
          <cell r="V1644" t="str">
            <v>GD.OR.376000</v>
          </cell>
          <cell r="W1644">
            <v>1</v>
          </cell>
          <cell r="X1644">
            <v>5089.8500000000004</v>
          </cell>
        </row>
        <row r="1645">
          <cell r="B1645" t="str">
            <v>GN214</v>
          </cell>
          <cell r="C1645" t="str">
            <v>3008</v>
          </cell>
          <cell r="D1645" t="str">
            <v>AA OR Main Major S Medford '19</v>
          </cell>
          <cell r="E1645" t="str">
            <v>98405324</v>
          </cell>
          <cell r="F1645" t="str">
            <v>DIS-G N Cap Blanket</v>
          </cell>
          <cell r="G1645">
            <v>43344</v>
          </cell>
          <cell r="H1645" t="str">
            <v>202106</v>
          </cell>
          <cell r="I1645">
            <v>202106</v>
          </cell>
          <cell r="J1645" t="str">
            <v>GD</v>
          </cell>
          <cell r="K1645" t="str">
            <v>OR</v>
          </cell>
          <cell r="L1645" t="str">
            <v>376000</v>
          </cell>
          <cell r="M1645" t="str">
            <v xml:space="preserve">068                                </v>
          </cell>
          <cell r="N1645" t="str">
            <v>00</v>
          </cell>
          <cell r="O1645" t="str">
            <v xml:space="preserve">UADD    </v>
          </cell>
          <cell r="P1645" t="str">
            <v>Aldyl -A Pipe Replacement</v>
          </cell>
          <cell r="Q1645" t="str">
            <v>Aldyl A OR - Main Pipe Major Project</v>
          </cell>
          <cell r="R1645">
            <v>151834.22</v>
          </cell>
          <cell r="S1645" t="str">
            <v>3008</v>
          </cell>
          <cell r="T1645" t="str">
            <v>GN214</v>
          </cell>
          <cell r="U1645" t="str">
            <v>Programs</v>
          </cell>
          <cell r="V1645" t="str">
            <v>GD.OR.376000</v>
          </cell>
          <cell r="W1645">
            <v>1</v>
          </cell>
          <cell r="X1645">
            <v>151834.22</v>
          </cell>
        </row>
        <row r="1646">
          <cell r="B1646" t="str">
            <v>GN214</v>
          </cell>
          <cell r="C1646" t="str">
            <v>3008</v>
          </cell>
          <cell r="D1646" t="str">
            <v>AA OR Main Major S Medford '20</v>
          </cell>
          <cell r="E1646" t="str">
            <v>98405333</v>
          </cell>
          <cell r="F1646" t="str">
            <v>DIS-G S Cap Blanket</v>
          </cell>
          <cell r="G1646">
            <v>43586</v>
          </cell>
          <cell r="H1646" t="str">
            <v>202106</v>
          </cell>
          <cell r="I1646">
            <v>202106</v>
          </cell>
          <cell r="J1646" t="str">
            <v>GD</v>
          </cell>
          <cell r="K1646" t="str">
            <v>OR</v>
          </cell>
          <cell r="L1646" t="str">
            <v>380000</v>
          </cell>
          <cell r="M1646" t="str">
            <v xml:space="preserve">068                                </v>
          </cell>
          <cell r="N1646" t="str">
            <v>00</v>
          </cell>
          <cell r="O1646" t="str">
            <v xml:space="preserve">UADD    </v>
          </cell>
          <cell r="P1646" t="str">
            <v>Aldyl -A Pipe Replacement</v>
          </cell>
          <cell r="Q1646" t="str">
            <v>Aldyl A OR - Main Pipe Major Project</v>
          </cell>
          <cell r="R1646">
            <v>38347.15</v>
          </cell>
          <cell r="S1646" t="str">
            <v>3008</v>
          </cell>
          <cell r="T1646" t="str">
            <v>GN214</v>
          </cell>
          <cell r="U1646" t="str">
            <v>Programs</v>
          </cell>
          <cell r="V1646" t="str">
            <v>GD.OR.380000</v>
          </cell>
          <cell r="W1646">
            <v>1</v>
          </cell>
          <cell r="X1646">
            <v>38347.15</v>
          </cell>
        </row>
        <row r="1647">
          <cell r="B1647" t="str">
            <v>GN310</v>
          </cell>
          <cell r="C1647" t="str">
            <v>3008</v>
          </cell>
          <cell r="D1647" t="str">
            <v>AA OR Main Minor Gas Dist(984)</v>
          </cell>
          <cell r="E1647" t="str">
            <v>98401127</v>
          </cell>
          <cell r="F1647" t="str">
            <v>DIS-G S Cap Blanket</v>
          </cell>
          <cell r="G1647">
            <v>41609</v>
          </cell>
          <cell r="H1647" t="str">
            <v>202106</v>
          </cell>
          <cell r="I1647">
            <v>202106</v>
          </cell>
          <cell r="J1647" t="str">
            <v>GD</v>
          </cell>
          <cell r="K1647" t="str">
            <v>OR</v>
          </cell>
          <cell r="L1647" t="str">
            <v>376000</v>
          </cell>
          <cell r="M1647" t="str">
            <v xml:space="preserve">068                                </v>
          </cell>
          <cell r="N1647" t="str">
            <v>00</v>
          </cell>
          <cell r="O1647" t="str">
            <v xml:space="preserve">UADD    </v>
          </cell>
          <cell r="P1647" t="str">
            <v>Aldyl -A Pipe Replacement</v>
          </cell>
          <cell r="Q1647" t="str">
            <v>Aldyl A-OR-Main Pipe-Minor Project -Gas Districts</v>
          </cell>
          <cell r="R1647">
            <v>2410.7399999999998</v>
          </cell>
          <cell r="S1647" t="str">
            <v>3008</v>
          </cell>
          <cell r="T1647" t="str">
            <v>GN310</v>
          </cell>
          <cell r="U1647" t="str">
            <v>Programs</v>
          </cell>
          <cell r="V1647" t="str">
            <v>GD.OR.376000</v>
          </cell>
          <cell r="W1647">
            <v>1</v>
          </cell>
          <cell r="X1647">
            <v>2410.7399999999998</v>
          </cell>
        </row>
        <row r="1648">
          <cell r="B1648" t="str">
            <v>GN310</v>
          </cell>
          <cell r="C1648" t="str">
            <v>3008</v>
          </cell>
          <cell r="D1648" t="str">
            <v>AA OR Main Minor Gas Dist(984)</v>
          </cell>
          <cell r="E1648" t="str">
            <v>98401127</v>
          </cell>
          <cell r="F1648" t="str">
            <v>DIS-G S Cap Blanket</v>
          </cell>
          <cell r="G1648">
            <v>41609</v>
          </cell>
          <cell r="H1648" t="str">
            <v>202106</v>
          </cell>
          <cell r="I1648">
            <v>202106</v>
          </cell>
          <cell r="J1648" t="str">
            <v>GD</v>
          </cell>
          <cell r="K1648" t="str">
            <v>OR</v>
          </cell>
          <cell r="L1648" t="str">
            <v>380000</v>
          </cell>
          <cell r="M1648" t="str">
            <v xml:space="preserve">068                                </v>
          </cell>
          <cell r="N1648" t="str">
            <v>00</v>
          </cell>
          <cell r="O1648" t="str">
            <v xml:space="preserve">UADD    </v>
          </cell>
          <cell r="P1648" t="str">
            <v>Aldyl -A Pipe Replacement</v>
          </cell>
          <cell r="Q1648" t="str">
            <v>Aldyl A-OR-Main Pipe-Minor Project -Gas Districts</v>
          </cell>
          <cell r="R1648">
            <v>557.88</v>
          </cell>
          <cell r="S1648" t="str">
            <v>3008</v>
          </cell>
          <cell r="T1648" t="str">
            <v>GN310</v>
          </cell>
          <cell r="U1648" t="str">
            <v>Programs</v>
          </cell>
          <cell r="V1648" t="str">
            <v>GD.OR.380000</v>
          </cell>
          <cell r="W1648">
            <v>1</v>
          </cell>
          <cell r="X1648">
            <v>557.88</v>
          </cell>
        </row>
        <row r="1649">
          <cell r="B1649" t="str">
            <v>GN310</v>
          </cell>
          <cell r="C1649" t="str">
            <v>3008</v>
          </cell>
          <cell r="D1649" t="str">
            <v>AA OR Main Minor Gas Dist(986)</v>
          </cell>
          <cell r="E1649" t="str">
            <v>98601127</v>
          </cell>
          <cell r="F1649" t="str">
            <v>DIS-G S Cap Blanket</v>
          </cell>
          <cell r="G1649">
            <v>41609</v>
          </cell>
          <cell r="H1649" t="str">
            <v>202106</v>
          </cell>
          <cell r="I1649">
            <v>202106</v>
          </cell>
          <cell r="J1649" t="str">
            <v>GD</v>
          </cell>
          <cell r="K1649" t="str">
            <v>OR</v>
          </cell>
          <cell r="L1649" t="str">
            <v>376000</v>
          </cell>
          <cell r="M1649" t="str">
            <v xml:space="preserve">068                                </v>
          </cell>
          <cell r="N1649" t="str">
            <v>00</v>
          </cell>
          <cell r="O1649" t="str">
            <v xml:space="preserve">UADD    </v>
          </cell>
          <cell r="P1649" t="str">
            <v>Aldyl -A Pipe Replacement</v>
          </cell>
          <cell r="Q1649" t="str">
            <v>Aldyl A-OR-Main Pipe-Minor Project -Gas Districts</v>
          </cell>
          <cell r="R1649">
            <v>60718.22</v>
          </cell>
          <cell r="S1649" t="str">
            <v>3008</v>
          </cell>
          <cell r="T1649" t="str">
            <v>GN310</v>
          </cell>
          <cell r="U1649" t="str">
            <v>Programs</v>
          </cell>
          <cell r="V1649" t="str">
            <v>GD.OR.376000</v>
          </cell>
          <cell r="W1649">
            <v>1</v>
          </cell>
          <cell r="X1649">
            <v>60718.22</v>
          </cell>
        </row>
        <row r="1650">
          <cell r="B1650" t="str">
            <v>GN311</v>
          </cell>
          <cell r="C1650" t="str">
            <v>3008</v>
          </cell>
          <cell r="D1650" t="str">
            <v>AA OR STTR Minor Gas Dist(984)</v>
          </cell>
          <cell r="E1650" t="str">
            <v>98401128</v>
          </cell>
          <cell r="F1650" t="str">
            <v>DIS-G S Cap Blanket</v>
          </cell>
          <cell r="G1650">
            <v>41609</v>
          </cell>
          <cell r="H1650" t="str">
            <v>202106</v>
          </cell>
          <cell r="I1650">
            <v>202106</v>
          </cell>
          <cell r="J1650" t="str">
            <v>GD</v>
          </cell>
          <cell r="K1650" t="str">
            <v>OR</v>
          </cell>
          <cell r="L1650" t="str">
            <v>380000</v>
          </cell>
          <cell r="M1650" t="str">
            <v xml:space="preserve">068                                </v>
          </cell>
          <cell r="N1650" t="str">
            <v>00</v>
          </cell>
          <cell r="O1650" t="str">
            <v xml:space="preserve">UADD    </v>
          </cell>
          <cell r="P1650" t="str">
            <v>Aldyl -A Pipe Replacement</v>
          </cell>
          <cell r="Q1650" t="str">
            <v>Aldyl A-OR-STTR-Minor Project -Gas Districts</v>
          </cell>
          <cell r="R1650">
            <v>1062.33</v>
          </cell>
          <cell r="S1650" t="str">
            <v>3008</v>
          </cell>
          <cell r="T1650" t="str">
            <v>GN311</v>
          </cell>
          <cell r="U1650" t="str">
            <v>Programs</v>
          </cell>
          <cell r="V1650" t="str">
            <v>GD.OR.380000</v>
          </cell>
          <cell r="W1650">
            <v>1</v>
          </cell>
          <cell r="X1650">
            <v>1062.33</v>
          </cell>
        </row>
        <row r="1651">
          <cell r="B1651" t="str">
            <v>GN106</v>
          </cell>
          <cell r="C1651" t="str">
            <v>3008</v>
          </cell>
          <cell r="D1651" t="str">
            <v>Aldyl A Pipe Replcmnt OR</v>
          </cell>
          <cell r="E1651" t="str">
            <v>06802058</v>
          </cell>
          <cell r="F1651" t="str">
            <v>DIS-G S Cap Blanket</v>
          </cell>
          <cell r="G1651">
            <v>40664</v>
          </cell>
          <cell r="H1651" t="str">
            <v>202106</v>
          </cell>
          <cell r="I1651">
            <v>202106</v>
          </cell>
          <cell r="J1651" t="str">
            <v>GD</v>
          </cell>
          <cell r="K1651" t="str">
            <v>OR</v>
          </cell>
          <cell r="L1651" t="str">
            <v>380000</v>
          </cell>
          <cell r="M1651" t="str">
            <v xml:space="preserve">068                                </v>
          </cell>
          <cell r="N1651" t="str">
            <v>00</v>
          </cell>
          <cell r="O1651" t="str">
            <v xml:space="preserve">UADD    </v>
          </cell>
          <cell r="P1651" t="str">
            <v>Aldyl -A Pipe Replacement</v>
          </cell>
          <cell r="Q1651" t="str">
            <v>Aldyl -A Pipe Replacement</v>
          </cell>
          <cell r="R1651">
            <v>7487.81</v>
          </cell>
          <cell r="S1651" t="str">
            <v>3008</v>
          </cell>
          <cell r="T1651" t="str">
            <v>GN106</v>
          </cell>
          <cell r="U1651" t="str">
            <v>Programs</v>
          </cell>
          <cell r="V1651" t="str">
            <v>GD.OR.380000</v>
          </cell>
          <cell r="W1651">
            <v>1</v>
          </cell>
          <cell r="X1651">
            <v>7487.81</v>
          </cell>
        </row>
        <row r="1652">
          <cell r="B1652" t="str">
            <v>GN214</v>
          </cell>
          <cell r="C1652" t="str">
            <v>3008</v>
          </cell>
          <cell r="D1652" t="str">
            <v>Klamath Falls 1 GFRP 2021</v>
          </cell>
          <cell r="E1652" t="str">
            <v>98705110</v>
          </cell>
          <cell r="F1652" t="str">
            <v>DIS-G S Cap Blanket</v>
          </cell>
          <cell r="G1652">
            <v>44136</v>
          </cell>
          <cell r="H1652" t="str">
            <v>202106</v>
          </cell>
          <cell r="I1652">
            <v>202106</v>
          </cell>
          <cell r="J1652" t="str">
            <v>GD</v>
          </cell>
          <cell r="K1652" t="str">
            <v>OR</v>
          </cell>
          <cell r="L1652" t="str">
            <v>376000</v>
          </cell>
          <cell r="M1652" t="str">
            <v xml:space="preserve">068                                </v>
          </cell>
          <cell r="N1652" t="str">
            <v>00</v>
          </cell>
          <cell r="O1652" t="str">
            <v xml:space="preserve">UADD    </v>
          </cell>
          <cell r="P1652" t="str">
            <v>Aldyl -A Pipe Replacement</v>
          </cell>
          <cell r="Q1652" t="str">
            <v>Aldyl A OR - Main Pipe Major Project</v>
          </cell>
          <cell r="R1652">
            <v>454656.66</v>
          </cell>
          <cell r="S1652" t="str">
            <v>3008</v>
          </cell>
          <cell r="T1652" t="str">
            <v>GN214</v>
          </cell>
          <cell r="U1652" t="str">
            <v>Programs</v>
          </cell>
          <cell r="V1652" t="str">
            <v>GD.OR.376000</v>
          </cell>
          <cell r="W1652">
            <v>1</v>
          </cell>
          <cell r="X1652">
            <v>454656.66</v>
          </cell>
        </row>
        <row r="1653">
          <cell r="B1653" t="str">
            <v>XOR55</v>
          </cell>
          <cell r="C1653" t="str">
            <v>3055</v>
          </cell>
          <cell r="D1653" t="str">
            <v>Non-Revenue meter changes(984)</v>
          </cell>
          <cell r="E1653" t="str">
            <v>98401237</v>
          </cell>
          <cell r="F1653" t="str">
            <v>DIS-G S Cap Blanket</v>
          </cell>
          <cell r="G1653">
            <v>41579</v>
          </cell>
          <cell r="H1653" t="str">
            <v>202106</v>
          </cell>
          <cell r="I1653">
            <v>202106</v>
          </cell>
          <cell r="J1653" t="str">
            <v>GD</v>
          </cell>
          <cell r="K1653" t="str">
            <v>OR</v>
          </cell>
          <cell r="L1653" t="str">
            <v>381000</v>
          </cell>
          <cell r="M1653" t="str">
            <v xml:space="preserve">068                                </v>
          </cell>
          <cell r="N1653" t="str">
            <v>00</v>
          </cell>
          <cell r="O1653" t="str">
            <v xml:space="preserve">UADD    </v>
          </cell>
          <cell r="P1653" t="str">
            <v>Gas Meter Replacement Non Revenue</v>
          </cell>
          <cell r="Q1653" t="str">
            <v>OR Gas Meter Replacement Non Revenue</v>
          </cell>
          <cell r="R1653">
            <v>23622.81</v>
          </cell>
          <cell r="S1653" t="str">
            <v>3055</v>
          </cell>
          <cell r="T1653" t="str">
            <v>XOR55</v>
          </cell>
          <cell r="U1653" t="str">
            <v>Programs</v>
          </cell>
          <cell r="V1653" t="str">
            <v>GD.OR.381000</v>
          </cell>
          <cell r="W1653">
            <v>1</v>
          </cell>
          <cell r="X1653">
            <v>23622.81</v>
          </cell>
        </row>
        <row r="1654">
          <cell r="B1654" t="str">
            <v>XOR55</v>
          </cell>
          <cell r="C1654" t="str">
            <v>3055</v>
          </cell>
          <cell r="D1654" t="str">
            <v>Non-Revenue meter changes(985)</v>
          </cell>
          <cell r="E1654" t="str">
            <v>98501237</v>
          </cell>
          <cell r="F1654" t="str">
            <v>DIS-G S Cap Blanket</v>
          </cell>
          <cell r="G1654">
            <v>41579</v>
          </cell>
          <cell r="H1654" t="str">
            <v>202106</v>
          </cell>
          <cell r="I1654">
            <v>202106</v>
          </cell>
          <cell r="J1654" t="str">
            <v>GD</v>
          </cell>
          <cell r="K1654" t="str">
            <v>OR</v>
          </cell>
          <cell r="L1654" t="str">
            <v>381000</v>
          </cell>
          <cell r="M1654" t="str">
            <v xml:space="preserve">068                                </v>
          </cell>
          <cell r="N1654" t="str">
            <v>00</v>
          </cell>
          <cell r="O1654" t="str">
            <v xml:space="preserve">UADD    </v>
          </cell>
          <cell r="P1654" t="str">
            <v>Gas Meter Replacement Non Revenue</v>
          </cell>
          <cell r="Q1654" t="str">
            <v>OR Gas Meter Replacement Non Revenue</v>
          </cell>
          <cell r="R1654">
            <v>10409.02</v>
          </cell>
          <cell r="S1654" t="str">
            <v>3055</v>
          </cell>
          <cell r="T1654" t="str">
            <v>XOR55</v>
          </cell>
          <cell r="U1654" t="str">
            <v>Programs</v>
          </cell>
          <cell r="V1654" t="str">
            <v>GD.OR.381000</v>
          </cell>
          <cell r="W1654">
            <v>1</v>
          </cell>
          <cell r="X1654">
            <v>10409.02</v>
          </cell>
        </row>
        <row r="1655">
          <cell r="B1655" t="str">
            <v>XOR55</v>
          </cell>
          <cell r="C1655" t="str">
            <v>3055</v>
          </cell>
          <cell r="D1655" t="str">
            <v>Non-Revenue meter changes(986)</v>
          </cell>
          <cell r="E1655" t="str">
            <v>98601237</v>
          </cell>
          <cell r="F1655" t="str">
            <v>DIS-G S Cap Blanket</v>
          </cell>
          <cell r="G1655">
            <v>41579</v>
          </cell>
          <cell r="H1655" t="str">
            <v>202106</v>
          </cell>
          <cell r="I1655">
            <v>202106</v>
          </cell>
          <cell r="J1655" t="str">
            <v>GD</v>
          </cell>
          <cell r="K1655" t="str">
            <v>OR</v>
          </cell>
          <cell r="L1655" t="str">
            <v>381000</v>
          </cell>
          <cell r="M1655" t="str">
            <v xml:space="preserve">068                                </v>
          </cell>
          <cell r="N1655" t="str">
            <v>00</v>
          </cell>
          <cell r="O1655" t="str">
            <v xml:space="preserve">UADD    </v>
          </cell>
          <cell r="P1655" t="str">
            <v>Gas Meter Replacement Non Revenue</v>
          </cell>
          <cell r="Q1655" t="str">
            <v>OR Gas Meter Replacement Non Revenue</v>
          </cell>
          <cell r="R1655">
            <v>13680.45</v>
          </cell>
          <cell r="S1655" t="str">
            <v>3055</v>
          </cell>
          <cell r="T1655" t="str">
            <v>XOR55</v>
          </cell>
          <cell r="U1655" t="str">
            <v>Programs</v>
          </cell>
          <cell r="V1655" t="str">
            <v>GD.OR.381000</v>
          </cell>
          <cell r="W1655">
            <v>1</v>
          </cell>
          <cell r="X1655">
            <v>13680.45</v>
          </cell>
        </row>
        <row r="1656">
          <cell r="B1656" t="str">
            <v>XOR55</v>
          </cell>
          <cell r="C1656" t="str">
            <v>3055</v>
          </cell>
          <cell r="D1656" t="str">
            <v>Non-Revenue meter changes(987)</v>
          </cell>
          <cell r="E1656" t="str">
            <v>98701237</v>
          </cell>
          <cell r="F1656" t="str">
            <v>DIS-G S Cap Blanket</v>
          </cell>
          <cell r="G1656">
            <v>41579</v>
          </cell>
          <cell r="H1656" t="str">
            <v>202106</v>
          </cell>
          <cell r="I1656">
            <v>202106</v>
          </cell>
          <cell r="J1656" t="str">
            <v>GD</v>
          </cell>
          <cell r="K1656" t="str">
            <v>OR</v>
          </cell>
          <cell r="L1656" t="str">
            <v>381000</v>
          </cell>
          <cell r="M1656" t="str">
            <v xml:space="preserve">068                                </v>
          </cell>
          <cell r="N1656" t="str">
            <v>00</v>
          </cell>
          <cell r="O1656" t="str">
            <v xml:space="preserve">UADD    </v>
          </cell>
          <cell r="P1656" t="str">
            <v>Gas Meter Replacement Non Revenue</v>
          </cell>
          <cell r="Q1656" t="str">
            <v>OR Gas Meter Replacement Non Revenue</v>
          </cell>
          <cell r="R1656">
            <v>13603.38</v>
          </cell>
          <cell r="S1656" t="str">
            <v>3055</v>
          </cell>
          <cell r="T1656" t="str">
            <v>XOR55</v>
          </cell>
          <cell r="U1656" t="str">
            <v>Programs</v>
          </cell>
          <cell r="V1656" t="str">
            <v>GD.OR.381000</v>
          </cell>
          <cell r="W1656">
            <v>1</v>
          </cell>
          <cell r="X1656">
            <v>13603.38</v>
          </cell>
        </row>
        <row r="1657">
          <cell r="B1657" t="str">
            <v>XOR55</v>
          </cell>
          <cell r="C1657" t="str">
            <v>3055</v>
          </cell>
          <cell r="D1657" t="str">
            <v>Non-Revenue meter changes(988)</v>
          </cell>
          <cell r="E1657" t="str">
            <v>98801237</v>
          </cell>
          <cell r="F1657" t="str">
            <v>DIS-G S Cap Blanket</v>
          </cell>
          <cell r="G1657">
            <v>41579</v>
          </cell>
          <cell r="H1657" t="str">
            <v>202106</v>
          </cell>
          <cell r="I1657">
            <v>202106</v>
          </cell>
          <cell r="J1657" t="str">
            <v>GD</v>
          </cell>
          <cell r="K1657" t="str">
            <v>OR</v>
          </cell>
          <cell r="L1657" t="str">
            <v>381000</v>
          </cell>
          <cell r="M1657" t="str">
            <v xml:space="preserve">068                                </v>
          </cell>
          <cell r="N1657" t="str">
            <v>00</v>
          </cell>
          <cell r="O1657" t="str">
            <v xml:space="preserve">UADD    </v>
          </cell>
          <cell r="P1657" t="str">
            <v>Gas Meter Replacement Non Revenue</v>
          </cell>
          <cell r="Q1657" t="str">
            <v>OR Gas Meter Replacement Non Revenue</v>
          </cell>
          <cell r="R1657">
            <v>7503.57</v>
          </cell>
          <cell r="S1657" t="str">
            <v>3055</v>
          </cell>
          <cell r="T1657" t="str">
            <v>XOR55</v>
          </cell>
          <cell r="U1657" t="str">
            <v>Programs</v>
          </cell>
          <cell r="V1657" t="str">
            <v>GD.OR.381000</v>
          </cell>
          <cell r="W1657">
            <v>1</v>
          </cell>
          <cell r="X1657">
            <v>7503.57</v>
          </cell>
        </row>
        <row r="1658">
          <cell r="B1658" t="str">
            <v>YN925</v>
          </cell>
          <cell r="C1658" t="str">
            <v>3117</v>
          </cell>
          <cell r="D1658" t="str">
            <v>North Powder Gate 0805 G Telem</v>
          </cell>
          <cell r="E1658" t="str">
            <v>98805107</v>
          </cell>
          <cell r="F1658" t="str">
            <v>DIS-G S Cap Specific</v>
          </cell>
          <cell r="G1658">
            <v>44256</v>
          </cell>
          <cell r="H1658" t="str">
            <v>202106</v>
          </cell>
          <cell r="I1658">
            <v>202106</v>
          </cell>
          <cell r="J1658" t="str">
            <v>GD</v>
          </cell>
          <cell r="K1658" t="str">
            <v>OR</v>
          </cell>
          <cell r="L1658" t="str">
            <v>379000</v>
          </cell>
          <cell r="M1658" t="str">
            <v xml:space="preserve">068                                </v>
          </cell>
          <cell r="N1658" t="str">
            <v>0805OR</v>
          </cell>
          <cell r="O1658" t="str">
            <v xml:space="preserve">UADD    </v>
          </cell>
          <cell r="P1658" t="str">
            <v>Gas Telemetry</v>
          </cell>
          <cell r="Q1658" t="str">
            <v>Natural Gas Telemetry</v>
          </cell>
          <cell r="R1658">
            <v>3711.7</v>
          </cell>
          <cell r="S1658" t="str">
            <v>3117</v>
          </cell>
          <cell r="T1658" t="str">
            <v>YN925</v>
          </cell>
          <cell r="U1658" t="str">
            <v>Mandated</v>
          </cell>
          <cell r="V1658" t="str">
            <v>GD.OR.379000</v>
          </cell>
          <cell r="W1658">
            <v>1</v>
          </cell>
          <cell r="X1658">
            <v>3711.7</v>
          </cell>
        </row>
        <row r="1659">
          <cell r="B1659" t="str">
            <v>YN925</v>
          </cell>
          <cell r="C1659" t="str">
            <v>3117</v>
          </cell>
          <cell r="D1659" t="str">
            <v>Woodgrain Lmbr LaGrand G Telem</v>
          </cell>
          <cell r="E1659" t="str">
            <v>98805106</v>
          </cell>
          <cell r="F1659" t="str">
            <v>DIS-G S Cap Specific</v>
          </cell>
          <cell r="G1659">
            <v>44256</v>
          </cell>
          <cell r="H1659" t="str">
            <v>202106</v>
          </cell>
          <cell r="I1659">
            <v>202106</v>
          </cell>
          <cell r="J1659" t="str">
            <v>GD</v>
          </cell>
          <cell r="K1659" t="str">
            <v>OR</v>
          </cell>
          <cell r="L1659" t="str">
            <v>385000</v>
          </cell>
          <cell r="M1659" t="str">
            <v xml:space="preserve">068                                </v>
          </cell>
          <cell r="N1659" t="str">
            <v>08C14</v>
          </cell>
          <cell r="O1659" t="str">
            <v xml:space="preserve">UADD    </v>
          </cell>
          <cell r="P1659" t="str">
            <v>Gas Telemetry</v>
          </cell>
          <cell r="Q1659" t="str">
            <v>Natural Gas Telemetry</v>
          </cell>
          <cell r="R1659">
            <v>3335.18</v>
          </cell>
          <cell r="S1659" t="str">
            <v>3117</v>
          </cell>
          <cell r="T1659" t="str">
            <v>YN925</v>
          </cell>
          <cell r="U1659" t="str">
            <v>Mandated</v>
          </cell>
          <cell r="V1659" t="str">
            <v>GD.OR.385000</v>
          </cell>
          <cell r="W1659">
            <v>1</v>
          </cell>
          <cell r="X1659">
            <v>3335.18</v>
          </cell>
        </row>
        <row r="1660">
          <cell r="B1660" t="str">
            <v>AG103</v>
          </cell>
          <cell r="C1660" t="str">
            <v>4148</v>
          </cell>
          <cell r="D1660" t="str">
            <v>LL Village Housing Upgrades-2</v>
          </cell>
          <cell r="E1660" t="str">
            <v>09906721</v>
          </cell>
          <cell r="F1660" t="str">
            <v>GP-Cap Specific</v>
          </cell>
          <cell r="G1660">
            <v>43983</v>
          </cell>
          <cell r="H1660" t="str">
            <v>202106</v>
          </cell>
          <cell r="I1660">
            <v>202106</v>
          </cell>
          <cell r="J1660" t="str">
            <v>CD</v>
          </cell>
          <cell r="K1660" t="str">
            <v>AA</v>
          </cell>
          <cell r="L1660" t="str">
            <v>398000</v>
          </cell>
          <cell r="M1660" t="str">
            <v xml:space="preserve">099                                </v>
          </cell>
          <cell r="N1660" t="str">
            <v>00</v>
          </cell>
          <cell r="O1660" t="str">
            <v xml:space="preserve">CFNU    </v>
          </cell>
          <cell r="P1660" t="str">
            <v>Regulating Hydro</v>
          </cell>
          <cell r="Q1660" t="str">
            <v>Regulating Hydro</v>
          </cell>
          <cell r="R1660">
            <v>1949.16</v>
          </cell>
          <cell r="S1660" t="str">
            <v>4148</v>
          </cell>
          <cell r="T1660" t="str">
            <v>AG103</v>
          </cell>
          <cell r="U1660" t="str">
            <v>Programs</v>
          </cell>
          <cell r="V1660" t="str">
            <v>CD.AA.398000</v>
          </cell>
          <cell r="W1660">
            <v>9.307E-2</v>
          </cell>
          <cell r="X1660">
            <v>181.40832120000002</v>
          </cell>
        </row>
        <row r="1661">
          <cell r="B1661" t="str">
            <v>AG103</v>
          </cell>
          <cell r="C1661" t="str">
            <v>4148</v>
          </cell>
          <cell r="D1661" t="str">
            <v>LL Village Housing Upgrades-2</v>
          </cell>
          <cell r="E1661" t="str">
            <v>09906721</v>
          </cell>
          <cell r="F1661" t="str">
            <v>GP-Cap Specific</v>
          </cell>
          <cell r="G1661">
            <v>43983</v>
          </cell>
          <cell r="H1661" t="str">
            <v>202106</v>
          </cell>
          <cell r="I1661">
            <v>202106</v>
          </cell>
          <cell r="J1661" t="str">
            <v>CD</v>
          </cell>
          <cell r="K1661" t="str">
            <v>AA</v>
          </cell>
          <cell r="L1661" t="str">
            <v>398000</v>
          </cell>
          <cell r="M1661" t="str">
            <v xml:space="preserve">099                                </v>
          </cell>
          <cell r="N1661" t="str">
            <v>00</v>
          </cell>
          <cell r="O1661" t="str">
            <v xml:space="preserve">NURV    </v>
          </cell>
          <cell r="P1661" t="str">
            <v>Regulating Hydro</v>
          </cell>
          <cell r="Q1661" t="str">
            <v>Regulating Hydro</v>
          </cell>
          <cell r="R1661">
            <v>-1949.16</v>
          </cell>
          <cell r="S1661" t="str">
            <v>4148</v>
          </cell>
          <cell r="T1661" t="str">
            <v>AG103</v>
          </cell>
          <cell r="U1661" t="str">
            <v>Programs</v>
          </cell>
          <cell r="V1661" t="str">
            <v>CD.AA.398000</v>
          </cell>
          <cell r="W1661">
            <v>9.307E-2</v>
          </cell>
          <cell r="X1661">
            <v>-181.40832120000002</v>
          </cell>
        </row>
        <row r="1662">
          <cell r="B1662" t="str">
            <v>05P92</v>
          </cell>
          <cell r="C1662" t="str">
            <v>5005</v>
          </cell>
          <cell r="D1662" t="str">
            <v>Msn Cell Booster Phase 1</v>
          </cell>
          <cell r="E1662" t="str">
            <v>09905964</v>
          </cell>
          <cell r="F1662" t="str">
            <v>GP-Cap Specific</v>
          </cell>
          <cell r="G1662">
            <v>42156</v>
          </cell>
          <cell r="H1662" t="str">
            <v>202106</v>
          </cell>
          <cell r="I1662">
            <v>202106</v>
          </cell>
          <cell r="J1662" t="str">
            <v>CD</v>
          </cell>
          <cell r="K1662" t="str">
            <v>AA</v>
          </cell>
          <cell r="L1662" t="str">
            <v>397000</v>
          </cell>
          <cell r="M1662" t="str">
            <v xml:space="preserve">099                                </v>
          </cell>
          <cell r="N1662" t="str">
            <v>SPOTE</v>
          </cell>
          <cell r="O1662" t="str">
            <v xml:space="preserve">UADD    </v>
          </cell>
          <cell r="P1662" t="str">
            <v>Information Technology Refresh Program</v>
          </cell>
          <cell r="Q1662" t="str">
            <v>Communications Systems Refresh</v>
          </cell>
          <cell r="R1662">
            <v>44778.48</v>
          </cell>
          <cell r="S1662" t="str">
            <v>5005</v>
          </cell>
          <cell r="T1662" t="str">
            <v>05P92</v>
          </cell>
          <cell r="U1662" t="str">
            <v>Mandated</v>
          </cell>
          <cell r="V1662" t="str">
            <v>CD.AA.397000</v>
          </cell>
          <cell r="W1662">
            <v>9.307E-2</v>
          </cell>
          <cell r="X1662">
            <v>4167.5331335999999</v>
          </cell>
        </row>
        <row r="1663">
          <cell r="B1663" t="str">
            <v>01N09</v>
          </cell>
          <cell r="C1663" t="str">
            <v>5016</v>
          </cell>
          <cell r="D1663" t="str">
            <v>Edge Browser Implement Pkg 2</v>
          </cell>
          <cell r="E1663" t="str">
            <v>09906742</v>
          </cell>
          <cell r="F1663" t="str">
            <v>GP-Cap Specific</v>
          </cell>
          <cell r="G1663">
            <v>44075</v>
          </cell>
          <cell r="H1663" t="str">
            <v>202106</v>
          </cell>
          <cell r="I1663">
            <v>202106</v>
          </cell>
          <cell r="J1663" t="str">
            <v>CD</v>
          </cell>
          <cell r="K1663" t="str">
            <v>AA</v>
          </cell>
          <cell r="L1663" t="str">
            <v>303100</v>
          </cell>
          <cell r="M1663" t="str">
            <v xml:space="preserve">099                                </v>
          </cell>
          <cell r="N1663" t="str">
            <v>00</v>
          </cell>
          <cell r="O1663" t="str">
            <v xml:space="preserve">UADD    </v>
          </cell>
          <cell r="P1663" t="str">
            <v>Endpoint Compute and Productivity Systems</v>
          </cell>
          <cell r="Q1663" t="str">
            <v>Endpoint Compute and Productivity Systems</v>
          </cell>
          <cell r="R1663">
            <v>12250.68</v>
          </cell>
          <cell r="S1663" t="str">
            <v>5016</v>
          </cell>
          <cell r="T1663" t="str">
            <v>01N09</v>
          </cell>
          <cell r="U1663" t="str">
            <v>Programs</v>
          </cell>
          <cell r="V1663" t="str">
            <v>CD.AA.303100</v>
          </cell>
          <cell r="W1663">
            <v>9.307E-2</v>
          </cell>
          <cell r="X1663">
            <v>1140.1707876</v>
          </cell>
        </row>
        <row r="1664">
          <cell r="B1664" t="str">
            <v>01N09</v>
          </cell>
          <cell r="C1664" t="str">
            <v>5016</v>
          </cell>
          <cell r="D1664" t="str">
            <v>Edge Browser Implementation</v>
          </cell>
          <cell r="E1664" t="str">
            <v>09906659</v>
          </cell>
          <cell r="F1664" t="str">
            <v>GP-Cap Specific</v>
          </cell>
          <cell r="G1664">
            <v>43831</v>
          </cell>
          <cell r="H1664" t="str">
            <v>202106</v>
          </cell>
          <cell r="I1664">
            <v>202106</v>
          </cell>
          <cell r="J1664" t="str">
            <v>CD</v>
          </cell>
          <cell r="K1664" t="str">
            <v>AA</v>
          </cell>
          <cell r="L1664" t="str">
            <v>303100</v>
          </cell>
          <cell r="M1664" t="str">
            <v xml:space="preserve">099                                </v>
          </cell>
          <cell r="N1664" t="str">
            <v>00</v>
          </cell>
          <cell r="O1664" t="str">
            <v xml:space="preserve">UADD    </v>
          </cell>
          <cell r="P1664" t="str">
            <v>Endpoint Compute and Productivity Systems</v>
          </cell>
          <cell r="Q1664" t="str">
            <v>Endpoint Compute and Productivity Systems</v>
          </cell>
          <cell r="R1664">
            <v>1645.88</v>
          </cell>
          <cell r="S1664" t="str">
            <v>5016</v>
          </cell>
          <cell r="T1664" t="str">
            <v>01N09</v>
          </cell>
          <cell r="U1664" t="str">
            <v>Programs</v>
          </cell>
          <cell r="V1664" t="str">
            <v>CD.AA.303100</v>
          </cell>
          <cell r="W1664">
            <v>9.307E-2</v>
          </cell>
          <cell r="X1664">
            <v>153.18205160000002</v>
          </cell>
        </row>
        <row r="1665">
          <cell r="B1665" t="str">
            <v>01N09</v>
          </cell>
          <cell r="C1665" t="str">
            <v>5016</v>
          </cell>
          <cell r="D1665" t="str">
            <v>End. Comp. Portfolio Ing 2021</v>
          </cell>
          <cell r="E1665" t="str">
            <v>09906883</v>
          </cell>
          <cell r="F1665" t="str">
            <v>GP-Cap Blanket</v>
          </cell>
          <cell r="G1665">
            <v>44317</v>
          </cell>
          <cell r="H1665" t="str">
            <v>202106</v>
          </cell>
          <cell r="I1665">
            <v>202106</v>
          </cell>
          <cell r="J1665" t="str">
            <v>CD</v>
          </cell>
          <cell r="K1665" t="str">
            <v>AA</v>
          </cell>
          <cell r="L1665" t="str">
            <v>391100</v>
          </cell>
          <cell r="M1665" t="str">
            <v xml:space="preserve">099                                </v>
          </cell>
          <cell r="N1665" t="str">
            <v>00</v>
          </cell>
          <cell r="O1665" t="str">
            <v xml:space="preserve">UADD    </v>
          </cell>
          <cell r="P1665" t="str">
            <v>Endpoint Compute and Productivity Systems</v>
          </cell>
          <cell r="Q1665" t="str">
            <v>Endpoint Compute and Productivity Systems</v>
          </cell>
          <cell r="R1665">
            <v>2660.32</v>
          </cell>
          <cell r="S1665" t="str">
            <v>5016</v>
          </cell>
          <cell r="T1665" t="str">
            <v>01N09</v>
          </cell>
          <cell r="U1665" t="str">
            <v>Programs</v>
          </cell>
          <cell r="V1665" t="str">
            <v>CD.AA.391100</v>
          </cell>
          <cell r="W1665">
            <v>9.307E-2</v>
          </cell>
          <cell r="X1665">
            <v>247.59598240000003</v>
          </cell>
        </row>
        <row r="1666">
          <cell r="B1666" t="str">
            <v>01N09</v>
          </cell>
          <cell r="C1666" t="str">
            <v>5016</v>
          </cell>
          <cell r="D1666" t="str">
            <v>Endpoint PC Systems Deploy2019</v>
          </cell>
          <cell r="E1666" t="str">
            <v>09906471</v>
          </cell>
          <cell r="F1666" t="str">
            <v>GP-Cap Blanket</v>
          </cell>
          <cell r="G1666">
            <v>43466</v>
          </cell>
          <cell r="H1666" t="str">
            <v>202106</v>
          </cell>
          <cell r="I1666">
            <v>202106</v>
          </cell>
          <cell r="J1666" t="str">
            <v>CD</v>
          </cell>
          <cell r="K1666" t="str">
            <v>AA</v>
          </cell>
          <cell r="L1666" t="str">
            <v>303100</v>
          </cell>
          <cell r="M1666" t="str">
            <v xml:space="preserve">099                                </v>
          </cell>
          <cell r="N1666" t="str">
            <v>00</v>
          </cell>
          <cell r="O1666" t="str">
            <v xml:space="preserve">UADD    </v>
          </cell>
          <cell r="P1666" t="str">
            <v>Endpoint Compute and Productivity Systems</v>
          </cell>
          <cell r="Q1666" t="str">
            <v>Endpoint Compute and Productivity Systems</v>
          </cell>
          <cell r="R1666">
            <v>1632.89</v>
          </cell>
          <cell r="S1666" t="str">
            <v>5016</v>
          </cell>
          <cell r="T1666" t="str">
            <v>01N09</v>
          </cell>
          <cell r="U1666" t="str">
            <v>Programs</v>
          </cell>
          <cell r="V1666" t="str">
            <v>CD.AA.303100</v>
          </cell>
          <cell r="W1666">
            <v>9.307E-2</v>
          </cell>
          <cell r="X1666">
            <v>151.97307230000001</v>
          </cell>
        </row>
        <row r="1667">
          <cell r="B1667" t="str">
            <v>01N09</v>
          </cell>
          <cell r="C1667" t="str">
            <v>5016</v>
          </cell>
          <cell r="D1667" t="str">
            <v>Endpoint PC Systems Deploy2019</v>
          </cell>
          <cell r="E1667" t="str">
            <v>09906471</v>
          </cell>
          <cell r="F1667" t="str">
            <v>GP-Cap Blanket</v>
          </cell>
          <cell r="G1667">
            <v>43466</v>
          </cell>
          <cell r="H1667" t="str">
            <v>202106</v>
          </cell>
          <cell r="I1667">
            <v>202106</v>
          </cell>
          <cell r="J1667" t="str">
            <v>CD</v>
          </cell>
          <cell r="K1667" t="str">
            <v>AA</v>
          </cell>
          <cell r="L1667" t="str">
            <v>391100</v>
          </cell>
          <cell r="M1667" t="str">
            <v xml:space="preserve">099                                </v>
          </cell>
          <cell r="N1667" t="str">
            <v>00</v>
          </cell>
          <cell r="O1667" t="str">
            <v xml:space="preserve">UADD    </v>
          </cell>
          <cell r="P1667" t="str">
            <v>Endpoint Compute and Productivity Systems</v>
          </cell>
          <cell r="Q1667" t="str">
            <v>Endpoint Compute and Productivity Systems</v>
          </cell>
          <cell r="R1667">
            <v>1632.9</v>
          </cell>
          <cell r="S1667" t="str">
            <v>5016</v>
          </cell>
          <cell r="T1667" t="str">
            <v>01N09</v>
          </cell>
          <cell r="U1667" t="str">
            <v>Programs</v>
          </cell>
          <cell r="V1667" t="str">
            <v>CD.AA.391100</v>
          </cell>
          <cell r="W1667">
            <v>9.307E-2</v>
          </cell>
          <cell r="X1667">
            <v>151.97400300000001</v>
          </cell>
        </row>
        <row r="1668">
          <cell r="B1668" t="str">
            <v>01N09</v>
          </cell>
          <cell r="C1668" t="str">
            <v>5016</v>
          </cell>
          <cell r="D1668" t="str">
            <v>Endpoint Print Systems 2019</v>
          </cell>
          <cell r="E1668" t="str">
            <v>09906468</v>
          </cell>
          <cell r="F1668" t="str">
            <v>GP-Cap Blanket</v>
          </cell>
          <cell r="G1668">
            <v>43466</v>
          </cell>
          <cell r="H1668" t="str">
            <v>202106</v>
          </cell>
          <cell r="I1668">
            <v>202106</v>
          </cell>
          <cell r="J1668" t="str">
            <v>CD</v>
          </cell>
          <cell r="K1668" t="str">
            <v>AA</v>
          </cell>
          <cell r="L1668" t="str">
            <v>303100</v>
          </cell>
          <cell r="M1668" t="str">
            <v xml:space="preserve">099                                </v>
          </cell>
          <cell r="N1668" t="str">
            <v>00</v>
          </cell>
          <cell r="O1668" t="str">
            <v xml:space="preserve">UADD    </v>
          </cell>
          <cell r="P1668" t="str">
            <v>Endpoint Compute and Productivity Systems</v>
          </cell>
          <cell r="Q1668" t="str">
            <v>Endpoint Compute and Productivity Systems</v>
          </cell>
          <cell r="R1668">
            <v>29.28</v>
          </cell>
          <cell r="S1668" t="str">
            <v>5016</v>
          </cell>
          <cell r="T1668" t="str">
            <v>01N09</v>
          </cell>
          <cell r="U1668" t="str">
            <v>Programs</v>
          </cell>
          <cell r="V1668" t="str">
            <v>CD.AA.303100</v>
          </cell>
          <cell r="W1668">
            <v>9.307E-2</v>
          </cell>
          <cell r="X1668">
            <v>2.7250896</v>
          </cell>
        </row>
        <row r="1669">
          <cell r="B1669" t="str">
            <v>01N09</v>
          </cell>
          <cell r="C1669" t="str">
            <v>5016</v>
          </cell>
          <cell r="D1669" t="str">
            <v>Endpoint Print Systems 2019</v>
          </cell>
          <cell r="E1669" t="str">
            <v>09906468</v>
          </cell>
          <cell r="F1669" t="str">
            <v>GP-Cap Blanket</v>
          </cell>
          <cell r="G1669">
            <v>43466</v>
          </cell>
          <cell r="H1669" t="str">
            <v>202106</v>
          </cell>
          <cell r="I1669">
            <v>202106</v>
          </cell>
          <cell r="J1669" t="str">
            <v>CD</v>
          </cell>
          <cell r="K1669" t="str">
            <v>AA</v>
          </cell>
          <cell r="L1669" t="str">
            <v>391100</v>
          </cell>
          <cell r="M1669" t="str">
            <v xml:space="preserve">099                                </v>
          </cell>
          <cell r="N1669" t="str">
            <v>00</v>
          </cell>
          <cell r="O1669" t="str">
            <v xml:space="preserve">UADD    </v>
          </cell>
          <cell r="P1669" t="str">
            <v>Endpoint Compute and Productivity Systems</v>
          </cell>
          <cell r="Q1669" t="str">
            <v>Endpoint Compute and Productivity Systems</v>
          </cell>
          <cell r="R1669">
            <v>29.28</v>
          </cell>
          <cell r="S1669" t="str">
            <v>5016</v>
          </cell>
          <cell r="T1669" t="str">
            <v>01N09</v>
          </cell>
          <cell r="U1669" t="str">
            <v>Programs</v>
          </cell>
          <cell r="V1669" t="str">
            <v>CD.AA.391100</v>
          </cell>
          <cell r="W1669">
            <v>9.307E-2</v>
          </cell>
          <cell r="X1669">
            <v>2.7250896</v>
          </cell>
        </row>
        <row r="1670">
          <cell r="B1670" t="str">
            <v>01N09</v>
          </cell>
          <cell r="C1670" t="str">
            <v>5016</v>
          </cell>
          <cell r="D1670" t="str">
            <v>Microsoft Product Updates-ECPS</v>
          </cell>
          <cell r="E1670" t="str">
            <v>09906699</v>
          </cell>
          <cell r="F1670" t="str">
            <v>GP-Cap Specific</v>
          </cell>
          <cell r="G1670">
            <v>43405</v>
          </cell>
          <cell r="H1670" t="str">
            <v>202106</v>
          </cell>
          <cell r="I1670">
            <v>202106</v>
          </cell>
          <cell r="J1670" t="str">
            <v>CD</v>
          </cell>
          <cell r="K1670" t="str">
            <v>AA</v>
          </cell>
          <cell r="L1670" t="str">
            <v>303100</v>
          </cell>
          <cell r="M1670" t="str">
            <v xml:space="preserve">099                                </v>
          </cell>
          <cell r="N1670" t="str">
            <v>00</v>
          </cell>
          <cell r="O1670" t="str">
            <v xml:space="preserve">UADD    </v>
          </cell>
          <cell r="P1670" t="str">
            <v>Endpoint Compute and Productivity Systems</v>
          </cell>
          <cell r="Q1670" t="str">
            <v>Endpoint Compute and Productivity Systems</v>
          </cell>
          <cell r="R1670">
            <v>135068.62</v>
          </cell>
          <cell r="S1670" t="str">
            <v>5016</v>
          </cell>
          <cell r="T1670" t="str">
            <v>01N09</v>
          </cell>
          <cell r="U1670" t="str">
            <v>Programs</v>
          </cell>
          <cell r="V1670" t="str">
            <v>CD.AA.303100</v>
          </cell>
          <cell r="W1670">
            <v>9.307E-2</v>
          </cell>
          <cell r="X1670">
            <v>12570.836463399999</v>
          </cell>
        </row>
        <row r="1671">
          <cell r="B1671" t="str">
            <v>01N09</v>
          </cell>
          <cell r="C1671" t="str">
            <v>5016</v>
          </cell>
          <cell r="D1671" t="str">
            <v>Win 10 Deployment Ph 2</v>
          </cell>
          <cell r="E1671" t="str">
            <v>09906766</v>
          </cell>
          <cell r="F1671" t="str">
            <v>GP-Cap Blanket</v>
          </cell>
          <cell r="G1671">
            <v>43374</v>
          </cell>
          <cell r="H1671" t="str">
            <v>202106</v>
          </cell>
          <cell r="I1671">
            <v>202106</v>
          </cell>
          <cell r="J1671" t="str">
            <v>CD</v>
          </cell>
          <cell r="K1671" t="str">
            <v>AA</v>
          </cell>
          <cell r="L1671" t="str">
            <v>391100</v>
          </cell>
          <cell r="M1671" t="str">
            <v xml:space="preserve">099                                </v>
          </cell>
          <cell r="N1671" t="str">
            <v>00</v>
          </cell>
          <cell r="O1671" t="str">
            <v xml:space="preserve">UADD    </v>
          </cell>
          <cell r="P1671" t="str">
            <v>Endpoint Compute and Productivity Systems</v>
          </cell>
          <cell r="Q1671" t="str">
            <v>Endpoint Compute and Productivity Systems</v>
          </cell>
          <cell r="R1671">
            <v>61267.17</v>
          </cell>
          <cell r="S1671" t="str">
            <v>5016</v>
          </cell>
          <cell r="T1671" t="str">
            <v>01N09</v>
          </cell>
          <cell r="U1671" t="str">
            <v>Programs</v>
          </cell>
          <cell r="V1671" t="str">
            <v>CD.AA.391100</v>
          </cell>
          <cell r="W1671">
            <v>9.307E-2</v>
          </cell>
          <cell r="X1671">
            <v>5702.1355119</v>
          </cell>
        </row>
        <row r="1672">
          <cell r="B1672" t="str">
            <v>01N09</v>
          </cell>
          <cell r="C1672" t="str">
            <v>5016</v>
          </cell>
          <cell r="D1672" t="str">
            <v>Windows 10 Deployment</v>
          </cell>
          <cell r="E1672" t="str">
            <v>09906389</v>
          </cell>
          <cell r="F1672" t="str">
            <v>GP-Cap Specific</v>
          </cell>
          <cell r="G1672">
            <v>43374</v>
          </cell>
          <cell r="H1672" t="str">
            <v>202106</v>
          </cell>
          <cell r="I1672">
            <v>202106</v>
          </cell>
          <cell r="J1672" t="str">
            <v>CD</v>
          </cell>
          <cell r="K1672" t="str">
            <v>AA</v>
          </cell>
          <cell r="L1672" t="str">
            <v>391100</v>
          </cell>
          <cell r="M1672" t="str">
            <v xml:space="preserve">099                                </v>
          </cell>
          <cell r="N1672" t="str">
            <v>00</v>
          </cell>
          <cell r="O1672" t="str">
            <v xml:space="preserve">CFNU    </v>
          </cell>
          <cell r="P1672" t="str">
            <v>Endpoint Compute and Productivity Systems</v>
          </cell>
          <cell r="Q1672" t="str">
            <v>Endpoint Compute and Productivity Systems</v>
          </cell>
          <cell r="R1672">
            <v>7219031.5099999998</v>
          </cell>
          <cell r="S1672" t="str">
            <v>5016</v>
          </cell>
          <cell r="T1672" t="str">
            <v>01N09</v>
          </cell>
          <cell r="U1672" t="str">
            <v>Programs</v>
          </cell>
          <cell r="V1672" t="str">
            <v>CD.AA.391100</v>
          </cell>
          <cell r="W1672">
            <v>9.307E-2</v>
          </cell>
          <cell r="X1672">
            <v>671875.26263569994</v>
          </cell>
        </row>
        <row r="1673">
          <cell r="B1673" t="str">
            <v>01N09</v>
          </cell>
          <cell r="C1673" t="str">
            <v>5016</v>
          </cell>
          <cell r="D1673" t="str">
            <v>Windows 10 Deployment</v>
          </cell>
          <cell r="E1673" t="str">
            <v>09906389</v>
          </cell>
          <cell r="F1673" t="str">
            <v>GP-Cap Specific</v>
          </cell>
          <cell r="G1673">
            <v>43374</v>
          </cell>
          <cell r="H1673" t="str">
            <v>202106</v>
          </cell>
          <cell r="I1673">
            <v>202106</v>
          </cell>
          <cell r="J1673" t="str">
            <v>CD</v>
          </cell>
          <cell r="K1673" t="str">
            <v>AA</v>
          </cell>
          <cell r="L1673" t="str">
            <v>391100</v>
          </cell>
          <cell r="M1673" t="str">
            <v xml:space="preserve">099                                </v>
          </cell>
          <cell r="N1673" t="str">
            <v>00</v>
          </cell>
          <cell r="O1673" t="str">
            <v xml:space="preserve">NURV    </v>
          </cell>
          <cell r="P1673" t="str">
            <v>Endpoint Compute and Productivity Systems</v>
          </cell>
          <cell r="Q1673" t="str">
            <v>Endpoint Compute and Productivity Systems</v>
          </cell>
          <cell r="R1673">
            <v>-7219031.5099999998</v>
          </cell>
          <cell r="S1673" t="str">
            <v>5016</v>
          </cell>
          <cell r="T1673" t="str">
            <v>01N09</v>
          </cell>
          <cell r="U1673" t="str">
            <v>Programs</v>
          </cell>
          <cell r="V1673" t="str">
            <v>CD.AA.391100</v>
          </cell>
          <cell r="W1673">
            <v>9.307E-2</v>
          </cell>
          <cell r="X1673">
            <v>-671875.26263569994</v>
          </cell>
        </row>
        <row r="1674">
          <cell r="B1674" t="str">
            <v>19W01</v>
          </cell>
          <cell r="C1674" t="str">
            <v>5019</v>
          </cell>
          <cell r="D1674" t="str">
            <v>Nostradamus Gas Upgrade</v>
          </cell>
          <cell r="E1674" t="str">
            <v>09906835</v>
          </cell>
          <cell r="F1674" t="str">
            <v>GP-Cap Specific</v>
          </cell>
          <cell r="G1674">
            <v>44228</v>
          </cell>
          <cell r="H1674" t="str">
            <v>202106</v>
          </cell>
          <cell r="I1674">
            <v>202106</v>
          </cell>
          <cell r="J1674" t="str">
            <v>GD</v>
          </cell>
          <cell r="K1674" t="str">
            <v>AA</v>
          </cell>
          <cell r="L1674" t="str">
            <v>303100</v>
          </cell>
          <cell r="M1674" t="str">
            <v xml:space="preserve">099                                </v>
          </cell>
          <cell r="N1674" t="str">
            <v>00</v>
          </cell>
          <cell r="O1674" t="str">
            <v xml:space="preserve">UADD    </v>
          </cell>
          <cell r="P1674" t="str">
            <v>Energy Resources Modernization &amp; Op Efficiency</v>
          </cell>
          <cell r="Q1674" t="str">
            <v>Energy Resources Modern &amp; Op Efficiency CDAA</v>
          </cell>
          <cell r="R1674">
            <v>38102.910000000003</v>
          </cell>
          <cell r="S1674" t="str">
            <v>5019</v>
          </cell>
          <cell r="T1674" t="str">
            <v>19W01</v>
          </cell>
          <cell r="U1674" t="str">
            <v>Programs</v>
          </cell>
          <cell r="V1674" t="str">
            <v>GD.AA.303100</v>
          </cell>
          <cell r="W1674">
            <v>0.31167</v>
          </cell>
          <cell r="X1674">
            <v>11875.533959700002</v>
          </cell>
        </row>
        <row r="1675">
          <cell r="B1675" t="str">
            <v>19W01</v>
          </cell>
          <cell r="C1675" t="str">
            <v>5019</v>
          </cell>
          <cell r="D1675" t="str">
            <v>Nostradamus Gas Upgrade</v>
          </cell>
          <cell r="E1675" t="str">
            <v>09906835</v>
          </cell>
          <cell r="F1675" t="str">
            <v>GP-Cap Specific</v>
          </cell>
          <cell r="G1675">
            <v>44228</v>
          </cell>
          <cell r="H1675" t="str">
            <v>202106</v>
          </cell>
          <cell r="I1675">
            <v>202106</v>
          </cell>
          <cell r="J1675" t="str">
            <v>GD</v>
          </cell>
          <cell r="K1675" t="str">
            <v>AA</v>
          </cell>
          <cell r="L1675" t="str">
            <v>391100</v>
          </cell>
          <cell r="M1675" t="str">
            <v xml:space="preserve">099                                </v>
          </cell>
          <cell r="N1675" t="str">
            <v>00</v>
          </cell>
          <cell r="O1675" t="str">
            <v xml:space="preserve">UADD    </v>
          </cell>
          <cell r="P1675" t="str">
            <v>Energy Resources Modernization &amp; Op Efficiency</v>
          </cell>
          <cell r="Q1675" t="str">
            <v>Energy Resources Modern &amp; Op Efficiency CDAA</v>
          </cell>
          <cell r="R1675">
            <v>0</v>
          </cell>
          <cell r="S1675" t="str">
            <v>5019</v>
          </cell>
          <cell r="T1675" t="str">
            <v>19W01</v>
          </cell>
          <cell r="U1675" t="str">
            <v>Programs</v>
          </cell>
          <cell r="V1675" t="str">
            <v>GD.AA.391100</v>
          </cell>
          <cell r="W1675">
            <v>0.31167</v>
          </cell>
          <cell r="X1675">
            <v>0</v>
          </cell>
        </row>
        <row r="1676">
          <cell r="B1676" t="str">
            <v>19W01</v>
          </cell>
          <cell r="C1676" t="str">
            <v>5019</v>
          </cell>
          <cell r="D1676" t="str">
            <v>Nucleus Enhancements 2021</v>
          </cell>
          <cell r="E1676" t="str">
            <v>09906798</v>
          </cell>
          <cell r="F1676" t="str">
            <v>GP-Cap Specific</v>
          </cell>
          <cell r="G1676">
            <v>44197</v>
          </cell>
          <cell r="H1676" t="str">
            <v>202106</v>
          </cell>
          <cell r="I1676">
            <v>202106</v>
          </cell>
          <cell r="J1676" t="str">
            <v>CD</v>
          </cell>
          <cell r="K1676" t="str">
            <v>AA</v>
          </cell>
          <cell r="L1676" t="str">
            <v>303100</v>
          </cell>
          <cell r="M1676" t="str">
            <v xml:space="preserve">099                                </v>
          </cell>
          <cell r="N1676" t="str">
            <v>00</v>
          </cell>
          <cell r="O1676" t="str">
            <v xml:space="preserve">UADD    </v>
          </cell>
          <cell r="P1676" t="str">
            <v>Energy Resources Modernization &amp; Op Efficiency</v>
          </cell>
          <cell r="Q1676" t="str">
            <v>Energy Resources Modern &amp; Op Efficiency CDAA</v>
          </cell>
          <cell r="R1676">
            <v>69912.69</v>
          </cell>
          <cell r="S1676" t="str">
            <v>5019</v>
          </cell>
          <cell r="T1676" t="str">
            <v>19W01</v>
          </cell>
          <cell r="U1676" t="str">
            <v>Programs</v>
          </cell>
          <cell r="V1676" t="str">
            <v>CD.AA.303100</v>
          </cell>
          <cell r="W1676">
            <v>9.307E-2</v>
          </cell>
          <cell r="X1676">
            <v>6506.7740583000004</v>
          </cell>
        </row>
        <row r="1677">
          <cell r="B1677" t="str">
            <v>20P01</v>
          </cell>
          <cell r="C1677" t="str">
            <v>5020</v>
          </cell>
          <cell r="D1677" t="str">
            <v>Barker Road Fiber ReRoute</v>
          </cell>
          <cell r="E1677" t="str">
            <v>09906551</v>
          </cell>
          <cell r="F1677" t="str">
            <v>GP-Cap Specific</v>
          </cell>
          <cell r="G1677">
            <v>43647</v>
          </cell>
          <cell r="H1677" t="str">
            <v>202106</v>
          </cell>
          <cell r="I1677">
            <v>202106</v>
          </cell>
          <cell r="J1677" t="str">
            <v>CD</v>
          </cell>
          <cell r="K1677" t="str">
            <v>AA</v>
          </cell>
          <cell r="L1677" t="str">
            <v>397000</v>
          </cell>
          <cell r="M1677" t="str">
            <v xml:space="preserve">099                                </v>
          </cell>
          <cell r="N1677" t="str">
            <v>00</v>
          </cell>
          <cell r="O1677" t="str">
            <v xml:space="preserve">UADD    </v>
          </cell>
          <cell r="P1677" t="str">
            <v>Enterprise &amp; Control Network Infrastructure</v>
          </cell>
          <cell r="Q1677" t="str">
            <v>Enterprise &amp; Control Network Infrastructure CDAA</v>
          </cell>
          <cell r="R1677">
            <v>403479.44</v>
          </cell>
          <cell r="S1677" t="str">
            <v>5020</v>
          </cell>
          <cell r="T1677" t="str">
            <v>20P01</v>
          </cell>
          <cell r="U1677" t="str">
            <v>Programs</v>
          </cell>
          <cell r="V1677" t="str">
            <v>CD.AA.397000</v>
          </cell>
          <cell r="W1677">
            <v>9.307E-2</v>
          </cell>
          <cell r="X1677">
            <v>37551.8314808</v>
          </cell>
        </row>
        <row r="1678">
          <cell r="B1678" t="str">
            <v>20P01</v>
          </cell>
          <cell r="C1678" t="str">
            <v>5020</v>
          </cell>
          <cell r="D1678" t="str">
            <v>CMS Ref DCR BPA LOL NLW</v>
          </cell>
          <cell r="E1678" t="str">
            <v>09906373</v>
          </cell>
          <cell r="F1678" t="str">
            <v>GP-Cap Specific</v>
          </cell>
          <cell r="G1678">
            <v>43313</v>
          </cell>
          <cell r="H1678" t="str">
            <v>202106</v>
          </cell>
          <cell r="I1678">
            <v>202106</v>
          </cell>
          <cell r="J1678" t="str">
            <v>CD</v>
          </cell>
          <cell r="K1678" t="str">
            <v>AA</v>
          </cell>
          <cell r="L1678" t="str">
            <v>391100</v>
          </cell>
          <cell r="M1678" t="str">
            <v xml:space="preserve">099                                </v>
          </cell>
          <cell r="N1678" t="str">
            <v>00</v>
          </cell>
          <cell r="O1678" t="str">
            <v xml:space="preserve">UADD    </v>
          </cell>
          <cell r="P1678" t="str">
            <v>Enterprise &amp; Control Network Infrastructure</v>
          </cell>
          <cell r="Q1678" t="str">
            <v>Enterprise &amp; Control Network Infrastructure CDAA</v>
          </cell>
          <cell r="R1678">
            <v>1019.65</v>
          </cell>
          <cell r="S1678" t="str">
            <v>5020</v>
          </cell>
          <cell r="T1678" t="str">
            <v>20P01</v>
          </cell>
          <cell r="U1678" t="str">
            <v>Programs</v>
          </cell>
          <cell r="V1678" t="str">
            <v>CD.AA.391100</v>
          </cell>
          <cell r="W1678">
            <v>9.307E-2</v>
          </cell>
          <cell r="X1678">
            <v>94.898825500000001</v>
          </cell>
        </row>
        <row r="1679">
          <cell r="B1679" t="str">
            <v>20P01</v>
          </cell>
          <cell r="C1679" t="str">
            <v>5020</v>
          </cell>
          <cell r="D1679" t="str">
            <v>CMS Ref-CKL/LWO/PMN/STE</v>
          </cell>
          <cell r="E1679" t="str">
            <v>09906613</v>
          </cell>
          <cell r="F1679" t="str">
            <v>GP-Cap Specific</v>
          </cell>
          <cell r="G1679">
            <v>43800</v>
          </cell>
          <cell r="H1679" t="str">
            <v>202106</v>
          </cell>
          <cell r="I1679">
            <v>202106</v>
          </cell>
          <cell r="J1679" t="str">
            <v>CD</v>
          </cell>
          <cell r="K1679" t="str">
            <v>AA</v>
          </cell>
          <cell r="L1679" t="str">
            <v>391100</v>
          </cell>
          <cell r="M1679" t="str">
            <v xml:space="preserve">099                                </v>
          </cell>
          <cell r="N1679" t="str">
            <v>00</v>
          </cell>
          <cell r="O1679" t="str">
            <v xml:space="preserve">UADD    </v>
          </cell>
          <cell r="P1679" t="str">
            <v>Enterprise &amp; Control Network Infrastructure</v>
          </cell>
          <cell r="Q1679" t="str">
            <v>Enterprise &amp; Control Network Infrastructure CDAA</v>
          </cell>
          <cell r="R1679">
            <v>4690.82</v>
          </cell>
          <cell r="S1679" t="str">
            <v>5020</v>
          </cell>
          <cell r="T1679" t="str">
            <v>20P01</v>
          </cell>
          <cell r="U1679" t="str">
            <v>Programs</v>
          </cell>
          <cell r="V1679" t="str">
            <v>CD.AA.391100</v>
          </cell>
          <cell r="W1679">
            <v>9.307E-2</v>
          </cell>
          <cell r="X1679">
            <v>436.57461739999997</v>
          </cell>
        </row>
        <row r="1680">
          <cell r="B1680" t="str">
            <v>20P01</v>
          </cell>
          <cell r="C1680" t="str">
            <v>5020</v>
          </cell>
          <cell r="D1680" t="str">
            <v>CMS Ref-MMM/PFH/KEL/STR/DGP…</v>
          </cell>
          <cell r="E1680" t="str">
            <v>09906614</v>
          </cell>
          <cell r="F1680" t="str">
            <v>GP-Cap Specific</v>
          </cell>
          <cell r="G1680">
            <v>43800</v>
          </cell>
          <cell r="H1680" t="str">
            <v>202106</v>
          </cell>
          <cell r="I1680">
            <v>202106</v>
          </cell>
          <cell r="J1680" t="str">
            <v>CD</v>
          </cell>
          <cell r="K1680" t="str">
            <v>AA</v>
          </cell>
          <cell r="L1680" t="str">
            <v>391100</v>
          </cell>
          <cell r="M1680" t="str">
            <v xml:space="preserve">099                                </v>
          </cell>
          <cell r="N1680" t="str">
            <v>00</v>
          </cell>
          <cell r="O1680" t="str">
            <v xml:space="preserve">UADD    </v>
          </cell>
          <cell r="P1680" t="str">
            <v>Enterprise &amp; Control Network Infrastructure</v>
          </cell>
          <cell r="Q1680" t="str">
            <v>Enterprise &amp; Control Network Infrastructure CDAA</v>
          </cell>
          <cell r="R1680">
            <v>38490.39</v>
          </cell>
          <cell r="S1680" t="str">
            <v>5020</v>
          </cell>
          <cell r="T1680" t="str">
            <v>20P01</v>
          </cell>
          <cell r="U1680" t="str">
            <v>Programs</v>
          </cell>
          <cell r="V1680" t="str">
            <v>CD.AA.391100</v>
          </cell>
          <cell r="W1680">
            <v>9.307E-2</v>
          </cell>
          <cell r="X1680">
            <v>3582.3005972999999</v>
          </cell>
        </row>
        <row r="1681">
          <cell r="B1681" t="str">
            <v>20P01</v>
          </cell>
          <cell r="C1681" t="str">
            <v>5020</v>
          </cell>
          <cell r="D1681" t="str">
            <v>CWDM Implementation</v>
          </cell>
          <cell r="E1681" t="str">
            <v>09906616</v>
          </cell>
          <cell r="F1681" t="str">
            <v>GP-Cap Specific</v>
          </cell>
          <cell r="G1681">
            <v>43647</v>
          </cell>
          <cell r="H1681" t="str">
            <v>202106</v>
          </cell>
          <cell r="I1681">
            <v>202106</v>
          </cell>
          <cell r="J1681" t="str">
            <v>CD</v>
          </cell>
          <cell r="K1681" t="str">
            <v>AA</v>
          </cell>
          <cell r="L1681" t="str">
            <v>397000</v>
          </cell>
          <cell r="M1681" t="str">
            <v xml:space="preserve">099                                </v>
          </cell>
          <cell r="N1681" t="str">
            <v>00</v>
          </cell>
          <cell r="O1681" t="str">
            <v xml:space="preserve">UADD    </v>
          </cell>
          <cell r="P1681" t="str">
            <v>Enterprise &amp; Control Network Infrastructure</v>
          </cell>
          <cell r="Q1681" t="str">
            <v>Enterprise &amp; Control Network Infrastructure CDAA</v>
          </cell>
          <cell r="R1681">
            <v>9739.09</v>
          </cell>
          <cell r="S1681" t="str">
            <v>5020</v>
          </cell>
          <cell r="T1681" t="str">
            <v>20P01</v>
          </cell>
          <cell r="U1681" t="str">
            <v>Programs</v>
          </cell>
          <cell r="V1681" t="str">
            <v>CD.AA.397000</v>
          </cell>
          <cell r="W1681">
            <v>9.307E-2</v>
          </cell>
          <cell r="X1681">
            <v>906.4171063</v>
          </cell>
        </row>
        <row r="1682">
          <cell r="B1682" t="str">
            <v>20P01</v>
          </cell>
          <cell r="C1682" t="str">
            <v>5020</v>
          </cell>
          <cell r="D1682" t="str">
            <v>Cabinet Gorge Ntwk Rfrsh Pt 2</v>
          </cell>
          <cell r="E1682" t="str">
            <v>09906461</v>
          </cell>
          <cell r="F1682" t="str">
            <v>GP-Cap Specific</v>
          </cell>
          <cell r="G1682">
            <v>43070</v>
          </cell>
          <cell r="H1682" t="str">
            <v>202106</v>
          </cell>
          <cell r="I1682">
            <v>202106</v>
          </cell>
          <cell r="J1682" t="str">
            <v>CD</v>
          </cell>
          <cell r="K1682" t="str">
            <v>AA</v>
          </cell>
          <cell r="L1682" t="str">
            <v>397000</v>
          </cell>
          <cell r="M1682" t="str">
            <v xml:space="preserve">099                                </v>
          </cell>
          <cell r="N1682" t="str">
            <v>SYSNE</v>
          </cell>
          <cell r="O1682" t="str">
            <v xml:space="preserve">UADD    </v>
          </cell>
          <cell r="P1682" t="str">
            <v>Enterprise &amp; Control Network Infrastructure</v>
          </cell>
          <cell r="Q1682" t="str">
            <v>Enterprise &amp; Control Network Infrastructure CDAA</v>
          </cell>
          <cell r="R1682">
            <v>1408.29</v>
          </cell>
          <cell r="S1682" t="str">
            <v>5020</v>
          </cell>
          <cell r="T1682" t="str">
            <v>20P01</v>
          </cell>
          <cell r="U1682" t="str">
            <v>Programs</v>
          </cell>
          <cell r="V1682" t="str">
            <v>CD.AA.397000</v>
          </cell>
          <cell r="W1682">
            <v>9.307E-2</v>
          </cell>
          <cell r="X1682">
            <v>131.0695503</v>
          </cell>
        </row>
        <row r="1683">
          <cell r="B1683" t="str">
            <v>20P01</v>
          </cell>
          <cell r="C1683" t="str">
            <v>5020</v>
          </cell>
          <cell r="D1683" t="str">
            <v>MW Exp Mica Peak/W Twin/Lamont</v>
          </cell>
          <cell r="E1683" t="str">
            <v>09906520</v>
          </cell>
          <cell r="F1683" t="str">
            <v>GP-Cap Specific</v>
          </cell>
          <cell r="G1683">
            <v>43586</v>
          </cell>
          <cell r="H1683" t="str">
            <v>202106</v>
          </cell>
          <cell r="I1683">
            <v>202106</v>
          </cell>
          <cell r="J1683" t="str">
            <v>CD</v>
          </cell>
          <cell r="K1683" t="str">
            <v>AA</v>
          </cell>
          <cell r="L1683" t="str">
            <v>397000</v>
          </cell>
          <cell r="M1683" t="str">
            <v xml:space="preserve">099                                </v>
          </cell>
          <cell r="N1683" t="str">
            <v>NEXGEN</v>
          </cell>
          <cell r="O1683" t="str">
            <v xml:space="preserve">UADD    </v>
          </cell>
          <cell r="P1683" t="str">
            <v>Enterprise &amp; Control Network Infrastructure</v>
          </cell>
          <cell r="Q1683" t="str">
            <v>Enterprise &amp; Control Network Infrastructure CDAA</v>
          </cell>
          <cell r="R1683">
            <v>25271.11</v>
          </cell>
          <cell r="S1683" t="str">
            <v>5020</v>
          </cell>
          <cell r="T1683" t="str">
            <v>20P01</v>
          </cell>
          <cell r="U1683" t="str">
            <v>Programs</v>
          </cell>
          <cell r="V1683" t="str">
            <v>CD.AA.397000</v>
          </cell>
          <cell r="W1683">
            <v>9.307E-2</v>
          </cell>
          <cell r="X1683">
            <v>2351.9822076999999</v>
          </cell>
        </row>
        <row r="1684">
          <cell r="B1684" t="str">
            <v>20P01</v>
          </cell>
          <cell r="C1684" t="str">
            <v>5020</v>
          </cell>
          <cell r="D1684" t="str">
            <v>MW Ref Pullman to West Twin</v>
          </cell>
          <cell r="E1684" t="str">
            <v>09906509</v>
          </cell>
          <cell r="F1684" t="str">
            <v>GP-Cap Specific</v>
          </cell>
          <cell r="G1684">
            <v>43556</v>
          </cell>
          <cell r="H1684" t="str">
            <v>202106</v>
          </cell>
          <cell r="I1684">
            <v>202106</v>
          </cell>
          <cell r="J1684" t="str">
            <v>CD</v>
          </cell>
          <cell r="K1684" t="str">
            <v>AA</v>
          </cell>
          <cell r="L1684" t="str">
            <v>397000</v>
          </cell>
          <cell r="M1684" t="str">
            <v xml:space="preserve">038                                </v>
          </cell>
          <cell r="N1684" t="str">
            <v>WTN</v>
          </cell>
          <cell r="O1684" t="str">
            <v xml:space="preserve">UADD    </v>
          </cell>
          <cell r="P1684" t="str">
            <v>Enterprise &amp; Control Network Infrastructure</v>
          </cell>
          <cell r="Q1684" t="str">
            <v>Enterprise &amp; Control Network Infrastructure CDAA</v>
          </cell>
          <cell r="R1684">
            <v>15445.47</v>
          </cell>
          <cell r="S1684" t="str">
            <v>5020</v>
          </cell>
          <cell r="T1684" t="str">
            <v>20P01</v>
          </cell>
          <cell r="U1684" t="str">
            <v>Programs</v>
          </cell>
          <cell r="V1684" t="str">
            <v>CD.AA.397000</v>
          </cell>
          <cell r="W1684">
            <v>9.307E-2</v>
          </cell>
          <cell r="X1684">
            <v>1437.5098928999998</v>
          </cell>
        </row>
        <row r="1685">
          <cell r="B1685" t="str">
            <v>20P01</v>
          </cell>
          <cell r="C1685" t="str">
            <v>5020</v>
          </cell>
          <cell r="D1685" t="str">
            <v>MW Ref West Twin to Cottonwood</v>
          </cell>
          <cell r="E1685" t="str">
            <v>09906510</v>
          </cell>
          <cell r="F1685" t="str">
            <v>GP-Cap Specific</v>
          </cell>
          <cell r="G1685">
            <v>43556</v>
          </cell>
          <cell r="H1685" t="str">
            <v>202106</v>
          </cell>
          <cell r="I1685">
            <v>202106</v>
          </cell>
          <cell r="J1685" t="str">
            <v>CD</v>
          </cell>
          <cell r="K1685" t="str">
            <v>AA</v>
          </cell>
          <cell r="L1685" t="str">
            <v>397000</v>
          </cell>
          <cell r="M1685" t="str">
            <v xml:space="preserve">098                                </v>
          </cell>
          <cell r="N1685" t="str">
            <v>COTCO</v>
          </cell>
          <cell r="O1685" t="str">
            <v xml:space="preserve">UADD    </v>
          </cell>
          <cell r="P1685" t="str">
            <v>Enterprise &amp; Control Network Infrastructure</v>
          </cell>
          <cell r="Q1685" t="str">
            <v>Enterprise &amp; Control Network Infrastructure CDAA</v>
          </cell>
          <cell r="R1685">
            <v>35483.980000000003</v>
          </cell>
          <cell r="S1685" t="str">
            <v>5020</v>
          </cell>
          <cell r="T1685" t="str">
            <v>20P01</v>
          </cell>
          <cell r="U1685" t="str">
            <v>Programs</v>
          </cell>
          <cell r="V1685" t="str">
            <v>CD.AA.397000</v>
          </cell>
          <cell r="W1685">
            <v>9.307E-2</v>
          </cell>
          <cell r="X1685">
            <v>3302.4940186000003</v>
          </cell>
        </row>
        <row r="1686">
          <cell r="B1686" t="str">
            <v>20P01</v>
          </cell>
          <cell r="C1686" t="str">
            <v>5020</v>
          </cell>
          <cell r="D1686" t="str">
            <v>Network Access Expans Blanket</v>
          </cell>
          <cell r="E1686" t="str">
            <v>09906872</v>
          </cell>
          <cell r="F1686" t="str">
            <v>GP-Cap Blanket</v>
          </cell>
          <cell r="G1686">
            <v>44287</v>
          </cell>
          <cell r="H1686" t="str">
            <v>202106</v>
          </cell>
          <cell r="I1686">
            <v>202106</v>
          </cell>
          <cell r="J1686" t="str">
            <v>CD</v>
          </cell>
          <cell r="K1686" t="str">
            <v>AA</v>
          </cell>
          <cell r="L1686" t="str">
            <v>397000</v>
          </cell>
          <cell r="M1686" t="str">
            <v xml:space="preserve">099                                </v>
          </cell>
          <cell r="N1686" t="str">
            <v>00</v>
          </cell>
          <cell r="O1686" t="str">
            <v xml:space="preserve">UADD    </v>
          </cell>
          <cell r="P1686" t="str">
            <v>Enterprise &amp; Control Network Infrastructure</v>
          </cell>
          <cell r="Q1686" t="str">
            <v>Enterprise &amp; Control Network Infrastructure CDAA</v>
          </cell>
          <cell r="R1686">
            <v>4693.6499999999996</v>
          </cell>
          <cell r="S1686" t="str">
            <v>5020</v>
          </cell>
          <cell r="T1686" t="str">
            <v>20P01</v>
          </cell>
          <cell r="U1686" t="str">
            <v>Programs</v>
          </cell>
          <cell r="V1686" t="str">
            <v>CD.AA.397000</v>
          </cell>
          <cell r="W1686">
            <v>9.307E-2</v>
          </cell>
          <cell r="X1686">
            <v>436.83800549999995</v>
          </cell>
        </row>
        <row r="1687">
          <cell r="B1687" t="str">
            <v>20P01</v>
          </cell>
          <cell r="C1687" t="str">
            <v>5020</v>
          </cell>
          <cell r="D1687" t="str">
            <v>Vulnerable Network Ref Pkg 1</v>
          </cell>
          <cell r="E1687" t="str">
            <v>09906672</v>
          </cell>
          <cell r="F1687" t="str">
            <v>GP-Cap Specific</v>
          </cell>
          <cell r="G1687">
            <v>43862</v>
          </cell>
          <cell r="H1687" t="str">
            <v>202106</v>
          </cell>
          <cell r="I1687">
            <v>202106</v>
          </cell>
          <cell r="J1687" t="str">
            <v>CD</v>
          </cell>
          <cell r="K1687" t="str">
            <v>AA</v>
          </cell>
          <cell r="L1687" t="str">
            <v>303100</v>
          </cell>
          <cell r="M1687" t="str">
            <v xml:space="preserve">099                                </v>
          </cell>
          <cell r="N1687" t="str">
            <v>00</v>
          </cell>
          <cell r="O1687" t="str">
            <v xml:space="preserve">UADD    </v>
          </cell>
          <cell r="P1687" t="str">
            <v>Enterprise &amp; Control Network Infrastructure</v>
          </cell>
          <cell r="Q1687" t="str">
            <v>Enterprise &amp; Control Network Infrastructure CDAA</v>
          </cell>
          <cell r="R1687">
            <v>8887.36</v>
          </cell>
          <cell r="S1687" t="str">
            <v>5020</v>
          </cell>
          <cell r="T1687" t="str">
            <v>20P01</v>
          </cell>
          <cell r="U1687" t="str">
            <v>Programs</v>
          </cell>
          <cell r="V1687" t="str">
            <v>CD.AA.303100</v>
          </cell>
          <cell r="W1687">
            <v>9.307E-2</v>
          </cell>
          <cell r="X1687">
            <v>827.14659520000009</v>
          </cell>
        </row>
        <row r="1688">
          <cell r="B1688" t="str">
            <v>20P01</v>
          </cell>
          <cell r="C1688" t="str">
            <v>5020</v>
          </cell>
          <cell r="D1688" t="str">
            <v>Vulnerable Network Ref Pkg 1</v>
          </cell>
          <cell r="E1688" t="str">
            <v>09906672</v>
          </cell>
          <cell r="F1688" t="str">
            <v>GP-Cap Specific</v>
          </cell>
          <cell r="G1688">
            <v>43862</v>
          </cell>
          <cell r="H1688" t="str">
            <v>202106</v>
          </cell>
          <cell r="I1688">
            <v>202106</v>
          </cell>
          <cell r="J1688" t="str">
            <v>CD</v>
          </cell>
          <cell r="K1688" t="str">
            <v>AA</v>
          </cell>
          <cell r="L1688" t="str">
            <v>391100</v>
          </cell>
          <cell r="M1688" t="str">
            <v xml:space="preserve">099                                </v>
          </cell>
          <cell r="N1688" t="str">
            <v>00</v>
          </cell>
          <cell r="O1688" t="str">
            <v xml:space="preserve">UADD    </v>
          </cell>
          <cell r="P1688" t="str">
            <v>Enterprise &amp; Control Network Infrastructure</v>
          </cell>
          <cell r="Q1688" t="str">
            <v>Enterprise &amp; Control Network Infrastructure CDAA</v>
          </cell>
          <cell r="R1688">
            <v>15673.94</v>
          </cell>
          <cell r="S1688" t="str">
            <v>5020</v>
          </cell>
          <cell r="T1688" t="str">
            <v>20P01</v>
          </cell>
          <cell r="U1688" t="str">
            <v>Programs</v>
          </cell>
          <cell r="V1688" t="str">
            <v>CD.AA.391100</v>
          </cell>
          <cell r="W1688">
            <v>9.307E-2</v>
          </cell>
          <cell r="X1688">
            <v>1458.7735958000001</v>
          </cell>
        </row>
        <row r="1689">
          <cell r="B1689" t="str">
            <v>20P01</v>
          </cell>
          <cell r="C1689" t="str">
            <v>5020</v>
          </cell>
          <cell r="D1689" t="str">
            <v>WAP Replacement-Mission Campus</v>
          </cell>
          <cell r="E1689" t="str">
            <v>09906728</v>
          </cell>
          <cell r="F1689" t="str">
            <v>GP-Cap Specific</v>
          </cell>
          <cell r="G1689">
            <v>44013</v>
          </cell>
          <cell r="H1689" t="str">
            <v>202106</v>
          </cell>
          <cell r="I1689">
            <v>202106</v>
          </cell>
          <cell r="J1689" t="str">
            <v>CD</v>
          </cell>
          <cell r="K1689" t="str">
            <v>AA</v>
          </cell>
          <cell r="L1689" t="str">
            <v>397000</v>
          </cell>
          <cell r="M1689" t="str">
            <v xml:space="preserve">099                                </v>
          </cell>
          <cell r="N1689" t="str">
            <v>00</v>
          </cell>
          <cell r="O1689" t="str">
            <v xml:space="preserve">UADD    </v>
          </cell>
          <cell r="P1689" t="str">
            <v>Enterprise &amp; Control Network Infrastructure</v>
          </cell>
          <cell r="Q1689" t="str">
            <v>Enterprise &amp; Control Network Infrastructure CDAA</v>
          </cell>
          <cell r="R1689">
            <v>74341.64</v>
          </cell>
          <cell r="S1689" t="str">
            <v>5020</v>
          </cell>
          <cell r="T1689" t="str">
            <v>20P01</v>
          </cell>
          <cell r="U1689" t="str">
            <v>Programs</v>
          </cell>
          <cell r="V1689" t="str">
            <v>CD.AA.397000</v>
          </cell>
          <cell r="W1689">
            <v>9.307E-2</v>
          </cell>
          <cell r="X1689">
            <v>6918.9764347999999</v>
          </cell>
        </row>
        <row r="1690">
          <cell r="B1690" t="str">
            <v>20P01</v>
          </cell>
          <cell r="C1690" t="str">
            <v>5020</v>
          </cell>
          <cell r="D1690" t="str">
            <v>Wireless LAN Controller Refesh</v>
          </cell>
          <cell r="E1690" t="str">
            <v>09906409</v>
          </cell>
          <cell r="F1690" t="str">
            <v>GP-Cap Specific</v>
          </cell>
          <cell r="G1690">
            <v>43405</v>
          </cell>
          <cell r="H1690" t="str">
            <v>202106</v>
          </cell>
          <cell r="I1690">
            <v>202106</v>
          </cell>
          <cell r="J1690" t="str">
            <v>CD</v>
          </cell>
          <cell r="K1690" t="str">
            <v>AA</v>
          </cell>
          <cell r="L1690" t="str">
            <v>397000</v>
          </cell>
          <cell r="M1690" t="str">
            <v xml:space="preserve">099                                </v>
          </cell>
          <cell r="N1690" t="str">
            <v>SYSNE</v>
          </cell>
          <cell r="O1690" t="str">
            <v xml:space="preserve">UADD    </v>
          </cell>
          <cell r="P1690" t="str">
            <v>Enterprise &amp; Control Network Infrastructure</v>
          </cell>
          <cell r="Q1690" t="str">
            <v>Enterprise &amp; Control Network Infrastructure CDAA</v>
          </cell>
          <cell r="R1690">
            <v>14288.95</v>
          </cell>
          <cell r="S1690" t="str">
            <v>5020</v>
          </cell>
          <cell r="T1690" t="str">
            <v>20P01</v>
          </cell>
          <cell r="U1690" t="str">
            <v>Programs</v>
          </cell>
          <cell r="V1690" t="str">
            <v>CD.AA.397000</v>
          </cell>
          <cell r="W1690">
            <v>9.307E-2</v>
          </cell>
          <cell r="X1690">
            <v>1329.8725765000002</v>
          </cell>
        </row>
        <row r="1691">
          <cell r="B1691" t="str">
            <v>22P01</v>
          </cell>
          <cell r="C1691" t="str">
            <v>5022</v>
          </cell>
          <cell r="D1691" t="str">
            <v>Comm Device Deployment 2019</v>
          </cell>
          <cell r="E1691" t="str">
            <v>09906466</v>
          </cell>
          <cell r="F1691" t="str">
            <v>GP-Cap Blanket</v>
          </cell>
          <cell r="G1691">
            <v>43466</v>
          </cell>
          <cell r="H1691" t="str">
            <v>202106</v>
          </cell>
          <cell r="I1691">
            <v>202106</v>
          </cell>
          <cell r="J1691" t="str">
            <v>CD</v>
          </cell>
          <cell r="K1691" t="str">
            <v>AA</v>
          </cell>
          <cell r="L1691" t="str">
            <v>391100</v>
          </cell>
          <cell r="M1691" t="str">
            <v xml:space="preserve">099                                </v>
          </cell>
          <cell r="N1691" t="str">
            <v>SPOTE</v>
          </cell>
          <cell r="O1691" t="str">
            <v xml:space="preserve">UADD    </v>
          </cell>
          <cell r="P1691" t="str">
            <v>Enterprise Communication Systems</v>
          </cell>
          <cell r="Q1691" t="str">
            <v>Enterprise Communication Systems</v>
          </cell>
          <cell r="R1691">
            <v>-285.60000000000002</v>
          </cell>
          <cell r="S1691" t="str">
            <v>5022</v>
          </cell>
          <cell r="T1691" t="str">
            <v>22P01</v>
          </cell>
          <cell r="U1691" t="str">
            <v>Programs</v>
          </cell>
          <cell r="V1691" t="str">
            <v>CD.AA.391100</v>
          </cell>
          <cell r="W1691">
            <v>9.307E-2</v>
          </cell>
          <cell r="X1691">
            <v>-26.580792000000002</v>
          </cell>
        </row>
        <row r="1692">
          <cell r="B1692" t="str">
            <v>22P01</v>
          </cell>
          <cell r="C1692" t="str">
            <v>5022</v>
          </cell>
          <cell r="D1692" t="str">
            <v>Comm Device Deployment 2019</v>
          </cell>
          <cell r="E1692" t="str">
            <v>09906466</v>
          </cell>
          <cell r="F1692" t="str">
            <v>GP-Cap Blanket</v>
          </cell>
          <cell r="G1692">
            <v>43466</v>
          </cell>
          <cell r="H1692" t="str">
            <v>202106</v>
          </cell>
          <cell r="I1692">
            <v>202106</v>
          </cell>
          <cell r="J1692" t="str">
            <v>CD</v>
          </cell>
          <cell r="K1692" t="str">
            <v>AA</v>
          </cell>
          <cell r="L1692" t="str">
            <v>397200</v>
          </cell>
          <cell r="M1692" t="str">
            <v xml:space="preserve">099                                </v>
          </cell>
          <cell r="N1692" t="str">
            <v>SPOTE</v>
          </cell>
          <cell r="O1692" t="str">
            <v xml:space="preserve">UADD    </v>
          </cell>
          <cell r="P1692" t="str">
            <v>Enterprise Communication Systems</v>
          </cell>
          <cell r="Q1692" t="str">
            <v>Enterprise Communication Systems</v>
          </cell>
          <cell r="R1692">
            <v>-285.61</v>
          </cell>
          <cell r="S1692" t="str">
            <v>5022</v>
          </cell>
          <cell r="T1692" t="str">
            <v>22P01</v>
          </cell>
          <cell r="U1692" t="str">
            <v>Programs</v>
          </cell>
          <cell r="V1692" t="str">
            <v>CD.AA.397200</v>
          </cell>
          <cell r="W1692">
            <v>9.307E-2</v>
          </cell>
          <cell r="X1692">
            <v>-26.5817227</v>
          </cell>
        </row>
        <row r="1693">
          <cell r="B1693" t="str">
            <v>22P01</v>
          </cell>
          <cell r="C1693" t="str">
            <v>5022</v>
          </cell>
          <cell r="D1693" t="str">
            <v>Email Syst Refr: Exchange-2010</v>
          </cell>
          <cell r="E1693" t="str">
            <v>09906566</v>
          </cell>
          <cell r="F1693" t="str">
            <v>GP-Cap Specific</v>
          </cell>
          <cell r="G1693">
            <v>43040</v>
          </cell>
          <cell r="H1693" t="str">
            <v>202106</v>
          </cell>
          <cell r="I1693">
            <v>202106</v>
          </cell>
          <cell r="J1693" t="str">
            <v>CD</v>
          </cell>
          <cell r="K1693" t="str">
            <v>AA</v>
          </cell>
          <cell r="L1693" t="str">
            <v>303100</v>
          </cell>
          <cell r="M1693" t="str">
            <v xml:space="preserve">099                                </v>
          </cell>
          <cell r="N1693" t="str">
            <v>00</v>
          </cell>
          <cell r="O1693" t="str">
            <v xml:space="preserve">UADD    </v>
          </cell>
          <cell r="P1693" t="str">
            <v>Enterprise Communication Systems</v>
          </cell>
          <cell r="Q1693" t="str">
            <v>Enterprise Communication Systems</v>
          </cell>
          <cell r="R1693">
            <v>702019.46</v>
          </cell>
          <cell r="S1693" t="str">
            <v>5022</v>
          </cell>
          <cell r="T1693" t="str">
            <v>22P01</v>
          </cell>
          <cell r="U1693" t="str">
            <v>Programs</v>
          </cell>
          <cell r="V1693" t="str">
            <v>CD.AA.303100</v>
          </cell>
          <cell r="W1693">
            <v>9.307E-2</v>
          </cell>
          <cell r="X1693">
            <v>65336.9511422</v>
          </cell>
        </row>
        <row r="1694">
          <cell r="B1694" t="str">
            <v>22P01</v>
          </cell>
          <cell r="C1694" t="str">
            <v>5022</v>
          </cell>
          <cell r="D1694" t="str">
            <v>Email Syst Refr: Exchange-2010</v>
          </cell>
          <cell r="E1694" t="str">
            <v>09906566</v>
          </cell>
          <cell r="F1694" t="str">
            <v>GP-Cap Specific</v>
          </cell>
          <cell r="G1694">
            <v>43040</v>
          </cell>
          <cell r="H1694" t="str">
            <v>202106</v>
          </cell>
          <cell r="I1694">
            <v>202106</v>
          </cell>
          <cell r="J1694" t="str">
            <v>CD</v>
          </cell>
          <cell r="K1694" t="str">
            <v>AA</v>
          </cell>
          <cell r="L1694" t="str">
            <v>391100</v>
          </cell>
          <cell r="M1694" t="str">
            <v xml:space="preserve">099                                </v>
          </cell>
          <cell r="N1694" t="str">
            <v>00</v>
          </cell>
          <cell r="O1694" t="str">
            <v xml:space="preserve">UADD    </v>
          </cell>
          <cell r="P1694" t="str">
            <v>Enterprise Communication Systems</v>
          </cell>
          <cell r="Q1694" t="str">
            <v>Enterprise Communication Systems</v>
          </cell>
          <cell r="R1694">
            <v>0</v>
          </cell>
          <cell r="S1694" t="str">
            <v>5022</v>
          </cell>
          <cell r="T1694" t="str">
            <v>22P01</v>
          </cell>
          <cell r="U1694" t="str">
            <v>Programs</v>
          </cell>
          <cell r="V1694" t="str">
            <v>CD.AA.391100</v>
          </cell>
          <cell r="W1694">
            <v>9.307E-2</v>
          </cell>
          <cell r="X1694">
            <v>0</v>
          </cell>
        </row>
        <row r="1695">
          <cell r="B1695" t="str">
            <v>22P01</v>
          </cell>
          <cell r="C1695" t="str">
            <v>5022</v>
          </cell>
          <cell r="D1695" t="str">
            <v>MS Teams Implementation</v>
          </cell>
          <cell r="E1695" t="str">
            <v>09906703</v>
          </cell>
          <cell r="F1695" t="str">
            <v>GP-Cap Specific</v>
          </cell>
          <cell r="G1695">
            <v>43800</v>
          </cell>
          <cell r="H1695" t="str">
            <v>202106</v>
          </cell>
          <cell r="I1695">
            <v>202106</v>
          </cell>
          <cell r="J1695" t="str">
            <v>CD</v>
          </cell>
          <cell r="K1695" t="str">
            <v>AA</v>
          </cell>
          <cell r="L1695" t="str">
            <v>303100</v>
          </cell>
          <cell r="M1695" t="str">
            <v xml:space="preserve">099                                </v>
          </cell>
          <cell r="N1695" t="str">
            <v>00</v>
          </cell>
          <cell r="O1695" t="str">
            <v xml:space="preserve">UADD    </v>
          </cell>
          <cell r="P1695" t="str">
            <v>Enterprise Communication Systems</v>
          </cell>
          <cell r="Q1695" t="str">
            <v>Enterprise Communication Systems</v>
          </cell>
          <cell r="R1695">
            <v>7437.98</v>
          </cell>
          <cell r="S1695" t="str">
            <v>5022</v>
          </cell>
          <cell r="T1695" t="str">
            <v>22P01</v>
          </cell>
          <cell r="U1695" t="str">
            <v>Programs</v>
          </cell>
          <cell r="V1695" t="str">
            <v>CD.AA.303100</v>
          </cell>
          <cell r="W1695">
            <v>9.307E-2</v>
          </cell>
          <cell r="X1695">
            <v>692.25279860000001</v>
          </cell>
        </row>
        <row r="1696">
          <cell r="B1696" t="str">
            <v>22P01</v>
          </cell>
          <cell r="C1696" t="str">
            <v>5022</v>
          </cell>
          <cell r="D1696" t="str">
            <v>Mission SIP Deployment</v>
          </cell>
          <cell r="E1696" t="str">
            <v>09906665</v>
          </cell>
          <cell r="F1696" t="str">
            <v>GP-Cap Specific</v>
          </cell>
          <cell r="G1696">
            <v>43862</v>
          </cell>
          <cell r="H1696" t="str">
            <v>202106</v>
          </cell>
          <cell r="I1696">
            <v>202106</v>
          </cell>
          <cell r="J1696" t="str">
            <v>CD</v>
          </cell>
          <cell r="K1696" t="str">
            <v>AA</v>
          </cell>
          <cell r="L1696" t="str">
            <v>303100</v>
          </cell>
          <cell r="M1696" t="str">
            <v xml:space="preserve">099                                </v>
          </cell>
          <cell r="N1696" t="str">
            <v>00</v>
          </cell>
          <cell r="O1696" t="str">
            <v xml:space="preserve">UADD    </v>
          </cell>
          <cell r="P1696" t="str">
            <v>Enterprise Communication Systems</v>
          </cell>
          <cell r="Q1696" t="str">
            <v>Enterprise Communication Systems</v>
          </cell>
          <cell r="R1696">
            <v>1594.58</v>
          </cell>
          <cell r="S1696" t="str">
            <v>5022</v>
          </cell>
          <cell r="T1696" t="str">
            <v>22P01</v>
          </cell>
          <cell r="U1696" t="str">
            <v>Programs</v>
          </cell>
          <cell r="V1696" t="str">
            <v>CD.AA.303100</v>
          </cell>
          <cell r="W1696">
            <v>9.307E-2</v>
          </cell>
          <cell r="X1696">
            <v>148.40756059999998</v>
          </cell>
        </row>
        <row r="1697">
          <cell r="B1697" t="str">
            <v>22P01</v>
          </cell>
          <cell r="C1697" t="str">
            <v>5022</v>
          </cell>
          <cell r="D1697" t="str">
            <v>Mission SIP Deployment</v>
          </cell>
          <cell r="E1697" t="str">
            <v>09906665</v>
          </cell>
          <cell r="F1697" t="str">
            <v>GP-Cap Specific</v>
          </cell>
          <cell r="G1697">
            <v>43862</v>
          </cell>
          <cell r="H1697" t="str">
            <v>202106</v>
          </cell>
          <cell r="I1697">
            <v>202106</v>
          </cell>
          <cell r="J1697" t="str">
            <v>CD</v>
          </cell>
          <cell r="K1697" t="str">
            <v>AA</v>
          </cell>
          <cell r="L1697" t="str">
            <v>391100</v>
          </cell>
          <cell r="M1697" t="str">
            <v xml:space="preserve">099                                </v>
          </cell>
          <cell r="N1697" t="str">
            <v>00</v>
          </cell>
          <cell r="O1697" t="str">
            <v xml:space="preserve">UADD    </v>
          </cell>
          <cell r="P1697" t="str">
            <v>Enterprise Communication Systems</v>
          </cell>
          <cell r="Q1697" t="str">
            <v>Enterprise Communication Systems</v>
          </cell>
          <cell r="R1697">
            <v>324.23</v>
          </cell>
          <cell r="S1697" t="str">
            <v>5022</v>
          </cell>
          <cell r="T1697" t="str">
            <v>22P01</v>
          </cell>
          <cell r="U1697" t="str">
            <v>Programs</v>
          </cell>
          <cell r="V1697" t="str">
            <v>CD.AA.391100</v>
          </cell>
          <cell r="W1697">
            <v>9.307E-2</v>
          </cell>
          <cell r="X1697">
            <v>30.176086100000003</v>
          </cell>
        </row>
        <row r="1698">
          <cell r="B1698" t="str">
            <v>22P01</v>
          </cell>
          <cell r="C1698" t="str">
            <v>5022</v>
          </cell>
          <cell r="D1698" t="str">
            <v>Mission SIP Deployment</v>
          </cell>
          <cell r="E1698" t="str">
            <v>09906665</v>
          </cell>
          <cell r="F1698" t="str">
            <v>GP-Cap Specific</v>
          </cell>
          <cell r="G1698">
            <v>43862</v>
          </cell>
          <cell r="H1698" t="str">
            <v>202106</v>
          </cell>
          <cell r="I1698">
            <v>202106</v>
          </cell>
          <cell r="J1698" t="str">
            <v>CD</v>
          </cell>
          <cell r="K1698" t="str">
            <v>AA</v>
          </cell>
          <cell r="L1698" t="str">
            <v>397000</v>
          </cell>
          <cell r="M1698" t="str">
            <v xml:space="preserve">099                                </v>
          </cell>
          <cell r="N1698" t="str">
            <v>00</v>
          </cell>
          <cell r="O1698" t="str">
            <v xml:space="preserve">UADD    </v>
          </cell>
          <cell r="P1698" t="str">
            <v>Enterprise Communication Systems</v>
          </cell>
          <cell r="Q1698" t="str">
            <v>Enterprise Communication Systems</v>
          </cell>
          <cell r="R1698">
            <v>656.45</v>
          </cell>
          <cell r="S1698" t="str">
            <v>5022</v>
          </cell>
          <cell r="T1698" t="str">
            <v>22P01</v>
          </cell>
          <cell r="U1698" t="str">
            <v>Programs</v>
          </cell>
          <cell r="V1698" t="str">
            <v>CD.AA.397000</v>
          </cell>
          <cell r="W1698">
            <v>9.307E-2</v>
          </cell>
          <cell r="X1698">
            <v>61.095801500000007</v>
          </cell>
        </row>
        <row r="1699">
          <cell r="B1699" t="str">
            <v>25P01</v>
          </cell>
          <cell r="C1699" t="str">
            <v>5025</v>
          </cell>
          <cell r="D1699" t="str">
            <v>DC Plant Refresh - Devil's Gap</v>
          </cell>
          <cell r="E1699" t="str">
            <v>09906687</v>
          </cell>
          <cell r="F1699" t="str">
            <v>GP-Cap Specific</v>
          </cell>
          <cell r="G1699">
            <v>43922</v>
          </cell>
          <cell r="H1699" t="str">
            <v>202106</v>
          </cell>
          <cell r="I1699">
            <v>202106</v>
          </cell>
          <cell r="J1699" t="str">
            <v>CD</v>
          </cell>
          <cell r="K1699" t="str">
            <v>AA</v>
          </cell>
          <cell r="L1699" t="str">
            <v>397000</v>
          </cell>
          <cell r="M1699" t="str">
            <v xml:space="preserve">099                                </v>
          </cell>
          <cell r="N1699" t="str">
            <v>00</v>
          </cell>
          <cell r="O1699" t="str">
            <v xml:space="preserve">UADD    </v>
          </cell>
          <cell r="P1699" t="str">
            <v>Environmental Control &amp; Monitoring Systems</v>
          </cell>
          <cell r="Q1699" t="str">
            <v>Environmental Control &amp; Monitoring Systems</v>
          </cell>
          <cell r="R1699">
            <v>48846.49</v>
          </cell>
          <cell r="S1699" t="str">
            <v>5025</v>
          </cell>
          <cell r="T1699" t="str">
            <v>25P01</v>
          </cell>
          <cell r="U1699" t="str">
            <v>Programs</v>
          </cell>
          <cell r="V1699" t="str">
            <v>CD.AA.397000</v>
          </cell>
          <cell r="W1699">
            <v>9.307E-2</v>
          </cell>
          <cell r="X1699">
            <v>4546.1428243</v>
          </cell>
        </row>
        <row r="1700">
          <cell r="B1700" t="str">
            <v>25P01</v>
          </cell>
          <cell r="C1700" t="str">
            <v>5025</v>
          </cell>
          <cell r="D1700" t="str">
            <v>ECMS 2021 Battery Refresh Blnk</v>
          </cell>
          <cell r="E1700" t="str">
            <v>09906809</v>
          </cell>
          <cell r="F1700" t="str">
            <v>GP-Cap Blanket</v>
          </cell>
          <cell r="G1700">
            <v>44197</v>
          </cell>
          <cell r="H1700" t="str">
            <v>202106</v>
          </cell>
          <cell r="I1700">
            <v>202106</v>
          </cell>
          <cell r="J1700" t="str">
            <v>CD</v>
          </cell>
          <cell r="K1700" t="str">
            <v>AA</v>
          </cell>
          <cell r="L1700" t="str">
            <v>397000</v>
          </cell>
          <cell r="M1700" t="str">
            <v xml:space="preserve">099                                </v>
          </cell>
          <cell r="N1700" t="str">
            <v>00</v>
          </cell>
          <cell r="O1700" t="str">
            <v xml:space="preserve">UADD    </v>
          </cell>
          <cell r="P1700" t="str">
            <v>Environmental Control &amp; Monitoring Systems</v>
          </cell>
          <cell r="Q1700" t="str">
            <v>Environmental Control &amp; Monitoring Systems</v>
          </cell>
          <cell r="R1700">
            <v>13706.43</v>
          </cell>
          <cell r="S1700" t="str">
            <v>5025</v>
          </cell>
          <cell r="T1700" t="str">
            <v>25P01</v>
          </cell>
          <cell r="U1700" t="str">
            <v>Programs</v>
          </cell>
          <cell r="V1700" t="str">
            <v>CD.AA.397000</v>
          </cell>
          <cell r="W1700">
            <v>9.307E-2</v>
          </cell>
          <cell r="X1700">
            <v>1275.6574401</v>
          </cell>
        </row>
        <row r="1701">
          <cell r="B1701" t="str">
            <v>25P01</v>
          </cell>
          <cell r="C1701" t="str">
            <v>5025</v>
          </cell>
          <cell r="D1701" t="str">
            <v>Mission Central -UPS Refresh</v>
          </cell>
          <cell r="E1701" t="str">
            <v>09906643</v>
          </cell>
          <cell r="F1701" t="str">
            <v>GP-Cap Specific</v>
          </cell>
          <cell r="G1701">
            <v>43831</v>
          </cell>
          <cell r="H1701" t="str">
            <v>202106</v>
          </cell>
          <cell r="I1701">
            <v>202106</v>
          </cell>
          <cell r="J1701" t="str">
            <v>CD</v>
          </cell>
          <cell r="K1701" t="str">
            <v>AA</v>
          </cell>
          <cell r="L1701" t="str">
            <v>397000</v>
          </cell>
          <cell r="M1701" t="str">
            <v xml:space="preserve">099                                </v>
          </cell>
          <cell r="N1701" t="str">
            <v>00</v>
          </cell>
          <cell r="O1701" t="str">
            <v xml:space="preserve">UADD    </v>
          </cell>
          <cell r="P1701" t="str">
            <v>Environmental Control &amp; Monitoring Systems</v>
          </cell>
          <cell r="Q1701" t="str">
            <v>Environmental Control &amp; Monitoring Systems</v>
          </cell>
          <cell r="R1701">
            <v>6934.97</v>
          </cell>
          <cell r="S1701" t="str">
            <v>5025</v>
          </cell>
          <cell r="T1701" t="str">
            <v>25P01</v>
          </cell>
          <cell r="U1701" t="str">
            <v>Programs</v>
          </cell>
          <cell r="V1701" t="str">
            <v>CD.AA.397000</v>
          </cell>
          <cell r="W1701">
            <v>9.307E-2</v>
          </cell>
          <cell r="X1701">
            <v>645.43765789999998</v>
          </cell>
        </row>
        <row r="1702">
          <cell r="B1702" t="str">
            <v>25P01</v>
          </cell>
          <cell r="C1702" t="str">
            <v>5025</v>
          </cell>
          <cell r="D1702" t="str">
            <v>Mission Telephone Rm -DC plant</v>
          </cell>
          <cell r="E1702" t="str">
            <v>09906325</v>
          </cell>
          <cell r="F1702" t="str">
            <v>GP-Cap Specific</v>
          </cell>
          <cell r="G1702">
            <v>42401</v>
          </cell>
          <cell r="H1702" t="str">
            <v>202106</v>
          </cell>
          <cell r="I1702">
            <v>202106</v>
          </cell>
          <cell r="J1702" t="str">
            <v>CD</v>
          </cell>
          <cell r="K1702" t="str">
            <v>AA</v>
          </cell>
          <cell r="L1702" t="str">
            <v>397000</v>
          </cell>
          <cell r="M1702" t="str">
            <v xml:space="preserve">099                                </v>
          </cell>
          <cell r="N1702" t="str">
            <v>SYSNE</v>
          </cell>
          <cell r="O1702" t="str">
            <v xml:space="preserve">UADD    </v>
          </cell>
          <cell r="P1702" t="str">
            <v>Environmental Control &amp; Monitoring Systems</v>
          </cell>
          <cell r="Q1702" t="str">
            <v>Environmental Control &amp; Monitoring Systems</v>
          </cell>
          <cell r="R1702">
            <v>2105.33</v>
          </cell>
          <cell r="S1702" t="str">
            <v>5025</v>
          </cell>
          <cell r="T1702" t="str">
            <v>25P01</v>
          </cell>
          <cell r="U1702" t="str">
            <v>Programs</v>
          </cell>
          <cell r="V1702" t="str">
            <v>CD.AA.397000</v>
          </cell>
          <cell r="W1702">
            <v>9.307E-2</v>
          </cell>
          <cell r="X1702">
            <v>195.94306309999999</v>
          </cell>
        </row>
        <row r="1703">
          <cell r="B1703" t="str">
            <v>25P01</v>
          </cell>
          <cell r="C1703" t="str">
            <v>5025</v>
          </cell>
          <cell r="D1703" t="str">
            <v>Mt Spokane Fire Prot Ref</v>
          </cell>
          <cell r="E1703" t="str">
            <v>09906751</v>
          </cell>
          <cell r="F1703" t="str">
            <v>GP-Cap Specific</v>
          </cell>
          <cell r="G1703">
            <v>44105</v>
          </cell>
          <cell r="H1703" t="str">
            <v>202106</v>
          </cell>
          <cell r="I1703">
            <v>202106</v>
          </cell>
          <cell r="J1703" t="str">
            <v>CD</v>
          </cell>
          <cell r="K1703" t="str">
            <v>AA</v>
          </cell>
          <cell r="L1703" t="str">
            <v>397000</v>
          </cell>
          <cell r="M1703" t="str">
            <v xml:space="preserve">099                                </v>
          </cell>
          <cell r="N1703" t="str">
            <v>00</v>
          </cell>
          <cell r="O1703" t="str">
            <v xml:space="preserve">UADD    </v>
          </cell>
          <cell r="P1703" t="str">
            <v>Environmental Control &amp; Monitoring Systems</v>
          </cell>
          <cell r="Q1703" t="str">
            <v>Environmental Control &amp; Monitoring Systems</v>
          </cell>
          <cell r="R1703">
            <v>30801.59</v>
          </cell>
          <cell r="S1703" t="str">
            <v>5025</v>
          </cell>
          <cell r="T1703" t="str">
            <v>25P01</v>
          </cell>
          <cell r="U1703" t="str">
            <v>Programs</v>
          </cell>
          <cell r="V1703" t="str">
            <v>CD.AA.397000</v>
          </cell>
          <cell r="W1703">
            <v>9.307E-2</v>
          </cell>
          <cell r="X1703">
            <v>2866.7039813000001</v>
          </cell>
        </row>
        <row r="1704">
          <cell r="B1704" t="str">
            <v>26W01</v>
          </cell>
          <cell r="C1704" t="str">
            <v>5026</v>
          </cell>
          <cell r="D1704" t="str">
            <v>Azure DevOps Features - 2020</v>
          </cell>
          <cell r="E1704" t="str">
            <v>09906637</v>
          </cell>
          <cell r="F1704" t="str">
            <v>GP-Cap Specific</v>
          </cell>
          <cell r="G1704">
            <v>43831</v>
          </cell>
          <cell r="H1704" t="str">
            <v>202106</v>
          </cell>
          <cell r="I1704">
            <v>202106</v>
          </cell>
          <cell r="J1704" t="str">
            <v>CD</v>
          </cell>
          <cell r="K1704" t="str">
            <v>AA</v>
          </cell>
          <cell r="L1704" t="str">
            <v>303100</v>
          </cell>
          <cell r="M1704" t="str">
            <v xml:space="preserve">099                                </v>
          </cell>
          <cell r="N1704" t="str">
            <v>00</v>
          </cell>
          <cell r="O1704" t="str">
            <v xml:space="preserve">CFNU    </v>
          </cell>
          <cell r="P1704" t="str">
            <v>ET Modernization &amp; Op Efficiency - Technology</v>
          </cell>
          <cell r="Q1704" t="str">
            <v>ET Modernization &amp; Op Efficiency - Technology</v>
          </cell>
          <cell r="R1704">
            <v>42166.32</v>
          </cell>
          <cell r="S1704" t="str">
            <v>5026</v>
          </cell>
          <cell r="T1704" t="str">
            <v>26W01</v>
          </cell>
          <cell r="U1704" t="str">
            <v>Programs</v>
          </cell>
          <cell r="V1704" t="str">
            <v>CD.AA.303100</v>
          </cell>
          <cell r="W1704">
            <v>9.307E-2</v>
          </cell>
          <cell r="X1704">
            <v>3924.4194023999999</v>
          </cell>
        </row>
        <row r="1705">
          <cell r="B1705" t="str">
            <v>26W01</v>
          </cell>
          <cell r="C1705" t="str">
            <v>5026</v>
          </cell>
          <cell r="D1705" t="str">
            <v>Azure DevOps Features - 2020</v>
          </cell>
          <cell r="E1705" t="str">
            <v>09906637</v>
          </cell>
          <cell r="F1705" t="str">
            <v>GP-Cap Specific</v>
          </cell>
          <cell r="G1705">
            <v>43831</v>
          </cell>
          <cell r="H1705" t="str">
            <v>202106</v>
          </cell>
          <cell r="I1705">
            <v>202106</v>
          </cell>
          <cell r="J1705" t="str">
            <v>CD</v>
          </cell>
          <cell r="K1705" t="str">
            <v>AA</v>
          </cell>
          <cell r="L1705" t="str">
            <v>303100</v>
          </cell>
          <cell r="M1705" t="str">
            <v xml:space="preserve">099                                </v>
          </cell>
          <cell r="N1705" t="str">
            <v>00</v>
          </cell>
          <cell r="O1705" t="str">
            <v xml:space="preserve">NURV    </v>
          </cell>
          <cell r="P1705" t="str">
            <v>ET Modernization &amp; Op Efficiency - Technology</v>
          </cell>
          <cell r="Q1705" t="str">
            <v>ET Modernization &amp; Op Efficiency - Technology</v>
          </cell>
          <cell r="R1705">
            <v>-42166.32</v>
          </cell>
          <cell r="S1705" t="str">
            <v>5026</v>
          </cell>
          <cell r="T1705" t="str">
            <v>26W01</v>
          </cell>
          <cell r="U1705" t="str">
            <v>Programs</v>
          </cell>
          <cell r="V1705" t="str">
            <v>CD.AA.303100</v>
          </cell>
          <cell r="W1705">
            <v>9.307E-2</v>
          </cell>
          <cell r="X1705">
            <v>-3924.4194023999999</v>
          </cell>
        </row>
        <row r="1706">
          <cell r="B1706" t="str">
            <v>26W01</v>
          </cell>
          <cell r="C1706" t="str">
            <v>5026</v>
          </cell>
          <cell r="D1706" t="str">
            <v>ECM Upgrade</v>
          </cell>
          <cell r="E1706" t="str">
            <v>09906714</v>
          </cell>
          <cell r="F1706" t="str">
            <v>GP-Cap Specific</v>
          </cell>
          <cell r="G1706">
            <v>43983</v>
          </cell>
          <cell r="H1706" t="str">
            <v>202106</v>
          </cell>
          <cell r="I1706">
            <v>202106</v>
          </cell>
          <cell r="J1706" t="str">
            <v>CD</v>
          </cell>
          <cell r="K1706" t="str">
            <v>AA</v>
          </cell>
          <cell r="L1706" t="str">
            <v>303100</v>
          </cell>
          <cell r="M1706" t="str">
            <v xml:space="preserve">099                                </v>
          </cell>
          <cell r="N1706" t="str">
            <v>00</v>
          </cell>
          <cell r="O1706" t="str">
            <v xml:space="preserve">UADD    </v>
          </cell>
          <cell r="P1706" t="str">
            <v>ET Modernization &amp; Op Efficiency - Technology</v>
          </cell>
          <cell r="Q1706" t="str">
            <v>ET Modernization &amp; Op Efficiency - Technology</v>
          </cell>
          <cell r="R1706">
            <v>33136.35</v>
          </cell>
          <cell r="S1706" t="str">
            <v>5026</v>
          </cell>
          <cell r="T1706" t="str">
            <v>26W01</v>
          </cell>
          <cell r="U1706" t="str">
            <v>Programs</v>
          </cell>
          <cell r="V1706" t="str">
            <v>CD.AA.303100</v>
          </cell>
          <cell r="W1706">
            <v>9.307E-2</v>
          </cell>
          <cell r="X1706">
            <v>3084.0000944999997</v>
          </cell>
        </row>
        <row r="1707">
          <cell r="B1707" t="str">
            <v>26W01</v>
          </cell>
          <cell r="C1707" t="str">
            <v>5026</v>
          </cell>
          <cell r="D1707" t="str">
            <v>ECM Upgrade</v>
          </cell>
          <cell r="E1707" t="str">
            <v>09906714</v>
          </cell>
          <cell r="F1707" t="str">
            <v>GP-Cap Specific</v>
          </cell>
          <cell r="G1707">
            <v>43983</v>
          </cell>
          <cell r="H1707" t="str">
            <v>202106</v>
          </cell>
          <cell r="I1707">
            <v>202106</v>
          </cell>
          <cell r="J1707" t="str">
            <v>CD</v>
          </cell>
          <cell r="K1707" t="str">
            <v>AA</v>
          </cell>
          <cell r="L1707" t="str">
            <v>391100</v>
          </cell>
          <cell r="M1707" t="str">
            <v xml:space="preserve">099                                </v>
          </cell>
          <cell r="N1707" t="str">
            <v>00</v>
          </cell>
          <cell r="O1707" t="str">
            <v xml:space="preserve">UADD    </v>
          </cell>
          <cell r="P1707" t="str">
            <v>ET Modernization &amp; Op Efficiency - Technology</v>
          </cell>
          <cell r="Q1707" t="str">
            <v>ET Modernization &amp; Op Efficiency - Technology</v>
          </cell>
          <cell r="R1707">
            <v>5243.38</v>
          </cell>
          <cell r="S1707" t="str">
            <v>5026</v>
          </cell>
          <cell r="T1707" t="str">
            <v>26W01</v>
          </cell>
          <cell r="U1707" t="str">
            <v>Programs</v>
          </cell>
          <cell r="V1707" t="str">
            <v>CD.AA.391100</v>
          </cell>
          <cell r="W1707">
            <v>9.307E-2</v>
          </cell>
          <cell r="X1707">
            <v>488.00137660000001</v>
          </cell>
        </row>
        <row r="1708">
          <cell r="B1708" t="str">
            <v>26W01</v>
          </cell>
          <cell r="C1708" t="str">
            <v>5026</v>
          </cell>
          <cell r="D1708" t="str">
            <v>Embarcadero Data Model License</v>
          </cell>
          <cell r="E1708" t="str">
            <v>09906789</v>
          </cell>
          <cell r="F1708" t="str">
            <v>GP-Cap Specific</v>
          </cell>
          <cell r="G1708">
            <v>44166</v>
          </cell>
          <cell r="H1708" t="str">
            <v>202106</v>
          </cell>
          <cell r="I1708">
            <v>202106</v>
          </cell>
          <cell r="J1708" t="str">
            <v>CD</v>
          </cell>
          <cell r="K1708" t="str">
            <v>AA</v>
          </cell>
          <cell r="L1708" t="str">
            <v>303100</v>
          </cell>
          <cell r="M1708" t="str">
            <v xml:space="preserve">099                                </v>
          </cell>
          <cell r="N1708" t="str">
            <v>00</v>
          </cell>
          <cell r="O1708" t="str">
            <v xml:space="preserve">CFNU    </v>
          </cell>
          <cell r="P1708" t="str">
            <v>ET Modernization &amp; Op Efficiency - Technology</v>
          </cell>
          <cell r="Q1708" t="str">
            <v>ET Modernization &amp; Op Efficiency - Technology</v>
          </cell>
          <cell r="R1708">
            <v>9526.61</v>
          </cell>
          <cell r="S1708" t="str">
            <v>5026</v>
          </cell>
          <cell r="T1708" t="str">
            <v>26W01</v>
          </cell>
          <cell r="U1708" t="str">
            <v>Programs</v>
          </cell>
          <cell r="V1708" t="str">
            <v>CD.AA.303100</v>
          </cell>
          <cell r="W1708">
            <v>9.307E-2</v>
          </cell>
          <cell r="X1708">
            <v>886.64159270000005</v>
          </cell>
        </row>
        <row r="1709">
          <cell r="B1709" t="str">
            <v>26W01</v>
          </cell>
          <cell r="C1709" t="str">
            <v>5026</v>
          </cell>
          <cell r="D1709" t="str">
            <v>Embarcadero Data Model License</v>
          </cell>
          <cell r="E1709" t="str">
            <v>09906789</v>
          </cell>
          <cell r="F1709" t="str">
            <v>GP-Cap Specific</v>
          </cell>
          <cell r="G1709">
            <v>44166</v>
          </cell>
          <cell r="H1709" t="str">
            <v>202106</v>
          </cell>
          <cell r="I1709">
            <v>202106</v>
          </cell>
          <cell r="J1709" t="str">
            <v>CD</v>
          </cell>
          <cell r="K1709" t="str">
            <v>AA</v>
          </cell>
          <cell r="L1709" t="str">
            <v>303100</v>
          </cell>
          <cell r="M1709" t="str">
            <v xml:space="preserve">099                                </v>
          </cell>
          <cell r="N1709" t="str">
            <v>00</v>
          </cell>
          <cell r="O1709" t="str">
            <v xml:space="preserve">NURV    </v>
          </cell>
          <cell r="P1709" t="str">
            <v>ET Modernization &amp; Op Efficiency - Technology</v>
          </cell>
          <cell r="Q1709" t="str">
            <v>ET Modernization &amp; Op Efficiency - Technology</v>
          </cell>
          <cell r="R1709">
            <v>-9526.61</v>
          </cell>
          <cell r="S1709" t="str">
            <v>5026</v>
          </cell>
          <cell r="T1709" t="str">
            <v>26W01</v>
          </cell>
          <cell r="U1709" t="str">
            <v>Programs</v>
          </cell>
          <cell r="V1709" t="str">
            <v>CD.AA.303100</v>
          </cell>
          <cell r="W1709">
            <v>9.307E-2</v>
          </cell>
          <cell r="X1709">
            <v>-886.64159270000005</v>
          </cell>
        </row>
        <row r="1710">
          <cell r="B1710" t="str">
            <v>26W01</v>
          </cell>
          <cell r="C1710" t="str">
            <v>5026</v>
          </cell>
          <cell r="D1710" t="str">
            <v>Java AMC Upgrade</v>
          </cell>
          <cell r="E1710" t="str">
            <v>09906548</v>
          </cell>
          <cell r="F1710" t="str">
            <v>GP-Cap Specific</v>
          </cell>
          <cell r="G1710">
            <v>43647</v>
          </cell>
          <cell r="H1710" t="str">
            <v>202106</v>
          </cell>
          <cell r="I1710">
            <v>202106</v>
          </cell>
          <cell r="J1710" t="str">
            <v>CD</v>
          </cell>
          <cell r="K1710" t="str">
            <v>AA</v>
          </cell>
          <cell r="L1710" t="str">
            <v>303100</v>
          </cell>
          <cell r="M1710" t="str">
            <v xml:space="preserve">099                                </v>
          </cell>
          <cell r="N1710" t="str">
            <v>00</v>
          </cell>
          <cell r="O1710" t="str">
            <v xml:space="preserve">UADD    </v>
          </cell>
          <cell r="P1710" t="str">
            <v>ET Modernization &amp; Op Efficiency - Technology</v>
          </cell>
          <cell r="Q1710" t="str">
            <v>ET Modernization &amp; Op Efficiency - Technology</v>
          </cell>
          <cell r="R1710">
            <v>313.83</v>
          </cell>
          <cell r="S1710" t="str">
            <v>5026</v>
          </cell>
          <cell r="T1710" t="str">
            <v>26W01</v>
          </cell>
          <cell r="U1710" t="str">
            <v>Programs</v>
          </cell>
          <cell r="V1710" t="str">
            <v>CD.AA.303100</v>
          </cell>
          <cell r="W1710">
            <v>9.307E-2</v>
          </cell>
          <cell r="X1710">
            <v>29.208158099999999</v>
          </cell>
        </row>
        <row r="1711">
          <cell r="B1711" t="str">
            <v>26W01</v>
          </cell>
          <cell r="C1711" t="str">
            <v>5026</v>
          </cell>
          <cell r="D1711" t="str">
            <v>Java AMC Upgrade</v>
          </cell>
          <cell r="E1711" t="str">
            <v>09906548</v>
          </cell>
          <cell r="F1711" t="str">
            <v>GP-Cap Specific</v>
          </cell>
          <cell r="G1711">
            <v>43647</v>
          </cell>
          <cell r="H1711" t="str">
            <v>202106</v>
          </cell>
          <cell r="I1711">
            <v>202106</v>
          </cell>
          <cell r="J1711" t="str">
            <v>CD</v>
          </cell>
          <cell r="K1711" t="str">
            <v>AA</v>
          </cell>
          <cell r="L1711" t="str">
            <v>391100</v>
          </cell>
          <cell r="M1711" t="str">
            <v xml:space="preserve">099                                </v>
          </cell>
          <cell r="N1711" t="str">
            <v>00</v>
          </cell>
          <cell r="O1711" t="str">
            <v xml:space="preserve">UADD    </v>
          </cell>
          <cell r="P1711" t="str">
            <v>ET Modernization &amp; Op Efficiency - Technology</v>
          </cell>
          <cell r="Q1711" t="str">
            <v>ET Modernization &amp; Op Efficiency - Technology</v>
          </cell>
          <cell r="R1711">
            <v>355.33</v>
          </cell>
          <cell r="S1711" t="str">
            <v>5026</v>
          </cell>
          <cell r="T1711" t="str">
            <v>26W01</v>
          </cell>
          <cell r="U1711" t="str">
            <v>Programs</v>
          </cell>
          <cell r="V1711" t="str">
            <v>CD.AA.391100</v>
          </cell>
          <cell r="W1711">
            <v>9.307E-2</v>
          </cell>
          <cell r="X1711">
            <v>33.070563100000001</v>
          </cell>
        </row>
        <row r="1712">
          <cell r="B1712" t="str">
            <v>26W01</v>
          </cell>
          <cell r="C1712" t="str">
            <v>5026</v>
          </cell>
          <cell r="D1712" t="str">
            <v>Tableau Creator/Upgrade 2021</v>
          </cell>
          <cell r="E1712" t="str">
            <v>09906793</v>
          </cell>
          <cell r="F1712" t="str">
            <v>GP-Cap Specific</v>
          </cell>
          <cell r="G1712">
            <v>44166</v>
          </cell>
          <cell r="H1712" t="str">
            <v>202106</v>
          </cell>
          <cell r="I1712">
            <v>202106</v>
          </cell>
          <cell r="J1712" t="str">
            <v>CD</v>
          </cell>
          <cell r="K1712" t="str">
            <v>AA</v>
          </cell>
          <cell r="L1712" t="str">
            <v>303103</v>
          </cell>
          <cell r="M1712" t="str">
            <v xml:space="preserve">099                                </v>
          </cell>
          <cell r="N1712" t="str">
            <v>00</v>
          </cell>
          <cell r="O1712" t="str">
            <v xml:space="preserve">UADD    </v>
          </cell>
          <cell r="P1712" t="str">
            <v>ET Modernization &amp; Op Efficiency - Technology</v>
          </cell>
          <cell r="Q1712" t="str">
            <v>ET Modernization &amp; Op Efficiency - Technology</v>
          </cell>
          <cell r="R1712">
            <v>514.30999999999995</v>
          </cell>
          <cell r="S1712" t="str">
            <v>5026</v>
          </cell>
          <cell r="T1712" t="str">
            <v>26W01</v>
          </cell>
          <cell r="U1712" t="str">
            <v>Programs</v>
          </cell>
          <cell r="V1712" t="str">
            <v>CD.AA.303103</v>
          </cell>
          <cell r="W1712">
            <v>9.307E-2</v>
          </cell>
          <cell r="X1712">
            <v>47.866831699999992</v>
          </cell>
        </row>
        <row r="1713">
          <cell r="B1713" t="str">
            <v>27P01</v>
          </cell>
          <cell r="C1713" t="str">
            <v>5027</v>
          </cell>
          <cell r="D1713" t="str">
            <v xml:space="preserve"> FNLSR Planning and Segment 1	</v>
          </cell>
          <cell r="E1713" t="str">
            <v>09906346</v>
          </cell>
          <cell r="F1713" t="str">
            <v>GP-Cap Specific</v>
          </cell>
          <cell r="G1713">
            <v>43252</v>
          </cell>
          <cell r="H1713" t="str">
            <v>202106</v>
          </cell>
          <cell r="I1713">
            <v>202106</v>
          </cell>
          <cell r="J1713" t="str">
            <v>CD</v>
          </cell>
          <cell r="K1713" t="str">
            <v>AA</v>
          </cell>
          <cell r="L1713" t="str">
            <v>397000</v>
          </cell>
          <cell r="M1713" t="str">
            <v xml:space="preserve">099                                </v>
          </cell>
          <cell r="N1713" t="str">
            <v>SYSNE</v>
          </cell>
          <cell r="O1713" t="str">
            <v xml:space="preserve">UADD    </v>
          </cell>
          <cell r="P1713" t="str">
            <v>Fiber Network Lease Service Replacement</v>
          </cell>
          <cell r="Q1713" t="str">
            <v>Fiber Network Lease Service Replacement</v>
          </cell>
          <cell r="R1713">
            <v>169.16</v>
          </cell>
          <cell r="S1713" t="str">
            <v>5027</v>
          </cell>
          <cell r="T1713" t="str">
            <v>27P01</v>
          </cell>
          <cell r="U1713" t="str">
            <v>Programs</v>
          </cell>
          <cell r="V1713" t="str">
            <v>CD.AA.397000</v>
          </cell>
          <cell r="W1713">
            <v>9.307E-2</v>
          </cell>
          <cell r="X1713">
            <v>15.7437212</v>
          </cell>
        </row>
        <row r="1714">
          <cell r="B1714" t="str">
            <v>27P01</v>
          </cell>
          <cell r="C1714" t="str">
            <v>5027</v>
          </cell>
          <cell r="D1714" t="str">
            <v>FNLSR - Dollar Rd to Millwood</v>
          </cell>
          <cell r="E1714" t="str">
            <v>09906540</v>
          </cell>
          <cell r="F1714" t="str">
            <v>GP-Cap Specific</v>
          </cell>
          <cell r="G1714">
            <v>43617</v>
          </cell>
          <cell r="H1714" t="str">
            <v>202106</v>
          </cell>
          <cell r="I1714">
            <v>202106</v>
          </cell>
          <cell r="J1714" t="str">
            <v>CD</v>
          </cell>
          <cell r="K1714" t="str">
            <v>AA</v>
          </cell>
          <cell r="L1714" t="str">
            <v>397000</v>
          </cell>
          <cell r="M1714" t="str">
            <v xml:space="preserve">099                                </v>
          </cell>
          <cell r="N1714" t="str">
            <v>MILCOM</v>
          </cell>
          <cell r="O1714" t="str">
            <v xml:space="preserve">UADD    </v>
          </cell>
          <cell r="P1714" t="str">
            <v>Fiber Network Lease Service Replacement</v>
          </cell>
          <cell r="Q1714" t="str">
            <v>Fiber Network Lease Service Replacement</v>
          </cell>
          <cell r="R1714">
            <v>12614.47</v>
          </cell>
          <cell r="S1714" t="str">
            <v>5027</v>
          </cell>
          <cell r="T1714" t="str">
            <v>27P01</v>
          </cell>
          <cell r="U1714" t="str">
            <v>Programs</v>
          </cell>
          <cell r="V1714" t="str">
            <v>CD.AA.397000</v>
          </cell>
          <cell r="W1714">
            <v>9.307E-2</v>
          </cell>
          <cell r="X1714">
            <v>1174.0287229</v>
          </cell>
        </row>
        <row r="1715">
          <cell r="B1715" t="str">
            <v>28W01</v>
          </cell>
          <cell r="C1715" t="str">
            <v>5028</v>
          </cell>
          <cell r="D1715" t="str">
            <v>EBS/PP Enhancements 2020 Pkg 2</v>
          </cell>
          <cell r="E1715" t="str">
            <v>09906611</v>
          </cell>
          <cell r="F1715" t="str">
            <v>GP-Cap Specific</v>
          </cell>
          <cell r="G1715">
            <v>43678</v>
          </cell>
          <cell r="H1715" t="str">
            <v>202106</v>
          </cell>
          <cell r="I1715">
            <v>202106</v>
          </cell>
          <cell r="J1715" t="str">
            <v>CD</v>
          </cell>
          <cell r="K1715" t="str">
            <v>AA</v>
          </cell>
          <cell r="L1715" t="str">
            <v>303100</v>
          </cell>
          <cell r="M1715" t="str">
            <v xml:space="preserve">099                                </v>
          </cell>
          <cell r="N1715" t="str">
            <v>00</v>
          </cell>
          <cell r="O1715" t="str">
            <v xml:space="preserve">CFNU    </v>
          </cell>
          <cell r="P1715" t="str">
            <v>Financial &amp; Accounting Technology</v>
          </cell>
          <cell r="Q1715" t="str">
            <v>Financial &amp; Accounting Technology</v>
          </cell>
          <cell r="R1715">
            <v>142531.37</v>
          </cell>
          <cell r="S1715" t="str">
            <v>5028</v>
          </cell>
          <cell r="T1715" t="str">
            <v>28W01</v>
          </cell>
          <cell r="U1715" t="str">
            <v>Programs</v>
          </cell>
          <cell r="V1715" t="str">
            <v>CD.AA.303100</v>
          </cell>
          <cell r="W1715">
            <v>9.307E-2</v>
          </cell>
          <cell r="X1715">
            <v>13265.394605899999</v>
          </cell>
        </row>
        <row r="1716">
          <cell r="B1716" t="str">
            <v>28W01</v>
          </cell>
          <cell r="C1716" t="str">
            <v>5028</v>
          </cell>
          <cell r="D1716" t="str">
            <v>EBS/PP Enhancements 2020 Pkg 2</v>
          </cell>
          <cell r="E1716" t="str">
            <v>09906611</v>
          </cell>
          <cell r="F1716" t="str">
            <v>GP-Cap Specific</v>
          </cell>
          <cell r="G1716">
            <v>43678</v>
          </cell>
          <cell r="H1716" t="str">
            <v>202106</v>
          </cell>
          <cell r="I1716">
            <v>202106</v>
          </cell>
          <cell r="J1716" t="str">
            <v>CD</v>
          </cell>
          <cell r="K1716" t="str">
            <v>AA</v>
          </cell>
          <cell r="L1716" t="str">
            <v>303100</v>
          </cell>
          <cell r="M1716" t="str">
            <v xml:space="preserve">099                                </v>
          </cell>
          <cell r="N1716" t="str">
            <v>00</v>
          </cell>
          <cell r="O1716" t="str">
            <v xml:space="preserve">NURV    </v>
          </cell>
          <cell r="P1716" t="str">
            <v>Financial &amp; Accounting Technology</v>
          </cell>
          <cell r="Q1716" t="str">
            <v>Financial &amp; Accounting Technology</v>
          </cell>
          <cell r="R1716">
            <v>-142531.37</v>
          </cell>
          <cell r="S1716" t="str">
            <v>5028</v>
          </cell>
          <cell r="T1716" t="str">
            <v>28W01</v>
          </cell>
          <cell r="U1716" t="str">
            <v>Programs</v>
          </cell>
          <cell r="V1716" t="str">
            <v>CD.AA.303100</v>
          </cell>
          <cell r="W1716">
            <v>9.307E-2</v>
          </cell>
          <cell r="X1716">
            <v>-13265.394605899999</v>
          </cell>
        </row>
        <row r="1717">
          <cell r="B1717" t="str">
            <v>28W01</v>
          </cell>
          <cell r="C1717" t="str">
            <v>5028</v>
          </cell>
          <cell r="D1717" t="str">
            <v>EBS/PP Enhancements 2021-Pkg.1</v>
          </cell>
          <cell r="E1717" t="str">
            <v>09906794</v>
          </cell>
          <cell r="F1717" t="str">
            <v>GP-Cap Specific</v>
          </cell>
          <cell r="G1717">
            <v>44166</v>
          </cell>
          <cell r="H1717" t="str">
            <v>202106</v>
          </cell>
          <cell r="I1717">
            <v>202106</v>
          </cell>
          <cell r="J1717" t="str">
            <v>CD</v>
          </cell>
          <cell r="K1717" t="str">
            <v>AA</v>
          </cell>
          <cell r="L1717" t="str">
            <v>303100</v>
          </cell>
          <cell r="M1717" t="str">
            <v xml:space="preserve">099                                </v>
          </cell>
          <cell r="N1717" t="str">
            <v>00</v>
          </cell>
          <cell r="O1717" t="str">
            <v xml:space="preserve">UADD    </v>
          </cell>
          <cell r="P1717" t="str">
            <v>Financial &amp; Accounting Technology</v>
          </cell>
          <cell r="Q1717" t="str">
            <v>Financial &amp; Accounting Technology</v>
          </cell>
          <cell r="R1717">
            <v>114906.65</v>
          </cell>
          <cell r="S1717" t="str">
            <v>5028</v>
          </cell>
          <cell r="T1717" t="str">
            <v>28W01</v>
          </cell>
          <cell r="U1717" t="str">
            <v>Programs</v>
          </cell>
          <cell r="V1717" t="str">
            <v>CD.AA.303100</v>
          </cell>
          <cell r="W1717">
            <v>9.307E-2</v>
          </cell>
          <cell r="X1717">
            <v>10694.3619155</v>
          </cell>
        </row>
        <row r="1718">
          <cell r="B1718" t="str">
            <v>30P01</v>
          </cell>
          <cell r="C1718" t="str">
            <v>5030</v>
          </cell>
          <cell r="D1718" t="str">
            <v>Mobile Radio Refresh</v>
          </cell>
          <cell r="E1718" t="str">
            <v>09906769</v>
          </cell>
          <cell r="F1718" t="str">
            <v>GP-Cap Blanket</v>
          </cell>
          <cell r="G1718">
            <v>44166</v>
          </cell>
          <cell r="H1718" t="str">
            <v>202106</v>
          </cell>
          <cell r="I1718">
            <v>202106</v>
          </cell>
          <cell r="J1718" t="str">
            <v>CD</v>
          </cell>
          <cell r="K1718" t="str">
            <v>AA</v>
          </cell>
          <cell r="L1718" t="str">
            <v>397000</v>
          </cell>
          <cell r="M1718" t="str">
            <v xml:space="preserve">099                                </v>
          </cell>
          <cell r="N1718" t="str">
            <v>00</v>
          </cell>
          <cell r="O1718" t="str">
            <v xml:space="preserve">UADD    </v>
          </cell>
          <cell r="P1718" t="str">
            <v>Land Mobile Radio &amp; Real Time Comm Systems</v>
          </cell>
          <cell r="Q1718" t="str">
            <v>Land Mobile Radio &amp; Real Time Comm Systems</v>
          </cell>
          <cell r="R1718">
            <v>3382.36</v>
          </cell>
          <cell r="S1718" t="str">
            <v>5030</v>
          </cell>
          <cell r="T1718" t="str">
            <v>30P01</v>
          </cell>
          <cell r="U1718" t="str">
            <v>Programs</v>
          </cell>
          <cell r="V1718" t="str">
            <v>CD.AA.397000</v>
          </cell>
          <cell r="W1718">
            <v>9.307E-2</v>
          </cell>
          <cell r="X1718">
            <v>314.79624519999999</v>
          </cell>
        </row>
        <row r="1719">
          <cell r="B1719" t="str">
            <v>30P01</v>
          </cell>
          <cell r="C1719" t="str">
            <v>5030</v>
          </cell>
          <cell r="D1719" t="str">
            <v>RealTimeControl Radio Sys Ref</v>
          </cell>
          <cell r="E1719" t="str">
            <v>09906722</v>
          </cell>
          <cell r="F1719" t="str">
            <v>GP-Cap Specific</v>
          </cell>
          <cell r="G1719">
            <v>44013</v>
          </cell>
          <cell r="H1719" t="str">
            <v>202106</v>
          </cell>
          <cell r="I1719">
            <v>202106</v>
          </cell>
          <cell r="J1719" t="str">
            <v>CD</v>
          </cell>
          <cell r="K1719" t="str">
            <v>AA</v>
          </cell>
          <cell r="L1719" t="str">
            <v>303100</v>
          </cell>
          <cell r="M1719" t="str">
            <v xml:space="preserve">099                                </v>
          </cell>
          <cell r="N1719" t="str">
            <v>00</v>
          </cell>
          <cell r="O1719" t="str">
            <v xml:space="preserve">UADD    </v>
          </cell>
          <cell r="P1719" t="str">
            <v>Land Mobile Radio &amp; Real Time Comm Systems</v>
          </cell>
          <cell r="Q1719" t="str">
            <v>Land Mobile Radio &amp; Real Time Comm Systems</v>
          </cell>
          <cell r="R1719">
            <v>0</v>
          </cell>
          <cell r="S1719" t="str">
            <v>5030</v>
          </cell>
          <cell r="T1719" t="str">
            <v>30P01</v>
          </cell>
          <cell r="U1719" t="str">
            <v>Programs</v>
          </cell>
          <cell r="V1719" t="str">
            <v>CD.AA.303100</v>
          </cell>
          <cell r="W1719">
            <v>9.307E-2</v>
          </cell>
          <cell r="X1719">
            <v>0</v>
          </cell>
        </row>
        <row r="1720">
          <cell r="B1720" t="str">
            <v>30P01</v>
          </cell>
          <cell r="C1720" t="str">
            <v>5030</v>
          </cell>
          <cell r="D1720" t="str">
            <v>RealTimeControl Radio Sys Ref</v>
          </cell>
          <cell r="E1720" t="str">
            <v>09906722</v>
          </cell>
          <cell r="F1720" t="str">
            <v>GP-Cap Specific</v>
          </cell>
          <cell r="G1720">
            <v>44013</v>
          </cell>
          <cell r="H1720" t="str">
            <v>202106</v>
          </cell>
          <cell r="I1720">
            <v>202106</v>
          </cell>
          <cell r="J1720" t="str">
            <v>CD</v>
          </cell>
          <cell r="K1720" t="str">
            <v>AA</v>
          </cell>
          <cell r="L1720" t="str">
            <v>391100</v>
          </cell>
          <cell r="M1720" t="str">
            <v xml:space="preserve">099                                </v>
          </cell>
          <cell r="N1720" t="str">
            <v>00</v>
          </cell>
          <cell r="O1720" t="str">
            <v xml:space="preserve">UADD    </v>
          </cell>
          <cell r="P1720" t="str">
            <v>Land Mobile Radio &amp; Real Time Comm Systems</v>
          </cell>
          <cell r="Q1720" t="str">
            <v>Land Mobile Radio &amp; Real Time Comm Systems</v>
          </cell>
          <cell r="R1720">
            <v>0</v>
          </cell>
          <cell r="S1720" t="str">
            <v>5030</v>
          </cell>
          <cell r="T1720" t="str">
            <v>30P01</v>
          </cell>
          <cell r="U1720" t="str">
            <v>Programs</v>
          </cell>
          <cell r="V1720" t="str">
            <v>CD.AA.391100</v>
          </cell>
          <cell r="W1720">
            <v>9.307E-2</v>
          </cell>
          <cell r="X1720">
            <v>0</v>
          </cell>
        </row>
        <row r="1721">
          <cell r="B1721" t="str">
            <v>30P01</v>
          </cell>
          <cell r="C1721" t="str">
            <v>5030</v>
          </cell>
          <cell r="D1721" t="str">
            <v>RealTimeControl Radio Sys Ref</v>
          </cell>
          <cell r="E1721" t="str">
            <v>09906722</v>
          </cell>
          <cell r="F1721" t="str">
            <v>GP-Cap Specific</v>
          </cell>
          <cell r="G1721">
            <v>44013</v>
          </cell>
          <cell r="H1721" t="str">
            <v>202106</v>
          </cell>
          <cell r="I1721">
            <v>202106</v>
          </cell>
          <cell r="J1721" t="str">
            <v>CD</v>
          </cell>
          <cell r="K1721" t="str">
            <v>AA</v>
          </cell>
          <cell r="L1721" t="str">
            <v>397000</v>
          </cell>
          <cell r="M1721" t="str">
            <v xml:space="preserve">099                                </v>
          </cell>
          <cell r="N1721" t="str">
            <v>00</v>
          </cell>
          <cell r="O1721" t="str">
            <v xml:space="preserve">UADD    </v>
          </cell>
          <cell r="P1721" t="str">
            <v>Land Mobile Radio &amp; Real Time Comm Systems</v>
          </cell>
          <cell r="Q1721" t="str">
            <v>Land Mobile Radio &amp; Real Time Comm Systems</v>
          </cell>
          <cell r="R1721">
            <v>49590.43</v>
          </cell>
          <cell r="S1721" t="str">
            <v>5030</v>
          </cell>
          <cell r="T1721" t="str">
            <v>30P01</v>
          </cell>
          <cell r="U1721" t="str">
            <v>Programs</v>
          </cell>
          <cell r="V1721" t="str">
            <v>CD.AA.397000</v>
          </cell>
          <cell r="W1721">
            <v>9.307E-2</v>
          </cell>
          <cell r="X1721">
            <v>4615.3813201000003</v>
          </cell>
        </row>
        <row r="1722">
          <cell r="B1722" t="str">
            <v>30P01</v>
          </cell>
          <cell r="C1722" t="str">
            <v>5030</v>
          </cell>
          <cell r="D1722" t="str">
            <v>Sat Phone Install CG and Noxon</v>
          </cell>
          <cell r="E1722" t="str">
            <v>09906723</v>
          </cell>
          <cell r="F1722" t="str">
            <v>GP-Cap Specific</v>
          </cell>
          <cell r="G1722">
            <v>44013</v>
          </cell>
          <cell r="H1722" t="str">
            <v>202106</v>
          </cell>
          <cell r="I1722">
            <v>202106</v>
          </cell>
          <cell r="J1722" t="str">
            <v>CD</v>
          </cell>
          <cell r="K1722" t="str">
            <v>AA</v>
          </cell>
          <cell r="L1722" t="str">
            <v>397000</v>
          </cell>
          <cell r="M1722" t="str">
            <v xml:space="preserve">099                                </v>
          </cell>
          <cell r="N1722" t="str">
            <v>00</v>
          </cell>
          <cell r="O1722" t="str">
            <v xml:space="preserve">UADD    </v>
          </cell>
          <cell r="P1722" t="str">
            <v>Land Mobile Radio &amp; Real Time Comm Systems</v>
          </cell>
          <cell r="Q1722" t="str">
            <v>Land Mobile Radio &amp; Real Time Comm Systems</v>
          </cell>
          <cell r="R1722">
            <v>71505.710000000006</v>
          </cell>
          <cell r="S1722" t="str">
            <v>5030</v>
          </cell>
          <cell r="T1722" t="str">
            <v>30P01</v>
          </cell>
          <cell r="U1722" t="str">
            <v>Programs</v>
          </cell>
          <cell r="V1722" t="str">
            <v>CD.AA.397000</v>
          </cell>
          <cell r="W1722">
            <v>9.307E-2</v>
          </cell>
          <cell r="X1722">
            <v>6655.0364297000006</v>
          </cell>
        </row>
        <row r="1723">
          <cell r="B1723" t="str">
            <v>32P01</v>
          </cell>
          <cell r="C1723" t="str">
            <v>5032</v>
          </cell>
          <cell r="D1723" t="str">
            <v>Authentication - ISE (ACS)</v>
          </cell>
          <cell r="E1723" t="str">
            <v>09906692</v>
          </cell>
          <cell r="F1723" t="str">
            <v>GP-Cap Specific</v>
          </cell>
          <cell r="G1723">
            <v>43922</v>
          </cell>
          <cell r="H1723" t="str">
            <v>202106</v>
          </cell>
          <cell r="I1723">
            <v>202106</v>
          </cell>
          <cell r="J1723" t="str">
            <v>CD</v>
          </cell>
          <cell r="K1723" t="str">
            <v>AA</v>
          </cell>
          <cell r="L1723" t="str">
            <v>303100</v>
          </cell>
          <cell r="M1723" t="str">
            <v xml:space="preserve">099                                </v>
          </cell>
          <cell r="N1723" t="str">
            <v>00</v>
          </cell>
          <cell r="O1723" t="str">
            <v xml:space="preserve">UADD    </v>
          </cell>
          <cell r="P1723" t="str">
            <v>Enterprise Security</v>
          </cell>
          <cell r="Q1723" t="str">
            <v>Enterprise Security (CDAA)</v>
          </cell>
          <cell r="R1723">
            <v>63214.09</v>
          </cell>
          <cell r="S1723" t="str">
            <v>5032</v>
          </cell>
          <cell r="T1723" t="str">
            <v>32P01</v>
          </cell>
          <cell r="U1723" t="str">
            <v>Programs</v>
          </cell>
          <cell r="V1723" t="str">
            <v>CD.AA.303100</v>
          </cell>
          <cell r="W1723">
            <v>9.307E-2</v>
          </cell>
          <cell r="X1723">
            <v>5883.3353563000001</v>
          </cell>
        </row>
        <row r="1724">
          <cell r="B1724" t="str">
            <v>32P01</v>
          </cell>
          <cell r="C1724" t="str">
            <v>5032</v>
          </cell>
          <cell r="D1724" t="str">
            <v>Corporate Vuln Scanning Refrsh</v>
          </cell>
          <cell r="E1724" t="str">
            <v>09906661</v>
          </cell>
          <cell r="F1724" t="str">
            <v>GP-Cap Specific</v>
          </cell>
          <cell r="G1724">
            <v>43800</v>
          </cell>
          <cell r="H1724" t="str">
            <v>202106</v>
          </cell>
          <cell r="I1724">
            <v>202106</v>
          </cell>
          <cell r="J1724" t="str">
            <v>CD</v>
          </cell>
          <cell r="K1724" t="str">
            <v>AA</v>
          </cell>
          <cell r="L1724" t="str">
            <v>303100</v>
          </cell>
          <cell r="M1724" t="str">
            <v xml:space="preserve">099                                </v>
          </cell>
          <cell r="N1724" t="str">
            <v>00</v>
          </cell>
          <cell r="O1724" t="str">
            <v xml:space="preserve">CFNU    </v>
          </cell>
          <cell r="P1724" t="str">
            <v>Enterprise Security</v>
          </cell>
          <cell r="Q1724" t="str">
            <v>Enterprise Security (CDAA)</v>
          </cell>
          <cell r="R1724">
            <v>247275.9</v>
          </cell>
          <cell r="S1724" t="str">
            <v>5032</v>
          </cell>
          <cell r="T1724" t="str">
            <v>32P01</v>
          </cell>
          <cell r="U1724" t="str">
            <v>Programs</v>
          </cell>
          <cell r="V1724" t="str">
            <v>CD.AA.303100</v>
          </cell>
          <cell r="W1724">
            <v>9.307E-2</v>
          </cell>
          <cell r="X1724">
            <v>23013.968012999998</v>
          </cell>
        </row>
        <row r="1725">
          <cell r="B1725" t="str">
            <v>32P01</v>
          </cell>
          <cell r="C1725" t="str">
            <v>5032</v>
          </cell>
          <cell r="D1725" t="str">
            <v>Corporate Vuln Scanning Refrsh</v>
          </cell>
          <cell r="E1725" t="str">
            <v>09906661</v>
          </cell>
          <cell r="F1725" t="str">
            <v>GP-Cap Specific</v>
          </cell>
          <cell r="G1725">
            <v>43800</v>
          </cell>
          <cell r="H1725" t="str">
            <v>202106</v>
          </cell>
          <cell r="I1725">
            <v>202106</v>
          </cell>
          <cell r="J1725" t="str">
            <v>CD</v>
          </cell>
          <cell r="K1725" t="str">
            <v>AA</v>
          </cell>
          <cell r="L1725" t="str">
            <v>303100</v>
          </cell>
          <cell r="M1725" t="str">
            <v xml:space="preserve">099                                </v>
          </cell>
          <cell r="N1725" t="str">
            <v>00</v>
          </cell>
          <cell r="O1725" t="str">
            <v xml:space="preserve">NURV    </v>
          </cell>
          <cell r="P1725" t="str">
            <v>Enterprise Security</v>
          </cell>
          <cell r="Q1725" t="str">
            <v>Enterprise Security (CDAA)</v>
          </cell>
          <cell r="R1725">
            <v>-247275.9</v>
          </cell>
          <cell r="S1725" t="str">
            <v>5032</v>
          </cell>
          <cell r="T1725" t="str">
            <v>32P01</v>
          </cell>
          <cell r="U1725" t="str">
            <v>Programs</v>
          </cell>
          <cell r="V1725" t="str">
            <v>CD.AA.303100</v>
          </cell>
          <cell r="W1725">
            <v>9.307E-2</v>
          </cell>
          <cell r="X1725">
            <v>-23013.968012999998</v>
          </cell>
        </row>
        <row r="1726">
          <cell r="B1726" t="str">
            <v>32P01</v>
          </cell>
          <cell r="C1726" t="str">
            <v>5032</v>
          </cell>
          <cell r="D1726" t="str">
            <v>Edge Firewall Refresh</v>
          </cell>
          <cell r="E1726" t="str">
            <v>09906693</v>
          </cell>
          <cell r="F1726" t="str">
            <v>GP-Cap Specific</v>
          </cell>
          <cell r="G1726">
            <v>43922</v>
          </cell>
          <cell r="H1726" t="str">
            <v>202106</v>
          </cell>
          <cell r="I1726">
            <v>202106</v>
          </cell>
          <cell r="J1726" t="str">
            <v>CD</v>
          </cell>
          <cell r="K1726" t="str">
            <v>AA</v>
          </cell>
          <cell r="L1726" t="str">
            <v>303100</v>
          </cell>
          <cell r="M1726" t="str">
            <v xml:space="preserve">099                                </v>
          </cell>
          <cell r="N1726" t="str">
            <v>00</v>
          </cell>
          <cell r="O1726" t="str">
            <v xml:space="preserve">UADD    </v>
          </cell>
          <cell r="P1726" t="str">
            <v>Enterprise Security</v>
          </cell>
          <cell r="Q1726" t="str">
            <v>Enterprise Security (CDAA)</v>
          </cell>
          <cell r="R1726">
            <v>36761.79</v>
          </cell>
          <cell r="S1726" t="str">
            <v>5032</v>
          </cell>
          <cell r="T1726" t="str">
            <v>32P01</v>
          </cell>
          <cell r="U1726" t="str">
            <v>Programs</v>
          </cell>
          <cell r="V1726" t="str">
            <v>CD.AA.303100</v>
          </cell>
          <cell r="W1726">
            <v>9.307E-2</v>
          </cell>
          <cell r="X1726">
            <v>3421.4197953000003</v>
          </cell>
        </row>
        <row r="1727">
          <cell r="B1727" t="str">
            <v>32P01</v>
          </cell>
          <cell r="C1727" t="str">
            <v>5032</v>
          </cell>
          <cell r="D1727" t="str">
            <v>Edge Firewall Refresh</v>
          </cell>
          <cell r="E1727" t="str">
            <v>09906693</v>
          </cell>
          <cell r="F1727" t="str">
            <v>GP-Cap Specific</v>
          </cell>
          <cell r="G1727">
            <v>43922</v>
          </cell>
          <cell r="H1727" t="str">
            <v>202106</v>
          </cell>
          <cell r="I1727">
            <v>202106</v>
          </cell>
          <cell r="J1727" t="str">
            <v>CD</v>
          </cell>
          <cell r="K1727" t="str">
            <v>AA</v>
          </cell>
          <cell r="L1727" t="str">
            <v>391100</v>
          </cell>
          <cell r="M1727" t="str">
            <v xml:space="preserve">099                                </v>
          </cell>
          <cell r="N1727" t="str">
            <v>00</v>
          </cell>
          <cell r="O1727" t="str">
            <v xml:space="preserve">UADD    </v>
          </cell>
          <cell r="P1727" t="str">
            <v>Enterprise Security</v>
          </cell>
          <cell r="Q1727" t="str">
            <v>Enterprise Security (CDAA)</v>
          </cell>
          <cell r="R1727">
            <v>7352.35</v>
          </cell>
          <cell r="S1727" t="str">
            <v>5032</v>
          </cell>
          <cell r="T1727" t="str">
            <v>32P01</v>
          </cell>
          <cell r="U1727" t="str">
            <v>Programs</v>
          </cell>
          <cell r="V1727" t="str">
            <v>CD.AA.391100</v>
          </cell>
          <cell r="W1727">
            <v>9.307E-2</v>
          </cell>
          <cell r="X1727">
            <v>684.28321449999999</v>
          </cell>
        </row>
        <row r="1728">
          <cell r="B1728" t="str">
            <v>32P01</v>
          </cell>
          <cell r="C1728" t="str">
            <v>5032</v>
          </cell>
          <cell r="D1728" t="str">
            <v>Ent Central Log–Ingest Exp</v>
          </cell>
          <cell r="E1728" t="str">
            <v>09906500</v>
          </cell>
          <cell r="F1728" t="str">
            <v>GP-Cap Specific</v>
          </cell>
          <cell r="G1728">
            <v>43405</v>
          </cell>
          <cell r="H1728" t="str">
            <v>202106</v>
          </cell>
          <cell r="I1728">
            <v>202106</v>
          </cell>
          <cell r="J1728" t="str">
            <v>CD</v>
          </cell>
          <cell r="K1728" t="str">
            <v>AA</v>
          </cell>
          <cell r="L1728" t="str">
            <v>303100</v>
          </cell>
          <cell r="M1728" t="str">
            <v xml:space="preserve">099                                </v>
          </cell>
          <cell r="N1728" t="str">
            <v>00</v>
          </cell>
          <cell r="O1728" t="str">
            <v xml:space="preserve">UADD    </v>
          </cell>
          <cell r="P1728" t="str">
            <v>Enterprise Security</v>
          </cell>
          <cell r="Q1728" t="str">
            <v>Enterprise Security (CDAA)</v>
          </cell>
          <cell r="R1728">
            <v>9205.8799999999992</v>
          </cell>
          <cell r="S1728" t="str">
            <v>5032</v>
          </cell>
          <cell r="T1728" t="str">
            <v>32P01</v>
          </cell>
          <cell r="U1728" t="str">
            <v>Programs</v>
          </cell>
          <cell r="V1728" t="str">
            <v>CD.AA.303100</v>
          </cell>
          <cell r="W1728">
            <v>9.307E-2</v>
          </cell>
          <cell r="X1728">
            <v>856.7912515999999</v>
          </cell>
        </row>
        <row r="1729">
          <cell r="B1729" t="str">
            <v>32P01</v>
          </cell>
          <cell r="C1729" t="str">
            <v>5032</v>
          </cell>
          <cell r="D1729" t="str">
            <v>Ent Central Log–Ingest Exp</v>
          </cell>
          <cell r="E1729" t="str">
            <v>09906500</v>
          </cell>
          <cell r="F1729" t="str">
            <v>GP-Cap Specific</v>
          </cell>
          <cell r="G1729">
            <v>43405</v>
          </cell>
          <cell r="H1729" t="str">
            <v>202106</v>
          </cell>
          <cell r="I1729">
            <v>202106</v>
          </cell>
          <cell r="J1729" t="str">
            <v>CD</v>
          </cell>
          <cell r="K1729" t="str">
            <v>AA</v>
          </cell>
          <cell r="L1729" t="str">
            <v>391100</v>
          </cell>
          <cell r="M1729" t="str">
            <v xml:space="preserve">099                                </v>
          </cell>
          <cell r="N1729" t="str">
            <v>00</v>
          </cell>
          <cell r="O1729" t="str">
            <v xml:space="preserve">UADD    </v>
          </cell>
          <cell r="P1729" t="str">
            <v>Enterprise Security</v>
          </cell>
          <cell r="Q1729" t="str">
            <v>Enterprise Security (CDAA)</v>
          </cell>
          <cell r="R1729">
            <v>17311.53</v>
          </cell>
          <cell r="S1729" t="str">
            <v>5032</v>
          </cell>
          <cell r="T1729" t="str">
            <v>32P01</v>
          </cell>
          <cell r="U1729" t="str">
            <v>Programs</v>
          </cell>
          <cell r="V1729" t="str">
            <v>CD.AA.391100</v>
          </cell>
          <cell r="W1729">
            <v>9.307E-2</v>
          </cell>
          <cell r="X1729">
            <v>1611.1840970999999</v>
          </cell>
        </row>
        <row r="1730">
          <cell r="B1730" t="str">
            <v>32P01</v>
          </cell>
          <cell r="C1730" t="str">
            <v>5032</v>
          </cell>
          <cell r="D1730" t="str">
            <v>Password Filtering</v>
          </cell>
          <cell r="E1730" t="str">
            <v>09906694</v>
          </cell>
          <cell r="F1730" t="str">
            <v>GP-Cap Specific</v>
          </cell>
          <cell r="G1730">
            <v>43922</v>
          </cell>
          <cell r="H1730" t="str">
            <v>202106</v>
          </cell>
          <cell r="I1730">
            <v>202106</v>
          </cell>
          <cell r="J1730" t="str">
            <v>CD</v>
          </cell>
          <cell r="K1730" t="str">
            <v>AA</v>
          </cell>
          <cell r="L1730" t="str">
            <v>303132</v>
          </cell>
          <cell r="M1730" t="str">
            <v xml:space="preserve">099                                </v>
          </cell>
          <cell r="N1730" t="str">
            <v>00</v>
          </cell>
          <cell r="O1730" t="str">
            <v xml:space="preserve">UADD    </v>
          </cell>
          <cell r="P1730" t="str">
            <v>Enterprise Security</v>
          </cell>
          <cell r="Q1730" t="str">
            <v>Enterprise Security (CDAA)</v>
          </cell>
          <cell r="R1730">
            <v>7609.96</v>
          </cell>
          <cell r="S1730" t="str">
            <v>5032</v>
          </cell>
          <cell r="T1730" t="str">
            <v>32P01</v>
          </cell>
          <cell r="U1730" t="str">
            <v>Programs</v>
          </cell>
          <cell r="V1730" t="str">
            <v>CD.AA.303132</v>
          </cell>
          <cell r="W1730">
            <v>9.307E-2</v>
          </cell>
          <cell r="X1730">
            <v>708.2589772</v>
          </cell>
        </row>
        <row r="1731">
          <cell r="B1731" t="str">
            <v>33C09</v>
          </cell>
          <cell r="C1731" t="str">
            <v>5033</v>
          </cell>
          <cell r="D1731" t="str">
            <v>Access Mngmt System Refresh</v>
          </cell>
          <cell r="E1731" t="str">
            <v>09906423</v>
          </cell>
          <cell r="F1731" t="str">
            <v>GP-Cap Specific</v>
          </cell>
          <cell r="G1731">
            <v>43435</v>
          </cell>
          <cell r="H1731" t="str">
            <v>202106</v>
          </cell>
          <cell r="I1731">
            <v>202106</v>
          </cell>
          <cell r="J1731" t="str">
            <v>CD</v>
          </cell>
          <cell r="K1731" t="str">
            <v>AA</v>
          </cell>
          <cell r="L1731" t="str">
            <v>303100</v>
          </cell>
          <cell r="M1731" t="str">
            <v xml:space="preserve">099                                </v>
          </cell>
          <cell r="N1731" t="str">
            <v>00</v>
          </cell>
          <cell r="O1731" t="str">
            <v xml:space="preserve">UADD    </v>
          </cell>
          <cell r="P1731" t="str">
            <v>Facilities and Storage Locations Security</v>
          </cell>
          <cell r="Q1731" t="str">
            <v>Facilities and Storage Locations</v>
          </cell>
          <cell r="R1731">
            <v>16246.48</v>
          </cell>
          <cell r="S1731" t="str">
            <v>5033</v>
          </cell>
          <cell r="T1731" t="str">
            <v>33C09</v>
          </cell>
          <cell r="U1731" t="str">
            <v>Programs</v>
          </cell>
          <cell r="V1731" t="str">
            <v>CD.AA.303100</v>
          </cell>
          <cell r="W1731">
            <v>9.307E-2</v>
          </cell>
          <cell r="X1731">
            <v>1512.0598935999999</v>
          </cell>
        </row>
        <row r="1732">
          <cell r="B1732" t="str">
            <v>33C09</v>
          </cell>
          <cell r="C1732" t="str">
            <v>5033</v>
          </cell>
          <cell r="D1732" t="str">
            <v>Access Mngmt System Refresh</v>
          </cell>
          <cell r="E1732" t="str">
            <v>09906423</v>
          </cell>
          <cell r="F1732" t="str">
            <v>GP-Cap Specific</v>
          </cell>
          <cell r="G1732">
            <v>43435</v>
          </cell>
          <cell r="H1732" t="str">
            <v>202106</v>
          </cell>
          <cell r="I1732">
            <v>202106</v>
          </cell>
          <cell r="J1732" t="str">
            <v>CD</v>
          </cell>
          <cell r="K1732" t="str">
            <v>AA</v>
          </cell>
          <cell r="L1732" t="str">
            <v>391100</v>
          </cell>
          <cell r="M1732" t="str">
            <v xml:space="preserve">099                                </v>
          </cell>
          <cell r="N1732" t="str">
            <v>00</v>
          </cell>
          <cell r="O1732" t="str">
            <v xml:space="preserve">UADD    </v>
          </cell>
          <cell r="P1732" t="str">
            <v>Facilities and Storage Locations Security</v>
          </cell>
          <cell r="Q1732" t="str">
            <v>Facilities and Storage Locations</v>
          </cell>
          <cell r="R1732">
            <v>8123.25</v>
          </cell>
          <cell r="S1732" t="str">
            <v>5033</v>
          </cell>
          <cell r="T1732" t="str">
            <v>33C09</v>
          </cell>
          <cell r="U1732" t="str">
            <v>Programs</v>
          </cell>
          <cell r="V1732" t="str">
            <v>CD.AA.391100</v>
          </cell>
          <cell r="W1732">
            <v>9.307E-2</v>
          </cell>
          <cell r="X1732">
            <v>756.03087749999997</v>
          </cell>
        </row>
        <row r="1733">
          <cell r="B1733" t="str">
            <v>33C09</v>
          </cell>
          <cell r="C1733" t="str">
            <v>5033</v>
          </cell>
          <cell r="D1733" t="str">
            <v>Access Mngmt System Refresh</v>
          </cell>
          <cell r="E1733" t="str">
            <v>09906423</v>
          </cell>
          <cell r="F1733" t="str">
            <v>GP-Cap Specific</v>
          </cell>
          <cell r="G1733">
            <v>43435</v>
          </cell>
          <cell r="H1733" t="str">
            <v>202106</v>
          </cell>
          <cell r="I1733">
            <v>202106</v>
          </cell>
          <cell r="J1733" t="str">
            <v>CD</v>
          </cell>
          <cell r="K1733" t="str">
            <v>AA</v>
          </cell>
          <cell r="L1733" t="str">
            <v>397000</v>
          </cell>
          <cell r="M1733" t="str">
            <v xml:space="preserve">099                                </v>
          </cell>
          <cell r="N1733" t="str">
            <v>CENTR</v>
          </cell>
          <cell r="O1733" t="str">
            <v xml:space="preserve">UADD    </v>
          </cell>
          <cell r="P1733" t="str">
            <v>Facilities and Storage Locations Security</v>
          </cell>
          <cell r="Q1733" t="str">
            <v>Facilities and Storage Locations</v>
          </cell>
          <cell r="R1733">
            <v>1624.65</v>
          </cell>
          <cell r="S1733" t="str">
            <v>5033</v>
          </cell>
          <cell r="T1733" t="str">
            <v>33C09</v>
          </cell>
          <cell r="U1733" t="str">
            <v>Programs</v>
          </cell>
          <cell r="V1733" t="str">
            <v>CD.AA.397000</v>
          </cell>
          <cell r="W1733">
            <v>9.307E-2</v>
          </cell>
          <cell r="X1733">
            <v>151.2061755</v>
          </cell>
        </row>
        <row r="1734">
          <cell r="B1734" t="str">
            <v>35N09</v>
          </cell>
          <cell r="C1734" t="str">
            <v>5037</v>
          </cell>
          <cell r="D1734" t="str">
            <v>ITFA 2020-AV Blanket</v>
          </cell>
          <cell r="E1734" t="str">
            <v>09906619</v>
          </cell>
          <cell r="F1734" t="str">
            <v>GP-Cap Blanket</v>
          </cell>
          <cell r="G1734">
            <v>43800</v>
          </cell>
          <cell r="H1734" t="str">
            <v>202106</v>
          </cell>
          <cell r="I1734">
            <v>202106</v>
          </cell>
          <cell r="J1734" t="str">
            <v>CD</v>
          </cell>
          <cell r="K1734" t="str">
            <v>AA</v>
          </cell>
          <cell r="L1734" t="str">
            <v>391100</v>
          </cell>
          <cell r="M1734" t="str">
            <v xml:space="preserve">099                                </v>
          </cell>
          <cell r="N1734" t="str">
            <v>00</v>
          </cell>
          <cell r="O1734" t="str">
            <v xml:space="preserve">UADD    </v>
          </cell>
          <cell r="P1734" t="str">
            <v>Infrastructure Technology Failed Assets</v>
          </cell>
          <cell r="Q1734" t="str">
            <v>Infrastructure Technology Failed Assets</v>
          </cell>
          <cell r="R1734">
            <v>1254.44</v>
          </cell>
          <cell r="S1734" t="str">
            <v>5037</v>
          </cell>
          <cell r="T1734" t="str">
            <v>35N09</v>
          </cell>
          <cell r="U1734" t="str">
            <v>Programs</v>
          </cell>
          <cell r="V1734" t="str">
            <v>CD.AA.391100</v>
          </cell>
          <cell r="W1734">
            <v>9.307E-2</v>
          </cell>
          <cell r="X1734">
            <v>116.7507308</v>
          </cell>
        </row>
        <row r="1735">
          <cell r="B1735" t="str">
            <v>35N09</v>
          </cell>
          <cell r="C1735" t="str">
            <v>5037</v>
          </cell>
          <cell r="D1735" t="str">
            <v>ITFA 2020-FAN Blanket</v>
          </cell>
          <cell r="E1735" t="str">
            <v>09906626</v>
          </cell>
          <cell r="F1735" t="str">
            <v>GP-Cap Blanket</v>
          </cell>
          <cell r="G1735">
            <v>43800</v>
          </cell>
          <cell r="H1735" t="str">
            <v>202106</v>
          </cell>
          <cell r="I1735">
            <v>202106</v>
          </cell>
          <cell r="J1735" t="str">
            <v>CD</v>
          </cell>
          <cell r="K1735" t="str">
            <v>AA</v>
          </cell>
          <cell r="L1735" t="str">
            <v>397000</v>
          </cell>
          <cell r="M1735" t="str">
            <v xml:space="preserve">099                                </v>
          </cell>
          <cell r="N1735" t="str">
            <v>00</v>
          </cell>
          <cell r="O1735" t="str">
            <v xml:space="preserve">UADD    </v>
          </cell>
          <cell r="P1735" t="str">
            <v>Infrastructure Technology Failed Assets</v>
          </cell>
          <cell r="Q1735" t="str">
            <v>Infrastructure Technology Failed Assets</v>
          </cell>
          <cell r="R1735">
            <v>3062.28</v>
          </cell>
          <cell r="S1735" t="str">
            <v>5037</v>
          </cell>
          <cell r="T1735" t="str">
            <v>35N09</v>
          </cell>
          <cell r="U1735" t="str">
            <v>Programs</v>
          </cell>
          <cell r="V1735" t="str">
            <v>CD.AA.397000</v>
          </cell>
          <cell r="W1735">
            <v>9.307E-2</v>
          </cell>
          <cell r="X1735">
            <v>285.00639960000001</v>
          </cell>
        </row>
        <row r="1736">
          <cell r="B1736" t="str">
            <v>35N09</v>
          </cell>
          <cell r="C1736" t="str">
            <v>5037</v>
          </cell>
          <cell r="D1736" t="str">
            <v>ITFA 2020-Laptop Blanket</v>
          </cell>
          <cell r="E1736" t="str">
            <v>09906612</v>
          </cell>
          <cell r="F1736" t="str">
            <v>GP-Cap Blanket</v>
          </cell>
          <cell r="G1736">
            <v>43617</v>
          </cell>
          <cell r="H1736" t="str">
            <v>202106</v>
          </cell>
          <cell r="I1736">
            <v>202106</v>
          </cell>
          <cell r="J1736" t="str">
            <v>CD</v>
          </cell>
          <cell r="K1736" t="str">
            <v>AA</v>
          </cell>
          <cell r="L1736" t="str">
            <v>391100</v>
          </cell>
          <cell r="M1736" t="str">
            <v xml:space="preserve">099                                </v>
          </cell>
          <cell r="N1736" t="str">
            <v>00</v>
          </cell>
          <cell r="O1736" t="str">
            <v xml:space="preserve">UADD    </v>
          </cell>
          <cell r="P1736" t="str">
            <v>Infrastructure Technology Failed Assets</v>
          </cell>
          <cell r="Q1736" t="str">
            <v>Infrastructure Technology Failed Assets</v>
          </cell>
          <cell r="R1736">
            <v>631.16999999999996</v>
          </cell>
          <cell r="S1736" t="str">
            <v>5037</v>
          </cell>
          <cell r="T1736" t="str">
            <v>35N09</v>
          </cell>
          <cell r="U1736" t="str">
            <v>Programs</v>
          </cell>
          <cell r="V1736" t="str">
            <v>CD.AA.391100</v>
          </cell>
          <cell r="W1736">
            <v>9.307E-2</v>
          </cell>
          <cell r="X1736">
            <v>58.742991899999993</v>
          </cell>
        </row>
        <row r="1737">
          <cell r="B1737" t="str">
            <v>35N09</v>
          </cell>
          <cell r="C1737" t="str">
            <v>5037</v>
          </cell>
          <cell r="D1737" t="str">
            <v>ITFA 2020-Mobile Phones</v>
          </cell>
          <cell r="E1737" t="str">
            <v>09906622</v>
          </cell>
          <cell r="F1737" t="str">
            <v>GP-Cap Blanket</v>
          </cell>
          <cell r="G1737">
            <v>43800</v>
          </cell>
          <cell r="H1737" t="str">
            <v>202106</v>
          </cell>
          <cell r="I1737">
            <v>202106</v>
          </cell>
          <cell r="J1737" t="str">
            <v>CD</v>
          </cell>
          <cell r="K1737" t="str">
            <v>AA</v>
          </cell>
          <cell r="L1737" t="str">
            <v>397200</v>
          </cell>
          <cell r="M1737" t="str">
            <v xml:space="preserve">099                                </v>
          </cell>
          <cell r="N1737" t="str">
            <v>00</v>
          </cell>
          <cell r="O1737" t="str">
            <v xml:space="preserve">UADD    </v>
          </cell>
          <cell r="P1737" t="str">
            <v>Infrastructure Technology Failed Assets</v>
          </cell>
          <cell r="Q1737" t="str">
            <v>Infrastructure Technology Failed Assets</v>
          </cell>
          <cell r="R1737">
            <v>13234.05</v>
          </cell>
          <cell r="S1737" t="str">
            <v>5037</v>
          </cell>
          <cell r="T1737" t="str">
            <v>35N09</v>
          </cell>
          <cell r="U1737" t="str">
            <v>Programs</v>
          </cell>
          <cell r="V1737" t="str">
            <v>CD.AA.397200</v>
          </cell>
          <cell r="W1737">
            <v>9.307E-2</v>
          </cell>
          <cell r="X1737">
            <v>1231.6930335</v>
          </cell>
        </row>
        <row r="1738">
          <cell r="B1738" t="str">
            <v>35N09</v>
          </cell>
          <cell r="C1738" t="str">
            <v>5037</v>
          </cell>
          <cell r="D1738" t="str">
            <v>ITFA 2020-Monitor Replacement</v>
          </cell>
          <cell r="E1738" t="str">
            <v>09906621</v>
          </cell>
          <cell r="F1738" t="str">
            <v>GP-Cap Blanket</v>
          </cell>
          <cell r="G1738">
            <v>43800</v>
          </cell>
          <cell r="H1738" t="str">
            <v>202106</v>
          </cell>
          <cell r="I1738">
            <v>202106</v>
          </cell>
          <cell r="J1738" t="str">
            <v>CD</v>
          </cell>
          <cell r="K1738" t="str">
            <v>AA</v>
          </cell>
          <cell r="L1738" t="str">
            <v>391100</v>
          </cell>
          <cell r="M1738" t="str">
            <v xml:space="preserve">099                                </v>
          </cell>
          <cell r="N1738" t="str">
            <v>00</v>
          </cell>
          <cell r="O1738" t="str">
            <v xml:space="preserve">UADD    </v>
          </cell>
          <cell r="P1738" t="str">
            <v>Infrastructure Technology Failed Assets</v>
          </cell>
          <cell r="Q1738" t="str">
            <v>Infrastructure Technology Failed Assets</v>
          </cell>
          <cell r="R1738">
            <v>928.01</v>
          </cell>
          <cell r="S1738" t="str">
            <v>5037</v>
          </cell>
          <cell r="T1738" t="str">
            <v>35N09</v>
          </cell>
          <cell r="U1738" t="str">
            <v>Programs</v>
          </cell>
          <cell r="V1738" t="str">
            <v>CD.AA.391100</v>
          </cell>
          <cell r="W1738">
            <v>9.307E-2</v>
          </cell>
          <cell r="X1738">
            <v>86.369890699999999</v>
          </cell>
        </row>
        <row r="1739">
          <cell r="B1739" t="str">
            <v>35N09</v>
          </cell>
          <cell r="C1739" t="str">
            <v>5037</v>
          </cell>
          <cell r="D1739" t="str">
            <v>ITFA 2020-Printer Replacement</v>
          </cell>
          <cell r="E1739" t="str">
            <v>09906636</v>
          </cell>
          <cell r="F1739" t="str">
            <v>GP-Cap Blanket</v>
          </cell>
          <cell r="G1739">
            <v>43800</v>
          </cell>
          <cell r="H1739" t="str">
            <v>202106</v>
          </cell>
          <cell r="I1739">
            <v>202106</v>
          </cell>
          <cell r="J1739" t="str">
            <v>CD</v>
          </cell>
          <cell r="K1739" t="str">
            <v>AA</v>
          </cell>
          <cell r="L1739" t="str">
            <v>391100</v>
          </cell>
          <cell r="M1739" t="str">
            <v xml:space="preserve">099                                </v>
          </cell>
          <cell r="N1739" t="str">
            <v>00</v>
          </cell>
          <cell r="O1739" t="str">
            <v xml:space="preserve">UADD    </v>
          </cell>
          <cell r="P1739" t="str">
            <v>Infrastructure Technology Failed Assets</v>
          </cell>
          <cell r="Q1739" t="str">
            <v>Infrastructure Technology Failed Assets</v>
          </cell>
          <cell r="R1739">
            <v>11955.97</v>
          </cell>
          <cell r="S1739" t="str">
            <v>5037</v>
          </cell>
          <cell r="T1739" t="str">
            <v>35N09</v>
          </cell>
          <cell r="U1739" t="str">
            <v>Programs</v>
          </cell>
          <cell r="V1739" t="str">
            <v>CD.AA.391100</v>
          </cell>
          <cell r="W1739">
            <v>9.307E-2</v>
          </cell>
          <cell r="X1739">
            <v>1112.7421279</v>
          </cell>
        </row>
        <row r="1740">
          <cell r="B1740" t="str">
            <v>35N09</v>
          </cell>
          <cell r="C1740" t="str">
            <v>5037</v>
          </cell>
          <cell r="D1740" t="str">
            <v>ITFA Comms Device Blanket</v>
          </cell>
          <cell r="E1740" t="str">
            <v>09906815</v>
          </cell>
          <cell r="F1740" t="str">
            <v>GP-Cap Blanket</v>
          </cell>
          <cell r="G1740">
            <v>44197</v>
          </cell>
          <cell r="H1740" t="str">
            <v>202106</v>
          </cell>
          <cell r="I1740">
            <v>202106</v>
          </cell>
          <cell r="J1740" t="str">
            <v>CD</v>
          </cell>
          <cell r="K1740" t="str">
            <v>AA</v>
          </cell>
          <cell r="L1740" t="str">
            <v>397000</v>
          </cell>
          <cell r="M1740" t="str">
            <v xml:space="preserve">099                                </v>
          </cell>
          <cell r="N1740" t="str">
            <v>00</v>
          </cell>
          <cell r="O1740" t="str">
            <v xml:space="preserve">UADD    </v>
          </cell>
          <cell r="P1740" t="str">
            <v>Infrastructure Technology Failed Assets</v>
          </cell>
          <cell r="Q1740" t="str">
            <v>Infrastructure Technology Failed Assets</v>
          </cell>
          <cell r="R1740">
            <v>1123.6400000000001</v>
          </cell>
          <cell r="S1740" t="str">
            <v>5037</v>
          </cell>
          <cell r="T1740" t="str">
            <v>35N09</v>
          </cell>
          <cell r="U1740" t="str">
            <v>Programs</v>
          </cell>
          <cell r="V1740" t="str">
            <v>CD.AA.397000</v>
          </cell>
          <cell r="W1740">
            <v>9.307E-2</v>
          </cell>
          <cell r="X1740">
            <v>104.57717480000001</v>
          </cell>
        </row>
        <row r="1741">
          <cell r="B1741" t="str">
            <v>35N09</v>
          </cell>
          <cell r="C1741" t="str">
            <v>5037</v>
          </cell>
          <cell r="D1741" t="str">
            <v>ITFA Network Device Blanket</v>
          </cell>
          <cell r="E1741" t="str">
            <v>09906813</v>
          </cell>
          <cell r="F1741" t="str">
            <v>GP-Cap Blanket</v>
          </cell>
          <cell r="G1741">
            <v>44197</v>
          </cell>
          <cell r="H1741" t="str">
            <v>202106</v>
          </cell>
          <cell r="I1741">
            <v>202106</v>
          </cell>
          <cell r="J1741" t="str">
            <v>CD</v>
          </cell>
          <cell r="K1741" t="str">
            <v>AA</v>
          </cell>
          <cell r="L1741" t="str">
            <v>397000</v>
          </cell>
          <cell r="M1741" t="str">
            <v xml:space="preserve">099                                </v>
          </cell>
          <cell r="N1741" t="str">
            <v>00</v>
          </cell>
          <cell r="O1741" t="str">
            <v xml:space="preserve">UADD    </v>
          </cell>
          <cell r="P1741" t="str">
            <v>Infrastructure Technology Failed Assets</v>
          </cell>
          <cell r="Q1741" t="str">
            <v>Infrastructure Technology Failed Assets</v>
          </cell>
          <cell r="R1741">
            <v>1027.48</v>
          </cell>
          <cell r="S1741" t="str">
            <v>5037</v>
          </cell>
          <cell r="T1741" t="str">
            <v>35N09</v>
          </cell>
          <cell r="U1741" t="str">
            <v>Programs</v>
          </cell>
          <cell r="V1741" t="str">
            <v>CD.AA.397000</v>
          </cell>
          <cell r="W1741">
            <v>9.307E-2</v>
          </cell>
          <cell r="X1741">
            <v>95.627563600000002</v>
          </cell>
        </row>
        <row r="1742">
          <cell r="B1742" t="str">
            <v>35N09</v>
          </cell>
          <cell r="C1742" t="str">
            <v>5037</v>
          </cell>
          <cell r="D1742" t="str">
            <v>ITFA Storage Device Blanket</v>
          </cell>
          <cell r="E1742" t="str">
            <v>09906816</v>
          </cell>
          <cell r="F1742" t="str">
            <v>GP-Cap Blanket</v>
          </cell>
          <cell r="G1742">
            <v>44197</v>
          </cell>
          <cell r="H1742" t="str">
            <v>202106</v>
          </cell>
          <cell r="I1742">
            <v>202106</v>
          </cell>
          <cell r="J1742" t="str">
            <v>CD</v>
          </cell>
          <cell r="K1742" t="str">
            <v>AA</v>
          </cell>
          <cell r="L1742" t="str">
            <v>391100</v>
          </cell>
          <cell r="M1742" t="str">
            <v xml:space="preserve">099                                </v>
          </cell>
          <cell r="N1742" t="str">
            <v>00</v>
          </cell>
          <cell r="O1742" t="str">
            <v xml:space="preserve">UADD    </v>
          </cell>
          <cell r="P1742" t="str">
            <v>Infrastructure Technology Failed Assets</v>
          </cell>
          <cell r="Q1742" t="str">
            <v>Infrastructure Technology Failed Assets</v>
          </cell>
          <cell r="R1742">
            <v>955.35</v>
          </cell>
          <cell r="S1742" t="str">
            <v>5037</v>
          </cell>
          <cell r="T1742" t="str">
            <v>35N09</v>
          </cell>
          <cell r="U1742" t="str">
            <v>Programs</v>
          </cell>
          <cell r="V1742" t="str">
            <v>CD.AA.391100</v>
          </cell>
          <cell r="W1742">
            <v>9.307E-2</v>
          </cell>
          <cell r="X1742">
            <v>88.914424499999996</v>
          </cell>
        </row>
        <row r="1743">
          <cell r="B1743" t="str">
            <v>35N09</v>
          </cell>
          <cell r="C1743" t="str">
            <v>5037</v>
          </cell>
          <cell r="D1743" t="str">
            <v>ITFA UPS Failures #1</v>
          </cell>
          <cell r="E1743" t="str">
            <v>09906650</v>
          </cell>
          <cell r="F1743" t="str">
            <v>GP-Cap Specific</v>
          </cell>
          <cell r="G1743">
            <v>43831</v>
          </cell>
          <cell r="H1743" t="str">
            <v>202106</v>
          </cell>
          <cell r="I1743">
            <v>202106</v>
          </cell>
          <cell r="J1743" t="str">
            <v>CD</v>
          </cell>
          <cell r="K1743" t="str">
            <v>AA</v>
          </cell>
          <cell r="L1743" t="str">
            <v>397000</v>
          </cell>
          <cell r="M1743" t="str">
            <v xml:space="preserve">099                                </v>
          </cell>
          <cell r="N1743" t="str">
            <v>00</v>
          </cell>
          <cell r="O1743" t="str">
            <v xml:space="preserve">CFNU    </v>
          </cell>
          <cell r="P1743" t="str">
            <v>Infrastructure Technology Failed Assets</v>
          </cell>
          <cell r="Q1743" t="str">
            <v>Infrastructure Technology Failed Assets</v>
          </cell>
          <cell r="R1743">
            <v>821.24</v>
          </cell>
          <cell r="S1743" t="str">
            <v>5037</v>
          </cell>
          <cell r="T1743" t="str">
            <v>35N09</v>
          </cell>
          <cell r="U1743" t="str">
            <v>Programs</v>
          </cell>
          <cell r="V1743" t="str">
            <v>CD.AA.397000</v>
          </cell>
          <cell r="W1743">
            <v>9.307E-2</v>
          </cell>
          <cell r="X1743">
            <v>76.432806799999994</v>
          </cell>
        </row>
        <row r="1744">
          <cell r="B1744" t="str">
            <v>39E29</v>
          </cell>
          <cell r="C1744" t="str">
            <v>5039</v>
          </cell>
          <cell r="D1744" t="str">
            <v>Basic Workspace Technology</v>
          </cell>
          <cell r="E1744" t="str">
            <v>09906574</v>
          </cell>
          <cell r="F1744" t="str">
            <v>GP-Cap Blanket</v>
          </cell>
          <cell r="G1744">
            <v>43374</v>
          </cell>
          <cell r="H1744" t="str">
            <v>202106</v>
          </cell>
          <cell r="I1744">
            <v>202106</v>
          </cell>
          <cell r="J1744" t="str">
            <v>CD</v>
          </cell>
          <cell r="K1744" t="str">
            <v>AA</v>
          </cell>
          <cell r="L1744" t="str">
            <v>303100</v>
          </cell>
          <cell r="M1744" t="str">
            <v xml:space="preserve">099                                </v>
          </cell>
          <cell r="N1744" t="str">
            <v>00</v>
          </cell>
          <cell r="O1744" t="str">
            <v xml:space="preserve">UADD    </v>
          </cell>
          <cell r="P1744" t="str">
            <v>Basic Workplace Technology Delivery</v>
          </cell>
          <cell r="Q1744" t="str">
            <v>Basic Workplace Technology Delivery</v>
          </cell>
          <cell r="R1744">
            <v>24753.32</v>
          </cell>
          <cell r="S1744" t="str">
            <v>5039</v>
          </cell>
          <cell r="T1744" t="str">
            <v>39E29</v>
          </cell>
          <cell r="U1744" t="str">
            <v>Programs</v>
          </cell>
          <cell r="V1744" t="str">
            <v>CD.AA.303100</v>
          </cell>
          <cell r="W1744">
            <v>9.307E-2</v>
          </cell>
          <cell r="X1744">
            <v>2303.7914924000002</v>
          </cell>
        </row>
        <row r="1745">
          <cell r="B1745" t="str">
            <v>39E29</v>
          </cell>
          <cell r="C1745" t="str">
            <v>5039</v>
          </cell>
          <cell r="D1745" t="str">
            <v>Basic Workspace Technology</v>
          </cell>
          <cell r="E1745" t="str">
            <v>09906574</v>
          </cell>
          <cell r="F1745" t="str">
            <v>GP-Cap Blanket</v>
          </cell>
          <cell r="G1745">
            <v>43374</v>
          </cell>
          <cell r="H1745" t="str">
            <v>202106</v>
          </cell>
          <cell r="I1745">
            <v>202106</v>
          </cell>
          <cell r="J1745" t="str">
            <v>CD</v>
          </cell>
          <cell r="K1745" t="str">
            <v>AA</v>
          </cell>
          <cell r="L1745" t="str">
            <v>391000</v>
          </cell>
          <cell r="M1745" t="str">
            <v xml:space="preserve">099                                </v>
          </cell>
          <cell r="N1745" t="str">
            <v>00</v>
          </cell>
          <cell r="O1745" t="str">
            <v xml:space="preserve">UADD    </v>
          </cell>
          <cell r="P1745" t="str">
            <v>Basic Workplace Technology Delivery</v>
          </cell>
          <cell r="Q1745" t="str">
            <v>Basic Workplace Technology Delivery</v>
          </cell>
          <cell r="R1745">
            <v>24753.360000000001</v>
          </cell>
          <cell r="S1745" t="str">
            <v>5039</v>
          </cell>
          <cell r="T1745" t="str">
            <v>39E29</v>
          </cell>
          <cell r="U1745" t="str">
            <v>Programs</v>
          </cell>
          <cell r="V1745" t="str">
            <v>CD.AA.391000</v>
          </cell>
          <cell r="W1745">
            <v>9.307E-2</v>
          </cell>
          <cell r="X1745">
            <v>2303.7952152000003</v>
          </cell>
        </row>
        <row r="1746">
          <cell r="B1746" t="str">
            <v>39E29</v>
          </cell>
          <cell r="C1746" t="str">
            <v>5039</v>
          </cell>
          <cell r="D1746" t="str">
            <v>Basic Workspace Technology</v>
          </cell>
          <cell r="E1746" t="str">
            <v>09906574</v>
          </cell>
          <cell r="F1746" t="str">
            <v>GP-Cap Blanket</v>
          </cell>
          <cell r="G1746">
            <v>43374</v>
          </cell>
          <cell r="H1746" t="str">
            <v>202106</v>
          </cell>
          <cell r="I1746">
            <v>202106</v>
          </cell>
          <cell r="J1746" t="str">
            <v>CD</v>
          </cell>
          <cell r="K1746" t="str">
            <v>AA</v>
          </cell>
          <cell r="L1746" t="str">
            <v>391100</v>
          </cell>
          <cell r="M1746" t="str">
            <v xml:space="preserve">099                                </v>
          </cell>
          <cell r="N1746" t="str">
            <v>00</v>
          </cell>
          <cell r="O1746" t="str">
            <v xml:space="preserve">UADD    </v>
          </cell>
          <cell r="P1746" t="str">
            <v>Basic Workplace Technology Delivery</v>
          </cell>
          <cell r="Q1746" t="str">
            <v>Basic Workplace Technology Delivery</v>
          </cell>
          <cell r="R1746">
            <v>24753.360000000001</v>
          </cell>
          <cell r="S1746" t="str">
            <v>5039</v>
          </cell>
          <cell r="T1746" t="str">
            <v>39E29</v>
          </cell>
          <cell r="U1746" t="str">
            <v>Programs</v>
          </cell>
          <cell r="V1746" t="str">
            <v>CD.AA.391100</v>
          </cell>
          <cell r="W1746">
            <v>9.307E-2</v>
          </cell>
          <cell r="X1746">
            <v>2303.7952152000003</v>
          </cell>
        </row>
        <row r="1747">
          <cell r="B1747" t="str">
            <v>39E29</v>
          </cell>
          <cell r="C1747" t="str">
            <v>5039</v>
          </cell>
          <cell r="D1747" t="str">
            <v>Basic Workspace Technology</v>
          </cell>
          <cell r="E1747" t="str">
            <v>09906574</v>
          </cell>
          <cell r="F1747" t="str">
            <v>GP-Cap Blanket</v>
          </cell>
          <cell r="G1747">
            <v>43374</v>
          </cell>
          <cell r="H1747" t="str">
            <v>202106</v>
          </cell>
          <cell r="I1747">
            <v>202106</v>
          </cell>
          <cell r="J1747" t="str">
            <v>CD</v>
          </cell>
          <cell r="K1747" t="str">
            <v>AA</v>
          </cell>
          <cell r="L1747" t="str">
            <v>397000</v>
          </cell>
          <cell r="M1747" t="str">
            <v xml:space="preserve">099                                </v>
          </cell>
          <cell r="N1747" t="str">
            <v>00</v>
          </cell>
          <cell r="O1747" t="str">
            <v xml:space="preserve">UADD    </v>
          </cell>
          <cell r="P1747" t="str">
            <v>Basic Workplace Technology Delivery</v>
          </cell>
          <cell r="Q1747" t="str">
            <v>Basic Workplace Technology Delivery</v>
          </cell>
          <cell r="R1747">
            <v>24753.38</v>
          </cell>
          <cell r="S1747" t="str">
            <v>5039</v>
          </cell>
          <cell r="T1747" t="str">
            <v>39E29</v>
          </cell>
          <cell r="U1747" t="str">
            <v>Programs</v>
          </cell>
          <cell r="V1747" t="str">
            <v>CD.AA.397000</v>
          </cell>
          <cell r="W1747">
            <v>9.307E-2</v>
          </cell>
          <cell r="X1747">
            <v>2303.7970766000003</v>
          </cell>
        </row>
        <row r="1748">
          <cell r="B1748" t="str">
            <v>01C11</v>
          </cell>
          <cell r="C1748" t="str">
            <v>5040</v>
          </cell>
          <cell r="D1748" t="str">
            <v>CC&amp;B/MDM Pkgs 1 2021</v>
          </cell>
          <cell r="E1748" t="str">
            <v>09906777</v>
          </cell>
          <cell r="F1748" t="str">
            <v>GP-Cap Specific</v>
          </cell>
          <cell r="G1748">
            <v>44166</v>
          </cell>
          <cell r="H1748" t="str">
            <v>202106</v>
          </cell>
          <cell r="I1748">
            <v>202106</v>
          </cell>
          <cell r="J1748" t="str">
            <v>CD</v>
          </cell>
          <cell r="K1748" t="str">
            <v>AA</v>
          </cell>
          <cell r="L1748" t="str">
            <v>303100</v>
          </cell>
          <cell r="M1748" t="str">
            <v xml:space="preserve">099                                </v>
          </cell>
          <cell r="N1748" t="str">
            <v>00</v>
          </cell>
          <cell r="O1748" t="str">
            <v xml:space="preserve">UADD    </v>
          </cell>
          <cell r="P1748" t="str">
            <v>Customer Transactional Systems</v>
          </cell>
          <cell r="Q1748" t="str">
            <v>Customer Transactional Systems</v>
          </cell>
          <cell r="R1748">
            <v>1314699.08</v>
          </cell>
          <cell r="S1748" t="str">
            <v>5040</v>
          </cell>
          <cell r="T1748" t="str">
            <v>01C11</v>
          </cell>
          <cell r="V1748" t="str">
            <v>CD.AA.303100</v>
          </cell>
          <cell r="W1748">
            <v>9.307E-2</v>
          </cell>
          <cell r="X1748">
            <v>122359.04337560001</v>
          </cell>
        </row>
        <row r="1749">
          <cell r="B1749" t="str">
            <v>01C11</v>
          </cell>
          <cell r="C1749" t="str">
            <v>5040</v>
          </cell>
          <cell r="D1749" t="str">
            <v>CCB/MDM Features/Enh. Pkg.2</v>
          </cell>
          <cell r="E1749" t="str">
            <v>09906633</v>
          </cell>
          <cell r="F1749" t="str">
            <v>GP-Cap Specific</v>
          </cell>
          <cell r="G1749">
            <v>43800</v>
          </cell>
          <cell r="H1749" t="str">
            <v>202106</v>
          </cell>
          <cell r="I1749">
            <v>202106</v>
          </cell>
          <cell r="J1749" t="str">
            <v>CD</v>
          </cell>
          <cell r="K1749" t="str">
            <v>AA</v>
          </cell>
          <cell r="L1749" t="str">
            <v>303100</v>
          </cell>
          <cell r="M1749" t="str">
            <v xml:space="preserve">099                                </v>
          </cell>
          <cell r="N1749" t="str">
            <v>00</v>
          </cell>
          <cell r="O1749" t="str">
            <v xml:space="preserve">UADD    </v>
          </cell>
          <cell r="P1749" t="str">
            <v>Customer Transactional Systems</v>
          </cell>
          <cell r="Q1749" t="str">
            <v>Customer Transactional Systems</v>
          </cell>
          <cell r="R1749">
            <v>12051.36</v>
          </cell>
          <cell r="S1749" t="str">
            <v>5040</v>
          </cell>
          <cell r="T1749" t="str">
            <v>01C11</v>
          </cell>
          <cell r="V1749" t="str">
            <v>CD.AA.303100</v>
          </cell>
          <cell r="W1749">
            <v>9.307E-2</v>
          </cell>
          <cell r="X1749">
            <v>1121.6200752</v>
          </cell>
        </row>
        <row r="1750">
          <cell r="B1750" t="str">
            <v>01C11</v>
          </cell>
          <cell r="C1750" t="str">
            <v>5040</v>
          </cell>
          <cell r="D1750" t="str">
            <v>CCB/MDM Features/Enh. Pkg.2</v>
          </cell>
          <cell r="E1750" t="str">
            <v>09906633</v>
          </cell>
          <cell r="F1750" t="str">
            <v>GP-Cap Specific</v>
          </cell>
          <cell r="G1750">
            <v>43800</v>
          </cell>
          <cell r="H1750" t="str">
            <v>202106</v>
          </cell>
          <cell r="I1750">
            <v>202106</v>
          </cell>
          <cell r="J1750" t="str">
            <v>CD</v>
          </cell>
          <cell r="K1750" t="str">
            <v>AA</v>
          </cell>
          <cell r="L1750" t="str">
            <v>391100</v>
          </cell>
          <cell r="M1750" t="str">
            <v xml:space="preserve">099                                </v>
          </cell>
          <cell r="N1750" t="str">
            <v>00</v>
          </cell>
          <cell r="O1750" t="str">
            <v xml:space="preserve">UADD    </v>
          </cell>
          <cell r="P1750" t="str">
            <v>Customer Transactional Systems</v>
          </cell>
          <cell r="Q1750" t="str">
            <v>Customer Transactional Systems</v>
          </cell>
          <cell r="R1750">
            <v>0</v>
          </cell>
          <cell r="S1750" t="str">
            <v>5040</v>
          </cell>
          <cell r="T1750" t="str">
            <v>01C11</v>
          </cell>
          <cell r="V1750" t="str">
            <v>CD.AA.391100</v>
          </cell>
          <cell r="W1750">
            <v>9.307E-2</v>
          </cell>
          <cell r="X1750">
            <v>0</v>
          </cell>
        </row>
        <row r="1751">
          <cell r="B1751" t="str">
            <v>01C11</v>
          </cell>
          <cell r="C1751" t="str">
            <v>5040</v>
          </cell>
          <cell r="D1751" t="str">
            <v>My Clean Energy</v>
          </cell>
          <cell r="E1751" t="str">
            <v>09906724</v>
          </cell>
          <cell r="F1751" t="str">
            <v>GP-Cap Specific</v>
          </cell>
          <cell r="G1751">
            <v>44013</v>
          </cell>
          <cell r="H1751" t="str">
            <v>202106</v>
          </cell>
          <cell r="I1751">
            <v>202106</v>
          </cell>
          <cell r="J1751" t="str">
            <v>CD</v>
          </cell>
          <cell r="K1751" t="str">
            <v>AA</v>
          </cell>
          <cell r="L1751" t="str">
            <v>303100</v>
          </cell>
          <cell r="M1751" t="str">
            <v xml:space="preserve">099                                </v>
          </cell>
          <cell r="N1751" t="str">
            <v>00</v>
          </cell>
          <cell r="O1751" t="str">
            <v xml:space="preserve">UADD    </v>
          </cell>
          <cell r="P1751" t="str">
            <v>Customer Transactional Systems</v>
          </cell>
          <cell r="Q1751" t="str">
            <v>Customer Transactional Systems</v>
          </cell>
          <cell r="R1751">
            <v>111.07</v>
          </cell>
          <cell r="S1751" t="str">
            <v>5040</v>
          </cell>
          <cell r="T1751" t="str">
            <v>01C11</v>
          </cell>
          <cell r="V1751" t="str">
            <v>CD.AA.303100</v>
          </cell>
          <cell r="W1751">
            <v>9.307E-2</v>
          </cell>
          <cell r="X1751">
            <v>10.3372849</v>
          </cell>
        </row>
        <row r="1752">
          <cell r="B1752" t="str">
            <v>41W01</v>
          </cell>
          <cell r="C1752" t="str">
            <v>5041</v>
          </cell>
          <cell r="D1752" t="str">
            <v>GIS Enhancements 2021 Pkg 1</v>
          </cell>
          <cell r="E1752" t="str">
            <v>09906780</v>
          </cell>
          <cell r="F1752" t="str">
            <v>GP-Cap Specific</v>
          </cell>
          <cell r="G1752">
            <v>44166</v>
          </cell>
          <cell r="H1752" t="str">
            <v>202106</v>
          </cell>
          <cell r="I1752">
            <v>202106</v>
          </cell>
          <cell r="J1752" t="str">
            <v>CD</v>
          </cell>
          <cell r="K1752" t="str">
            <v>AA</v>
          </cell>
          <cell r="L1752" t="str">
            <v>303103</v>
          </cell>
          <cell r="M1752" t="str">
            <v xml:space="preserve">099                                </v>
          </cell>
          <cell r="N1752" t="str">
            <v>00</v>
          </cell>
          <cell r="O1752" t="str">
            <v xml:space="preserve">UADD    </v>
          </cell>
          <cell r="P1752" t="str">
            <v>Energy Delivery Modernization &amp; Operational Effici</v>
          </cell>
          <cell r="Q1752" t="str">
            <v>Energy Delivery Modernization &amp; Operational Effici</v>
          </cell>
          <cell r="R1752">
            <v>940.73</v>
          </cell>
          <cell r="S1752" t="str">
            <v>5041</v>
          </cell>
          <cell r="T1752" t="str">
            <v>41W01</v>
          </cell>
          <cell r="V1752" t="str">
            <v>CD.AA.303103</v>
          </cell>
          <cell r="W1752">
            <v>9.307E-2</v>
          </cell>
          <cell r="X1752">
            <v>87.553741099999996</v>
          </cell>
        </row>
        <row r="1753">
          <cell r="B1753" t="str">
            <v>47C08</v>
          </cell>
          <cell r="C1753" t="str">
            <v>5147</v>
          </cell>
          <cell r="D1753" t="str">
            <v>MobilityintheField-2021 Pkg 1</v>
          </cell>
          <cell r="E1753" t="str">
            <v>09906785</v>
          </cell>
          <cell r="F1753" t="str">
            <v>GP-Cap Specific</v>
          </cell>
          <cell r="G1753">
            <v>44166</v>
          </cell>
          <cell r="H1753" t="str">
            <v>202106</v>
          </cell>
          <cell r="I1753">
            <v>202106</v>
          </cell>
          <cell r="J1753" t="str">
            <v>CD</v>
          </cell>
          <cell r="K1753" t="str">
            <v>AA</v>
          </cell>
          <cell r="L1753" t="str">
            <v>303103</v>
          </cell>
          <cell r="M1753" t="str">
            <v xml:space="preserve">099                                </v>
          </cell>
          <cell r="N1753" t="str">
            <v>00</v>
          </cell>
          <cell r="O1753" t="str">
            <v xml:space="preserve">UADD    </v>
          </cell>
          <cell r="P1753" t="str">
            <v>Project Atlas</v>
          </cell>
          <cell r="Q1753" t="str">
            <v>Atlas</v>
          </cell>
          <cell r="R1753">
            <v>518715.33</v>
          </cell>
          <cell r="S1753" t="str">
            <v>5147</v>
          </cell>
          <cell r="T1753" t="str">
            <v>47C08</v>
          </cell>
          <cell r="U1753" t="str">
            <v>Projects</v>
          </cell>
          <cell r="V1753" t="str">
            <v>CD.AA.303103</v>
          </cell>
          <cell r="W1753">
            <v>9.307E-2</v>
          </cell>
          <cell r="X1753">
            <v>48276.835763100004</v>
          </cell>
        </row>
        <row r="1754">
          <cell r="B1754" t="str">
            <v>47C08</v>
          </cell>
          <cell r="C1754" t="str">
            <v>5147</v>
          </cell>
          <cell r="D1754" t="str">
            <v>MobilityintheField-2021 Pkg 1</v>
          </cell>
          <cell r="E1754" t="str">
            <v>09906785</v>
          </cell>
          <cell r="F1754" t="str">
            <v>GP-Cap Specific</v>
          </cell>
          <cell r="G1754">
            <v>44166</v>
          </cell>
          <cell r="H1754" t="str">
            <v>202106</v>
          </cell>
          <cell r="I1754">
            <v>202106</v>
          </cell>
          <cell r="J1754" t="str">
            <v>CD</v>
          </cell>
          <cell r="K1754" t="str">
            <v>AA</v>
          </cell>
          <cell r="L1754" t="str">
            <v>397000</v>
          </cell>
          <cell r="M1754" t="str">
            <v xml:space="preserve">099                                </v>
          </cell>
          <cell r="N1754" t="str">
            <v>00</v>
          </cell>
          <cell r="O1754" t="str">
            <v xml:space="preserve">UADD    </v>
          </cell>
          <cell r="P1754" t="str">
            <v>Project Atlas</v>
          </cell>
          <cell r="Q1754" t="str">
            <v>Atlas</v>
          </cell>
          <cell r="R1754">
            <v>58293.91</v>
          </cell>
          <cell r="S1754" t="str">
            <v>5147</v>
          </cell>
          <cell r="T1754" t="str">
            <v>47C08</v>
          </cell>
          <cell r="U1754" t="str">
            <v>Projects</v>
          </cell>
          <cell r="V1754" t="str">
            <v>CD.AA.397000</v>
          </cell>
          <cell r="W1754">
            <v>9.307E-2</v>
          </cell>
          <cell r="X1754">
            <v>5425.4142037000001</v>
          </cell>
        </row>
        <row r="1755">
          <cell r="B1755" t="str">
            <v>51N09</v>
          </cell>
          <cell r="C1755" t="str">
            <v>5151</v>
          </cell>
          <cell r="D1755" t="str">
            <v>Digital Channel Features Pkg2</v>
          </cell>
          <cell r="E1755" t="str">
            <v>09906628</v>
          </cell>
          <cell r="F1755" t="str">
            <v>GP-Cap Specific</v>
          </cell>
          <cell r="G1755">
            <v>43800</v>
          </cell>
          <cell r="H1755" t="str">
            <v>202106</v>
          </cell>
          <cell r="I1755">
            <v>202106</v>
          </cell>
          <cell r="J1755" t="str">
            <v>CD</v>
          </cell>
          <cell r="K1755" t="str">
            <v>AA</v>
          </cell>
          <cell r="L1755" t="str">
            <v>303100</v>
          </cell>
          <cell r="M1755" t="str">
            <v xml:space="preserve">099                                </v>
          </cell>
          <cell r="N1755" t="str">
            <v>00</v>
          </cell>
          <cell r="O1755" t="str">
            <v xml:space="preserve">UADD    </v>
          </cell>
          <cell r="P1755" t="str">
            <v>Customer Facing Technology</v>
          </cell>
          <cell r="Q1755" t="str">
            <v>Customer Facing Technology</v>
          </cell>
          <cell r="R1755">
            <v>884.86</v>
          </cell>
          <cell r="S1755" t="str">
            <v>5151</v>
          </cell>
          <cell r="T1755" t="str">
            <v>51N09</v>
          </cell>
          <cell r="U1755" t="str">
            <v>Programs</v>
          </cell>
          <cell r="V1755" t="str">
            <v>CD.AA.303100</v>
          </cell>
          <cell r="W1755">
            <v>9.307E-2</v>
          </cell>
          <cell r="X1755">
            <v>82.353920200000005</v>
          </cell>
        </row>
        <row r="1756">
          <cell r="B1756" t="str">
            <v>51N09</v>
          </cell>
          <cell r="C1756" t="str">
            <v>5151</v>
          </cell>
          <cell r="D1756" t="str">
            <v>Digital Channel Features Pkg2</v>
          </cell>
          <cell r="E1756" t="str">
            <v>09906628</v>
          </cell>
          <cell r="F1756" t="str">
            <v>GP-Cap Specific</v>
          </cell>
          <cell r="G1756">
            <v>43800</v>
          </cell>
          <cell r="H1756" t="str">
            <v>202106</v>
          </cell>
          <cell r="I1756">
            <v>202106</v>
          </cell>
          <cell r="J1756" t="str">
            <v>CD</v>
          </cell>
          <cell r="K1756" t="str">
            <v>AA</v>
          </cell>
          <cell r="L1756" t="str">
            <v>391100</v>
          </cell>
          <cell r="M1756" t="str">
            <v xml:space="preserve">099                                </v>
          </cell>
          <cell r="N1756" t="str">
            <v>00</v>
          </cell>
          <cell r="O1756" t="str">
            <v xml:space="preserve">UADD    </v>
          </cell>
          <cell r="P1756" t="str">
            <v>Customer Facing Technology</v>
          </cell>
          <cell r="Q1756" t="str">
            <v>Customer Facing Technology</v>
          </cell>
          <cell r="R1756">
            <v>0</v>
          </cell>
          <cell r="S1756" t="str">
            <v>5151</v>
          </cell>
          <cell r="T1756" t="str">
            <v>51N09</v>
          </cell>
          <cell r="U1756" t="str">
            <v>Programs</v>
          </cell>
          <cell r="V1756" t="str">
            <v>CD.AA.391100</v>
          </cell>
          <cell r="W1756">
            <v>9.307E-2</v>
          </cell>
          <cell r="X1756">
            <v>0</v>
          </cell>
        </row>
        <row r="1757">
          <cell r="B1757" t="str">
            <v>51N09</v>
          </cell>
          <cell r="C1757" t="str">
            <v>5151</v>
          </cell>
          <cell r="D1757" t="str">
            <v>Digital Channel Pkg 1 2021</v>
          </cell>
          <cell r="E1757" t="str">
            <v>09906778</v>
          </cell>
          <cell r="F1757" t="str">
            <v>GP-Cap Specific</v>
          </cell>
          <cell r="G1757">
            <v>44166</v>
          </cell>
          <cell r="H1757" t="str">
            <v>202106</v>
          </cell>
          <cell r="I1757">
            <v>202106</v>
          </cell>
          <cell r="J1757" t="str">
            <v>CD</v>
          </cell>
          <cell r="K1757" t="str">
            <v>AA</v>
          </cell>
          <cell r="L1757" t="str">
            <v>303103</v>
          </cell>
          <cell r="M1757" t="str">
            <v xml:space="preserve">099                                </v>
          </cell>
          <cell r="N1757" t="str">
            <v>00</v>
          </cell>
          <cell r="O1757" t="str">
            <v xml:space="preserve">UADD    </v>
          </cell>
          <cell r="P1757" t="str">
            <v>Customer Facing Technology</v>
          </cell>
          <cell r="Q1757" t="str">
            <v>Customer Facing Technology</v>
          </cell>
          <cell r="R1757">
            <v>1313040.01</v>
          </cell>
          <cell r="S1757" t="str">
            <v>5151</v>
          </cell>
          <cell r="T1757" t="str">
            <v>51N09</v>
          </cell>
          <cell r="U1757" t="str">
            <v>Programs</v>
          </cell>
          <cell r="V1757" t="str">
            <v>CD.AA.303103</v>
          </cell>
          <cell r="W1757">
            <v>9.307E-2</v>
          </cell>
          <cell r="X1757">
            <v>122204.63373070001</v>
          </cell>
        </row>
        <row r="1758">
          <cell r="B1758" t="str">
            <v>51N09</v>
          </cell>
          <cell r="C1758" t="str">
            <v>5151</v>
          </cell>
          <cell r="D1758" t="str">
            <v>Sitecore Upgrade</v>
          </cell>
          <cell r="E1758" t="str">
            <v>09906508</v>
          </cell>
          <cell r="F1758" t="str">
            <v>GP-Cap Specific</v>
          </cell>
          <cell r="G1758">
            <v>43525</v>
          </cell>
          <cell r="H1758" t="str">
            <v>202106</v>
          </cell>
          <cell r="I1758">
            <v>202106</v>
          </cell>
          <cell r="J1758" t="str">
            <v>CD</v>
          </cell>
          <cell r="K1758" t="str">
            <v>AA</v>
          </cell>
          <cell r="L1758" t="str">
            <v>303100</v>
          </cell>
          <cell r="M1758" t="str">
            <v xml:space="preserve">099                                </v>
          </cell>
          <cell r="N1758" t="str">
            <v>00</v>
          </cell>
          <cell r="O1758" t="str">
            <v xml:space="preserve">UADD    </v>
          </cell>
          <cell r="P1758" t="str">
            <v>Customer Facing Technology</v>
          </cell>
          <cell r="Q1758" t="str">
            <v>Customer Facing Technology</v>
          </cell>
          <cell r="R1758">
            <v>1644.43</v>
          </cell>
          <cell r="S1758" t="str">
            <v>5151</v>
          </cell>
          <cell r="T1758" t="str">
            <v>51N09</v>
          </cell>
          <cell r="U1758" t="str">
            <v>Programs</v>
          </cell>
          <cell r="V1758" t="str">
            <v>CD.AA.303100</v>
          </cell>
          <cell r="W1758">
            <v>9.307E-2</v>
          </cell>
          <cell r="X1758">
            <v>153.04710009999999</v>
          </cell>
        </row>
        <row r="1759">
          <cell r="B1759" t="str">
            <v>51N09</v>
          </cell>
          <cell r="C1759" t="str">
            <v>5151</v>
          </cell>
          <cell r="D1759" t="str">
            <v>Sitecore Upgrade</v>
          </cell>
          <cell r="E1759" t="str">
            <v>09906508</v>
          </cell>
          <cell r="F1759" t="str">
            <v>GP-Cap Specific</v>
          </cell>
          <cell r="G1759">
            <v>43525</v>
          </cell>
          <cell r="H1759" t="str">
            <v>202106</v>
          </cell>
          <cell r="I1759">
            <v>202106</v>
          </cell>
          <cell r="J1759" t="str">
            <v>CD</v>
          </cell>
          <cell r="K1759" t="str">
            <v>AA</v>
          </cell>
          <cell r="L1759" t="str">
            <v>391100</v>
          </cell>
          <cell r="M1759" t="str">
            <v xml:space="preserve">099                                </v>
          </cell>
          <cell r="N1759" t="str">
            <v>00</v>
          </cell>
          <cell r="O1759" t="str">
            <v xml:space="preserve">UADD    </v>
          </cell>
          <cell r="P1759" t="str">
            <v>Customer Facing Technology</v>
          </cell>
          <cell r="Q1759" t="str">
            <v>Customer Facing Technology</v>
          </cell>
          <cell r="R1759">
            <v>67.22</v>
          </cell>
          <cell r="S1759" t="str">
            <v>5151</v>
          </cell>
          <cell r="T1759" t="str">
            <v>51N09</v>
          </cell>
          <cell r="U1759" t="str">
            <v>Programs</v>
          </cell>
          <cell r="V1759" t="str">
            <v>CD.AA.391100</v>
          </cell>
          <cell r="W1759">
            <v>9.307E-2</v>
          </cell>
          <cell r="X1759">
            <v>6.2561653999999995</v>
          </cell>
        </row>
        <row r="1760">
          <cell r="B1760" t="str">
            <v>52N09</v>
          </cell>
          <cell r="C1760" t="str">
            <v>5152</v>
          </cell>
          <cell r="D1760" t="str">
            <v>(PCI) Walk-In - Kiosk</v>
          </cell>
          <cell r="E1760" t="str">
            <v>09906489</v>
          </cell>
          <cell r="F1760" t="str">
            <v>GP-Cap Specific</v>
          </cell>
          <cell r="G1760">
            <v>43497</v>
          </cell>
          <cell r="H1760" t="str">
            <v>202106</v>
          </cell>
          <cell r="I1760">
            <v>202106</v>
          </cell>
          <cell r="J1760" t="str">
            <v>CD</v>
          </cell>
          <cell r="K1760" t="str">
            <v>AA</v>
          </cell>
          <cell r="L1760" t="str">
            <v>303100</v>
          </cell>
          <cell r="M1760" t="str">
            <v xml:space="preserve">099                                </v>
          </cell>
          <cell r="N1760" t="str">
            <v>00</v>
          </cell>
          <cell r="O1760" t="str">
            <v xml:space="preserve">UADD    </v>
          </cell>
          <cell r="P1760" t="str">
            <v>Payment Card Industry (PCI)</v>
          </cell>
          <cell r="Q1760" t="str">
            <v>Payment Card Industry (PCI)</v>
          </cell>
          <cell r="R1760">
            <v>3132.76</v>
          </cell>
          <cell r="S1760" t="str">
            <v>5152</v>
          </cell>
          <cell r="T1760" t="str">
            <v>52N09</v>
          </cell>
          <cell r="U1760" t="str">
            <v>Projects</v>
          </cell>
          <cell r="V1760" t="str">
            <v>CD.AA.303100</v>
          </cell>
          <cell r="W1760">
            <v>9.307E-2</v>
          </cell>
          <cell r="X1760">
            <v>291.56597320000003</v>
          </cell>
        </row>
        <row r="1761">
          <cell r="B1761" t="str">
            <v>52N09</v>
          </cell>
          <cell r="C1761" t="str">
            <v>5152</v>
          </cell>
          <cell r="D1761" t="str">
            <v>(PCI) Walk-In - Kiosk</v>
          </cell>
          <cell r="E1761" t="str">
            <v>09906489</v>
          </cell>
          <cell r="F1761" t="str">
            <v>GP-Cap Specific</v>
          </cell>
          <cell r="G1761">
            <v>43497</v>
          </cell>
          <cell r="H1761" t="str">
            <v>202106</v>
          </cell>
          <cell r="I1761">
            <v>202106</v>
          </cell>
          <cell r="J1761" t="str">
            <v>CD</v>
          </cell>
          <cell r="K1761" t="str">
            <v>AA</v>
          </cell>
          <cell r="L1761" t="str">
            <v>391100</v>
          </cell>
          <cell r="M1761" t="str">
            <v xml:space="preserve">099                                </v>
          </cell>
          <cell r="N1761" t="str">
            <v>00</v>
          </cell>
          <cell r="O1761" t="str">
            <v xml:space="preserve">UADD    </v>
          </cell>
          <cell r="P1761" t="str">
            <v>Payment Card Industry (PCI)</v>
          </cell>
          <cell r="Q1761" t="str">
            <v>Payment Card Industry (PCI)</v>
          </cell>
          <cell r="R1761">
            <v>3806.9</v>
          </cell>
          <cell r="S1761" t="str">
            <v>5152</v>
          </cell>
          <cell r="T1761" t="str">
            <v>52N09</v>
          </cell>
          <cell r="U1761" t="str">
            <v>Projects</v>
          </cell>
          <cell r="V1761" t="str">
            <v>CD.AA.391100</v>
          </cell>
          <cell r="W1761">
            <v>9.307E-2</v>
          </cell>
          <cell r="X1761">
            <v>354.30818299999999</v>
          </cell>
        </row>
        <row r="1762">
          <cell r="B1762" t="str">
            <v>55N09</v>
          </cell>
          <cell r="C1762" t="str">
            <v>5155</v>
          </cell>
          <cell r="D1762" t="str">
            <v>Active Directory Refresh</v>
          </cell>
          <cell r="E1762" t="str">
            <v>09906700</v>
          </cell>
          <cell r="F1762" t="str">
            <v>GP-Cap Specific</v>
          </cell>
          <cell r="G1762">
            <v>43952</v>
          </cell>
          <cell r="H1762" t="str">
            <v>202106</v>
          </cell>
          <cell r="I1762">
            <v>202106</v>
          </cell>
          <cell r="J1762" t="str">
            <v>CD</v>
          </cell>
          <cell r="K1762" t="str">
            <v>AA</v>
          </cell>
          <cell r="L1762" t="str">
            <v>303100</v>
          </cell>
          <cell r="M1762" t="str">
            <v xml:space="preserve">099                                </v>
          </cell>
          <cell r="N1762" t="str">
            <v>00</v>
          </cell>
          <cell r="O1762" t="str">
            <v xml:space="preserve">UADD    </v>
          </cell>
          <cell r="P1762" t="str">
            <v>Data Center Compute and Storage Systems</v>
          </cell>
          <cell r="Q1762" t="str">
            <v>Data Center Compute and Storage Systems</v>
          </cell>
          <cell r="R1762">
            <v>15371.26</v>
          </cell>
          <cell r="S1762" t="str">
            <v>5155</v>
          </cell>
          <cell r="T1762" t="str">
            <v>55N09</v>
          </cell>
          <cell r="U1762" t="str">
            <v>Programs</v>
          </cell>
          <cell r="V1762" t="str">
            <v>CD.AA.303100</v>
          </cell>
          <cell r="W1762">
            <v>9.307E-2</v>
          </cell>
          <cell r="X1762">
            <v>1430.6031682</v>
          </cell>
        </row>
        <row r="1763">
          <cell r="B1763" t="str">
            <v>55N09</v>
          </cell>
          <cell r="C1763" t="str">
            <v>5155</v>
          </cell>
          <cell r="D1763" t="str">
            <v>Active Directory Refresh</v>
          </cell>
          <cell r="E1763" t="str">
            <v>09906700</v>
          </cell>
          <cell r="F1763" t="str">
            <v>GP-Cap Specific</v>
          </cell>
          <cell r="G1763">
            <v>43952</v>
          </cell>
          <cell r="H1763" t="str">
            <v>202106</v>
          </cell>
          <cell r="I1763">
            <v>202106</v>
          </cell>
          <cell r="J1763" t="str">
            <v>CD</v>
          </cell>
          <cell r="K1763" t="str">
            <v>AA</v>
          </cell>
          <cell r="L1763" t="str">
            <v>391100</v>
          </cell>
          <cell r="M1763" t="str">
            <v xml:space="preserve">099                                </v>
          </cell>
          <cell r="N1763" t="str">
            <v>00</v>
          </cell>
          <cell r="O1763" t="str">
            <v xml:space="preserve">UADD    </v>
          </cell>
          <cell r="P1763" t="str">
            <v>Data Center Compute and Storage Systems</v>
          </cell>
          <cell r="Q1763" t="str">
            <v>Data Center Compute and Storage Systems</v>
          </cell>
          <cell r="R1763">
            <v>0</v>
          </cell>
          <cell r="S1763" t="str">
            <v>5155</v>
          </cell>
          <cell r="T1763" t="str">
            <v>55N09</v>
          </cell>
          <cell r="U1763" t="str">
            <v>Programs</v>
          </cell>
          <cell r="V1763" t="str">
            <v>CD.AA.391100</v>
          </cell>
          <cell r="W1763">
            <v>9.307E-2</v>
          </cell>
          <cell r="X1763">
            <v>0</v>
          </cell>
        </row>
        <row r="1764">
          <cell r="B1764" t="str">
            <v>55N09</v>
          </cell>
          <cell r="C1764" t="str">
            <v>5155</v>
          </cell>
          <cell r="D1764" t="str">
            <v>Control Systems - Gen Storage</v>
          </cell>
          <cell r="E1764" t="str">
            <v>09906860</v>
          </cell>
          <cell r="F1764" t="str">
            <v>GP-Cap Specific</v>
          </cell>
          <cell r="G1764">
            <v>44287</v>
          </cell>
          <cell r="H1764" t="str">
            <v>202106</v>
          </cell>
          <cell r="I1764">
            <v>202106</v>
          </cell>
          <cell r="J1764" t="str">
            <v>CD</v>
          </cell>
          <cell r="K1764" t="str">
            <v>AA</v>
          </cell>
          <cell r="L1764" t="str">
            <v>391100</v>
          </cell>
          <cell r="M1764" t="str">
            <v xml:space="preserve">099                                </v>
          </cell>
          <cell r="N1764" t="str">
            <v>00</v>
          </cell>
          <cell r="O1764" t="str">
            <v xml:space="preserve">UADD    </v>
          </cell>
          <cell r="P1764" t="str">
            <v>Data Center Compute and Storage Systems</v>
          </cell>
          <cell r="Q1764" t="str">
            <v>Data Center Compute and Storage Systems</v>
          </cell>
          <cell r="R1764">
            <v>5466.95</v>
          </cell>
          <cell r="S1764" t="str">
            <v>5155</v>
          </cell>
          <cell r="T1764" t="str">
            <v>55N09</v>
          </cell>
          <cell r="U1764" t="str">
            <v>Programs</v>
          </cell>
          <cell r="V1764" t="str">
            <v>CD.AA.391100</v>
          </cell>
          <cell r="W1764">
            <v>9.307E-2</v>
          </cell>
          <cell r="X1764">
            <v>508.80903649999999</v>
          </cell>
        </row>
        <row r="1765">
          <cell r="B1765" t="str">
            <v>55N09</v>
          </cell>
          <cell r="C1765" t="str">
            <v>5155</v>
          </cell>
          <cell r="D1765" t="str">
            <v>Desigo CC Implementation</v>
          </cell>
          <cell r="E1765" t="str">
            <v>09906641</v>
          </cell>
          <cell r="F1765" t="str">
            <v>GP-Cap Specific</v>
          </cell>
          <cell r="G1765">
            <v>43831</v>
          </cell>
          <cell r="H1765" t="str">
            <v>202106</v>
          </cell>
          <cell r="I1765">
            <v>202106</v>
          </cell>
          <cell r="J1765" t="str">
            <v>CD</v>
          </cell>
          <cell r="K1765" t="str">
            <v>AA</v>
          </cell>
          <cell r="L1765" t="str">
            <v>303105</v>
          </cell>
          <cell r="M1765" t="str">
            <v xml:space="preserve">099                                </v>
          </cell>
          <cell r="N1765" t="str">
            <v>00</v>
          </cell>
          <cell r="O1765" t="str">
            <v xml:space="preserve">UADD    </v>
          </cell>
          <cell r="P1765" t="str">
            <v>Data Center Compute and Storage Systems</v>
          </cell>
          <cell r="Q1765" t="str">
            <v>Data Center Compute and Storage Systems</v>
          </cell>
          <cell r="R1765">
            <v>219328.78</v>
          </cell>
          <cell r="S1765" t="str">
            <v>5155</v>
          </cell>
          <cell r="T1765" t="str">
            <v>55N09</v>
          </cell>
          <cell r="U1765" t="str">
            <v>Programs</v>
          </cell>
          <cell r="V1765" t="str">
            <v>CD.AA.303105</v>
          </cell>
          <cell r="W1765">
            <v>9.307E-2</v>
          </cell>
          <cell r="X1765">
            <v>20412.929554599999</v>
          </cell>
        </row>
        <row r="1766">
          <cell r="B1766" t="str">
            <v>55N09</v>
          </cell>
          <cell r="C1766" t="str">
            <v>5155</v>
          </cell>
          <cell r="D1766" t="str">
            <v>Desigo CC Implementation</v>
          </cell>
          <cell r="E1766" t="str">
            <v>09906641</v>
          </cell>
          <cell r="F1766" t="str">
            <v>GP-Cap Specific</v>
          </cell>
          <cell r="G1766">
            <v>43831</v>
          </cell>
          <cell r="H1766" t="str">
            <v>202106</v>
          </cell>
          <cell r="I1766">
            <v>202106</v>
          </cell>
          <cell r="J1766" t="str">
            <v>CD</v>
          </cell>
          <cell r="K1766" t="str">
            <v>AA</v>
          </cell>
          <cell r="L1766" t="str">
            <v>391100</v>
          </cell>
          <cell r="M1766" t="str">
            <v xml:space="preserve">099                                </v>
          </cell>
          <cell r="N1766" t="str">
            <v>00</v>
          </cell>
          <cell r="O1766" t="str">
            <v xml:space="preserve">UADD    </v>
          </cell>
          <cell r="P1766" t="str">
            <v>Data Center Compute and Storage Systems</v>
          </cell>
          <cell r="Q1766" t="str">
            <v>Data Center Compute and Storage Systems</v>
          </cell>
          <cell r="R1766">
            <v>19016.96</v>
          </cell>
          <cell r="S1766" t="str">
            <v>5155</v>
          </cell>
          <cell r="T1766" t="str">
            <v>55N09</v>
          </cell>
          <cell r="U1766" t="str">
            <v>Programs</v>
          </cell>
          <cell r="V1766" t="str">
            <v>CD.AA.391100</v>
          </cell>
          <cell r="W1766">
            <v>9.307E-2</v>
          </cell>
          <cell r="X1766">
            <v>1769.9084671999999</v>
          </cell>
        </row>
        <row r="1767">
          <cell r="B1767" t="str">
            <v>55N09</v>
          </cell>
          <cell r="C1767" t="str">
            <v>5155</v>
          </cell>
          <cell r="D1767" t="str">
            <v>Gen Remote Site Server Ref Rpl</v>
          </cell>
          <cell r="E1767" t="str">
            <v>09906841</v>
          </cell>
          <cell r="F1767" t="str">
            <v>GP-Cap Specific</v>
          </cell>
          <cell r="G1767">
            <v>42644</v>
          </cell>
          <cell r="H1767" t="str">
            <v>202106</v>
          </cell>
          <cell r="I1767">
            <v>202106</v>
          </cell>
          <cell r="J1767" t="str">
            <v>CD</v>
          </cell>
          <cell r="K1767" t="str">
            <v>AA</v>
          </cell>
          <cell r="L1767" t="str">
            <v>303100</v>
          </cell>
          <cell r="M1767" t="str">
            <v xml:space="preserve">099                                </v>
          </cell>
          <cell r="N1767" t="str">
            <v>00</v>
          </cell>
          <cell r="O1767" t="str">
            <v xml:space="preserve">NURV    </v>
          </cell>
          <cell r="P1767" t="str">
            <v>Data Center Compute and Storage Systems</v>
          </cell>
          <cell r="Q1767" t="str">
            <v>Data Center Compute and Storage Systems</v>
          </cell>
          <cell r="R1767">
            <v>-11215.36</v>
          </cell>
          <cell r="S1767" t="str">
            <v>5155</v>
          </cell>
          <cell r="T1767" t="str">
            <v>55N09</v>
          </cell>
          <cell r="U1767" t="str">
            <v>Programs</v>
          </cell>
          <cell r="V1767" t="str">
            <v>CD.AA.303100</v>
          </cell>
          <cell r="W1767">
            <v>9.307E-2</v>
          </cell>
          <cell r="X1767">
            <v>-1043.8135552000001</v>
          </cell>
        </row>
        <row r="1768">
          <cell r="B1768" t="str">
            <v>55N09</v>
          </cell>
          <cell r="C1768" t="str">
            <v>5155</v>
          </cell>
          <cell r="D1768" t="str">
            <v>Gen Remote Site Server Ref Rpl</v>
          </cell>
          <cell r="E1768" t="str">
            <v>09906841</v>
          </cell>
          <cell r="F1768" t="str">
            <v>GP-Cap Specific</v>
          </cell>
          <cell r="G1768">
            <v>42644</v>
          </cell>
          <cell r="H1768" t="str">
            <v>202106</v>
          </cell>
          <cell r="I1768">
            <v>202106</v>
          </cell>
          <cell r="J1768" t="str">
            <v>CD</v>
          </cell>
          <cell r="K1768" t="str">
            <v>AA</v>
          </cell>
          <cell r="L1768" t="str">
            <v>391100</v>
          </cell>
          <cell r="M1768" t="str">
            <v xml:space="preserve">099                                </v>
          </cell>
          <cell r="N1768" t="str">
            <v>00</v>
          </cell>
          <cell r="O1768" t="str">
            <v xml:space="preserve">CFNU    </v>
          </cell>
          <cell r="P1768" t="str">
            <v>Data Center Compute and Storage Systems</v>
          </cell>
          <cell r="Q1768" t="str">
            <v>Data Center Compute and Storage Systems</v>
          </cell>
          <cell r="R1768">
            <v>169351.71</v>
          </cell>
          <cell r="S1768" t="str">
            <v>5155</v>
          </cell>
          <cell r="T1768" t="str">
            <v>55N09</v>
          </cell>
          <cell r="U1768" t="str">
            <v>Programs</v>
          </cell>
          <cell r="V1768" t="str">
            <v>CD.AA.391100</v>
          </cell>
          <cell r="W1768">
            <v>9.307E-2</v>
          </cell>
          <cell r="X1768">
            <v>15761.5636497</v>
          </cell>
        </row>
        <row r="1769">
          <cell r="B1769" t="str">
            <v>55N09</v>
          </cell>
          <cell r="C1769" t="str">
            <v>5155</v>
          </cell>
          <cell r="D1769" t="str">
            <v>Gen Remote Site Server Ref Rpl</v>
          </cell>
          <cell r="E1769" t="str">
            <v>09906841</v>
          </cell>
          <cell r="F1769" t="str">
            <v>GP-Cap Specific</v>
          </cell>
          <cell r="G1769">
            <v>42644</v>
          </cell>
          <cell r="H1769" t="str">
            <v>202106</v>
          </cell>
          <cell r="I1769">
            <v>202106</v>
          </cell>
          <cell r="J1769" t="str">
            <v>CD</v>
          </cell>
          <cell r="K1769" t="str">
            <v>AA</v>
          </cell>
          <cell r="L1769" t="str">
            <v>391100</v>
          </cell>
          <cell r="M1769" t="str">
            <v xml:space="preserve">099                                </v>
          </cell>
          <cell r="N1769" t="str">
            <v>00</v>
          </cell>
          <cell r="O1769" t="str">
            <v xml:space="preserve">NURV    </v>
          </cell>
          <cell r="P1769" t="str">
            <v>Data Center Compute and Storage Systems</v>
          </cell>
          <cell r="Q1769" t="str">
            <v>Data Center Compute and Storage Systems</v>
          </cell>
          <cell r="R1769">
            <v>-158136.35</v>
          </cell>
          <cell r="S1769" t="str">
            <v>5155</v>
          </cell>
          <cell r="T1769" t="str">
            <v>55N09</v>
          </cell>
          <cell r="U1769" t="str">
            <v>Programs</v>
          </cell>
          <cell r="V1769" t="str">
            <v>CD.AA.391100</v>
          </cell>
          <cell r="W1769">
            <v>9.307E-2</v>
          </cell>
          <cell r="X1769">
            <v>-14717.750094500001</v>
          </cell>
        </row>
        <row r="1770">
          <cell r="B1770" t="str">
            <v>56N09</v>
          </cell>
          <cell r="C1770" t="str">
            <v>5156</v>
          </cell>
          <cell r="D1770" t="str">
            <v>Regional Satellite Deployment</v>
          </cell>
          <cell r="E1770" t="str">
            <v>09906605</v>
          </cell>
          <cell r="F1770" t="str">
            <v>GP-Cap Specific</v>
          </cell>
          <cell r="G1770">
            <v>43525</v>
          </cell>
          <cell r="H1770" t="str">
            <v>202106</v>
          </cell>
          <cell r="I1770">
            <v>202106</v>
          </cell>
          <cell r="J1770" t="str">
            <v>CD</v>
          </cell>
          <cell r="K1770" t="str">
            <v>AA</v>
          </cell>
          <cell r="L1770" t="str">
            <v>397000</v>
          </cell>
          <cell r="M1770" t="str">
            <v xml:space="preserve">099                                </v>
          </cell>
          <cell r="N1770" t="str">
            <v>00</v>
          </cell>
          <cell r="O1770" t="str">
            <v xml:space="preserve">UADD    </v>
          </cell>
          <cell r="P1770" t="str">
            <v>Digital Grid Network Expansion</v>
          </cell>
          <cell r="Q1770" t="str">
            <v>Digital Grid Network Expansion</v>
          </cell>
          <cell r="R1770">
            <v>3030.69</v>
          </cell>
          <cell r="S1770" t="str">
            <v>5156</v>
          </cell>
          <cell r="T1770" t="str">
            <v>56N09</v>
          </cell>
          <cell r="U1770" t="str">
            <v>Programs</v>
          </cell>
          <cell r="V1770" t="str">
            <v>CD.AA.397000</v>
          </cell>
          <cell r="W1770">
            <v>9.307E-2</v>
          </cell>
          <cell r="X1770">
            <v>282.06631829999998</v>
          </cell>
        </row>
        <row r="1771">
          <cell r="B1771" t="str">
            <v>58K50</v>
          </cell>
          <cell r="C1771" t="str">
            <v>5158</v>
          </cell>
          <cell r="D1771" t="str">
            <v>CXP Implm Additional Features</v>
          </cell>
          <cell r="E1771" t="str">
            <v>09906729</v>
          </cell>
          <cell r="F1771" t="str">
            <v>GP-Cap Specific</v>
          </cell>
          <cell r="G1771">
            <v>43983</v>
          </cell>
          <cell r="H1771" t="str">
            <v>202106</v>
          </cell>
          <cell r="I1771">
            <v>202106</v>
          </cell>
          <cell r="J1771" t="str">
            <v>CD</v>
          </cell>
          <cell r="K1771" t="str">
            <v>AA</v>
          </cell>
          <cell r="L1771" t="str">
            <v>303135</v>
          </cell>
          <cell r="M1771" t="str">
            <v xml:space="preserve">099                                </v>
          </cell>
          <cell r="N1771" t="str">
            <v>00</v>
          </cell>
          <cell r="O1771" t="str">
            <v xml:space="preserve">UADD    </v>
          </cell>
          <cell r="P1771" t="str">
            <v>Customer Experience Platform Program</v>
          </cell>
          <cell r="Q1771" t="str">
            <v>Customer Experience Platform Program</v>
          </cell>
          <cell r="R1771">
            <v>4264384.2300000004</v>
          </cell>
          <cell r="S1771" t="str">
            <v>5158</v>
          </cell>
          <cell r="T1771" t="str">
            <v>58K50</v>
          </cell>
          <cell r="V1771" t="str">
            <v>CD.AA.303135</v>
          </cell>
          <cell r="W1771">
            <v>9.307E-2</v>
          </cell>
          <cell r="X1771">
            <v>396886.24028610002</v>
          </cell>
        </row>
        <row r="1772">
          <cell r="B1772" t="str">
            <v>80K51</v>
          </cell>
          <cell r="C1772" t="str">
            <v>7000</v>
          </cell>
          <cell r="D1772" t="str">
            <v>46208 Communications - SUV</v>
          </cell>
          <cell r="E1772" t="str">
            <v>09906682</v>
          </cell>
          <cell r="F1772" t="str">
            <v>GP-Cap Specific</v>
          </cell>
          <cell r="G1772">
            <v>43891</v>
          </cell>
          <cell r="H1772" t="str">
            <v>202106</v>
          </cell>
          <cell r="I1772">
            <v>202106</v>
          </cell>
          <cell r="J1772" t="str">
            <v>CD</v>
          </cell>
          <cell r="K1772" t="str">
            <v>AA</v>
          </cell>
          <cell r="L1772" t="str">
            <v>392046</v>
          </cell>
          <cell r="M1772" t="str">
            <v xml:space="preserve">099                                </v>
          </cell>
          <cell r="N1772" t="str">
            <v>00</v>
          </cell>
          <cell r="O1772" t="str">
            <v xml:space="preserve">UADD    </v>
          </cell>
          <cell r="P1772" t="str">
            <v>Transportation Equip</v>
          </cell>
          <cell r="Q1772" t="str">
            <v>Transportation Equipment-System Wide</v>
          </cell>
          <cell r="R1772">
            <v>269.41000000000003</v>
          </cell>
          <cell r="S1772" t="str">
            <v>7000</v>
          </cell>
          <cell r="T1772" t="str">
            <v>80K51</v>
          </cell>
          <cell r="U1772" t="str">
            <v>Programs</v>
          </cell>
          <cell r="V1772" t="str">
            <v>CD.AA.392046</v>
          </cell>
          <cell r="W1772">
            <v>9.307E-2</v>
          </cell>
          <cell r="X1772">
            <v>25.073988700000001</v>
          </cell>
        </row>
        <row r="1773">
          <cell r="B1773" t="str">
            <v>80K51</v>
          </cell>
          <cell r="C1773" t="str">
            <v>7000</v>
          </cell>
          <cell r="D1773" t="str">
            <v>46209 Communications - truck</v>
          </cell>
          <cell r="E1773" t="str">
            <v>09906683</v>
          </cell>
          <cell r="F1773" t="str">
            <v>GP-Cap Specific</v>
          </cell>
          <cell r="G1773">
            <v>43891</v>
          </cell>
          <cell r="H1773" t="str">
            <v>202106</v>
          </cell>
          <cell r="I1773">
            <v>202106</v>
          </cell>
          <cell r="J1773" t="str">
            <v>CD</v>
          </cell>
          <cell r="K1773" t="str">
            <v>AA</v>
          </cell>
          <cell r="L1773" t="str">
            <v>392046</v>
          </cell>
          <cell r="M1773" t="str">
            <v xml:space="preserve">099                                </v>
          </cell>
          <cell r="N1773" t="str">
            <v>00</v>
          </cell>
          <cell r="O1773" t="str">
            <v xml:space="preserve">UADD    </v>
          </cell>
          <cell r="P1773" t="str">
            <v>Transportation Equip</v>
          </cell>
          <cell r="Q1773" t="str">
            <v>Transportation Equipment-System Wide</v>
          </cell>
          <cell r="R1773">
            <v>269.41000000000003</v>
          </cell>
          <cell r="S1773" t="str">
            <v>7000</v>
          </cell>
          <cell r="T1773" t="str">
            <v>80K51</v>
          </cell>
          <cell r="U1773" t="str">
            <v>Programs</v>
          </cell>
          <cell r="V1773" t="str">
            <v>CD.AA.392046</v>
          </cell>
          <cell r="W1773">
            <v>9.307E-2</v>
          </cell>
          <cell r="X1773">
            <v>25.073988700000001</v>
          </cell>
        </row>
        <row r="1774">
          <cell r="B1774" t="str">
            <v>76H07</v>
          </cell>
          <cell r="C1774" t="str">
            <v>7003</v>
          </cell>
          <cell r="D1774" t="str">
            <v>Furniture Blanket</v>
          </cell>
          <cell r="E1774" t="str">
            <v>09905895</v>
          </cell>
          <cell r="F1774" t="str">
            <v>GP-Cap Blanket</v>
          </cell>
          <cell r="G1774">
            <v>42005</v>
          </cell>
          <cell r="H1774" t="str">
            <v>202106</v>
          </cell>
          <cell r="I1774">
            <v>202106</v>
          </cell>
          <cell r="J1774" t="str">
            <v>CD</v>
          </cell>
          <cell r="K1774" t="str">
            <v>AA</v>
          </cell>
          <cell r="L1774" t="str">
            <v>391000</v>
          </cell>
          <cell r="M1774" t="str">
            <v xml:space="preserve">099                                </v>
          </cell>
          <cell r="N1774" t="str">
            <v>00</v>
          </cell>
          <cell r="O1774" t="str">
            <v xml:space="preserve">UADD    </v>
          </cell>
          <cell r="P1774" t="str">
            <v>Office Furniture</v>
          </cell>
          <cell r="Q1774" t="str">
            <v>Office Furniture</v>
          </cell>
          <cell r="R1774">
            <v>10524.72</v>
          </cell>
          <cell r="S1774" t="str">
            <v>7003</v>
          </cell>
          <cell r="T1774" t="str">
            <v>76H07</v>
          </cell>
          <cell r="U1774" t="str">
            <v>Programs</v>
          </cell>
          <cell r="V1774" t="str">
            <v>CD.AA.391000</v>
          </cell>
          <cell r="W1774">
            <v>9.307E-2</v>
          </cell>
          <cell r="X1774">
            <v>979.53569039999991</v>
          </cell>
        </row>
        <row r="1775">
          <cell r="B1775" t="str">
            <v>86J51</v>
          </cell>
          <cell r="C1775" t="str">
            <v>7006</v>
          </cell>
          <cell r="D1775" t="str">
            <v>Common Capital Tools</v>
          </cell>
          <cell r="E1775" t="str">
            <v>09901860</v>
          </cell>
          <cell r="F1775" t="str">
            <v>GP-Cap Blanket</v>
          </cell>
          <cell r="G1775">
            <v>34317</v>
          </cell>
          <cell r="H1775" t="str">
            <v>202106</v>
          </cell>
          <cell r="I1775">
            <v>202106</v>
          </cell>
          <cell r="J1775" t="str">
            <v>CD</v>
          </cell>
          <cell r="K1775" t="str">
            <v>AA</v>
          </cell>
          <cell r="L1775" t="str">
            <v>394000</v>
          </cell>
          <cell r="M1775" t="str">
            <v xml:space="preserve">099                                </v>
          </cell>
          <cell r="N1775" t="str">
            <v>00</v>
          </cell>
          <cell r="O1775" t="str">
            <v xml:space="preserve">UADD    </v>
          </cell>
          <cell r="P1775" t="str">
            <v>Tools Lab &amp; Shop Equipment</v>
          </cell>
          <cell r="Q1775" t="str">
            <v>Tools/Lab/Shop Equipment</v>
          </cell>
          <cell r="R1775">
            <v>42398.34</v>
          </cell>
          <cell r="S1775" t="str">
            <v>7006</v>
          </cell>
          <cell r="T1775" t="str">
            <v>86J51</v>
          </cell>
          <cell r="U1775" t="str">
            <v>Programs</v>
          </cell>
          <cell r="V1775" t="str">
            <v>CD.AA.394000</v>
          </cell>
          <cell r="W1775">
            <v>9.307E-2</v>
          </cell>
          <cell r="X1775">
            <v>3946.0135037999999</v>
          </cell>
        </row>
        <row r="1776">
          <cell r="B1776" t="str">
            <v>86J51</v>
          </cell>
          <cell r="C1776" t="str">
            <v>7006</v>
          </cell>
          <cell r="D1776" t="str">
            <v>Gas Capital Tools-Common</v>
          </cell>
          <cell r="E1776" t="str">
            <v>09901861</v>
          </cell>
          <cell r="F1776" t="str">
            <v>GP-Cap Blanket</v>
          </cell>
          <cell r="G1776">
            <v>34305</v>
          </cell>
          <cell r="H1776" t="str">
            <v>202106</v>
          </cell>
          <cell r="I1776">
            <v>202106</v>
          </cell>
          <cell r="J1776" t="str">
            <v>GD</v>
          </cell>
          <cell r="K1776" t="str">
            <v>AA</v>
          </cell>
          <cell r="L1776" t="str">
            <v>394000</v>
          </cell>
          <cell r="M1776" t="str">
            <v xml:space="preserve">099                                </v>
          </cell>
          <cell r="N1776" t="str">
            <v>00</v>
          </cell>
          <cell r="O1776" t="str">
            <v xml:space="preserve">UADD    </v>
          </cell>
          <cell r="P1776" t="str">
            <v>Tools Lab &amp; Shop Equipment</v>
          </cell>
          <cell r="Q1776" t="str">
            <v>Tools/Lab/Shop Equipment</v>
          </cell>
          <cell r="R1776">
            <v>9727.49</v>
          </cell>
          <cell r="S1776" t="str">
            <v>7006</v>
          </cell>
          <cell r="T1776" t="str">
            <v>86J51</v>
          </cell>
          <cell r="U1776" t="str">
            <v>Programs</v>
          </cell>
          <cell r="V1776" t="str">
            <v>GD.AA.394000</v>
          </cell>
          <cell r="W1776">
            <v>0.31167</v>
          </cell>
          <cell r="X1776">
            <v>3031.7668082999999</v>
          </cell>
        </row>
        <row r="1777">
          <cell r="B1777" t="str">
            <v>86J51</v>
          </cell>
          <cell r="C1777" t="str">
            <v>7006</v>
          </cell>
          <cell r="D1777" t="str">
            <v>Gas Capital Tools-Oregon</v>
          </cell>
          <cell r="E1777" t="str">
            <v>06801861</v>
          </cell>
          <cell r="F1777" t="str">
            <v>GP-Cap Blanket</v>
          </cell>
          <cell r="G1777">
            <v>35214</v>
          </cell>
          <cell r="H1777" t="str">
            <v>202106</v>
          </cell>
          <cell r="I1777">
            <v>202106</v>
          </cell>
          <cell r="J1777" t="str">
            <v>GD</v>
          </cell>
          <cell r="K1777" t="str">
            <v>OR</v>
          </cell>
          <cell r="L1777" t="str">
            <v>394000</v>
          </cell>
          <cell r="M1777" t="str">
            <v xml:space="preserve">068                                </v>
          </cell>
          <cell r="N1777" t="str">
            <v>00</v>
          </cell>
          <cell r="O1777" t="str">
            <v xml:space="preserve">UADD    </v>
          </cell>
          <cell r="P1777" t="str">
            <v>Tools Lab &amp; Shop Equipment</v>
          </cell>
          <cell r="Q1777" t="str">
            <v>Tools/Lab/Shop Equipment</v>
          </cell>
          <cell r="R1777">
            <v>3424.1</v>
          </cell>
          <cell r="S1777" t="str">
            <v>7006</v>
          </cell>
          <cell r="T1777" t="str">
            <v>86J51</v>
          </cell>
          <cell r="U1777" t="str">
            <v>Programs</v>
          </cell>
          <cell r="V1777" t="str">
            <v>GD.OR.394000</v>
          </cell>
          <cell r="W1777">
            <v>1</v>
          </cell>
          <cell r="X1777">
            <v>3424.1</v>
          </cell>
        </row>
        <row r="1778">
          <cell r="B1778" t="str">
            <v>19C51</v>
          </cell>
          <cell r="C1778" t="str">
            <v>7060</v>
          </cell>
          <cell r="D1778" t="str">
            <v>CEF3 Lab Software &amp; Hardware</v>
          </cell>
          <cell r="E1778" t="str">
            <v>09906837</v>
          </cell>
          <cell r="F1778" t="str">
            <v>GP-Cap Specific</v>
          </cell>
          <cell r="G1778">
            <v>44256</v>
          </cell>
          <cell r="H1778" t="str">
            <v>202106</v>
          </cell>
          <cell r="I1778">
            <v>202106</v>
          </cell>
          <cell r="J1778" t="str">
            <v>CD</v>
          </cell>
          <cell r="K1778" t="str">
            <v>AA</v>
          </cell>
          <cell r="L1778" t="str">
            <v>303100</v>
          </cell>
          <cell r="M1778" t="str">
            <v xml:space="preserve">099                                </v>
          </cell>
          <cell r="N1778" t="str">
            <v>00</v>
          </cell>
          <cell r="O1778" t="str">
            <v xml:space="preserve">UADD    </v>
          </cell>
          <cell r="P1778" t="str">
            <v>Strategic Initiatives</v>
          </cell>
          <cell r="Q1778" t="str">
            <v>South Landing (Catalyst) - Clean Energy Fund 3</v>
          </cell>
          <cell r="R1778">
            <v>9875.8799999999992</v>
          </cell>
          <cell r="S1778" t="str">
            <v>7060</v>
          </cell>
          <cell r="T1778" t="str">
            <v>19C51</v>
          </cell>
          <cell r="U1778" t="str">
            <v>Projects</v>
          </cell>
          <cell r="V1778" t="str">
            <v>CD.AA.303100</v>
          </cell>
          <cell r="W1778">
            <v>9.307E-2</v>
          </cell>
          <cell r="X1778">
            <v>919.14815159999989</v>
          </cell>
        </row>
        <row r="1779">
          <cell r="B1779" t="str">
            <v>19C51</v>
          </cell>
          <cell r="C1779" t="str">
            <v>7060</v>
          </cell>
          <cell r="D1779" t="str">
            <v>CEF3 Lab Software &amp; Hardware</v>
          </cell>
          <cell r="E1779" t="str">
            <v>09906837</v>
          </cell>
          <cell r="F1779" t="str">
            <v>GP-Cap Specific</v>
          </cell>
          <cell r="G1779">
            <v>44256</v>
          </cell>
          <cell r="H1779" t="str">
            <v>202106</v>
          </cell>
          <cell r="I1779">
            <v>202106</v>
          </cell>
          <cell r="J1779" t="str">
            <v>CD</v>
          </cell>
          <cell r="K1779" t="str">
            <v>AA</v>
          </cell>
          <cell r="L1779" t="str">
            <v>391100</v>
          </cell>
          <cell r="M1779" t="str">
            <v xml:space="preserve">099                                </v>
          </cell>
          <cell r="N1779" t="str">
            <v>00</v>
          </cell>
          <cell r="O1779" t="str">
            <v xml:space="preserve">UADD    </v>
          </cell>
          <cell r="P1779" t="str">
            <v>Strategic Initiatives</v>
          </cell>
          <cell r="Q1779" t="str">
            <v>South Landing (Catalyst) - Clean Energy Fund 3</v>
          </cell>
          <cell r="R1779">
            <v>9875.86</v>
          </cell>
          <cell r="S1779" t="str">
            <v>7060</v>
          </cell>
          <cell r="T1779" t="str">
            <v>19C51</v>
          </cell>
          <cell r="U1779" t="str">
            <v>Projects</v>
          </cell>
          <cell r="V1779" t="str">
            <v>CD.AA.391100</v>
          </cell>
          <cell r="W1779">
            <v>9.307E-2</v>
          </cell>
          <cell r="X1779">
            <v>919.14629020000007</v>
          </cell>
        </row>
        <row r="1780">
          <cell r="B1780" t="str">
            <v>19W09</v>
          </cell>
          <cell r="C1780" t="str">
            <v>7060</v>
          </cell>
          <cell r="D1780" t="str">
            <v>CXP Ph 1: Initial CRM Features</v>
          </cell>
          <cell r="E1780" t="str">
            <v>09906604</v>
          </cell>
          <cell r="F1780" t="str">
            <v>GP-Cap Specific</v>
          </cell>
          <cell r="G1780">
            <v>43709</v>
          </cell>
          <cell r="H1780" t="str">
            <v>202106</v>
          </cell>
          <cell r="I1780">
            <v>202106</v>
          </cell>
          <cell r="J1780" t="str">
            <v>CD</v>
          </cell>
          <cell r="K1780" t="str">
            <v>AA</v>
          </cell>
          <cell r="L1780" t="str">
            <v>303100</v>
          </cell>
          <cell r="M1780" t="str">
            <v xml:space="preserve">099                                </v>
          </cell>
          <cell r="N1780" t="str">
            <v>00</v>
          </cell>
          <cell r="O1780" t="str">
            <v xml:space="preserve">UADD    </v>
          </cell>
          <cell r="P1780" t="str">
            <v>Strategic Initiatives</v>
          </cell>
          <cell r="Q1780" t="str">
            <v>Customer Experience Platform</v>
          </cell>
          <cell r="R1780">
            <v>964.04</v>
          </cell>
          <cell r="S1780" t="str">
            <v>7060</v>
          </cell>
          <cell r="T1780" t="str">
            <v>19W09</v>
          </cell>
          <cell r="V1780" t="str">
            <v>CD.AA.303100</v>
          </cell>
          <cell r="W1780">
            <v>9.307E-2</v>
          </cell>
          <cell r="X1780">
            <v>89.723202799999996</v>
          </cell>
        </row>
        <row r="1781">
          <cell r="B1781" t="str">
            <v>19W09</v>
          </cell>
          <cell r="C1781" t="str">
            <v>7060</v>
          </cell>
          <cell r="D1781" t="str">
            <v>CXP Ph 1: Initial CRM Features</v>
          </cell>
          <cell r="E1781" t="str">
            <v>09906604</v>
          </cell>
          <cell r="F1781" t="str">
            <v>GP-Cap Specific</v>
          </cell>
          <cell r="G1781">
            <v>43709</v>
          </cell>
          <cell r="H1781" t="str">
            <v>202106</v>
          </cell>
          <cell r="I1781">
            <v>202106</v>
          </cell>
          <cell r="J1781" t="str">
            <v>CD</v>
          </cell>
          <cell r="K1781" t="str">
            <v>AA</v>
          </cell>
          <cell r="L1781" t="str">
            <v>391100</v>
          </cell>
          <cell r="M1781" t="str">
            <v xml:space="preserve">099                                </v>
          </cell>
          <cell r="N1781" t="str">
            <v>00</v>
          </cell>
          <cell r="O1781" t="str">
            <v xml:space="preserve">UADD    </v>
          </cell>
          <cell r="P1781" t="str">
            <v>Strategic Initiatives</v>
          </cell>
          <cell r="Q1781" t="str">
            <v>Customer Experience Platform</v>
          </cell>
          <cell r="R1781">
            <v>0</v>
          </cell>
          <cell r="S1781" t="str">
            <v>7060</v>
          </cell>
          <cell r="T1781" t="str">
            <v>19W09</v>
          </cell>
          <cell r="V1781" t="str">
            <v>CD.AA.391100</v>
          </cell>
          <cell r="W1781">
            <v>9.307E-2</v>
          </cell>
          <cell r="X1781">
            <v>0</v>
          </cell>
        </row>
        <row r="1782">
          <cell r="B1782" t="str">
            <v>2BH07</v>
          </cell>
          <cell r="C1782" t="str">
            <v>7131</v>
          </cell>
          <cell r="D1782" t="str">
            <v xml:space="preserve">New Fleet &amp; Wash Bay Bldg		</v>
          </cell>
          <cell r="E1782" t="str">
            <v>11005268</v>
          </cell>
          <cell r="F1782" t="str">
            <v>GP-Cap Specific</v>
          </cell>
          <cell r="G1782">
            <v>42522</v>
          </cell>
          <cell r="H1782" t="str">
            <v>202106</v>
          </cell>
          <cell r="I1782">
            <v>202106</v>
          </cell>
          <cell r="J1782" t="str">
            <v>CD</v>
          </cell>
          <cell r="K1782" t="str">
            <v>AA</v>
          </cell>
          <cell r="L1782" t="str">
            <v>390100</v>
          </cell>
          <cell r="M1782" t="str">
            <v xml:space="preserve">099                                </v>
          </cell>
          <cell r="N1782" t="str">
            <v>CENTR</v>
          </cell>
          <cell r="O1782" t="str">
            <v xml:space="preserve">CFNU    </v>
          </cell>
          <cell r="P1782" t="str">
            <v>COF Long Term Restructuring Plan Phase 2</v>
          </cell>
          <cell r="Q1782" t="str">
            <v>New Fleet Building</v>
          </cell>
          <cell r="R1782">
            <v>10073033.189999999</v>
          </cell>
          <cell r="S1782" t="str">
            <v>7131</v>
          </cell>
          <cell r="T1782" t="str">
            <v>2BH07</v>
          </cell>
          <cell r="U1782" t="str">
            <v>Projects</v>
          </cell>
          <cell r="V1782" t="str">
            <v>CD.AA.390100</v>
          </cell>
          <cell r="W1782">
            <v>9.307E-2</v>
          </cell>
          <cell r="X1782">
            <v>937497.19899329997</v>
          </cell>
        </row>
        <row r="1783">
          <cell r="B1783" t="str">
            <v>2BH07</v>
          </cell>
          <cell r="C1783" t="str">
            <v>7131</v>
          </cell>
          <cell r="D1783" t="str">
            <v xml:space="preserve">New Fleet &amp; Wash Bay Bldg		</v>
          </cell>
          <cell r="E1783" t="str">
            <v>11005268</v>
          </cell>
          <cell r="F1783" t="str">
            <v>GP-Cap Specific</v>
          </cell>
          <cell r="G1783">
            <v>42522</v>
          </cell>
          <cell r="H1783" t="str">
            <v>202106</v>
          </cell>
          <cell r="I1783">
            <v>202106</v>
          </cell>
          <cell r="J1783" t="str">
            <v>CD</v>
          </cell>
          <cell r="K1783" t="str">
            <v>AA</v>
          </cell>
          <cell r="L1783" t="str">
            <v>390100</v>
          </cell>
          <cell r="M1783" t="str">
            <v xml:space="preserve">099                                </v>
          </cell>
          <cell r="N1783" t="str">
            <v>CENTR</v>
          </cell>
          <cell r="O1783" t="str">
            <v xml:space="preserve">NURV    </v>
          </cell>
          <cell r="P1783" t="str">
            <v>COF Long Term Restructuring Plan Phase 2</v>
          </cell>
          <cell r="Q1783" t="str">
            <v>New Fleet Building</v>
          </cell>
          <cell r="R1783">
            <v>-11071298.07</v>
          </cell>
          <cell r="S1783" t="str">
            <v>7131</v>
          </cell>
          <cell r="T1783" t="str">
            <v>2BH07</v>
          </cell>
          <cell r="U1783" t="str">
            <v>Projects</v>
          </cell>
          <cell r="V1783" t="str">
            <v>CD.AA.390100</v>
          </cell>
          <cell r="W1783">
            <v>9.307E-2</v>
          </cell>
          <cell r="X1783">
            <v>-1030405.7113749001</v>
          </cell>
        </row>
        <row r="1784">
          <cell r="B1784" t="str">
            <v>2BH07</v>
          </cell>
          <cell r="C1784" t="str">
            <v>7131</v>
          </cell>
          <cell r="D1784" t="str">
            <v xml:space="preserve">New Fleet &amp; Wash Bay Bldg		</v>
          </cell>
          <cell r="E1784" t="str">
            <v>11005268</v>
          </cell>
          <cell r="F1784" t="str">
            <v>GP-Cap Specific</v>
          </cell>
          <cell r="G1784">
            <v>42522</v>
          </cell>
          <cell r="H1784" t="str">
            <v>202106</v>
          </cell>
          <cell r="I1784">
            <v>202106</v>
          </cell>
          <cell r="J1784" t="str">
            <v>CD</v>
          </cell>
          <cell r="K1784" t="str">
            <v>AA</v>
          </cell>
          <cell r="L1784" t="str">
            <v>391000</v>
          </cell>
          <cell r="M1784" t="str">
            <v xml:space="preserve">099                                </v>
          </cell>
          <cell r="N1784" t="str">
            <v>00</v>
          </cell>
          <cell r="O1784" t="str">
            <v xml:space="preserve">CFNU    </v>
          </cell>
          <cell r="P1784" t="str">
            <v>COF Long Term Restructuring Plan Phase 2</v>
          </cell>
          <cell r="Q1784" t="str">
            <v>New Fleet Building</v>
          </cell>
          <cell r="R1784">
            <v>9880.33</v>
          </cell>
          <cell r="S1784" t="str">
            <v>7131</v>
          </cell>
          <cell r="T1784" t="str">
            <v>2BH07</v>
          </cell>
          <cell r="U1784" t="str">
            <v>Projects</v>
          </cell>
          <cell r="V1784" t="str">
            <v>CD.AA.391000</v>
          </cell>
          <cell r="W1784">
            <v>9.307E-2</v>
          </cell>
          <cell r="X1784">
            <v>919.56231309999998</v>
          </cell>
        </row>
        <row r="1785">
          <cell r="B1785" t="str">
            <v>2BH07</v>
          </cell>
          <cell r="C1785" t="str">
            <v>7131</v>
          </cell>
          <cell r="D1785" t="str">
            <v xml:space="preserve">New Fleet &amp; Wash Bay Bldg		</v>
          </cell>
          <cell r="E1785" t="str">
            <v>11005268</v>
          </cell>
          <cell r="F1785" t="str">
            <v>GP-Cap Specific</v>
          </cell>
          <cell r="G1785">
            <v>42522</v>
          </cell>
          <cell r="H1785" t="str">
            <v>202106</v>
          </cell>
          <cell r="I1785">
            <v>202106</v>
          </cell>
          <cell r="J1785" t="str">
            <v>CD</v>
          </cell>
          <cell r="K1785" t="str">
            <v>AA</v>
          </cell>
          <cell r="L1785" t="str">
            <v>394000</v>
          </cell>
          <cell r="M1785" t="str">
            <v xml:space="preserve">099                                </v>
          </cell>
          <cell r="N1785" t="str">
            <v>00</v>
          </cell>
          <cell r="O1785" t="str">
            <v xml:space="preserve">CFNU    </v>
          </cell>
          <cell r="P1785" t="str">
            <v>COF Long Term Restructuring Plan Phase 2</v>
          </cell>
          <cell r="Q1785" t="str">
            <v>New Fleet Building</v>
          </cell>
          <cell r="R1785">
            <v>988384.55</v>
          </cell>
          <cell r="S1785" t="str">
            <v>7131</v>
          </cell>
          <cell r="T1785" t="str">
            <v>2BH07</v>
          </cell>
          <cell r="U1785" t="str">
            <v>Projects</v>
          </cell>
          <cell r="V1785" t="str">
            <v>CD.AA.394000</v>
          </cell>
          <cell r="W1785">
            <v>9.307E-2</v>
          </cell>
          <cell r="X1785">
            <v>91988.950068500009</v>
          </cell>
        </row>
        <row r="1786">
          <cell r="B1786" t="str">
            <v>19N09</v>
          </cell>
          <cell r="C1786" t="str">
            <v>7141</v>
          </cell>
          <cell r="D1786" t="str">
            <v>EIM BURKE Sub Network Support</v>
          </cell>
          <cell r="E1786" t="str">
            <v>09906525</v>
          </cell>
          <cell r="F1786" t="str">
            <v>GP-Cap Specific</v>
          </cell>
          <cell r="G1786">
            <v>43497</v>
          </cell>
          <cell r="H1786" t="str">
            <v>202106</v>
          </cell>
          <cell r="I1786">
            <v>202106</v>
          </cell>
          <cell r="J1786" t="str">
            <v>CD</v>
          </cell>
          <cell r="K1786" t="str">
            <v>AA</v>
          </cell>
          <cell r="L1786" t="str">
            <v>397000</v>
          </cell>
          <cell r="M1786" t="str">
            <v xml:space="preserve">099                                </v>
          </cell>
          <cell r="N1786" t="str">
            <v>BURCOM</v>
          </cell>
          <cell r="O1786" t="str">
            <v xml:space="preserve">UADD    </v>
          </cell>
          <cell r="P1786" t="str">
            <v>Energy Imbalance Market</v>
          </cell>
          <cell r="Q1786" t="str">
            <v>ET BI Network - EIM</v>
          </cell>
          <cell r="R1786">
            <v>1792.69</v>
          </cell>
          <cell r="S1786" t="str">
            <v>7141</v>
          </cell>
          <cell r="T1786" t="str">
            <v>19N09</v>
          </cell>
          <cell r="U1786" t="str">
            <v>Projects</v>
          </cell>
          <cell r="V1786" t="str">
            <v>CD.AA.397000</v>
          </cell>
          <cell r="W1786">
            <v>9.307E-2</v>
          </cell>
          <cell r="X1786">
            <v>166.8456583</v>
          </cell>
        </row>
        <row r="1787">
          <cell r="B1787" t="str">
            <v>19N09</v>
          </cell>
          <cell r="C1787" t="str">
            <v>7141</v>
          </cell>
          <cell r="D1787" t="str">
            <v>EIM Coyote Springs #2</v>
          </cell>
          <cell r="E1787" t="str">
            <v>09906642</v>
          </cell>
          <cell r="F1787" t="str">
            <v>GP-Cap Specific</v>
          </cell>
          <cell r="G1787">
            <v>43831</v>
          </cell>
          <cell r="H1787" t="str">
            <v>202106</v>
          </cell>
          <cell r="I1787">
            <v>202106</v>
          </cell>
          <cell r="J1787" t="str">
            <v>CD</v>
          </cell>
          <cell r="K1787" t="str">
            <v>AA</v>
          </cell>
          <cell r="L1787" t="str">
            <v>397000</v>
          </cell>
          <cell r="M1787" t="str">
            <v xml:space="preserve">099                                </v>
          </cell>
          <cell r="N1787" t="str">
            <v>00</v>
          </cell>
          <cell r="O1787" t="str">
            <v xml:space="preserve">UADD    </v>
          </cell>
          <cell r="P1787" t="str">
            <v>Energy Imbalance Market</v>
          </cell>
          <cell r="Q1787" t="str">
            <v>ET BI Network - EIM</v>
          </cell>
          <cell r="R1787">
            <v>8262.1200000000008</v>
          </cell>
          <cell r="S1787" t="str">
            <v>7141</v>
          </cell>
          <cell r="T1787" t="str">
            <v>19N09</v>
          </cell>
          <cell r="U1787" t="str">
            <v>Projects</v>
          </cell>
          <cell r="V1787" t="str">
            <v>CD.AA.397000</v>
          </cell>
          <cell r="W1787">
            <v>9.307E-2</v>
          </cell>
          <cell r="X1787">
            <v>768.9555084000001</v>
          </cell>
        </row>
        <row r="1788">
          <cell r="B1788" t="str">
            <v>19N09</v>
          </cell>
          <cell r="C1788" t="str">
            <v>7141</v>
          </cell>
          <cell r="D1788" t="str">
            <v>EIM DEER PARK Network Support</v>
          </cell>
          <cell r="E1788" t="str">
            <v>09906597</v>
          </cell>
          <cell r="F1788" t="str">
            <v>GP-Cap Specific</v>
          </cell>
          <cell r="G1788">
            <v>43770</v>
          </cell>
          <cell r="H1788" t="str">
            <v>202106</v>
          </cell>
          <cell r="I1788">
            <v>202106</v>
          </cell>
          <cell r="J1788" t="str">
            <v>CD</v>
          </cell>
          <cell r="K1788" t="str">
            <v>AA</v>
          </cell>
          <cell r="L1788" t="str">
            <v>397000</v>
          </cell>
          <cell r="M1788" t="str">
            <v xml:space="preserve">099                                </v>
          </cell>
          <cell r="N1788" t="str">
            <v>00</v>
          </cell>
          <cell r="O1788" t="str">
            <v xml:space="preserve">CFNU    </v>
          </cell>
          <cell r="P1788" t="str">
            <v>Energy Imbalance Market</v>
          </cell>
          <cell r="Q1788" t="str">
            <v>ET BI Network - EIM</v>
          </cell>
          <cell r="R1788">
            <v>113682.06</v>
          </cell>
          <cell r="S1788" t="str">
            <v>7141</v>
          </cell>
          <cell r="T1788" t="str">
            <v>19N09</v>
          </cell>
          <cell r="U1788" t="str">
            <v>Projects</v>
          </cell>
          <cell r="V1788" t="str">
            <v>CD.AA.397000</v>
          </cell>
          <cell r="W1788">
            <v>9.307E-2</v>
          </cell>
          <cell r="X1788">
            <v>10580.389324199999</v>
          </cell>
        </row>
        <row r="1789">
          <cell r="B1789" t="str">
            <v>19N09</v>
          </cell>
          <cell r="C1789" t="str">
            <v>7141</v>
          </cell>
          <cell r="D1789" t="str">
            <v>EIM DEER PARK Network Support</v>
          </cell>
          <cell r="E1789" t="str">
            <v>09906597</v>
          </cell>
          <cell r="F1789" t="str">
            <v>GP-Cap Specific</v>
          </cell>
          <cell r="G1789">
            <v>43770</v>
          </cell>
          <cell r="H1789" t="str">
            <v>202106</v>
          </cell>
          <cell r="I1789">
            <v>202106</v>
          </cell>
          <cell r="J1789" t="str">
            <v>CD</v>
          </cell>
          <cell r="K1789" t="str">
            <v>AA</v>
          </cell>
          <cell r="L1789" t="str">
            <v>397000</v>
          </cell>
          <cell r="M1789" t="str">
            <v xml:space="preserve">099                                </v>
          </cell>
          <cell r="N1789" t="str">
            <v>00</v>
          </cell>
          <cell r="O1789" t="str">
            <v xml:space="preserve">NURV    </v>
          </cell>
          <cell r="P1789" t="str">
            <v>Energy Imbalance Market</v>
          </cell>
          <cell r="Q1789" t="str">
            <v>ET BI Network - EIM</v>
          </cell>
          <cell r="R1789">
            <v>-113682.06</v>
          </cell>
          <cell r="S1789" t="str">
            <v>7141</v>
          </cell>
          <cell r="T1789" t="str">
            <v>19N09</v>
          </cell>
          <cell r="U1789" t="str">
            <v>Projects</v>
          </cell>
          <cell r="V1789" t="str">
            <v>CD.AA.397000</v>
          </cell>
          <cell r="W1789">
            <v>9.307E-2</v>
          </cell>
          <cell r="X1789">
            <v>-10580.389324199999</v>
          </cell>
        </row>
        <row r="1790">
          <cell r="B1790" t="str">
            <v>19N09</v>
          </cell>
          <cell r="C1790" t="str">
            <v>7141</v>
          </cell>
          <cell r="D1790" t="str">
            <v>EIM Fighting Creek Network.</v>
          </cell>
          <cell r="E1790" t="str">
            <v>09906768</v>
          </cell>
          <cell r="F1790" t="str">
            <v>GP-Cap Specific</v>
          </cell>
          <cell r="G1790">
            <v>44166</v>
          </cell>
          <cell r="H1790" t="str">
            <v>202106</v>
          </cell>
          <cell r="I1790">
            <v>202106</v>
          </cell>
          <cell r="J1790" t="str">
            <v>CD</v>
          </cell>
          <cell r="K1790" t="str">
            <v>AA</v>
          </cell>
          <cell r="L1790" t="str">
            <v>397000</v>
          </cell>
          <cell r="M1790" t="str">
            <v xml:space="preserve">099                                </v>
          </cell>
          <cell r="N1790" t="str">
            <v>00</v>
          </cell>
          <cell r="O1790" t="str">
            <v xml:space="preserve">UADD    </v>
          </cell>
          <cell r="P1790" t="str">
            <v>Energy Imbalance Market</v>
          </cell>
          <cell r="Q1790" t="str">
            <v>ET BI Network - EIM</v>
          </cell>
          <cell r="R1790">
            <v>54566.93</v>
          </cell>
          <cell r="S1790" t="str">
            <v>7141</v>
          </cell>
          <cell r="T1790" t="str">
            <v>19N09</v>
          </cell>
          <cell r="U1790" t="str">
            <v>Projects</v>
          </cell>
          <cell r="V1790" t="str">
            <v>CD.AA.397000</v>
          </cell>
          <cell r="W1790">
            <v>9.307E-2</v>
          </cell>
          <cell r="X1790">
            <v>5078.5441750999998</v>
          </cell>
        </row>
        <row r="1791">
          <cell r="B1791" t="str">
            <v>19N09</v>
          </cell>
          <cell r="C1791" t="str">
            <v>7141</v>
          </cell>
          <cell r="D1791" t="str">
            <v>EIM KETTLE FALLS Sub Net Sup</v>
          </cell>
          <cell r="E1791" t="str">
            <v>09906543</v>
          </cell>
          <cell r="F1791" t="str">
            <v>GP-Cap Specific</v>
          </cell>
          <cell r="G1791">
            <v>43617</v>
          </cell>
          <cell r="H1791" t="str">
            <v>202106</v>
          </cell>
          <cell r="I1791">
            <v>202106</v>
          </cell>
          <cell r="J1791" t="str">
            <v>CD</v>
          </cell>
          <cell r="K1791" t="str">
            <v>AA</v>
          </cell>
          <cell r="L1791" t="str">
            <v>397000</v>
          </cell>
          <cell r="M1791" t="str">
            <v xml:space="preserve">099                                </v>
          </cell>
          <cell r="N1791" t="str">
            <v>KETCOM</v>
          </cell>
          <cell r="O1791" t="str">
            <v xml:space="preserve">UADD    </v>
          </cell>
          <cell r="P1791" t="str">
            <v>Energy Imbalance Market</v>
          </cell>
          <cell r="Q1791" t="str">
            <v>ET BI Network - EIM</v>
          </cell>
          <cell r="R1791">
            <v>2332.88</v>
          </cell>
          <cell r="S1791" t="str">
            <v>7141</v>
          </cell>
          <cell r="T1791" t="str">
            <v>19N09</v>
          </cell>
          <cell r="U1791" t="str">
            <v>Projects</v>
          </cell>
          <cell r="V1791" t="str">
            <v>CD.AA.397000</v>
          </cell>
          <cell r="W1791">
            <v>9.307E-2</v>
          </cell>
          <cell r="X1791">
            <v>217.12114160000002</v>
          </cell>
        </row>
        <row r="1792">
          <cell r="B1792" t="str">
            <v>19N09</v>
          </cell>
          <cell r="C1792" t="str">
            <v>7141</v>
          </cell>
          <cell r="D1792" t="str">
            <v>EIM Lancaster Network Support</v>
          </cell>
          <cell r="E1792" t="str">
            <v>31200007</v>
          </cell>
          <cell r="F1792" t="str">
            <v>GP-Cap Specific</v>
          </cell>
          <cell r="G1792">
            <v>43770</v>
          </cell>
          <cell r="H1792" t="str">
            <v>202106</v>
          </cell>
          <cell r="I1792">
            <v>202106</v>
          </cell>
          <cell r="J1792" t="str">
            <v>CD</v>
          </cell>
          <cell r="K1792" t="str">
            <v>AA</v>
          </cell>
          <cell r="L1792" t="str">
            <v>397000</v>
          </cell>
          <cell r="M1792" t="str">
            <v xml:space="preserve">099                                </v>
          </cell>
          <cell r="N1792" t="str">
            <v>00</v>
          </cell>
          <cell r="O1792" t="str">
            <v xml:space="preserve">UADD    </v>
          </cell>
          <cell r="P1792" t="str">
            <v>Energy Imbalance Market</v>
          </cell>
          <cell r="Q1792" t="str">
            <v>ET BI Network - EIM</v>
          </cell>
          <cell r="R1792">
            <v>71686.509999999995</v>
          </cell>
          <cell r="S1792" t="str">
            <v>7141</v>
          </cell>
          <cell r="T1792" t="str">
            <v>19N09</v>
          </cell>
          <cell r="U1792" t="str">
            <v>Projects</v>
          </cell>
          <cell r="V1792" t="str">
            <v>CD.AA.397000</v>
          </cell>
          <cell r="W1792">
            <v>9.307E-2</v>
          </cell>
          <cell r="X1792">
            <v>6671.8634856999997</v>
          </cell>
        </row>
        <row r="1793">
          <cell r="B1793" t="str">
            <v>19N09</v>
          </cell>
          <cell r="C1793" t="str">
            <v>7141</v>
          </cell>
          <cell r="D1793" t="str">
            <v>EIM Plummer Sawmill Network</v>
          </cell>
          <cell r="E1793" t="str">
            <v>09906836</v>
          </cell>
          <cell r="F1793" t="str">
            <v>GP-Cap Specific</v>
          </cell>
          <cell r="G1793">
            <v>43952</v>
          </cell>
          <cell r="H1793" t="str">
            <v>202106</v>
          </cell>
          <cell r="I1793">
            <v>202106</v>
          </cell>
          <cell r="J1793" t="str">
            <v>CD</v>
          </cell>
          <cell r="K1793" t="str">
            <v>AA</v>
          </cell>
          <cell r="L1793" t="str">
            <v>397000</v>
          </cell>
          <cell r="M1793" t="str">
            <v xml:space="preserve">099                                </v>
          </cell>
          <cell r="N1793" t="str">
            <v>00</v>
          </cell>
          <cell r="O1793" t="str">
            <v xml:space="preserve">UADD    </v>
          </cell>
          <cell r="P1793" t="str">
            <v>Energy Imbalance Market</v>
          </cell>
          <cell r="Q1793" t="str">
            <v>ET BI Network - EIM</v>
          </cell>
          <cell r="R1793">
            <v>30809.360000000001</v>
          </cell>
          <cell r="S1793" t="str">
            <v>7141</v>
          </cell>
          <cell r="T1793" t="str">
            <v>19N09</v>
          </cell>
          <cell r="U1793" t="str">
            <v>Projects</v>
          </cell>
          <cell r="V1793" t="str">
            <v>CD.AA.397000</v>
          </cell>
          <cell r="W1793">
            <v>9.307E-2</v>
          </cell>
          <cell r="X1793">
            <v>2867.4271352000001</v>
          </cell>
        </row>
        <row r="1794">
          <cell r="B1794" t="str">
            <v>19N09</v>
          </cell>
          <cell r="C1794" t="str">
            <v>7141</v>
          </cell>
          <cell r="D1794" t="str">
            <v>EIM Upriver Network Support</v>
          </cell>
          <cell r="E1794" t="str">
            <v>09906735</v>
          </cell>
          <cell r="F1794" t="str">
            <v>GP-Cap Specific</v>
          </cell>
          <cell r="G1794">
            <v>44044</v>
          </cell>
          <cell r="H1794" t="str">
            <v>202106</v>
          </cell>
          <cell r="I1794">
            <v>202106</v>
          </cell>
          <cell r="J1794" t="str">
            <v>CD</v>
          </cell>
          <cell r="K1794" t="str">
            <v>AA</v>
          </cell>
          <cell r="L1794" t="str">
            <v>397000</v>
          </cell>
          <cell r="M1794" t="str">
            <v xml:space="preserve">099                                </v>
          </cell>
          <cell r="N1794" t="str">
            <v>00</v>
          </cell>
          <cell r="O1794" t="str">
            <v xml:space="preserve">UADD    </v>
          </cell>
          <cell r="P1794" t="str">
            <v>Energy Imbalance Market</v>
          </cell>
          <cell r="Q1794" t="str">
            <v>ET BI Network - EIM</v>
          </cell>
          <cell r="R1794">
            <v>6167.89</v>
          </cell>
          <cell r="S1794" t="str">
            <v>7141</v>
          </cell>
          <cell r="T1794" t="str">
            <v>19N09</v>
          </cell>
          <cell r="U1794" t="str">
            <v>Projects</v>
          </cell>
          <cell r="V1794" t="str">
            <v>CD.AA.397000</v>
          </cell>
          <cell r="W1794">
            <v>9.307E-2</v>
          </cell>
          <cell r="X1794">
            <v>574.04552230000002</v>
          </cell>
        </row>
        <row r="1795">
          <cell r="B1795" t="str">
            <v>JN001</v>
          </cell>
          <cell r="C1795" t="str">
            <v>7201</v>
          </cell>
          <cell r="D1795" t="str">
            <v>JP Capital Blanket for OR</v>
          </cell>
          <cell r="E1795" t="str">
            <v>54505008</v>
          </cell>
          <cell r="F1795" t="str">
            <v>GSTOR-Cap Blanket</v>
          </cell>
          <cell r="G1795">
            <v>39814</v>
          </cell>
          <cell r="H1795" t="str">
            <v>202106</v>
          </cell>
          <cell r="I1795">
            <v>202106</v>
          </cell>
          <cell r="J1795" t="str">
            <v>GD</v>
          </cell>
          <cell r="K1795" t="str">
            <v>OR</v>
          </cell>
          <cell r="L1795" t="str">
            <v>351400</v>
          </cell>
          <cell r="M1795" t="str">
            <v xml:space="preserve">545                                </v>
          </cell>
          <cell r="N1795" t="str">
            <v>JP</v>
          </cell>
          <cell r="O1795" t="str">
            <v xml:space="preserve">UADD    </v>
          </cell>
          <cell r="P1795" t="str">
            <v>Jackson Prairie Storage</v>
          </cell>
          <cell r="Q1795" t="str">
            <v>Jackson Prairie Storage Oregon</v>
          </cell>
          <cell r="R1795">
            <v>-2692.26</v>
          </cell>
          <cell r="S1795" t="str">
            <v>7201</v>
          </cell>
          <cell r="T1795" t="str">
            <v>JN001</v>
          </cell>
          <cell r="U1795" t="str">
            <v>Programs</v>
          </cell>
          <cell r="V1795" t="str">
            <v>GD.OR.351400</v>
          </cell>
          <cell r="W1795">
            <v>1</v>
          </cell>
          <cell r="X1795">
            <v>-2692.26</v>
          </cell>
        </row>
        <row r="1796">
          <cell r="B1796" t="str">
            <v>JN001</v>
          </cell>
          <cell r="C1796" t="str">
            <v>7201</v>
          </cell>
          <cell r="D1796" t="str">
            <v>JP Capital Blanket for OR</v>
          </cell>
          <cell r="E1796" t="str">
            <v>54505008</v>
          </cell>
          <cell r="F1796" t="str">
            <v>GSTOR-Cap Blanket</v>
          </cell>
          <cell r="G1796">
            <v>39814</v>
          </cell>
          <cell r="H1796" t="str">
            <v>202106</v>
          </cell>
          <cell r="I1796">
            <v>202106</v>
          </cell>
          <cell r="J1796" t="str">
            <v>GD</v>
          </cell>
          <cell r="K1796" t="str">
            <v>OR</v>
          </cell>
          <cell r="L1796" t="str">
            <v>352000</v>
          </cell>
          <cell r="M1796" t="str">
            <v xml:space="preserve">545                                </v>
          </cell>
          <cell r="N1796" t="str">
            <v>JP</v>
          </cell>
          <cell r="O1796" t="str">
            <v xml:space="preserve">UADD    </v>
          </cell>
          <cell r="P1796" t="str">
            <v>Jackson Prairie Storage</v>
          </cell>
          <cell r="Q1796" t="str">
            <v>Jackson Prairie Storage Oregon</v>
          </cell>
          <cell r="R1796">
            <v>-2691.5</v>
          </cell>
          <cell r="S1796" t="str">
            <v>7201</v>
          </cell>
          <cell r="T1796" t="str">
            <v>JN001</v>
          </cell>
          <cell r="U1796" t="str">
            <v>Programs</v>
          </cell>
          <cell r="V1796" t="str">
            <v>GD.OR.352000</v>
          </cell>
          <cell r="W1796">
            <v>1</v>
          </cell>
          <cell r="X1796">
            <v>-2691.5</v>
          </cell>
        </row>
        <row r="1797">
          <cell r="B1797" t="str">
            <v>JN001</v>
          </cell>
          <cell r="C1797" t="str">
            <v>7201</v>
          </cell>
          <cell r="D1797" t="str">
            <v>JP Capital Blanket for OR</v>
          </cell>
          <cell r="E1797" t="str">
            <v>54505008</v>
          </cell>
          <cell r="F1797" t="str">
            <v>GSTOR-Cap Blanket</v>
          </cell>
          <cell r="G1797">
            <v>39814</v>
          </cell>
          <cell r="H1797" t="str">
            <v>202106</v>
          </cell>
          <cell r="I1797">
            <v>202106</v>
          </cell>
          <cell r="J1797" t="str">
            <v>GD</v>
          </cell>
          <cell r="K1797" t="str">
            <v>OR</v>
          </cell>
          <cell r="L1797" t="str">
            <v>354000</v>
          </cell>
          <cell r="M1797" t="str">
            <v xml:space="preserve">545                                </v>
          </cell>
          <cell r="N1797" t="str">
            <v>JP</v>
          </cell>
          <cell r="O1797" t="str">
            <v xml:space="preserve">UADD    </v>
          </cell>
          <cell r="P1797" t="str">
            <v>Jackson Prairie Storage</v>
          </cell>
          <cell r="Q1797" t="str">
            <v>Jackson Prairie Storage Oregon</v>
          </cell>
          <cell r="R1797">
            <v>-2691.54</v>
          </cell>
          <cell r="S1797" t="str">
            <v>7201</v>
          </cell>
          <cell r="T1797" t="str">
            <v>JN001</v>
          </cell>
          <cell r="U1797" t="str">
            <v>Programs</v>
          </cell>
          <cell r="V1797" t="str">
            <v>GD.OR.354000</v>
          </cell>
          <cell r="W1797">
            <v>1</v>
          </cell>
          <cell r="X1797">
            <v>-2691.54</v>
          </cell>
        </row>
        <row r="1798">
          <cell r="B1798" t="str">
            <v>JN001</v>
          </cell>
          <cell r="C1798" t="str">
            <v>7201</v>
          </cell>
          <cell r="D1798" t="str">
            <v>JP Capital Blanket for OR</v>
          </cell>
          <cell r="E1798" t="str">
            <v>54505008</v>
          </cell>
          <cell r="F1798" t="str">
            <v>GSTOR-Cap Blanket</v>
          </cell>
          <cell r="G1798">
            <v>39814</v>
          </cell>
          <cell r="H1798" t="str">
            <v>202106</v>
          </cell>
          <cell r="I1798">
            <v>202106</v>
          </cell>
          <cell r="J1798" t="str">
            <v>GD</v>
          </cell>
          <cell r="K1798" t="str">
            <v>OR</v>
          </cell>
          <cell r="L1798" t="str">
            <v>355000</v>
          </cell>
          <cell r="M1798" t="str">
            <v xml:space="preserve">545                                </v>
          </cell>
          <cell r="N1798" t="str">
            <v>JP</v>
          </cell>
          <cell r="O1798" t="str">
            <v xml:space="preserve">UADD    </v>
          </cell>
          <cell r="P1798" t="str">
            <v>Jackson Prairie Storage</v>
          </cell>
          <cell r="Q1798" t="str">
            <v>Jackson Prairie Storage Oregon</v>
          </cell>
          <cell r="R1798">
            <v>-2691.58</v>
          </cell>
          <cell r="S1798" t="str">
            <v>7201</v>
          </cell>
          <cell r="T1798" t="str">
            <v>JN001</v>
          </cell>
          <cell r="U1798" t="str">
            <v>Programs</v>
          </cell>
          <cell r="V1798" t="str">
            <v>GD.OR.355000</v>
          </cell>
          <cell r="W1798">
            <v>1</v>
          </cell>
          <cell r="X1798">
            <v>-2691.58</v>
          </cell>
        </row>
        <row r="1799">
          <cell r="B1799" t="str">
            <v>JN001</v>
          </cell>
          <cell r="C1799" t="str">
            <v>7201</v>
          </cell>
          <cell r="D1799" t="str">
            <v>JP Capital Blanket for OR</v>
          </cell>
          <cell r="E1799" t="str">
            <v>54505008</v>
          </cell>
          <cell r="F1799" t="str">
            <v>GSTOR-Cap Blanket</v>
          </cell>
          <cell r="G1799">
            <v>39814</v>
          </cell>
          <cell r="H1799" t="str">
            <v>202106</v>
          </cell>
          <cell r="I1799">
            <v>202106</v>
          </cell>
          <cell r="J1799" t="str">
            <v>GD</v>
          </cell>
          <cell r="K1799" t="str">
            <v>OR</v>
          </cell>
          <cell r="L1799" t="str">
            <v>357000</v>
          </cell>
          <cell r="M1799" t="str">
            <v xml:space="preserve">545                                </v>
          </cell>
          <cell r="N1799" t="str">
            <v>JP</v>
          </cell>
          <cell r="O1799" t="str">
            <v xml:space="preserve">UADD    </v>
          </cell>
          <cell r="P1799" t="str">
            <v>Jackson Prairie Storage</v>
          </cell>
          <cell r="Q1799" t="str">
            <v>Jackson Prairie Storage Oregon</v>
          </cell>
          <cell r="R1799">
            <v>-2691.5</v>
          </cell>
          <cell r="S1799" t="str">
            <v>7201</v>
          </cell>
          <cell r="T1799" t="str">
            <v>JN001</v>
          </cell>
          <cell r="U1799" t="str">
            <v>Programs</v>
          </cell>
          <cell r="V1799" t="str">
            <v>GD.OR.357000</v>
          </cell>
          <cell r="W1799">
            <v>1</v>
          </cell>
          <cell r="X1799">
            <v>-2691.5</v>
          </cell>
        </row>
        <row r="1800">
          <cell r="B1800" t="str">
            <v>MN304</v>
          </cell>
          <cell r="C1800" t="str">
            <v>1001</v>
          </cell>
          <cell r="D1800" t="str">
            <v>Development Gas Rev-Medford</v>
          </cell>
          <cell r="E1800" t="str">
            <v>98401115</v>
          </cell>
          <cell r="F1800" t="str">
            <v>DIS-G S Cap Blanket</v>
          </cell>
          <cell r="G1800">
            <v>40179</v>
          </cell>
          <cell r="H1800" t="str">
            <v>202107</v>
          </cell>
          <cell r="I1800">
            <v>202107</v>
          </cell>
          <cell r="J1800" t="str">
            <v>GD</v>
          </cell>
          <cell r="K1800" t="str">
            <v>OR</v>
          </cell>
          <cell r="L1800" t="str">
            <v>376000</v>
          </cell>
          <cell r="M1800" t="str">
            <v xml:space="preserve">068                                </v>
          </cell>
          <cell r="N1800" t="str">
            <v>00</v>
          </cell>
          <cell r="O1800" t="str">
            <v xml:space="preserve">UADD    </v>
          </cell>
          <cell r="P1800" t="str">
            <v>Gas Revenue Blanket</v>
          </cell>
          <cell r="Q1800" t="str">
            <v>Oregon - Gas Rev Projects/Medford</v>
          </cell>
          <cell r="R1800">
            <v>10353.14</v>
          </cell>
          <cell r="S1800" t="str">
            <v>1001</v>
          </cell>
          <cell r="T1800" t="str">
            <v>MN304</v>
          </cell>
          <cell r="U1800" t="str">
            <v>Mandated</v>
          </cell>
          <cell r="V1800" t="str">
            <v>GD.OR.376000</v>
          </cell>
          <cell r="W1800">
            <v>1</v>
          </cell>
          <cell r="X1800">
            <v>10353.14</v>
          </cell>
        </row>
        <row r="1801">
          <cell r="B1801" t="str">
            <v>MN304</v>
          </cell>
          <cell r="C1801" t="str">
            <v>1001</v>
          </cell>
          <cell r="D1801" t="str">
            <v>Development Gas Rev-Medford</v>
          </cell>
          <cell r="E1801" t="str">
            <v>98401115</v>
          </cell>
          <cell r="F1801" t="str">
            <v>DIS-G S Cap Blanket</v>
          </cell>
          <cell r="G1801">
            <v>40179</v>
          </cell>
          <cell r="H1801" t="str">
            <v>202107</v>
          </cell>
          <cell r="I1801">
            <v>202107</v>
          </cell>
          <cell r="J1801" t="str">
            <v>GD</v>
          </cell>
          <cell r="K1801" t="str">
            <v>OR</v>
          </cell>
          <cell r="L1801" t="str">
            <v>380000</v>
          </cell>
          <cell r="M1801" t="str">
            <v xml:space="preserve">068                                </v>
          </cell>
          <cell r="N1801" t="str">
            <v>00</v>
          </cell>
          <cell r="O1801" t="str">
            <v xml:space="preserve">UADD    </v>
          </cell>
          <cell r="P1801" t="str">
            <v>Gas Revenue Blanket</v>
          </cell>
          <cell r="Q1801" t="str">
            <v>Oregon - Gas Rev Projects/Medford</v>
          </cell>
          <cell r="R1801">
            <v>5962.9</v>
          </cell>
          <cell r="S1801" t="str">
            <v>1001</v>
          </cell>
          <cell r="T1801" t="str">
            <v>MN304</v>
          </cell>
          <cell r="U1801" t="str">
            <v>Mandated</v>
          </cell>
          <cell r="V1801" t="str">
            <v>GD.OR.380000</v>
          </cell>
          <cell r="W1801">
            <v>1</v>
          </cell>
          <cell r="X1801">
            <v>5962.9</v>
          </cell>
        </row>
        <row r="1802">
          <cell r="B1802" t="str">
            <v>MN304</v>
          </cell>
          <cell r="C1802" t="str">
            <v>1001</v>
          </cell>
          <cell r="D1802" t="str">
            <v>Gas Commercl Mains-984</v>
          </cell>
          <cell r="E1802" t="str">
            <v>98401112</v>
          </cell>
          <cell r="F1802" t="str">
            <v>DIS-G S Cap Blanket</v>
          </cell>
          <cell r="G1802">
            <v>42217</v>
          </cell>
          <cell r="H1802" t="str">
            <v>202107</v>
          </cell>
          <cell r="I1802">
            <v>202107</v>
          </cell>
          <cell r="J1802" t="str">
            <v>GD</v>
          </cell>
          <cell r="K1802" t="str">
            <v>OR</v>
          </cell>
          <cell r="L1802" t="str">
            <v>376000</v>
          </cell>
          <cell r="M1802" t="str">
            <v xml:space="preserve">068                                </v>
          </cell>
          <cell r="N1802" t="str">
            <v>00</v>
          </cell>
          <cell r="O1802" t="str">
            <v xml:space="preserve">UADD    </v>
          </cell>
          <cell r="P1802" t="str">
            <v>Gas Revenue Blanket</v>
          </cell>
          <cell r="Q1802" t="str">
            <v>Oregon - Gas Rev Projects/Medford</v>
          </cell>
          <cell r="R1802">
            <v>2789.99</v>
          </cell>
          <cell r="S1802" t="str">
            <v>1001</v>
          </cell>
          <cell r="T1802" t="str">
            <v>MN304</v>
          </cell>
          <cell r="U1802" t="str">
            <v>Mandated</v>
          </cell>
          <cell r="V1802" t="str">
            <v>GD.OR.376000</v>
          </cell>
          <cell r="W1802">
            <v>1</v>
          </cell>
          <cell r="X1802">
            <v>2789.99</v>
          </cell>
        </row>
        <row r="1803">
          <cell r="B1803" t="str">
            <v>MN305</v>
          </cell>
          <cell r="C1803" t="str">
            <v>1001</v>
          </cell>
          <cell r="D1803" t="str">
            <v>Gas Commercl Mains-986</v>
          </cell>
          <cell r="E1803" t="str">
            <v>98601112</v>
          </cell>
          <cell r="F1803" t="str">
            <v>DIS-G S Cap Blanket</v>
          </cell>
          <cell r="G1803">
            <v>40179</v>
          </cell>
          <cell r="H1803" t="str">
            <v>202107</v>
          </cell>
          <cell r="I1803">
            <v>202107</v>
          </cell>
          <cell r="J1803" t="str">
            <v>GD</v>
          </cell>
          <cell r="K1803" t="str">
            <v>OR</v>
          </cell>
          <cell r="L1803" t="str">
            <v>376000</v>
          </cell>
          <cell r="M1803" t="str">
            <v xml:space="preserve">068                                </v>
          </cell>
          <cell r="N1803" t="str">
            <v>00</v>
          </cell>
          <cell r="O1803" t="str">
            <v xml:space="preserve">UADD    </v>
          </cell>
          <cell r="P1803" t="str">
            <v>Gas Revenue Blanket</v>
          </cell>
          <cell r="Q1803" t="str">
            <v>Oregon - Gas Rev Projects/Roseburg</v>
          </cell>
          <cell r="R1803">
            <v>65.180000000000007</v>
          </cell>
          <cell r="S1803" t="str">
            <v>1001</v>
          </cell>
          <cell r="T1803" t="str">
            <v>MN305</v>
          </cell>
          <cell r="U1803" t="str">
            <v>Mandated</v>
          </cell>
          <cell r="V1803" t="str">
            <v>GD.OR.376000</v>
          </cell>
          <cell r="W1803">
            <v>1</v>
          </cell>
          <cell r="X1803">
            <v>65.180000000000007</v>
          </cell>
        </row>
        <row r="1804">
          <cell r="B1804" t="str">
            <v>MN305</v>
          </cell>
          <cell r="C1804" t="str">
            <v>1001</v>
          </cell>
          <cell r="D1804" t="str">
            <v>Gas Commercl Mains-986</v>
          </cell>
          <cell r="E1804" t="str">
            <v>98601112</v>
          </cell>
          <cell r="F1804" t="str">
            <v>DIS-G S Cap Blanket</v>
          </cell>
          <cell r="G1804">
            <v>40179</v>
          </cell>
          <cell r="H1804" t="str">
            <v>202107</v>
          </cell>
          <cell r="I1804">
            <v>202107</v>
          </cell>
          <cell r="J1804" t="str">
            <v>GD</v>
          </cell>
          <cell r="K1804" t="str">
            <v>OR</v>
          </cell>
          <cell r="L1804" t="str">
            <v>380000</v>
          </cell>
          <cell r="M1804" t="str">
            <v xml:space="preserve">068                                </v>
          </cell>
          <cell r="N1804" t="str">
            <v>00</v>
          </cell>
          <cell r="O1804" t="str">
            <v xml:space="preserve">UADD    </v>
          </cell>
          <cell r="P1804" t="str">
            <v>Gas Revenue Blanket</v>
          </cell>
          <cell r="Q1804" t="str">
            <v>Oregon - Gas Rev Projects/Roseburg</v>
          </cell>
          <cell r="R1804">
            <v>12.12</v>
          </cell>
          <cell r="S1804" t="str">
            <v>1001</v>
          </cell>
          <cell r="T1804" t="str">
            <v>MN305</v>
          </cell>
          <cell r="U1804" t="str">
            <v>Mandated</v>
          </cell>
          <cell r="V1804" t="str">
            <v>GD.OR.380000</v>
          </cell>
          <cell r="W1804">
            <v>1</v>
          </cell>
          <cell r="X1804">
            <v>12.12</v>
          </cell>
        </row>
        <row r="1805">
          <cell r="B1805" t="str">
            <v>MN306</v>
          </cell>
          <cell r="C1805" t="str">
            <v>1001</v>
          </cell>
          <cell r="D1805" t="str">
            <v>Gas Commercl Mains-987</v>
          </cell>
          <cell r="E1805" t="str">
            <v>98701112</v>
          </cell>
          <cell r="F1805" t="str">
            <v>DIS-G S Cap Blanket</v>
          </cell>
          <cell r="G1805">
            <v>40179</v>
          </cell>
          <cell r="H1805" t="str">
            <v>202107</v>
          </cell>
          <cell r="I1805">
            <v>202107</v>
          </cell>
          <cell r="J1805" t="str">
            <v>GD</v>
          </cell>
          <cell r="K1805" t="str">
            <v>OR</v>
          </cell>
          <cell r="L1805" t="str">
            <v>376000</v>
          </cell>
          <cell r="M1805" t="str">
            <v xml:space="preserve">068                                </v>
          </cell>
          <cell r="N1805" t="str">
            <v>00</v>
          </cell>
          <cell r="O1805" t="str">
            <v xml:space="preserve">UADD    </v>
          </cell>
          <cell r="P1805" t="str">
            <v>Gas Revenue Blanket</v>
          </cell>
          <cell r="Q1805" t="str">
            <v>Oregon - Gas Rev Projects/Klamath Falls</v>
          </cell>
          <cell r="R1805">
            <v>90393.27</v>
          </cell>
          <cell r="S1805" t="str">
            <v>1001</v>
          </cell>
          <cell r="T1805" t="str">
            <v>MN306</v>
          </cell>
          <cell r="U1805" t="str">
            <v>Mandated</v>
          </cell>
          <cell r="V1805" t="str">
            <v>GD.OR.376000</v>
          </cell>
          <cell r="W1805">
            <v>1</v>
          </cell>
          <cell r="X1805">
            <v>90393.27</v>
          </cell>
        </row>
        <row r="1806">
          <cell r="B1806" t="str">
            <v>MN306</v>
          </cell>
          <cell r="C1806" t="str">
            <v>1001</v>
          </cell>
          <cell r="D1806" t="str">
            <v>Gas Commercl Mains-987</v>
          </cell>
          <cell r="E1806" t="str">
            <v>98701112</v>
          </cell>
          <cell r="F1806" t="str">
            <v>DIS-G S Cap Blanket</v>
          </cell>
          <cell r="G1806">
            <v>40179</v>
          </cell>
          <cell r="H1806" t="str">
            <v>202107</v>
          </cell>
          <cell r="I1806">
            <v>202107</v>
          </cell>
          <cell r="J1806" t="str">
            <v>GD</v>
          </cell>
          <cell r="K1806" t="str">
            <v>OR</v>
          </cell>
          <cell r="L1806" t="str">
            <v>380000</v>
          </cell>
          <cell r="M1806" t="str">
            <v xml:space="preserve">068                                </v>
          </cell>
          <cell r="N1806" t="str">
            <v>00</v>
          </cell>
          <cell r="O1806" t="str">
            <v xml:space="preserve">UADD    </v>
          </cell>
          <cell r="P1806" t="str">
            <v>Gas Revenue Blanket</v>
          </cell>
          <cell r="Q1806" t="str">
            <v>Oregon - Gas Rev Projects/Klamath Falls</v>
          </cell>
          <cell r="R1806">
            <v>16823.62</v>
          </cell>
          <cell r="S1806" t="str">
            <v>1001</v>
          </cell>
          <cell r="T1806" t="str">
            <v>MN306</v>
          </cell>
          <cell r="U1806" t="str">
            <v>Mandated</v>
          </cell>
          <cell r="V1806" t="str">
            <v>GD.OR.380000</v>
          </cell>
          <cell r="W1806">
            <v>1</v>
          </cell>
          <cell r="X1806">
            <v>16823.62</v>
          </cell>
        </row>
        <row r="1807">
          <cell r="B1807" t="str">
            <v>MN307</v>
          </cell>
          <cell r="C1807" t="str">
            <v>1001</v>
          </cell>
          <cell r="D1807" t="str">
            <v>Gas Commercl Mains-988</v>
          </cell>
          <cell r="E1807" t="str">
            <v>98801112</v>
          </cell>
          <cell r="F1807" t="str">
            <v>DIS-G S Cap Blanket</v>
          </cell>
          <cell r="G1807">
            <v>40179</v>
          </cell>
          <cell r="H1807" t="str">
            <v>202107</v>
          </cell>
          <cell r="I1807">
            <v>202107</v>
          </cell>
          <cell r="J1807" t="str">
            <v>GD</v>
          </cell>
          <cell r="K1807" t="str">
            <v>OR</v>
          </cell>
          <cell r="L1807" t="str">
            <v>376000</v>
          </cell>
          <cell r="M1807" t="str">
            <v xml:space="preserve">068                                </v>
          </cell>
          <cell r="N1807" t="str">
            <v>00</v>
          </cell>
          <cell r="O1807" t="str">
            <v xml:space="preserve">UADD    </v>
          </cell>
          <cell r="P1807" t="str">
            <v>Gas Revenue Blanket</v>
          </cell>
          <cell r="Q1807" t="str">
            <v>Oregon - Gas Rev Projects/LaGrande</v>
          </cell>
          <cell r="R1807">
            <v>51.89</v>
          </cell>
          <cell r="S1807" t="str">
            <v>1001</v>
          </cell>
          <cell r="T1807" t="str">
            <v>MN307</v>
          </cell>
          <cell r="U1807" t="str">
            <v>Mandated</v>
          </cell>
          <cell r="V1807" t="str">
            <v>GD.OR.376000</v>
          </cell>
          <cell r="W1807">
            <v>1</v>
          </cell>
          <cell r="X1807">
            <v>51.89</v>
          </cell>
        </row>
        <row r="1808">
          <cell r="B1808" t="str">
            <v>MN307</v>
          </cell>
          <cell r="C1808" t="str">
            <v>1001</v>
          </cell>
          <cell r="D1808" t="str">
            <v>Gas Commercl Mains-988</v>
          </cell>
          <cell r="E1808" t="str">
            <v>98801112</v>
          </cell>
          <cell r="F1808" t="str">
            <v>DIS-G S Cap Blanket</v>
          </cell>
          <cell r="G1808">
            <v>40179</v>
          </cell>
          <cell r="H1808" t="str">
            <v>202107</v>
          </cell>
          <cell r="I1808">
            <v>202107</v>
          </cell>
          <cell r="J1808" t="str">
            <v>GD</v>
          </cell>
          <cell r="K1808" t="str">
            <v>OR</v>
          </cell>
          <cell r="L1808" t="str">
            <v>380000</v>
          </cell>
          <cell r="M1808" t="str">
            <v xml:space="preserve">068                                </v>
          </cell>
          <cell r="N1808" t="str">
            <v>00</v>
          </cell>
          <cell r="O1808" t="str">
            <v xml:space="preserve">UADD    </v>
          </cell>
          <cell r="P1808" t="str">
            <v>Gas Revenue Blanket</v>
          </cell>
          <cell r="Q1808" t="str">
            <v>Oregon - Gas Rev Projects/LaGrande</v>
          </cell>
          <cell r="R1808">
            <v>51.91</v>
          </cell>
          <cell r="S1808" t="str">
            <v>1001</v>
          </cell>
          <cell r="T1808" t="str">
            <v>MN307</v>
          </cell>
          <cell r="U1808" t="str">
            <v>Mandated</v>
          </cell>
          <cell r="V1808" t="str">
            <v>GD.OR.380000</v>
          </cell>
          <cell r="W1808">
            <v>1</v>
          </cell>
          <cell r="X1808">
            <v>51.91</v>
          </cell>
        </row>
        <row r="1809">
          <cell r="B1809" t="str">
            <v>MN304</v>
          </cell>
          <cell r="C1809" t="str">
            <v>1001</v>
          </cell>
          <cell r="D1809" t="str">
            <v>Gas Meters/Regulators-Medford</v>
          </cell>
          <cell r="E1809" t="str">
            <v>98401132</v>
          </cell>
          <cell r="F1809" t="str">
            <v>DIS-G S Cap Blanket</v>
          </cell>
          <cell r="G1809">
            <v>33434</v>
          </cell>
          <cell r="H1809" t="str">
            <v>202107</v>
          </cell>
          <cell r="I1809">
            <v>202107</v>
          </cell>
          <cell r="J1809" t="str">
            <v>GD</v>
          </cell>
          <cell r="K1809" t="str">
            <v>OR</v>
          </cell>
          <cell r="L1809" t="str">
            <v>376000</v>
          </cell>
          <cell r="M1809" t="str">
            <v xml:space="preserve">068                                </v>
          </cell>
          <cell r="N1809" t="str">
            <v>00</v>
          </cell>
          <cell r="O1809" t="str">
            <v xml:space="preserve">UADD    </v>
          </cell>
          <cell r="P1809" t="str">
            <v>Gas Revenue Blanket</v>
          </cell>
          <cell r="Q1809" t="str">
            <v>Oregon - Gas Rev Projects/Medford</v>
          </cell>
          <cell r="R1809">
            <v>140.28</v>
          </cell>
          <cell r="S1809" t="str">
            <v>1001</v>
          </cell>
          <cell r="T1809" t="str">
            <v>MN304</v>
          </cell>
          <cell r="U1809" t="str">
            <v>Mandated</v>
          </cell>
          <cell r="V1809" t="str">
            <v>GD.OR.376000</v>
          </cell>
          <cell r="W1809">
            <v>1</v>
          </cell>
          <cell r="X1809">
            <v>140.28</v>
          </cell>
        </row>
        <row r="1810">
          <cell r="B1810" t="str">
            <v>MN304</v>
          </cell>
          <cell r="C1810" t="str">
            <v>1001</v>
          </cell>
          <cell r="D1810" t="str">
            <v>Gas Meters/Regulators-Medford</v>
          </cell>
          <cell r="E1810" t="str">
            <v>98401132</v>
          </cell>
          <cell r="F1810" t="str">
            <v>DIS-G S Cap Blanket</v>
          </cell>
          <cell r="G1810">
            <v>33434</v>
          </cell>
          <cell r="H1810" t="str">
            <v>202107</v>
          </cell>
          <cell r="I1810">
            <v>202107</v>
          </cell>
          <cell r="J1810" t="str">
            <v>GD</v>
          </cell>
          <cell r="K1810" t="str">
            <v>OR</v>
          </cell>
          <cell r="L1810" t="str">
            <v>380000</v>
          </cell>
          <cell r="M1810" t="str">
            <v xml:space="preserve">068                                </v>
          </cell>
          <cell r="N1810" t="str">
            <v>00</v>
          </cell>
          <cell r="O1810" t="str">
            <v xml:space="preserve">UADD    </v>
          </cell>
          <cell r="P1810" t="str">
            <v>Gas Revenue Blanket</v>
          </cell>
          <cell r="Q1810" t="str">
            <v>Oregon - Gas Rev Projects/Medford</v>
          </cell>
          <cell r="R1810">
            <v>26.1</v>
          </cell>
          <cell r="S1810" t="str">
            <v>1001</v>
          </cell>
          <cell r="T1810" t="str">
            <v>MN304</v>
          </cell>
          <cell r="U1810" t="str">
            <v>Mandated</v>
          </cell>
          <cell r="V1810" t="str">
            <v>GD.OR.380000</v>
          </cell>
          <cell r="W1810">
            <v>1</v>
          </cell>
          <cell r="X1810">
            <v>26.1</v>
          </cell>
        </row>
        <row r="1811">
          <cell r="B1811" t="str">
            <v>MN304</v>
          </cell>
          <cell r="C1811" t="str">
            <v>1001</v>
          </cell>
          <cell r="D1811" t="str">
            <v>Gas New Com Servcs - Medford</v>
          </cell>
          <cell r="E1811" t="str">
            <v>98401113</v>
          </cell>
          <cell r="F1811" t="str">
            <v>DIS-G S Cap Blanket</v>
          </cell>
          <cell r="G1811">
            <v>40179</v>
          </cell>
          <cell r="H1811" t="str">
            <v>202107</v>
          </cell>
          <cell r="I1811">
            <v>202107</v>
          </cell>
          <cell r="J1811" t="str">
            <v>GD</v>
          </cell>
          <cell r="K1811" t="str">
            <v>OR</v>
          </cell>
          <cell r="L1811" t="str">
            <v>376000</v>
          </cell>
          <cell r="M1811" t="str">
            <v xml:space="preserve">068                                </v>
          </cell>
          <cell r="N1811" t="str">
            <v>00</v>
          </cell>
          <cell r="O1811" t="str">
            <v xml:space="preserve">UADD    </v>
          </cell>
          <cell r="P1811" t="str">
            <v>Gas Revenue Blanket</v>
          </cell>
          <cell r="Q1811" t="str">
            <v>Oregon - Gas Rev Projects/Medford</v>
          </cell>
          <cell r="R1811">
            <v>11867.08</v>
          </cell>
          <cell r="S1811" t="str">
            <v>1001</v>
          </cell>
          <cell r="T1811" t="str">
            <v>MN304</v>
          </cell>
          <cell r="U1811" t="str">
            <v>Mandated</v>
          </cell>
          <cell r="V1811" t="str">
            <v>GD.OR.376000</v>
          </cell>
          <cell r="W1811">
            <v>1</v>
          </cell>
          <cell r="X1811">
            <v>11867.08</v>
          </cell>
        </row>
        <row r="1812">
          <cell r="B1812" t="str">
            <v>MN304</v>
          </cell>
          <cell r="C1812" t="str">
            <v>1001</v>
          </cell>
          <cell r="D1812" t="str">
            <v>Gas New Com Servcs - Medford</v>
          </cell>
          <cell r="E1812" t="str">
            <v>98401113</v>
          </cell>
          <cell r="F1812" t="str">
            <v>DIS-G S Cap Blanket</v>
          </cell>
          <cell r="G1812">
            <v>40179</v>
          </cell>
          <cell r="H1812" t="str">
            <v>202107</v>
          </cell>
          <cell r="I1812">
            <v>202107</v>
          </cell>
          <cell r="J1812" t="str">
            <v>GD</v>
          </cell>
          <cell r="K1812" t="str">
            <v>OR</v>
          </cell>
          <cell r="L1812" t="str">
            <v>380000</v>
          </cell>
          <cell r="M1812" t="str">
            <v xml:space="preserve">068                                </v>
          </cell>
          <cell r="N1812" t="str">
            <v>00</v>
          </cell>
          <cell r="O1812" t="str">
            <v xml:space="preserve">UADD    </v>
          </cell>
          <cell r="P1812" t="str">
            <v>Gas Revenue Blanket</v>
          </cell>
          <cell r="Q1812" t="str">
            <v>Oregon - Gas Rev Projects/Medford</v>
          </cell>
          <cell r="R1812">
            <v>11866.97</v>
          </cell>
          <cell r="S1812" t="str">
            <v>1001</v>
          </cell>
          <cell r="T1812" t="str">
            <v>MN304</v>
          </cell>
          <cell r="U1812" t="str">
            <v>Mandated</v>
          </cell>
          <cell r="V1812" t="str">
            <v>GD.OR.380000</v>
          </cell>
          <cell r="W1812">
            <v>1</v>
          </cell>
          <cell r="X1812">
            <v>11866.97</v>
          </cell>
        </row>
        <row r="1813">
          <cell r="B1813" t="str">
            <v>MN305</v>
          </cell>
          <cell r="C1813" t="str">
            <v>1001</v>
          </cell>
          <cell r="D1813" t="str">
            <v>Gas New Com Servcs - Roseburg</v>
          </cell>
          <cell r="E1813" t="str">
            <v>98601113</v>
          </cell>
          <cell r="F1813" t="str">
            <v>DIS-G S Cap Blanket</v>
          </cell>
          <cell r="G1813">
            <v>40179</v>
          </cell>
          <cell r="H1813" t="str">
            <v>202107</v>
          </cell>
          <cell r="I1813">
            <v>202107</v>
          </cell>
          <cell r="J1813" t="str">
            <v>GD</v>
          </cell>
          <cell r="K1813" t="str">
            <v>OR</v>
          </cell>
          <cell r="L1813" t="str">
            <v>376000</v>
          </cell>
          <cell r="M1813" t="str">
            <v xml:space="preserve">068                                </v>
          </cell>
          <cell r="N1813" t="str">
            <v>00</v>
          </cell>
          <cell r="O1813" t="str">
            <v xml:space="preserve">UADD    </v>
          </cell>
          <cell r="P1813" t="str">
            <v>Gas Revenue Blanket</v>
          </cell>
          <cell r="Q1813" t="str">
            <v>Oregon - Gas Rev Projects/Roseburg</v>
          </cell>
          <cell r="R1813">
            <v>2832.81</v>
          </cell>
          <cell r="S1813" t="str">
            <v>1001</v>
          </cell>
          <cell r="T1813" t="str">
            <v>MN305</v>
          </cell>
          <cell r="U1813" t="str">
            <v>Mandated</v>
          </cell>
          <cell r="V1813" t="str">
            <v>GD.OR.376000</v>
          </cell>
          <cell r="W1813">
            <v>1</v>
          </cell>
          <cell r="X1813">
            <v>2832.81</v>
          </cell>
        </row>
        <row r="1814">
          <cell r="B1814" t="str">
            <v>MN305</v>
          </cell>
          <cell r="C1814" t="str">
            <v>1001</v>
          </cell>
          <cell r="D1814" t="str">
            <v>Gas New Com Servcs - Roseburg</v>
          </cell>
          <cell r="E1814" t="str">
            <v>98601113</v>
          </cell>
          <cell r="F1814" t="str">
            <v>DIS-G S Cap Blanket</v>
          </cell>
          <cell r="G1814">
            <v>40179</v>
          </cell>
          <cell r="H1814" t="str">
            <v>202107</v>
          </cell>
          <cell r="I1814">
            <v>202107</v>
          </cell>
          <cell r="J1814" t="str">
            <v>GD</v>
          </cell>
          <cell r="K1814" t="str">
            <v>OR</v>
          </cell>
          <cell r="L1814" t="str">
            <v>380000</v>
          </cell>
          <cell r="M1814" t="str">
            <v xml:space="preserve">068                                </v>
          </cell>
          <cell r="N1814" t="str">
            <v>00</v>
          </cell>
          <cell r="O1814" t="str">
            <v xml:space="preserve">UADD    </v>
          </cell>
          <cell r="P1814" t="str">
            <v>Gas Revenue Blanket</v>
          </cell>
          <cell r="Q1814" t="str">
            <v>Oregon - Gas Rev Projects/Roseburg</v>
          </cell>
          <cell r="R1814">
            <v>2832.76</v>
          </cell>
          <cell r="S1814" t="str">
            <v>1001</v>
          </cell>
          <cell r="T1814" t="str">
            <v>MN305</v>
          </cell>
          <cell r="U1814" t="str">
            <v>Mandated</v>
          </cell>
          <cell r="V1814" t="str">
            <v>GD.OR.380000</v>
          </cell>
          <cell r="W1814">
            <v>1</v>
          </cell>
          <cell r="X1814">
            <v>2832.76</v>
          </cell>
        </row>
        <row r="1815">
          <cell r="B1815" t="str">
            <v>MN304</v>
          </cell>
          <cell r="C1815" t="str">
            <v>1001</v>
          </cell>
          <cell r="D1815" t="str">
            <v>Gas New Com Servcs-Grnts Pass</v>
          </cell>
          <cell r="E1815" t="str">
            <v>98501113</v>
          </cell>
          <cell r="F1815" t="str">
            <v>DIS-G S Cap Blanket</v>
          </cell>
          <cell r="G1815">
            <v>40179</v>
          </cell>
          <cell r="H1815" t="str">
            <v>202107</v>
          </cell>
          <cell r="I1815">
            <v>202107</v>
          </cell>
          <cell r="J1815" t="str">
            <v>GD</v>
          </cell>
          <cell r="K1815" t="str">
            <v>OR</v>
          </cell>
          <cell r="L1815" t="str">
            <v>376000</v>
          </cell>
          <cell r="M1815" t="str">
            <v xml:space="preserve">068                                </v>
          </cell>
          <cell r="N1815" t="str">
            <v>00</v>
          </cell>
          <cell r="O1815" t="str">
            <v xml:space="preserve">UADD    </v>
          </cell>
          <cell r="P1815" t="str">
            <v>Gas Revenue Blanket</v>
          </cell>
          <cell r="Q1815" t="str">
            <v>Oregon - Gas Rev Projects/Medford</v>
          </cell>
          <cell r="R1815">
            <v>2128.4299999999998</v>
          </cell>
          <cell r="S1815" t="str">
            <v>1001</v>
          </cell>
          <cell r="T1815" t="str">
            <v>MN304</v>
          </cell>
          <cell r="U1815" t="str">
            <v>Mandated</v>
          </cell>
          <cell r="V1815" t="str">
            <v>GD.OR.376000</v>
          </cell>
          <cell r="W1815">
            <v>1</v>
          </cell>
          <cell r="X1815">
            <v>2128.4299999999998</v>
          </cell>
        </row>
        <row r="1816">
          <cell r="B1816" t="str">
            <v>MN304</v>
          </cell>
          <cell r="C1816" t="str">
            <v>1001</v>
          </cell>
          <cell r="D1816" t="str">
            <v>Gas New Com Servcs-Grnts Pass</v>
          </cell>
          <cell r="E1816" t="str">
            <v>98501113</v>
          </cell>
          <cell r="F1816" t="str">
            <v>DIS-G S Cap Blanket</v>
          </cell>
          <cell r="G1816">
            <v>40179</v>
          </cell>
          <cell r="H1816" t="str">
            <v>202107</v>
          </cell>
          <cell r="I1816">
            <v>202107</v>
          </cell>
          <cell r="J1816" t="str">
            <v>GD</v>
          </cell>
          <cell r="K1816" t="str">
            <v>OR</v>
          </cell>
          <cell r="L1816" t="str">
            <v>380000</v>
          </cell>
          <cell r="M1816" t="str">
            <v xml:space="preserve">068                                </v>
          </cell>
          <cell r="N1816" t="str">
            <v>00</v>
          </cell>
          <cell r="O1816" t="str">
            <v xml:space="preserve">UADD    </v>
          </cell>
          <cell r="P1816" t="str">
            <v>Gas Revenue Blanket</v>
          </cell>
          <cell r="Q1816" t="str">
            <v>Oregon - Gas Rev Projects/Medford</v>
          </cell>
          <cell r="R1816">
            <v>396.09</v>
          </cell>
          <cell r="S1816" t="str">
            <v>1001</v>
          </cell>
          <cell r="T1816" t="str">
            <v>MN304</v>
          </cell>
          <cell r="U1816" t="str">
            <v>Mandated</v>
          </cell>
          <cell r="V1816" t="str">
            <v>GD.OR.380000</v>
          </cell>
          <cell r="W1816">
            <v>1</v>
          </cell>
          <cell r="X1816">
            <v>396.09</v>
          </cell>
        </row>
        <row r="1817">
          <cell r="B1817" t="str">
            <v>MN306</v>
          </cell>
          <cell r="C1817" t="str">
            <v>1001</v>
          </cell>
          <cell r="D1817" t="str">
            <v>Gas New Com Servcs-Klmth Flls</v>
          </cell>
          <cell r="E1817" t="str">
            <v>98701113</v>
          </cell>
          <cell r="F1817" t="str">
            <v>DIS-G S Cap Blanket</v>
          </cell>
          <cell r="G1817">
            <v>40179</v>
          </cell>
          <cell r="H1817" t="str">
            <v>202107</v>
          </cell>
          <cell r="I1817">
            <v>202107</v>
          </cell>
          <cell r="J1817" t="str">
            <v>GD</v>
          </cell>
          <cell r="K1817" t="str">
            <v>OR</v>
          </cell>
          <cell r="L1817" t="str">
            <v>376000</v>
          </cell>
          <cell r="M1817" t="str">
            <v xml:space="preserve">068                                </v>
          </cell>
          <cell r="N1817" t="str">
            <v>00</v>
          </cell>
          <cell r="O1817" t="str">
            <v xml:space="preserve">UADD    </v>
          </cell>
          <cell r="P1817" t="str">
            <v>Gas Revenue Blanket</v>
          </cell>
          <cell r="Q1817" t="str">
            <v>Oregon - Gas Rev Projects/Klamath Falls</v>
          </cell>
          <cell r="R1817">
            <v>4580.3</v>
          </cell>
          <cell r="S1817" t="str">
            <v>1001</v>
          </cell>
          <cell r="T1817" t="str">
            <v>MN306</v>
          </cell>
          <cell r="U1817" t="str">
            <v>Mandated</v>
          </cell>
          <cell r="V1817" t="str">
            <v>GD.OR.376000</v>
          </cell>
          <cell r="W1817">
            <v>1</v>
          </cell>
          <cell r="X1817">
            <v>4580.3</v>
          </cell>
        </row>
        <row r="1818">
          <cell r="B1818" t="str">
            <v>MN306</v>
          </cell>
          <cell r="C1818" t="str">
            <v>1001</v>
          </cell>
          <cell r="D1818" t="str">
            <v>Gas New Com Servcs-Klmth Flls</v>
          </cell>
          <cell r="E1818" t="str">
            <v>98701113</v>
          </cell>
          <cell r="F1818" t="str">
            <v>DIS-G S Cap Blanket</v>
          </cell>
          <cell r="G1818">
            <v>40179</v>
          </cell>
          <cell r="H1818" t="str">
            <v>202107</v>
          </cell>
          <cell r="I1818">
            <v>202107</v>
          </cell>
          <cell r="J1818" t="str">
            <v>GD</v>
          </cell>
          <cell r="K1818" t="str">
            <v>OR</v>
          </cell>
          <cell r="L1818" t="str">
            <v>380000</v>
          </cell>
          <cell r="M1818" t="str">
            <v xml:space="preserve">068                                </v>
          </cell>
          <cell r="N1818" t="str">
            <v>00</v>
          </cell>
          <cell r="O1818" t="str">
            <v xml:space="preserve">UADD    </v>
          </cell>
          <cell r="P1818" t="str">
            <v>Gas Revenue Blanket</v>
          </cell>
          <cell r="Q1818" t="str">
            <v>Oregon - Gas Rev Projects/Klamath Falls</v>
          </cell>
          <cell r="R1818">
            <v>4580.05</v>
          </cell>
          <cell r="S1818" t="str">
            <v>1001</v>
          </cell>
          <cell r="T1818" t="str">
            <v>MN306</v>
          </cell>
          <cell r="U1818" t="str">
            <v>Mandated</v>
          </cell>
          <cell r="V1818" t="str">
            <v>GD.OR.380000</v>
          </cell>
          <cell r="W1818">
            <v>1</v>
          </cell>
          <cell r="X1818">
            <v>4580.05</v>
          </cell>
        </row>
        <row r="1819">
          <cell r="B1819" t="str">
            <v>MN304</v>
          </cell>
          <cell r="C1819" t="str">
            <v>1001</v>
          </cell>
          <cell r="D1819" t="str">
            <v>Gas New Mains - Grants Pass</v>
          </cell>
          <cell r="E1819" t="str">
            <v>98501110</v>
          </cell>
          <cell r="F1819" t="str">
            <v>DIS-G S Cap Blanket</v>
          </cell>
          <cell r="G1819">
            <v>40179</v>
          </cell>
          <cell r="H1819" t="str">
            <v>202107</v>
          </cell>
          <cell r="I1819">
            <v>202107</v>
          </cell>
          <cell r="J1819" t="str">
            <v>GD</v>
          </cell>
          <cell r="K1819" t="str">
            <v>OR</v>
          </cell>
          <cell r="L1819" t="str">
            <v>376000</v>
          </cell>
          <cell r="M1819" t="str">
            <v xml:space="preserve">068                                </v>
          </cell>
          <cell r="N1819" t="str">
            <v>00</v>
          </cell>
          <cell r="O1819" t="str">
            <v xml:space="preserve">UADD    </v>
          </cell>
          <cell r="P1819" t="str">
            <v>Gas Revenue Blanket</v>
          </cell>
          <cell r="Q1819" t="str">
            <v>Oregon - Gas Rev Projects/Medford</v>
          </cell>
          <cell r="R1819">
            <v>214.65</v>
          </cell>
          <cell r="S1819" t="str">
            <v>1001</v>
          </cell>
          <cell r="T1819" t="str">
            <v>MN304</v>
          </cell>
          <cell r="U1819" t="str">
            <v>Mandated</v>
          </cell>
          <cell r="V1819" t="str">
            <v>GD.OR.376000</v>
          </cell>
          <cell r="W1819">
            <v>1</v>
          </cell>
          <cell r="X1819">
            <v>214.65</v>
          </cell>
        </row>
        <row r="1820">
          <cell r="B1820" t="str">
            <v>MN304</v>
          </cell>
          <cell r="C1820" t="str">
            <v>1001</v>
          </cell>
          <cell r="D1820" t="str">
            <v>Gas New Mains - Grants Pass</v>
          </cell>
          <cell r="E1820" t="str">
            <v>98501110</v>
          </cell>
          <cell r="F1820" t="str">
            <v>DIS-G S Cap Blanket</v>
          </cell>
          <cell r="G1820">
            <v>40179</v>
          </cell>
          <cell r="H1820" t="str">
            <v>202107</v>
          </cell>
          <cell r="I1820">
            <v>202107</v>
          </cell>
          <cell r="J1820" t="str">
            <v>GD</v>
          </cell>
          <cell r="K1820" t="str">
            <v>OR</v>
          </cell>
          <cell r="L1820" t="str">
            <v>380000</v>
          </cell>
          <cell r="M1820" t="str">
            <v xml:space="preserve">068                                </v>
          </cell>
          <cell r="N1820" t="str">
            <v>00</v>
          </cell>
          <cell r="O1820" t="str">
            <v xml:space="preserve">UADD    </v>
          </cell>
          <cell r="P1820" t="str">
            <v>Gas Revenue Blanket</v>
          </cell>
          <cell r="Q1820" t="str">
            <v>Oregon - Gas Rev Projects/Medford</v>
          </cell>
          <cell r="R1820">
            <v>39.950000000000003</v>
          </cell>
          <cell r="S1820" t="str">
            <v>1001</v>
          </cell>
          <cell r="T1820" t="str">
            <v>MN304</v>
          </cell>
          <cell r="U1820" t="str">
            <v>Mandated</v>
          </cell>
          <cell r="V1820" t="str">
            <v>GD.OR.380000</v>
          </cell>
          <cell r="W1820">
            <v>1</v>
          </cell>
          <cell r="X1820">
            <v>39.950000000000003</v>
          </cell>
        </row>
        <row r="1821">
          <cell r="B1821" t="str">
            <v>MN306</v>
          </cell>
          <cell r="C1821" t="str">
            <v>1001</v>
          </cell>
          <cell r="D1821" t="str">
            <v>Gas New Mains - Klamath Falls</v>
          </cell>
          <cell r="E1821" t="str">
            <v>98701110</v>
          </cell>
          <cell r="F1821" t="str">
            <v>DIS-G S Cap Blanket</v>
          </cell>
          <cell r="G1821">
            <v>40179</v>
          </cell>
          <cell r="H1821" t="str">
            <v>202107</v>
          </cell>
          <cell r="I1821">
            <v>202107</v>
          </cell>
          <cell r="J1821" t="str">
            <v>GD</v>
          </cell>
          <cell r="K1821" t="str">
            <v>OR</v>
          </cell>
          <cell r="L1821" t="str">
            <v>376000</v>
          </cell>
          <cell r="M1821" t="str">
            <v xml:space="preserve">068                                </v>
          </cell>
          <cell r="N1821" t="str">
            <v>00</v>
          </cell>
          <cell r="O1821" t="str">
            <v xml:space="preserve">UADD    </v>
          </cell>
          <cell r="P1821" t="str">
            <v>Gas Revenue Blanket</v>
          </cell>
          <cell r="Q1821" t="str">
            <v>Oregon - Gas Rev Projects/Klamath Falls</v>
          </cell>
          <cell r="R1821">
            <v>2524.7399999999998</v>
          </cell>
          <cell r="S1821" t="str">
            <v>1001</v>
          </cell>
          <cell r="T1821" t="str">
            <v>MN306</v>
          </cell>
          <cell r="U1821" t="str">
            <v>Mandated</v>
          </cell>
          <cell r="V1821" t="str">
            <v>GD.OR.376000</v>
          </cell>
          <cell r="W1821">
            <v>1</v>
          </cell>
          <cell r="X1821">
            <v>2524.7399999999998</v>
          </cell>
        </row>
        <row r="1822">
          <cell r="B1822" t="str">
            <v>MN306</v>
          </cell>
          <cell r="C1822" t="str">
            <v>1001</v>
          </cell>
          <cell r="D1822" t="str">
            <v>Gas New Mains - Klamath Falls</v>
          </cell>
          <cell r="E1822" t="str">
            <v>98701110</v>
          </cell>
          <cell r="F1822" t="str">
            <v>DIS-G S Cap Blanket</v>
          </cell>
          <cell r="G1822">
            <v>40179</v>
          </cell>
          <cell r="H1822" t="str">
            <v>202107</v>
          </cell>
          <cell r="I1822">
            <v>202107</v>
          </cell>
          <cell r="J1822" t="str">
            <v>GD</v>
          </cell>
          <cell r="K1822" t="str">
            <v>OR</v>
          </cell>
          <cell r="L1822" t="str">
            <v>380000</v>
          </cell>
          <cell r="M1822" t="str">
            <v xml:space="preserve">068                                </v>
          </cell>
          <cell r="N1822" t="str">
            <v>00</v>
          </cell>
          <cell r="O1822" t="str">
            <v xml:space="preserve">UADD    </v>
          </cell>
          <cell r="P1822" t="str">
            <v>Gas Revenue Blanket</v>
          </cell>
          <cell r="Q1822" t="str">
            <v>Oregon - Gas Rev Projects/Klamath Falls</v>
          </cell>
          <cell r="R1822">
            <v>585.88</v>
          </cell>
          <cell r="S1822" t="str">
            <v>1001</v>
          </cell>
          <cell r="T1822" t="str">
            <v>MN306</v>
          </cell>
          <cell r="U1822" t="str">
            <v>Mandated</v>
          </cell>
          <cell r="V1822" t="str">
            <v>GD.OR.380000</v>
          </cell>
          <cell r="W1822">
            <v>1</v>
          </cell>
          <cell r="X1822">
            <v>585.88</v>
          </cell>
        </row>
        <row r="1823">
          <cell r="B1823" t="str">
            <v>MN307</v>
          </cell>
          <cell r="C1823" t="str">
            <v>1001</v>
          </cell>
          <cell r="D1823" t="str">
            <v>Gas New Mains - LaGrande</v>
          </cell>
          <cell r="E1823" t="str">
            <v>98801110</v>
          </cell>
          <cell r="F1823" t="str">
            <v>DIS-G S Cap Blanket</v>
          </cell>
          <cell r="G1823">
            <v>40179</v>
          </cell>
          <cell r="H1823" t="str">
            <v>202107</v>
          </cell>
          <cell r="I1823">
            <v>202107</v>
          </cell>
          <cell r="J1823" t="str">
            <v>GD</v>
          </cell>
          <cell r="K1823" t="str">
            <v>OR</v>
          </cell>
          <cell r="L1823" t="str">
            <v>376000</v>
          </cell>
          <cell r="M1823" t="str">
            <v xml:space="preserve">068                                </v>
          </cell>
          <cell r="N1823" t="str">
            <v>00</v>
          </cell>
          <cell r="O1823" t="str">
            <v xml:space="preserve">UADD    </v>
          </cell>
          <cell r="P1823" t="str">
            <v>Gas Revenue Blanket</v>
          </cell>
          <cell r="Q1823" t="str">
            <v>Oregon - Gas Rev Projects/LaGrande</v>
          </cell>
          <cell r="R1823">
            <v>824.53</v>
          </cell>
          <cell r="S1823" t="str">
            <v>1001</v>
          </cell>
          <cell r="T1823" t="str">
            <v>MN307</v>
          </cell>
          <cell r="U1823" t="str">
            <v>Mandated</v>
          </cell>
          <cell r="V1823" t="str">
            <v>GD.OR.376000</v>
          </cell>
          <cell r="W1823">
            <v>1</v>
          </cell>
          <cell r="X1823">
            <v>824.53</v>
          </cell>
        </row>
        <row r="1824">
          <cell r="B1824" t="str">
            <v>MN307</v>
          </cell>
          <cell r="C1824" t="str">
            <v>1001</v>
          </cell>
          <cell r="D1824" t="str">
            <v>Gas New Mains - LaGrande</v>
          </cell>
          <cell r="E1824" t="str">
            <v>98801110</v>
          </cell>
          <cell r="F1824" t="str">
            <v>DIS-G S Cap Blanket</v>
          </cell>
          <cell r="G1824">
            <v>40179</v>
          </cell>
          <cell r="H1824" t="str">
            <v>202107</v>
          </cell>
          <cell r="I1824">
            <v>202107</v>
          </cell>
          <cell r="J1824" t="str">
            <v>GD</v>
          </cell>
          <cell r="K1824" t="str">
            <v>OR</v>
          </cell>
          <cell r="L1824" t="str">
            <v>380000</v>
          </cell>
          <cell r="M1824" t="str">
            <v xml:space="preserve">068                                </v>
          </cell>
          <cell r="N1824" t="str">
            <v>00</v>
          </cell>
          <cell r="O1824" t="str">
            <v xml:space="preserve">UADD    </v>
          </cell>
          <cell r="P1824" t="str">
            <v>Gas Revenue Blanket</v>
          </cell>
          <cell r="Q1824" t="str">
            <v>Oregon - Gas Rev Projects/LaGrande</v>
          </cell>
          <cell r="R1824">
            <v>12.23</v>
          </cell>
          <cell r="S1824" t="str">
            <v>1001</v>
          </cell>
          <cell r="T1824" t="str">
            <v>MN307</v>
          </cell>
          <cell r="U1824" t="str">
            <v>Mandated</v>
          </cell>
          <cell r="V1824" t="str">
            <v>GD.OR.380000</v>
          </cell>
          <cell r="W1824">
            <v>1</v>
          </cell>
          <cell r="X1824">
            <v>12.23</v>
          </cell>
        </row>
        <row r="1825">
          <cell r="B1825" t="str">
            <v>MN304</v>
          </cell>
          <cell r="C1825" t="str">
            <v>1001</v>
          </cell>
          <cell r="D1825" t="str">
            <v>Gas New Mains - Medford</v>
          </cell>
          <cell r="E1825" t="str">
            <v>98401110</v>
          </cell>
          <cell r="F1825" t="str">
            <v>DIS-G S Cap Blanket</v>
          </cell>
          <cell r="G1825">
            <v>40179</v>
          </cell>
          <cell r="H1825" t="str">
            <v>202107</v>
          </cell>
          <cell r="I1825">
            <v>202107</v>
          </cell>
          <cell r="J1825" t="str">
            <v>GD</v>
          </cell>
          <cell r="K1825" t="str">
            <v>OR</v>
          </cell>
          <cell r="L1825" t="str">
            <v>376000</v>
          </cell>
          <cell r="M1825" t="str">
            <v xml:space="preserve">068                                </v>
          </cell>
          <cell r="N1825" t="str">
            <v>00</v>
          </cell>
          <cell r="O1825" t="str">
            <v xml:space="preserve">UADD    </v>
          </cell>
          <cell r="P1825" t="str">
            <v>Gas Revenue Blanket</v>
          </cell>
          <cell r="Q1825" t="str">
            <v>Oregon - Gas Rev Projects/Medford</v>
          </cell>
          <cell r="R1825">
            <v>15522.93</v>
          </cell>
          <cell r="S1825" t="str">
            <v>1001</v>
          </cell>
          <cell r="T1825" t="str">
            <v>MN304</v>
          </cell>
          <cell r="U1825" t="str">
            <v>Mandated</v>
          </cell>
          <cell r="V1825" t="str">
            <v>GD.OR.376000</v>
          </cell>
          <cell r="W1825">
            <v>1</v>
          </cell>
          <cell r="X1825">
            <v>15522.93</v>
          </cell>
        </row>
        <row r="1826">
          <cell r="B1826" t="str">
            <v>MN304</v>
          </cell>
          <cell r="C1826" t="str">
            <v>1001</v>
          </cell>
          <cell r="D1826" t="str">
            <v>Gas New Mains - Medford</v>
          </cell>
          <cell r="E1826" t="str">
            <v>98401110</v>
          </cell>
          <cell r="F1826" t="str">
            <v>DIS-G S Cap Blanket</v>
          </cell>
          <cell r="G1826">
            <v>40179</v>
          </cell>
          <cell r="H1826" t="str">
            <v>202107</v>
          </cell>
          <cell r="I1826">
            <v>202107</v>
          </cell>
          <cell r="J1826" t="str">
            <v>GD</v>
          </cell>
          <cell r="K1826" t="str">
            <v>OR</v>
          </cell>
          <cell r="L1826" t="str">
            <v>380000</v>
          </cell>
          <cell r="M1826" t="str">
            <v xml:space="preserve">068                                </v>
          </cell>
          <cell r="N1826" t="str">
            <v>00</v>
          </cell>
          <cell r="O1826" t="str">
            <v xml:space="preserve">UADD    </v>
          </cell>
          <cell r="P1826" t="str">
            <v>Gas Revenue Blanket</v>
          </cell>
          <cell r="Q1826" t="str">
            <v>Oregon - Gas Rev Projects/Medford</v>
          </cell>
          <cell r="R1826">
            <v>7747.85</v>
          </cell>
          <cell r="S1826" t="str">
            <v>1001</v>
          </cell>
          <cell r="T1826" t="str">
            <v>MN304</v>
          </cell>
          <cell r="U1826" t="str">
            <v>Mandated</v>
          </cell>
          <cell r="V1826" t="str">
            <v>GD.OR.380000</v>
          </cell>
          <cell r="W1826">
            <v>1</v>
          </cell>
          <cell r="X1826">
            <v>7747.85</v>
          </cell>
        </row>
        <row r="1827">
          <cell r="B1827" t="str">
            <v>MN305</v>
          </cell>
          <cell r="C1827" t="str">
            <v>1001</v>
          </cell>
          <cell r="D1827" t="str">
            <v>Gas New Mains - Roseburg</v>
          </cell>
          <cell r="E1827" t="str">
            <v>98601110</v>
          </cell>
          <cell r="F1827" t="str">
            <v>DIS-G S Cap Blanket</v>
          </cell>
          <cell r="G1827">
            <v>40179</v>
          </cell>
          <cell r="H1827" t="str">
            <v>202107</v>
          </cell>
          <cell r="I1827">
            <v>202107</v>
          </cell>
          <cell r="J1827" t="str">
            <v>GD</v>
          </cell>
          <cell r="K1827" t="str">
            <v>OR</v>
          </cell>
          <cell r="L1827" t="str">
            <v>376000</v>
          </cell>
          <cell r="M1827" t="str">
            <v xml:space="preserve">068                                </v>
          </cell>
          <cell r="N1827" t="str">
            <v>00</v>
          </cell>
          <cell r="O1827" t="str">
            <v xml:space="preserve">UADD    </v>
          </cell>
          <cell r="P1827" t="str">
            <v>Gas Revenue Blanket</v>
          </cell>
          <cell r="Q1827" t="str">
            <v>Oregon - Gas Rev Projects/Roseburg</v>
          </cell>
          <cell r="R1827">
            <v>9321.76</v>
          </cell>
          <cell r="S1827" t="str">
            <v>1001</v>
          </cell>
          <cell r="T1827" t="str">
            <v>MN305</v>
          </cell>
          <cell r="U1827" t="str">
            <v>Mandated</v>
          </cell>
          <cell r="V1827" t="str">
            <v>GD.OR.376000</v>
          </cell>
          <cell r="W1827">
            <v>1</v>
          </cell>
          <cell r="X1827">
            <v>9321.76</v>
          </cell>
        </row>
        <row r="1828">
          <cell r="B1828" t="str">
            <v>MN305</v>
          </cell>
          <cell r="C1828" t="str">
            <v>1001</v>
          </cell>
          <cell r="D1828" t="str">
            <v>Gas New Mains - Roseburg</v>
          </cell>
          <cell r="E1828" t="str">
            <v>98601110</v>
          </cell>
          <cell r="F1828" t="str">
            <v>DIS-G S Cap Blanket</v>
          </cell>
          <cell r="G1828">
            <v>40179</v>
          </cell>
          <cell r="H1828" t="str">
            <v>202107</v>
          </cell>
          <cell r="I1828">
            <v>202107</v>
          </cell>
          <cell r="J1828" t="str">
            <v>GD</v>
          </cell>
          <cell r="K1828" t="str">
            <v>OR</v>
          </cell>
          <cell r="L1828" t="str">
            <v>380000</v>
          </cell>
          <cell r="M1828" t="str">
            <v xml:space="preserve">068                                </v>
          </cell>
          <cell r="N1828" t="str">
            <v>00</v>
          </cell>
          <cell r="O1828" t="str">
            <v xml:space="preserve">UADD    </v>
          </cell>
          <cell r="P1828" t="str">
            <v>Gas Revenue Blanket</v>
          </cell>
          <cell r="Q1828" t="str">
            <v>Oregon - Gas Rev Projects/Roseburg</v>
          </cell>
          <cell r="R1828">
            <v>1734.77</v>
          </cell>
          <cell r="S1828" t="str">
            <v>1001</v>
          </cell>
          <cell r="T1828" t="str">
            <v>MN305</v>
          </cell>
          <cell r="U1828" t="str">
            <v>Mandated</v>
          </cell>
          <cell r="V1828" t="str">
            <v>GD.OR.380000</v>
          </cell>
          <cell r="W1828">
            <v>1</v>
          </cell>
          <cell r="X1828">
            <v>1734.77</v>
          </cell>
        </row>
        <row r="1829">
          <cell r="B1829" t="str">
            <v>MN304</v>
          </cell>
          <cell r="C1829" t="str">
            <v>1001</v>
          </cell>
          <cell r="D1829" t="str">
            <v>Gas New Res Serv-Grants Pass</v>
          </cell>
          <cell r="E1829" t="str">
            <v>98501111</v>
          </cell>
          <cell r="F1829" t="str">
            <v>DIS-G S Cap Blanket</v>
          </cell>
          <cell r="G1829">
            <v>40179</v>
          </cell>
          <cell r="H1829" t="str">
            <v>202107</v>
          </cell>
          <cell r="I1829">
            <v>202107</v>
          </cell>
          <cell r="J1829" t="str">
            <v>GD</v>
          </cell>
          <cell r="K1829" t="str">
            <v>OR</v>
          </cell>
          <cell r="L1829" t="str">
            <v>376000</v>
          </cell>
          <cell r="M1829" t="str">
            <v xml:space="preserve">068                                </v>
          </cell>
          <cell r="N1829" t="str">
            <v>00</v>
          </cell>
          <cell r="O1829" t="str">
            <v xml:space="preserve">UADD    </v>
          </cell>
          <cell r="P1829" t="str">
            <v>Gas Revenue Blanket</v>
          </cell>
          <cell r="Q1829" t="str">
            <v>Oregon - Gas Rev Projects/Medford</v>
          </cell>
          <cell r="R1829">
            <v>2670.02</v>
          </cell>
          <cell r="S1829" t="str">
            <v>1001</v>
          </cell>
          <cell r="T1829" t="str">
            <v>MN304</v>
          </cell>
          <cell r="U1829" t="str">
            <v>Mandated</v>
          </cell>
          <cell r="V1829" t="str">
            <v>GD.OR.376000</v>
          </cell>
          <cell r="W1829">
            <v>1</v>
          </cell>
          <cell r="X1829">
            <v>2670.02</v>
          </cell>
        </row>
        <row r="1830">
          <cell r="B1830" t="str">
            <v>MN304</v>
          </cell>
          <cell r="C1830" t="str">
            <v>1001</v>
          </cell>
          <cell r="D1830" t="str">
            <v>Gas New Res Serv-Grants Pass</v>
          </cell>
          <cell r="E1830" t="str">
            <v>98501111</v>
          </cell>
          <cell r="F1830" t="str">
            <v>DIS-G S Cap Blanket</v>
          </cell>
          <cell r="G1830">
            <v>40179</v>
          </cell>
          <cell r="H1830" t="str">
            <v>202107</v>
          </cell>
          <cell r="I1830">
            <v>202107</v>
          </cell>
          <cell r="J1830" t="str">
            <v>GD</v>
          </cell>
          <cell r="K1830" t="str">
            <v>OR</v>
          </cell>
          <cell r="L1830" t="str">
            <v>380000</v>
          </cell>
          <cell r="M1830" t="str">
            <v xml:space="preserve">068                                </v>
          </cell>
          <cell r="N1830" t="str">
            <v>00</v>
          </cell>
          <cell r="O1830" t="str">
            <v xml:space="preserve">UADD    </v>
          </cell>
          <cell r="P1830" t="str">
            <v>Gas Revenue Blanket</v>
          </cell>
          <cell r="Q1830" t="str">
            <v>Oregon - Gas Rev Projects/Medford</v>
          </cell>
          <cell r="R1830">
            <v>2670.03</v>
          </cell>
          <cell r="S1830" t="str">
            <v>1001</v>
          </cell>
          <cell r="T1830" t="str">
            <v>MN304</v>
          </cell>
          <cell r="U1830" t="str">
            <v>Mandated</v>
          </cell>
          <cell r="V1830" t="str">
            <v>GD.OR.380000</v>
          </cell>
          <cell r="W1830">
            <v>1</v>
          </cell>
          <cell r="X1830">
            <v>2670.03</v>
          </cell>
        </row>
        <row r="1831">
          <cell r="B1831" t="str">
            <v>MN304</v>
          </cell>
          <cell r="C1831" t="str">
            <v>1001</v>
          </cell>
          <cell r="D1831" t="str">
            <v>Gas New Res Serv-Grants Pass</v>
          </cell>
          <cell r="E1831" t="str">
            <v>98501111</v>
          </cell>
          <cell r="F1831" t="str">
            <v>DIS-G S Cap Blanket</v>
          </cell>
          <cell r="G1831">
            <v>40179</v>
          </cell>
          <cell r="H1831" t="str">
            <v>202107</v>
          </cell>
          <cell r="I1831">
            <v>202107</v>
          </cell>
          <cell r="J1831" t="str">
            <v>GD</v>
          </cell>
          <cell r="K1831" t="str">
            <v>OR</v>
          </cell>
          <cell r="L1831" t="str">
            <v>381000</v>
          </cell>
          <cell r="M1831" t="str">
            <v xml:space="preserve">068                                </v>
          </cell>
          <cell r="N1831" t="str">
            <v>00</v>
          </cell>
          <cell r="O1831" t="str">
            <v xml:space="preserve">UADD    </v>
          </cell>
          <cell r="P1831" t="str">
            <v>Gas Revenue Blanket</v>
          </cell>
          <cell r="Q1831" t="str">
            <v>Oregon - Gas Rev Projects/Medford</v>
          </cell>
          <cell r="R1831">
            <v>335.48</v>
          </cell>
          <cell r="S1831" t="str">
            <v>1001</v>
          </cell>
          <cell r="T1831" t="str">
            <v>MN304</v>
          </cell>
          <cell r="U1831" t="str">
            <v>Mandated</v>
          </cell>
          <cell r="V1831" t="str">
            <v>GD.OR.381000</v>
          </cell>
          <cell r="W1831">
            <v>1</v>
          </cell>
          <cell r="X1831">
            <v>335.48</v>
          </cell>
        </row>
        <row r="1832">
          <cell r="B1832" t="str">
            <v>MN306</v>
          </cell>
          <cell r="C1832" t="str">
            <v>1001</v>
          </cell>
          <cell r="D1832" t="str">
            <v>Gas New Res Serv-Klamath Falls</v>
          </cell>
          <cell r="E1832" t="str">
            <v>98701111</v>
          </cell>
          <cell r="F1832" t="str">
            <v>DIS-G S Cap Blanket</v>
          </cell>
          <cell r="G1832">
            <v>40179</v>
          </cell>
          <cell r="H1832" t="str">
            <v>202107</v>
          </cell>
          <cell r="I1832">
            <v>202107</v>
          </cell>
          <cell r="J1832" t="str">
            <v>GD</v>
          </cell>
          <cell r="K1832" t="str">
            <v>OR</v>
          </cell>
          <cell r="L1832" t="str">
            <v>376000</v>
          </cell>
          <cell r="M1832" t="str">
            <v xml:space="preserve">068                                </v>
          </cell>
          <cell r="N1832" t="str">
            <v>00</v>
          </cell>
          <cell r="O1832" t="str">
            <v xml:space="preserve">UADD    </v>
          </cell>
          <cell r="P1832" t="str">
            <v>Gas Revenue Blanket</v>
          </cell>
          <cell r="Q1832" t="str">
            <v>Oregon - Gas Rev Projects/Klamath Falls</v>
          </cell>
          <cell r="R1832">
            <v>15298.58</v>
          </cell>
          <cell r="S1832" t="str">
            <v>1001</v>
          </cell>
          <cell r="T1832" t="str">
            <v>MN306</v>
          </cell>
          <cell r="U1832" t="str">
            <v>Mandated</v>
          </cell>
          <cell r="V1832" t="str">
            <v>GD.OR.376000</v>
          </cell>
          <cell r="W1832">
            <v>1</v>
          </cell>
          <cell r="X1832">
            <v>15298.58</v>
          </cell>
        </row>
        <row r="1833">
          <cell r="B1833" t="str">
            <v>MN306</v>
          </cell>
          <cell r="C1833" t="str">
            <v>1001</v>
          </cell>
          <cell r="D1833" t="str">
            <v>Gas New Res Serv-Klamath Falls</v>
          </cell>
          <cell r="E1833" t="str">
            <v>98701111</v>
          </cell>
          <cell r="F1833" t="str">
            <v>DIS-G S Cap Blanket</v>
          </cell>
          <cell r="G1833">
            <v>40179</v>
          </cell>
          <cell r="H1833" t="str">
            <v>202107</v>
          </cell>
          <cell r="I1833">
            <v>202107</v>
          </cell>
          <cell r="J1833" t="str">
            <v>GD</v>
          </cell>
          <cell r="K1833" t="str">
            <v>OR</v>
          </cell>
          <cell r="L1833" t="str">
            <v>380000</v>
          </cell>
          <cell r="M1833" t="str">
            <v xml:space="preserve">068                                </v>
          </cell>
          <cell r="N1833" t="str">
            <v>00</v>
          </cell>
          <cell r="O1833" t="str">
            <v xml:space="preserve">UADD    </v>
          </cell>
          <cell r="P1833" t="str">
            <v>Gas Revenue Blanket</v>
          </cell>
          <cell r="Q1833" t="str">
            <v>Oregon - Gas Rev Projects/Klamath Falls</v>
          </cell>
          <cell r="R1833">
            <v>15298.66</v>
          </cell>
          <cell r="S1833" t="str">
            <v>1001</v>
          </cell>
          <cell r="T1833" t="str">
            <v>MN306</v>
          </cell>
          <cell r="U1833" t="str">
            <v>Mandated</v>
          </cell>
          <cell r="V1833" t="str">
            <v>GD.OR.380000</v>
          </cell>
          <cell r="W1833">
            <v>1</v>
          </cell>
          <cell r="X1833">
            <v>15298.66</v>
          </cell>
        </row>
        <row r="1834">
          <cell r="B1834" t="str">
            <v>MN307</v>
          </cell>
          <cell r="C1834" t="str">
            <v>1001</v>
          </cell>
          <cell r="D1834" t="str">
            <v>Gas New Res Serv-LaGrande</v>
          </cell>
          <cell r="E1834" t="str">
            <v>98801111</v>
          </cell>
          <cell r="F1834" t="str">
            <v>DIS-G S Cap Blanket</v>
          </cell>
          <cell r="G1834">
            <v>40179</v>
          </cell>
          <cell r="H1834" t="str">
            <v>202107</v>
          </cell>
          <cell r="I1834">
            <v>202107</v>
          </cell>
          <cell r="J1834" t="str">
            <v>GD</v>
          </cell>
          <cell r="K1834" t="str">
            <v>OR</v>
          </cell>
          <cell r="L1834" t="str">
            <v>376000</v>
          </cell>
          <cell r="M1834" t="str">
            <v xml:space="preserve">068                                </v>
          </cell>
          <cell r="N1834" t="str">
            <v>00</v>
          </cell>
          <cell r="O1834" t="str">
            <v xml:space="preserve">UADD    </v>
          </cell>
          <cell r="P1834" t="str">
            <v>Gas Revenue Blanket</v>
          </cell>
          <cell r="Q1834" t="str">
            <v>Oregon - Gas Rev Projects/LaGrande</v>
          </cell>
          <cell r="R1834">
            <v>7596.23</v>
          </cell>
          <cell r="S1834" t="str">
            <v>1001</v>
          </cell>
          <cell r="T1834" t="str">
            <v>MN307</v>
          </cell>
          <cell r="U1834" t="str">
            <v>Mandated</v>
          </cell>
          <cell r="V1834" t="str">
            <v>GD.OR.376000</v>
          </cell>
          <cell r="W1834">
            <v>1</v>
          </cell>
          <cell r="X1834">
            <v>7596.23</v>
          </cell>
        </row>
        <row r="1835">
          <cell r="B1835" t="str">
            <v>MN307</v>
          </cell>
          <cell r="C1835" t="str">
            <v>1001</v>
          </cell>
          <cell r="D1835" t="str">
            <v>Gas New Res Serv-LaGrande</v>
          </cell>
          <cell r="E1835" t="str">
            <v>98801111</v>
          </cell>
          <cell r="F1835" t="str">
            <v>DIS-G S Cap Blanket</v>
          </cell>
          <cell r="G1835">
            <v>40179</v>
          </cell>
          <cell r="H1835" t="str">
            <v>202107</v>
          </cell>
          <cell r="I1835">
            <v>202107</v>
          </cell>
          <cell r="J1835" t="str">
            <v>GD</v>
          </cell>
          <cell r="K1835" t="str">
            <v>OR</v>
          </cell>
          <cell r="L1835" t="str">
            <v>380000</v>
          </cell>
          <cell r="M1835" t="str">
            <v xml:space="preserve">068                                </v>
          </cell>
          <cell r="N1835" t="str">
            <v>00</v>
          </cell>
          <cell r="O1835" t="str">
            <v xml:space="preserve">UADD    </v>
          </cell>
          <cell r="P1835" t="str">
            <v>Gas Revenue Blanket</v>
          </cell>
          <cell r="Q1835" t="str">
            <v>Oregon - Gas Rev Projects/LaGrande</v>
          </cell>
          <cell r="R1835">
            <v>7596.33</v>
          </cell>
          <cell r="S1835" t="str">
            <v>1001</v>
          </cell>
          <cell r="T1835" t="str">
            <v>MN307</v>
          </cell>
          <cell r="U1835" t="str">
            <v>Mandated</v>
          </cell>
          <cell r="V1835" t="str">
            <v>GD.OR.380000</v>
          </cell>
          <cell r="W1835">
            <v>1</v>
          </cell>
          <cell r="X1835">
            <v>7596.33</v>
          </cell>
        </row>
        <row r="1836">
          <cell r="B1836" t="str">
            <v>MN304</v>
          </cell>
          <cell r="C1836" t="str">
            <v>1001</v>
          </cell>
          <cell r="D1836" t="str">
            <v>Gas New Res Serv-Medford</v>
          </cell>
          <cell r="E1836" t="str">
            <v>98401111</v>
          </cell>
          <cell r="F1836" t="str">
            <v>DIS-G S Cap Blanket</v>
          </cell>
          <cell r="G1836">
            <v>40179</v>
          </cell>
          <cell r="H1836" t="str">
            <v>202107</v>
          </cell>
          <cell r="I1836">
            <v>202107</v>
          </cell>
          <cell r="J1836" t="str">
            <v>GD</v>
          </cell>
          <cell r="K1836" t="str">
            <v>OR</v>
          </cell>
          <cell r="L1836" t="str">
            <v>380000</v>
          </cell>
          <cell r="M1836" t="str">
            <v xml:space="preserve">068                                </v>
          </cell>
          <cell r="N1836" t="str">
            <v>00</v>
          </cell>
          <cell r="O1836" t="str">
            <v xml:space="preserve">UADD    </v>
          </cell>
          <cell r="P1836" t="str">
            <v>Gas Revenue Blanket</v>
          </cell>
          <cell r="Q1836" t="str">
            <v>Oregon - Gas Rev Projects/Medford</v>
          </cell>
          <cell r="R1836">
            <v>117191.75</v>
          </cell>
          <cell r="S1836" t="str">
            <v>1001</v>
          </cell>
          <cell r="T1836" t="str">
            <v>MN304</v>
          </cell>
          <cell r="U1836" t="str">
            <v>Mandated</v>
          </cell>
          <cell r="V1836" t="str">
            <v>GD.OR.380000</v>
          </cell>
          <cell r="W1836">
            <v>1</v>
          </cell>
          <cell r="X1836">
            <v>117191.75</v>
          </cell>
        </row>
        <row r="1837">
          <cell r="B1837" t="str">
            <v>MN304</v>
          </cell>
          <cell r="C1837" t="str">
            <v>1001</v>
          </cell>
          <cell r="D1837" t="str">
            <v>Gas New Res Serv-Medford</v>
          </cell>
          <cell r="E1837" t="str">
            <v>98401111</v>
          </cell>
          <cell r="F1837" t="str">
            <v>DIS-G S Cap Blanket</v>
          </cell>
          <cell r="G1837">
            <v>40179</v>
          </cell>
          <cell r="H1837" t="str">
            <v>202107</v>
          </cell>
          <cell r="I1837">
            <v>202107</v>
          </cell>
          <cell r="J1837" t="str">
            <v>GD</v>
          </cell>
          <cell r="K1837" t="str">
            <v>OR</v>
          </cell>
          <cell r="L1837" t="str">
            <v>381000</v>
          </cell>
          <cell r="M1837" t="str">
            <v xml:space="preserve">068                                </v>
          </cell>
          <cell r="N1837" t="str">
            <v>00</v>
          </cell>
          <cell r="O1837" t="str">
            <v xml:space="preserve">UADD    </v>
          </cell>
          <cell r="P1837" t="str">
            <v>Gas Revenue Blanket</v>
          </cell>
          <cell r="Q1837" t="str">
            <v>Oregon - Gas Rev Projects/Medford</v>
          </cell>
          <cell r="R1837">
            <v>117191.8</v>
          </cell>
          <cell r="S1837" t="str">
            <v>1001</v>
          </cell>
          <cell r="T1837" t="str">
            <v>MN304</v>
          </cell>
          <cell r="U1837" t="str">
            <v>Mandated</v>
          </cell>
          <cell r="V1837" t="str">
            <v>GD.OR.381000</v>
          </cell>
          <cell r="W1837">
            <v>1</v>
          </cell>
          <cell r="X1837">
            <v>117191.8</v>
          </cell>
        </row>
        <row r="1838">
          <cell r="B1838" t="str">
            <v>MN305</v>
          </cell>
          <cell r="C1838" t="str">
            <v>1001</v>
          </cell>
          <cell r="D1838" t="str">
            <v>Gas New Res Serv-Roseburg</v>
          </cell>
          <cell r="E1838" t="str">
            <v>98601111</v>
          </cell>
          <cell r="F1838" t="str">
            <v>DIS-G S Cap Blanket</v>
          </cell>
          <cell r="G1838">
            <v>40179</v>
          </cell>
          <cell r="H1838" t="str">
            <v>202107</v>
          </cell>
          <cell r="I1838">
            <v>202107</v>
          </cell>
          <cell r="J1838" t="str">
            <v>GD</v>
          </cell>
          <cell r="K1838" t="str">
            <v>OR</v>
          </cell>
          <cell r="L1838" t="str">
            <v>376000</v>
          </cell>
          <cell r="M1838" t="str">
            <v xml:space="preserve">068                                </v>
          </cell>
          <cell r="N1838" t="str">
            <v>00</v>
          </cell>
          <cell r="O1838" t="str">
            <v xml:space="preserve">UADD    </v>
          </cell>
          <cell r="P1838" t="str">
            <v>Gas Revenue Blanket</v>
          </cell>
          <cell r="Q1838" t="str">
            <v>Oregon - Gas Rev Projects/Roseburg</v>
          </cell>
          <cell r="R1838">
            <v>16398.57</v>
          </cell>
          <cell r="S1838" t="str">
            <v>1001</v>
          </cell>
          <cell r="T1838" t="str">
            <v>MN305</v>
          </cell>
          <cell r="U1838" t="str">
            <v>Mandated</v>
          </cell>
          <cell r="V1838" t="str">
            <v>GD.OR.376000</v>
          </cell>
          <cell r="W1838">
            <v>1</v>
          </cell>
          <cell r="X1838">
            <v>16398.57</v>
          </cell>
        </row>
        <row r="1839">
          <cell r="B1839" t="str">
            <v>MN305</v>
          </cell>
          <cell r="C1839" t="str">
            <v>1001</v>
          </cell>
          <cell r="D1839" t="str">
            <v>Gas New Res Serv-Roseburg</v>
          </cell>
          <cell r="E1839" t="str">
            <v>98601111</v>
          </cell>
          <cell r="F1839" t="str">
            <v>DIS-G S Cap Blanket</v>
          </cell>
          <cell r="G1839">
            <v>40179</v>
          </cell>
          <cell r="H1839" t="str">
            <v>202107</v>
          </cell>
          <cell r="I1839">
            <v>202107</v>
          </cell>
          <cell r="J1839" t="str">
            <v>GD</v>
          </cell>
          <cell r="K1839" t="str">
            <v>OR</v>
          </cell>
          <cell r="L1839" t="str">
            <v>380000</v>
          </cell>
          <cell r="M1839" t="str">
            <v xml:space="preserve">068                                </v>
          </cell>
          <cell r="N1839" t="str">
            <v>00</v>
          </cell>
          <cell r="O1839" t="str">
            <v xml:space="preserve">UADD    </v>
          </cell>
          <cell r="P1839" t="str">
            <v>Gas Revenue Blanket</v>
          </cell>
          <cell r="Q1839" t="str">
            <v>Oregon - Gas Rev Projects/Roseburg</v>
          </cell>
          <cell r="R1839">
            <v>23096.63</v>
          </cell>
          <cell r="S1839" t="str">
            <v>1001</v>
          </cell>
          <cell r="T1839" t="str">
            <v>MN305</v>
          </cell>
          <cell r="U1839" t="str">
            <v>Mandated</v>
          </cell>
          <cell r="V1839" t="str">
            <v>GD.OR.380000</v>
          </cell>
          <cell r="W1839">
            <v>1</v>
          </cell>
          <cell r="X1839">
            <v>23096.63</v>
          </cell>
        </row>
        <row r="1840">
          <cell r="B1840" t="str">
            <v>MN304</v>
          </cell>
          <cell r="C1840" t="str">
            <v>1001</v>
          </cell>
          <cell r="D1840" t="str">
            <v>Gas New Res Services-Medford</v>
          </cell>
          <cell r="E1840" t="str">
            <v>98401131</v>
          </cell>
          <cell r="F1840" t="str">
            <v>DIS-G S Cap Blanket</v>
          </cell>
          <cell r="G1840">
            <v>33434</v>
          </cell>
          <cell r="H1840" t="str">
            <v>202107</v>
          </cell>
          <cell r="I1840">
            <v>202107</v>
          </cell>
          <cell r="J1840" t="str">
            <v>GD</v>
          </cell>
          <cell r="K1840" t="str">
            <v>OR</v>
          </cell>
          <cell r="L1840" t="str">
            <v>376000</v>
          </cell>
          <cell r="M1840" t="str">
            <v xml:space="preserve">068                                </v>
          </cell>
          <cell r="N1840" t="str">
            <v>00</v>
          </cell>
          <cell r="O1840" t="str">
            <v xml:space="preserve">UADD    </v>
          </cell>
          <cell r="P1840" t="str">
            <v>Gas Revenue Blanket</v>
          </cell>
          <cell r="Q1840" t="str">
            <v>Oregon - Gas Rev Projects/Medford</v>
          </cell>
          <cell r="R1840">
            <v>10.39</v>
          </cell>
          <cell r="S1840" t="str">
            <v>1001</v>
          </cell>
          <cell r="T1840" t="str">
            <v>MN304</v>
          </cell>
          <cell r="U1840" t="str">
            <v>Mandated</v>
          </cell>
          <cell r="V1840" t="str">
            <v>GD.OR.376000</v>
          </cell>
          <cell r="W1840">
            <v>1</v>
          </cell>
          <cell r="X1840">
            <v>10.39</v>
          </cell>
        </row>
        <row r="1841">
          <cell r="B1841" t="str">
            <v>MN304</v>
          </cell>
          <cell r="C1841" t="str">
            <v>1001</v>
          </cell>
          <cell r="D1841" t="str">
            <v>Gas New Res Services-Medford</v>
          </cell>
          <cell r="E1841" t="str">
            <v>98401131</v>
          </cell>
          <cell r="F1841" t="str">
            <v>DIS-G S Cap Blanket</v>
          </cell>
          <cell r="G1841">
            <v>33434</v>
          </cell>
          <cell r="H1841" t="str">
            <v>202107</v>
          </cell>
          <cell r="I1841">
            <v>202107</v>
          </cell>
          <cell r="J1841" t="str">
            <v>GD</v>
          </cell>
          <cell r="K1841" t="str">
            <v>OR</v>
          </cell>
          <cell r="L1841" t="str">
            <v>380000</v>
          </cell>
          <cell r="M1841" t="str">
            <v xml:space="preserve">068                                </v>
          </cell>
          <cell r="N1841" t="str">
            <v>00</v>
          </cell>
          <cell r="O1841" t="str">
            <v xml:space="preserve">UADD    </v>
          </cell>
          <cell r="P1841" t="str">
            <v>Gas Revenue Blanket</v>
          </cell>
          <cell r="Q1841" t="str">
            <v>Oregon - Gas Rev Projects/Medford</v>
          </cell>
          <cell r="R1841">
            <v>1.93</v>
          </cell>
          <cell r="S1841" t="str">
            <v>1001</v>
          </cell>
          <cell r="T1841" t="str">
            <v>MN304</v>
          </cell>
          <cell r="U1841" t="str">
            <v>Mandated</v>
          </cell>
          <cell r="V1841" t="str">
            <v>GD.OR.380000</v>
          </cell>
          <cell r="W1841">
            <v>1</v>
          </cell>
          <cell r="X1841">
            <v>1.93</v>
          </cell>
        </row>
        <row r="1842">
          <cell r="B1842" t="str">
            <v>MN207</v>
          </cell>
          <cell r="C1842" t="str">
            <v>1050</v>
          </cell>
          <cell r="D1842" t="str">
            <v>Gas Meter Purchases OR STR</v>
          </cell>
          <cell r="E1842" t="str">
            <v>06801275</v>
          </cell>
          <cell r="F1842" t="str">
            <v>DIS-Pur Blanket</v>
          </cell>
          <cell r="G1842">
            <v>42005</v>
          </cell>
          <cell r="H1842" t="str">
            <v>202107</v>
          </cell>
          <cell r="I1842">
            <v>202107</v>
          </cell>
          <cell r="J1842" t="str">
            <v>GD</v>
          </cell>
          <cell r="K1842" t="str">
            <v>OR</v>
          </cell>
          <cell r="L1842" t="str">
            <v>381000</v>
          </cell>
          <cell r="M1842" t="str">
            <v xml:space="preserve">068                                </v>
          </cell>
          <cell r="N1842" t="str">
            <v>00</v>
          </cell>
          <cell r="O1842" t="str">
            <v xml:space="preserve">UADD    </v>
          </cell>
          <cell r="P1842" t="str">
            <v>Gas Meters Minor Blanket</v>
          </cell>
          <cell r="Q1842" t="str">
            <v>ORCA Meters Minor Blanket</v>
          </cell>
          <cell r="R1842">
            <v>1779.19</v>
          </cell>
          <cell r="S1842" t="str">
            <v>1050</v>
          </cell>
          <cell r="T1842" t="str">
            <v>MN207</v>
          </cell>
          <cell r="U1842" t="str">
            <v>Mandated</v>
          </cell>
          <cell r="V1842" t="str">
            <v>GD.OR.381000</v>
          </cell>
          <cell r="W1842">
            <v>1</v>
          </cell>
          <cell r="X1842">
            <v>1779.19</v>
          </cell>
        </row>
        <row r="1843">
          <cell r="B1843" t="str">
            <v>MN320</v>
          </cell>
          <cell r="C1843" t="str">
            <v>1053</v>
          </cell>
          <cell r="D1843" t="str">
            <v>Gas AMR Purchases OR STR</v>
          </cell>
          <cell r="E1843" t="str">
            <v>06801276</v>
          </cell>
          <cell r="F1843" t="str">
            <v>DIS-Pur Blanket</v>
          </cell>
          <cell r="G1843">
            <v>42005</v>
          </cell>
          <cell r="H1843" t="str">
            <v>202107</v>
          </cell>
          <cell r="I1843">
            <v>202107</v>
          </cell>
          <cell r="J1843" t="str">
            <v>GD</v>
          </cell>
          <cell r="K1843" t="str">
            <v>OR</v>
          </cell>
          <cell r="L1843" t="str">
            <v>381000</v>
          </cell>
          <cell r="M1843" t="str">
            <v xml:space="preserve">068                                </v>
          </cell>
          <cell r="N1843" t="str">
            <v>00</v>
          </cell>
          <cell r="O1843" t="str">
            <v xml:space="preserve">UADD    </v>
          </cell>
          <cell r="P1843" t="str">
            <v>Gas ERT Minor Blanket</v>
          </cell>
          <cell r="Q1843" t="str">
            <v>ORCA ERTs</v>
          </cell>
          <cell r="R1843">
            <v>10898.97</v>
          </cell>
          <cell r="S1843" t="str">
            <v>1053</v>
          </cell>
          <cell r="T1843" t="str">
            <v>MN320</v>
          </cell>
          <cell r="U1843" t="str">
            <v>Mandated</v>
          </cell>
          <cell r="V1843" t="str">
            <v>GD.OR.381000</v>
          </cell>
          <cell r="W1843">
            <v>1</v>
          </cell>
          <cell r="X1843">
            <v>10898.97</v>
          </cell>
        </row>
        <row r="1844">
          <cell r="B1844" t="str">
            <v>MN002</v>
          </cell>
          <cell r="C1844" t="str">
            <v>1056</v>
          </cell>
          <cell r="D1844" t="str">
            <v>OR Gas Meters &amp; Meter Devices</v>
          </cell>
          <cell r="E1844" t="str">
            <v>06805224</v>
          </cell>
          <cell r="F1844" t="str">
            <v>DIS-G S Cap Blanket</v>
          </cell>
          <cell r="G1844">
            <v>43983</v>
          </cell>
          <cell r="H1844" t="str">
            <v>202107</v>
          </cell>
          <cell r="I1844">
            <v>202107</v>
          </cell>
          <cell r="J1844" t="str">
            <v>GD</v>
          </cell>
          <cell r="K1844" t="str">
            <v>OR</v>
          </cell>
          <cell r="L1844" t="str">
            <v>381000</v>
          </cell>
          <cell r="M1844" t="str">
            <v xml:space="preserve">068                                </v>
          </cell>
          <cell r="N1844" t="str">
            <v>00</v>
          </cell>
          <cell r="O1844" t="str">
            <v xml:space="preserve">UADD    </v>
          </cell>
          <cell r="P1844" t="str">
            <v>Gas Meter and Metering Equipment Purchases</v>
          </cell>
          <cell r="Q1844" t="str">
            <v>Gas Meter and Metering Equipment Purchases - OR</v>
          </cell>
          <cell r="R1844">
            <v>17579.16</v>
          </cell>
          <cell r="S1844" t="str">
            <v>1056</v>
          </cell>
          <cell r="T1844" t="str">
            <v>MN002</v>
          </cell>
          <cell r="V1844" t="str">
            <v>GD.OR.381000</v>
          </cell>
          <cell r="W1844">
            <v>1</v>
          </cell>
          <cell r="X1844">
            <v>17579.16</v>
          </cell>
        </row>
        <row r="1845">
          <cell r="B1845" t="str">
            <v>YQ301</v>
          </cell>
          <cell r="C1845" t="str">
            <v>2277</v>
          </cell>
          <cell r="D1845" t="str">
            <v>Energy Managemnt Systm Upgrade</v>
          </cell>
          <cell r="E1845" t="str">
            <v>09906747</v>
          </cell>
          <cell r="F1845" t="str">
            <v>GP-Cap Specific</v>
          </cell>
          <cell r="G1845">
            <v>44075</v>
          </cell>
          <cell r="H1845" t="str">
            <v>202107</v>
          </cell>
          <cell r="I1845">
            <v>202107</v>
          </cell>
          <cell r="J1845" t="str">
            <v>CD</v>
          </cell>
          <cell r="K1845" t="str">
            <v>AA</v>
          </cell>
          <cell r="L1845" t="str">
            <v>303100</v>
          </cell>
          <cell r="M1845" t="str">
            <v xml:space="preserve">099                                </v>
          </cell>
          <cell r="N1845" t="str">
            <v>00</v>
          </cell>
          <cell r="O1845" t="str">
            <v xml:space="preserve">UADD    </v>
          </cell>
          <cell r="P1845" t="str">
            <v>SCADA Upgrade</v>
          </cell>
          <cell r="Q1845" t="str">
            <v>Scada Upgrade</v>
          </cell>
          <cell r="R1845">
            <v>972105.11</v>
          </cell>
          <cell r="S1845" t="str">
            <v>2277</v>
          </cell>
          <cell r="T1845" t="str">
            <v>YQ301</v>
          </cell>
          <cell r="U1845" t="str">
            <v>Programs</v>
          </cell>
          <cell r="V1845" t="str">
            <v>CD.AA.303100</v>
          </cell>
          <cell r="W1845">
            <v>9.307E-2</v>
          </cell>
          <cell r="X1845">
            <v>90473.822587699993</v>
          </cell>
        </row>
        <row r="1846">
          <cell r="B1846" t="str">
            <v>YQ301</v>
          </cell>
          <cell r="C1846" t="str">
            <v>2277</v>
          </cell>
          <cell r="D1846" t="str">
            <v>Energy Managemnt Systm Upgrade</v>
          </cell>
          <cell r="E1846" t="str">
            <v>09906747</v>
          </cell>
          <cell r="F1846" t="str">
            <v>GP-Cap Specific</v>
          </cell>
          <cell r="G1846">
            <v>44075</v>
          </cell>
          <cell r="H1846" t="str">
            <v>202107</v>
          </cell>
          <cell r="I1846">
            <v>202107</v>
          </cell>
          <cell r="J1846" t="str">
            <v>CD</v>
          </cell>
          <cell r="K1846" t="str">
            <v>AA</v>
          </cell>
          <cell r="L1846" t="str">
            <v>391101</v>
          </cell>
          <cell r="M1846" t="str">
            <v xml:space="preserve">099                                </v>
          </cell>
          <cell r="N1846" t="str">
            <v>00</v>
          </cell>
          <cell r="O1846" t="str">
            <v xml:space="preserve">UADD    </v>
          </cell>
          <cell r="P1846" t="str">
            <v>SCADA Upgrade</v>
          </cell>
          <cell r="Q1846" t="str">
            <v>Scada Upgrade</v>
          </cell>
          <cell r="R1846">
            <v>64093.87</v>
          </cell>
          <cell r="S1846" t="str">
            <v>2277</v>
          </cell>
          <cell r="T1846" t="str">
            <v>YQ301</v>
          </cell>
          <cell r="U1846" t="str">
            <v>Programs</v>
          </cell>
          <cell r="V1846" t="str">
            <v>CD.AA.391101</v>
          </cell>
          <cell r="W1846">
            <v>9.307E-2</v>
          </cell>
          <cell r="X1846">
            <v>5965.2164809000005</v>
          </cell>
        </row>
        <row r="1847">
          <cell r="B1847" t="str">
            <v>YQ301</v>
          </cell>
          <cell r="C1847" t="str">
            <v>2277</v>
          </cell>
          <cell r="D1847" t="str">
            <v>SCADA Hardware Refresh-Blanket</v>
          </cell>
          <cell r="E1847" t="str">
            <v>09905915</v>
          </cell>
          <cell r="F1847" t="str">
            <v>GP-Cap Blanket</v>
          </cell>
          <cell r="G1847">
            <v>42064</v>
          </cell>
          <cell r="H1847" t="str">
            <v>202107</v>
          </cell>
          <cell r="I1847">
            <v>202107</v>
          </cell>
          <cell r="J1847" t="str">
            <v>CD</v>
          </cell>
          <cell r="K1847" t="str">
            <v>AA</v>
          </cell>
          <cell r="L1847" t="str">
            <v>391101</v>
          </cell>
          <cell r="M1847" t="str">
            <v xml:space="preserve">099                                </v>
          </cell>
          <cell r="N1847" t="str">
            <v>00</v>
          </cell>
          <cell r="O1847" t="str">
            <v xml:space="preserve">UADD    </v>
          </cell>
          <cell r="P1847" t="str">
            <v>SCADA Upgrade</v>
          </cell>
          <cell r="Q1847" t="str">
            <v>Scada Upgrade</v>
          </cell>
          <cell r="R1847">
            <v>4406.9399999999996</v>
          </cell>
          <cell r="S1847" t="str">
            <v>2277</v>
          </cell>
          <cell r="T1847" t="str">
            <v>YQ301</v>
          </cell>
          <cell r="U1847" t="str">
            <v>Programs</v>
          </cell>
          <cell r="V1847" t="str">
            <v>CD.AA.391101</v>
          </cell>
          <cell r="W1847">
            <v>9.307E-2</v>
          </cell>
          <cell r="X1847">
            <v>410.15390579999996</v>
          </cell>
        </row>
        <row r="1848">
          <cell r="B1848" t="str">
            <v>FT703</v>
          </cell>
          <cell r="C1848" t="str">
            <v>2605</v>
          </cell>
          <cell r="D1848" t="str">
            <v>Saddle Mtn-Frenchman H ComExp.</v>
          </cell>
          <cell r="E1848" t="str">
            <v>09906905</v>
          </cell>
          <cell r="F1848" t="str">
            <v>GP-Cap Specific</v>
          </cell>
          <cell r="G1848">
            <v>42887</v>
          </cell>
          <cell r="H1848" t="str">
            <v>202107</v>
          </cell>
          <cell r="I1848">
            <v>202107</v>
          </cell>
          <cell r="J1848" t="str">
            <v>CD</v>
          </cell>
          <cell r="K1848" t="str">
            <v>AA</v>
          </cell>
          <cell r="L1848" t="str">
            <v>397000</v>
          </cell>
          <cell r="M1848" t="str">
            <v xml:space="preserve">099                                </v>
          </cell>
          <cell r="N1848" t="str">
            <v>00</v>
          </cell>
          <cell r="O1848" t="str">
            <v xml:space="preserve">UADD    </v>
          </cell>
          <cell r="P1848" t="str">
            <v>Saddle Mountain Integration</v>
          </cell>
          <cell r="Q1848" t="str">
            <v>Saddle Mountain Integration (Communications Work)</v>
          </cell>
          <cell r="R1848">
            <v>679170.22</v>
          </cell>
          <cell r="S1848" t="str">
            <v>2605</v>
          </cell>
          <cell r="T1848" t="str">
            <v>FT703</v>
          </cell>
          <cell r="U1848" t="str">
            <v>Projects</v>
          </cell>
          <cell r="V1848" t="str">
            <v>CD.AA.397000</v>
          </cell>
          <cell r="W1848">
            <v>9.307E-2</v>
          </cell>
          <cell r="X1848">
            <v>63210.372375399995</v>
          </cell>
        </row>
        <row r="1849">
          <cell r="B1849" t="str">
            <v>FT703</v>
          </cell>
          <cell r="C1849" t="str">
            <v>2605</v>
          </cell>
          <cell r="D1849" t="str">
            <v>Saddle Mtn-Sentinal MtnComExp</v>
          </cell>
          <cell r="E1849" t="str">
            <v>09906906</v>
          </cell>
          <cell r="F1849" t="str">
            <v>GP-Cap Specific</v>
          </cell>
          <cell r="G1849">
            <v>42887</v>
          </cell>
          <cell r="H1849" t="str">
            <v>202107</v>
          </cell>
          <cell r="I1849">
            <v>202107</v>
          </cell>
          <cell r="J1849" t="str">
            <v>CD</v>
          </cell>
          <cell r="K1849" t="str">
            <v>AA</v>
          </cell>
          <cell r="L1849" t="str">
            <v>397000</v>
          </cell>
          <cell r="M1849" t="str">
            <v xml:space="preserve">099                                </v>
          </cell>
          <cell r="N1849" t="str">
            <v>00</v>
          </cell>
          <cell r="O1849" t="str">
            <v xml:space="preserve">UADD    </v>
          </cell>
          <cell r="P1849" t="str">
            <v>Saddle Mountain Integration</v>
          </cell>
          <cell r="Q1849" t="str">
            <v>Saddle Mountain Integration (Communications Work)</v>
          </cell>
          <cell r="R1849">
            <v>465125.82</v>
          </cell>
          <cell r="S1849" t="str">
            <v>2605</v>
          </cell>
          <cell r="T1849" t="str">
            <v>FT703</v>
          </cell>
          <cell r="U1849" t="str">
            <v>Projects</v>
          </cell>
          <cell r="V1849" t="str">
            <v>CD.AA.397000</v>
          </cell>
          <cell r="W1849">
            <v>9.307E-2</v>
          </cell>
          <cell r="X1849">
            <v>43289.260067399999</v>
          </cell>
        </row>
        <row r="1850">
          <cell r="B1850" t="str">
            <v>MN410</v>
          </cell>
          <cell r="C1850" t="str">
            <v>3001</v>
          </cell>
          <cell r="D1850" t="str">
            <v>Det Pipe Repl LaGrande</v>
          </cell>
          <cell r="E1850" t="str">
            <v>98805069</v>
          </cell>
          <cell r="F1850" t="str">
            <v>DIS-G S Cap Blanket</v>
          </cell>
          <cell r="G1850">
            <v>41275</v>
          </cell>
          <cell r="H1850" t="str">
            <v>202107</v>
          </cell>
          <cell r="I1850">
            <v>202107</v>
          </cell>
          <cell r="J1850" t="str">
            <v>GD</v>
          </cell>
          <cell r="K1850" t="str">
            <v>OR</v>
          </cell>
          <cell r="L1850" t="str">
            <v>376000</v>
          </cell>
          <cell r="M1850" t="str">
            <v xml:space="preserve">068                                </v>
          </cell>
          <cell r="N1850" t="str">
            <v>00</v>
          </cell>
          <cell r="O1850" t="str">
            <v xml:space="preserve">UADD    </v>
          </cell>
          <cell r="P1850" t="str">
            <v>Replace Deteriorating Gas System</v>
          </cell>
          <cell r="Q1850" t="str">
            <v>Replace Deteriorated Gas System - La Grande</v>
          </cell>
          <cell r="R1850">
            <v>8149.35</v>
          </cell>
          <cell r="S1850" t="str">
            <v>3001</v>
          </cell>
          <cell r="T1850" t="str">
            <v>MN410</v>
          </cell>
          <cell r="U1850" t="str">
            <v>Programs</v>
          </cell>
          <cell r="V1850" t="str">
            <v>GD.OR.376000</v>
          </cell>
          <cell r="W1850">
            <v>1</v>
          </cell>
          <cell r="X1850">
            <v>8149.35</v>
          </cell>
        </row>
        <row r="1851">
          <cell r="B1851" t="str">
            <v>MN410</v>
          </cell>
          <cell r="C1851" t="str">
            <v>3001</v>
          </cell>
          <cell r="D1851" t="str">
            <v>Det Pipe Repl LaGrande</v>
          </cell>
          <cell r="E1851" t="str">
            <v>98805069</v>
          </cell>
          <cell r="F1851" t="str">
            <v>DIS-G S Cap Blanket</v>
          </cell>
          <cell r="G1851">
            <v>41275</v>
          </cell>
          <cell r="H1851" t="str">
            <v>202107</v>
          </cell>
          <cell r="I1851">
            <v>202107</v>
          </cell>
          <cell r="J1851" t="str">
            <v>GD</v>
          </cell>
          <cell r="K1851" t="str">
            <v>OR</v>
          </cell>
          <cell r="L1851" t="str">
            <v>380000</v>
          </cell>
          <cell r="M1851" t="str">
            <v xml:space="preserve">068                                </v>
          </cell>
          <cell r="N1851" t="str">
            <v>00</v>
          </cell>
          <cell r="O1851" t="str">
            <v xml:space="preserve">UADD    </v>
          </cell>
          <cell r="P1851" t="str">
            <v>Replace Deteriorating Gas System</v>
          </cell>
          <cell r="Q1851" t="str">
            <v>Replace Deteriorated Gas System - La Grande</v>
          </cell>
          <cell r="R1851">
            <v>0</v>
          </cell>
          <cell r="S1851" t="str">
            <v>3001</v>
          </cell>
          <cell r="T1851" t="str">
            <v>MN410</v>
          </cell>
          <cell r="U1851" t="str">
            <v>Programs</v>
          </cell>
          <cell r="V1851" t="str">
            <v>GD.OR.380000</v>
          </cell>
          <cell r="W1851">
            <v>1</v>
          </cell>
          <cell r="X1851">
            <v>0</v>
          </cell>
        </row>
        <row r="1852">
          <cell r="B1852" t="str">
            <v>MN404</v>
          </cell>
          <cell r="C1852" t="str">
            <v>3003</v>
          </cell>
          <cell r="D1852" t="str">
            <v>Gas Road Relocates-LaGrande</v>
          </cell>
          <cell r="E1852" t="str">
            <v>98801230</v>
          </cell>
          <cell r="F1852" t="str">
            <v>DIS-G S Cap Blanket</v>
          </cell>
          <cell r="G1852">
            <v>40360</v>
          </cell>
          <cell r="H1852" t="str">
            <v>202107</v>
          </cell>
          <cell r="I1852">
            <v>202107</v>
          </cell>
          <cell r="J1852" t="str">
            <v>GD</v>
          </cell>
          <cell r="K1852" t="str">
            <v>OR</v>
          </cell>
          <cell r="L1852" t="str">
            <v>380000</v>
          </cell>
          <cell r="M1852" t="str">
            <v xml:space="preserve">068                                </v>
          </cell>
          <cell r="N1852" t="str">
            <v>00</v>
          </cell>
          <cell r="O1852" t="str">
            <v xml:space="preserve">UADD    </v>
          </cell>
          <cell r="P1852" t="str">
            <v>Gas Replace-St&amp;Hwy</v>
          </cell>
          <cell r="Q1852" t="str">
            <v>Relocate Due to St&amp;Hwy Work - La Grande</v>
          </cell>
          <cell r="R1852">
            <v>62.28</v>
          </cell>
          <cell r="S1852" t="str">
            <v>3003</v>
          </cell>
          <cell r="T1852" t="str">
            <v>MN404</v>
          </cell>
          <cell r="U1852" t="str">
            <v>Mandated</v>
          </cell>
          <cell r="V1852" t="str">
            <v>GD.OR.380000</v>
          </cell>
          <cell r="W1852">
            <v>1</v>
          </cell>
          <cell r="X1852">
            <v>62.28</v>
          </cell>
        </row>
        <row r="1853">
          <cell r="B1853" t="str">
            <v>MN401</v>
          </cell>
          <cell r="C1853" t="str">
            <v>3003</v>
          </cell>
          <cell r="D1853" t="str">
            <v>Gas Road Relocates-Medford</v>
          </cell>
          <cell r="E1853" t="str">
            <v>98401230</v>
          </cell>
          <cell r="F1853" t="str">
            <v>DIS-G S Cap Blanket</v>
          </cell>
          <cell r="G1853">
            <v>40360</v>
          </cell>
          <cell r="H1853" t="str">
            <v>202107</v>
          </cell>
          <cell r="I1853">
            <v>202107</v>
          </cell>
          <cell r="J1853" t="str">
            <v>GD</v>
          </cell>
          <cell r="K1853" t="str">
            <v>OR</v>
          </cell>
          <cell r="L1853" t="str">
            <v>376000</v>
          </cell>
          <cell r="M1853" t="str">
            <v xml:space="preserve">068                                </v>
          </cell>
          <cell r="N1853" t="str">
            <v>00</v>
          </cell>
          <cell r="O1853" t="str">
            <v xml:space="preserve">UADD    </v>
          </cell>
          <cell r="P1853" t="str">
            <v>Gas Replace-St&amp;Hwy</v>
          </cell>
          <cell r="Q1853" t="str">
            <v>Relocate Due to St&amp;Hwy Work - Medford</v>
          </cell>
          <cell r="R1853">
            <v>22229.19</v>
          </cell>
          <cell r="S1853" t="str">
            <v>3003</v>
          </cell>
          <cell r="T1853" t="str">
            <v>MN401</v>
          </cell>
          <cell r="U1853" t="str">
            <v>Mandated</v>
          </cell>
          <cell r="V1853" t="str">
            <v>GD.OR.376000</v>
          </cell>
          <cell r="W1853">
            <v>1</v>
          </cell>
          <cell r="X1853">
            <v>22229.19</v>
          </cell>
        </row>
        <row r="1854">
          <cell r="B1854" t="str">
            <v>MN401</v>
          </cell>
          <cell r="C1854" t="str">
            <v>3003</v>
          </cell>
          <cell r="D1854" t="str">
            <v>Gas Road Relocates-Medford</v>
          </cell>
          <cell r="E1854" t="str">
            <v>98401230</v>
          </cell>
          <cell r="F1854" t="str">
            <v>DIS-G S Cap Blanket</v>
          </cell>
          <cell r="G1854">
            <v>40360</v>
          </cell>
          <cell r="H1854" t="str">
            <v>202107</v>
          </cell>
          <cell r="I1854">
            <v>202107</v>
          </cell>
          <cell r="J1854" t="str">
            <v>GD</v>
          </cell>
          <cell r="K1854" t="str">
            <v>OR</v>
          </cell>
          <cell r="L1854" t="str">
            <v>380000</v>
          </cell>
          <cell r="M1854" t="str">
            <v xml:space="preserve">068                                </v>
          </cell>
          <cell r="N1854" t="str">
            <v>00</v>
          </cell>
          <cell r="O1854" t="str">
            <v xml:space="preserve">UADD    </v>
          </cell>
          <cell r="P1854" t="str">
            <v>Gas Replace-St&amp;Hwy</v>
          </cell>
          <cell r="Q1854" t="str">
            <v>Relocate Due to St&amp;Hwy Work - Medford</v>
          </cell>
          <cell r="R1854">
            <v>40960.49</v>
          </cell>
          <cell r="S1854" t="str">
            <v>3003</v>
          </cell>
          <cell r="T1854" t="str">
            <v>MN401</v>
          </cell>
          <cell r="U1854" t="str">
            <v>Mandated</v>
          </cell>
          <cell r="V1854" t="str">
            <v>GD.OR.380000</v>
          </cell>
          <cell r="W1854">
            <v>1</v>
          </cell>
          <cell r="X1854">
            <v>40960.49</v>
          </cell>
        </row>
        <row r="1855">
          <cell r="B1855" t="str">
            <v>MN402</v>
          </cell>
          <cell r="C1855" t="str">
            <v>3003</v>
          </cell>
          <cell r="D1855" t="str">
            <v>Gas Road Relocates-Roseburg</v>
          </cell>
          <cell r="E1855" t="str">
            <v>98601230</v>
          </cell>
          <cell r="F1855" t="str">
            <v>DIS-G S Cap Blanket</v>
          </cell>
          <cell r="G1855">
            <v>40360</v>
          </cell>
          <cell r="H1855" t="str">
            <v>202107</v>
          </cell>
          <cell r="I1855">
            <v>202107</v>
          </cell>
          <cell r="J1855" t="str">
            <v>GD</v>
          </cell>
          <cell r="K1855" t="str">
            <v>OR</v>
          </cell>
          <cell r="L1855" t="str">
            <v>376000</v>
          </cell>
          <cell r="M1855" t="str">
            <v xml:space="preserve">068                                </v>
          </cell>
          <cell r="N1855" t="str">
            <v>00</v>
          </cell>
          <cell r="O1855" t="str">
            <v xml:space="preserve">UADD    </v>
          </cell>
          <cell r="P1855" t="str">
            <v>Gas Replace-St&amp;Hwy</v>
          </cell>
          <cell r="Q1855" t="str">
            <v>Relocate Due to St&amp;Hwy Work - Roseburg</v>
          </cell>
          <cell r="R1855">
            <v>80.98</v>
          </cell>
          <cell r="S1855" t="str">
            <v>3003</v>
          </cell>
          <cell r="T1855" t="str">
            <v>MN402</v>
          </cell>
          <cell r="U1855" t="str">
            <v>Mandated</v>
          </cell>
          <cell r="V1855" t="str">
            <v>GD.OR.376000</v>
          </cell>
          <cell r="W1855">
            <v>1</v>
          </cell>
          <cell r="X1855">
            <v>80.98</v>
          </cell>
        </row>
        <row r="1856">
          <cell r="B1856" t="str">
            <v>MN402</v>
          </cell>
          <cell r="C1856" t="str">
            <v>3003</v>
          </cell>
          <cell r="D1856" t="str">
            <v>Gas Road Relocates-Roseburg</v>
          </cell>
          <cell r="E1856" t="str">
            <v>98601230</v>
          </cell>
          <cell r="F1856" t="str">
            <v>DIS-G S Cap Blanket</v>
          </cell>
          <cell r="G1856">
            <v>40360</v>
          </cell>
          <cell r="H1856" t="str">
            <v>202107</v>
          </cell>
          <cell r="I1856">
            <v>202107</v>
          </cell>
          <cell r="J1856" t="str">
            <v>GD</v>
          </cell>
          <cell r="K1856" t="str">
            <v>OR</v>
          </cell>
          <cell r="L1856" t="str">
            <v>380000</v>
          </cell>
          <cell r="M1856" t="str">
            <v xml:space="preserve">068                                </v>
          </cell>
          <cell r="N1856" t="str">
            <v>00</v>
          </cell>
          <cell r="O1856" t="str">
            <v xml:space="preserve">UADD    </v>
          </cell>
          <cell r="P1856" t="str">
            <v>Gas Replace-St&amp;Hwy</v>
          </cell>
          <cell r="Q1856" t="str">
            <v>Relocate Due to St&amp;Hwy Work - Roseburg</v>
          </cell>
          <cell r="R1856">
            <v>1397.47</v>
          </cell>
          <cell r="S1856" t="str">
            <v>3003</v>
          </cell>
          <cell r="T1856" t="str">
            <v>MN402</v>
          </cell>
          <cell r="U1856" t="str">
            <v>Mandated</v>
          </cell>
          <cell r="V1856" t="str">
            <v>GD.OR.380000</v>
          </cell>
          <cell r="W1856">
            <v>1</v>
          </cell>
          <cell r="X1856">
            <v>1397.47</v>
          </cell>
        </row>
        <row r="1857">
          <cell r="B1857" t="str">
            <v>MN309</v>
          </cell>
          <cell r="C1857" t="str">
            <v>3005</v>
          </cell>
          <cell r="D1857" t="str">
            <v>Gas Cust Caused Req-Klam Fls</v>
          </cell>
          <cell r="E1857" t="str">
            <v>98701122</v>
          </cell>
          <cell r="F1857" t="str">
            <v>DIS-G S Cap Blanket</v>
          </cell>
          <cell r="G1857">
            <v>40360</v>
          </cell>
          <cell r="H1857" t="str">
            <v>202107</v>
          </cell>
          <cell r="I1857">
            <v>202107</v>
          </cell>
          <cell r="J1857" t="str">
            <v>GD</v>
          </cell>
          <cell r="K1857" t="str">
            <v>OR</v>
          </cell>
          <cell r="L1857" t="str">
            <v>376000</v>
          </cell>
          <cell r="M1857" t="str">
            <v xml:space="preserve">068                                </v>
          </cell>
          <cell r="N1857" t="str">
            <v>00</v>
          </cell>
          <cell r="O1857" t="str">
            <v xml:space="preserve">UADD    </v>
          </cell>
          <cell r="P1857" t="str">
            <v>Gas Distribution Non-Revenue Blanket</v>
          </cell>
          <cell r="Q1857" t="str">
            <v>Gas Distribution Non Revenue - Klamath</v>
          </cell>
          <cell r="R1857">
            <v>1006.44</v>
          </cell>
          <cell r="S1857" t="str">
            <v>3005</v>
          </cell>
          <cell r="T1857" t="str">
            <v>MN309</v>
          </cell>
          <cell r="U1857" t="str">
            <v>Programs</v>
          </cell>
          <cell r="V1857" t="str">
            <v>GD.OR.376000</v>
          </cell>
          <cell r="W1857">
            <v>1</v>
          </cell>
          <cell r="X1857">
            <v>1006.44</v>
          </cell>
        </row>
        <row r="1858">
          <cell r="B1858" t="str">
            <v>MN309</v>
          </cell>
          <cell r="C1858" t="str">
            <v>3005</v>
          </cell>
          <cell r="D1858" t="str">
            <v>Gas Cust Caused Req-Klam Fls</v>
          </cell>
          <cell r="E1858" t="str">
            <v>98701122</v>
          </cell>
          <cell r="F1858" t="str">
            <v>DIS-G S Cap Blanket</v>
          </cell>
          <cell r="G1858">
            <v>40360</v>
          </cell>
          <cell r="H1858" t="str">
            <v>202107</v>
          </cell>
          <cell r="I1858">
            <v>202107</v>
          </cell>
          <cell r="J1858" t="str">
            <v>GD</v>
          </cell>
          <cell r="K1858" t="str">
            <v>OR</v>
          </cell>
          <cell r="L1858" t="str">
            <v>380000</v>
          </cell>
          <cell r="M1858" t="str">
            <v xml:space="preserve">068                                </v>
          </cell>
          <cell r="N1858" t="str">
            <v>00</v>
          </cell>
          <cell r="O1858" t="str">
            <v xml:space="preserve">UADD    </v>
          </cell>
          <cell r="P1858" t="str">
            <v>Gas Distribution Non-Revenue Blanket</v>
          </cell>
          <cell r="Q1858" t="str">
            <v>Gas Distribution Non Revenue - Klamath</v>
          </cell>
          <cell r="R1858">
            <v>237.47</v>
          </cell>
          <cell r="S1858" t="str">
            <v>3005</v>
          </cell>
          <cell r="T1858" t="str">
            <v>MN309</v>
          </cell>
          <cell r="U1858" t="str">
            <v>Programs</v>
          </cell>
          <cell r="V1858" t="str">
            <v>GD.OR.380000</v>
          </cell>
          <cell r="W1858">
            <v>1</v>
          </cell>
          <cell r="X1858">
            <v>237.47</v>
          </cell>
        </row>
        <row r="1859">
          <cell r="B1859" t="str">
            <v>MN310</v>
          </cell>
          <cell r="C1859" t="str">
            <v>3005</v>
          </cell>
          <cell r="D1859" t="str">
            <v>Gas Cust Caused Req-LaGrande</v>
          </cell>
          <cell r="E1859" t="str">
            <v>98801122</v>
          </cell>
          <cell r="F1859" t="str">
            <v>DIS-G S Cap Blanket</v>
          </cell>
          <cell r="G1859">
            <v>40360</v>
          </cell>
          <cell r="H1859" t="str">
            <v>202107</v>
          </cell>
          <cell r="I1859">
            <v>202107</v>
          </cell>
          <cell r="J1859" t="str">
            <v>GD</v>
          </cell>
          <cell r="K1859" t="str">
            <v>OR</v>
          </cell>
          <cell r="L1859" t="str">
            <v>376000</v>
          </cell>
          <cell r="M1859" t="str">
            <v xml:space="preserve">068                                </v>
          </cell>
          <cell r="N1859" t="str">
            <v>00</v>
          </cell>
          <cell r="O1859" t="str">
            <v xml:space="preserve">UADD    </v>
          </cell>
          <cell r="P1859" t="str">
            <v>Gas Distribution Non-Revenue Blanket</v>
          </cell>
          <cell r="Q1859" t="str">
            <v>Gas Distribution Non Revenue - La Grande</v>
          </cell>
          <cell r="R1859">
            <v>39.159999999999997</v>
          </cell>
          <cell r="S1859" t="str">
            <v>3005</v>
          </cell>
          <cell r="T1859" t="str">
            <v>MN310</v>
          </cell>
          <cell r="U1859" t="str">
            <v>Programs</v>
          </cell>
          <cell r="V1859" t="str">
            <v>GD.OR.376000</v>
          </cell>
          <cell r="W1859">
            <v>1</v>
          </cell>
          <cell r="X1859">
            <v>39.159999999999997</v>
          </cell>
        </row>
        <row r="1860">
          <cell r="B1860" t="str">
            <v>MN310</v>
          </cell>
          <cell r="C1860" t="str">
            <v>3005</v>
          </cell>
          <cell r="D1860" t="str">
            <v>Gas Cust Caused Req-LaGrande</v>
          </cell>
          <cell r="E1860" t="str">
            <v>98801122</v>
          </cell>
          <cell r="F1860" t="str">
            <v>DIS-G S Cap Blanket</v>
          </cell>
          <cell r="G1860">
            <v>40360</v>
          </cell>
          <cell r="H1860" t="str">
            <v>202107</v>
          </cell>
          <cell r="I1860">
            <v>202107</v>
          </cell>
          <cell r="J1860" t="str">
            <v>GD</v>
          </cell>
          <cell r="K1860" t="str">
            <v>OR</v>
          </cell>
          <cell r="L1860" t="str">
            <v>380000</v>
          </cell>
          <cell r="M1860" t="str">
            <v xml:space="preserve">068                                </v>
          </cell>
          <cell r="N1860" t="str">
            <v>00</v>
          </cell>
          <cell r="O1860" t="str">
            <v xml:space="preserve">UADD    </v>
          </cell>
          <cell r="P1860" t="str">
            <v>Gas Distribution Non-Revenue Blanket</v>
          </cell>
          <cell r="Q1860" t="str">
            <v>Gas Distribution Non Revenue - La Grande</v>
          </cell>
          <cell r="R1860">
            <v>44.03</v>
          </cell>
          <cell r="S1860" t="str">
            <v>3005</v>
          </cell>
          <cell r="T1860" t="str">
            <v>MN310</v>
          </cell>
          <cell r="U1860" t="str">
            <v>Programs</v>
          </cell>
          <cell r="V1860" t="str">
            <v>GD.OR.380000</v>
          </cell>
          <cell r="W1860">
            <v>1</v>
          </cell>
          <cell r="X1860">
            <v>44.03</v>
          </cell>
        </row>
        <row r="1861">
          <cell r="B1861" t="str">
            <v>MN206</v>
          </cell>
          <cell r="C1861" t="str">
            <v>3005</v>
          </cell>
          <cell r="D1861" t="str">
            <v>Gas Cust Caused Req-Medford</v>
          </cell>
          <cell r="E1861" t="str">
            <v>98401122</v>
          </cell>
          <cell r="F1861" t="str">
            <v>DIS-G S Cap Blanket</v>
          </cell>
          <cell r="G1861">
            <v>40360</v>
          </cell>
          <cell r="H1861" t="str">
            <v>202107</v>
          </cell>
          <cell r="I1861">
            <v>202107</v>
          </cell>
          <cell r="J1861" t="str">
            <v>GD</v>
          </cell>
          <cell r="K1861" t="str">
            <v>OR</v>
          </cell>
          <cell r="L1861" t="str">
            <v>376000</v>
          </cell>
          <cell r="M1861" t="str">
            <v xml:space="preserve">068                                </v>
          </cell>
          <cell r="N1861" t="str">
            <v>00</v>
          </cell>
          <cell r="O1861" t="str">
            <v xml:space="preserve">UADD    </v>
          </cell>
          <cell r="P1861" t="str">
            <v>Gas Distribution Non-Revenue Blanket</v>
          </cell>
          <cell r="Q1861" t="str">
            <v>Gas Distribution Non Revenue - Medford</v>
          </cell>
          <cell r="R1861">
            <v>10296.48</v>
          </cell>
          <cell r="S1861" t="str">
            <v>3005</v>
          </cell>
          <cell r="T1861" t="str">
            <v>MN206</v>
          </cell>
          <cell r="U1861" t="str">
            <v>Programs</v>
          </cell>
          <cell r="V1861" t="str">
            <v>GD.OR.376000</v>
          </cell>
          <cell r="W1861">
            <v>1</v>
          </cell>
          <cell r="X1861">
            <v>10296.48</v>
          </cell>
        </row>
        <row r="1862">
          <cell r="B1862" t="str">
            <v>MN206</v>
          </cell>
          <cell r="C1862" t="str">
            <v>3005</v>
          </cell>
          <cell r="D1862" t="str">
            <v>Gas Cust Caused Req-Medford</v>
          </cell>
          <cell r="E1862" t="str">
            <v>98401122</v>
          </cell>
          <cell r="F1862" t="str">
            <v>DIS-G S Cap Blanket</v>
          </cell>
          <cell r="G1862">
            <v>40360</v>
          </cell>
          <cell r="H1862" t="str">
            <v>202107</v>
          </cell>
          <cell r="I1862">
            <v>202107</v>
          </cell>
          <cell r="J1862" t="str">
            <v>GD</v>
          </cell>
          <cell r="K1862" t="str">
            <v>OR</v>
          </cell>
          <cell r="L1862" t="str">
            <v>380000</v>
          </cell>
          <cell r="M1862" t="str">
            <v xml:space="preserve">068                                </v>
          </cell>
          <cell r="N1862" t="str">
            <v>00</v>
          </cell>
          <cell r="O1862" t="str">
            <v xml:space="preserve">UADD    </v>
          </cell>
          <cell r="P1862" t="str">
            <v>Gas Distribution Non-Revenue Blanket</v>
          </cell>
          <cell r="Q1862" t="str">
            <v>Gas Distribution Non Revenue - Medford</v>
          </cell>
          <cell r="R1862">
            <v>2429.37</v>
          </cell>
          <cell r="S1862" t="str">
            <v>3005</v>
          </cell>
          <cell r="T1862" t="str">
            <v>MN206</v>
          </cell>
          <cell r="U1862" t="str">
            <v>Programs</v>
          </cell>
          <cell r="V1862" t="str">
            <v>GD.OR.380000</v>
          </cell>
          <cell r="W1862">
            <v>1</v>
          </cell>
          <cell r="X1862">
            <v>2429.37</v>
          </cell>
        </row>
        <row r="1863">
          <cell r="B1863" t="str">
            <v>MN360</v>
          </cell>
          <cell r="C1863" t="str">
            <v>3005</v>
          </cell>
          <cell r="D1863" t="str">
            <v>Gas Cust Caused Req-Roseburg</v>
          </cell>
          <cell r="E1863" t="str">
            <v>98601122</v>
          </cell>
          <cell r="F1863" t="str">
            <v>DIS-G S Cap Blanket</v>
          </cell>
          <cell r="G1863">
            <v>40360</v>
          </cell>
          <cell r="H1863" t="str">
            <v>202107</v>
          </cell>
          <cell r="I1863">
            <v>202107</v>
          </cell>
          <cell r="J1863" t="str">
            <v>GD</v>
          </cell>
          <cell r="K1863" t="str">
            <v>OR</v>
          </cell>
          <cell r="L1863" t="str">
            <v>376000</v>
          </cell>
          <cell r="M1863" t="str">
            <v xml:space="preserve">068                                </v>
          </cell>
          <cell r="N1863" t="str">
            <v>00</v>
          </cell>
          <cell r="O1863" t="str">
            <v xml:space="preserve">UADD    </v>
          </cell>
          <cell r="P1863" t="str">
            <v>Gas Distribution Non-Revenue Blanket</v>
          </cell>
          <cell r="Q1863" t="str">
            <v>Gas Distribution Non Revenue - Roseburg</v>
          </cell>
          <cell r="R1863">
            <v>2944.34</v>
          </cell>
          <cell r="S1863" t="str">
            <v>3005</v>
          </cell>
          <cell r="T1863" t="str">
            <v>MN360</v>
          </cell>
          <cell r="U1863" t="str">
            <v>Programs</v>
          </cell>
          <cell r="V1863" t="str">
            <v>GD.OR.376000</v>
          </cell>
          <cell r="W1863">
            <v>1</v>
          </cell>
          <cell r="X1863">
            <v>2944.34</v>
          </cell>
        </row>
        <row r="1864">
          <cell r="B1864" t="str">
            <v>MN360</v>
          </cell>
          <cell r="C1864" t="str">
            <v>3005</v>
          </cell>
          <cell r="D1864" t="str">
            <v>Gas Cust Caused Req-Roseburg</v>
          </cell>
          <cell r="E1864" t="str">
            <v>98601122</v>
          </cell>
          <cell r="F1864" t="str">
            <v>DIS-G S Cap Blanket</v>
          </cell>
          <cell r="G1864">
            <v>40360</v>
          </cell>
          <cell r="H1864" t="str">
            <v>202107</v>
          </cell>
          <cell r="I1864">
            <v>202107</v>
          </cell>
          <cell r="J1864" t="str">
            <v>GD</v>
          </cell>
          <cell r="K1864" t="str">
            <v>OR</v>
          </cell>
          <cell r="L1864" t="str">
            <v>380000</v>
          </cell>
          <cell r="M1864" t="str">
            <v xml:space="preserve">068                                </v>
          </cell>
          <cell r="N1864" t="str">
            <v>00</v>
          </cell>
          <cell r="O1864" t="str">
            <v xml:space="preserve">UADD    </v>
          </cell>
          <cell r="P1864" t="str">
            <v>Gas Distribution Non-Revenue Blanket</v>
          </cell>
          <cell r="Q1864" t="str">
            <v>Gas Distribution Non Revenue - Roseburg</v>
          </cell>
          <cell r="R1864">
            <v>2944.31</v>
          </cell>
          <cell r="S1864" t="str">
            <v>3005</v>
          </cell>
          <cell r="T1864" t="str">
            <v>MN360</v>
          </cell>
          <cell r="U1864" t="str">
            <v>Programs</v>
          </cell>
          <cell r="V1864" t="str">
            <v>GD.OR.380000</v>
          </cell>
          <cell r="W1864">
            <v>1</v>
          </cell>
          <cell r="X1864">
            <v>2944.31</v>
          </cell>
        </row>
        <row r="1865">
          <cell r="B1865" t="str">
            <v>MN206</v>
          </cell>
          <cell r="C1865" t="str">
            <v>3005</v>
          </cell>
          <cell r="D1865" t="str">
            <v>Gas Mains Non Rev - Grnts Pass</v>
          </cell>
          <cell r="E1865" t="str">
            <v>98501120</v>
          </cell>
          <cell r="F1865" t="str">
            <v>DIS-G S Cap Blanket</v>
          </cell>
          <cell r="G1865">
            <v>40179</v>
          </cell>
          <cell r="H1865" t="str">
            <v>202107</v>
          </cell>
          <cell r="I1865">
            <v>202107</v>
          </cell>
          <cell r="J1865" t="str">
            <v>GD</v>
          </cell>
          <cell r="K1865" t="str">
            <v>OR</v>
          </cell>
          <cell r="L1865" t="str">
            <v>376000</v>
          </cell>
          <cell r="M1865" t="str">
            <v xml:space="preserve">068                                </v>
          </cell>
          <cell r="N1865" t="str">
            <v>00</v>
          </cell>
          <cell r="O1865" t="str">
            <v xml:space="preserve">UADD    </v>
          </cell>
          <cell r="P1865" t="str">
            <v>Gas Distribution Non-Revenue Blanket</v>
          </cell>
          <cell r="Q1865" t="str">
            <v>Gas Distribution Non Revenue - Medford</v>
          </cell>
          <cell r="R1865">
            <v>115.88</v>
          </cell>
          <cell r="S1865" t="str">
            <v>3005</v>
          </cell>
          <cell r="T1865" t="str">
            <v>MN206</v>
          </cell>
          <cell r="U1865" t="str">
            <v>Programs</v>
          </cell>
          <cell r="V1865" t="str">
            <v>GD.OR.376000</v>
          </cell>
          <cell r="W1865">
            <v>1</v>
          </cell>
          <cell r="X1865">
            <v>115.88</v>
          </cell>
        </row>
        <row r="1866">
          <cell r="B1866" t="str">
            <v>MN206</v>
          </cell>
          <cell r="C1866" t="str">
            <v>3005</v>
          </cell>
          <cell r="D1866" t="str">
            <v>Gas Mains Non Rev - Grnts Pass</v>
          </cell>
          <cell r="E1866" t="str">
            <v>98501120</v>
          </cell>
          <cell r="F1866" t="str">
            <v>DIS-G S Cap Blanket</v>
          </cell>
          <cell r="G1866">
            <v>40179</v>
          </cell>
          <cell r="H1866" t="str">
            <v>202107</v>
          </cell>
          <cell r="I1866">
            <v>202107</v>
          </cell>
          <cell r="J1866" t="str">
            <v>GD</v>
          </cell>
          <cell r="K1866" t="str">
            <v>OR</v>
          </cell>
          <cell r="L1866" t="str">
            <v>380000</v>
          </cell>
          <cell r="M1866" t="str">
            <v xml:space="preserve">068                                </v>
          </cell>
          <cell r="N1866" t="str">
            <v>00</v>
          </cell>
          <cell r="O1866" t="str">
            <v xml:space="preserve">UADD    </v>
          </cell>
          <cell r="P1866" t="str">
            <v>Gas Distribution Non-Revenue Blanket</v>
          </cell>
          <cell r="Q1866" t="str">
            <v>Gas Distribution Non Revenue - Medford</v>
          </cell>
          <cell r="R1866">
            <v>27.34</v>
          </cell>
          <cell r="S1866" t="str">
            <v>3005</v>
          </cell>
          <cell r="T1866" t="str">
            <v>MN206</v>
          </cell>
          <cell r="U1866" t="str">
            <v>Programs</v>
          </cell>
          <cell r="V1866" t="str">
            <v>GD.OR.380000</v>
          </cell>
          <cell r="W1866">
            <v>1</v>
          </cell>
          <cell r="X1866">
            <v>27.34</v>
          </cell>
        </row>
        <row r="1867">
          <cell r="B1867" t="str">
            <v>MN309</v>
          </cell>
          <cell r="C1867" t="str">
            <v>3005</v>
          </cell>
          <cell r="D1867" t="str">
            <v>Gas Mains Non Rev - Kalmth Fls</v>
          </cell>
          <cell r="E1867" t="str">
            <v>98701120</v>
          </cell>
          <cell r="F1867" t="str">
            <v>DIS-G S Cap Blanket</v>
          </cell>
          <cell r="G1867">
            <v>40179</v>
          </cell>
          <cell r="H1867" t="str">
            <v>202107</v>
          </cell>
          <cell r="I1867">
            <v>202107</v>
          </cell>
          <cell r="J1867" t="str">
            <v>GD</v>
          </cell>
          <cell r="K1867" t="str">
            <v>OR</v>
          </cell>
          <cell r="L1867" t="str">
            <v>376000</v>
          </cell>
          <cell r="M1867" t="str">
            <v xml:space="preserve">068                                </v>
          </cell>
          <cell r="N1867" t="str">
            <v>00</v>
          </cell>
          <cell r="O1867" t="str">
            <v xml:space="preserve">UADD    </v>
          </cell>
          <cell r="P1867" t="str">
            <v>Gas Distribution Non-Revenue Blanket</v>
          </cell>
          <cell r="Q1867" t="str">
            <v>Gas Distribution Non Revenue - Klamath</v>
          </cell>
          <cell r="R1867">
            <v>50.19</v>
          </cell>
          <cell r="S1867" t="str">
            <v>3005</v>
          </cell>
          <cell r="T1867" t="str">
            <v>MN309</v>
          </cell>
          <cell r="U1867" t="str">
            <v>Programs</v>
          </cell>
          <cell r="V1867" t="str">
            <v>GD.OR.376000</v>
          </cell>
          <cell r="W1867">
            <v>1</v>
          </cell>
          <cell r="X1867">
            <v>50.19</v>
          </cell>
        </row>
        <row r="1868">
          <cell r="B1868" t="str">
            <v>MN309</v>
          </cell>
          <cell r="C1868" t="str">
            <v>3005</v>
          </cell>
          <cell r="D1868" t="str">
            <v>Gas Mains Non Rev - Kalmth Fls</v>
          </cell>
          <cell r="E1868" t="str">
            <v>98701120</v>
          </cell>
          <cell r="F1868" t="str">
            <v>DIS-G S Cap Blanket</v>
          </cell>
          <cell r="G1868">
            <v>40179</v>
          </cell>
          <cell r="H1868" t="str">
            <v>202107</v>
          </cell>
          <cell r="I1868">
            <v>202107</v>
          </cell>
          <cell r="J1868" t="str">
            <v>GD</v>
          </cell>
          <cell r="K1868" t="str">
            <v>OR</v>
          </cell>
          <cell r="L1868" t="str">
            <v>380000</v>
          </cell>
          <cell r="M1868" t="str">
            <v xml:space="preserve">068                                </v>
          </cell>
          <cell r="N1868" t="str">
            <v>00</v>
          </cell>
          <cell r="O1868" t="str">
            <v xml:space="preserve">UADD    </v>
          </cell>
          <cell r="P1868" t="str">
            <v>Gas Distribution Non-Revenue Blanket</v>
          </cell>
          <cell r="Q1868" t="str">
            <v>Gas Distribution Non Revenue - Klamath</v>
          </cell>
          <cell r="R1868">
            <v>6.04</v>
          </cell>
          <cell r="S1868" t="str">
            <v>3005</v>
          </cell>
          <cell r="T1868" t="str">
            <v>MN309</v>
          </cell>
          <cell r="U1868" t="str">
            <v>Programs</v>
          </cell>
          <cell r="V1868" t="str">
            <v>GD.OR.380000</v>
          </cell>
          <cell r="W1868">
            <v>1</v>
          </cell>
          <cell r="X1868">
            <v>6.04</v>
          </cell>
        </row>
        <row r="1869">
          <cell r="B1869" t="str">
            <v>MN310</v>
          </cell>
          <cell r="C1869" t="str">
            <v>3005</v>
          </cell>
          <cell r="D1869" t="str">
            <v>Gas Mains Non Rev - LaGrande</v>
          </cell>
          <cell r="E1869" t="str">
            <v>98801120</v>
          </cell>
          <cell r="F1869" t="str">
            <v>DIS-G S Cap Blanket</v>
          </cell>
          <cell r="G1869">
            <v>40179</v>
          </cell>
          <cell r="H1869" t="str">
            <v>202107</v>
          </cell>
          <cell r="I1869">
            <v>202107</v>
          </cell>
          <cell r="J1869" t="str">
            <v>GD</v>
          </cell>
          <cell r="K1869" t="str">
            <v>OR</v>
          </cell>
          <cell r="L1869" t="str">
            <v>376000</v>
          </cell>
          <cell r="M1869" t="str">
            <v xml:space="preserve">068                                </v>
          </cell>
          <cell r="N1869" t="str">
            <v>00</v>
          </cell>
          <cell r="O1869" t="str">
            <v xml:space="preserve">UADD    </v>
          </cell>
          <cell r="P1869" t="str">
            <v>Gas Distribution Non-Revenue Blanket</v>
          </cell>
          <cell r="Q1869" t="str">
            <v>Gas Distribution Non Revenue - La Grande</v>
          </cell>
          <cell r="R1869">
            <v>6799.06</v>
          </cell>
          <cell r="S1869" t="str">
            <v>3005</v>
          </cell>
          <cell r="T1869" t="str">
            <v>MN310</v>
          </cell>
          <cell r="U1869" t="str">
            <v>Programs</v>
          </cell>
          <cell r="V1869" t="str">
            <v>GD.OR.376000</v>
          </cell>
          <cell r="W1869">
            <v>1</v>
          </cell>
          <cell r="X1869">
            <v>6799.06</v>
          </cell>
        </row>
        <row r="1870">
          <cell r="B1870" t="str">
            <v>MN310</v>
          </cell>
          <cell r="C1870" t="str">
            <v>3005</v>
          </cell>
          <cell r="D1870" t="str">
            <v>Gas Mains Non Rev - LaGrande</v>
          </cell>
          <cell r="E1870" t="str">
            <v>98801120</v>
          </cell>
          <cell r="F1870" t="str">
            <v>DIS-G S Cap Blanket</v>
          </cell>
          <cell r="G1870">
            <v>40179</v>
          </cell>
          <cell r="H1870" t="str">
            <v>202107</v>
          </cell>
          <cell r="I1870">
            <v>202107</v>
          </cell>
          <cell r="J1870" t="str">
            <v>GD</v>
          </cell>
          <cell r="K1870" t="str">
            <v>OR</v>
          </cell>
          <cell r="L1870" t="str">
            <v>380000</v>
          </cell>
          <cell r="M1870" t="str">
            <v xml:space="preserve">068                                </v>
          </cell>
          <cell r="N1870" t="str">
            <v>00</v>
          </cell>
          <cell r="O1870" t="str">
            <v xml:space="preserve">UADD    </v>
          </cell>
          <cell r="P1870" t="str">
            <v>Gas Distribution Non-Revenue Blanket</v>
          </cell>
          <cell r="Q1870" t="str">
            <v>Gas Distribution Non Revenue - La Grande</v>
          </cell>
          <cell r="R1870">
            <v>3950.39</v>
          </cell>
          <cell r="S1870" t="str">
            <v>3005</v>
          </cell>
          <cell r="T1870" t="str">
            <v>MN310</v>
          </cell>
          <cell r="U1870" t="str">
            <v>Programs</v>
          </cell>
          <cell r="V1870" t="str">
            <v>GD.OR.380000</v>
          </cell>
          <cell r="W1870">
            <v>1</v>
          </cell>
          <cell r="X1870">
            <v>3950.39</v>
          </cell>
        </row>
        <row r="1871">
          <cell r="B1871" t="str">
            <v>MN206</v>
          </cell>
          <cell r="C1871" t="str">
            <v>3005</v>
          </cell>
          <cell r="D1871" t="str">
            <v>Gas Mains Non Rev - Medford</v>
          </cell>
          <cell r="E1871" t="str">
            <v>98401120</v>
          </cell>
          <cell r="F1871" t="str">
            <v>DIS-G S Cap Blanket</v>
          </cell>
          <cell r="G1871">
            <v>40179</v>
          </cell>
          <cell r="H1871" t="str">
            <v>202107</v>
          </cell>
          <cell r="I1871">
            <v>202107</v>
          </cell>
          <cell r="J1871" t="str">
            <v>GD</v>
          </cell>
          <cell r="K1871" t="str">
            <v>OR</v>
          </cell>
          <cell r="L1871" t="str">
            <v>376000</v>
          </cell>
          <cell r="M1871" t="str">
            <v xml:space="preserve">068                                </v>
          </cell>
          <cell r="N1871" t="str">
            <v>00</v>
          </cell>
          <cell r="O1871" t="str">
            <v xml:space="preserve">UADD    </v>
          </cell>
          <cell r="P1871" t="str">
            <v>Gas Distribution Non-Revenue Blanket</v>
          </cell>
          <cell r="Q1871" t="str">
            <v>Gas Distribution Non Revenue - Medford</v>
          </cell>
          <cell r="R1871">
            <v>37137.35</v>
          </cell>
          <cell r="S1871" t="str">
            <v>3005</v>
          </cell>
          <cell r="T1871" t="str">
            <v>MN206</v>
          </cell>
          <cell r="U1871" t="str">
            <v>Programs</v>
          </cell>
          <cell r="V1871" t="str">
            <v>GD.OR.376000</v>
          </cell>
          <cell r="W1871">
            <v>1</v>
          </cell>
          <cell r="X1871">
            <v>37137.35</v>
          </cell>
        </row>
        <row r="1872">
          <cell r="B1872" t="str">
            <v>MN206</v>
          </cell>
          <cell r="C1872" t="str">
            <v>3005</v>
          </cell>
          <cell r="D1872" t="str">
            <v>Gas Mains Non Rev - Medford</v>
          </cell>
          <cell r="E1872" t="str">
            <v>98401120</v>
          </cell>
          <cell r="F1872" t="str">
            <v>DIS-G S Cap Blanket</v>
          </cell>
          <cell r="G1872">
            <v>40179</v>
          </cell>
          <cell r="H1872" t="str">
            <v>202107</v>
          </cell>
          <cell r="I1872">
            <v>202107</v>
          </cell>
          <cell r="J1872" t="str">
            <v>GD</v>
          </cell>
          <cell r="K1872" t="str">
            <v>OR</v>
          </cell>
          <cell r="L1872" t="str">
            <v>380000</v>
          </cell>
          <cell r="M1872" t="str">
            <v xml:space="preserve">068                                </v>
          </cell>
          <cell r="N1872" t="str">
            <v>00</v>
          </cell>
          <cell r="O1872" t="str">
            <v xml:space="preserve">UADD    </v>
          </cell>
          <cell r="P1872" t="str">
            <v>Gas Distribution Non-Revenue Blanket</v>
          </cell>
          <cell r="Q1872" t="str">
            <v>Gas Distribution Non Revenue - Medford</v>
          </cell>
          <cell r="R1872">
            <v>33895.589999999997</v>
          </cell>
          <cell r="S1872" t="str">
            <v>3005</v>
          </cell>
          <cell r="T1872" t="str">
            <v>MN206</v>
          </cell>
          <cell r="U1872" t="str">
            <v>Programs</v>
          </cell>
          <cell r="V1872" t="str">
            <v>GD.OR.380000</v>
          </cell>
          <cell r="W1872">
            <v>1</v>
          </cell>
          <cell r="X1872">
            <v>33895.589999999997</v>
          </cell>
        </row>
        <row r="1873">
          <cell r="B1873" t="str">
            <v>MN360</v>
          </cell>
          <cell r="C1873" t="str">
            <v>3005</v>
          </cell>
          <cell r="D1873" t="str">
            <v>Gas Mains Non Rev - Roseburg</v>
          </cell>
          <cell r="E1873" t="str">
            <v>98601120</v>
          </cell>
          <cell r="F1873" t="str">
            <v>DIS-G S Cap Blanket</v>
          </cell>
          <cell r="G1873">
            <v>40179</v>
          </cell>
          <cell r="H1873" t="str">
            <v>202107</v>
          </cell>
          <cell r="I1873">
            <v>202107</v>
          </cell>
          <cell r="J1873" t="str">
            <v>GD</v>
          </cell>
          <cell r="K1873" t="str">
            <v>OR</v>
          </cell>
          <cell r="L1873" t="str">
            <v>376000</v>
          </cell>
          <cell r="M1873" t="str">
            <v xml:space="preserve">068                                </v>
          </cell>
          <cell r="N1873" t="str">
            <v>00</v>
          </cell>
          <cell r="O1873" t="str">
            <v xml:space="preserve">UADD    </v>
          </cell>
          <cell r="P1873" t="str">
            <v>Gas Distribution Non-Revenue Blanket</v>
          </cell>
          <cell r="Q1873" t="str">
            <v>Gas Distribution Non Revenue - Roseburg</v>
          </cell>
          <cell r="R1873">
            <v>1545.96</v>
          </cell>
          <cell r="S1873" t="str">
            <v>3005</v>
          </cell>
          <cell r="T1873" t="str">
            <v>MN360</v>
          </cell>
          <cell r="U1873" t="str">
            <v>Programs</v>
          </cell>
          <cell r="V1873" t="str">
            <v>GD.OR.376000</v>
          </cell>
          <cell r="W1873">
            <v>1</v>
          </cell>
          <cell r="X1873">
            <v>1545.96</v>
          </cell>
        </row>
        <row r="1874">
          <cell r="B1874" t="str">
            <v>MN360</v>
          </cell>
          <cell r="C1874" t="str">
            <v>3005</v>
          </cell>
          <cell r="D1874" t="str">
            <v>Gas Mains Non Rev - Roseburg</v>
          </cell>
          <cell r="E1874" t="str">
            <v>98601120</v>
          </cell>
          <cell r="F1874" t="str">
            <v>DIS-G S Cap Blanket</v>
          </cell>
          <cell r="G1874">
            <v>40179</v>
          </cell>
          <cell r="H1874" t="str">
            <v>202107</v>
          </cell>
          <cell r="I1874">
            <v>202107</v>
          </cell>
          <cell r="J1874" t="str">
            <v>GD</v>
          </cell>
          <cell r="K1874" t="str">
            <v>OR</v>
          </cell>
          <cell r="L1874" t="str">
            <v>380000</v>
          </cell>
          <cell r="M1874" t="str">
            <v xml:space="preserve">068                                </v>
          </cell>
          <cell r="N1874" t="str">
            <v>00</v>
          </cell>
          <cell r="O1874" t="str">
            <v xml:space="preserve">UADD    </v>
          </cell>
          <cell r="P1874" t="str">
            <v>Gas Distribution Non-Revenue Blanket</v>
          </cell>
          <cell r="Q1874" t="str">
            <v>Gas Distribution Non Revenue - Roseburg</v>
          </cell>
          <cell r="R1874">
            <v>1545.94</v>
          </cell>
          <cell r="S1874" t="str">
            <v>3005</v>
          </cell>
          <cell r="T1874" t="str">
            <v>MN360</v>
          </cell>
          <cell r="U1874" t="str">
            <v>Programs</v>
          </cell>
          <cell r="V1874" t="str">
            <v>GD.OR.380000</v>
          </cell>
          <cell r="W1874">
            <v>1</v>
          </cell>
          <cell r="X1874">
            <v>1545.94</v>
          </cell>
        </row>
        <row r="1875">
          <cell r="B1875" t="str">
            <v>MN206</v>
          </cell>
          <cell r="C1875" t="str">
            <v>3005</v>
          </cell>
          <cell r="D1875" t="str">
            <v>Gas Servcs Non Rev-Grants Pass</v>
          </cell>
          <cell r="E1875" t="str">
            <v>98501121</v>
          </cell>
          <cell r="F1875" t="str">
            <v>DIS-G S Cap Blanket</v>
          </cell>
          <cell r="G1875">
            <v>40179</v>
          </cell>
          <cell r="H1875" t="str">
            <v>202107</v>
          </cell>
          <cell r="I1875">
            <v>202107</v>
          </cell>
          <cell r="J1875" t="str">
            <v>GD</v>
          </cell>
          <cell r="K1875" t="str">
            <v>OR</v>
          </cell>
          <cell r="L1875" t="str">
            <v>376000</v>
          </cell>
          <cell r="M1875" t="str">
            <v xml:space="preserve">068                                </v>
          </cell>
          <cell r="N1875" t="str">
            <v>00</v>
          </cell>
          <cell r="O1875" t="str">
            <v xml:space="preserve">UADD    </v>
          </cell>
          <cell r="P1875" t="str">
            <v>Gas Distribution Non-Revenue Blanket</v>
          </cell>
          <cell r="Q1875" t="str">
            <v>Gas Distribution Non Revenue - Medford</v>
          </cell>
          <cell r="R1875">
            <v>1071.6400000000001</v>
          </cell>
          <cell r="S1875" t="str">
            <v>3005</v>
          </cell>
          <cell r="T1875" t="str">
            <v>MN206</v>
          </cell>
          <cell r="U1875" t="str">
            <v>Programs</v>
          </cell>
          <cell r="V1875" t="str">
            <v>GD.OR.376000</v>
          </cell>
          <cell r="W1875">
            <v>1</v>
          </cell>
          <cell r="X1875">
            <v>1071.6400000000001</v>
          </cell>
        </row>
        <row r="1876">
          <cell r="B1876" t="str">
            <v>MN206</v>
          </cell>
          <cell r="C1876" t="str">
            <v>3005</v>
          </cell>
          <cell r="D1876" t="str">
            <v>Gas Servcs Non Rev-Grants Pass</v>
          </cell>
          <cell r="E1876" t="str">
            <v>98501121</v>
          </cell>
          <cell r="F1876" t="str">
            <v>DIS-G S Cap Blanket</v>
          </cell>
          <cell r="G1876">
            <v>40179</v>
          </cell>
          <cell r="H1876" t="str">
            <v>202107</v>
          </cell>
          <cell r="I1876">
            <v>202107</v>
          </cell>
          <cell r="J1876" t="str">
            <v>GD</v>
          </cell>
          <cell r="K1876" t="str">
            <v>OR</v>
          </cell>
          <cell r="L1876" t="str">
            <v>380000</v>
          </cell>
          <cell r="M1876" t="str">
            <v xml:space="preserve">068                                </v>
          </cell>
          <cell r="N1876" t="str">
            <v>00</v>
          </cell>
          <cell r="O1876" t="str">
            <v xml:space="preserve">UADD    </v>
          </cell>
          <cell r="P1876" t="str">
            <v>Gas Distribution Non-Revenue Blanket</v>
          </cell>
          <cell r="Q1876" t="str">
            <v>Gas Distribution Non Revenue - Medford</v>
          </cell>
          <cell r="R1876">
            <v>1071.6500000000001</v>
          </cell>
          <cell r="S1876" t="str">
            <v>3005</v>
          </cell>
          <cell r="T1876" t="str">
            <v>MN206</v>
          </cell>
          <cell r="U1876" t="str">
            <v>Programs</v>
          </cell>
          <cell r="V1876" t="str">
            <v>GD.OR.380000</v>
          </cell>
          <cell r="W1876">
            <v>1</v>
          </cell>
          <cell r="X1876">
            <v>1071.6500000000001</v>
          </cell>
        </row>
        <row r="1877">
          <cell r="B1877" t="str">
            <v>MN309</v>
          </cell>
          <cell r="C1877" t="str">
            <v>3005</v>
          </cell>
          <cell r="D1877" t="str">
            <v>Gas Servcs Non Rev-Klamath Fls</v>
          </cell>
          <cell r="E1877" t="str">
            <v>98701121</v>
          </cell>
          <cell r="F1877" t="str">
            <v>DIS-G S Cap Blanket</v>
          </cell>
          <cell r="G1877">
            <v>40179</v>
          </cell>
          <cell r="H1877" t="str">
            <v>202107</v>
          </cell>
          <cell r="I1877">
            <v>202107</v>
          </cell>
          <cell r="J1877" t="str">
            <v>GD</v>
          </cell>
          <cell r="K1877" t="str">
            <v>OR</v>
          </cell>
          <cell r="L1877" t="str">
            <v>376000</v>
          </cell>
          <cell r="M1877" t="str">
            <v xml:space="preserve">068                                </v>
          </cell>
          <cell r="N1877" t="str">
            <v>00</v>
          </cell>
          <cell r="O1877" t="str">
            <v xml:space="preserve">UADD    </v>
          </cell>
          <cell r="P1877" t="str">
            <v>Gas Distribution Non-Revenue Blanket</v>
          </cell>
          <cell r="Q1877" t="str">
            <v>Gas Distribution Non Revenue - Klamath</v>
          </cell>
          <cell r="R1877">
            <v>2038.52</v>
          </cell>
          <cell r="S1877" t="str">
            <v>3005</v>
          </cell>
          <cell r="T1877" t="str">
            <v>MN309</v>
          </cell>
          <cell r="U1877" t="str">
            <v>Programs</v>
          </cell>
          <cell r="V1877" t="str">
            <v>GD.OR.376000</v>
          </cell>
          <cell r="W1877">
            <v>1</v>
          </cell>
          <cell r="X1877">
            <v>2038.52</v>
          </cell>
        </row>
        <row r="1878">
          <cell r="B1878" t="str">
            <v>MN309</v>
          </cell>
          <cell r="C1878" t="str">
            <v>3005</v>
          </cell>
          <cell r="D1878" t="str">
            <v>Gas Servcs Non Rev-Klamath Fls</v>
          </cell>
          <cell r="E1878" t="str">
            <v>98701121</v>
          </cell>
          <cell r="F1878" t="str">
            <v>DIS-G S Cap Blanket</v>
          </cell>
          <cell r="G1878">
            <v>40179</v>
          </cell>
          <cell r="H1878" t="str">
            <v>202107</v>
          </cell>
          <cell r="I1878">
            <v>202107</v>
          </cell>
          <cell r="J1878" t="str">
            <v>GD</v>
          </cell>
          <cell r="K1878" t="str">
            <v>OR</v>
          </cell>
          <cell r="L1878" t="str">
            <v>380000</v>
          </cell>
          <cell r="M1878" t="str">
            <v xml:space="preserve">068                                </v>
          </cell>
          <cell r="N1878" t="str">
            <v>00</v>
          </cell>
          <cell r="O1878" t="str">
            <v xml:space="preserve">UADD    </v>
          </cell>
          <cell r="P1878" t="str">
            <v>Gas Distribution Non-Revenue Blanket</v>
          </cell>
          <cell r="Q1878" t="str">
            <v>Gas Distribution Non Revenue - Klamath</v>
          </cell>
          <cell r="R1878">
            <v>2038.51</v>
          </cell>
          <cell r="S1878" t="str">
            <v>3005</v>
          </cell>
          <cell r="T1878" t="str">
            <v>MN309</v>
          </cell>
          <cell r="U1878" t="str">
            <v>Programs</v>
          </cell>
          <cell r="V1878" t="str">
            <v>GD.OR.380000</v>
          </cell>
          <cell r="W1878">
            <v>1</v>
          </cell>
          <cell r="X1878">
            <v>2038.51</v>
          </cell>
        </row>
        <row r="1879">
          <cell r="B1879" t="str">
            <v>MN310</v>
          </cell>
          <cell r="C1879" t="str">
            <v>3005</v>
          </cell>
          <cell r="D1879" t="str">
            <v>Gas Servcs Non Rev-LaGrande</v>
          </cell>
          <cell r="E1879" t="str">
            <v>98801121</v>
          </cell>
          <cell r="F1879" t="str">
            <v>DIS-G S Cap Blanket</v>
          </cell>
          <cell r="G1879">
            <v>40179</v>
          </cell>
          <cell r="H1879" t="str">
            <v>202107</v>
          </cell>
          <cell r="I1879">
            <v>202107</v>
          </cell>
          <cell r="J1879" t="str">
            <v>GD</v>
          </cell>
          <cell r="K1879" t="str">
            <v>OR</v>
          </cell>
          <cell r="L1879" t="str">
            <v>376000</v>
          </cell>
          <cell r="M1879" t="str">
            <v xml:space="preserve">068                                </v>
          </cell>
          <cell r="N1879" t="str">
            <v>00</v>
          </cell>
          <cell r="O1879" t="str">
            <v xml:space="preserve">UADD    </v>
          </cell>
          <cell r="P1879" t="str">
            <v>Gas Distribution Non-Revenue Blanket</v>
          </cell>
          <cell r="Q1879" t="str">
            <v>Gas Distribution Non Revenue - La Grande</v>
          </cell>
          <cell r="R1879">
            <v>1023.14</v>
          </cell>
          <cell r="S1879" t="str">
            <v>3005</v>
          </cell>
          <cell r="T1879" t="str">
            <v>MN310</v>
          </cell>
          <cell r="U1879" t="str">
            <v>Programs</v>
          </cell>
          <cell r="V1879" t="str">
            <v>GD.OR.376000</v>
          </cell>
          <cell r="W1879">
            <v>1</v>
          </cell>
          <cell r="X1879">
            <v>1023.14</v>
          </cell>
        </row>
        <row r="1880">
          <cell r="B1880" t="str">
            <v>MN310</v>
          </cell>
          <cell r="C1880" t="str">
            <v>3005</v>
          </cell>
          <cell r="D1880" t="str">
            <v>Gas Servcs Non Rev-LaGrande</v>
          </cell>
          <cell r="E1880" t="str">
            <v>98801121</v>
          </cell>
          <cell r="F1880" t="str">
            <v>DIS-G S Cap Blanket</v>
          </cell>
          <cell r="G1880">
            <v>40179</v>
          </cell>
          <cell r="H1880" t="str">
            <v>202107</v>
          </cell>
          <cell r="I1880">
            <v>202107</v>
          </cell>
          <cell r="J1880" t="str">
            <v>GD</v>
          </cell>
          <cell r="K1880" t="str">
            <v>OR</v>
          </cell>
          <cell r="L1880" t="str">
            <v>380000</v>
          </cell>
          <cell r="M1880" t="str">
            <v xml:space="preserve">068                                </v>
          </cell>
          <cell r="N1880" t="str">
            <v>00</v>
          </cell>
          <cell r="O1880" t="str">
            <v xml:space="preserve">UADD    </v>
          </cell>
          <cell r="P1880" t="str">
            <v>Gas Distribution Non-Revenue Blanket</v>
          </cell>
          <cell r="Q1880" t="str">
            <v>Gas Distribution Non Revenue - La Grande</v>
          </cell>
          <cell r="R1880">
            <v>1179.71</v>
          </cell>
          <cell r="S1880" t="str">
            <v>3005</v>
          </cell>
          <cell r="T1880" t="str">
            <v>MN310</v>
          </cell>
          <cell r="U1880" t="str">
            <v>Programs</v>
          </cell>
          <cell r="V1880" t="str">
            <v>GD.OR.380000</v>
          </cell>
          <cell r="W1880">
            <v>1</v>
          </cell>
          <cell r="X1880">
            <v>1179.71</v>
          </cell>
        </row>
        <row r="1881">
          <cell r="B1881" t="str">
            <v>MN206</v>
          </cell>
          <cell r="C1881" t="str">
            <v>3005</v>
          </cell>
          <cell r="D1881" t="str">
            <v>Gas Servcs Non Rev-Medford</v>
          </cell>
          <cell r="E1881" t="str">
            <v>98401121</v>
          </cell>
          <cell r="F1881" t="str">
            <v>DIS-G S Cap Blanket</v>
          </cell>
          <cell r="G1881">
            <v>40179</v>
          </cell>
          <cell r="H1881" t="str">
            <v>202107</v>
          </cell>
          <cell r="I1881">
            <v>202107</v>
          </cell>
          <cell r="J1881" t="str">
            <v>GD</v>
          </cell>
          <cell r="K1881" t="str">
            <v>OR</v>
          </cell>
          <cell r="L1881" t="str">
            <v>376000</v>
          </cell>
          <cell r="M1881" t="str">
            <v xml:space="preserve">068                                </v>
          </cell>
          <cell r="N1881" t="str">
            <v>00</v>
          </cell>
          <cell r="O1881" t="str">
            <v xml:space="preserve">UADD    </v>
          </cell>
          <cell r="P1881" t="str">
            <v>Gas Distribution Non-Revenue Blanket</v>
          </cell>
          <cell r="Q1881" t="str">
            <v>Gas Distribution Non Revenue - Medford</v>
          </cell>
          <cell r="R1881">
            <v>34774.51</v>
          </cell>
          <cell r="S1881" t="str">
            <v>3005</v>
          </cell>
          <cell r="T1881" t="str">
            <v>MN206</v>
          </cell>
          <cell r="U1881" t="str">
            <v>Programs</v>
          </cell>
          <cell r="V1881" t="str">
            <v>GD.OR.376000</v>
          </cell>
          <cell r="W1881">
            <v>1</v>
          </cell>
          <cell r="X1881">
            <v>34774.51</v>
          </cell>
        </row>
        <row r="1882">
          <cell r="B1882" t="str">
            <v>MN206</v>
          </cell>
          <cell r="C1882" t="str">
            <v>3005</v>
          </cell>
          <cell r="D1882" t="str">
            <v>Gas Servcs Non Rev-Medford</v>
          </cell>
          <cell r="E1882" t="str">
            <v>98401121</v>
          </cell>
          <cell r="F1882" t="str">
            <v>DIS-G S Cap Blanket</v>
          </cell>
          <cell r="G1882">
            <v>40179</v>
          </cell>
          <cell r="H1882" t="str">
            <v>202107</v>
          </cell>
          <cell r="I1882">
            <v>202107</v>
          </cell>
          <cell r="J1882" t="str">
            <v>GD</v>
          </cell>
          <cell r="K1882" t="str">
            <v>OR</v>
          </cell>
          <cell r="L1882" t="str">
            <v>380000</v>
          </cell>
          <cell r="M1882" t="str">
            <v xml:space="preserve">068                                </v>
          </cell>
          <cell r="N1882" t="str">
            <v>00</v>
          </cell>
          <cell r="O1882" t="str">
            <v xml:space="preserve">UADD    </v>
          </cell>
          <cell r="P1882" t="str">
            <v>Gas Distribution Non-Revenue Blanket</v>
          </cell>
          <cell r="Q1882" t="str">
            <v>Gas Distribution Non Revenue - Medford</v>
          </cell>
          <cell r="R1882">
            <v>34774.449999999997</v>
          </cell>
          <cell r="S1882" t="str">
            <v>3005</v>
          </cell>
          <cell r="T1882" t="str">
            <v>MN206</v>
          </cell>
          <cell r="U1882" t="str">
            <v>Programs</v>
          </cell>
          <cell r="V1882" t="str">
            <v>GD.OR.380000</v>
          </cell>
          <cell r="W1882">
            <v>1</v>
          </cell>
          <cell r="X1882">
            <v>34774.449999999997</v>
          </cell>
        </row>
        <row r="1883">
          <cell r="B1883" t="str">
            <v>MN360</v>
          </cell>
          <cell r="C1883" t="str">
            <v>3005</v>
          </cell>
          <cell r="D1883" t="str">
            <v>Gas Servcs Non Rev-Roseburg</v>
          </cell>
          <cell r="E1883" t="str">
            <v>98601121</v>
          </cell>
          <cell r="F1883" t="str">
            <v>DIS-G S Cap Blanket</v>
          </cell>
          <cell r="G1883">
            <v>40179</v>
          </cell>
          <cell r="H1883" t="str">
            <v>202107</v>
          </cell>
          <cell r="I1883">
            <v>202107</v>
          </cell>
          <cell r="J1883" t="str">
            <v>GD</v>
          </cell>
          <cell r="K1883" t="str">
            <v>OR</v>
          </cell>
          <cell r="L1883" t="str">
            <v>376000</v>
          </cell>
          <cell r="M1883" t="str">
            <v xml:space="preserve">068                                </v>
          </cell>
          <cell r="N1883" t="str">
            <v>00</v>
          </cell>
          <cell r="O1883" t="str">
            <v xml:space="preserve">UADD    </v>
          </cell>
          <cell r="P1883" t="str">
            <v>Gas Distribution Non-Revenue Blanket</v>
          </cell>
          <cell r="Q1883" t="str">
            <v>Gas Distribution Non Revenue - Roseburg</v>
          </cell>
          <cell r="R1883">
            <v>13133.08</v>
          </cell>
          <cell r="S1883" t="str">
            <v>3005</v>
          </cell>
          <cell r="T1883" t="str">
            <v>MN360</v>
          </cell>
          <cell r="U1883" t="str">
            <v>Programs</v>
          </cell>
          <cell r="V1883" t="str">
            <v>GD.OR.376000</v>
          </cell>
          <cell r="W1883">
            <v>1</v>
          </cell>
          <cell r="X1883">
            <v>13133.08</v>
          </cell>
        </row>
        <row r="1884">
          <cell r="B1884" t="str">
            <v>MN360</v>
          </cell>
          <cell r="C1884" t="str">
            <v>3005</v>
          </cell>
          <cell r="D1884" t="str">
            <v>Gas Servcs Non Rev-Roseburg</v>
          </cell>
          <cell r="E1884" t="str">
            <v>98601121</v>
          </cell>
          <cell r="F1884" t="str">
            <v>DIS-G S Cap Blanket</v>
          </cell>
          <cell r="G1884">
            <v>40179</v>
          </cell>
          <cell r="H1884" t="str">
            <v>202107</v>
          </cell>
          <cell r="I1884">
            <v>202107</v>
          </cell>
          <cell r="J1884" t="str">
            <v>GD</v>
          </cell>
          <cell r="K1884" t="str">
            <v>OR</v>
          </cell>
          <cell r="L1884" t="str">
            <v>380000</v>
          </cell>
          <cell r="M1884" t="str">
            <v xml:space="preserve">068                                </v>
          </cell>
          <cell r="N1884" t="str">
            <v>00</v>
          </cell>
          <cell r="O1884" t="str">
            <v xml:space="preserve">UADD    </v>
          </cell>
          <cell r="P1884" t="str">
            <v>Gas Distribution Non-Revenue Blanket</v>
          </cell>
          <cell r="Q1884" t="str">
            <v>Gas Distribution Non Revenue - Roseburg</v>
          </cell>
          <cell r="R1884">
            <v>13133.15</v>
          </cell>
          <cell r="S1884" t="str">
            <v>3005</v>
          </cell>
          <cell r="T1884" t="str">
            <v>MN360</v>
          </cell>
          <cell r="U1884" t="str">
            <v>Programs</v>
          </cell>
          <cell r="V1884" t="str">
            <v>GD.OR.380000</v>
          </cell>
          <cell r="W1884">
            <v>1</v>
          </cell>
          <cell r="X1884">
            <v>13133.15</v>
          </cell>
        </row>
        <row r="1885">
          <cell r="B1885" t="str">
            <v>MN206</v>
          </cell>
          <cell r="C1885" t="str">
            <v>3005</v>
          </cell>
          <cell r="D1885" t="str">
            <v>OR -Main Rplc-Leak_Medford</v>
          </cell>
          <cell r="E1885" t="str">
            <v>98401146</v>
          </cell>
          <cell r="F1885" t="str">
            <v>DIS-G S Cap Blanket</v>
          </cell>
          <cell r="G1885">
            <v>42217</v>
          </cell>
          <cell r="H1885" t="str">
            <v>202107</v>
          </cell>
          <cell r="I1885">
            <v>202107</v>
          </cell>
          <cell r="J1885" t="str">
            <v>GD</v>
          </cell>
          <cell r="K1885" t="str">
            <v>OR</v>
          </cell>
          <cell r="L1885" t="str">
            <v>376000</v>
          </cell>
          <cell r="M1885" t="str">
            <v xml:space="preserve">068                                </v>
          </cell>
          <cell r="N1885" t="str">
            <v>00</v>
          </cell>
          <cell r="O1885" t="str">
            <v xml:space="preserve">UADD    </v>
          </cell>
          <cell r="P1885" t="str">
            <v>Gas Distribution Non-Revenue Blanket</v>
          </cell>
          <cell r="Q1885" t="str">
            <v>Gas Distribution Non Revenue - Medford</v>
          </cell>
          <cell r="R1885">
            <v>253.63</v>
          </cell>
          <cell r="S1885" t="str">
            <v>3005</v>
          </cell>
          <cell r="T1885" t="str">
            <v>MN206</v>
          </cell>
          <cell r="U1885" t="str">
            <v>Programs</v>
          </cell>
          <cell r="V1885" t="str">
            <v>GD.OR.376000</v>
          </cell>
          <cell r="W1885">
            <v>1</v>
          </cell>
          <cell r="X1885">
            <v>253.63</v>
          </cell>
        </row>
        <row r="1886">
          <cell r="B1886" t="str">
            <v>MN309</v>
          </cell>
          <cell r="C1886" t="str">
            <v>3005</v>
          </cell>
          <cell r="D1886" t="str">
            <v>OR-Main Rplc-CP Klamath Falls</v>
          </cell>
          <cell r="E1886" t="str">
            <v>98701152</v>
          </cell>
          <cell r="F1886" t="str">
            <v>DIS-G S Cap Blanket</v>
          </cell>
          <cell r="G1886">
            <v>43800</v>
          </cell>
          <cell r="H1886" t="str">
            <v>202107</v>
          </cell>
          <cell r="I1886">
            <v>202107</v>
          </cell>
          <cell r="J1886" t="str">
            <v>GD</v>
          </cell>
          <cell r="K1886" t="str">
            <v>OR</v>
          </cell>
          <cell r="L1886" t="str">
            <v>376000</v>
          </cell>
          <cell r="M1886" t="str">
            <v xml:space="preserve">068                                </v>
          </cell>
          <cell r="N1886" t="str">
            <v>00</v>
          </cell>
          <cell r="O1886" t="str">
            <v xml:space="preserve">UADD    </v>
          </cell>
          <cell r="P1886" t="str">
            <v>Gas Distribution Non-Revenue Blanket</v>
          </cell>
          <cell r="Q1886" t="str">
            <v>Gas Distribution Non Revenue - Klamath</v>
          </cell>
          <cell r="R1886">
            <v>5392.18</v>
          </cell>
          <cell r="S1886" t="str">
            <v>3005</v>
          </cell>
          <cell r="T1886" t="str">
            <v>MN309</v>
          </cell>
          <cell r="U1886" t="str">
            <v>Programs</v>
          </cell>
          <cell r="V1886" t="str">
            <v>GD.OR.376000</v>
          </cell>
          <cell r="W1886">
            <v>1</v>
          </cell>
          <cell r="X1886">
            <v>5392.18</v>
          </cell>
        </row>
        <row r="1887">
          <cell r="B1887" t="str">
            <v>MN309</v>
          </cell>
          <cell r="C1887" t="str">
            <v>3005</v>
          </cell>
          <cell r="D1887" t="str">
            <v>OR-Servic Rplc-Shallow_Klamth</v>
          </cell>
          <cell r="E1887" t="str">
            <v>98701149</v>
          </cell>
          <cell r="F1887" t="str">
            <v>DIS-G S Cap Blanket</v>
          </cell>
          <cell r="G1887">
            <v>42217</v>
          </cell>
          <cell r="H1887" t="str">
            <v>202107</v>
          </cell>
          <cell r="I1887">
            <v>202107</v>
          </cell>
          <cell r="J1887" t="str">
            <v>GD</v>
          </cell>
          <cell r="K1887" t="str">
            <v>OR</v>
          </cell>
          <cell r="L1887" t="str">
            <v>380000</v>
          </cell>
          <cell r="M1887" t="str">
            <v xml:space="preserve">068                                </v>
          </cell>
          <cell r="N1887" t="str">
            <v>00</v>
          </cell>
          <cell r="O1887" t="str">
            <v xml:space="preserve">UADD    </v>
          </cell>
          <cell r="P1887" t="str">
            <v>Gas Distribution Non-Revenue Blanket</v>
          </cell>
          <cell r="Q1887" t="str">
            <v>Gas Distribution Non Revenue - Klamath</v>
          </cell>
          <cell r="R1887">
            <v>13766.39</v>
          </cell>
          <cell r="S1887" t="str">
            <v>3005</v>
          </cell>
          <cell r="T1887" t="str">
            <v>MN309</v>
          </cell>
          <cell r="U1887" t="str">
            <v>Programs</v>
          </cell>
          <cell r="V1887" t="str">
            <v>GD.OR.380000</v>
          </cell>
          <cell r="W1887">
            <v>1</v>
          </cell>
          <cell r="X1887">
            <v>13766.39</v>
          </cell>
        </row>
        <row r="1888">
          <cell r="B1888" t="str">
            <v>MN310</v>
          </cell>
          <cell r="C1888" t="str">
            <v>3005</v>
          </cell>
          <cell r="D1888" t="str">
            <v>OR-Servic Rplc-Shallow_LaGrand</v>
          </cell>
          <cell r="E1888" t="str">
            <v>98801149</v>
          </cell>
          <cell r="F1888" t="str">
            <v>DIS-G S Cap Blanket</v>
          </cell>
          <cell r="G1888">
            <v>42217</v>
          </cell>
          <cell r="H1888" t="str">
            <v>202107</v>
          </cell>
          <cell r="I1888">
            <v>202107</v>
          </cell>
          <cell r="J1888" t="str">
            <v>GD</v>
          </cell>
          <cell r="K1888" t="str">
            <v>OR</v>
          </cell>
          <cell r="L1888" t="str">
            <v>380000</v>
          </cell>
          <cell r="M1888" t="str">
            <v xml:space="preserve">068                                </v>
          </cell>
          <cell r="N1888" t="str">
            <v>00</v>
          </cell>
          <cell r="O1888" t="str">
            <v xml:space="preserve">UADD    </v>
          </cell>
          <cell r="P1888" t="str">
            <v>Gas Distribution Non-Revenue Blanket</v>
          </cell>
          <cell r="Q1888" t="str">
            <v>Gas Distribution Non Revenue - La Grande</v>
          </cell>
          <cell r="R1888">
            <v>52.8</v>
          </cell>
          <cell r="S1888" t="str">
            <v>3005</v>
          </cell>
          <cell r="T1888" t="str">
            <v>MN310</v>
          </cell>
          <cell r="U1888" t="str">
            <v>Programs</v>
          </cell>
          <cell r="V1888" t="str">
            <v>GD.OR.380000</v>
          </cell>
          <cell r="W1888">
            <v>1</v>
          </cell>
          <cell r="X1888">
            <v>52.8</v>
          </cell>
        </row>
        <row r="1889">
          <cell r="B1889" t="str">
            <v>MN309</v>
          </cell>
          <cell r="C1889" t="str">
            <v>3005</v>
          </cell>
          <cell r="D1889" t="str">
            <v>OR-Service Rplc-Leak_Klamath</v>
          </cell>
          <cell r="E1889" t="str">
            <v>98701147</v>
          </cell>
          <cell r="F1889" t="str">
            <v>DIS-G S Cap Blanket</v>
          </cell>
          <cell r="G1889">
            <v>42217</v>
          </cell>
          <cell r="H1889" t="str">
            <v>202107</v>
          </cell>
          <cell r="I1889">
            <v>202107</v>
          </cell>
          <cell r="J1889" t="str">
            <v>GD</v>
          </cell>
          <cell r="K1889" t="str">
            <v>OR</v>
          </cell>
          <cell r="L1889" t="str">
            <v>380000</v>
          </cell>
          <cell r="M1889" t="str">
            <v xml:space="preserve">068                                </v>
          </cell>
          <cell r="N1889" t="str">
            <v>00</v>
          </cell>
          <cell r="O1889" t="str">
            <v xml:space="preserve">UADD    </v>
          </cell>
          <cell r="P1889" t="str">
            <v>Gas Distribution Non-Revenue Blanket</v>
          </cell>
          <cell r="Q1889" t="str">
            <v>Gas Distribution Non Revenue - Klamath</v>
          </cell>
          <cell r="R1889">
            <v>135</v>
          </cell>
          <cell r="S1889" t="str">
            <v>3005</v>
          </cell>
          <cell r="T1889" t="str">
            <v>MN309</v>
          </cell>
          <cell r="U1889" t="str">
            <v>Programs</v>
          </cell>
          <cell r="V1889" t="str">
            <v>GD.OR.380000</v>
          </cell>
          <cell r="W1889">
            <v>1</v>
          </cell>
          <cell r="X1889">
            <v>135</v>
          </cell>
        </row>
        <row r="1890">
          <cell r="B1890" t="str">
            <v>MN206</v>
          </cell>
          <cell r="C1890" t="str">
            <v>3005</v>
          </cell>
          <cell r="D1890" t="str">
            <v>OR-Service Rplc-Leak_Medford</v>
          </cell>
          <cell r="E1890" t="str">
            <v>98401147</v>
          </cell>
          <cell r="F1890" t="str">
            <v>DIS-G S Cap Blanket</v>
          </cell>
          <cell r="G1890">
            <v>42217</v>
          </cell>
          <cell r="H1890" t="str">
            <v>202107</v>
          </cell>
          <cell r="I1890">
            <v>202107</v>
          </cell>
          <cell r="J1890" t="str">
            <v>GD</v>
          </cell>
          <cell r="K1890" t="str">
            <v>OR</v>
          </cell>
          <cell r="L1890" t="str">
            <v>380000</v>
          </cell>
          <cell r="M1890" t="str">
            <v xml:space="preserve">068                                </v>
          </cell>
          <cell r="N1890" t="str">
            <v>00</v>
          </cell>
          <cell r="O1890" t="str">
            <v xml:space="preserve">UADD    </v>
          </cell>
          <cell r="P1890" t="str">
            <v>Gas Distribution Non-Revenue Blanket</v>
          </cell>
          <cell r="Q1890" t="str">
            <v>Gas Distribution Non Revenue - Medford</v>
          </cell>
          <cell r="R1890">
            <v>1362.48</v>
          </cell>
          <cell r="S1890" t="str">
            <v>3005</v>
          </cell>
          <cell r="T1890" t="str">
            <v>MN206</v>
          </cell>
          <cell r="U1890" t="str">
            <v>Programs</v>
          </cell>
          <cell r="V1890" t="str">
            <v>GD.OR.380000</v>
          </cell>
          <cell r="W1890">
            <v>1</v>
          </cell>
          <cell r="X1890">
            <v>1362.48</v>
          </cell>
        </row>
        <row r="1891">
          <cell r="B1891" t="str">
            <v>MN360</v>
          </cell>
          <cell r="C1891" t="str">
            <v>3005</v>
          </cell>
          <cell r="D1891" t="str">
            <v>OR-Service Rplc-Leak_Roseburg</v>
          </cell>
          <cell r="E1891" t="str">
            <v>98601147</v>
          </cell>
          <cell r="F1891" t="str">
            <v>DIS-G S Cap Blanket</v>
          </cell>
          <cell r="G1891">
            <v>42217</v>
          </cell>
          <cell r="H1891" t="str">
            <v>202107</v>
          </cell>
          <cell r="I1891">
            <v>202107</v>
          </cell>
          <cell r="J1891" t="str">
            <v>GD</v>
          </cell>
          <cell r="K1891" t="str">
            <v>OR</v>
          </cell>
          <cell r="L1891" t="str">
            <v>380000</v>
          </cell>
          <cell r="M1891" t="str">
            <v xml:space="preserve">068                                </v>
          </cell>
          <cell r="N1891" t="str">
            <v>00</v>
          </cell>
          <cell r="O1891" t="str">
            <v xml:space="preserve">UADD    </v>
          </cell>
          <cell r="P1891" t="str">
            <v>Gas Distribution Non-Revenue Blanket</v>
          </cell>
          <cell r="Q1891" t="str">
            <v>Gas Distribution Non Revenue - Roseburg</v>
          </cell>
          <cell r="R1891">
            <v>165.64</v>
          </cell>
          <cell r="S1891" t="str">
            <v>3005</v>
          </cell>
          <cell r="T1891" t="str">
            <v>MN360</v>
          </cell>
          <cell r="U1891" t="str">
            <v>Programs</v>
          </cell>
          <cell r="V1891" t="str">
            <v>GD.OR.380000</v>
          </cell>
          <cell r="W1891">
            <v>1</v>
          </cell>
          <cell r="X1891">
            <v>165.64</v>
          </cell>
        </row>
        <row r="1892">
          <cell r="B1892" t="str">
            <v>ZOR06</v>
          </cell>
          <cell r="C1892" t="str">
            <v>3006</v>
          </cell>
          <cell r="D1892" t="str">
            <v>Overbld Gas Klamath OR</v>
          </cell>
          <cell r="E1892" t="str">
            <v>98705062</v>
          </cell>
          <cell r="F1892" t="str">
            <v>DIS-G S Cap Blanket</v>
          </cell>
          <cell r="G1892">
            <v>41275</v>
          </cell>
          <cell r="H1892" t="str">
            <v>202107</v>
          </cell>
          <cell r="I1892">
            <v>202107</v>
          </cell>
          <cell r="J1892" t="str">
            <v>GD</v>
          </cell>
          <cell r="K1892" t="str">
            <v>OR</v>
          </cell>
          <cell r="L1892" t="str">
            <v>376000</v>
          </cell>
          <cell r="M1892" t="str">
            <v xml:space="preserve">068                                </v>
          </cell>
          <cell r="N1892" t="str">
            <v>00</v>
          </cell>
          <cell r="O1892" t="str">
            <v xml:space="preserve">UADD    </v>
          </cell>
          <cell r="P1892" t="str">
            <v>Overbuilt Pipe Replacement Blanket</v>
          </cell>
          <cell r="Q1892" t="str">
            <v>OR Overbuilt Pipe Replacement</v>
          </cell>
          <cell r="R1892">
            <v>90</v>
          </cell>
          <cell r="S1892" t="str">
            <v>3006</v>
          </cell>
          <cell r="T1892" t="str">
            <v>ZOR06</v>
          </cell>
          <cell r="U1892" t="str">
            <v>Mandated</v>
          </cell>
          <cell r="V1892" t="str">
            <v>GD.OR.376000</v>
          </cell>
          <cell r="W1892">
            <v>1</v>
          </cell>
          <cell r="X1892">
            <v>90</v>
          </cell>
        </row>
        <row r="1893">
          <cell r="B1893" t="str">
            <v>ZOR06</v>
          </cell>
          <cell r="C1893" t="str">
            <v>3006</v>
          </cell>
          <cell r="D1893" t="str">
            <v>Overbld Gas La Grande OR</v>
          </cell>
          <cell r="E1893" t="str">
            <v>98805068</v>
          </cell>
          <cell r="F1893" t="str">
            <v>DIS-G S Cap Blanket</v>
          </cell>
          <cell r="G1893">
            <v>41275</v>
          </cell>
          <cell r="H1893" t="str">
            <v>202107</v>
          </cell>
          <cell r="I1893">
            <v>202107</v>
          </cell>
          <cell r="J1893" t="str">
            <v>GD</v>
          </cell>
          <cell r="K1893" t="str">
            <v>OR</v>
          </cell>
          <cell r="L1893" t="str">
            <v>376000</v>
          </cell>
          <cell r="M1893" t="str">
            <v xml:space="preserve">068                                </v>
          </cell>
          <cell r="N1893" t="str">
            <v>00</v>
          </cell>
          <cell r="O1893" t="str">
            <v xml:space="preserve">UADD    </v>
          </cell>
          <cell r="P1893" t="str">
            <v>Overbuilt Pipe Replacement Blanket</v>
          </cell>
          <cell r="Q1893" t="str">
            <v>OR Overbuilt Pipe Replacement</v>
          </cell>
          <cell r="R1893">
            <v>9.5399999999999991</v>
          </cell>
          <cell r="S1893" t="str">
            <v>3006</v>
          </cell>
          <cell r="T1893" t="str">
            <v>ZOR06</v>
          </cell>
          <cell r="U1893" t="str">
            <v>Mandated</v>
          </cell>
          <cell r="V1893" t="str">
            <v>GD.OR.376000</v>
          </cell>
          <cell r="W1893">
            <v>1</v>
          </cell>
          <cell r="X1893">
            <v>9.5399999999999991</v>
          </cell>
        </row>
        <row r="1894">
          <cell r="B1894" t="str">
            <v>ZOR06</v>
          </cell>
          <cell r="C1894" t="str">
            <v>3006</v>
          </cell>
          <cell r="D1894" t="str">
            <v>Overbld Gas La Grande OR</v>
          </cell>
          <cell r="E1894" t="str">
            <v>98805068</v>
          </cell>
          <cell r="F1894" t="str">
            <v>DIS-G S Cap Blanket</v>
          </cell>
          <cell r="G1894">
            <v>41275</v>
          </cell>
          <cell r="H1894" t="str">
            <v>202107</v>
          </cell>
          <cell r="I1894">
            <v>202107</v>
          </cell>
          <cell r="J1894" t="str">
            <v>GD</v>
          </cell>
          <cell r="K1894" t="str">
            <v>OR</v>
          </cell>
          <cell r="L1894" t="str">
            <v>380000</v>
          </cell>
          <cell r="M1894" t="str">
            <v xml:space="preserve">068                                </v>
          </cell>
          <cell r="N1894" t="str">
            <v>00</v>
          </cell>
          <cell r="O1894" t="str">
            <v xml:space="preserve">UADD    </v>
          </cell>
          <cell r="P1894" t="str">
            <v>Overbuilt Pipe Replacement Blanket</v>
          </cell>
          <cell r="Q1894" t="str">
            <v>OR Overbuilt Pipe Replacement</v>
          </cell>
          <cell r="R1894">
            <v>22.77</v>
          </cell>
          <cell r="S1894" t="str">
            <v>3006</v>
          </cell>
          <cell r="T1894" t="str">
            <v>ZOR06</v>
          </cell>
          <cell r="U1894" t="str">
            <v>Mandated</v>
          </cell>
          <cell r="V1894" t="str">
            <v>GD.OR.380000</v>
          </cell>
          <cell r="W1894">
            <v>1</v>
          </cell>
          <cell r="X1894">
            <v>22.77</v>
          </cell>
        </row>
        <row r="1895">
          <cell r="B1895" t="str">
            <v>ZOR06</v>
          </cell>
          <cell r="C1895" t="str">
            <v>3006</v>
          </cell>
          <cell r="D1895" t="str">
            <v>Overbld Gas Medford OR</v>
          </cell>
          <cell r="E1895" t="str">
            <v>98405215</v>
          </cell>
          <cell r="F1895" t="str">
            <v>DIS-G S Cap Blanket</v>
          </cell>
          <cell r="G1895">
            <v>41275</v>
          </cell>
          <cell r="H1895" t="str">
            <v>202107</v>
          </cell>
          <cell r="I1895">
            <v>202107</v>
          </cell>
          <cell r="J1895" t="str">
            <v>GD</v>
          </cell>
          <cell r="K1895" t="str">
            <v>OR</v>
          </cell>
          <cell r="L1895" t="str">
            <v>376000</v>
          </cell>
          <cell r="M1895" t="str">
            <v xml:space="preserve">068                                </v>
          </cell>
          <cell r="N1895" t="str">
            <v>00</v>
          </cell>
          <cell r="O1895" t="str">
            <v xml:space="preserve">UADD    </v>
          </cell>
          <cell r="P1895" t="str">
            <v>Overbuilt Pipe Replacement Blanket</v>
          </cell>
          <cell r="Q1895" t="str">
            <v>OR Overbuilt Pipe Replacement</v>
          </cell>
          <cell r="R1895">
            <v>2270.79</v>
          </cell>
          <cell r="S1895" t="str">
            <v>3006</v>
          </cell>
          <cell r="T1895" t="str">
            <v>ZOR06</v>
          </cell>
          <cell r="U1895" t="str">
            <v>Mandated</v>
          </cell>
          <cell r="V1895" t="str">
            <v>GD.OR.376000</v>
          </cell>
          <cell r="W1895">
            <v>1</v>
          </cell>
          <cell r="X1895">
            <v>2270.79</v>
          </cell>
        </row>
        <row r="1896">
          <cell r="B1896" t="str">
            <v>MNG07</v>
          </cell>
          <cell r="C1896" t="str">
            <v>3007</v>
          </cell>
          <cell r="D1896" t="str">
            <v>Isolated Steel - OR</v>
          </cell>
          <cell r="E1896" t="str">
            <v>06804907</v>
          </cell>
          <cell r="F1896" t="str">
            <v>DIS-G S Cap Blanket</v>
          </cell>
          <cell r="G1896">
            <v>41852</v>
          </cell>
          <cell r="H1896" t="str">
            <v>202107</v>
          </cell>
          <cell r="I1896">
            <v>202107</v>
          </cell>
          <cell r="J1896" t="str">
            <v>GD</v>
          </cell>
          <cell r="K1896" t="str">
            <v>OR</v>
          </cell>
          <cell r="L1896" t="str">
            <v>376000</v>
          </cell>
          <cell r="M1896" t="str">
            <v xml:space="preserve">068                                </v>
          </cell>
          <cell r="N1896" t="str">
            <v>00</v>
          </cell>
          <cell r="O1896" t="str">
            <v xml:space="preserve">UADD    </v>
          </cell>
          <cell r="P1896" t="str">
            <v>Isolated Steel Replacement</v>
          </cell>
          <cell r="Q1896" t="str">
            <v>Isolated Steel Replacement OR</v>
          </cell>
          <cell r="R1896">
            <v>15266.69</v>
          </cell>
          <cell r="S1896" t="str">
            <v>3007</v>
          </cell>
          <cell r="T1896" t="str">
            <v>MNG07</v>
          </cell>
          <cell r="U1896" t="str">
            <v>Mandated</v>
          </cell>
          <cell r="V1896" t="str">
            <v>GD.OR.376000</v>
          </cell>
          <cell r="W1896">
            <v>1</v>
          </cell>
          <cell r="X1896">
            <v>15266.69</v>
          </cell>
        </row>
        <row r="1897">
          <cell r="B1897" t="str">
            <v>MNG07</v>
          </cell>
          <cell r="C1897" t="str">
            <v>3007</v>
          </cell>
          <cell r="D1897" t="str">
            <v>Isolated Steel - OR</v>
          </cell>
          <cell r="E1897" t="str">
            <v>06804907</v>
          </cell>
          <cell r="F1897" t="str">
            <v>DIS-G S Cap Blanket</v>
          </cell>
          <cell r="G1897">
            <v>41852</v>
          </cell>
          <cell r="H1897" t="str">
            <v>202107</v>
          </cell>
          <cell r="I1897">
            <v>202107</v>
          </cell>
          <cell r="J1897" t="str">
            <v>GD</v>
          </cell>
          <cell r="K1897" t="str">
            <v>OR</v>
          </cell>
          <cell r="L1897" t="str">
            <v>380000</v>
          </cell>
          <cell r="M1897" t="str">
            <v xml:space="preserve">068                                </v>
          </cell>
          <cell r="N1897" t="str">
            <v>00</v>
          </cell>
          <cell r="O1897" t="str">
            <v xml:space="preserve">UADD    </v>
          </cell>
          <cell r="P1897" t="str">
            <v>Isolated Steel Replacement</v>
          </cell>
          <cell r="Q1897" t="str">
            <v>Isolated Steel Replacement OR</v>
          </cell>
          <cell r="R1897">
            <v>15266.57</v>
          </cell>
          <cell r="S1897" t="str">
            <v>3007</v>
          </cell>
          <cell r="T1897" t="str">
            <v>MNG07</v>
          </cell>
          <cell r="U1897" t="str">
            <v>Mandated</v>
          </cell>
          <cell r="V1897" t="str">
            <v>GD.OR.380000</v>
          </cell>
          <cell r="W1897">
            <v>1</v>
          </cell>
          <cell r="X1897">
            <v>15266.57</v>
          </cell>
        </row>
        <row r="1898">
          <cell r="B1898" t="str">
            <v>GN214</v>
          </cell>
          <cell r="C1898" t="str">
            <v>3008</v>
          </cell>
          <cell r="D1898" t="str">
            <v>AA OR Main Major Eagle Pnt '21</v>
          </cell>
          <cell r="E1898" t="str">
            <v>98405359</v>
          </cell>
          <cell r="F1898" t="str">
            <v>DIS-G S Cap Blanket</v>
          </cell>
          <cell r="G1898">
            <v>44136</v>
          </cell>
          <cell r="H1898" t="str">
            <v>202107</v>
          </cell>
          <cell r="I1898">
            <v>202107</v>
          </cell>
          <cell r="J1898" t="str">
            <v>GD</v>
          </cell>
          <cell r="K1898" t="str">
            <v>OR</v>
          </cell>
          <cell r="L1898" t="str">
            <v>376000</v>
          </cell>
          <cell r="M1898" t="str">
            <v xml:space="preserve">068                                </v>
          </cell>
          <cell r="N1898" t="str">
            <v>00</v>
          </cell>
          <cell r="O1898" t="str">
            <v xml:space="preserve">UADD    </v>
          </cell>
          <cell r="P1898" t="str">
            <v>Aldyl -A Pipe Replacement</v>
          </cell>
          <cell r="Q1898" t="str">
            <v>Aldyl A OR - Main Pipe Major Project</v>
          </cell>
          <cell r="R1898">
            <v>3975.91</v>
          </cell>
          <cell r="S1898" t="str">
            <v>3008</v>
          </cell>
          <cell r="T1898" t="str">
            <v>GN214</v>
          </cell>
          <cell r="U1898" t="str">
            <v>Programs</v>
          </cell>
          <cell r="V1898" t="str">
            <v>GD.OR.376000</v>
          </cell>
          <cell r="W1898">
            <v>1</v>
          </cell>
          <cell r="X1898">
            <v>3975.91</v>
          </cell>
        </row>
        <row r="1899">
          <cell r="B1899" t="str">
            <v>GN214</v>
          </cell>
          <cell r="C1899" t="str">
            <v>3008</v>
          </cell>
          <cell r="D1899" t="str">
            <v>AA OR Main Major S Medford '18</v>
          </cell>
          <cell r="E1899" t="str">
            <v>98405313</v>
          </cell>
          <cell r="F1899" t="str">
            <v>DIS-G S Cap Blanket</v>
          </cell>
          <cell r="G1899">
            <v>43009</v>
          </cell>
          <cell r="H1899" t="str">
            <v>202107</v>
          </cell>
          <cell r="I1899">
            <v>202107</v>
          </cell>
          <cell r="J1899" t="str">
            <v>GD</v>
          </cell>
          <cell r="K1899" t="str">
            <v>OR</v>
          </cell>
          <cell r="L1899" t="str">
            <v>376000</v>
          </cell>
          <cell r="M1899" t="str">
            <v xml:space="preserve">068                                </v>
          </cell>
          <cell r="N1899" t="str">
            <v>00</v>
          </cell>
          <cell r="O1899" t="str">
            <v xml:space="preserve">UADD    </v>
          </cell>
          <cell r="P1899" t="str">
            <v>Aldyl -A Pipe Replacement</v>
          </cell>
          <cell r="Q1899" t="str">
            <v>Aldyl A OR - Main Pipe Major Project</v>
          </cell>
          <cell r="R1899">
            <v>567.4</v>
          </cell>
          <cell r="S1899" t="str">
            <v>3008</v>
          </cell>
          <cell r="T1899" t="str">
            <v>GN214</v>
          </cell>
          <cell r="U1899" t="str">
            <v>Programs</v>
          </cell>
          <cell r="V1899" t="str">
            <v>GD.OR.376000</v>
          </cell>
          <cell r="W1899">
            <v>1</v>
          </cell>
          <cell r="X1899">
            <v>567.4</v>
          </cell>
        </row>
        <row r="1900">
          <cell r="B1900" t="str">
            <v>GN214</v>
          </cell>
          <cell r="C1900" t="str">
            <v>3008</v>
          </cell>
          <cell r="D1900" t="str">
            <v>AA OR Main Major S Medford '19</v>
          </cell>
          <cell r="E1900" t="str">
            <v>98405324</v>
          </cell>
          <cell r="F1900" t="str">
            <v>DIS-G N Cap Blanket</v>
          </cell>
          <cell r="G1900">
            <v>43344</v>
          </cell>
          <cell r="H1900" t="str">
            <v>202107</v>
          </cell>
          <cell r="I1900">
            <v>202107</v>
          </cell>
          <cell r="J1900" t="str">
            <v>GD</v>
          </cell>
          <cell r="K1900" t="str">
            <v>OR</v>
          </cell>
          <cell r="L1900" t="str">
            <v>376000</v>
          </cell>
          <cell r="M1900" t="str">
            <v xml:space="preserve">068                                </v>
          </cell>
          <cell r="N1900" t="str">
            <v>00</v>
          </cell>
          <cell r="O1900" t="str">
            <v xml:space="preserve">UADD    </v>
          </cell>
          <cell r="P1900" t="str">
            <v>Aldyl -A Pipe Replacement</v>
          </cell>
          <cell r="Q1900" t="str">
            <v>Aldyl A OR - Main Pipe Major Project</v>
          </cell>
          <cell r="R1900">
            <v>137046.1</v>
          </cell>
          <cell r="S1900" t="str">
            <v>3008</v>
          </cell>
          <cell r="T1900" t="str">
            <v>GN214</v>
          </cell>
          <cell r="U1900" t="str">
            <v>Programs</v>
          </cell>
          <cell r="V1900" t="str">
            <v>GD.OR.376000</v>
          </cell>
          <cell r="W1900">
            <v>1</v>
          </cell>
          <cell r="X1900">
            <v>137046.1</v>
          </cell>
        </row>
        <row r="1901">
          <cell r="B1901" t="str">
            <v>GN214</v>
          </cell>
          <cell r="C1901" t="str">
            <v>3008</v>
          </cell>
          <cell r="D1901" t="str">
            <v>AA OR Main Major S Medford '20</v>
          </cell>
          <cell r="E1901" t="str">
            <v>98405333</v>
          </cell>
          <cell r="F1901" t="str">
            <v>DIS-G S Cap Blanket</v>
          </cell>
          <cell r="G1901">
            <v>43586</v>
          </cell>
          <cell r="H1901" t="str">
            <v>202107</v>
          </cell>
          <cell r="I1901">
            <v>202107</v>
          </cell>
          <cell r="J1901" t="str">
            <v>GD</v>
          </cell>
          <cell r="K1901" t="str">
            <v>OR</v>
          </cell>
          <cell r="L1901" t="str">
            <v>380000</v>
          </cell>
          <cell r="M1901" t="str">
            <v xml:space="preserve">068                                </v>
          </cell>
          <cell r="N1901" t="str">
            <v>00</v>
          </cell>
          <cell r="O1901" t="str">
            <v xml:space="preserve">UADD    </v>
          </cell>
          <cell r="P1901" t="str">
            <v>Aldyl -A Pipe Replacement</v>
          </cell>
          <cell r="Q1901" t="str">
            <v>Aldyl A OR - Main Pipe Major Project</v>
          </cell>
          <cell r="R1901">
            <v>998.08</v>
          </cell>
          <cell r="S1901" t="str">
            <v>3008</v>
          </cell>
          <cell r="T1901" t="str">
            <v>GN214</v>
          </cell>
          <cell r="U1901" t="str">
            <v>Programs</v>
          </cell>
          <cell r="V1901" t="str">
            <v>GD.OR.380000</v>
          </cell>
          <cell r="W1901">
            <v>1</v>
          </cell>
          <cell r="X1901">
            <v>998.08</v>
          </cell>
        </row>
        <row r="1902">
          <cell r="B1902" t="str">
            <v>GN310</v>
          </cell>
          <cell r="C1902" t="str">
            <v>3008</v>
          </cell>
          <cell r="D1902" t="str">
            <v>AA OR Main Minor Gas Dist(984)</v>
          </cell>
          <cell r="E1902" t="str">
            <v>98401127</v>
          </cell>
          <cell r="F1902" t="str">
            <v>DIS-G S Cap Blanket</v>
          </cell>
          <cell r="G1902">
            <v>41609</v>
          </cell>
          <cell r="H1902" t="str">
            <v>202107</v>
          </cell>
          <cell r="I1902">
            <v>202107</v>
          </cell>
          <cell r="J1902" t="str">
            <v>GD</v>
          </cell>
          <cell r="K1902" t="str">
            <v>OR</v>
          </cell>
          <cell r="L1902" t="str">
            <v>376000</v>
          </cell>
          <cell r="M1902" t="str">
            <v xml:space="preserve">068                                </v>
          </cell>
          <cell r="N1902" t="str">
            <v>00</v>
          </cell>
          <cell r="O1902" t="str">
            <v xml:space="preserve">UADD    </v>
          </cell>
          <cell r="P1902" t="str">
            <v>Aldyl -A Pipe Replacement</v>
          </cell>
          <cell r="Q1902" t="str">
            <v>Aldyl A-OR-Main Pipe-Minor Project -Gas Districts</v>
          </cell>
          <cell r="R1902">
            <v>2596.25</v>
          </cell>
          <cell r="S1902" t="str">
            <v>3008</v>
          </cell>
          <cell r="T1902" t="str">
            <v>GN310</v>
          </cell>
          <cell r="U1902" t="str">
            <v>Programs</v>
          </cell>
          <cell r="V1902" t="str">
            <v>GD.OR.376000</v>
          </cell>
          <cell r="W1902">
            <v>1</v>
          </cell>
          <cell r="X1902">
            <v>2596.25</v>
          </cell>
        </row>
        <row r="1903">
          <cell r="B1903" t="str">
            <v>GN310</v>
          </cell>
          <cell r="C1903" t="str">
            <v>3008</v>
          </cell>
          <cell r="D1903" t="str">
            <v>AA OR Main Minor Gas Dist(984)</v>
          </cell>
          <cell r="E1903" t="str">
            <v>98401127</v>
          </cell>
          <cell r="F1903" t="str">
            <v>DIS-G S Cap Blanket</v>
          </cell>
          <cell r="G1903">
            <v>41609</v>
          </cell>
          <cell r="H1903" t="str">
            <v>202107</v>
          </cell>
          <cell r="I1903">
            <v>202107</v>
          </cell>
          <cell r="J1903" t="str">
            <v>GD</v>
          </cell>
          <cell r="K1903" t="str">
            <v>OR</v>
          </cell>
          <cell r="L1903" t="str">
            <v>380000</v>
          </cell>
          <cell r="M1903" t="str">
            <v xml:space="preserve">068                                </v>
          </cell>
          <cell r="N1903" t="str">
            <v>00</v>
          </cell>
          <cell r="O1903" t="str">
            <v xml:space="preserve">UADD    </v>
          </cell>
          <cell r="P1903" t="str">
            <v>Aldyl -A Pipe Replacement</v>
          </cell>
          <cell r="Q1903" t="str">
            <v>Aldyl A-OR-Main Pipe-Minor Project -Gas Districts</v>
          </cell>
          <cell r="R1903">
            <v>600.80999999999995</v>
          </cell>
          <cell r="S1903" t="str">
            <v>3008</v>
          </cell>
          <cell r="T1903" t="str">
            <v>GN310</v>
          </cell>
          <cell r="U1903" t="str">
            <v>Programs</v>
          </cell>
          <cell r="V1903" t="str">
            <v>GD.OR.380000</v>
          </cell>
          <cell r="W1903">
            <v>1</v>
          </cell>
          <cell r="X1903">
            <v>600.80999999999995</v>
          </cell>
        </row>
        <row r="1904">
          <cell r="B1904" t="str">
            <v>GN214</v>
          </cell>
          <cell r="C1904" t="str">
            <v>3008</v>
          </cell>
          <cell r="D1904" t="str">
            <v>AA OR Main Mjr Canyonville</v>
          </cell>
          <cell r="E1904" t="str">
            <v>98605142</v>
          </cell>
          <cell r="F1904" t="str">
            <v>DIS-G S Cap Blanket</v>
          </cell>
          <cell r="G1904">
            <v>44287</v>
          </cell>
          <cell r="H1904" t="str">
            <v>202107</v>
          </cell>
          <cell r="I1904">
            <v>202107</v>
          </cell>
          <cell r="J1904" t="str">
            <v>GD</v>
          </cell>
          <cell r="K1904" t="str">
            <v>OR</v>
          </cell>
          <cell r="L1904" t="str">
            <v>376000</v>
          </cell>
          <cell r="M1904" t="str">
            <v xml:space="preserve">068                                </v>
          </cell>
          <cell r="N1904" t="str">
            <v>00</v>
          </cell>
          <cell r="O1904" t="str">
            <v xml:space="preserve">UADD    </v>
          </cell>
          <cell r="P1904" t="str">
            <v>Aldyl -A Pipe Replacement</v>
          </cell>
          <cell r="Q1904" t="str">
            <v>Aldyl A OR - Main Pipe Major Project</v>
          </cell>
          <cell r="R1904">
            <v>1176.4100000000001</v>
          </cell>
          <cell r="S1904" t="str">
            <v>3008</v>
          </cell>
          <cell r="T1904" t="str">
            <v>GN214</v>
          </cell>
          <cell r="U1904" t="str">
            <v>Programs</v>
          </cell>
          <cell r="V1904" t="str">
            <v>GD.OR.376000</v>
          </cell>
          <cell r="W1904">
            <v>1</v>
          </cell>
          <cell r="X1904">
            <v>1176.4100000000001</v>
          </cell>
        </row>
        <row r="1905">
          <cell r="B1905" t="str">
            <v>GN214</v>
          </cell>
          <cell r="C1905" t="str">
            <v>3008</v>
          </cell>
          <cell r="D1905" t="str">
            <v>AA OR Main Mjr Dillard Winston</v>
          </cell>
          <cell r="E1905" t="str">
            <v>98605141</v>
          </cell>
          <cell r="F1905" t="str">
            <v>DIS-G S Cap Blanket</v>
          </cell>
          <cell r="G1905">
            <v>44287</v>
          </cell>
          <cell r="H1905" t="str">
            <v>202107</v>
          </cell>
          <cell r="I1905">
            <v>202107</v>
          </cell>
          <cell r="J1905" t="str">
            <v>GD</v>
          </cell>
          <cell r="K1905" t="str">
            <v>OR</v>
          </cell>
          <cell r="L1905" t="str">
            <v>376000</v>
          </cell>
          <cell r="M1905" t="str">
            <v xml:space="preserve">068                                </v>
          </cell>
          <cell r="N1905" t="str">
            <v>00</v>
          </cell>
          <cell r="O1905" t="str">
            <v xml:space="preserve">UADD    </v>
          </cell>
          <cell r="P1905" t="str">
            <v>Aldyl -A Pipe Replacement</v>
          </cell>
          <cell r="Q1905" t="str">
            <v>Aldyl A OR - Main Pipe Major Project</v>
          </cell>
          <cell r="R1905">
            <v>683.63</v>
          </cell>
          <cell r="S1905" t="str">
            <v>3008</v>
          </cell>
          <cell r="T1905" t="str">
            <v>GN214</v>
          </cell>
          <cell r="U1905" t="str">
            <v>Programs</v>
          </cell>
          <cell r="V1905" t="str">
            <v>GD.OR.376000</v>
          </cell>
          <cell r="W1905">
            <v>1</v>
          </cell>
          <cell r="X1905">
            <v>683.63</v>
          </cell>
        </row>
        <row r="1906">
          <cell r="B1906" t="str">
            <v>GN214</v>
          </cell>
          <cell r="C1906" t="str">
            <v>3008</v>
          </cell>
          <cell r="D1906" t="str">
            <v>AA OR Main Mjr Medford S E-I5</v>
          </cell>
          <cell r="E1906" t="str">
            <v>98405363</v>
          </cell>
          <cell r="F1906" t="str">
            <v>DIS-G S Cap Blanket</v>
          </cell>
          <cell r="G1906">
            <v>44287</v>
          </cell>
          <cell r="H1906" t="str">
            <v>202107</v>
          </cell>
          <cell r="I1906">
            <v>202107</v>
          </cell>
          <cell r="J1906" t="str">
            <v>GD</v>
          </cell>
          <cell r="K1906" t="str">
            <v>OR</v>
          </cell>
          <cell r="L1906" t="str">
            <v>376000</v>
          </cell>
          <cell r="M1906" t="str">
            <v xml:space="preserve">068                                </v>
          </cell>
          <cell r="N1906" t="str">
            <v>00</v>
          </cell>
          <cell r="O1906" t="str">
            <v xml:space="preserve">UADD    </v>
          </cell>
          <cell r="P1906" t="str">
            <v>Aldyl -A Pipe Replacement</v>
          </cell>
          <cell r="Q1906" t="str">
            <v>Aldyl A OR - Main Pipe Major Project</v>
          </cell>
          <cell r="R1906">
            <v>683.95</v>
          </cell>
          <cell r="S1906" t="str">
            <v>3008</v>
          </cell>
          <cell r="T1906" t="str">
            <v>GN214</v>
          </cell>
          <cell r="U1906" t="str">
            <v>Programs</v>
          </cell>
          <cell r="V1906" t="str">
            <v>GD.OR.376000</v>
          </cell>
          <cell r="W1906">
            <v>1</v>
          </cell>
          <cell r="X1906">
            <v>683.95</v>
          </cell>
        </row>
        <row r="1907">
          <cell r="B1907" t="str">
            <v>GN214</v>
          </cell>
          <cell r="C1907" t="str">
            <v>3008</v>
          </cell>
          <cell r="D1907" t="str">
            <v>AA OR Main Mjr Phoenix</v>
          </cell>
          <cell r="E1907" t="str">
            <v>98405365</v>
          </cell>
          <cell r="F1907" t="str">
            <v>DIS-G S Cap Blanket</v>
          </cell>
          <cell r="G1907">
            <v>44348</v>
          </cell>
          <cell r="H1907" t="str">
            <v>202107</v>
          </cell>
          <cell r="I1907">
            <v>202107</v>
          </cell>
          <cell r="J1907" t="str">
            <v>GD</v>
          </cell>
          <cell r="K1907" t="str">
            <v>OR</v>
          </cell>
          <cell r="L1907" t="str">
            <v>376000</v>
          </cell>
          <cell r="M1907" t="str">
            <v xml:space="preserve">068                                </v>
          </cell>
          <cell r="N1907" t="str">
            <v>00</v>
          </cell>
          <cell r="O1907" t="str">
            <v xml:space="preserve">UADD    </v>
          </cell>
          <cell r="P1907" t="str">
            <v>Aldyl -A Pipe Replacement</v>
          </cell>
          <cell r="Q1907" t="str">
            <v>Aldyl A OR - Main Pipe Major Project</v>
          </cell>
          <cell r="R1907">
            <v>410.39</v>
          </cell>
          <cell r="S1907" t="str">
            <v>3008</v>
          </cell>
          <cell r="T1907" t="str">
            <v>GN214</v>
          </cell>
          <cell r="U1907" t="str">
            <v>Programs</v>
          </cell>
          <cell r="V1907" t="str">
            <v>GD.OR.376000</v>
          </cell>
          <cell r="W1907">
            <v>1</v>
          </cell>
          <cell r="X1907">
            <v>410.39</v>
          </cell>
        </row>
        <row r="1908">
          <cell r="B1908" t="str">
            <v>GN214</v>
          </cell>
          <cell r="C1908" t="str">
            <v>3008</v>
          </cell>
          <cell r="D1908" t="str">
            <v>AA OR Main Mjr Talent</v>
          </cell>
          <cell r="E1908" t="str">
            <v>98405364</v>
          </cell>
          <cell r="F1908" t="str">
            <v>DIS-G S Cap Blanket</v>
          </cell>
          <cell r="G1908">
            <v>44287</v>
          </cell>
          <cell r="H1908" t="str">
            <v>202107</v>
          </cell>
          <cell r="I1908">
            <v>202107</v>
          </cell>
          <cell r="J1908" t="str">
            <v>GD</v>
          </cell>
          <cell r="K1908" t="str">
            <v>OR</v>
          </cell>
          <cell r="L1908" t="str">
            <v>376000</v>
          </cell>
          <cell r="M1908" t="str">
            <v xml:space="preserve">068                                </v>
          </cell>
          <cell r="N1908" t="str">
            <v>00</v>
          </cell>
          <cell r="O1908" t="str">
            <v xml:space="preserve">UADD    </v>
          </cell>
          <cell r="P1908" t="str">
            <v>Aldyl -A Pipe Replacement</v>
          </cell>
          <cell r="Q1908" t="str">
            <v>Aldyl A OR - Main Pipe Major Project</v>
          </cell>
          <cell r="R1908">
            <v>683.95</v>
          </cell>
          <cell r="S1908" t="str">
            <v>3008</v>
          </cell>
          <cell r="T1908" t="str">
            <v>GN214</v>
          </cell>
          <cell r="U1908" t="str">
            <v>Programs</v>
          </cell>
          <cell r="V1908" t="str">
            <v>GD.OR.376000</v>
          </cell>
          <cell r="W1908">
            <v>1</v>
          </cell>
          <cell r="X1908">
            <v>683.95</v>
          </cell>
        </row>
        <row r="1909">
          <cell r="B1909" t="str">
            <v>GN311</v>
          </cell>
          <cell r="C1909" t="str">
            <v>3008</v>
          </cell>
          <cell r="D1909" t="str">
            <v>AA OR STTR Minor Gas Dist(984)</v>
          </cell>
          <cell r="E1909" t="str">
            <v>98401128</v>
          </cell>
          <cell r="F1909" t="str">
            <v>DIS-G S Cap Blanket</v>
          </cell>
          <cell r="G1909">
            <v>41609</v>
          </cell>
          <cell r="H1909" t="str">
            <v>202107</v>
          </cell>
          <cell r="I1909">
            <v>202107</v>
          </cell>
          <cell r="J1909" t="str">
            <v>GD</v>
          </cell>
          <cell r="K1909" t="str">
            <v>OR</v>
          </cell>
          <cell r="L1909" t="str">
            <v>380000</v>
          </cell>
          <cell r="M1909" t="str">
            <v xml:space="preserve">068                                </v>
          </cell>
          <cell r="N1909" t="str">
            <v>00</v>
          </cell>
          <cell r="O1909" t="str">
            <v xml:space="preserve">UADD    </v>
          </cell>
          <cell r="P1909" t="str">
            <v>Aldyl -A Pipe Replacement</v>
          </cell>
          <cell r="Q1909" t="str">
            <v>Aldyl A-OR-STTR-Minor Project -Gas Districts</v>
          </cell>
          <cell r="R1909">
            <v>3314.13</v>
          </cell>
          <cell r="S1909" t="str">
            <v>3008</v>
          </cell>
          <cell r="T1909" t="str">
            <v>GN311</v>
          </cell>
          <cell r="U1909" t="str">
            <v>Programs</v>
          </cell>
          <cell r="V1909" t="str">
            <v>GD.OR.380000</v>
          </cell>
          <cell r="W1909">
            <v>1</v>
          </cell>
          <cell r="X1909">
            <v>3314.13</v>
          </cell>
        </row>
        <row r="1910">
          <cell r="B1910" t="str">
            <v>GN106</v>
          </cell>
          <cell r="C1910" t="str">
            <v>3008</v>
          </cell>
          <cell r="D1910" t="str">
            <v>Aldyl A Pipe Replcmnt OR</v>
          </cell>
          <cell r="E1910" t="str">
            <v>06802058</v>
          </cell>
          <cell r="F1910" t="str">
            <v>DIS-G S Cap Blanket</v>
          </cell>
          <cell r="G1910">
            <v>40664</v>
          </cell>
          <cell r="H1910" t="str">
            <v>202107</v>
          </cell>
          <cell r="I1910">
            <v>202107</v>
          </cell>
          <cell r="J1910" t="str">
            <v>GD</v>
          </cell>
          <cell r="K1910" t="str">
            <v>OR</v>
          </cell>
          <cell r="L1910" t="str">
            <v>380000</v>
          </cell>
          <cell r="M1910" t="str">
            <v xml:space="preserve">068                                </v>
          </cell>
          <cell r="N1910" t="str">
            <v>00</v>
          </cell>
          <cell r="O1910" t="str">
            <v xml:space="preserve">UADD    </v>
          </cell>
          <cell r="P1910" t="str">
            <v>Aldyl -A Pipe Replacement</v>
          </cell>
          <cell r="Q1910" t="str">
            <v>Aldyl -A Pipe Replacement</v>
          </cell>
          <cell r="R1910">
            <v>780.32</v>
          </cell>
          <cell r="S1910" t="str">
            <v>3008</v>
          </cell>
          <cell r="T1910" t="str">
            <v>GN106</v>
          </cell>
          <cell r="U1910" t="str">
            <v>Programs</v>
          </cell>
          <cell r="V1910" t="str">
            <v>GD.OR.380000</v>
          </cell>
          <cell r="W1910">
            <v>1</v>
          </cell>
          <cell r="X1910">
            <v>780.32</v>
          </cell>
        </row>
        <row r="1911">
          <cell r="B1911" t="str">
            <v>GN214</v>
          </cell>
          <cell r="C1911" t="str">
            <v>3008</v>
          </cell>
          <cell r="D1911" t="str">
            <v>Klamath Falls 1 GFRP 2021</v>
          </cell>
          <cell r="E1911" t="str">
            <v>98705110</v>
          </cell>
          <cell r="F1911" t="str">
            <v>DIS-G S Cap Blanket</v>
          </cell>
          <cell r="G1911">
            <v>44136</v>
          </cell>
          <cell r="H1911" t="str">
            <v>202107</v>
          </cell>
          <cell r="I1911">
            <v>202107</v>
          </cell>
          <cell r="J1911" t="str">
            <v>GD</v>
          </cell>
          <cell r="K1911" t="str">
            <v>OR</v>
          </cell>
          <cell r="L1911" t="str">
            <v>376000</v>
          </cell>
          <cell r="M1911" t="str">
            <v xml:space="preserve">068                                </v>
          </cell>
          <cell r="N1911" t="str">
            <v>00</v>
          </cell>
          <cell r="O1911" t="str">
            <v xml:space="preserve">UADD    </v>
          </cell>
          <cell r="P1911" t="str">
            <v>Aldyl -A Pipe Replacement</v>
          </cell>
          <cell r="Q1911" t="str">
            <v>Aldyl A OR - Main Pipe Major Project</v>
          </cell>
          <cell r="R1911">
            <v>78013.2</v>
          </cell>
          <cell r="S1911" t="str">
            <v>3008</v>
          </cell>
          <cell r="T1911" t="str">
            <v>GN214</v>
          </cell>
          <cell r="U1911" t="str">
            <v>Programs</v>
          </cell>
          <cell r="V1911" t="str">
            <v>GD.OR.376000</v>
          </cell>
          <cell r="W1911">
            <v>1</v>
          </cell>
          <cell r="X1911">
            <v>78013.2</v>
          </cell>
        </row>
        <row r="1912">
          <cell r="B1912" t="str">
            <v>XOR55</v>
          </cell>
          <cell r="C1912" t="str">
            <v>3055</v>
          </cell>
          <cell r="D1912" t="str">
            <v>Non-Revenue meter changes(984)</v>
          </cell>
          <cell r="E1912" t="str">
            <v>98401237</v>
          </cell>
          <cell r="F1912" t="str">
            <v>DIS-G S Cap Blanket</v>
          </cell>
          <cell r="G1912">
            <v>41579</v>
          </cell>
          <cell r="H1912" t="str">
            <v>202107</v>
          </cell>
          <cell r="I1912">
            <v>202107</v>
          </cell>
          <cell r="J1912" t="str">
            <v>GD</v>
          </cell>
          <cell r="K1912" t="str">
            <v>OR</v>
          </cell>
          <cell r="L1912" t="str">
            <v>381000</v>
          </cell>
          <cell r="M1912" t="str">
            <v xml:space="preserve">068                                </v>
          </cell>
          <cell r="N1912" t="str">
            <v>00</v>
          </cell>
          <cell r="O1912" t="str">
            <v xml:space="preserve">UADD    </v>
          </cell>
          <cell r="P1912" t="str">
            <v>Gas Meter Replacement Non Revenue</v>
          </cell>
          <cell r="Q1912" t="str">
            <v>OR Gas Meter Replacement Non Revenue</v>
          </cell>
          <cell r="R1912">
            <v>18771.86</v>
          </cell>
          <cell r="S1912" t="str">
            <v>3055</v>
          </cell>
          <cell r="T1912" t="str">
            <v>XOR55</v>
          </cell>
          <cell r="U1912" t="str">
            <v>Programs</v>
          </cell>
          <cell r="V1912" t="str">
            <v>GD.OR.381000</v>
          </cell>
          <cell r="W1912">
            <v>1</v>
          </cell>
          <cell r="X1912">
            <v>18771.86</v>
          </cell>
        </row>
        <row r="1913">
          <cell r="B1913" t="str">
            <v>XOR55</v>
          </cell>
          <cell r="C1913" t="str">
            <v>3055</v>
          </cell>
          <cell r="D1913" t="str">
            <v>Non-Revenue meter changes(985)</v>
          </cell>
          <cell r="E1913" t="str">
            <v>98501237</v>
          </cell>
          <cell r="F1913" t="str">
            <v>DIS-G S Cap Blanket</v>
          </cell>
          <cell r="G1913">
            <v>41579</v>
          </cell>
          <cell r="H1913" t="str">
            <v>202107</v>
          </cell>
          <cell r="I1913">
            <v>202107</v>
          </cell>
          <cell r="J1913" t="str">
            <v>GD</v>
          </cell>
          <cell r="K1913" t="str">
            <v>OR</v>
          </cell>
          <cell r="L1913" t="str">
            <v>381000</v>
          </cell>
          <cell r="M1913" t="str">
            <v xml:space="preserve">068                                </v>
          </cell>
          <cell r="N1913" t="str">
            <v>00</v>
          </cell>
          <cell r="O1913" t="str">
            <v xml:space="preserve">UADD    </v>
          </cell>
          <cell r="P1913" t="str">
            <v>Gas Meter Replacement Non Revenue</v>
          </cell>
          <cell r="Q1913" t="str">
            <v>OR Gas Meter Replacement Non Revenue</v>
          </cell>
          <cell r="R1913">
            <v>11085.73</v>
          </cell>
          <cell r="S1913" t="str">
            <v>3055</v>
          </cell>
          <cell r="T1913" t="str">
            <v>XOR55</v>
          </cell>
          <cell r="U1913" t="str">
            <v>Programs</v>
          </cell>
          <cell r="V1913" t="str">
            <v>GD.OR.381000</v>
          </cell>
          <cell r="W1913">
            <v>1</v>
          </cell>
          <cell r="X1913">
            <v>11085.73</v>
          </cell>
        </row>
        <row r="1914">
          <cell r="B1914" t="str">
            <v>XOR55</v>
          </cell>
          <cell r="C1914" t="str">
            <v>3055</v>
          </cell>
          <cell r="D1914" t="str">
            <v>Non-Revenue meter changes(986)</v>
          </cell>
          <cell r="E1914" t="str">
            <v>98601237</v>
          </cell>
          <cell r="F1914" t="str">
            <v>DIS-G S Cap Blanket</v>
          </cell>
          <cell r="G1914">
            <v>41579</v>
          </cell>
          <cell r="H1914" t="str">
            <v>202107</v>
          </cell>
          <cell r="I1914">
            <v>202107</v>
          </cell>
          <cell r="J1914" t="str">
            <v>GD</v>
          </cell>
          <cell r="K1914" t="str">
            <v>OR</v>
          </cell>
          <cell r="L1914" t="str">
            <v>381000</v>
          </cell>
          <cell r="M1914" t="str">
            <v xml:space="preserve">068                                </v>
          </cell>
          <cell r="N1914" t="str">
            <v>00</v>
          </cell>
          <cell r="O1914" t="str">
            <v xml:space="preserve">UADD    </v>
          </cell>
          <cell r="P1914" t="str">
            <v>Gas Meter Replacement Non Revenue</v>
          </cell>
          <cell r="Q1914" t="str">
            <v>OR Gas Meter Replacement Non Revenue</v>
          </cell>
          <cell r="R1914">
            <v>15186.37</v>
          </cell>
          <cell r="S1914" t="str">
            <v>3055</v>
          </cell>
          <cell r="T1914" t="str">
            <v>XOR55</v>
          </cell>
          <cell r="U1914" t="str">
            <v>Programs</v>
          </cell>
          <cell r="V1914" t="str">
            <v>GD.OR.381000</v>
          </cell>
          <cell r="W1914">
            <v>1</v>
          </cell>
          <cell r="X1914">
            <v>15186.37</v>
          </cell>
        </row>
        <row r="1915">
          <cell r="B1915" t="str">
            <v>XOR55</v>
          </cell>
          <cell r="C1915" t="str">
            <v>3055</v>
          </cell>
          <cell r="D1915" t="str">
            <v>Non-Revenue meter changes(987)</v>
          </cell>
          <cell r="E1915" t="str">
            <v>98701237</v>
          </cell>
          <cell r="F1915" t="str">
            <v>DIS-G S Cap Blanket</v>
          </cell>
          <cell r="G1915">
            <v>41579</v>
          </cell>
          <cell r="H1915" t="str">
            <v>202107</v>
          </cell>
          <cell r="I1915">
            <v>202107</v>
          </cell>
          <cell r="J1915" t="str">
            <v>GD</v>
          </cell>
          <cell r="K1915" t="str">
            <v>OR</v>
          </cell>
          <cell r="L1915" t="str">
            <v>381000</v>
          </cell>
          <cell r="M1915" t="str">
            <v xml:space="preserve">068                                </v>
          </cell>
          <cell r="N1915" t="str">
            <v>00</v>
          </cell>
          <cell r="O1915" t="str">
            <v xml:space="preserve">UADD    </v>
          </cell>
          <cell r="P1915" t="str">
            <v>Gas Meter Replacement Non Revenue</v>
          </cell>
          <cell r="Q1915" t="str">
            <v>OR Gas Meter Replacement Non Revenue</v>
          </cell>
          <cell r="R1915">
            <v>14688.68</v>
          </cell>
          <cell r="S1915" t="str">
            <v>3055</v>
          </cell>
          <cell r="T1915" t="str">
            <v>XOR55</v>
          </cell>
          <cell r="U1915" t="str">
            <v>Programs</v>
          </cell>
          <cell r="V1915" t="str">
            <v>GD.OR.381000</v>
          </cell>
          <cell r="W1915">
            <v>1</v>
          </cell>
          <cell r="X1915">
            <v>14688.68</v>
          </cell>
        </row>
        <row r="1916">
          <cell r="B1916" t="str">
            <v>XOR55</v>
          </cell>
          <cell r="C1916" t="str">
            <v>3055</v>
          </cell>
          <cell r="D1916" t="str">
            <v>Non-Revenue meter changes(988)</v>
          </cell>
          <cell r="E1916" t="str">
            <v>98801237</v>
          </cell>
          <cell r="F1916" t="str">
            <v>DIS-G S Cap Blanket</v>
          </cell>
          <cell r="G1916">
            <v>41579</v>
          </cell>
          <cell r="H1916" t="str">
            <v>202107</v>
          </cell>
          <cell r="I1916">
            <v>202107</v>
          </cell>
          <cell r="J1916" t="str">
            <v>GD</v>
          </cell>
          <cell r="K1916" t="str">
            <v>OR</v>
          </cell>
          <cell r="L1916" t="str">
            <v>381000</v>
          </cell>
          <cell r="M1916" t="str">
            <v xml:space="preserve">068                                </v>
          </cell>
          <cell r="N1916" t="str">
            <v>00</v>
          </cell>
          <cell r="O1916" t="str">
            <v xml:space="preserve">UADD    </v>
          </cell>
          <cell r="P1916" t="str">
            <v>Gas Meter Replacement Non Revenue</v>
          </cell>
          <cell r="Q1916" t="str">
            <v>OR Gas Meter Replacement Non Revenue</v>
          </cell>
          <cell r="R1916">
            <v>7771.59</v>
          </cell>
          <cell r="S1916" t="str">
            <v>3055</v>
          </cell>
          <cell r="T1916" t="str">
            <v>XOR55</v>
          </cell>
          <cell r="U1916" t="str">
            <v>Programs</v>
          </cell>
          <cell r="V1916" t="str">
            <v>GD.OR.381000</v>
          </cell>
          <cell r="W1916">
            <v>1</v>
          </cell>
          <cell r="X1916">
            <v>7771.59</v>
          </cell>
        </row>
        <row r="1917">
          <cell r="B1917" t="str">
            <v>YN925</v>
          </cell>
          <cell r="C1917" t="str">
            <v>3117</v>
          </cell>
          <cell r="D1917" t="str">
            <v>North Powder Gate 0805 G Telem</v>
          </cell>
          <cell r="E1917" t="str">
            <v>98805107</v>
          </cell>
          <cell r="F1917" t="str">
            <v>DIS-G S Cap Specific</v>
          </cell>
          <cell r="G1917">
            <v>44256</v>
          </cell>
          <cell r="H1917" t="str">
            <v>202107</v>
          </cell>
          <cell r="I1917">
            <v>202107</v>
          </cell>
          <cell r="J1917" t="str">
            <v>GD</v>
          </cell>
          <cell r="K1917" t="str">
            <v>OR</v>
          </cell>
          <cell r="L1917" t="str">
            <v>379000</v>
          </cell>
          <cell r="M1917" t="str">
            <v xml:space="preserve">068                                </v>
          </cell>
          <cell r="N1917" t="str">
            <v>0805OR</v>
          </cell>
          <cell r="O1917" t="str">
            <v xml:space="preserve">UADD    </v>
          </cell>
          <cell r="P1917" t="str">
            <v>Gas Telemetry</v>
          </cell>
          <cell r="Q1917" t="str">
            <v>Natural Gas Telemetry</v>
          </cell>
          <cell r="R1917">
            <v>1021.94</v>
          </cell>
          <cell r="S1917" t="str">
            <v>3117</v>
          </cell>
          <cell r="T1917" t="str">
            <v>YN925</v>
          </cell>
          <cell r="U1917" t="str">
            <v>Mandated</v>
          </cell>
          <cell r="V1917" t="str">
            <v>GD.OR.379000</v>
          </cell>
          <cell r="W1917">
            <v>1</v>
          </cell>
          <cell r="X1917">
            <v>1021.94</v>
          </cell>
        </row>
        <row r="1918">
          <cell r="B1918" t="str">
            <v>05P92</v>
          </cell>
          <cell r="C1918" t="str">
            <v>5005</v>
          </cell>
          <cell r="D1918" t="str">
            <v>Msn Cell Booster Phase 1</v>
          </cell>
          <cell r="E1918" t="str">
            <v>09905964</v>
          </cell>
          <cell r="F1918" t="str">
            <v>GP-Cap Specific</v>
          </cell>
          <cell r="G1918">
            <v>42156</v>
          </cell>
          <cell r="H1918" t="str">
            <v>202107</v>
          </cell>
          <cell r="I1918">
            <v>202107</v>
          </cell>
          <cell r="J1918" t="str">
            <v>CD</v>
          </cell>
          <cell r="K1918" t="str">
            <v>AA</v>
          </cell>
          <cell r="L1918" t="str">
            <v>397000</v>
          </cell>
          <cell r="M1918" t="str">
            <v xml:space="preserve">099                                </v>
          </cell>
          <cell r="N1918" t="str">
            <v>SPOTE</v>
          </cell>
          <cell r="O1918" t="str">
            <v xml:space="preserve">UADD    </v>
          </cell>
          <cell r="P1918" t="str">
            <v>Information Technology Refresh Program</v>
          </cell>
          <cell r="Q1918" t="str">
            <v>Communications Systems Refresh</v>
          </cell>
          <cell r="R1918">
            <v>126872.8</v>
          </cell>
          <cell r="S1918" t="str">
            <v>5005</v>
          </cell>
          <cell r="T1918" t="str">
            <v>05P92</v>
          </cell>
          <cell r="U1918" t="str">
            <v>Mandated</v>
          </cell>
          <cell r="V1918" t="str">
            <v>CD.AA.397000</v>
          </cell>
          <cell r="W1918">
            <v>9.307E-2</v>
          </cell>
          <cell r="X1918">
            <v>11808.051496</v>
          </cell>
        </row>
        <row r="1919">
          <cell r="B1919" t="str">
            <v>01N09</v>
          </cell>
          <cell r="C1919" t="str">
            <v>5016</v>
          </cell>
          <cell r="D1919" t="str">
            <v>Edge Browser Implement Pkg 2</v>
          </cell>
          <cell r="E1919" t="str">
            <v>09906742</v>
          </cell>
          <cell r="F1919" t="str">
            <v>GP-Cap Specific</v>
          </cell>
          <cell r="G1919">
            <v>44075</v>
          </cell>
          <cell r="H1919" t="str">
            <v>202107</v>
          </cell>
          <cell r="I1919">
            <v>202107</v>
          </cell>
          <cell r="J1919" t="str">
            <v>CD</v>
          </cell>
          <cell r="K1919" t="str">
            <v>AA</v>
          </cell>
          <cell r="L1919" t="str">
            <v>303100</v>
          </cell>
          <cell r="M1919" t="str">
            <v xml:space="preserve">099                                </v>
          </cell>
          <cell r="N1919" t="str">
            <v>00</v>
          </cell>
          <cell r="O1919" t="str">
            <v xml:space="preserve">UADD    </v>
          </cell>
          <cell r="P1919" t="str">
            <v>Endpoint Compute and Productivity Systems</v>
          </cell>
          <cell r="Q1919" t="str">
            <v>Endpoint Compute and Productivity Systems</v>
          </cell>
          <cell r="R1919">
            <v>148</v>
          </cell>
          <cell r="S1919" t="str">
            <v>5016</v>
          </cell>
          <cell r="T1919" t="str">
            <v>01N09</v>
          </cell>
          <cell r="U1919" t="str">
            <v>Programs</v>
          </cell>
          <cell r="V1919" t="str">
            <v>CD.AA.303100</v>
          </cell>
          <cell r="W1919">
            <v>9.307E-2</v>
          </cell>
          <cell r="X1919">
            <v>13.77436</v>
          </cell>
        </row>
        <row r="1920">
          <cell r="B1920" t="str">
            <v>01N09</v>
          </cell>
          <cell r="C1920" t="str">
            <v>5016</v>
          </cell>
          <cell r="D1920" t="str">
            <v>Edge Browser Implementation</v>
          </cell>
          <cell r="E1920" t="str">
            <v>09906659</v>
          </cell>
          <cell r="F1920" t="str">
            <v>GP-Cap Specific</v>
          </cell>
          <cell r="G1920">
            <v>43831</v>
          </cell>
          <cell r="H1920" t="str">
            <v>202107</v>
          </cell>
          <cell r="I1920">
            <v>202107</v>
          </cell>
          <cell r="J1920" t="str">
            <v>CD</v>
          </cell>
          <cell r="K1920" t="str">
            <v>AA</v>
          </cell>
          <cell r="L1920" t="str">
            <v>303100</v>
          </cell>
          <cell r="M1920" t="str">
            <v xml:space="preserve">099                                </v>
          </cell>
          <cell r="N1920" t="str">
            <v>00</v>
          </cell>
          <cell r="O1920" t="str">
            <v xml:space="preserve">UADD    </v>
          </cell>
          <cell r="P1920" t="str">
            <v>Endpoint Compute and Productivity Systems</v>
          </cell>
          <cell r="Q1920" t="str">
            <v>Endpoint Compute and Productivity Systems</v>
          </cell>
          <cell r="R1920">
            <v>-196.71</v>
          </cell>
          <cell r="S1920" t="str">
            <v>5016</v>
          </cell>
          <cell r="T1920" t="str">
            <v>01N09</v>
          </cell>
          <cell r="U1920" t="str">
            <v>Programs</v>
          </cell>
          <cell r="V1920" t="str">
            <v>CD.AA.303100</v>
          </cell>
          <cell r="W1920">
            <v>9.307E-2</v>
          </cell>
          <cell r="X1920">
            <v>-18.3077997</v>
          </cell>
        </row>
        <row r="1921">
          <cell r="B1921" t="str">
            <v>01N09</v>
          </cell>
          <cell r="C1921" t="str">
            <v>5016</v>
          </cell>
          <cell r="D1921" t="str">
            <v>End. Comp. Portfolio Ing 2021</v>
          </cell>
          <cell r="E1921" t="str">
            <v>09906883</v>
          </cell>
          <cell r="F1921" t="str">
            <v>GP-Cap Blanket</v>
          </cell>
          <cell r="G1921">
            <v>44317</v>
          </cell>
          <cell r="H1921" t="str">
            <v>202107</v>
          </cell>
          <cell r="I1921">
            <v>202107</v>
          </cell>
          <cell r="J1921" t="str">
            <v>CD</v>
          </cell>
          <cell r="K1921" t="str">
            <v>AA</v>
          </cell>
          <cell r="L1921" t="str">
            <v>391100</v>
          </cell>
          <cell r="M1921" t="str">
            <v xml:space="preserve">099                                </v>
          </cell>
          <cell r="N1921" t="str">
            <v>00</v>
          </cell>
          <cell r="O1921" t="str">
            <v xml:space="preserve">UADD    </v>
          </cell>
          <cell r="P1921" t="str">
            <v>Endpoint Compute and Productivity Systems</v>
          </cell>
          <cell r="Q1921" t="str">
            <v>Endpoint Compute and Productivity Systems</v>
          </cell>
          <cell r="R1921">
            <v>-76.209999999999994</v>
          </cell>
          <cell r="S1921" t="str">
            <v>5016</v>
          </cell>
          <cell r="T1921" t="str">
            <v>01N09</v>
          </cell>
          <cell r="U1921" t="str">
            <v>Programs</v>
          </cell>
          <cell r="V1921" t="str">
            <v>CD.AA.391100</v>
          </cell>
          <cell r="W1921">
            <v>9.307E-2</v>
          </cell>
          <cell r="X1921">
            <v>-7.0928646999999998</v>
          </cell>
        </row>
        <row r="1922">
          <cell r="B1922" t="str">
            <v>01N09</v>
          </cell>
          <cell r="C1922" t="str">
            <v>5016</v>
          </cell>
          <cell r="D1922" t="str">
            <v>Endpoint PC Systems Deploy2019</v>
          </cell>
          <cell r="E1922" t="str">
            <v>09906471</v>
          </cell>
          <cell r="F1922" t="str">
            <v>GP-Cap Blanket</v>
          </cell>
          <cell r="G1922">
            <v>43466</v>
          </cell>
          <cell r="H1922" t="str">
            <v>202107</v>
          </cell>
          <cell r="I1922">
            <v>202107</v>
          </cell>
          <cell r="J1922" t="str">
            <v>CD</v>
          </cell>
          <cell r="K1922" t="str">
            <v>AA</v>
          </cell>
          <cell r="L1922" t="str">
            <v>303100</v>
          </cell>
          <cell r="M1922" t="str">
            <v xml:space="preserve">099                                </v>
          </cell>
          <cell r="N1922" t="str">
            <v>00</v>
          </cell>
          <cell r="O1922" t="str">
            <v xml:space="preserve">UADD    </v>
          </cell>
          <cell r="P1922" t="str">
            <v>Endpoint Compute and Productivity Systems</v>
          </cell>
          <cell r="Q1922" t="str">
            <v>Endpoint Compute and Productivity Systems</v>
          </cell>
          <cell r="R1922">
            <v>3968.61</v>
          </cell>
          <cell r="S1922" t="str">
            <v>5016</v>
          </cell>
          <cell r="T1922" t="str">
            <v>01N09</v>
          </cell>
          <cell r="U1922" t="str">
            <v>Programs</v>
          </cell>
          <cell r="V1922" t="str">
            <v>CD.AA.303100</v>
          </cell>
          <cell r="W1922">
            <v>9.307E-2</v>
          </cell>
          <cell r="X1922">
            <v>369.35853270000001</v>
          </cell>
        </row>
        <row r="1923">
          <cell r="B1923" t="str">
            <v>01N09</v>
          </cell>
          <cell r="C1923" t="str">
            <v>5016</v>
          </cell>
          <cell r="D1923" t="str">
            <v>Endpoint PC Systems Deploy2019</v>
          </cell>
          <cell r="E1923" t="str">
            <v>09906471</v>
          </cell>
          <cell r="F1923" t="str">
            <v>GP-Cap Blanket</v>
          </cell>
          <cell r="G1923">
            <v>43466</v>
          </cell>
          <cell r="H1923" t="str">
            <v>202107</v>
          </cell>
          <cell r="I1923">
            <v>202107</v>
          </cell>
          <cell r="J1923" t="str">
            <v>CD</v>
          </cell>
          <cell r="K1923" t="str">
            <v>AA</v>
          </cell>
          <cell r="L1923" t="str">
            <v>391100</v>
          </cell>
          <cell r="M1923" t="str">
            <v xml:space="preserve">099                                </v>
          </cell>
          <cell r="N1923" t="str">
            <v>00</v>
          </cell>
          <cell r="O1923" t="str">
            <v xml:space="preserve">UADD    </v>
          </cell>
          <cell r="P1923" t="str">
            <v>Endpoint Compute and Productivity Systems</v>
          </cell>
          <cell r="Q1923" t="str">
            <v>Endpoint Compute and Productivity Systems</v>
          </cell>
          <cell r="R1923">
            <v>3968.63</v>
          </cell>
          <cell r="S1923" t="str">
            <v>5016</v>
          </cell>
          <cell r="T1923" t="str">
            <v>01N09</v>
          </cell>
          <cell r="U1923" t="str">
            <v>Programs</v>
          </cell>
          <cell r="V1923" t="str">
            <v>CD.AA.391100</v>
          </cell>
          <cell r="W1923">
            <v>9.307E-2</v>
          </cell>
          <cell r="X1923">
            <v>369.36039410000001</v>
          </cell>
        </row>
        <row r="1924">
          <cell r="B1924" t="str">
            <v>01N09</v>
          </cell>
          <cell r="C1924" t="str">
            <v>5016</v>
          </cell>
          <cell r="D1924" t="str">
            <v>Endpoint Print Systems 2019</v>
          </cell>
          <cell r="E1924" t="str">
            <v>09906468</v>
          </cell>
          <cell r="F1924" t="str">
            <v>GP-Cap Blanket</v>
          </cell>
          <cell r="G1924">
            <v>43466</v>
          </cell>
          <cell r="H1924" t="str">
            <v>202107</v>
          </cell>
          <cell r="I1924">
            <v>202107</v>
          </cell>
          <cell r="J1924" t="str">
            <v>CD</v>
          </cell>
          <cell r="K1924" t="str">
            <v>AA</v>
          </cell>
          <cell r="L1924" t="str">
            <v>303100</v>
          </cell>
          <cell r="M1924" t="str">
            <v xml:space="preserve">099                                </v>
          </cell>
          <cell r="N1924" t="str">
            <v>00</v>
          </cell>
          <cell r="O1924" t="str">
            <v xml:space="preserve">UADD    </v>
          </cell>
          <cell r="P1924" t="str">
            <v>Endpoint Compute and Productivity Systems</v>
          </cell>
          <cell r="Q1924" t="str">
            <v>Endpoint Compute and Productivity Systems</v>
          </cell>
          <cell r="R1924">
            <v>50.13</v>
          </cell>
          <cell r="S1924" t="str">
            <v>5016</v>
          </cell>
          <cell r="T1924" t="str">
            <v>01N09</v>
          </cell>
          <cell r="U1924" t="str">
            <v>Programs</v>
          </cell>
          <cell r="V1924" t="str">
            <v>CD.AA.303100</v>
          </cell>
          <cell r="W1924">
            <v>9.307E-2</v>
          </cell>
          <cell r="X1924">
            <v>4.6655991000000006</v>
          </cell>
        </row>
        <row r="1925">
          <cell r="B1925" t="str">
            <v>01N09</v>
          </cell>
          <cell r="C1925" t="str">
            <v>5016</v>
          </cell>
          <cell r="D1925" t="str">
            <v>Endpoint Print Systems 2019</v>
          </cell>
          <cell r="E1925" t="str">
            <v>09906468</v>
          </cell>
          <cell r="F1925" t="str">
            <v>GP-Cap Blanket</v>
          </cell>
          <cell r="G1925">
            <v>43466</v>
          </cell>
          <cell r="H1925" t="str">
            <v>202107</v>
          </cell>
          <cell r="I1925">
            <v>202107</v>
          </cell>
          <cell r="J1925" t="str">
            <v>CD</v>
          </cell>
          <cell r="K1925" t="str">
            <v>AA</v>
          </cell>
          <cell r="L1925" t="str">
            <v>391100</v>
          </cell>
          <cell r="M1925" t="str">
            <v xml:space="preserve">099                                </v>
          </cell>
          <cell r="N1925" t="str">
            <v>00</v>
          </cell>
          <cell r="O1925" t="str">
            <v xml:space="preserve">UADD    </v>
          </cell>
          <cell r="P1925" t="str">
            <v>Endpoint Compute and Productivity Systems</v>
          </cell>
          <cell r="Q1925" t="str">
            <v>Endpoint Compute and Productivity Systems</v>
          </cell>
          <cell r="R1925">
            <v>50.14</v>
          </cell>
          <cell r="S1925" t="str">
            <v>5016</v>
          </cell>
          <cell r="T1925" t="str">
            <v>01N09</v>
          </cell>
          <cell r="U1925" t="str">
            <v>Programs</v>
          </cell>
          <cell r="V1925" t="str">
            <v>CD.AA.391100</v>
          </cell>
          <cell r="W1925">
            <v>9.307E-2</v>
          </cell>
          <cell r="X1925">
            <v>4.6665298000000002</v>
          </cell>
        </row>
        <row r="1926">
          <cell r="B1926" t="str">
            <v>01N09</v>
          </cell>
          <cell r="C1926" t="str">
            <v>5016</v>
          </cell>
          <cell r="D1926" t="str">
            <v>Microsoft Product Updates-ECPS</v>
          </cell>
          <cell r="E1926" t="str">
            <v>09906699</v>
          </cell>
          <cell r="F1926" t="str">
            <v>GP-Cap Specific</v>
          </cell>
          <cell r="G1926">
            <v>43405</v>
          </cell>
          <cell r="H1926" t="str">
            <v>202107</v>
          </cell>
          <cell r="I1926">
            <v>202107</v>
          </cell>
          <cell r="J1926" t="str">
            <v>CD</v>
          </cell>
          <cell r="K1926" t="str">
            <v>AA</v>
          </cell>
          <cell r="L1926" t="str">
            <v>303100</v>
          </cell>
          <cell r="M1926" t="str">
            <v xml:space="preserve">099                                </v>
          </cell>
          <cell r="N1926" t="str">
            <v>00</v>
          </cell>
          <cell r="O1926" t="str">
            <v xml:space="preserve">UADD    </v>
          </cell>
          <cell r="P1926" t="str">
            <v>Endpoint Compute and Productivity Systems</v>
          </cell>
          <cell r="Q1926" t="str">
            <v>Endpoint Compute and Productivity Systems</v>
          </cell>
          <cell r="R1926">
            <v>-4989.8500000000004</v>
          </cell>
          <cell r="S1926" t="str">
            <v>5016</v>
          </cell>
          <cell r="T1926" t="str">
            <v>01N09</v>
          </cell>
          <cell r="U1926" t="str">
            <v>Programs</v>
          </cell>
          <cell r="V1926" t="str">
            <v>CD.AA.303100</v>
          </cell>
          <cell r="W1926">
            <v>9.307E-2</v>
          </cell>
          <cell r="X1926">
            <v>-464.40533950000003</v>
          </cell>
        </row>
        <row r="1927">
          <cell r="B1927" t="str">
            <v>01N09</v>
          </cell>
          <cell r="C1927" t="str">
            <v>5016</v>
          </cell>
          <cell r="D1927" t="str">
            <v>Win 10 Deployment Ph 2</v>
          </cell>
          <cell r="E1927" t="str">
            <v>09906766</v>
          </cell>
          <cell r="F1927" t="str">
            <v>GP-Cap Blanket</v>
          </cell>
          <cell r="G1927">
            <v>43374</v>
          </cell>
          <cell r="H1927" t="str">
            <v>202107</v>
          </cell>
          <cell r="I1927">
            <v>202107</v>
          </cell>
          <cell r="J1927" t="str">
            <v>CD</v>
          </cell>
          <cell r="K1927" t="str">
            <v>AA</v>
          </cell>
          <cell r="L1927" t="str">
            <v>391100</v>
          </cell>
          <cell r="M1927" t="str">
            <v xml:space="preserve">099                                </v>
          </cell>
          <cell r="N1927" t="str">
            <v>00</v>
          </cell>
          <cell r="O1927" t="str">
            <v xml:space="preserve">UADD    </v>
          </cell>
          <cell r="P1927" t="str">
            <v>Endpoint Compute and Productivity Systems</v>
          </cell>
          <cell r="Q1927" t="str">
            <v>Endpoint Compute and Productivity Systems</v>
          </cell>
          <cell r="R1927">
            <v>-48858.37</v>
          </cell>
          <cell r="S1927" t="str">
            <v>5016</v>
          </cell>
          <cell r="T1927" t="str">
            <v>01N09</v>
          </cell>
          <cell r="U1927" t="str">
            <v>Programs</v>
          </cell>
          <cell r="V1927" t="str">
            <v>CD.AA.391100</v>
          </cell>
          <cell r="W1927">
            <v>9.307E-2</v>
          </cell>
          <cell r="X1927">
            <v>-4547.2484959000003</v>
          </cell>
        </row>
        <row r="1928">
          <cell r="B1928" t="str">
            <v>19W01</v>
          </cell>
          <cell r="C1928" t="str">
            <v>5019</v>
          </cell>
          <cell r="D1928" t="str">
            <v>ABB Sendout Replacement</v>
          </cell>
          <cell r="E1928" t="str">
            <v>09906887</v>
          </cell>
          <cell r="F1928" t="str">
            <v>GP-Cap Specific</v>
          </cell>
          <cell r="G1928">
            <v>44348</v>
          </cell>
          <cell r="H1928" t="str">
            <v>202107</v>
          </cell>
          <cell r="I1928">
            <v>202107</v>
          </cell>
          <cell r="J1928" t="str">
            <v>CD</v>
          </cell>
          <cell r="K1928" t="str">
            <v>AA</v>
          </cell>
          <cell r="L1928" t="str">
            <v>303103</v>
          </cell>
          <cell r="M1928" t="str">
            <v xml:space="preserve">099                                </v>
          </cell>
          <cell r="N1928" t="str">
            <v>00</v>
          </cell>
          <cell r="O1928" t="str">
            <v xml:space="preserve">UADD    </v>
          </cell>
          <cell r="P1928" t="str">
            <v>Energy Resources Modernization &amp; Op Efficiency</v>
          </cell>
          <cell r="Q1928" t="str">
            <v>Energy Resources Modern &amp; Op Efficiency CDAA</v>
          </cell>
          <cell r="R1928">
            <v>180478.55</v>
          </cell>
          <cell r="S1928" t="str">
            <v>5019</v>
          </cell>
          <cell r="T1928" t="str">
            <v>19W01</v>
          </cell>
          <cell r="U1928" t="str">
            <v>Programs</v>
          </cell>
          <cell r="V1928" t="str">
            <v>CD.AA.303103</v>
          </cell>
          <cell r="W1928">
            <v>9.307E-2</v>
          </cell>
          <cell r="X1928">
            <v>16797.1386485</v>
          </cell>
        </row>
        <row r="1929">
          <cell r="B1929" t="str">
            <v>19W01</v>
          </cell>
          <cell r="C1929" t="str">
            <v>5019</v>
          </cell>
          <cell r="D1929" t="str">
            <v>Nostradamus Gas Upgrade</v>
          </cell>
          <cell r="E1929" t="str">
            <v>09906835</v>
          </cell>
          <cell r="F1929" t="str">
            <v>GP-Cap Specific</v>
          </cell>
          <cell r="G1929">
            <v>44228</v>
          </cell>
          <cell r="H1929" t="str">
            <v>202107</v>
          </cell>
          <cell r="I1929">
            <v>202107</v>
          </cell>
          <cell r="J1929" t="str">
            <v>GD</v>
          </cell>
          <cell r="K1929" t="str">
            <v>AA</v>
          </cell>
          <cell r="L1929" t="str">
            <v>303100</v>
          </cell>
          <cell r="M1929" t="str">
            <v xml:space="preserve">099                                </v>
          </cell>
          <cell r="N1929" t="str">
            <v>00</v>
          </cell>
          <cell r="O1929" t="str">
            <v xml:space="preserve">UADD    </v>
          </cell>
          <cell r="P1929" t="str">
            <v>Energy Resources Modernization &amp; Op Efficiency</v>
          </cell>
          <cell r="Q1929" t="str">
            <v>Energy Resources Modern &amp; Op Efficiency CDAA</v>
          </cell>
          <cell r="R1929">
            <v>-1831.27</v>
          </cell>
          <cell r="S1929" t="str">
            <v>5019</v>
          </cell>
          <cell r="T1929" t="str">
            <v>19W01</v>
          </cell>
          <cell r="U1929" t="str">
            <v>Programs</v>
          </cell>
          <cell r="V1929" t="str">
            <v>GD.AA.303100</v>
          </cell>
          <cell r="W1929">
            <v>0.31167</v>
          </cell>
          <cell r="X1929">
            <v>-570.75192089999996</v>
          </cell>
        </row>
        <row r="1930">
          <cell r="B1930" t="str">
            <v>19W01</v>
          </cell>
          <cell r="C1930" t="str">
            <v>5019</v>
          </cell>
          <cell r="D1930" t="str">
            <v>Nostradamus Gas Upgrade</v>
          </cell>
          <cell r="E1930" t="str">
            <v>09906835</v>
          </cell>
          <cell r="F1930" t="str">
            <v>GP-Cap Specific</v>
          </cell>
          <cell r="G1930">
            <v>44228</v>
          </cell>
          <cell r="H1930" t="str">
            <v>202107</v>
          </cell>
          <cell r="I1930">
            <v>202107</v>
          </cell>
          <cell r="J1930" t="str">
            <v>GD</v>
          </cell>
          <cell r="K1930" t="str">
            <v>AA</v>
          </cell>
          <cell r="L1930" t="str">
            <v>391100</v>
          </cell>
          <cell r="M1930" t="str">
            <v xml:space="preserve">099                                </v>
          </cell>
          <cell r="N1930" t="str">
            <v>00</v>
          </cell>
          <cell r="O1930" t="str">
            <v xml:space="preserve">UADD    </v>
          </cell>
          <cell r="P1930" t="str">
            <v>Energy Resources Modernization &amp; Op Efficiency</v>
          </cell>
          <cell r="Q1930" t="str">
            <v>Energy Resources Modern &amp; Op Efficiency CDAA</v>
          </cell>
          <cell r="R1930">
            <v>0</v>
          </cell>
          <cell r="S1930" t="str">
            <v>5019</v>
          </cell>
          <cell r="T1930" t="str">
            <v>19W01</v>
          </cell>
          <cell r="U1930" t="str">
            <v>Programs</v>
          </cell>
          <cell r="V1930" t="str">
            <v>GD.AA.391100</v>
          </cell>
          <cell r="W1930">
            <v>0.31167</v>
          </cell>
          <cell r="X1930">
            <v>0</v>
          </cell>
        </row>
        <row r="1931">
          <cell r="B1931" t="str">
            <v>19W01</v>
          </cell>
          <cell r="C1931" t="str">
            <v>5019</v>
          </cell>
          <cell r="D1931" t="str">
            <v>Nucleus Enhancements 2021</v>
          </cell>
          <cell r="E1931" t="str">
            <v>09906798</v>
          </cell>
          <cell r="F1931" t="str">
            <v>GP-Cap Specific</v>
          </cell>
          <cell r="G1931">
            <v>44197</v>
          </cell>
          <cell r="H1931" t="str">
            <v>202107</v>
          </cell>
          <cell r="I1931">
            <v>202107</v>
          </cell>
          <cell r="J1931" t="str">
            <v>CD</v>
          </cell>
          <cell r="K1931" t="str">
            <v>AA</v>
          </cell>
          <cell r="L1931" t="str">
            <v>303100</v>
          </cell>
          <cell r="M1931" t="str">
            <v xml:space="preserve">099                                </v>
          </cell>
          <cell r="N1931" t="str">
            <v>00</v>
          </cell>
          <cell r="O1931" t="str">
            <v xml:space="preserve">UADD    </v>
          </cell>
          <cell r="P1931" t="str">
            <v>Energy Resources Modernization &amp; Op Efficiency</v>
          </cell>
          <cell r="Q1931" t="str">
            <v>Energy Resources Modern &amp; Op Efficiency CDAA</v>
          </cell>
          <cell r="R1931">
            <v>35710.980000000003</v>
          </cell>
          <cell r="S1931" t="str">
            <v>5019</v>
          </cell>
          <cell r="T1931" t="str">
            <v>19W01</v>
          </cell>
          <cell r="U1931" t="str">
            <v>Programs</v>
          </cell>
          <cell r="V1931" t="str">
            <v>CD.AA.303100</v>
          </cell>
          <cell r="W1931">
            <v>9.307E-2</v>
          </cell>
          <cell r="X1931">
            <v>3323.6209086000003</v>
          </cell>
        </row>
        <row r="1932">
          <cell r="B1932" t="str">
            <v>20P01</v>
          </cell>
          <cell r="C1932" t="str">
            <v>5020</v>
          </cell>
          <cell r="D1932" t="str">
            <v>Barker Road Fiber ReRoute</v>
          </cell>
          <cell r="E1932" t="str">
            <v>09906551</v>
          </cell>
          <cell r="F1932" t="str">
            <v>GP-Cap Specific</v>
          </cell>
          <cell r="G1932">
            <v>43647</v>
          </cell>
          <cell r="H1932" t="str">
            <v>202107</v>
          </cell>
          <cell r="I1932">
            <v>202107</v>
          </cell>
          <cell r="J1932" t="str">
            <v>CD</v>
          </cell>
          <cell r="K1932" t="str">
            <v>AA</v>
          </cell>
          <cell r="L1932" t="str">
            <v>397000</v>
          </cell>
          <cell r="M1932" t="str">
            <v xml:space="preserve">099                                </v>
          </cell>
          <cell r="N1932" t="str">
            <v>00</v>
          </cell>
          <cell r="O1932" t="str">
            <v xml:space="preserve">UADD    </v>
          </cell>
          <cell r="P1932" t="str">
            <v>Enterprise &amp; Control Network Infrastructure</v>
          </cell>
          <cell r="Q1932" t="str">
            <v>Enterprise &amp; Control Network Infrastructure CDAA</v>
          </cell>
          <cell r="R1932">
            <v>42308.84</v>
          </cell>
          <cell r="S1932" t="str">
            <v>5020</v>
          </cell>
          <cell r="T1932" t="str">
            <v>20P01</v>
          </cell>
          <cell r="U1932" t="str">
            <v>Programs</v>
          </cell>
          <cell r="V1932" t="str">
            <v>CD.AA.397000</v>
          </cell>
          <cell r="W1932">
            <v>9.307E-2</v>
          </cell>
          <cell r="X1932">
            <v>3937.6837387999994</v>
          </cell>
        </row>
        <row r="1933">
          <cell r="B1933" t="str">
            <v>20P01</v>
          </cell>
          <cell r="C1933" t="str">
            <v>5020</v>
          </cell>
          <cell r="D1933" t="str">
            <v>CMS Ref DCR BPA LOL NLW</v>
          </cell>
          <cell r="E1933" t="str">
            <v>09906373</v>
          </cell>
          <cell r="F1933" t="str">
            <v>GP-Cap Specific</v>
          </cell>
          <cell r="G1933">
            <v>43313</v>
          </cell>
          <cell r="H1933" t="str">
            <v>202107</v>
          </cell>
          <cell r="I1933">
            <v>202107</v>
          </cell>
          <cell r="J1933" t="str">
            <v>CD</v>
          </cell>
          <cell r="K1933" t="str">
            <v>AA</v>
          </cell>
          <cell r="L1933" t="str">
            <v>391100</v>
          </cell>
          <cell r="M1933" t="str">
            <v xml:space="preserve">099                                </v>
          </cell>
          <cell r="N1933" t="str">
            <v>00</v>
          </cell>
          <cell r="O1933" t="str">
            <v xml:space="preserve">UADD    </v>
          </cell>
          <cell r="P1933" t="str">
            <v>Enterprise &amp; Control Network Infrastructure</v>
          </cell>
          <cell r="Q1933" t="str">
            <v>Enterprise &amp; Control Network Infrastructure CDAA</v>
          </cell>
          <cell r="R1933">
            <v>277.86</v>
          </cell>
          <cell r="S1933" t="str">
            <v>5020</v>
          </cell>
          <cell r="T1933" t="str">
            <v>20P01</v>
          </cell>
          <cell r="U1933" t="str">
            <v>Programs</v>
          </cell>
          <cell r="V1933" t="str">
            <v>CD.AA.391100</v>
          </cell>
          <cell r="W1933">
            <v>9.307E-2</v>
          </cell>
          <cell r="X1933">
            <v>25.8604302</v>
          </cell>
        </row>
        <row r="1934">
          <cell r="B1934" t="str">
            <v>20P01</v>
          </cell>
          <cell r="C1934" t="str">
            <v>5020</v>
          </cell>
          <cell r="D1934" t="str">
            <v>CMS Ref-CKL/LWO/PMN/STE</v>
          </cell>
          <cell r="E1934" t="str">
            <v>09906613</v>
          </cell>
          <cell r="F1934" t="str">
            <v>GP-Cap Specific</v>
          </cell>
          <cell r="G1934">
            <v>43800</v>
          </cell>
          <cell r="H1934" t="str">
            <v>202107</v>
          </cell>
          <cell r="I1934">
            <v>202107</v>
          </cell>
          <cell r="J1934" t="str">
            <v>CD</v>
          </cell>
          <cell r="K1934" t="str">
            <v>AA</v>
          </cell>
          <cell r="L1934" t="str">
            <v>391100</v>
          </cell>
          <cell r="M1934" t="str">
            <v xml:space="preserve">099                                </v>
          </cell>
          <cell r="N1934" t="str">
            <v>00</v>
          </cell>
          <cell r="O1934" t="str">
            <v xml:space="preserve">UADD    </v>
          </cell>
          <cell r="P1934" t="str">
            <v>Enterprise &amp; Control Network Infrastructure</v>
          </cell>
          <cell r="Q1934" t="str">
            <v>Enterprise &amp; Control Network Infrastructure CDAA</v>
          </cell>
          <cell r="R1934">
            <v>5589.15</v>
          </cell>
          <cell r="S1934" t="str">
            <v>5020</v>
          </cell>
          <cell r="T1934" t="str">
            <v>20P01</v>
          </cell>
          <cell r="U1934" t="str">
            <v>Programs</v>
          </cell>
          <cell r="V1934" t="str">
            <v>CD.AA.391100</v>
          </cell>
          <cell r="W1934">
            <v>9.307E-2</v>
          </cell>
          <cell r="X1934">
            <v>520.18219049999993</v>
          </cell>
        </row>
        <row r="1935">
          <cell r="B1935" t="str">
            <v>20P01</v>
          </cell>
          <cell r="C1935" t="str">
            <v>5020</v>
          </cell>
          <cell r="D1935" t="str">
            <v>CMS Ref-MMM/PFH/KEL/STR/DGP…</v>
          </cell>
          <cell r="E1935" t="str">
            <v>09906614</v>
          </cell>
          <cell r="F1935" t="str">
            <v>GP-Cap Specific</v>
          </cell>
          <cell r="G1935">
            <v>43800</v>
          </cell>
          <cell r="H1935" t="str">
            <v>202107</v>
          </cell>
          <cell r="I1935">
            <v>202107</v>
          </cell>
          <cell r="J1935" t="str">
            <v>CD</v>
          </cell>
          <cell r="K1935" t="str">
            <v>AA</v>
          </cell>
          <cell r="L1935" t="str">
            <v>391100</v>
          </cell>
          <cell r="M1935" t="str">
            <v xml:space="preserve">099                                </v>
          </cell>
          <cell r="N1935" t="str">
            <v>00</v>
          </cell>
          <cell r="O1935" t="str">
            <v xml:space="preserve">UADD    </v>
          </cell>
          <cell r="P1935" t="str">
            <v>Enterprise &amp; Control Network Infrastructure</v>
          </cell>
          <cell r="Q1935" t="str">
            <v>Enterprise &amp; Control Network Infrastructure CDAA</v>
          </cell>
          <cell r="R1935">
            <v>7162.81</v>
          </cell>
          <cell r="S1935" t="str">
            <v>5020</v>
          </cell>
          <cell r="T1935" t="str">
            <v>20P01</v>
          </cell>
          <cell r="U1935" t="str">
            <v>Programs</v>
          </cell>
          <cell r="V1935" t="str">
            <v>CD.AA.391100</v>
          </cell>
          <cell r="W1935">
            <v>9.307E-2</v>
          </cell>
          <cell r="X1935">
            <v>666.64272670000003</v>
          </cell>
        </row>
        <row r="1936">
          <cell r="B1936" t="str">
            <v>20P01</v>
          </cell>
          <cell r="C1936" t="str">
            <v>5020</v>
          </cell>
          <cell r="D1936" t="str">
            <v>CWDM Implementation</v>
          </cell>
          <cell r="E1936" t="str">
            <v>09906616</v>
          </cell>
          <cell r="F1936" t="str">
            <v>GP-Cap Specific</v>
          </cell>
          <cell r="G1936">
            <v>43647</v>
          </cell>
          <cell r="H1936" t="str">
            <v>202107</v>
          </cell>
          <cell r="I1936">
            <v>202107</v>
          </cell>
          <cell r="J1936" t="str">
            <v>CD</v>
          </cell>
          <cell r="K1936" t="str">
            <v>AA</v>
          </cell>
          <cell r="L1936" t="str">
            <v>397000</v>
          </cell>
          <cell r="M1936" t="str">
            <v xml:space="preserve">099                                </v>
          </cell>
          <cell r="N1936" t="str">
            <v>00</v>
          </cell>
          <cell r="O1936" t="str">
            <v xml:space="preserve">UADD    </v>
          </cell>
          <cell r="P1936" t="str">
            <v>Enterprise &amp; Control Network Infrastructure</v>
          </cell>
          <cell r="Q1936" t="str">
            <v>Enterprise &amp; Control Network Infrastructure CDAA</v>
          </cell>
          <cell r="R1936">
            <v>608.36</v>
          </cell>
          <cell r="S1936" t="str">
            <v>5020</v>
          </cell>
          <cell r="T1936" t="str">
            <v>20P01</v>
          </cell>
          <cell r="U1936" t="str">
            <v>Programs</v>
          </cell>
          <cell r="V1936" t="str">
            <v>CD.AA.397000</v>
          </cell>
          <cell r="W1936">
            <v>9.307E-2</v>
          </cell>
          <cell r="X1936">
            <v>56.620065199999999</v>
          </cell>
        </row>
        <row r="1937">
          <cell r="B1937" t="str">
            <v>20P01</v>
          </cell>
          <cell r="C1937" t="str">
            <v>5020</v>
          </cell>
          <cell r="D1937" t="str">
            <v>Cabinet Gorge Ntwk Rfrsh Pt 2</v>
          </cell>
          <cell r="E1937" t="str">
            <v>09906461</v>
          </cell>
          <cell r="F1937" t="str">
            <v>GP-Cap Specific</v>
          </cell>
          <cell r="G1937">
            <v>43070</v>
          </cell>
          <cell r="H1937" t="str">
            <v>202107</v>
          </cell>
          <cell r="I1937">
            <v>202107</v>
          </cell>
          <cell r="J1937" t="str">
            <v>CD</v>
          </cell>
          <cell r="K1937" t="str">
            <v>AA</v>
          </cell>
          <cell r="L1937" t="str">
            <v>397000</v>
          </cell>
          <cell r="M1937" t="str">
            <v xml:space="preserve">099                                </v>
          </cell>
          <cell r="N1937" t="str">
            <v>SYSNE</v>
          </cell>
          <cell r="O1937" t="str">
            <v xml:space="preserve">UADD    </v>
          </cell>
          <cell r="P1937" t="str">
            <v>Enterprise &amp; Control Network Infrastructure</v>
          </cell>
          <cell r="Q1937" t="str">
            <v>Enterprise &amp; Control Network Infrastructure CDAA</v>
          </cell>
          <cell r="R1937">
            <v>1906.81</v>
          </cell>
          <cell r="S1937" t="str">
            <v>5020</v>
          </cell>
          <cell r="T1937" t="str">
            <v>20P01</v>
          </cell>
          <cell r="U1937" t="str">
            <v>Programs</v>
          </cell>
          <cell r="V1937" t="str">
            <v>CD.AA.397000</v>
          </cell>
          <cell r="W1937">
            <v>9.307E-2</v>
          </cell>
          <cell r="X1937">
            <v>177.46680670000001</v>
          </cell>
        </row>
        <row r="1938">
          <cell r="B1938" t="str">
            <v>20P01</v>
          </cell>
          <cell r="C1938" t="str">
            <v>5020</v>
          </cell>
          <cell r="D1938" t="str">
            <v>MW Exp Mica Peak/W Twin/Lamont</v>
          </cell>
          <cell r="E1938" t="str">
            <v>09906520</v>
          </cell>
          <cell r="F1938" t="str">
            <v>GP-Cap Specific</v>
          </cell>
          <cell r="G1938">
            <v>43586</v>
          </cell>
          <cell r="H1938" t="str">
            <v>202107</v>
          </cell>
          <cell r="I1938">
            <v>202107</v>
          </cell>
          <cell r="J1938" t="str">
            <v>CD</v>
          </cell>
          <cell r="K1938" t="str">
            <v>AA</v>
          </cell>
          <cell r="L1938" t="str">
            <v>397000</v>
          </cell>
          <cell r="M1938" t="str">
            <v xml:space="preserve">099                                </v>
          </cell>
          <cell r="N1938" t="str">
            <v>NEXGEN</v>
          </cell>
          <cell r="O1938" t="str">
            <v xml:space="preserve">UADD    </v>
          </cell>
          <cell r="P1938" t="str">
            <v>Enterprise &amp; Control Network Infrastructure</v>
          </cell>
          <cell r="Q1938" t="str">
            <v>Enterprise &amp; Control Network Infrastructure CDAA</v>
          </cell>
          <cell r="R1938">
            <v>11885.93</v>
          </cell>
          <cell r="S1938" t="str">
            <v>5020</v>
          </cell>
          <cell r="T1938" t="str">
            <v>20P01</v>
          </cell>
          <cell r="U1938" t="str">
            <v>Programs</v>
          </cell>
          <cell r="V1938" t="str">
            <v>CD.AA.397000</v>
          </cell>
          <cell r="W1938">
            <v>9.307E-2</v>
          </cell>
          <cell r="X1938">
            <v>1106.2235051</v>
          </cell>
        </row>
        <row r="1939">
          <cell r="B1939" t="str">
            <v>20P01</v>
          </cell>
          <cell r="C1939" t="str">
            <v>5020</v>
          </cell>
          <cell r="D1939" t="str">
            <v>MW Ref Pullman to West Twin</v>
          </cell>
          <cell r="E1939" t="str">
            <v>09906509</v>
          </cell>
          <cell r="F1939" t="str">
            <v>GP-Cap Specific</v>
          </cell>
          <cell r="G1939">
            <v>43556</v>
          </cell>
          <cell r="H1939" t="str">
            <v>202107</v>
          </cell>
          <cell r="I1939">
            <v>202107</v>
          </cell>
          <cell r="J1939" t="str">
            <v>CD</v>
          </cell>
          <cell r="K1939" t="str">
            <v>AA</v>
          </cell>
          <cell r="L1939" t="str">
            <v>397000</v>
          </cell>
          <cell r="M1939" t="str">
            <v xml:space="preserve">038                                </v>
          </cell>
          <cell r="N1939" t="str">
            <v>WTN</v>
          </cell>
          <cell r="O1939" t="str">
            <v xml:space="preserve">UADD    </v>
          </cell>
          <cell r="P1939" t="str">
            <v>Enterprise &amp; Control Network Infrastructure</v>
          </cell>
          <cell r="Q1939" t="str">
            <v>Enterprise &amp; Control Network Infrastructure CDAA</v>
          </cell>
          <cell r="R1939">
            <v>1148.99</v>
          </cell>
          <cell r="S1939" t="str">
            <v>5020</v>
          </cell>
          <cell r="T1939" t="str">
            <v>20P01</v>
          </cell>
          <cell r="U1939" t="str">
            <v>Programs</v>
          </cell>
          <cell r="V1939" t="str">
            <v>CD.AA.397000</v>
          </cell>
          <cell r="W1939">
            <v>9.307E-2</v>
          </cell>
          <cell r="X1939">
            <v>106.93649929999999</v>
          </cell>
        </row>
        <row r="1940">
          <cell r="B1940" t="str">
            <v>20P01</v>
          </cell>
          <cell r="C1940" t="str">
            <v>5020</v>
          </cell>
          <cell r="D1940" t="str">
            <v>MW Ref West Twin to Cottonwood</v>
          </cell>
          <cell r="E1940" t="str">
            <v>09906510</v>
          </cell>
          <cell r="F1940" t="str">
            <v>GP-Cap Specific</v>
          </cell>
          <cell r="G1940">
            <v>43556</v>
          </cell>
          <cell r="H1940" t="str">
            <v>202107</v>
          </cell>
          <cell r="I1940">
            <v>202107</v>
          </cell>
          <cell r="J1940" t="str">
            <v>CD</v>
          </cell>
          <cell r="K1940" t="str">
            <v>AA</v>
          </cell>
          <cell r="L1940" t="str">
            <v>397000</v>
          </cell>
          <cell r="M1940" t="str">
            <v xml:space="preserve">098                                </v>
          </cell>
          <cell r="N1940" t="str">
            <v>COTCO</v>
          </cell>
          <cell r="O1940" t="str">
            <v xml:space="preserve">UADD    </v>
          </cell>
          <cell r="P1940" t="str">
            <v>Enterprise &amp; Control Network Infrastructure</v>
          </cell>
          <cell r="Q1940" t="str">
            <v>Enterprise &amp; Control Network Infrastructure CDAA</v>
          </cell>
          <cell r="R1940">
            <v>69905.100000000006</v>
          </cell>
          <cell r="S1940" t="str">
            <v>5020</v>
          </cell>
          <cell r="T1940" t="str">
            <v>20P01</v>
          </cell>
          <cell r="U1940" t="str">
            <v>Programs</v>
          </cell>
          <cell r="V1940" t="str">
            <v>CD.AA.397000</v>
          </cell>
          <cell r="W1940">
            <v>9.307E-2</v>
          </cell>
          <cell r="X1940">
            <v>6506.0676570000005</v>
          </cell>
        </row>
        <row r="1941">
          <cell r="B1941" t="str">
            <v>20P01</v>
          </cell>
          <cell r="C1941" t="str">
            <v>5020</v>
          </cell>
          <cell r="D1941" t="str">
            <v>Network Access Expans Blanket</v>
          </cell>
          <cell r="E1941" t="str">
            <v>09906872</v>
          </cell>
          <cell r="F1941" t="str">
            <v>GP-Cap Blanket</v>
          </cell>
          <cell r="G1941">
            <v>44287</v>
          </cell>
          <cell r="H1941" t="str">
            <v>202107</v>
          </cell>
          <cell r="I1941">
            <v>202107</v>
          </cell>
          <cell r="J1941" t="str">
            <v>CD</v>
          </cell>
          <cell r="K1941" t="str">
            <v>AA</v>
          </cell>
          <cell r="L1941" t="str">
            <v>397000</v>
          </cell>
          <cell r="M1941" t="str">
            <v xml:space="preserve">099                                </v>
          </cell>
          <cell r="N1941" t="str">
            <v>00</v>
          </cell>
          <cell r="O1941" t="str">
            <v xml:space="preserve">UADD    </v>
          </cell>
          <cell r="P1941" t="str">
            <v>Enterprise &amp; Control Network Infrastructure</v>
          </cell>
          <cell r="Q1941" t="str">
            <v>Enterprise &amp; Control Network Infrastructure CDAA</v>
          </cell>
          <cell r="R1941">
            <v>-61.16</v>
          </cell>
          <cell r="S1941" t="str">
            <v>5020</v>
          </cell>
          <cell r="T1941" t="str">
            <v>20P01</v>
          </cell>
          <cell r="U1941" t="str">
            <v>Programs</v>
          </cell>
          <cell r="V1941" t="str">
            <v>CD.AA.397000</v>
          </cell>
          <cell r="W1941">
            <v>9.307E-2</v>
          </cell>
          <cell r="X1941">
            <v>-5.6921611999999993</v>
          </cell>
        </row>
        <row r="1942">
          <cell r="B1942" t="str">
            <v>20P01</v>
          </cell>
          <cell r="C1942" t="str">
            <v>5020</v>
          </cell>
          <cell r="D1942" t="str">
            <v>Vulnerable Network Ref Pkg 1</v>
          </cell>
          <cell r="E1942" t="str">
            <v>09906672</v>
          </cell>
          <cell r="F1942" t="str">
            <v>GP-Cap Specific</v>
          </cell>
          <cell r="G1942">
            <v>43862</v>
          </cell>
          <cell r="H1942" t="str">
            <v>202107</v>
          </cell>
          <cell r="I1942">
            <v>202107</v>
          </cell>
          <cell r="J1942" t="str">
            <v>CD</v>
          </cell>
          <cell r="K1942" t="str">
            <v>AA</v>
          </cell>
          <cell r="L1942" t="str">
            <v>303100</v>
          </cell>
          <cell r="M1942" t="str">
            <v xml:space="preserve">099                                </v>
          </cell>
          <cell r="N1942" t="str">
            <v>00</v>
          </cell>
          <cell r="O1942" t="str">
            <v xml:space="preserve">UADD    </v>
          </cell>
          <cell r="P1942" t="str">
            <v>Enterprise &amp; Control Network Infrastructure</v>
          </cell>
          <cell r="Q1942" t="str">
            <v>Enterprise &amp; Control Network Infrastructure CDAA</v>
          </cell>
          <cell r="R1942">
            <v>2931.68</v>
          </cell>
          <cell r="S1942" t="str">
            <v>5020</v>
          </cell>
          <cell r="T1942" t="str">
            <v>20P01</v>
          </cell>
          <cell r="U1942" t="str">
            <v>Programs</v>
          </cell>
          <cell r="V1942" t="str">
            <v>CD.AA.303100</v>
          </cell>
          <cell r="W1942">
            <v>9.307E-2</v>
          </cell>
          <cell r="X1942">
            <v>272.8514576</v>
          </cell>
        </row>
        <row r="1943">
          <cell r="B1943" t="str">
            <v>20P01</v>
          </cell>
          <cell r="C1943" t="str">
            <v>5020</v>
          </cell>
          <cell r="D1943" t="str">
            <v>Vulnerable Network Ref Pkg 1</v>
          </cell>
          <cell r="E1943" t="str">
            <v>09906672</v>
          </cell>
          <cell r="F1943" t="str">
            <v>GP-Cap Specific</v>
          </cell>
          <cell r="G1943">
            <v>43862</v>
          </cell>
          <cell r="H1943" t="str">
            <v>202107</v>
          </cell>
          <cell r="I1943">
            <v>202107</v>
          </cell>
          <cell r="J1943" t="str">
            <v>CD</v>
          </cell>
          <cell r="K1943" t="str">
            <v>AA</v>
          </cell>
          <cell r="L1943" t="str">
            <v>391100</v>
          </cell>
          <cell r="M1943" t="str">
            <v xml:space="preserve">099                                </v>
          </cell>
          <cell r="N1943" t="str">
            <v>00</v>
          </cell>
          <cell r="O1943" t="str">
            <v xml:space="preserve">UADD    </v>
          </cell>
          <cell r="P1943" t="str">
            <v>Enterprise &amp; Control Network Infrastructure</v>
          </cell>
          <cell r="Q1943" t="str">
            <v>Enterprise &amp; Control Network Infrastructure CDAA</v>
          </cell>
          <cell r="R1943">
            <v>5170.3599999999997</v>
          </cell>
          <cell r="S1943" t="str">
            <v>5020</v>
          </cell>
          <cell r="T1943" t="str">
            <v>20P01</v>
          </cell>
          <cell r="U1943" t="str">
            <v>Programs</v>
          </cell>
          <cell r="V1943" t="str">
            <v>CD.AA.391100</v>
          </cell>
          <cell r="W1943">
            <v>9.307E-2</v>
          </cell>
          <cell r="X1943">
            <v>481.20540519999997</v>
          </cell>
        </row>
        <row r="1944">
          <cell r="B1944" t="str">
            <v>20P01</v>
          </cell>
          <cell r="C1944" t="str">
            <v>5020</v>
          </cell>
          <cell r="D1944" t="str">
            <v>WAP Replacement-Mission Campus</v>
          </cell>
          <cell r="E1944" t="str">
            <v>09906728</v>
          </cell>
          <cell r="F1944" t="str">
            <v>GP-Cap Specific</v>
          </cell>
          <cell r="G1944">
            <v>44013</v>
          </cell>
          <cell r="H1944" t="str">
            <v>202107</v>
          </cell>
          <cell r="I1944">
            <v>202107</v>
          </cell>
          <cell r="J1944" t="str">
            <v>CD</v>
          </cell>
          <cell r="K1944" t="str">
            <v>AA</v>
          </cell>
          <cell r="L1944" t="str">
            <v>397000</v>
          </cell>
          <cell r="M1944" t="str">
            <v xml:space="preserve">099                                </v>
          </cell>
          <cell r="N1944" t="str">
            <v>00</v>
          </cell>
          <cell r="O1944" t="str">
            <v xml:space="preserve">UADD    </v>
          </cell>
          <cell r="P1944" t="str">
            <v>Enterprise &amp; Control Network Infrastructure</v>
          </cell>
          <cell r="Q1944" t="str">
            <v>Enterprise &amp; Control Network Infrastructure CDAA</v>
          </cell>
          <cell r="R1944">
            <v>-841.96</v>
          </cell>
          <cell r="S1944" t="str">
            <v>5020</v>
          </cell>
          <cell r="T1944" t="str">
            <v>20P01</v>
          </cell>
          <cell r="U1944" t="str">
            <v>Programs</v>
          </cell>
          <cell r="V1944" t="str">
            <v>CD.AA.397000</v>
          </cell>
          <cell r="W1944">
            <v>9.307E-2</v>
          </cell>
          <cell r="X1944">
            <v>-78.361217199999999</v>
          </cell>
        </row>
        <row r="1945">
          <cell r="B1945" t="str">
            <v>20P01</v>
          </cell>
          <cell r="C1945" t="str">
            <v>5020</v>
          </cell>
          <cell r="D1945" t="str">
            <v>Wireless LAN Controller Refesh</v>
          </cell>
          <cell r="E1945" t="str">
            <v>09906409</v>
          </cell>
          <cell r="F1945" t="str">
            <v>GP-Cap Specific</v>
          </cell>
          <cell r="G1945">
            <v>43405</v>
          </cell>
          <cell r="H1945" t="str">
            <v>202107</v>
          </cell>
          <cell r="I1945">
            <v>202107</v>
          </cell>
          <cell r="J1945" t="str">
            <v>CD</v>
          </cell>
          <cell r="K1945" t="str">
            <v>AA</v>
          </cell>
          <cell r="L1945" t="str">
            <v>397000</v>
          </cell>
          <cell r="M1945" t="str">
            <v xml:space="preserve">099                                </v>
          </cell>
          <cell r="N1945" t="str">
            <v>SYSNE</v>
          </cell>
          <cell r="O1945" t="str">
            <v xml:space="preserve">UADD    </v>
          </cell>
          <cell r="P1945" t="str">
            <v>Enterprise &amp; Control Network Infrastructure</v>
          </cell>
          <cell r="Q1945" t="str">
            <v>Enterprise &amp; Control Network Infrastructure CDAA</v>
          </cell>
          <cell r="R1945">
            <v>68.06</v>
          </cell>
          <cell r="S1945" t="str">
            <v>5020</v>
          </cell>
          <cell r="T1945" t="str">
            <v>20P01</v>
          </cell>
          <cell r="U1945" t="str">
            <v>Programs</v>
          </cell>
          <cell r="V1945" t="str">
            <v>CD.AA.397000</v>
          </cell>
          <cell r="W1945">
            <v>9.307E-2</v>
          </cell>
          <cell r="X1945">
            <v>6.3343442000000003</v>
          </cell>
        </row>
        <row r="1946">
          <cell r="B1946" t="str">
            <v>22P01</v>
          </cell>
          <cell r="C1946" t="str">
            <v>5022</v>
          </cell>
          <cell r="D1946" t="str">
            <v>Audio Visual Tech Deploy 2019</v>
          </cell>
          <cell r="E1946" t="str">
            <v>09906465</v>
          </cell>
          <cell r="F1946" t="str">
            <v>GP-Cap Blanket</v>
          </cell>
          <cell r="G1946">
            <v>43466</v>
          </cell>
          <cell r="H1946" t="str">
            <v>202107</v>
          </cell>
          <cell r="I1946">
            <v>202107</v>
          </cell>
          <cell r="J1946" t="str">
            <v>CD</v>
          </cell>
          <cell r="K1946" t="str">
            <v>AA</v>
          </cell>
          <cell r="L1946" t="str">
            <v>391100</v>
          </cell>
          <cell r="M1946" t="str">
            <v xml:space="preserve">099                                </v>
          </cell>
          <cell r="N1946" t="str">
            <v>00</v>
          </cell>
          <cell r="O1946" t="str">
            <v xml:space="preserve">UADD    </v>
          </cell>
          <cell r="P1946" t="str">
            <v>Enterprise Communication Systems</v>
          </cell>
          <cell r="Q1946" t="str">
            <v>Enterprise Communication Systems</v>
          </cell>
          <cell r="R1946">
            <v>71.72</v>
          </cell>
          <cell r="S1946" t="str">
            <v>5022</v>
          </cell>
          <cell r="T1946" t="str">
            <v>22P01</v>
          </cell>
          <cell r="U1946" t="str">
            <v>Programs</v>
          </cell>
          <cell r="V1946" t="str">
            <v>CD.AA.391100</v>
          </cell>
          <cell r="W1946">
            <v>9.307E-2</v>
          </cell>
          <cell r="X1946">
            <v>6.6749803999999999</v>
          </cell>
        </row>
        <row r="1947">
          <cell r="B1947" t="str">
            <v>22P01</v>
          </cell>
          <cell r="C1947" t="str">
            <v>5022</v>
          </cell>
          <cell r="D1947" t="str">
            <v>Comm Device Deployment 2019</v>
          </cell>
          <cell r="E1947" t="str">
            <v>09906466</v>
          </cell>
          <cell r="F1947" t="str">
            <v>GP-Cap Blanket</v>
          </cell>
          <cell r="G1947">
            <v>43466</v>
          </cell>
          <cell r="H1947" t="str">
            <v>202107</v>
          </cell>
          <cell r="I1947">
            <v>202107</v>
          </cell>
          <cell r="J1947" t="str">
            <v>CD</v>
          </cell>
          <cell r="K1947" t="str">
            <v>AA</v>
          </cell>
          <cell r="L1947" t="str">
            <v>391100</v>
          </cell>
          <cell r="M1947" t="str">
            <v xml:space="preserve">099                                </v>
          </cell>
          <cell r="N1947" t="str">
            <v>SPOTE</v>
          </cell>
          <cell r="O1947" t="str">
            <v xml:space="preserve">UADD    </v>
          </cell>
          <cell r="P1947" t="str">
            <v>Enterprise Communication Systems</v>
          </cell>
          <cell r="Q1947" t="str">
            <v>Enterprise Communication Systems</v>
          </cell>
          <cell r="R1947">
            <v>1180.3699999999999</v>
          </cell>
          <cell r="S1947" t="str">
            <v>5022</v>
          </cell>
          <cell r="T1947" t="str">
            <v>22P01</v>
          </cell>
          <cell r="U1947" t="str">
            <v>Programs</v>
          </cell>
          <cell r="V1947" t="str">
            <v>CD.AA.391100</v>
          </cell>
          <cell r="W1947">
            <v>9.307E-2</v>
          </cell>
          <cell r="X1947">
            <v>109.85703589999999</v>
          </cell>
        </row>
        <row r="1948">
          <cell r="B1948" t="str">
            <v>22P01</v>
          </cell>
          <cell r="C1948" t="str">
            <v>5022</v>
          </cell>
          <cell r="D1948" t="str">
            <v>Comm Device Deployment 2019</v>
          </cell>
          <cell r="E1948" t="str">
            <v>09906466</v>
          </cell>
          <cell r="F1948" t="str">
            <v>GP-Cap Blanket</v>
          </cell>
          <cell r="G1948">
            <v>43466</v>
          </cell>
          <cell r="H1948" t="str">
            <v>202107</v>
          </cell>
          <cell r="I1948">
            <v>202107</v>
          </cell>
          <cell r="J1948" t="str">
            <v>CD</v>
          </cell>
          <cell r="K1948" t="str">
            <v>AA</v>
          </cell>
          <cell r="L1948" t="str">
            <v>397200</v>
          </cell>
          <cell r="M1948" t="str">
            <v xml:space="preserve">099                                </v>
          </cell>
          <cell r="N1948" t="str">
            <v>SPOTE</v>
          </cell>
          <cell r="O1948" t="str">
            <v xml:space="preserve">UADD    </v>
          </cell>
          <cell r="P1948" t="str">
            <v>Enterprise Communication Systems</v>
          </cell>
          <cell r="Q1948" t="str">
            <v>Enterprise Communication Systems</v>
          </cell>
          <cell r="R1948">
            <v>1180.3900000000001</v>
          </cell>
          <cell r="S1948" t="str">
            <v>5022</v>
          </cell>
          <cell r="T1948" t="str">
            <v>22P01</v>
          </cell>
          <cell r="U1948" t="str">
            <v>Programs</v>
          </cell>
          <cell r="V1948" t="str">
            <v>CD.AA.397200</v>
          </cell>
          <cell r="W1948">
            <v>9.307E-2</v>
          </cell>
          <cell r="X1948">
            <v>109.85889730000001</v>
          </cell>
        </row>
        <row r="1949">
          <cell r="B1949" t="str">
            <v>22P01</v>
          </cell>
          <cell r="C1949" t="str">
            <v>5022</v>
          </cell>
          <cell r="D1949" t="str">
            <v>Email Syst Refr: Exchange-2010</v>
          </cell>
          <cell r="E1949" t="str">
            <v>09906566</v>
          </cell>
          <cell r="F1949" t="str">
            <v>GP-Cap Specific</v>
          </cell>
          <cell r="G1949">
            <v>43040</v>
          </cell>
          <cell r="H1949" t="str">
            <v>202107</v>
          </cell>
          <cell r="I1949">
            <v>202107</v>
          </cell>
          <cell r="J1949" t="str">
            <v>CD</v>
          </cell>
          <cell r="K1949" t="str">
            <v>AA</v>
          </cell>
          <cell r="L1949" t="str">
            <v>303100</v>
          </cell>
          <cell r="M1949" t="str">
            <v xml:space="preserve">099                                </v>
          </cell>
          <cell r="N1949" t="str">
            <v>00</v>
          </cell>
          <cell r="O1949" t="str">
            <v xml:space="preserve">UADD    </v>
          </cell>
          <cell r="P1949" t="str">
            <v>Enterprise Communication Systems</v>
          </cell>
          <cell r="Q1949" t="str">
            <v>Enterprise Communication Systems</v>
          </cell>
          <cell r="R1949">
            <v>4090.82</v>
          </cell>
          <cell r="S1949" t="str">
            <v>5022</v>
          </cell>
          <cell r="T1949" t="str">
            <v>22P01</v>
          </cell>
          <cell r="U1949" t="str">
            <v>Programs</v>
          </cell>
          <cell r="V1949" t="str">
            <v>CD.AA.303100</v>
          </cell>
          <cell r="W1949">
            <v>9.307E-2</v>
          </cell>
          <cell r="X1949">
            <v>380.73261740000004</v>
          </cell>
        </row>
        <row r="1950">
          <cell r="B1950" t="str">
            <v>22P01</v>
          </cell>
          <cell r="C1950" t="str">
            <v>5022</v>
          </cell>
          <cell r="D1950" t="str">
            <v>Email Syst Refr: Exchange-2010</v>
          </cell>
          <cell r="E1950" t="str">
            <v>09906566</v>
          </cell>
          <cell r="F1950" t="str">
            <v>GP-Cap Specific</v>
          </cell>
          <cell r="G1950">
            <v>43040</v>
          </cell>
          <cell r="H1950" t="str">
            <v>202107</v>
          </cell>
          <cell r="I1950">
            <v>202107</v>
          </cell>
          <cell r="J1950" t="str">
            <v>CD</v>
          </cell>
          <cell r="K1950" t="str">
            <v>AA</v>
          </cell>
          <cell r="L1950" t="str">
            <v>391100</v>
          </cell>
          <cell r="M1950" t="str">
            <v xml:space="preserve">099                                </v>
          </cell>
          <cell r="N1950" t="str">
            <v>00</v>
          </cell>
          <cell r="O1950" t="str">
            <v xml:space="preserve">UADD    </v>
          </cell>
          <cell r="P1950" t="str">
            <v>Enterprise Communication Systems</v>
          </cell>
          <cell r="Q1950" t="str">
            <v>Enterprise Communication Systems</v>
          </cell>
          <cell r="R1950">
            <v>0</v>
          </cell>
          <cell r="S1950" t="str">
            <v>5022</v>
          </cell>
          <cell r="T1950" t="str">
            <v>22P01</v>
          </cell>
          <cell r="U1950" t="str">
            <v>Programs</v>
          </cell>
          <cell r="V1950" t="str">
            <v>CD.AA.391100</v>
          </cell>
          <cell r="W1950">
            <v>9.307E-2</v>
          </cell>
          <cell r="X1950">
            <v>0</v>
          </cell>
        </row>
        <row r="1951">
          <cell r="B1951" t="str">
            <v>22P01</v>
          </cell>
          <cell r="C1951" t="str">
            <v>5022</v>
          </cell>
          <cell r="D1951" t="str">
            <v>MS Teams Implementation</v>
          </cell>
          <cell r="E1951" t="str">
            <v>09906703</v>
          </cell>
          <cell r="F1951" t="str">
            <v>GP-Cap Specific</v>
          </cell>
          <cell r="G1951">
            <v>43800</v>
          </cell>
          <cell r="H1951" t="str">
            <v>202107</v>
          </cell>
          <cell r="I1951">
            <v>202107</v>
          </cell>
          <cell r="J1951" t="str">
            <v>CD</v>
          </cell>
          <cell r="K1951" t="str">
            <v>AA</v>
          </cell>
          <cell r="L1951" t="str">
            <v>303100</v>
          </cell>
          <cell r="M1951" t="str">
            <v xml:space="preserve">099                                </v>
          </cell>
          <cell r="N1951" t="str">
            <v>00</v>
          </cell>
          <cell r="O1951" t="str">
            <v xml:space="preserve">UADD    </v>
          </cell>
          <cell r="P1951" t="str">
            <v>Enterprise Communication Systems</v>
          </cell>
          <cell r="Q1951" t="str">
            <v>Enterprise Communication Systems</v>
          </cell>
          <cell r="R1951">
            <v>1406.94</v>
          </cell>
          <cell r="S1951" t="str">
            <v>5022</v>
          </cell>
          <cell r="T1951" t="str">
            <v>22P01</v>
          </cell>
          <cell r="U1951" t="str">
            <v>Programs</v>
          </cell>
          <cell r="V1951" t="str">
            <v>CD.AA.303100</v>
          </cell>
          <cell r="W1951">
            <v>9.307E-2</v>
          </cell>
          <cell r="X1951">
            <v>130.94390580000001</v>
          </cell>
        </row>
        <row r="1952">
          <cell r="B1952" t="str">
            <v>22P01</v>
          </cell>
          <cell r="C1952" t="str">
            <v>5022</v>
          </cell>
          <cell r="D1952" t="str">
            <v>Mission SIP Deployment</v>
          </cell>
          <cell r="E1952" t="str">
            <v>09906665</v>
          </cell>
          <cell r="F1952" t="str">
            <v>GP-Cap Specific</v>
          </cell>
          <cell r="G1952">
            <v>43862</v>
          </cell>
          <cell r="H1952" t="str">
            <v>202107</v>
          </cell>
          <cell r="I1952">
            <v>202107</v>
          </cell>
          <cell r="J1952" t="str">
            <v>CD</v>
          </cell>
          <cell r="K1952" t="str">
            <v>AA</v>
          </cell>
          <cell r="L1952" t="str">
            <v>303100</v>
          </cell>
          <cell r="M1952" t="str">
            <v xml:space="preserve">099                                </v>
          </cell>
          <cell r="N1952" t="str">
            <v>00</v>
          </cell>
          <cell r="O1952" t="str">
            <v xml:space="preserve">UADD    </v>
          </cell>
          <cell r="P1952" t="str">
            <v>Enterprise Communication Systems</v>
          </cell>
          <cell r="Q1952" t="str">
            <v>Enterprise Communication Systems</v>
          </cell>
          <cell r="R1952">
            <v>21.02</v>
          </cell>
          <cell r="S1952" t="str">
            <v>5022</v>
          </cell>
          <cell r="T1952" t="str">
            <v>22P01</v>
          </cell>
          <cell r="U1952" t="str">
            <v>Programs</v>
          </cell>
          <cell r="V1952" t="str">
            <v>CD.AA.303100</v>
          </cell>
          <cell r="W1952">
            <v>9.307E-2</v>
          </cell>
          <cell r="X1952">
            <v>1.9563314000000001</v>
          </cell>
        </row>
        <row r="1953">
          <cell r="B1953" t="str">
            <v>22P01</v>
          </cell>
          <cell r="C1953" t="str">
            <v>5022</v>
          </cell>
          <cell r="D1953" t="str">
            <v>Mission SIP Deployment</v>
          </cell>
          <cell r="E1953" t="str">
            <v>09906665</v>
          </cell>
          <cell r="F1953" t="str">
            <v>GP-Cap Specific</v>
          </cell>
          <cell r="G1953">
            <v>43862</v>
          </cell>
          <cell r="H1953" t="str">
            <v>202107</v>
          </cell>
          <cell r="I1953">
            <v>202107</v>
          </cell>
          <cell r="J1953" t="str">
            <v>CD</v>
          </cell>
          <cell r="K1953" t="str">
            <v>AA</v>
          </cell>
          <cell r="L1953" t="str">
            <v>391100</v>
          </cell>
          <cell r="M1953" t="str">
            <v xml:space="preserve">099                                </v>
          </cell>
          <cell r="N1953" t="str">
            <v>00</v>
          </cell>
          <cell r="O1953" t="str">
            <v xml:space="preserve">UADD    </v>
          </cell>
          <cell r="P1953" t="str">
            <v>Enterprise Communication Systems</v>
          </cell>
          <cell r="Q1953" t="str">
            <v>Enterprise Communication Systems</v>
          </cell>
          <cell r="R1953">
            <v>4.2699999999999996</v>
          </cell>
          <cell r="S1953" t="str">
            <v>5022</v>
          </cell>
          <cell r="T1953" t="str">
            <v>22P01</v>
          </cell>
          <cell r="U1953" t="str">
            <v>Programs</v>
          </cell>
          <cell r="V1953" t="str">
            <v>CD.AA.391100</v>
          </cell>
          <cell r="W1953">
            <v>9.307E-2</v>
          </cell>
          <cell r="X1953">
            <v>0.39740889999999995</v>
          </cell>
        </row>
        <row r="1954">
          <cell r="B1954" t="str">
            <v>22P01</v>
          </cell>
          <cell r="C1954" t="str">
            <v>5022</v>
          </cell>
          <cell r="D1954" t="str">
            <v>Mission SIP Deployment</v>
          </cell>
          <cell r="E1954" t="str">
            <v>09906665</v>
          </cell>
          <cell r="F1954" t="str">
            <v>GP-Cap Specific</v>
          </cell>
          <cell r="G1954">
            <v>43862</v>
          </cell>
          <cell r="H1954" t="str">
            <v>202107</v>
          </cell>
          <cell r="I1954">
            <v>202107</v>
          </cell>
          <cell r="J1954" t="str">
            <v>CD</v>
          </cell>
          <cell r="K1954" t="str">
            <v>AA</v>
          </cell>
          <cell r="L1954" t="str">
            <v>397000</v>
          </cell>
          <cell r="M1954" t="str">
            <v xml:space="preserve">099                                </v>
          </cell>
          <cell r="N1954" t="str">
            <v>00</v>
          </cell>
          <cell r="O1954" t="str">
            <v xml:space="preserve">UADD    </v>
          </cell>
          <cell r="P1954" t="str">
            <v>Enterprise Communication Systems</v>
          </cell>
          <cell r="Q1954" t="str">
            <v>Enterprise Communication Systems</v>
          </cell>
          <cell r="R1954">
            <v>8.66</v>
          </cell>
          <cell r="S1954" t="str">
            <v>5022</v>
          </cell>
          <cell r="T1954" t="str">
            <v>22P01</v>
          </cell>
          <cell r="U1954" t="str">
            <v>Programs</v>
          </cell>
          <cell r="V1954" t="str">
            <v>CD.AA.397000</v>
          </cell>
          <cell r="W1954">
            <v>9.307E-2</v>
          </cell>
          <cell r="X1954">
            <v>0.80598619999999999</v>
          </cell>
        </row>
        <row r="1955">
          <cell r="B1955" t="str">
            <v>25P01</v>
          </cell>
          <cell r="C1955" t="str">
            <v>5025</v>
          </cell>
          <cell r="D1955" t="str">
            <v>DC Plant Refresh - Devil's Gap</v>
          </cell>
          <cell r="E1955" t="str">
            <v>09906687</v>
          </cell>
          <cell r="F1955" t="str">
            <v>GP-Cap Specific</v>
          </cell>
          <cell r="G1955">
            <v>43922</v>
          </cell>
          <cell r="H1955" t="str">
            <v>202107</v>
          </cell>
          <cell r="I1955">
            <v>202107</v>
          </cell>
          <cell r="J1955" t="str">
            <v>CD</v>
          </cell>
          <cell r="K1955" t="str">
            <v>AA</v>
          </cell>
          <cell r="L1955" t="str">
            <v>397000</v>
          </cell>
          <cell r="M1955" t="str">
            <v xml:space="preserve">099                                </v>
          </cell>
          <cell r="N1955" t="str">
            <v>00</v>
          </cell>
          <cell r="O1955" t="str">
            <v xml:space="preserve">UADD    </v>
          </cell>
          <cell r="P1955" t="str">
            <v>Environmental Control &amp; Monitoring Systems</v>
          </cell>
          <cell r="Q1955" t="str">
            <v>Environmental Control &amp; Monitoring Systems</v>
          </cell>
          <cell r="R1955">
            <v>1656.89</v>
          </cell>
          <cell r="S1955" t="str">
            <v>5025</v>
          </cell>
          <cell r="T1955" t="str">
            <v>25P01</v>
          </cell>
          <cell r="U1955" t="str">
            <v>Programs</v>
          </cell>
          <cell r="V1955" t="str">
            <v>CD.AA.397000</v>
          </cell>
          <cell r="W1955">
            <v>9.307E-2</v>
          </cell>
          <cell r="X1955">
            <v>154.20675230000001</v>
          </cell>
        </row>
        <row r="1956">
          <cell r="B1956" t="str">
            <v>25P01</v>
          </cell>
          <cell r="C1956" t="str">
            <v>5025</v>
          </cell>
          <cell r="D1956" t="str">
            <v>ECMS 2021 Battery Refresh Blnk</v>
          </cell>
          <cell r="E1956" t="str">
            <v>09906809</v>
          </cell>
          <cell r="F1956" t="str">
            <v>GP-Cap Blanket</v>
          </cell>
          <cell r="G1956">
            <v>44197</v>
          </cell>
          <cell r="H1956" t="str">
            <v>202107</v>
          </cell>
          <cell r="I1956">
            <v>202107</v>
          </cell>
          <cell r="J1956" t="str">
            <v>CD</v>
          </cell>
          <cell r="K1956" t="str">
            <v>AA</v>
          </cell>
          <cell r="L1956" t="str">
            <v>397000</v>
          </cell>
          <cell r="M1956" t="str">
            <v xml:space="preserve">099                                </v>
          </cell>
          <cell r="N1956" t="str">
            <v>00</v>
          </cell>
          <cell r="O1956" t="str">
            <v xml:space="preserve">UADD    </v>
          </cell>
          <cell r="P1956" t="str">
            <v>Environmental Control &amp; Monitoring Systems</v>
          </cell>
          <cell r="Q1956" t="str">
            <v>Environmental Control &amp; Monitoring Systems</v>
          </cell>
          <cell r="R1956">
            <v>3933.42</v>
          </cell>
          <cell r="S1956" t="str">
            <v>5025</v>
          </cell>
          <cell r="T1956" t="str">
            <v>25P01</v>
          </cell>
          <cell r="U1956" t="str">
            <v>Programs</v>
          </cell>
          <cell r="V1956" t="str">
            <v>CD.AA.397000</v>
          </cell>
          <cell r="W1956">
            <v>9.307E-2</v>
          </cell>
          <cell r="X1956">
            <v>366.08339940000002</v>
          </cell>
        </row>
        <row r="1957">
          <cell r="B1957" t="str">
            <v>25P01</v>
          </cell>
          <cell r="C1957" t="str">
            <v>5025</v>
          </cell>
          <cell r="D1957" t="str">
            <v>Mission Central -UPS Refresh</v>
          </cell>
          <cell r="E1957" t="str">
            <v>09906643</v>
          </cell>
          <cell r="F1957" t="str">
            <v>GP-Cap Specific</v>
          </cell>
          <cell r="G1957">
            <v>43831</v>
          </cell>
          <cell r="H1957" t="str">
            <v>202107</v>
          </cell>
          <cell r="I1957">
            <v>202107</v>
          </cell>
          <cell r="J1957" t="str">
            <v>CD</v>
          </cell>
          <cell r="K1957" t="str">
            <v>AA</v>
          </cell>
          <cell r="L1957" t="str">
            <v>397000</v>
          </cell>
          <cell r="M1957" t="str">
            <v xml:space="preserve">099                                </v>
          </cell>
          <cell r="N1957" t="str">
            <v>00</v>
          </cell>
          <cell r="O1957" t="str">
            <v xml:space="preserve">UADD    </v>
          </cell>
          <cell r="P1957" t="str">
            <v>Environmental Control &amp; Monitoring Systems</v>
          </cell>
          <cell r="Q1957" t="str">
            <v>Environmental Control &amp; Monitoring Systems</v>
          </cell>
          <cell r="R1957">
            <v>158.49</v>
          </cell>
          <cell r="S1957" t="str">
            <v>5025</v>
          </cell>
          <cell r="T1957" t="str">
            <v>25P01</v>
          </cell>
          <cell r="U1957" t="str">
            <v>Programs</v>
          </cell>
          <cell r="V1957" t="str">
            <v>CD.AA.397000</v>
          </cell>
          <cell r="W1957">
            <v>9.307E-2</v>
          </cell>
          <cell r="X1957">
            <v>14.7506643</v>
          </cell>
        </row>
        <row r="1958">
          <cell r="B1958" t="str">
            <v>25P01</v>
          </cell>
          <cell r="C1958" t="str">
            <v>5025</v>
          </cell>
          <cell r="D1958" t="str">
            <v>Mission Telephone Rm -DC plant</v>
          </cell>
          <cell r="E1958" t="str">
            <v>09906325</v>
          </cell>
          <cell r="F1958" t="str">
            <v>GP-Cap Specific</v>
          </cell>
          <cell r="G1958">
            <v>42401</v>
          </cell>
          <cell r="H1958" t="str">
            <v>202107</v>
          </cell>
          <cell r="I1958">
            <v>202107</v>
          </cell>
          <cell r="J1958" t="str">
            <v>CD</v>
          </cell>
          <cell r="K1958" t="str">
            <v>AA</v>
          </cell>
          <cell r="L1958" t="str">
            <v>397000</v>
          </cell>
          <cell r="M1958" t="str">
            <v xml:space="preserve">099                                </v>
          </cell>
          <cell r="N1958" t="str">
            <v>SYSNE</v>
          </cell>
          <cell r="O1958" t="str">
            <v xml:space="preserve">UADD    </v>
          </cell>
          <cell r="P1958" t="str">
            <v>Environmental Control &amp; Monitoring Systems</v>
          </cell>
          <cell r="Q1958" t="str">
            <v>Environmental Control &amp; Monitoring Systems</v>
          </cell>
          <cell r="R1958">
            <v>-62.99</v>
          </cell>
          <cell r="S1958" t="str">
            <v>5025</v>
          </cell>
          <cell r="T1958" t="str">
            <v>25P01</v>
          </cell>
          <cell r="U1958" t="str">
            <v>Programs</v>
          </cell>
          <cell r="V1958" t="str">
            <v>CD.AA.397000</v>
          </cell>
          <cell r="W1958">
            <v>9.307E-2</v>
          </cell>
          <cell r="X1958">
            <v>-5.8624793000000004</v>
          </cell>
        </row>
        <row r="1959">
          <cell r="B1959" t="str">
            <v>25P01</v>
          </cell>
          <cell r="C1959" t="str">
            <v>5025</v>
          </cell>
          <cell r="D1959" t="str">
            <v>Mt Spokane Fire Prot Ref</v>
          </cell>
          <cell r="E1959" t="str">
            <v>09906751</v>
          </cell>
          <cell r="F1959" t="str">
            <v>GP-Cap Specific</v>
          </cell>
          <cell r="G1959">
            <v>44105</v>
          </cell>
          <cell r="H1959" t="str">
            <v>202107</v>
          </cell>
          <cell r="I1959">
            <v>202107</v>
          </cell>
          <cell r="J1959" t="str">
            <v>CD</v>
          </cell>
          <cell r="K1959" t="str">
            <v>AA</v>
          </cell>
          <cell r="L1959" t="str">
            <v>397000</v>
          </cell>
          <cell r="M1959" t="str">
            <v xml:space="preserve">099                                </v>
          </cell>
          <cell r="N1959" t="str">
            <v>00</v>
          </cell>
          <cell r="O1959" t="str">
            <v xml:space="preserve">UADD    </v>
          </cell>
          <cell r="P1959" t="str">
            <v>Environmental Control &amp; Monitoring Systems</v>
          </cell>
          <cell r="Q1959" t="str">
            <v>Environmental Control &amp; Monitoring Systems</v>
          </cell>
          <cell r="R1959">
            <v>10796.33</v>
          </cell>
          <cell r="S1959" t="str">
            <v>5025</v>
          </cell>
          <cell r="T1959" t="str">
            <v>25P01</v>
          </cell>
          <cell r="U1959" t="str">
            <v>Programs</v>
          </cell>
          <cell r="V1959" t="str">
            <v>CD.AA.397000</v>
          </cell>
          <cell r="W1959">
            <v>9.307E-2</v>
          </cell>
          <cell r="X1959">
            <v>1004.8144331</v>
          </cell>
        </row>
        <row r="1960">
          <cell r="B1960" t="str">
            <v>26W01</v>
          </cell>
          <cell r="C1960" t="str">
            <v>5026</v>
          </cell>
          <cell r="D1960" t="str">
            <v>ECM Upgrade</v>
          </cell>
          <cell r="E1960" t="str">
            <v>09906714</v>
          </cell>
          <cell r="F1960" t="str">
            <v>GP-Cap Specific</v>
          </cell>
          <cell r="G1960">
            <v>43983</v>
          </cell>
          <cell r="H1960" t="str">
            <v>202107</v>
          </cell>
          <cell r="I1960">
            <v>202107</v>
          </cell>
          <cell r="J1960" t="str">
            <v>CD</v>
          </cell>
          <cell r="K1960" t="str">
            <v>AA</v>
          </cell>
          <cell r="L1960" t="str">
            <v>303100</v>
          </cell>
          <cell r="M1960" t="str">
            <v xml:space="preserve">099                                </v>
          </cell>
          <cell r="N1960" t="str">
            <v>00</v>
          </cell>
          <cell r="O1960" t="str">
            <v xml:space="preserve">UADD    </v>
          </cell>
          <cell r="P1960" t="str">
            <v>ET Modernization &amp; Op Efficiency - Technology</v>
          </cell>
          <cell r="Q1960" t="str">
            <v>ET Modernization &amp; Op Efficiency - Technology</v>
          </cell>
          <cell r="R1960">
            <v>15084.02</v>
          </cell>
          <cell r="S1960" t="str">
            <v>5026</v>
          </cell>
          <cell r="T1960" t="str">
            <v>26W01</v>
          </cell>
          <cell r="U1960" t="str">
            <v>Programs</v>
          </cell>
          <cell r="V1960" t="str">
            <v>CD.AA.303100</v>
          </cell>
          <cell r="W1960">
            <v>9.307E-2</v>
          </cell>
          <cell r="X1960">
            <v>1403.8697414000001</v>
          </cell>
        </row>
        <row r="1961">
          <cell r="B1961" t="str">
            <v>26W01</v>
          </cell>
          <cell r="C1961" t="str">
            <v>5026</v>
          </cell>
          <cell r="D1961" t="str">
            <v>ECM Upgrade</v>
          </cell>
          <cell r="E1961" t="str">
            <v>09906714</v>
          </cell>
          <cell r="F1961" t="str">
            <v>GP-Cap Specific</v>
          </cell>
          <cell r="G1961">
            <v>43983</v>
          </cell>
          <cell r="H1961" t="str">
            <v>202107</v>
          </cell>
          <cell r="I1961">
            <v>202107</v>
          </cell>
          <cell r="J1961" t="str">
            <v>CD</v>
          </cell>
          <cell r="K1961" t="str">
            <v>AA</v>
          </cell>
          <cell r="L1961" t="str">
            <v>391100</v>
          </cell>
          <cell r="M1961" t="str">
            <v xml:space="preserve">099                                </v>
          </cell>
          <cell r="N1961" t="str">
            <v>00</v>
          </cell>
          <cell r="O1961" t="str">
            <v xml:space="preserve">UADD    </v>
          </cell>
          <cell r="P1961" t="str">
            <v>ET Modernization &amp; Op Efficiency - Technology</v>
          </cell>
          <cell r="Q1961" t="str">
            <v>ET Modernization &amp; Op Efficiency - Technology</v>
          </cell>
          <cell r="R1961">
            <v>2386.85</v>
          </cell>
          <cell r="S1961" t="str">
            <v>5026</v>
          </cell>
          <cell r="T1961" t="str">
            <v>26W01</v>
          </cell>
          <cell r="U1961" t="str">
            <v>Programs</v>
          </cell>
          <cell r="V1961" t="str">
            <v>CD.AA.391100</v>
          </cell>
          <cell r="W1961">
            <v>9.307E-2</v>
          </cell>
          <cell r="X1961">
            <v>222.14412949999999</v>
          </cell>
        </row>
        <row r="1962">
          <cell r="B1962" t="str">
            <v>26W01</v>
          </cell>
          <cell r="C1962" t="str">
            <v>5026</v>
          </cell>
          <cell r="D1962" t="str">
            <v>Java AMC Upgrade</v>
          </cell>
          <cell r="E1962" t="str">
            <v>09906548</v>
          </cell>
          <cell r="F1962" t="str">
            <v>GP-Cap Specific</v>
          </cell>
          <cell r="G1962">
            <v>43647</v>
          </cell>
          <cell r="H1962" t="str">
            <v>202107</v>
          </cell>
          <cell r="I1962">
            <v>202107</v>
          </cell>
          <cell r="J1962" t="str">
            <v>CD</v>
          </cell>
          <cell r="K1962" t="str">
            <v>AA</v>
          </cell>
          <cell r="L1962" t="str">
            <v>303100</v>
          </cell>
          <cell r="M1962" t="str">
            <v xml:space="preserve">099                                </v>
          </cell>
          <cell r="N1962" t="str">
            <v>00</v>
          </cell>
          <cell r="O1962" t="str">
            <v xml:space="preserve">UADD    </v>
          </cell>
          <cell r="P1962" t="str">
            <v>ET Modernization &amp; Op Efficiency - Technology</v>
          </cell>
          <cell r="Q1962" t="str">
            <v>ET Modernization &amp; Op Efficiency - Technology</v>
          </cell>
          <cell r="R1962">
            <v>-7.25</v>
          </cell>
          <cell r="S1962" t="str">
            <v>5026</v>
          </cell>
          <cell r="T1962" t="str">
            <v>26W01</v>
          </cell>
          <cell r="U1962" t="str">
            <v>Programs</v>
          </cell>
          <cell r="V1962" t="str">
            <v>CD.AA.303100</v>
          </cell>
          <cell r="W1962">
            <v>9.307E-2</v>
          </cell>
          <cell r="X1962">
            <v>-0.67475750000000001</v>
          </cell>
        </row>
        <row r="1963">
          <cell r="B1963" t="str">
            <v>26W01</v>
          </cell>
          <cell r="C1963" t="str">
            <v>5026</v>
          </cell>
          <cell r="D1963" t="str">
            <v>Java AMC Upgrade</v>
          </cell>
          <cell r="E1963" t="str">
            <v>09906548</v>
          </cell>
          <cell r="F1963" t="str">
            <v>GP-Cap Specific</v>
          </cell>
          <cell r="G1963">
            <v>43647</v>
          </cell>
          <cell r="H1963" t="str">
            <v>202107</v>
          </cell>
          <cell r="I1963">
            <v>202107</v>
          </cell>
          <cell r="J1963" t="str">
            <v>CD</v>
          </cell>
          <cell r="K1963" t="str">
            <v>AA</v>
          </cell>
          <cell r="L1963" t="str">
            <v>391100</v>
          </cell>
          <cell r="M1963" t="str">
            <v xml:space="preserve">099                                </v>
          </cell>
          <cell r="N1963" t="str">
            <v>00</v>
          </cell>
          <cell r="O1963" t="str">
            <v xml:space="preserve">UADD    </v>
          </cell>
          <cell r="P1963" t="str">
            <v>ET Modernization &amp; Op Efficiency - Technology</v>
          </cell>
          <cell r="Q1963" t="str">
            <v>ET Modernization &amp; Op Efficiency - Technology</v>
          </cell>
          <cell r="R1963">
            <v>-8.2100000000000009</v>
          </cell>
          <cell r="S1963" t="str">
            <v>5026</v>
          </cell>
          <cell r="T1963" t="str">
            <v>26W01</v>
          </cell>
          <cell r="U1963" t="str">
            <v>Programs</v>
          </cell>
          <cell r="V1963" t="str">
            <v>CD.AA.391100</v>
          </cell>
          <cell r="W1963">
            <v>9.307E-2</v>
          </cell>
          <cell r="X1963">
            <v>-0.76410470000000008</v>
          </cell>
        </row>
        <row r="1964">
          <cell r="B1964" t="str">
            <v>26W01</v>
          </cell>
          <cell r="C1964" t="str">
            <v>5026</v>
          </cell>
          <cell r="D1964" t="str">
            <v>Tableau Creator/Upgrade 2021</v>
          </cell>
          <cell r="E1964" t="str">
            <v>09906793</v>
          </cell>
          <cell r="F1964" t="str">
            <v>GP-Cap Specific</v>
          </cell>
          <cell r="G1964">
            <v>44166</v>
          </cell>
          <cell r="H1964" t="str">
            <v>202107</v>
          </cell>
          <cell r="I1964">
            <v>202107</v>
          </cell>
          <cell r="J1964" t="str">
            <v>CD</v>
          </cell>
          <cell r="K1964" t="str">
            <v>AA</v>
          </cell>
          <cell r="L1964" t="str">
            <v>303103</v>
          </cell>
          <cell r="M1964" t="str">
            <v xml:space="preserve">099                                </v>
          </cell>
          <cell r="N1964" t="str">
            <v>00</v>
          </cell>
          <cell r="O1964" t="str">
            <v xml:space="preserve">UADD    </v>
          </cell>
          <cell r="P1964" t="str">
            <v>ET Modernization &amp; Op Efficiency - Technology</v>
          </cell>
          <cell r="Q1964" t="str">
            <v>ET Modernization &amp; Op Efficiency - Technology</v>
          </cell>
          <cell r="R1964">
            <v>-0.64</v>
          </cell>
          <cell r="S1964" t="str">
            <v>5026</v>
          </cell>
          <cell r="T1964" t="str">
            <v>26W01</v>
          </cell>
          <cell r="U1964" t="str">
            <v>Programs</v>
          </cell>
          <cell r="V1964" t="str">
            <v>CD.AA.303103</v>
          </cell>
          <cell r="W1964">
            <v>9.307E-2</v>
          </cell>
          <cell r="X1964">
            <v>-5.9564800000000001E-2</v>
          </cell>
        </row>
        <row r="1965">
          <cell r="B1965" t="str">
            <v>27P01</v>
          </cell>
          <cell r="C1965" t="str">
            <v>5027</v>
          </cell>
          <cell r="D1965" t="str">
            <v xml:space="preserve"> FNLSR Planning and Segment 1	</v>
          </cell>
          <cell r="E1965" t="str">
            <v>09906346</v>
          </cell>
          <cell r="F1965" t="str">
            <v>GP-Cap Specific</v>
          </cell>
          <cell r="G1965">
            <v>43252</v>
          </cell>
          <cell r="H1965" t="str">
            <v>202107</v>
          </cell>
          <cell r="I1965">
            <v>202107</v>
          </cell>
          <cell r="J1965" t="str">
            <v>CD</v>
          </cell>
          <cell r="K1965" t="str">
            <v>AA</v>
          </cell>
          <cell r="L1965" t="str">
            <v>397000</v>
          </cell>
          <cell r="M1965" t="str">
            <v xml:space="preserve">099                                </v>
          </cell>
          <cell r="N1965" t="str">
            <v>SYSNE</v>
          </cell>
          <cell r="O1965" t="str">
            <v xml:space="preserve">UADD    </v>
          </cell>
          <cell r="P1965" t="str">
            <v>Fiber Network Lease Service Replacement</v>
          </cell>
          <cell r="Q1965" t="str">
            <v>Fiber Network Lease Service Replacement</v>
          </cell>
          <cell r="R1965">
            <v>110.67</v>
          </cell>
          <cell r="S1965" t="str">
            <v>5027</v>
          </cell>
          <cell r="T1965" t="str">
            <v>27P01</v>
          </cell>
          <cell r="U1965" t="str">
            <v>Programs</v>
          </cell>
          <cell r="V1965" t="str">
            <v>CD.AA.397000</v>
          </cell>
          <cell r="W1965">
            <v>9.307E-2</v>
          </cell>
          <cell r="X1965">
            <v>10.3000569</v>
          </cell>
        </row>
        <row r="1966">
          <cell r="B1966" t="str">
            <v>28W01</v>
          </cell>
          <cell r="C1966" t="str">
            <v>5028</v>
          </cell>
          <cell r="D1966" t="str">
            <v>EBS/PP Enhancements 2021-Pkg.1</v>
          </cell>
          <cell r="E1966" t="str">
            <v>09906794</v>
          </cell>
          <cell r="F1966" t="str">
            <v>GP-Cap Specific</v>
          </cell>
          <cell r="G1966">
            <v>44166</v>
          </cell>
          <cell r="H1966" t="str">
            <v>202107</v>
          </cell>
          <cell r="I1966">
            <v>202107</v>
          </cell>
          <cell r="J1966" t="str">
            <v>CD</v>
          </cell>
          <cell r="K1966" t="str">
            <v>AA</v>
          </cell>
          <cell r="L1966" t="str">
            <v>303100</v>
          </cell>
          <cell r="M1966" t="str">
            <v xml:space="preserve">099                                </v>
          </cell>
          <cell r="N1966" t="str">
            <v>00</v>
          </cell>
          <cell r="O1966" t="str">
            <v xml:space="preserve">UADD    </v>
          </cell>
          <cell r="P1966" t="str">
            <v>Financial &amp; Accounting Technology</v>
          </cell>
          <cell r="Q1966" t="str">
            <v>Financial &amp; Accounting Technology</v>
          </cell>
          <cell r="R1966">
            <v>921.43</v>
          </cell>
          <cell r="S1966" t="str">
            <v>5028</v>
          </cell>
          <cell r="T1966" t="str">
            <v>28W01</v>
          </cell>
          <cell r="U1966" t="str">
            <v>Programs</v>
          </cell>
          <cell r="V1966" t="str">
            <v>CD.AA.303100</v>
          </cell>
          <cell r="W1966">
            <v>9.307E-2</v>
          </cell>
          <cell r="X1966">
            <v>85.757490099999998</v>
          </cell>
        </row>
        <row r="1967">
          <cell r="B1967" t="str">
            <v>30P01</v>
          </cell>
          <cell r="C1967" t="str">
            <v>5030</v>
          </cell>
          <cell r="D1967" t="str">
            <v>LMR Coverage - Idaho Mtn</v>
          </cell>
          <cell r="E1967" t="str">
            <v>09906378</v>
          </cell>
          <cell r="F1967" t="str">
            <v>GP-Cap Specific</v>
          </cell>
          <cell r="G1967">
            <v>43344</v>
          </cell>
          <cell r="H1967" t="str">
            <v>202107</v>
          </cell>
          <cell r="I1967">
            <v>202107</v>
          </cell>
          <cell r="J1967" t="str">
            <v>CD</v>
          </cell>
          <cell r="K1967" t="str">
            <v>AA</v>
          </cell>
          <cell r="L1967" t="str">
            <v>389200</v>
          </cell>
          <cell r="M1967" t="str">
            <v xml:space="preserve">099                                </v>
          </cell>
          <cell r="N1967" t="str">
            <v>IDMTNLMR</v>
          </cell>
          <cell r="O1967" t="str">
            <v xml:space="preserve">UADD    </v>
          </cell>
          <cell r="P1967" t="str">
            <v>Land Mobile Radio &amp; Real Time Comm Systems</v>
          </cell>
          <cell r="Q1967" t="str">
            <v>Land Mobile Radio &amp; Real Time Comm Systems</v>
          </cell>
          <cell r="R1967">
            <v>0</v>
          </cell>
          <cell r="S1967" t="str">
            <v>5030</v>
          </cell>
          <cell r="T1967" t="str">
            <v>30P01</v>
          </cell>
          <cell r="U1967" t="str">
            <v>Programs</v>
          </cell>
          <cell r="V1967" t="str">
            <v>CD.AA.389200</v>
          </cell>
          <cell r="W1967">
            <v>9.307E-2</v>
          </cell>
          <cell r="X1967">
            <v>0</v>
          </cell>
        </row>
        <row r="1968">
          <cell r="B1968" t="str">
            <v>30P01</v>
          </cell>
          <cell r="C1968" t="str">
            <v>5030</v>
          </cell>
          <cell r="D1968" t="str">
            <v>LMR Coverage - Idaho Mtn</v>
          </cell>
          <cell r="E1968" t="str">
            <v>09906378</v>
          </cell>
          <cell r="F1968" t="str">
            <v>GP-Cap Specific</v>
          </cell>
          <cell r="G1968">
            <v>43344</v>
          </cell>
          <cell r="H1968" t="str">
            <v>202107</v>
          </cell>
          <cell r="I1968">
            <v>202107</v>
          </cell>
          <cell r="J1968" t="str">
            <v>CD</v>
          </cell>
          <cell r="K1968" t="str">
            <v>AA</v>
          </cell>
          <cell r="L1968" t="str">
            <v>397000</v>
          </cell>
          <cell r="M1968" t="str">
            <v xml:space="preserve">099                                </v>
          </cell>
          <cell r="N1968" t="str">
            <v>IDMTNLMR</v>
          </cell>
          <cell r="O1968" t="str">
            <v xml:space="preserve">UADD    </v>
          </cell>
          <cell r="P1968" t="str">
            <v>Land Mobile Radio &amp; Real Time Comm Systems</v>
          </cell>
          <cell r="Q1968" t="str">
            <v>Land Mobile Radio &amp; Real Time Comm Systems</v>
          </cell>
          <cell r="R1968">
            <v>110.74</v>
          </cell>
          <cell r="S1968" t="str">
            <v>5030</v>
          </cell>
          <cell r="T1968" t="str">
            <v>30P01</v>
          </cell>
          <cell r="U1968" t="str">
            <v>Programs</v>
          </cell>
          <cell r="V1968" t="str">
            <v>CD.AA.397000</v>
          </cell>
          <cell r="W1968">
            <v>9.307E-2</v>
          </cell>
          <cell r="X1968">
            <v>10.3065718</v>
          </cell>
        </row>
        <row r="1969">
          <cell r="B1969" t="str">
            <v>30P01</v>
          </cell>
          <cell r="C1969" t="str">
            <v>5030</v>
          </cell>
          <cell r="D1969" t="str">
            <v>Mobile Radio Refresh</v>
          </cell>
          <cell r="E1969" t="str">
            <v>09906769</v>
          </cell>
          <cell r="F1969" t="str">
            <v>GP-Cap Blanket</v>
          </cell>
          <cell r="G1969">
            <v>44166</v>
          </cell>
          <cell r="H1969" t="str">
            <v>202107</v>
          </cell>
          <cell r="I1969">
            <v>202107</v>
          </cell>
          <cell r="J1969" t="str">
            <v>CD</v>
          </cell>
          <cell r="K1969" t="str">
            <v>AA</v>
          </cell>
          <cell r="L1969" t="str">
            <v>397000</v>
          </cell>
          <cell r="M1969" t="str">
            <v xml:space="preserve">099                                </v>
          </cell>
          <cell r="N1969" t="str">
            <v>00</v>
          </cell>
          <cell r="O1969" t="str">
            <v xml:space="preserve">UADD    </v>
          </cell>
          <cell r="P1969" t="str">
            <v>Land Mobile Radio &amp; Real Time Comm Systems</v>
          </cell>
          <cell r="Q1969" t="str">
            <v>Land Mobile Radio &amp; Real Time Comm Systems</v>
          </cell>
          <cell r="R1969">
            <v>2893.5</v>
          </cell>
          <cell r="S1969" t="str">
            <v>5030</v>
          </cell>
          <cell r="T1969" t="str">
            <v>30P01</v>
          </cell>
          <cell r="U1969" t="str">
            <v>Programs</v>
          </cell>
          <cell r="V1969" t="str">
            <v>CD.AA.397000</v>
          </cell>
          <cell r="W1969">
            <v>9.307E-2</v>
          </cell>
          <cell r="X1969">
            <v>269.298045</v>
          </cell>
        </row>
        <row r="1970">
          <cell r="B1970" t="str">
            <v>30P01</v>
          </cell>
          <cell r="C1970" t="str">
            <v>5030</v>
          </cell>
          <cell r="D1970" t="str">
            <v>RealTimeControl Radio Sys Ref</v>
          </cell>
          <cell r="E1970" t="str">
            <v>09906722</v>
          </cell>
          <cell r="F1970" t="str">
            <v>GP-Cap Specific</v>
          </cell>
          <cell r="G1970">
            <v>44013</v>
          </cell>
          <cell r="H1970" t="str">
            <v>202107</v>
          </cell>
          <cell r="I1970">
            <v>202107</v>
          </cell>
          <cell r="J1970" t="str">
            <v>CD</v>
          </cell>
          <cell r="K1970" t="str">
            <v>AA</v>
          </cell>
          <cell r="L1970" t="str">
            <v>303100</v>
          </cell>
          <cell r="M1970" t="str">
            <v xml:space="preserve">099                                </v>
          </cell>
          <cell r="N1970" t="str">
            <v>00</v>
          </cell>
          <cell r="O1970" t="str">
            <v xml:space="preserve">UADD    </v>
          </cell>
          <cell r="P1970" t="str">
            <v>Land Mobile Radio &amp; Real Time Comm Systems</v>
          </cell>
          <cell r="Q1970" t="str">
            <v>Land Mobile Radio &amp; Real Time Comm Systems</v>
          </cell>
          <cell r="R1970">
            <v>0</v>
          </cell>
          <cell r="S1970" t="str">
            <v>5030</v>
          </cell>
          <cell r="T1970" t="str">
            <v>30P01</v>
          </cell>
          <cell r="U1970" t="str">
            <v>Programs</v>
          </cell>
          <cell r="V1970" t="str">
            <v>CD.AA.303100</v>
          </cell>
          <cell r="W1970">
            <v>9.307E-2</v>
          </cell>
          <cell r="X1970">
            <v>0</v>
          </cell>
        </row>
        <row r="1971">
          <cell r="B1971" t="str">
            <v>30P01</v>
          </cell>
          <cell r="C1971" t="str">
            <v>5030</v>
          </cell>
          <cell r="D1971" t="str">
            <v>RealTimeControl Radio Sys Ref</v>
          </cell>
          <cell r="E1971" t="str">
            <v>09906722</v>
          </cell>
          <cell r="F1971" t="str">
            <v>GP-Cap Specific</v>
          </cell>
          <cell r="G1971">
            <v>44013</v>
          </cell>
          <cell r="H1971" t="str">
            <v>202107</v>
          </cell>
          <cell r="I1971">
            <v>202107</v>
          </cell>
          <cell r="J1971" t="str">
            <v>CD</v>
          </cell>
          <cell r="K1971" t="str">
            <v>AA</v>
          </cell>
          <cell r="L1971" t="str">
            <v>391100</v>
          </cell>
          <cell r="M1971" t="str">
            <v xml:space="preserve">099                                </v>
          </cell>
          <cell r="N1971" t="str">
            <v>00</v>
          </cell>
          <cell r="O1971" t="str">
            <v xml:space="preserve">UADD    </v>
          </cell>
          <cell r="P1971" t="str">
            <v>Land Mobile Radio &amp; Real Time Comm Systems</v>
          </cell>
          <cell r="Q1971" t="str">
            <v>Land Mobile Radio &amp; Real Time Comm Systems</v>
          </cell>
          <cell r="R1971">
            <v>0</v>
          </cell>
          <cell r="S1971" t="str">
            <v>5030</v>
          </cell>
          <cell r="T1971" t="str">
            <v>30P01</v>
          </cell>
          <cell r="U1971" t="str">
            <v>Programs</v>
          </cell>
          <cell r="V1971" t="str">
            <v>CD.AA.391100</v>
          </cell>
          <cell r="W1971">
            <v>9.307E-2</v>
          </cell>
          <cell r="X1971">
            <v>0</v>
          </cell>
        </row>
        <row r="1972">
          <cell r="B1972" t="str">
            <v>30P01</v>
          </cell>
          <cell r="C1972" t="str">
            <v>5030</v>
          </cell>
          <cell r="D1972" t="str">
            <v>RealTimeControl Radio Sys Ref</v>
          </cell>
          <cell r="E1972" t="str">
            <v>09906722</v>
          </cell>
          <cell r="F1972" t="str">
            <v>GP-Cap Specific</v>
          </cell>
          <cell r="G1972">
            <v>44013</v>
          </cell>
          <cell r="H1972" t="str">
            <v>202107</v>
          </cell>
          <cell r="I1972">
            <v>202107</v>
          </cell>
          <cell r="J1972" t="str">
            <v>CD</v>
          </cell>
          <cell r="K1972" t="str">
            <v>AA</v>
          </cell>
          <cell r="L1972" t="str">
            <v>397000</v>
          </cell>
          <cell r="M1972" t="str">
            <v xml:space="preserve">099                                </v>
          </cell>
          <cell r="N1972" t="str">
            <v>00</v>
          </cell>
          <cell r="O1972" t="str">
            <v xml:space="preserve">UADD    </v>
          </cell>
          <cell r="P1972" t="str">
            <v>Land Mobile Radio &amp; Real Time Comm Systems</v>
          </cell>
          <cell r="Q1972" t="str">
            <v>Land Mobile Radio &amp; Real Time Comm Systems</v>
          </cell>
          <cell r="R1972">
            <v>25775.91</v>
          </cell>
          <cell r="S1972" t="str">
            <v>5030</v>
          </cell>
          <cell r="T1972" t="str">
            <v>30P01</v>
          </cell>
          <cell r="U1972" t="str">
            <v>Programs</v>
          </cell>
          <cell r="V1972" t="str">
            <v>CD.AA.397000</v>
          </cell>
          <cell r="W1972">
            <v>9.307E-2</v>
          </cell>
          <cell r="X1972">
            <v>2398.9639437000001</v>
          </cell>
        </row>
        <row r="1973">
          <cell r="B1973" t="str">
            <v>30P01</v>
          </cell>
          <cell r="C1973" t="str">
            <v>5030</v>
          </cell>
          <cell r="D1973" t="str">
            <v>Sat Phone Install CG and Noxon</v>
          </cell>
          <cell r="E1973" t="str">
            <v>09906723</v>
          </cell>
          <cell r="F1973" t="str">
            <v>GP-Cap Specific</v>
          </cell>
          <cell r="G1973">
            <v>44013</v>
          </cell>
          <cell r="H1973" t="str">
            <v>202107</v>
          </cell>
          <cell r="I1973">
            <v>202107</v>
          </cell>
          <cell r="J1973" t="str">
            <v>CD</v>
          </cell>
          <cell r="K1973" t="str">
            <v>AA</v>
          </cell>
          <cell r="L1973" t="str">
            <v>397000</v>
          </cell>
          <cell r="M1973" t="str">
            <v xml:space="preserve">099                                </v>
          </cell>
          <cell r="N1973" t="str">
            <v>00</v>
          </cell>
          <cell r="O1973" t="str">
            <v xml:space="preserve">UADD    </v>
          </cell>
          <cell r="P1973" t="str">
            <v>Land Mobile Radio &amp; Real Time Comm Systems</v>
          </cell>
          <cell r="Q1973" t="str">
            <v>Land Mobile Radio &amp; Real Time Comm Systems</v>
          </cell>
          <cell r="R1973">
            <v>3773.86</v>
          </cell>
          <cell r="S1973" t="str">
            <v>5030</v>
          </cell>
          <cell r="T1973" t="str">
            <v>30P01</v>
          </cell>
          <cell r="U1973" t="str">
            <v>Programs</v>
          </cell>
          <cell r="V1973" t="str">
            <v>CD.AA.397000</v>
          </cell>
          <cell r="W1973">
            <v>9.307E-2</v>
          </cell>
          <cell r="X1973">
            <v>351.23315020000001</v>
          </cell>
        </row>
        <row r="1974">
          <cell r="B1974" t="str">
            <v>31W01</v>
          </cell>
          <cell r="C1974" t="str">
            <v>5031</v>
          </cell>
          <cell r="D1974" t="str">
            <v>CATSWeb Enhancements 2020</v>
          </cell>
          <cell r="E1974" t="str">
            <v>09906635</v>
          </cell>
          <cell r="F1974" t="str">
            <v>GP-Cap Specific</v>
          </cell>
          <cell r="G1974">
            <v>43831</v>
          </cell>
          <cell r="H1974" t="str">
            <v>202107</v>
          </cell>
          <cell r="I1974">
            <v>202107</v>
          </cell>
          <cell r="J1974" t="str">
            <v>CD</v>
          </cell>
          <cell r="K1974" t="str">
            <v>AA</v>
          </cell>
          <cell r="L1974" t="str">
            <v>303100</v>
          </cell>
          <cell r="M1974" t="str">
            <v xml:space="preserve">099                                </v>
          </cell>
          <cell r="N1974" t="str">
            <v>00</v>
          </cell>
          <cell r="O1974" t="str">
            <v xml:space="preserve">CFNU    </v>
          </cell>
          <cell r="P1974" t="str">
            <v>Legal &amp; Compliance Technology</v>
          </cell>
          <cell r="Q1974" t="str">
            <v>Legal &amp; Compliance Technology</v>
          </cell>
          <cell r="R1974">
            <v>127062.85</v>
          </cell>
          <cell r="S1974" t="str">
            <v>5031</v>
          </cell>
          <cell r="T1974" t="str">
            <v>31W01</v>
          </cell>
          <cell r="U1974" t="str">
            <v>Programs</v>
          </cell>
          <cell r="V1974" t="str">
            <v>CD.AA.303100</v>
          </cell>
          <cell r="W1974">
            <v>9.307E-2</v>
          </cell>
          <cell r="X1974">
            <v>11825.739449500001</v>
          </cell>
        </row>
        <row r="1975">
          <cell r="B1975" t="str">
            <v>31W01</v>
          </cell>
          <cell r="C1975" t="str">
            <v>5031</v>
          </cell>
          <cell r="D1975" t="str">
            <v>CATSWeb Enhancements 2020</v>
          </cell>
          <cell r="E1975" t="str">
            <v>09906635</v>
          </cell>
          <cell r="F1975" t="str">
            <v>GP-Cap Specific</v>
          </cell>
          <cell r="G1975">
            <v>43831</v>
          </cell>
          <cell r="H1975" t="str">
            <v>202107</v>
          </cell>
          <cell r="I1975">
            <v>202107</v>
          </cell>
          <cell r="J1975" t="str">
            <v>CD</v>
          </cell>
          <cell r="K1975" t="str">
            <v>AA</v>
          </cell>
          <cell r="L1975" t="str">
            <v>303100</v>
          </cell>
          <cell r="M1975" t="str">
            <v xml:space="preserve">099                                </v>
          </cell>
          <cell r="N1975" t="str">
            <v>00</v>
          </cell>
          <cell r="O1975" t="str">
            <v xml:space="preserve">NURV    </v>
          </cell>
          <cell r="P1975" t="str">
            <v>Legal &amp; Compliance Technology</v>
          </cell>
          <cell r="Q1975" t="str">
            <v>Legal &amp; Compliance Technology</v>
          </cell>
          <cell r="R1975">
            <v>-127062.85</v>
          </cell>
          <cell r="S1975" t="str">
            <v>5031</v>
          </cell>
          <cell r="T1975" t="str">
            <v>31W01</v>
          </cell>
          <cell r="U1975" t="str">
            <v>Programs</v>
          </cell>
          <cell r="V1975" t="str">
            <v>CD.AA.303100</v>
          </cell>
          <cell r="W1975">
            <v>9.307E-2</v>
          </cell>
          <cell r="X1975">
            <v>-11825.739449500001</v>
          </cell>
        </row>
        <row r="1976">
          <cell r="B1976" t="str">
            <v>32P01</v>
          </cell>
          <cell r="C1976" t="str">
            <v>5032</v>
          </cell>
          <cell r="D1976" t="str">
            <v>Authentication - ISE (ACS)</v>
          </cell>
          <cell r="E1976" t="str">
            <v>09906692</v>
          </cell>
          <cell r="F1976" t="str">
            <v>GP-Cap Specific</v>
          </cell>
          <cell r="G1976">
            <v>43922</v>
          </cell>
          <cell r="H1976" t="str">
            <v>202107</v>
          </cell>
          <cell r="I1976">
            <v>202107</v>
          </cell>
          <cell r="J1976" t="str">
            <v>CD</v>
          </cell>
          <cell r="K1976" t="str">
            <v>AA</v>
          </cell>
          <cell r="L1976" t="str">
            <v>303100</v>
          </cell>
          <cell r="M1976" t="str">
            <v xml:space="preserve">099                                </v>
          </cell>
          <cell r="N1976" t="str">
            <v>00</v>
          </cell>
          <cell r="O1976" t="str">
            <v xml:space="preserve">UADD    </v>
          </cell>
          <cell r="P1976" t="str">
            <v>Enterprise Security</v>
          </cell>
          <cell r="Q1976" t="str">
            <v>Enterprise Security (CDAA)</v>
          </cell>
          <cell r="R1976">
            <v>7841.47</v>
          </cell>
          <cell r="S1976" t="str">
            <v>5032</v>
          </cell>
          <cell r="T1976" t="str">
            <v>32P01</v>
          </cell>
          <cell r="U1976" t="str">
            <v>Programs</v>
          </cell>
          <cell r="V1976" t="str">
            <v>CD.AA.303100</v>
          </cell>
          <cell r="W1976">
            <v>9.307E-2</v>
          </cell>
          <cell r="X1976">
            <v>729.80561290000003</v>
          </cell>
        </row>
        <row r="1977">
          <cell r="B1977" t="str">
            <v>32P01</v>
          </cell>
          <cell r="C1977" t="str">
            <v>5032</v>
          </cell>
          <cell r="D1977" t="str">
            <v>Edge Firewall Refresh</v>
          </cell>
          <cell r="E1977" t="str">
            <v>09906693</v>
          </cell>
          <cell r="F1977" t="str">
            <v>GP-Cap Specific</v>
          </cell>
          <cell r="G1977">
            <v>43922</v>
          </cell>
          <cell r="H1977" t="str">
            <v>202107</v>
          </cell>
          <cell r="I1977">
            <v>202107</v>
          </cell>
          <cell r="J1977" t="str">
            <v>CD</v>
          </cell>
          <cell r="K1977" t="str">
            <v>AA</v>
          </cell>
          <cell r="L1977" t="str">
            <v>303100</v>
          </cell>
          <cell r="M1977" t="str">
            <v xml:space="preserve">099                                </v>
          </cell>
          <cell r="N1977" t="str">
            <v>00</v>
          </cell>
          <cell r="O1977" t="str">
            <v xml:space="preserve">UADD    </v>
          </cell>
          <cell r="P1977" t="str">
            <v>Enterprise Security</v>
          </cell>
          <cell r="Q1977" t="str">
            <v>Enterprise Security (CDAA)</v>
          </cell>
          <cell r="R1977">
            <v>6536.67</v>
          </cell>
          <cell r="S1977" t="str">
            <v>5032</v>
          </cell>
          <cell r="T1977" t="str">
            <v>32P01</v>
          </cell>
          <cell r="U1977" t="str">
            <v>Programs</v>
          </cell>
          <cell r="V1977" t="str">
            <v>CD.AA.303100</v>
          </cell>
          <cell r="W1977">
            <v>9.307E-2</v>
          </cell>
          <cell r="X1977">
            <v>608.36787690000006</v>
          </cell>
        </row>
        <row r="1978">
          <cell r="B1978" t="str">
            <v>32P01</v>
          </cell>
          <cell r="C1978" t="str">
            <v>5032</v>
          </cell>
          <cell r="D1978" t="str">
            <v>Edge Firewall Refresh</v>
          </cell>
          <cell r="E1978" t="str">
            <v>09906693</v>
          </cell>
          <cell r="F1978" t="str">
            <v>GP-Cap Specific</v>
          </cell>
          <cell r="G1978">
            <v>43922</v>
          </cell>
          <cell r="H1978" t="str">
            <v>202107</v>
          </cell>
          <cell r="I1978">
            <v>202107</v>
          </cell>
          <cell r="J1978" t="str">
            <v>CD</v>
          </cell>
          <cell r="K1978" t="str">
            <v>AA</v>
          </cell>
          <cell r="L1978" t="str">
            <v>391100</v>
          </cell>
          <cell r="M1978" t="str">
            <v xml:space="preserve">099                                </v>
          </cell>
          <cell r="N1978" t="str">
            <v>00</v>
          </cell>
          <cell r="O1978" t="str">
            <v xml:space="preserve">UADD    </v>
          </cell>
          <cell r="P1978" t="str">
            <v>Enterprise Security</v>
          </cell>
          <cell r="Q1978" t="str">
            <v>Enterprise Security (CDAA)</v>
          </cell>
          <cell r="R1978">
            <v>1307.32</v>
          </cell>
          <cell r="S1978" t="str">
            <v>5032</v>
          </cell>
          <cell r="T1978" t="str">
            <v>32P01</v>
          </cell>
          <cell r="U1978" t="str">
            <v>Programs</v>
          </cell>
          <cell r="V1978" t="str">
            <v>CD.AA.391100</v>
          </cell>
          <cell r="W1978">
            <v>9.307E-2</v>
          </cell>
          <cell r="X1978">
            <v>121.6722724</v>
          </cell>
        </row>
        <row r="1979">
          <cell r="B1979" t="str">
            <v>32P01</v>
          </cell>
          <cell r="C1979" t="str">
            <v>5032</v>
          </cell>
          <cell r="D1979" t="str">
            <v>Ent Central Log–Ingest Exp</v>
          </cell>
          <cell r="E1979" t="str">
            <v>09906500</v>
          </cell>
          <cell r="F1979" t="str">
            <v>GP-Cap Specific</v>
          </cell>
          <cell r="G1979">
            <v>43405</v>
          </cell>
          <cell r="H1979" t="str">
            <v>202107</v>
          </cell>
          <cell r="I1979">
            <v>202107</v>
          </cell>
          <cell r="J1979" t="str">
            <v>CD</v>
          </cell>
          <cell r="K1979" t="str">
            <v>AA</v>
          </cell>
          <cell r="L1979" t="str">
            <v>303100</v>
          </cell>
          <cell r="M1979" t="str">
            <v xml:space="preserve">099                                </v>
          </cell>
          <cell r="N1979" t="str">
            <v>00</v>
          </cell>
          <cell r="O1979" t="str">
            <v xml:space="preserve">UADD    </v>
          </cell>
          <cell r="P1979" t="str">
            <v>Enterprise Security</v>
          </cell>
          <cell r="Q1979" t="str">
            <v>Enterprise Security (CDAA)</v>
          </cell>
          <cell r="R1979">
            <v>2194.94</v>
          </cell>
          <cell r="S1979" t="str">
            <v>5032</v>
          </cell>
          <cell r="T1979" t="str">
            <v>32P01</v>
          </cell>
          <cell r="U1979" t="str">
            <v>Programs</v>
          </cell>
          <cell r="V1979" t="str">
            <v>CD.AA.303100</v>
          </cell>
          <cell r="W1979">
            <v>9.307E-2</v>
          </cell>
          <cell r="X1979">
            <v>204.2830658</v>
          </cell>
        </row>
        <row r="1980">
          <cell r="B1980" t="str">
            <v>32P01</v>
          </cell>
          <cell r="C1980" t="str">
            <v>5032</v>
          </cell>
          <cell r="D1980" t="str">
            <v>Ent Central Log–Ingest Exp</v>
          </cell>
          <cell r="E1980" t="str">
            <v>09906500</v>
          </cell>
          <cell r="F1980" t="str">
            <v>GP-Cap Specific</v>
          </cell>
          <cell r="G1980">
            <v>43405</v>
          </cell>
          <cell r="H1980" t="str">
            <v>202107</v>
          </cell>
          <cell r="I1980">
            <v>202107</v>
          </cell>
          <cell r="J1980" t="str">
            <v>CD</v>
          </cell>
          <cell r="K1980" t="str">
            <v>AA</v>
          </cell>
          <cell r="L1980" t="str">
            <v>391100</v>
          </cell>
          <cell r="M1980" t="str">
            <v xml:space="preserve">099                                </v>
          </cell>
          <cell r="N1980" t="str">
            <v>00</v>
          </cell>
          <cell r="O1980" t="str">
            <v xml:space="preserve">UADD    </v>
          </cell>
          <cell r="P1980" t="str">
            <v>Enterprise Security</v>
          </cell>
          <cell r="Q1980" t="str">
            <v>Enterprise Security (CDAA)</v>
          </cell>
          <cell r="R1980">
            <v>4127.55</v>
          </cell>
          <cell r="S1980" t="str">
            <v>5032</v>
          </cell>
          <cell r="T1980" t="str">
            <v>32P01</v>
          </cell>
          <cell r="U1980" t="str">
            <v>Programs</v>
          </cell>
          <cell r="V1980" t="str">
            <v>CD.AA.391100</v>
          </cell>
          <cell r="W1980">
            <v>9.307E-2</v>
          </cell>
          <cell r="X1980">
            <v>384.15107850000004</v>
          </cell>
        </row>
        <row r="1981">
          <cell r="B1981" t="str">
            <v>32P01</v>
          </cell>
          <cell r="C1981" t="str">
            <v>5032</v>
          </cell>
          <cell r="D1981" t="str">
            <v>Password Filtering</v>
          </cell>
          <cell r="E1981" t="str">
            <v>09906694</v>
          </cell>
          <cell r="F1981" t="str">
            <v>GP-Cap Specific</v>
          </cell>
          <cell r="G1981">
            <v>43922</v>
          </cell>
          <cell r="H1981" t="str">
            <v>202107</v>
          </cell>
          <cell r="I1981">
            <v>202107</v>
          </cell>
          <cell r="J1981" t="str">
            <v>CD</v>
          </cell>
          <cell r="K1981" t="str">
            <v>AA</v>
          </cell>
          <cell r="L1981" t="str">
            <v>303132</v>
          </cell>
          <cell r="M1981" t="str">
            <v xml:space="preserve">099                                </v>
          </cell>
          <cell r="N1981" t="str">
            <v>00</v>
          </cell>
          <cell r="O1981" t="str">
            <v xml:space="preserve">UADD    </v>
          </cell>
          <cell r="P1981" t="str">
            <v>Enterprise Security</v>
          </cell>
          <cell r="Q1981" t="str">
            <v>Enterprise Security (CDAA)</v>
          </cell>
          <cell r="R1981">
            <v>8.1</v>
          </cell>
          <cell r="S1981" t="str">
            <v>5032</v>
          </cell>
          <cell r="T1981" t="str">
            <v>32P01</v>
          </cell>
          <cell r="U1981" t="str">
            <v>Programs</v>
          </cell>
          <cell r="V1981" t="str">
            <v>CD.AA.303132</v>
          </cell>
          <cell r="W1981">
            <v>9.307E-2</v>
          </cell>
          <cell r="X1981">
            <v>0.75386699999999995</v>
          </cell>
        </row>
        <row r="1982">
          <cell r="B1982" t="str">
            <v>33C09</v>
          </cell>
          <cell r="C1982" t="str">
            <v>5033</v>
          </cell>
          <cell r="D1982" t="str">
            <v>Access Mngmt System Refresh</v>
          </cell>
          <cell r="E1982" t="str">
            <v>09906423</v>
          </cell>
          <cell r="F1982" t="str">
            <v>GP-Cap Specific</v>
          </cell>
          <cell r="G1982">
            <v>43435</v>
          </cell>
          <cell r="H1982" t="str">
            <v>202107</v>
          </cell>
          <cell r="I1982">
            <v>202107</v>
          </cell>
          <cell r="J1982" t="str">
            <v>CD</v>
          </cell>
          <cell r="K1982" t="str">
            <v>AA</v>
          </cell>
          <cell r="L1982" t="str">
            <v>303100</v>
          </cell>
          <cell r="M1982" t="str">
            <v xml:space="preserve">099                                </v>
          </cell>
          <cell r="N1982" t="str">
            <v>00</v>
          </cell>
          <cell r="O1982" t="str">
            <v xml:space="preserve">UADD    </v>
          </cell>
          <cell r="P1982" t="str">
            <v>Facilities and Storage Locations Security</v>
          </cell>
          <cell r="Q1982" t="str">
            <v>Facilities and Storage Locations</v>
          </cell>
          <cell r="R1982">
            <v>10185.51</v>
          </cell>
          <cell r="S1982" t="str">
            <v>5033</v>
          </cell>
          <cell r="T1982" t="str">
            <v>33C09</v>
          </cell>
          <cell r="U1982" t="str">
            <v>Programs</v>
          </cell>
          <cell r="V1982" t="str">
            <v>CD.AA.303100</v>
          </cell>
          <cell r="W1982">
            <v>9.307E-2</v>
          </cell>
          <cell r="X1982">
            <v>947.96541569999999</v>
          </cell>
        </row>
        <row r="1983">
          <cell r="B1983" t="str">
            <v>33C09</v>
          </cell>
          <cell r="C1983" t="str">
            <v>5033</v>
          </cell>
          <cell r="D1983" t="str">
            <v>Access Mngmt System Refresh</v>
          </cell>
          <cell r="E1983" t="str">
            <v>09906423</v>
          </cell>
          <cell r="F1983" t="str">
            <v>GP-Cap Specific</v>
          </cell>
          <cell r="G1983">
            <v>43435</v>
          </cell>
          <cell r="H1983" t="str">
            <v>202107</v>
          </cell>
          <cell r="I1983">
            <v>202107</v>
          </cell>
          <cell r="J1983" t="str">
            <v>CD</v>
          </cell>
          <cell r="K1983" t="str">
            <v>AA</v>
          </cell>
          <cell r="L1983" t="str">
            <v>391100</v>
          </cell>
          <cell r="M1983" t="str">
            <v xml:space="preserve">099                                </v>
          </cell>
          <cell r="N1983" t="str">
            <v>00</v>
          </cell>
          <cell r="O1983" t="str">
            <v xml:space="preserve">UADD    </v>
          </cell>
          <cell r="P1983" t="str">
            <v>Facilities and Storage Locations Security</v>
          </cell>
          <cell r="Q1983" t="str">
            <v>Facilities and Storage Locations</v>
          </cell>
          <cell r="R1983">
            <v>5092.76</v>
          </cell>
          <cell r="S1983" t="str">
            <v>5033</v>
          </cell>
          <cell r="T1983" t="str">
            <v>33C09</v>
          </cell>
          <cell r="U1983" t="str">
            <v>Programs</v>
          </cell>
          <cell r="V1983" t="str">
            <v>CD.AA.391100</v>
          </cell>
          <cell r="W1983">
            <v>9.307E-2</v>
          </cell>
          <cell r="X1983">
            <v>473.98317320000001</v>
          </cell>
        </row>
        <row r="1984">
          <cell r="B1984" t="str">
            <v>33C09</v>
          </cell>
          <cell r="C1984" t="str">
            <v>5033</v>
          </cell>
          <cell r="D1984" t="str">
            <v>Access Mngmt System Refresh</v>
          </cell>
          <cell r="E1984" t="str">
            <v>09906423</v>
          </cell>
          <cell r="F1984" t="str">
            <v>GP-Cap Specific</v>
          </cell>
          <cell r="G1984">
            <v>43435</v>
          </cell>
          <cell r="H1984" t="str">
            <v>202107</v>
          </cell>
          <cell r="I1984">
            <v>202107</v>
          </cell>
          <cell r="J1984" t="str">
            <v>CD</v>
          </cell>
          <cell r="K1984" t="str">
            <v>AA</v>
          </cell>
          <cell r="L1984" t="str">
            <v>397000</v>
          </cell>
          <cell r="M1984" t="str">
            <v xml:space="preserve">099                                </v>
          </cell>
          <cell r="N1984" t="str">
            <v>CENTR</v>
          </cell>
          <cell r="O1984" t="str">
            <v xml:space="preserve">UADD    </v>
          </cell>
          <cell r="P1984" t="str">
            <v>Facilities and Storage Locations Security</v>
          </cell>
          <cell r="Q1984" t="str">
            <v>Facilities and Storage Locations</v>
          </cell>
          <cell r="R1984">
            <v>1018.56</v>
          </cell>
          <cell r="S1984" t="str">
            <v>5033</v>
          </cell>
          <cell r="T1984" t="str">
            <v>33C09</v>
          </cell>
          <cell r="U1984" t="str">
            <v>Programs</v>
          </cell>
          <cell r="V1984" t="str">
            <v>CD.AA.397000</v>
          </cell>
          <cell r="W1984">
            <v>9.307E-2</v>
          </cell>
          <cell r="X1984">
            <v>94.797379199999995</v>
          </cell>
        </row>
        <row r="1985">
          <cell r="B1985" t="str">
            <v>35N09</v>
          </cell>
          <cell r="C1985" t="str">
            <v>5037</v>
          </cell>
          <cell r="D1985" t="str">
            <v>ITFA 2020-AV Blanket</v>
          </cell>
          <cell r="E1985" t="str">
            <v>09906619</v>
          </cell>
          <cell r="F1985" t="str">
            <v>GP-Cap Blanket</v>
          </cell>
          <cell r="G1985">
            <v>43800</v>
          </cell>
          <cell r="H1985" t="str">
            <v>202107</v>
          </cell>
          <cell r="I1985">
            <v>202107</v>
          </cell>
          <cell r="J1985" t="str">
            <v>CD</v>
          </cell>
          <cell r="K1985" t="str">
            <v>AA</v>
          </cell>
          <cell r="L1985" t="str">
            <v>391100</v>
          </cell>
          <cell r="M1985" t="str">
            <v xml:space="preserve">099                                </v>
          </cell>
          <cell r="N1985" t="str">
            <v>00</v>
          </cell>
          <cell r="O1985" t="str">
            <v xml:space="preserve">UADD    </v>
          </cell>
          <cell r="P1985" t="str">
            <v>Infrastructure Technology Failed Assets</v>
          </cell>
          <cell r="Q1985" t="str">
            <v>Infrastructure Technology Failed Assets</v>
          </cell>
          <cell r="R1985">
            <v>94.53</v>
          </cell>
          <cell r="S1985" t="str">
            <v>5037</v>
          </cell>
          <cell r="T1985" t="str">
            <v>35N09</v>
          </cell>
          <cell r="U1985" t="str">
            <v>Programs</v>
          </cell>
          <cell r="V1985" t="str">
            <v>CD.AA.391100</v>
          </cell>
          <cell r="W1985">
            <v>9.307E-2</v>
          </cell>
          <cell r="X1985">
            <v>8.7979070999999998</v>
          </cell>
        </row>
        <row r="1986">
          <cell r="B1986" t="str">
            <v>35N09</v>
          </cell>
          <cell r="C1986" t="str">
            <v>5037</v>
          </cell>
          <cell r="D1986" t="str">
            <v>ITFA 2020-FAN Blanket</v>
          </cell>
          <cell r="E1986" t="str">
            <v>09906626</v>
          </cell>
          <cell r="F1986" t="str">
            <v>GP-Cap Blanket</v>
          </cell>
          <cell r="G1986">
            <v>43800</v>
          </cell>
          <cell r="H1986" t="str">
            <v>202107</v>
          </cell>
          <cell r="I1986">
            <v>202107</v>
          </cell>
          <cell r="J1986" t="str">
            <v>CD</v>
          </cell>
          <cell r="K1986" t="str">
            <v>AA</v>
          </cell>
          <cell r="L1986" t="str">
            <v>397000</v>
          </cell>
          <cell r="M1986" t="str">
            <v xml:space="preserve">099                                </v>
          </cell>
          <cell r="N1986" t="str">
            <v>00</v>
          </cell>
          <cell r="O1986" t="str">
            <v xml:space="preserve">UADD    </v>
          </cell>
          <cell r="P1986" t="str">
            <v>Infrastructure Technology Failed Assets</v>
          </cell>
          <cell r="Q1986" t="str">
            <v>Infrastructure Technology Failed Assets</v>
          </cell>
          <cell r="R1986">
            <v>1089.0899999999999</v>
          </cell>
          <cell r="S1986" t="str">
            <v>5037</v>
          </cell>
          <cell r="T1986" t="str">
            <v>35N09</v>
          </cell>
          <cell r="U1986" t="str">
            <v>Programs</v>
          </cell>
          <cell r="V1986" t="str">
            <v>CD.AA.397000</v>
          </cell>
          <cell r="W1986">
            <v>9.307E-2</v>
          </cell>
          <cell r="X1986">
            <v>101.36160629999999</v>
          </cell>
        </row>
        <row r="1987">
          <cell r="B1987" t="str">
            <v>35N09</v>
          </cell>
          <cell r="C1987" t="str">
            <v>5037</v>
          </cell>
          <cell r="D1987" t="str">
            <v>ITFA 2020-Laptop Blanket</v>
          </cell>
          <cell r="E1987" t="str">
            <v>09906612</v>
          </cell>
          <cell r="F1987" t="str">
            <v>GP-Cap Blanket</v>
          </cell>
          <cell r="G1987">
            <v>43617</v>
          </cell>
          <cell r="H1987" t="str">
            <v>202107</v>
          </cell>
          <cell r="I1987">
            <v>202107</v>
          </cell>
          <cell r="J1987" t="str">
            <v>CD</v>
          </cell>
          <cell r="K1987" t="str">
            <v>AA</v>
          </cell>
          <cell r="L1987" t="str">
            <v>391100</v>
          </cell>
          <cell r="M1987" t="str">
            <v xml:space="preserve">099                                </v>
          </cell>
          <cell r="N1987" t="str">
            <v>00</v>
          </cell>
          <cell r="O1987" t="str">
            <v xml:space="preserve">UADD    </v>
          </cell>
          <cell r="P1987" t="str">
            <v>Infrastructure Technology Failed Assets</v>
          </cell>
          <cell r="Q1987" t="str">
            <v>Infrastructure Technology Failed Assets</v>
          </cell>
          <cell r="R1987">
            <v>7425.18</v>
          </cell>
          <cell r="S1987" t="str">
            <v>5037</v>
          </cell>
          <cell r="T1987" t="str">
            <v>35N09</v>
          </cell>
          <cell r="U1987" t="str">
            <v>Programs</v>
          </cell>
          <cell r="V1987" t="str">
            <v>CD.AA.391100</v>
          </cell>
          <cell r="W1987">
            <v>9.307E-2</v>
          </cell>
          <cell r="X1987">
            <v>691.06150260000004</v>
          </cell>
        </row>
        <row r="1988">
          <cell r="B1988" t="str">
            <v>35N09</v>
          </cell>
          <cell r="C1988" t="str">
            <v>5037</v>
          </cell>
          <cell r="D1988" t="str">
            <v>ITFA 2020-Mobile Phones</v>
          </cell>
          <cell r="E1988" t="str">
            <v>09906622</v>
          </cell>
          <cell r="F1988" t="str">
            <v>GP-Cap Blanket</v>
          </cell>
          <cell r="G1988">
            <v>43800</v>
          </cell>
          <cell r="H1988" t="str">
            <v>202107</v>
          </cell>
          <cell r="I1988">
            <v>202107</v>
          </cell>
          <cell r="J1988" t="str">
            <v>CD</v>
          </cell>
          <cell r="K1988" t="str">
            <v>AA</v>
          </cell>
          <cell r="L1988" t="str">
            <v>397200</v>
          </cell>
          <cell r="M1988" t="str">
            <v xml:space="preserve">099                                </v>
          </cell>
          <cell r="N1988" t="str">
            <v>00</v>
          </cell>
          <cell r="O1988" t="str">
            <v xml:space="preserve">UADD    </v>
          </cell>
          <cell r="P1988" t="str">
            <v>Infrastructure Technology Failed Assets</v>
          </cell>
          <cell r="Q1988" t="str">
            <v>Infrastructure Technology Failed Assets</v>
          </cell>
          <cell r="R1988">
            <v>41.11</v>
          </cell>
          <cell r="S1988" t="str">
            <v>5037</v>
          </cell>
          <cell r="T1988" t="str">
            <v>35N09</v>
          </cell>
          <cell r="U1988" t="str">
            <v>Programs</v>
          </cell>
          <cell r="V1988" t="str">
            <v>CD.AA.397200</v>
          </cell>
          <cell r="W1988">
            <v>9.307E-2</v>
          </cell>
          <cell r="X1988">
            <v>3.8261077000000001</v>
          </cell>
        </row>
        <row r="1989">
          <cell r="B1989" t="str">
            <v>35N09</v>
          </cell>
          <cell r="C1989" t="str">
            <v>5037</v>
          </cell>
          <cell r="D1989" t="str">
            <v>ITFA 2020-Monitor Replacement</v>
          </cell>
          <cell r="E1989" t="str">
            <v>09906621</v>
          </cell>
          <cell r="F1989" t="str">
            <v>GP-Cap Blanket</v>
          </cell>
          <cell r="G1989">
            <v>43800</v>
          </cell>
          <cell r="H1989" t="str">
            <v>202107</v>
          </cell>
          <cell r="I1989">
            <v>202107</v>
          </cell>
          <cell r="J1989" t="str">
            <v>CD</v>
          </cell>
          <cell r="K1989" t="str">
            <v>AA</v>
          </cell>
          <cell r="L1989" t="str">
            <v>391100</v>
          </cell>
          <cell r="M1989" t="str">
            <v xml:space="preserve">099                                </v>
          </cell>
          <cell r="N1989" t="str">
            <v>00</v>
          </cell>
          <cell r="O1989" t="str">
            <v xml:space="preserve">UADD    </v>
          </cell>
          <cell r="P1989" t="str">
            <v>Infrastructure Technology Failed Assets</v>
          </cell>
          <cell r="Q1989" t="str">
            <v>Infrastructure Technology Failed Assets</v>
          </cell>
          <cell r="R1989">
            <v>94.97</v>
          </cell>
          <cell r="S1989" t="str">
            <v>5037</v>
          </cell>
          <cell r="T1989" t="str">
            <v>35N09</v>
          </cell>
          <cell r="U1989" t="str">
            <v>Programs</v>
          </cell>
          <cell r="V1989" t="str">
            <v>CD.AA.391100</v>
          </cell>
          <cell r="W1989">
            <v>9.307E-2</v>
          </cell>
          <cell r="X1989">
            <v>8.8388579000000007</v>
          </cell>
        </row>
        <row r="1990">
          <cell r="B1990" t="str">
            <v>35N09</v>
          </cell>
          <cell r="C1990" t="str">
            <v>5037</v>
          </cell>
          <cell r="D1990" t="str">
            <v>ITFA 2020-Printer Replacement</v>
          </cell>
          <cell r="E1990" t="str">
            <v>09906636</v>
          </cell>
          <cell r="F1990" t="str">
            <v>GP-Cap Blanket</v>
          </cell>
          <cell r="G1990">
            <v>43800</v>
          </cell>
          <cell r="H1990" t="str">
            <v>202107</v>
          </cell>
          <cell r="I1990">
            <v>202107</v>
          </cell>
          <cell r="J1990" t="str">
            <v>CD</v>
          </cell>
          <cell r="K1990" t="str">
            <v>AA</v>
          </cell>
          <cell r="L1990" t="str">
            <v>391100</v>
          </cell>
          <cell r="M1990" t="str">
            <v xml:space="preserve">099                                </v>
          </cell>
          <cell r="N1990" t="str">
            <v>00</v>
          </cell>
          <cell r="O1990" t="str">
            <v xml:space="preserve">UADD    </v>
          </cell>
          <cell r="P1990" t="str">
            <v>Infrastructure Technology Failed Assets</v>
          </cell>
          <cell r="Q1990" t="str">
            <v>Infrastructure Technology Failed Assets</v>
          </cell>
          <cell r="R1990">
            <v>440.41</v>
          </cell>
          <cell r="S1990" t="str">
            <v>5037</v>
          </cell>
          <cell r="T1990" t="str">
            <v>35N09</v>
          </cell>
          <cell r="U1990" t="str">
            <v>Programs</v>
          </cell>
          <cell r="V1990" t="str">
            <v>CD.AA.391100</v>
          </cell>
          <cell r="W1990">
            <v>9.307E-2</v>
          </cell>
          <cell r="X1990">
            <v>40.988958700000005</v>
          </cell>
        </row>
        <row r="1991">
          <cell r="B1991" t="str">
            <v>35N09</v>
          </cell>
          <cell r="C1991" t="str">
            <v>5037</v>
          </cell>
          <cell r="D1991" t="str">
            <v>ITFA Comms Device Blanket</v>
          </cell>
          <cell r="E1991" t="str">
            <v>09906815</v>
          </cell>
          <cell r="F1991" t="str">
            <v>GP-Cap Blanket</v>
          </cell>
          <cell r="G1991">
            <v>44197</v>
          </cell>
          <cell r="H1991" t="str">
            <v>202107</v>
          </cell>
          <cell r="I1991">
            <v>202107</v>
          </cell>
          <cell r="J1991" t="str">
            <v>CD</v>
          </cell>
          <cell r="K1991" t="str">
            <v>AA</v>
          </cell>
          <cell r="L1991" t="str">
            <v>397000</v>
          </cell>
          <cell r="M1991" t="str">
            <v xml:space="preserve">099                                </v>
          </cell>
          <cell r="N1991" t="str">
            <v>00</v>
          </cell>
          <cell r="O1991" t="str">
            <v xml:space="preserve">UADD    </v>
          </cell>
          <cell r="P1991" t="str">
            <v>Infrastructure Technology Failed Assets</v>
          </cell>
          <cell r="Q1991" t="str">
            <v>Infrastructure Technology Failed Assets</v>
          </cell>
          <cell r="R1991">
            <v>1181.19</v>
          </cell>
          <cell r="S1991" t="str">
            <v>5037</v>
          </cell>
          <cell r="T1991" t="str">
            <v>35N09</v>
          </cell>
          <cell r="U1991" t="str">
            <v>Programs</v>
          </cell>
          <cell r="V1991" t="str">
            <v>CD.AA.397000</v>
          </cell>
          <cell r="W1991">
            <v>9.307E-2</v>
          </cell>
          <cell r="X1991">
            <v>109.93335330000001</v>
          </cell>
        </row>
        <row r="1992">
          <cell r="B1992" t="str">
            <v>35N09</v>
          </cell>
          <cell r="C1992" t="str">
            <v>5037</v>
          </cell>
          <cell r="D1992" t="str">
            <v>ITFA Network Device Blanket</v>
          </cell>
          <cell r="E1992" t="str">
            <v>09906813</v>
          </cell>
          <cell r="F1992" t="str">
            <v>GP-Cap Blanket</v>
          </cell>
          <cell r="G1992">
            <v>44197</v>
          </cell>
          <cell r="H1992" t="str">
            <v>202107</v>
          </cell>
          <cell r="I1992">
            <v>202107</v>
          </cell>
          <cell r="J1992" t="str">
            <v>CD</v>
          </cell>
          <cell r="K1992" t="str">
            <v>AA</v>
          </cell>
          <cell r="L1992" t="str">
            <v>397000</v>
          </cell>
          <cell r="M1992" t="str">
            <v xml:space="preserve">099                                </v>
          </cell>
          <cell r="N1992" t="str">
            <v>00</v>
          </cell>
          <cell r="O1992" t="str">
            <v xml:space="preserve">UADD    </v>
          </cell>
          <cell r="P1992" t="str">
            <v>Infrastructure Technology Failed Assets</v>
          </cell>
          <cell r="Q1992" t="str">
            <v>Infrastructure Technology Failed Assets</v>
          </cell>
          <cell r="R1992">
            <v>2958.11</v>
          </cell>
          <cell r="S1992" t="str">
            <v>5037</v>
          </cell>
          <cell r="T1992" t="str">
            <v>35N09</v>
          </cell>
          <cell r="U1992" t="str">
            <v>Programs</v>
          </cell>
          <cell r="V1992" t="str">
            <v>CD.AA.397000</v>
          </cell>
          <cell r="W1992">
            <v>9.307E-2</v>
          </cell>
          <cell r="X1992">
            <v>275.31129770000001</v>
          </cell>
        </row>
        <row r="1993">
          <cell r="B1993" t="str">
            <v>35N09</v>
          </cell>
          <cell r="C1993" t="str">
            <v>5037</v>
          </cell>
          <cell r="D1993" t="str">
            <v>ITFA Storage Device Blanket</v>
          </cell>
          <cell r="E1993" t="str">
            <v>09906816</v>
          </cell>
          <cell r="F1993" t="str">
            <v>GP-Cap Blanket</v>
          </cell>
          <cell r="G1993">
            <v>44197</v>
          </cell>
          <cell r="H1993" t="str">
            <v>202107</v>
          </cell>
          <cell r="I1993">
            <v>202107</v>
          </cell>
          <cell r="J1993" t="str">
            <v>CD</v>
          </cell>
          <cell r="K1993" t="str">
            <v>AA</v>
          </cell>
          <cell r="L1993" t="str">
            <v>391100</v>
          </cell>
          <cell r="M1993" t="str">
            <v xml:space="preserve">099                                </v>
          </cell>
          <cell r="N1993" t="str">
            <v>00</v>
          </cell>
          <cell r="O1993" t="str">
            <v xml:space="preserve">UADD    </v>
          </cell>
          <cell r="P1993" t="str">
            <v>Infrastructure Technology Failed Assets</v>
          </cell>
          <cell r="Q1993" t="str">
            <v>Infrastructure Technology Failed Assets</v>
          </cell>
          <cell r="R1993">
            <v>70.849999999999994</v>
          </cell>
          <cell r="S1993" t="str">
            <v>5037</v>
          </cell>
          <cell r="T1993" t="str">
            <v>35N09</v>
          </cell>
          <cell r="U1993" t="str">
            <v>Programs</v>
          </cell>
          <cell r="V1993" t="str">
            <v>CD.AA.391100</v>
          </cell>
          <cell r="W1993">
            <v>9.307E-2</v>
          </cell>
          <cell r="X1993">
            <v>6.5940094999999994</v>
          </cell>
        </row>
        <row r="1994">
          <cell r="B1994" t="str">
            <v>39E29</v>
          </cell>
          <cell r="C1994" t="str">
            <v>5039</v>
          </cell>
          <cell r="D1994" t="str">
            <v>Basic Workspace Technology</v>
          </cell>
          <cell r="E1994" t="str">
            <v>09906574</v>
          </cell>
          <cell r="F1994" t="str">
            <v>GP-Cap Blanket</v>
          </cell>
          <cell r="G1994">
            <v>43374</v>
          </cell>
          <cell r="H1994" t="str">
            <v>202107</v>
          </cell>
          <cell r="I1994">
            <v>202107</v>
          </cell>
          <cell r="J1994" t="str">
            <v>CD</v>
          </cell>
          <cell r="K1994" t="str">
            <v>AA</v>
          </cell>
          <cell r="L1994" t="str">
            <v>303100</v>
          </cell>
          <cell r="M1994" t="str">
            <v xml:space="preserve">099                                </v>
          </cell>
          <cell r="N1994" t="str">
            <v>00</v>
          </cell>
          <cell r="O1994" t="str">
            <v xml:space="preserve">UADD    </v>
          </cell>
          <cell r="P1994" t="str">
            <v>Basic Workplace Technology Delivery</v>
          </cell>
          <cell r="Q1994" t="str">
            <v>Basic Workplace Technology Delivery</v>
          </cell>
          <cell r="R1994">
            <v>20454.669999999998</v>
          </cell>
          <cell r="S1994" t="str">
            <v>5039</v>
          </cell>
          <cell r="T1994" t="str">
            <v>39E29</v>
          </cell>
          <cell r="U1994" t="str">
            <v>Programs</v>
          </cell>
          <cell r="V1994" t="str">
            <v>CD.AA.303100</v>
          </cell>
          <cell r="W1994">
            <v>9.307E-2</v>
          </cell>
          <cell r="X1994">
            <v>1903.7161368999998</v>
          </cell>
        </row>
        <row r="1995">
          <cell r="B1995" t="str">
            <v>39E29</v>
          </cell>
          <cell r="C1995" t="str">
            <v>5039</v>
          </cell>
          <cell r="D1995" t="str">
            <v>Basic Workspace Technology</v>
          </cell>
          <cell r="E1995" t="str">
            <v>09906574</v>
          </cell>
          <cell r="F1995" t="str">
            <v>GP-Cap Blanket</v>
          </cell>
          <cell r="G1995">
            <v>43374</v>
          </cell>
          <cell r="H1995" t="str">
            <v>202107</v>
          </cell>
          <cell r="I1995">
            <v>202107</v>
          </cell>
          <cell r="J1995" t="str">
            <v>CD</v>
          </cell>
          <cell r="K1995" t="str">
            <v>AA</v>
          </cell>
          <cell r="L1995" t="str">
            <v>391000</v>
          </cell>
          <cell r="M1995" t="str">
            <v xml:space="preserve">099                                </v>
          </cell>
          <cell r="N1995" t="str">
            <v>00</v>
          </cell>
          <cell r="O1995" t="str">
            <v xml:space="preserve">UADD    </v>
          </cell>
          <cell r="P1995" t="str">
            <v>Basic Workplace Technology Delivery</v>
          </cell>
          <cell r="Q1995" t="str">
            <v>Basic Workplace Technology Delivery</v>
          </cell>
          <cell r="R1995">
            <v>20454.689999999999</v>
          </cell>
          <cell r="S1995" t="str">
            <v>5039</v>
          </cell>
          <cell r="T1995" t="str">
            <v>39E29</v>
          </cell>
          <cell r="U1995" t="str">
            <v>Programs</v>
          </cell>
          <cell r="V1995" t="str">
            <v>CD.AA.391000</v>
          </cell>
          <cell r="W1995">
            <v>9.307E-2</v>
          </cell>
          <cell r="X1995">
            <v>1903.7179982999999</v>
          </cell>
        </row>
        <row r="1996">
          <cell r="B1996" t="str">
            <v>39E29</v>
          </cell>
          <cell r="C1996" t="str">
            <v>5039</v>
          </cell>
          <cell r="D1996" t="str">
            <v>Basic Workspace Technology</v>
          </cell>
          <cell r="E1996" t="str">
            <v>09906574</v>
          </cell>
          <cell r="F1996" t="str">
            <v>GP-Cap Blanket</v>
          </cell>
          <cell r="G1996">
            <v>43374</v>
          </cell>
          <cell r="H1996" t="str">
            <v>202107</v>
          </cell>
          <cell r="I1996">
            <v>202107</v>
          </cell>
          <cell r="J1996" t="str">
            <v>CD</v>
          </cell>
          <cell r="K1996" t="str">
            <v>AA</v>
          </cell>
          <cell r="L1996" t="str">
            <v>391100</v>
          </cell>
          <cell r="M1996" t="str">
            <v xml:space="preserve">099                                </v>
          </cell>
          <cell r="N1996" t="str">
            <v>00</v>
          </cell>
          <cell r="O1996" t="str">
            <v xml:space="preserve">UADD    </v>
          </cell>
          <cell r="P1996" t="str">
            <v>Basic Workplace Technology Delivery</v>
          </cell>
          <cell r="Q1996" t="str">
            <v>Basic Workplace Technology Delivery</v>
          </cell>
          <cell r="R1996">
            <v>20454.689999999999</v>
          </cell>
          <cell r="S1996" t="str">
            <v>5039</v>
          </cell>
          <cell r="T1996" t="str">
            <v>39E29</v>
          </cell>
          <cell r="U1996" t="str">
            <v>Programs</v>
          </cell>
          <cell r="V1996" t="str">
            <v>CD.AA.391100</v>
          </cell>
          <cell r="W1996">
            <v>9.307E-2</v>
          </cell>
          <cell r="X1996">
            <v>1903.7179982999999</v>
          </cell>
        </row>
        <row r="1997">
          <cell r="B1997" t="str">
            <v>39E29</v>
          </cell>
          <cell r="C1997" t="str">
            <v>5039</v>
          </cell>
          <cell r="D1997" t="str">
            <v>Basic Workspace Technology</v>
          </cell>
          <cell r="E1997" t="str">
            <v>09906574</v>
          </cell>
          <cell r="F1997" t="str">
            <v>GP-Cap Blanket</v>
          </cell>
          <cell r="G1997">
            <v>43374</v>
          </cell>
          <cell r="H1997" t="str">
            <v>202107</v>
          </cell>
          <cell r="I1997">
            <v>202107</v>
          </cell>
          <cell r="J1997" t="str">
            <v>CD</v>
          </cell>
          <cell r="K1997" t="str">
            <v>AA</v>
          </cell>
          <cell r="L1997" t="str">
            <v>397000</v>
          </cell>
          <cell r="M1997" t="str">
            <v xml:space="preserve">099                                </v>
          </cell>
          <cell r="N1997" t="str">
            <v>00</v>
          </cell>
          <cell r="O1997" t="str">
            <v xml:space="preserve">UADD    </v>
          </cell>
          <cell r="P1997" t="str">
            <v>Basic Workplace Technology Delivery</v>
          </cell>
          <cell r="Q1997" t="str">
            <v>Basic Workplace Technology Delivery</v>
          </cell>
          <cell r="R1997">
            <v>20454.71</v>
          </cell>
          <cell r="S1997" t="str">
            <v>5039</v>
          </cell>
          <cell r="T1997" t="str">
            <v>39E29</v>
          </cell>
          <cell r="U1997" t="str">
            <v>Programs</v>
          </cell>
          <cell r="V1997" t="str">
            <v>CD.AA.397000</v>
          </cell>
          <cell r="W1997">
            <v>9.307E-2</v>
          </cell>
          <cell r="X1997">
            <v>1903.7198596999999</v>
          </cell>
        </row>
        <row r="1998">
          <cell r="B1998" t="str">
            <v>01C11</v>
          </cell>
          <cell r="C1998" t="str">
            <v>5040</v>
          </cell>
          <cell r="D1998" t="str">
            <v>CC&amp;B/MDM Pkgs 1 2021</v>
          </cell>
          <cell r="E1998" t="str">
            <v>09906777</v>
          </cell>
          <cell r="F1998" t="str">
            <v>GP-Cap Specific</v>
          </cell>
          <cell r="G1998">
            <v>44166</v>
          </cell>
          <cell r="H1998" t="str">
            <v>202107</v>
          </cell>
          <cell r="I1998">
            <v>202107</v>
          </cell>
          <cell r="J1998" t="str">
            <v>CD</v>
          </cell>
          <cell r="K1998" t="str">
            <v>AA</v>
          </cell>
          <cell r="L1998" t="str">
            <v>303100</v>
          </cell>
          <cell r="M1998" t="str">
            <v xml:space="preserve">099                                </v>
          </cell>
          <cell r="N1998" t="str">
            <v>00</v>
          </cell>
          <cell r="O1998" t="str">
            <v xml:space="preserve">UADD    </v>
          </cell>
          <cell r="P1998" t="str">
            <v>Customer Transactional Systems</v>
          </cell>
          <cell r="Q1998" t="str">
            <v>Customer Transactional Systems</v>
          </cell>
          <cell r="R1998">
            <v>33086.79</v>
          </cell>
          <cell r="S1998" t="str">
            <v>5040</v>
          </cell>
          <cell r="T1998" t="str">
            <v>01C11</v>
          </cell>
          <cell r="V1998" t="str">
            <v>CD.AA.303100</v>
          </cell>
          <cell r="W1998">
            <v>9.307E-2</v>
          </cell>
          <cell r="X1998">
            <v>3079.3875453000001</v>
          </cell>
        </row>
        <row r="1999">
          <cell r="B1999" t="str">
            <v>41W01</v>
          </cell>
          <cell r="C1999" t="str">
            <v>5041</v>
          </cell>
          <cell r="D1999" t="str">
            <v>GIS Enhancements 2021 Pkg 1</v>
          </cell>
          <cell r="E1999" t="str">
            <v>09906780</v>
          </cell>
          <cell r="F1999" t="str">
            <v>GP-Cap Specific</v>
          </cell>
          <cell r="G1999">
            <v>44166</v>
          </cell>
          <cell r="H1999" t="str">
            <v>202107</v>
          </cell>
          <cell r="I1999">
            <v>202107</v>
          </cell>
          <cell r="J1999" t="str">
            <v>CD</v>
          </cell>
          <cell r="K1999" t="str">
            <v>AA</v>
          </cell>
          <cell r="L1999" t="str">
            <v>303103</v>
          </cell>
          <cell r="M1999" t="str">
            <v xml:space="preserve">099                                </v>
          </cell>
          <cell r="N1999" t="str">
            <v>00</v>
          </cell>
          <cell r="O1999" t="str">
            <v xml:space="preserve">UADD    </v>
          </cell>
          <cell r="P1999" t="str">
            <v>Energy Delivery Modernization &amp; Operational Effici</v>
          </cell>
          <cell r="Q1999" t="str">
            <v>Energy Delivery Modernization &amp; Operational Effici</v>
          </cell>
          <cell r="R1999">
            <v>906.67</v>
          </cell>
          <cell r="S1999" t="str">
            <v>5041</v>
          </cell>
          <cell r="T1999" t="str">
            <v>41W01</v>
          </cell>
          <cell r="V1999" t="str">
            <v>CD.AA.303103</v>
          </cell>
          <cell r="W1999">
            <v>9.307E-2</v>
          </cell>
          <cell r="X1999">
            <v>84.383776900000001</v>
          </cell>
        </row>
        <row r="2000">
          <cell r="B2000" t="str">
            <v>47C08</v>
          </cell>
          <cell r="C2000" t="str">
            <v>5147</v>
          </cell>
          <cell r="D2000" t="str">
            <v>MobilityintheField-2021 Pkg 1</v>
          </cell>
          <cell r="E2000" t="str">
            <v>09906785</v>
          </cell>
          <cell r="F2000" t="str">
            <v>GP-Cap Specific</v>
          </cell>
          <cell r="G2000">
            <v>44166</v>
          </cell>
          <cell r="H2000" t="str">
            <v>202107</v>
          </cell>
          <cell r="I2000">
            <v>202107</v>
          </cell>
          <cell r="J2000" t="str">
            <v>CD</v>
          </cell>
          <cell r="K2000" t="str">
            <v>AA</v>
          </cell>
          <cell r="L2000" t="str">
            <v>303103</v>
          </cell>
          <cell r="M2000" t="str">
            <v xml:space="preserve">099                                </v>
          </cell>
          <cell r="N2000" t="str">
            <v>00</v>
          </cell>
          <cell r="O2000" t="str">
            <v xml:space="preserve">UADD    </v>
          </cell>
          <cell r="P2000" t="str">
            <v>Project Atlas</v>
          </cell>
          <cell r="Q2000" t="str">
            <v>Atlas</v>
          </cell>
          <cell r="R2000">
            <v>3368.08</v>
          </cell>
          <cell r="S2000" t="str">
            <v>5147</v>
          </cell>
          <cell r="T2000" t="str">
            <v>47C08</v>
          </cell>
          <cell r="U2000" t="str">
            <v>Projects</v>
          </cell>
          <cell r="V2000" t="str">
            <v>CD.AA.303103</v>
          </cell>
          <cell r="W2000">
            <v>9.307E-2</v>
          </cell>
          <cell r="X2000">
            <v>313.4672056</v>
          </cell>
        </row>
        <row r="2001">
          <cell r="B2001" t="str">
            <v>47C08</v>
          </cell>
          <cell r="C2001" t="str">
            <v>5147</v>
          </cell>
          <cell r="D2001" t="str">
            <v>MobilityintheField-2021 Pkg 1</v>
          </cell>
          <cell r="E2001" t="str">
            <v>09906785</v>
          </cell>
          <cell r="F2001" t="str">
            <v>GP-Cap Specific</v>
          </cell>
          <cell r="G2001">
            <v>44166</v>
          </cell>
          <cell r="H2001" t="str">
            <v>202107</v>
          </cell>
          <cell r="I2001">
            <v>202107</v>
          </cell>
          <cell r="J2001" t="str">
            <v>CD</v>
          </cell>
          <cell r="K2001" t="str">
            <v>AA</v>
          </cell>
          <cell r="L2001" t="str">
            <v>397000</v>
          </cell>
          <cell r="M2001" t="str">
            <v xml:space="preserve">099                                </v>
          </cell>
          <cell r="N2001" t="str">
            <v>00</v>
          </cell>
          <cell r="O2001" t="str">
            <v xml:space="preserve">UADD    </v>
          </cell>
          <cell r="P2001" t="str">
            <v>Project Atlas</v>
          </cell>
          <cell r="Q2001" t="str">
            <v>Atlas</v>
          </cell>
          <cell r="R2001">
            <v>378.51</v>
          </cell>
          <cell r="S2001" t="str">
            <v>5147</v>
          </cell>
          <cell r="T2001" t="str">
            <v>47C08</v>
          </cell>
          <cell r="U2001" t="str">
            <v>Projects</v>
          </cell>
          <cell r="V2001" t="str">
            <v>CD.AA.397000</v>
          </cell>
          <cell r="W2001">
            <v>9.307E-2</v>
          </cell>
          <cell r="X2001">
            <v>35.2279257</v>
          </cell>
        </row>
        <row r="2002">
          <cell r="B2002" t="str">
            <v>51N09</v>
          </cell>
          <cell r="C2002" t="str">
            <v>5151</v>
          </cell>
          <cell r="D2002" t="str">
            <v>Digital Channel Pkg 1 2021</v>
          </cell>
          <cell r="E2002" t="str">
            <v>09906778</v>
          </cell>
          <cell r="F2002" t="str">
            <v>GP-Cap Specific</v>
          </cell>
          <cell r="G2002">
            <v>44166</v>
          </cell>
          <cell r="H2002" t="str">
            <v>202107</v>
          </cell>
          <cell r="I2002">
            <v>202107</v>
          </cell>
          <cell r="J2002" t="str">
            <v>CD</v>
          </cell>
          <cell r="K2002" t="str">
            <v>AA</v>
          </cell>
          <cell r="L2002" t="str">
            <v>303103</v>
          </cell>
          <cell r="M2002" t="str">
            <v xml:space="preserve">099                                </v>
          </cell>
          <cell r="N2002" t="str">
            <v>00</v>
          </cell>
          <cell r="O2002" t="str">
            <v xml:space="preserve">UADD    </v>
          </cell>
          <cell r="P2002" t="str">
            <v>Customer Facing Technology</v>
          </cell>
          <cell r="Q2002" t="str">
            <v>Customer Facing Technology</v>
          </cell>
          <cell r="R2002">
            <v>41560.160000000003</v>
          </cell>
          <cell r="S2002" t="str">
            <v>5151</v>
          </cell>
          <cell r="T2002" t="str">
            <v>51N09</v>
          </cell>
          <cell r="U2002" t="str">
            <v>Programs</v>
          </cell>
          <cell r="V2002" t="str">
            <v>CD.AA.303103</v>
          </cell>
          <cell r="W2002">
            <v>9.307E-2</v>
          </cell>
          <cell r="X2002">
            <v>3868.0040912000004</v>
          </cell>
        </row>
        <row r="2003">
          <cell r="B2003" t="str">
            <v>51N09</v>
          </cell>
          <cell r="C2003" t="str">
            <v>5151</v>
          </cell>
          <cell r="D2003" t="str">
            <v>Sitecore Upgrade</v>
          </cell>
          <cell r="E2003" t="str">
            <v>09906508</v>
          </cell>
          <cell r="F2003" t="str">
            <v>GP-Cap Specific</v>
          </cell>
          <cell r="G2003">
            <v>43525</v>
          </cell>
          <cell r="H2003" t="str">
            <v>202107</v>
          </cell>
          <cell r="I2003">
            <v>202107</v>
          </cell>
          <cell r="J2003" t="str">
            <v>CD</v>
          </cell>
          <cell r="K2003" t="str">
            <v>AA</v>
          </cell>
          <cell r="L2003" t="str">
            <v>303100</v>
          </cell>
          <cell r="M2003" t="str">
            <v xml:space="preserve">099                                </v>
          </cell>
          <cell r="N2003" t="str">
            <v>00</v>
          </cell>
          <cell r="O2003" t="str">
            <v xml:space="preserve">UADD    </v>
          </cell>
          <cell r="P2003" t="str">
            <v>Customer Facing Technology</v>
          </cell>
          <cell r="Q2003" t="str">
            <v>Customer Facing Technology</v>
          </cell>
          <cell r="R2003">
            <v>-20.11</v>
          </cell>
          <cell r="S2003" t="str">
            <v>5151</v>
          </cell>
          <cell r="T2003" t="str">
            <v>51N09</v>
          </cell>
          <cell r="U2003" t="str">
            <v>Programs</v>
          </cell>
          <cell r="V2003" t="str">
            <v>CD.AA.303100</v>
          </cell>
          <cell r="W2003">
            <v>9.307E-2</v>
          </cell>
          <cell r="X2003">
            <v>-1.8716377</v>
          </cell>
        </row>
        <row r="2004">
          <cell r="B2004" t="str">
            <v>51N09</v>
          </cell>
          <cell r="C2004" t="str">
            <v>5151</v>
          </cell>
          <cell r="D2004" t="str">
            <v>Sitecore Upgrade</v>
          </cell>
          <cell r="E2004" t="str">
            <v>09906508</v>
          </cell>
          <cell r="F2004" t="str">
            <v>GP-Cap Specific</v>
          </cell>
          <cell r="G2004">
            <v>43525</v>
          </cell>
          <cell r="H2004" t="str">
            <v>202107</v>
          </cell>
          <cell r="I2004">
            <v>202107</v>
          </cell>
          <cell r="J2004" t="str">
            <v>CD</v>
          </cell>
          <cell r="K2004" t="str">
            <v>AA</v>
          </cell>
          <cell r="L2004" t="str">
            <v>391100</v>
          </cell>
          <cell r="M2004" t="str">
            <v xml:space="preserve">099                                </v>
          </cell>
          <cell r="N2004" t="str">
            <v>00</v>
          </cell>
          <cell r="O2004" t="str">
            <v xml:space="preserve">UADD    </v>
          </cell>
          <cell r="P2004" t="str">
            <v>Customer Facing Technology</v>
          </cell>
          <cell r="Q2004" t="str">
            <v>Customer Facing Technology</v>
          </cell>
          <cell r="R2004">
            <v>-0.82</v>
          </cell>
          <cell r="S2004" t="str">
            <v>5151</v>
          </cell>
          <cell r="T2004" t="str">
            <v>51N09</v>
          </cell>
          <cell r="U2004" t="str">
            <v>Programs</v>
          </cell>
          <cell r="V2004" t="str">
            <v>CD.AA.391100</v>
          </cell>
          <cell r="W2004">
            <v>9.307E-2</v>
          </cell>
          <cell r="X2004">
            <v>-7.6317399999999994E-2</v>
          </cell>
        </row>
        <row r="2005">
          <cell r="B2005" t="str">
            <v>52N09</v>
          </cell>
          <cell r="C2005" t="str">
            <v>5152</v>
          </cell>
          <cell r="D2005" t="str">
            <v>(PCI) Walk-In - Kiosk</v>
          </cell>
          <cell r="E2005" t="str">
            <v>09906489</v>
          </cell>
          <cell r="F2005" t="str">
            <v>GP-Cap Specific</v>
          </cell>
          <cell r="G2005">
            <v>43497</v>
          </cell>
          <cell r="H2005" t="str">
            <v>202107</v>
          </cell>
          <cell r="I2005">
            <v>202107</v>
          </cell>
          <cell r="J2005" t="str">
            <v>CD</v>
          </cell>
          <cell r="K2005" t="str">
            <v>AA</v>
          </cell>
          <cell r="L2005" t="str">
            <v>303100</v>
          </cell>
          <cell r="M2005" t="str">
            <v xml:space="preserve">099                                </v>
          </cell>
          <cell r="N2005" t="str">
            <v>00</v>
          </cell>
          <cell r="O2005" t="str">
            <v xml:space="preserve">UADD    </v>
          </cell>
          <cell r="P2005" t="str">
            <v>Payment Card Industry (PCI)</v>
          </cell>
          <cell r="Q2005" t="str">
            <v>Payment Card Industry (PCI)</v>
          </cell>
          <cell r="R2005">
            <v>2174.2199999999998</v>
          </cell>
          <cell r="S2005" t="str">
            <v>5152</v>
          </cell>
          <cell r="T2005" t="str">
            <v>52N09</v>
          </cell>
          <cell r="U2005" t="str">
            <v>Projects</v>
          </cell>
          <cell r="V2005" t="str">
            <v>CD.AA.303100</v>
          </cell>
          <cell r="W2005">
            <v>9.307E-2</v>
          </cell>
          <cell r="X2005">
            <v>202.35465539999998</v>
          </cell>
        </row>
        <row r="2006">
          <cell r="B2006" t="str">
            <v>52N09</v>
          </cell>
          <cell r="C2006" t="str">
            <v>5152</v>
          </cell>
          <cell r="D2006" t="str">
            <v>(PCI) Walk-In - Kiosk</v>
          </cell>
          <cell r="E2006" t="str">
            <v>09906489</v>
          </cell>
          <cell r="F2006" t="str">
            <v>GP-Cap Specific</v>
          </cell>
          <cell r="G2006">
            <v>43497</v>
          </cell>
          <cell r="H2006" t="str">
            <v>202107</v>
          </cell>
          <cell r="I2006">
            <v>202107</v>
          </cell>
          <cell r="J2006" t="str">
            <v>CD</v>
          </cell>
          <cell r="K2006" t="str">
            <v>AA</v>
          </cell>
          <cell r="L2006" t="str">
            <v>391100</v>
          </cell>
          <cell r="M2006" t="str">
            <v xml:space="preserve">099                                </v>
          </cell>
          <cell r="N2006" t="str">
            <v>00</v>
          </cell>
          <cell r="O2006" t="str">
            <v xml:space="preserve">UADD    </v>
          </cell>
          <cell r="P2006" t="str">
            <v>Payment Card Industry (PCI)</v>
          </cell>
          <cell r="Q2006" t="str">
            <v>Payment Card Industry (PCI)</v>
          </cell>
          <cell r="R2006">
            <v>2642.1</v>
          </cell>
          <cell r="S2006" t="str">
            <v>5152</v>
          </cell>
          <cell r="T2006" t="str">
            <v>52N09</v>
          </cell>
          <cell r="U2006" t="str">
            <v>Projects</v>
          </cell>
          <cell r="V2006" t="str">
            <v>CD.AA.391100</v>
          </cell>
          <cell r="W2006">
            <v>9.307E-2</v>
          </cell>
          <cell r="X2006">
            <v>245.90024699999998</v>
          </cell>
        </row>
        <row r="2007">
          <cell r="B2007" t="str">
            <v>52N09</v>
          </cell>
          <cell r="C2007" t="str">
            <v>5152</v>
          </cell>
          <cell r="D2007" t="str">
            <v>PCI Telephone Paymt Compliance</v>
          </cell>
          <cell r="E2007" t="str">
            <v>09906214</v>
          </cell>
          <cell r="F2007" t="str">
            <v>GP-Cap Specific</v>
          </cell>
          <cell r="G2007">
            <v>42979</v>
          </cell>
          <cell r="H2007" t="str">
            <v>202107</v>
          </cell>
          <cell r="I2007">
            <v>202107</v>
          </cell>
          <cell r="J2007" t="str">
            <v>CD</v>
          </cell>
          <cell r="K2007" t="str">
            <v>AA</v>
          </cell>
          <cell r="L2007" t="str">
            <v>303100</v>
          </cell>
          <cell r="M2007" t="str">
            <v xml:space="preserve">099                                </v>
          </cell>
          <cell r="N2007" t="str">
            <v>00</v>
          </cell>
          <cell r="O2007" t="str">
            <v xml:space="preserve">CFNU    </v>
          </cell>
          <cell r="P2007" t="str">
            <v>Payment Card Industry (PCI)</v>
          </cell>
          <cell r="Q2007" t="str">
            <v>Payment Card Industry (PCI)</v>
          </cell>
          <cell r="R2007">
            <v>392212.28</v>
          </cell>
          <cell r="S2007" t="str">
            <v>5152</v>
          </cell>
          <cell r="T2007" t="str">
            <v>52N09</v>
          </cell>
          <cell r="U2007" t="str">
            <v>Projects</v>
          </cell>
          <cell r="V2007" t="str">
            <v>CD.AA.303100</v>
          </cell>
          <cell r="W2007">
            <v>9.307E-2</v>
          </cell>
          <cell r="X2007">
            <v>36503.1968996</v>
          </cell>
        </row>
        <row r="2008">
          <cell r="B2008" t="str">
            <v>52N09</v>
          </cell>
          <cell r="C2008" t="str">
            <v>5152</v>
          </cell>
          <cell r="D2008" t="str">
            <v>PCI Telephone Paymt Compliance</v>
          </cell>
          <cell r="E2008" t="str">
            <v>09906214</v>
          </cell>
          <cell r="F2008" t="str">
            <v>GP-Cap Specific</v>
          </cell>
          <cell r="G2008">
            <v>42979</v>
          </cell>
          <cell r="H2008" t="str">
            <v>202107</v>
          </cell>
          <cell r="I2008">
            <v>202107</v>
          </cell>
          <cell r="J2008" t="str">
            <v>CD</v>
          </cell>
          <cell r="K2008" t="str">
            <v>AA</v>
          </cell>
          <cell r="L2008" t="str">
            <v>303100</v>
          </cell>
          <cell r="M2008" t="str">
            <v xml:space="preserve">099                                </v>
          </cell>
          <cell r="N2008" t="str">
            <v>00</v>
          </cell>
          <cell r="O2008" t="str">
            <v xml:space="preserve">NURV    </v>
          </cell>
          <cell r="P2008" t="str">
            <v>Payment Card Industry (PCI)</v>
          </cell>
          <cell r="Q2008" t="str">
            <v>Payment Card Industry (PCI)</v>
          </cell>
          <cell r="R2008">
            <v>-290690.03999999998</v>
          </cell>
          <cell r="S2008" t="str">
            <v>5152</v>
          </cell>
          <cell r="T2008" t="str">
            <v>52N09</v>
          </cell>
          <cell r="U2008" t="str">
            <v>Projects</v>
          </cell>
          <cell r="V2008" t="str">
            <v>CD.AA.303100</v>
          </cell>
          <cell r="W2008">
            <v>9.307E-2</v>
          </cell>
          <cell r="X2008">
            <v>-27054.5220228</v>
          </cell>
        </row>
        <row r="2009">
          <cell r="B2009" t="str">
            <v>52N09</v>
          </cell>
          <cell r="C2009" t="str">
            <v>5152</v>
          </cell>
          <cell r="D2009" t="str">
            <v>PCI Telephone Paymt Compliance</v>
          </cell>
          <cell r="E2009" t="str">
            <v>09906214</v>
          </cell>
          <cell r="F2009" t="str">
            <v>GP-Cap Specific</v>
          </cell>
          <cell r="G2009">
            <v>42979</v>
          </cell>
          <cell r="H2009" t="str">
            <v>202107</v>
          </cell>
          <cell r="I2009">
            <v>202107</v>
          </cell>
          <cell r="J2009" t="str">
            <v>CD</v>
          </cell>
          <cell r="K2009" t="str">
            <v>AA</v>
          </cell>
          <cell r="L2009" t="str">
            <v>391100</v>
          </cell>
          <cell r="M2009" t="str">
            <v xml:space="preserve">099                                </v>
          </cell>
          <cell r="N2009" t="str">
            <v>00</v>
          </cell>
          <cell r="O2009" t="str">
            <v xml:space="preserve">NURV    </v>
          </cell>
          <cell r="P2009" t="str">
            <v>Payment Card Industry (PCI)</v>
          </cell>
          <cell r="Q2009" t="str">
            <v>Payment Card Industry (PCI)</v>
          </cell>
          <cell r="R2009">
            <v>-116276.04</v>
          </cell>
          <cell r="S2009" t="str">
            <v>5152</v>
          </cell>
          <cell r="T2009" t="str">
            <v>52N09</v>
          </cell>
          <cell r="U2009" t="str">
            <v>Projects</v>
          </cell>
          <cell r="V2009" t="str">
            <v>CD.AA.391100</v>
          </cell>
          <cell r="W2009">
            <v>9.307E-2</v>
          </cell>
          <cell r="X2009">
            <v>-10821.8110428</v>
          </cell>
        </row>
        <row r="2010">
          <cell r="B2010" t="str">
            <v>52N09</v>
          </cell>
          <cell r="C2010" t="str">
            <v>5152</v>
          </cell>
          <cell r="D2010" t="str">
            <v>PCI Telephone Paymt Compliance</v>
          </cell>
          <cell r="E2010" t="str">
            <v>09906214</v>
          </cell>
          <cell r="F2010" t="str">
            <v>GP-Cap Specific</v>
          </cell>
          <cell r="G2010">
            <v>42979</v>
          </cell>
          <cell r="H2010" t="str">
            <v>202107</v>
          </cell>
          <cell r="I2010">
            <v>202107</v>
          </cell>
          <cell r="J2010" t="str">
            <v>CD</v>
          </cell>
          <cell r="K2010" t="str">
            <v>AA</v>
          </cell>
          <cell r="L2010" t="str">
            <v>397000</v>
          </cell>
          <cell r="M2010" t="str">
            <v xml:space="preserve">099                                </v>
          </cell>
          <cell r="N2010" t="str">
            <v>00</v>
          </cell>
          <cell r="O2010" t="str">
            <v xml:space="preserve">CFNU    </v>
          </cell>
          <cell r="P2010" t="str">
            <v>Payment Card Industry (PCI)</v>
          </cell>
          <cell r="Q2010" t="str">
            <v>Payment Card Industry (PCI)</v>
          </cell>
          <cell r="R2010">
            <v>305443.84999999998</v>
          </cell>
          <cell r="S2010" t="str">
            <v>5152</v>
          </cell>
          <cell r="T2010" t="str">
            <v>52N09</v>
          </cell>
          <cell r="U2010" t="str">
            <v>Projects</v>
          </cell>
          <cell r="V2010" t="str">
            <v>CD.AA.397000</v>
          </cell>
          <cell r="W2010">
            <v>9.307E-2</v>
          </cell>
          <cell r="X2010">
            <v>28427.659119499996</v>
          </cell>
        </row>
        <row r="2011">
          <cell r="B2011" t="str">
            <v>52N09</v>
          </cell>
          <cell r="C2011" t="str">
            <v>5152</v>
          </cell>
          <cell r="D2011" t="str">
            <v>PCI Telephone Paymt Compliance</v>
          </cell>
          <cell r="E2011" t="str">
            <v>09906214</v>
          </cell>
          <cell r="F2011" t="str">
            <v>GP-Cap Specific</v>
          </cell>
          <cell r="G2011">
            <v>42979</v>
          </cell>
          <cell r="H2011" t="str">
            <v>202107</v>
          </cell>
          <cell r="I2011">
            <v>202107</v>
          </cell>
          <cell r="J2011" t="str">
            <v>CD</v>
          </cell>
          <cell r="K2011" t="str">
            <v>AA</v>
          </cell>
          <cell r="L2011" t="str">
            <v>397000</v>
          </cell>
          <cell r="M2011" t="str">
            <v xml:space="preserve">099                                </v>
          </cell>
          <cell r="N2011" t="str">
            <v>SPOTE</v>
          </cell>
          <cell r="O2011" t="str">
            <v xml:space="preserve">NURV    </v>
          </cell>
          <cell r="P2011" t="str">
            <v>Payment Card Industry (PCI)</v>
          </cell>
          <cell r="Q2011" t="str">
            <v>Payment Card Industry (PCI)</v>
          </cell>
          <cell r="R2011">
            <v>-290690.05</v>
          </cell>
          <cell r="S2011" t="str">
            <v>5152</v>
          </cell>
          <cell r="T2011" t="str">
            <v>52N09</v>
          </cell>
          <cell r="U2011" t="str">
            <v>Projects</v>
          </cell>
          <cell r="V2011" t="str">
            <v>CD.AA.397000</v>
          </cell>
          <cell r="W2011">
            <v>9.307E-2</v>
          </cell>
          <cell r="X2011">
            <v>-27054.5229535</v>
          </cell>
        </row>
        <row r="2012">
          <cell r="B2012" t="str">
            <v>55N09</v>
          </cell>
          <cell r="C2012" t="str">
            <v>5155</v>
          </cell>
          <cell r="D2012" t="str">
            <v>Active Directory Refresh</v>
          </cell>
          <cell r="E2012" t="str">
            <v>09906700</v>
          </cell>
          <cell r="F2012" t="str">
            <v>GP-Cap Specific</v>
          </cell>
          <cell r="G2012">
            <v>43952</v>
          </cell>
          <cell r="H2012" t="str">
            <v>202107</v>
          </cell>
          <cell r="I2012">
            <v>202107</v>
          </cell>
          <cell r="J2012" t="str">
            <v>CD</v>
          </cell>
          <cell r="K2012" t="str">
            <v>AA</v>
          </cell>
          <cell r="L2012" t="str">
            <v>303100</v>
          </cell>
          <cell r="M2012" t="str">
            <v xml:space="preserve">099                                </v>
          </cell>
          <cell r="N2012" t="str">
            <v>00</v>
          </cell>
          <cell r="O2012" t="str">
            <v xml:space="preserve">UADD    </v>
          </cell>
          <cell r="P2012" t="str">
            <v>Data Center Compute and Storage Systems</v>
          </cell>
          <cell r="Q2012" t="str">
            <v>Data Center Compute and Storage Systems</v>
          </cell>
          <cell r="R2012">
            <v>4669.3999999999996</v>
          </cell>
          <cell r="S2012" t="str">
            <v>5155</v>
          </cell>
          <cell r="T2012" t="str">
            <v>55N09</v>
          </cell>
          <cell r="U2012" t="str">
            <v>Programs</v>
          </cell>
          <cell r="V2012" t="str">
            <v>CD.AA.303100</v>
          </cell>
          <cell r="W2012">
            <v>9.307E-2</v>
          </cell>
          <cell r="X2012">
            <v>434.58105799999998</v>
          </cell>
        </row>
        <row r="2013">
          <cell r="B2013" t="str">
            <v>55N09</v>
          </cell>
          <cell r="C2013" t="str">
            <v>5155</v>
          </cell>
          <cell r="D2013" t="str">
            <v>Active Directory Refresh</v>
          </cell>
          <cell r="E2013" t="str">
            <v>09906700</v>
          </cell>
          <cell r="F2013" t="str">
            <v>GP-Cap Specific</v>
          </cell>
          <cell r="G2013">
            <v>43952</v>
          </cell>
          <cell r="H2013" t="str">
            <v>202107</v>
          </cell>
          <cell r="I2013">
            <v>202107</v>
          </cell>
          <cell r="J2013" t="str">
            <v>CD</v>
          </cell>
          <cell r="K2013" t="str">
            <v>AA</v>
          </cell>
          <cell r="L2013" t="str">
            <v>391100</v>
          </cell>
          <cell r="M2013" t="str">
            <v xml:space="preserve">099                                </v>
          </cell>
          <cell r="N2013" t="str">
            <v>00</v>
          </cell>
          <cell r="O2013" t="str">
            <v xml:space="preserve">UADD    </v>
          </cell>
          <cell r="P2013" t="str">
            <v>Data Center Compute and Storage Systems</v>
          </cell>
          <cell r="Q2013" t="str">
            <v>Data Center Compute and Storage Systems</v>
          </cell>
          <cell r="R2013">
            <v>0</v>
          </cell>
          <cell r="S2013" t="str">
            <v>5155</v>
          </cell>
          <cell r="T2013" t="str">
            <v>55N09</v>
          </cell>
          <cell r="U2013" t="str">
            <v>Programs</v>
          </cell>
          <cell r="V2013" t="str">
            <v>CD.AA.391100</v>
          </cell>
          <cell r="W2013">
            <v>9.307E-2</v>
          </cell>
          <cell r="X2013">
            <v>0</v>
          </cell>
        </row>
        <row r="2014">
          <cell r="B2014" t="str">
            <v>55N09</v>
          </cell>
          <cell r="C2014" t="str">
            <v>5155</v>
          </cell>
          <cell r="D2014" t="str">
            <v>Control Systems - Gen Storage</v>
          </cell>
          <cell r="E2014" t="str">
            <v>09906860</v>
          </cell>
          <cell r="F2014" t="str">
            <v>GP-Cap Specific</v>
          </cell>
          <cell r="G2014">
            <v>44287</v>
          </cell>
          <cell r="H2014" t="str">
            <v>202107</v>
          </cell>
          <cell r="I2014">
            <v>202107</v>
          </cell>
          <cell r="J2014" t="str">
            <v>CD</v>
          </cell>
          <cell r="K2014" t="str">
            <v>AA</v>
          </cell>
          <cell r="L2014" t="str">
            <v>391100</v>
          </cell>
          <cell r="M2014" t="str">
            <v xml:space="preserve">099                                </v>
          </cell>
          <cell r="N2014" t="str">
            <v>00</v>
          </cell>
          <cell r="O2014" t="str">
            <v xml:space="preserve">UADD    </v>
          </cell>
          <cell r="P2014" t="str">
            <v>Data Center Compute and Storage Systems</v>
          </cell>
          <cell r="Q2014" t="str">
            <v>Data Center Compute and Storage Systems</v>
          </cell>
          <cell r="R2014">
            <v>502.77</v>
          </cell>
          <cell r="S2014" t="str">
            <v>5155</v>
          </cell>
          <cell r="T2014" t="str">
            <v>55N09</v>
          </cell>
          <cell r="U2014" t="str">
            <v>Programs</v>
          </cell>
          <cell r="V2014" t="str">
            <v>CD.AA.391100</v>
          </cell>
          <cell r="W2014">
            <v>9.307E-2</v>
          </cell>
          <cell r="X2014">
            <v>46.792803899999996</v>
          </cell>
        </row>
        <row r="2015">
          <cell r="B2015" t="str">
            <v>55N09</v>
          </cell>
          <cell r="C2015" t="str">
            <v>5155</v>
          </cell>
          <cell r="D2015" t="str">
            <v>Desigo CC Implementation</v>
          </cell>
          <cell r="E2015" t="str">
            <v>09906641</v>
          </cell>
          <cell r="F2015" t="str">
            <v>GP-Cap Specific</v>
          </cell>
          <cell r="G2015">
            <v>43831</v>
          </cell>
          <cell r="H2015" t="str">
            <v>202107</v>
          </cell>
          <cell r="I2015">
            <v>202107</v>
          </cell>
          <cell r="J2015" t="str">
            <v>CD</v>
          </cell>
          <cell r="K2015" t="str">
            <v>AA</v>
          </cell>
          <cell r="L2015" t="str">
            <v>303105</v>
          </cell>
          <cell r="M2015" t="str">
            <v xml:space="preserve">099                                </v>
          </cell>
          <cell r="N2015" t="str">
            <v>00</v>
          </cell>
          <cell r="O2015" t="str">
            <v xml:space="preserve">UADD    </v>
          </cell>
          <cell r="P2015" t="str">
            <v>Data Center Compute and Storage Systems</v>
          </cell>
          <cell r="Q2015" t="str">
            <v>Data Center Compute and Storage Systems</v>
          </cell>
          <cell r="R2015">
            <v>40.130000000000003</v>
          </cell>
          <cell r="S2015" t="str">
            <v>5155</v>
          </cell>
          <cell r="T2015" t="str">
            <v>55N09</v>
          </cell>
          <cell r="U2015" t="str">
            <v>Programs</v>
          </cell>
          <cell r="V2015" t="str">
            <v>CD.AA.303105</v>
          </cell>
          <cell r="W2015">
            <v>9.307E-2</v>
          </cell>
          <cell r="X2015">
            <v>3.7348991000000002</v>
          </cell>
        </row>
        <row r="2016">
          <cell r="B2016" t="str">
            <v>55N09</v>
          </cell>
          <cell r="C2016" t="str">
            <v>5155</v>
          </cell>
          <cell r="D2016" t="str">
            <v>Desigo CC Implementation</v>
          </cell>
          <cell r="E2016" t="str">
            <v>09906641</v>
          </cell>
          <cell r="F2016" t="str">
            <v>GP-Cap Specific</v>
          </cell>
          <cell r="G2016">
            <v>43831</v>
          </cell>
          <cell r="H2016" t="str">
            <v>202107</v>
          </cell>
          <cell r="I2016">
            <v>202107</v>
          </cell>
          <cell r="J2016" t="str">
            <v>CD</v>
          </cell>
          <cell r="K2016" t="str">
            <v>AA</v>
          </cell>
          <cell r="L2016" t="str">
            <v>391100</v>
          </cell>
          <cell r="M2016" t="str">
            <v xml:space="preserve">099                                </v>
          </cell>
          <cell r="N2016" t="str">
            <v>00</v>
          </cell>
          <cell r="O2016" t="str">
            <v xml:space="preserve">UADD    </v>
          </cell>
          <cell r="P2016" t="str">
            <v>Data Center Compute and Storage Systems</v>
          </cell>
          <cell r="Q2016" t="str">
            <v>Data Center Compute and Storage Systems</v>
          </cell>
          <cell r="R2016">
            <v>3.48</v>
          </cell>
          <cell r="S2016" t="str">
            <v>5155</v>
          </cell>
          <cell r="T2016" t="str">
            <v>55N09</v>
          </cell>
          <cell r="U2016" t="str">
            <v>Programs</v>
          </cell>
          <cell r="V2016" t="str">
            <v>CD.AA.391100</v>
          </cell>
          <cell r="W2016">
            <v>9.307E-2</v>
          </cell>
          <cell r="X2016">
            <v>0.32388359999999999</v>
          </cell>
        </row>
        <row r="2017">
          <cell r="B2017" t="str">
            <v>56N09</v>
          </cell>
          <cell r="C2017" t="str">
            <v>5156</v>
          </cell>
          <cell r="D2017" t="str">
            <v>Regional Satellite Deployment</v>
          </cell>
          <cell r="E2017" t="str">
            <v>09906605</v>
          </cell>
          <cell r="F2017" t="str">
            <v>GP-Cap Specific</v>
          </cell>
          <cell r="G2017">
            <v>43525</v>
          </cell>
          <cell r="H2017" t="str">
            <v>202107</v>
          </cell>
          <cell r="I2017">
            <v>202107</v>
          </cell>
          <cell r="J2017" t="str">
            <v>CD</v>
          </cell>
          <cell r="K2017" t="str">
            <v>AA</v>
          </cell>
          <cell r="L2017" t="str">
            <v>397000</v>
          </cell>
          <cell r="M2017" t="str">
            <v xml:space="preserve">099                                </v>
          </cell>
          <cell r="N2017" t="str">
            <v>00</v>
          </cell>
          <cell r="O2017" t="str">
            <v xml:space="preserve">UADD    </v>
          </cell>
          <cell r="P2017" t="str">
            <v>Digital Grid Network Expansion</v>
          </cell>
          <cell r="Q2017" t="str">
            <v>Digital Grid Network Expansion</v>
          </cell>
          <cell r="R2017">
            <v>24.44</v>
          </cell>
          <cell r="S2017" t="str">
            <v>5156</v>
          </cell>
          <cell r="T2017" t="str">
            <v>56N09</v>
          </cell>
          <cell r="U2017" t="str">
            <v>Programs</v>
          </cell>
          <cell r="V2017" t="str">
            <v>CD.AA.397000</v>
          </cell>
          <cell r="W2017">
            <v>9.307E-2</v>
          </cell>
          <cell r="X2017">
            <v>2.2746308000000002</v>
          </cell>
        </row>
        <row r="2018">
          <cell r="B2018" t="str">
            <v>58K50</v>
          </cell>
          <cell r="C2018" t="str">
            <v>5158</v>
          </cell>
          <cell r="D2018" t="str">
            <v>CXP Implm Additional Features</v>
          </cell>
          <cell r="E2018" t="str">
            <v>09906729</v>
          </cell>
          <cell r="F2018" t="str">
            <v>GP-Cap Specific</v>
          </cell>
          <cell r="G2018">
            <v>43983</v>
          </cell>
          <cell r="H2018" t="str">
            <v>202107</v>
          </cell>
          <cell r="I2018">
            <v>202107</v>
          </cell>
          <cell r="J2018" t="str">
            <v>CD</v>
          </cell>
          <cell r="K2018" t="str">
            <v>AA</v>
          </cell>
          <cell r="L2018" t="str">
            <v>303135</v>
          </cell>
          <cell r="M2018" t="str">
            <v xml:space="preserve">099                                </v>
          </cell>
          <cell r="N2018" t="str">
            <v>00</v>
          </cell>
          <cell r="O2018" t="str">
            <v xml:space="preserve">UADD    </v>
          </cell>
          <cell r="P2018" t="str">
            <v>Customer Experience Platform Program</v>
          </cell>
          <cell r="Q2018" t="str">
            <v>Customer Experience Platform Program</v>
          </cell>
          <cell r="R2018">
            <v>121606.59</v>
          </cell>
          <cell r="S2018" t="str">
            <v>5158</v>
          </cell>
          <cell r="T2018" t="str">
            <v>58K50</v>
          </cell>
          <cell r="V2018" t="str">
            <v>CD.AA.303135</v>
          </cell>
          <cell r="W2018">
            <v>9.307E-2</v>
          </cell>
          <cell r="X2018">
            <v>11317.925331299999</v>
          </cell>
        </row>
        <row r="2019">
          <cell r="B2019" t="str">
            <v>80K51</v>
          </cell>
          <cell r="C2019" t="str">
            <v>7000</v>
          </cell>
          <cell r="D2019" t="str">
            <v>46210 Communications - SUV</v>
          </cell>
          <cell r="E2019" t="str">
            <v>09906684</v>
          </cell>
          <cell r="F2019" t="str">
            <v>GP-Cap Specific</v>
          </cell>
          <cell r="G2019">
            <v>43891</v>
          </cell>
          <cell r="H2019" t="str">
            <v>202107</v>
          </cell>
          <cell r="I2019">
            <v>202107</v>
          </cell>
          <cell r="J2019" t="str">
            <v>CD</v>
          </cell>
          <cell r="K2019" t="str">
            <v>AA</v>
          </cell>
          <cell r="L2019" t="str">
            <v>392046</v>
          </cell>
          <cell r="M2019" t="str">
            <v xml:space="preserve">099                                </v>
          </cell>
          <cell r="N2019" t="str">
            <v>00</v>
          </cell>
          <cell r="O2019" t="str">
            <v xml:space="preserve">UADD    </v>
          </cell>
          <cell r="P2019" t="str">
            <v>Transportation Equip</v>
          </cell>
          <cell r="Q2019" t="str">
            <v>Transportation Equipment-System Wide</v>
          </cell>
          <cell r="R2019">
            <v>269.41000000000003</v>
          </cell>
          <cell r="S2019" t="str">
            <v>7000</v>
          </cell>
          <cell r="T2019" t="str">
            <v>80K51</v>
          </cell>
          <cell r="U2019" t="str">
            <v>Programs</v>
          </cell>
          <cell r="V2019" t="str">
            <v>CD.AA.392046</v>
          </cell>
          <cell r="W2019">
            <v>9.307E-2</v>
          </cell>
          <cell r="X2019">
            <v>25.073988700000001</v>
          </cell>
        </row>
        <row r="2020">
          <cell r="B2020" t="str">
            <v>80K51</v>
          </cell>
          <cell r="C2020" t="str">
            <v>7000</v>
          </cell>
          <cell r="D2020" t="str">
            <v>56054 Roseburg - truck</v>
          </cell>
          <cell r="E2020" t="str">
            <v>98605135</v>
          </cell>
          <cell r="F2020" t="str">
            <v>GP-Cap Specific</v>
          </cell>
          <cell r="G2020">
            <v>43739</v>
          </cell>
          <cell r="H2020" t="str">
            <v>202107</v>
          </cell>
          <cell r="I2020">
            <v>202107</v>
          </cell>
          <cell r="J2020" t="str">
            <v>GD</v>
          </cell>
          <cell r="K2020" t="str">
            <v>OR</v>
          </cell>
          <cell r="L2020" t="str">
            <v>392056</v>
          </cell>
          <cell r="M2020" t="str">
            <v xml:space="preserve">068                                </v>
          </cell>
          <cell r="N2020" t="str">
            <v>00</v>
          </cell>
          <cell r="O2020" t="str">
            <v xml:space="preserve">CFNU    </v>
          </cell>
          <cell r="P2020" t="str">
            <v>Transportation Equip</v>
          </cell>
          <cell r="Q2020" t="str">
            <v>Transportation Equipment-System Wide</v>
          </cell>
          <cell r="R2020">
            <v>140221.03</v>
          </cell>
          <cell r="S2020" t="str">
            <v>7000</v>
          </cell>
          <cell r="T2020" t="str">
            <v>80K51</v>
          </cell>
          <cell r="U2020" t="str">
            <v>Programs</v>
          </cell>
          <cell r="V2020" t="str">
            <v>GD.OR.392056</v>
          </cell>
          <cell r="W2020">
            <v>1</v>
          </cell>
          <cell r="X2020">
            <v>140221.03</v>
          </cell>
        </row>
        <row r="2021">
          <cell r="B2021" t="str">
            <v>80K51</v>
          </cell>
          <cell r="C2021" t="str">
            <v>7000</v>
          </cell>
          <cell r="D2021" t="str">
            <v>56054 Roseburg - truck</v>
          </cell>
          <cell r="E2021" t="str">
            <v>98605135</v>
          </cell>
          <cell r="F2021" t="str">
            <v>GP-Cap Specific</v>
          </cell>
          <cell r="G2021">
            <v>43739</v>
          </cell>
          <cell r="H2021" t="str">
            <v>202107</v>
          </cell>
          <cell r="I2021">
            <v>202107</v>
          </cell>
          <cell r="J2021" t="str">
            <v>GD</v>
          </cell>
          <cell r="K2021" t="str">
            <v>OR</v>
          </cell>
          <cell r="L2021" t="str">
            <v>392056</v>
          </cell>
          <cell r="M2021" t="str">
            <v xml:space="preserve">068                                </v>
          </cell>
          <cell r="N2021" t="str">
            <v>00</v>
          </cell>
          <cell r="O2021" t="str">
            <v xml:space="preserve">NURV    </v>
          </cell>
          <cell r="P2021" t="str">
            <v>Transportation Equip</v>
          </cell>
          <cell r="Q2021" t="str">
            <v>Transportation Equipment-System Wide</v>
          </cell>
          <cell r="R2021">
            <v>-140221.03</v>
          </cell>
          <cell r="S2021" t="str">
            <v>7000</v>
          </cell>
          <cell r="T2021" t="str">
            <v>80K51</v>
          </cell>
          <cell r="U2021" t="str">
            <v>Programs</v>
          </cell>
          <cell r="V2021" t="str">
            <v>GD.OR.392056</v>
          </cell>
          <cell r="W2021">
            <v>1</v>
          </cell>
          <cell r="X2021">
            <v>-140221.03</v>
          </cell>
        </row>
        <row r="2022">
          <cell r="B2022" t="str">
            <v>80K51</v>
          </cell>
          <cell r="C2022" t="str">
            <v>7000</v>
          </cell>
          <cell r="D2022" t="str">
            <v>85054W Roseburg - welder</v>
          </cell>
          <cell r="E2022" t="str">
            <v>98605136</v>
          </cell>
          <cell r="F2022" t="str">
            <v>GP-Cap Specific</v>
          </cell>
          <cell r="G2022">
            <v>43739</v>
          </cell>
          <cell r="H2022" t="str">
            <v>202107</v>
          </cell>
          <cell r="I2022">
            <v>202107</v>
          </cell>
          <cell r="J2022" t="str">
            <v>GD</v>
          </cell>
          <cell r="K2022" t="str">
            <v>OR</v>
          </cell>
          <cell r="L2022" t="str">
            <v>392000</v>
          </cell>
          <cell r="M2022" t="str">
            <v xml:space="preserve">068                                </v>
          </cell>
          <cell r="N2022" t="str">
            <v>00</v>
          </cell>
          <cell r="O2022" t="str">
            <v xml:space="preserve">CFNU    </v>
          </cell>
          <cell r="P2022" t="str">
            <v>Transportation Equip</v>
          </cell>
          <cell r="Q2022" t="str">
            <v>Transportation Equipment-System Wide</v>
          </cell>
          <cell r="R2022">
            <v>12538.13</v>
          </cell>
          <cell r="S2022" t="str">
            <v>7000</v>
          </cell>
          <cell r="T2022" t="str">
            <v>80K51</v>
          </cell>
          <cell r="U2022" t="str">
            <v>Programs</v>
          </cell>
          <cell r="V2022" t="str">
            <v>GD.OR.392000</v>
          </cell>
          <cell r="W2022">
            <v>1</v>
          </cell>
          <cell r="X2022">
            <v>12538.13</v>
          </cell>
        </row>
        <row r="2023">
          <cell r="B2023" t="str">
            <v>80K51</v>
          </cell>
          <cell r="C2023" t="str">
            <v>7000</v>
          </cell>
          <cell r="D2023" t="str">
            <v>85054W Roseburg - welder</v>
          </cell>
          <cell r="E2023" t="str">
            <v>98605136</v>
          </cell>
          <cell r="F2023" t="str">
            <v>GP-Cap Specific</v>
          </cell>
          <cell r="G2023">
            <v>43739</v>
          </cell>
          <cell r="H2023" t="str">
            <v>202107</v>
          </cell>
          <cell r="I2023">
            <v>202107</v>
          </cell>
          <cell r="J2023" t="str">
            <v>GD</v>
          </cell>
          <cell r="K2023" t="str">
            <v>OR</v>
          </cell>
          <cell r="L2023" t="str">
            <v>392000</v>
          </cell>
          <cell r="M2023" t="str">
            <v xml:space="preserve">068                                </v>
          </cell>
          <cell r="N2023" t="str">
            <v>00</v>
          </cell>
          <cell r="O2023" t="str">
            <v xml:space="preserve">NURV    </v>
          </cell>
          <cell r="P2023" t="str">
            <v>Transportation Equip</v>
          </cell>
          <cell r="Q2023" t="str">
            <v>Transportation Equipment-System Wide</v>
          </cell>
          <cell r="R2023">
            <v>-12538.13</v>
          </cell>
          <cell r="S2023" t="str">
            <v>7000</v>
          </cell>
          <cell r="T2023" t="str">
            <v>80K51</v>
          </cell>
          <cell r="U2023" t="str">
            <v>Programs</v>
          </cell>
          <cell r="V2023" t="str">
            <v>GD.OR.392000</v>
          </cell>
          <cell r="W2023">
            <v>1</v>
          </cell>
          <cell r="X2023">
            <v>-12538.13</v>
          </cell>
        </row>
        <row r="2024">
          <cell r="B2024" t="str">
            <v>71H07</v>
          </cell>
          <cell r="C2024" t="str">
            <v>7001</v>
          </cell>
          <cell r="D2024" t="str">
            <v>COF- Welness Equiptment</v>
          </cell>
          <cell r="E2024" t="str">
            <v>11005317</v>
          </cell>
          <cell r="F2024" t="str">
            <v>GP-Cap Specific</v>
          </cell>
          <cell r="G2024">
            <v>43800</v>
          </cell>
          <cell r="H2024" t="str">
            <v>202107</v>
          </cell>
          <cell r="I2024">
            <v>202107</v>
          </cell>
          <cell r="J2024" t="str">
            <v>CD</v>
          </cell>
          <cell r="K2024" t="str">
            <v>AA</v>
          </cell>
          <cell r="L2024" t="str">
            <v>398000</v>
          </cell>
          <cell r="M2024" t="str">
            <v xml:space="preserve">099                                </v>
          </cell>
          <cell r="N2024" t="str">
            <v>00</v>
          </cell>
          <cell r="O2024" t="str">
            <v xml:space="preserve">UADD    </v>
          </cell>
          <cell r="P2024" t="str">
            <v>Structures &amp; Improv</v>
          </cell>
          <cell r="Q2024" t="str">
            <v>Structures and Improvements</v>
          </cell>
          <cell r="R2024">
            <v>9942.17</v>
          </cell>
          <cell r="S2024" t="str">
            <v>7001</v>
          </cell>
          <cell r="T2024" t="str">
            <v>71H07</v>
          </cell>
          <cell r="U2024" t="str">
            <v>Programs</v>
          </cell>
          <cell r="V2024" t="str">
            <v>CD.AA.398000</v>
          </cell>
          <cell r="W2024">
            <v>9.307E-2</v>
          </cell>
          <cell r="X2024">
            <v>925.31776190000005</v>
          </cell>
        </row>
        <row r="2025">
          <cell r="B2025" t="str">
            <v>71H07</v>
          </cell>
          <cell r="C2025" t="str">
            <v>7001</v>
          </cell>
          <cell r="D2025" t="str">
            <v>Gen Impr 1st Floor &amp; Bsmnt GOB</v>
          </cell>
          <cell r="E2025" t="str">
            <v>11005203</v>
          </cell>
          <cell r="F2025" t="str">
            <v>GP-Cap Specific</v>
          </cell>
          <cell r="G2025">
            <v>41275</v>
          </cell>
          <cell r="H2025" t="str">
            <v>202107</v>
          </cell>
          <cell r="I2025">
            <v>202107</v>
          </cell>
          <cell r="J2025" t="str">
            <v>CD</v>
          </cell>
          <cell r="K2025" t="str">
            <v>AA</v>
          </cell>
          <cell r="L2025" t="str">
            <v>390100</v>
          </cell>
          <cell r="M2025" t="str">
            <v xml:space="preserve">099                                </v>
          </cell>
          <cell r="N2025" t="str">
            <v>CENTR</v>
          </cell>
          <cell r="O2025" t="str">
            <v xml:space="preserve">CFNU    </v>
          </cell>
          <cell r="P2025" t="str">
            <v>Structures &amp; Improv</v>
          </cell>
          <cell r="Q2025" t="str">
            <v>Structures and Improvements</v>
          </cell>
          <cell r="R2025">
            <v>981892.78</v>
          </cell>
          <cell r="S2025" t="str">
            <v>7001</v>
          </cell>
          <cell r="T2025" t="str">
            <v>71H07</v>
          </cell>
          <cell r="U2025" t="str">
            <v>Programs</v>
          </cell>
          <cell r="V2025" t="str">
            <v>CD.AA.390100</v>
          </cell>
          <cell r="W2025">
            <v>9.307E-2</v>
          </cell>
          <cell r="X2025">
            <v>91384.7610346</v>
          </cell>
        </row>
        <row r="2026">
          <cell r="B2026" t="str">
            <v>71H07</v>
          </cell>
          <cell r="C2026" t="str">
            <v>7001</v>
          </cell>
          <cell r="D2026" t="str">
            <v>Gen Impr 1st Floor &amp; Bsmnt GOB</v>
          </cell>
          <cell r="E2026" t="str">
            <v>11005203</v>
          </cell>
          <cell r="F2026" t="str">
            <v>GP-Cap Specific</v>
          </cell>
          <cell r="G2026">
            <v>41275</v>
          </cell>
          <cell r="H2026" t="str">
            <v>202107</v>
          </cell>
          <cell r="I2026">
            <v>202107</v>
          </cell>
          <cell r="J2026" t="str">
            <v>CD</v>
          </cell>
          <cell r="K2026" t="str">
            <v>AA</v>
          </cell>
          <cell r="L2026" t="str">
            <v>390100</v>
          </cell>
          <cell r="M2026" t="str">
            <v xml:space="preserve">099                                </v>
          </cell>
          <cell r="N2026" t="str">
            <v>CENTR</v>
          </cell>
          <cell r="O2026" t="str">
            <v xml:space="preserve">NURV    </v>
          </cell>
          <cell r="P2026" t="str">
            <v>Structures &amp; Improv</v>
          </cell>
          <cell r="Q2026" t="str">
            <v>Structures and Improvements</v>
          </cell>
          <cell r="R2026">
            <v>-981892.78</v>
          </cell>
          <cell r="S2026" t="str">
            <v>7001</v>
          </cell>
          <cell r="T2026" t="str">
            <v>71H07</v>
          </cell>
          <cell r="U2026" t="str">
            <v>Programs</v>
          </cell>
          <cell r="V2026" t="str">
            <v>CD.AA.390100</v>
          </cell>
          <cell r="W2026">
            <v>9.307E-2</v>
          </cell>
          <cell r="X2026">
            <v>-91384.7610346</v>
          </cell>
        </row>
        <row r="2027">
          <cell r="B2027" t="str">
            <v>76H07</v>
          </cell>
          <cell r="C2027" t="str">
            <v>7003</v>
          </cell>
          <cell r="D2027" t="str">
            <v>Furniture Blanket</v>
          </cell>
          <cell r="E2027" t="str">
            <v>09905895</v>
          </cell>
          <cell r="F2027" t="str">
            <v>GP-Cap Blanket</v>
          </cell>
          <cell r="G2027">
            <v>42005</v>
          </cell>
          <cell r="H2027" t="str">
            <v>202107</v>
          </cell>
          <cell r="I2027">
            <v>202107</v>
          </cell>
          <cell r="J2027" t="str">
            <v>CD</v>
          </cell>
          <cell r="K2027" t="str">
            <v>AA</v>
          </cell>
          <cell r="L2027" t="str">
            <v>391000</v>
          </cell>
          <cell r="M2027" t="str">
            <v xml:space="preserve">099                                </v>
          </cell>
          <cell r="N2027" t="str">
            <v>00</v>
          </cell>
          <cell r="O2027" t="str">
            <v xml:space="preserve">UADD    </v>
          </cell>
          <cell r="P2027" t="str">
            <v>Office Furniture</v>
          </cell>
          <cell r="Q2027" t="str">
            <v>Office Furniture</v>
          </cell>
          <cell r="R2027">
            <v>8042.62</v>
          </cell>
          <cell r="S2027" t="str">
            <v>7003</v>
          </cell>
          <cell r="T2027" t="str">
            <v>76H07</v>
          </cell>
          <cell r="U2027" t="str">
            <v>Programs</v>
          </cell>
          <cell r="V2027" t="str">
            <v>CD.AA.391000</v>
          </cell>
          <cell r="W2027">
            <v>9.307E-2</v>
          </cell>
          <cell r="X2027">
            <v>748.52664340000001</v>
          </cell>
        </row>
        <row r="2028">
          <cell r="B2028" t="str">
            <v>86J51</v>
          </cell>
          <cell r="C2028" t="str">
            <v>7006</v>
          </cell>
          <cell r="D2028" t="str">
            <v>Common Capital Tools</v>
          </cell>
          <cell r="E2028" t="str">
            <v>09901860</v>
          </cell>
          <cell r="F2028" t="str">
            <v>GP-Cap Blanket</v>
          </cell>
          <cell r="G2028">
            <v>34317</v>
          </cell>
          <cell r="H2028" t="str">
            <v>202107</v>
          </cell>
          <cell r="I2028">
            <v>202107</v>
          </cell>
          <cell r="J2028" t="str">
            <v>CD</v>
          </cell>
          <cell r="K2028" t="str">
            <v>AA</v>
          </cell>
          <cell r="L2028" t="str">
            <v>394000</v>
          </cell>
          <cell r="M2028" t="str">
            <v xml:space="preserve">099                                </v>
          </cell>
          <cell r="N2028" t="str">
            <v>00</v>
          </cell>
          <cell r="O2028" t="str">
            <v xml:space="preserve">UADD    </v>
          </cell>
          <cell r="P2028" t="str">
            <v>Tools Lab &amp; Shop Equipment</v>
          </cell>
          <cell r="Q2028" t="str">
            <v>Tools/Lab/Shop Equipment</v>
          </cell>
          <cell r="R2028">
            <v>3292.72</v>
          </cell>
          <cell r="S2028" t="str">
            <v>7006</v>
          </cell>
          <cell r="T2028" t="str">
            <v>86J51</v>
          </cell>
          <cell r="U2028" t="str">
            <v>Programs</v>
          </cell>
          <cell r="V2028" t="str">
            <v>CD.AA.394000</v>
          </cell>
          <cell r="W2028">
            <v>9.307E-2</v>
          </cell>
          <cell r="X2028">
            <v>306.45345040000001</v>
          </cell>
        </row>
        <row r="2029">
          <cell r="B2029" t="str">
            <v>86J51</v>
          </cell>
          <cell r="C2029" t="str">
            <v>7006</v>
          </cell>
          <cell r="D2029" t="str">
            <v>Gas Capital Tools-Common</v>
          </cell>
          <cell r="E2029" t="str">
            <v>09901861</v>
          </cell>
          <cell r="F2029" t="str">
            <v>GP-Cap Blanket</v>
          </cell>
          <cell r="G2029">
            <v>34305</v>
          </cell>
          <cell r="H2029" t="str">
            <v>202107</v>
          </cell>
          <cell r="I2029">
            <v>202107</v>
          </cell>
          <cell r="J2029" t="str">
            <v>GD</v>
          </cell>
          <cell r="K2029" t="str">
            <v>AA</v>
          </cell>
          <cell r="L2029" t="str">
            <v>394000</v>
          </cell>
          <cell r="M2029" t="str">
            <v xml:space="preserve">099                                </v>
          </cell>
          <cell r="N2029" t="str">
            <v>00</v>
          </cell>
          <cell r="O2029" t="str">
            <v xml:space="preserve">UADD    </v>
          </cell>
          <cell r="P2029" t="str">
            <v>Tools Lab &amp; Shop Equipment</v>
          </cell>
          <cell r="Q2029" t="str">
            <v>Tools/Lab/Shop Equipment</v>
          </cell>
          <cell r="R2029">
            <v>4140.66</v>
          </cell>
          <cell r="S2029" t="str">
            <v>7006</v>
          </cell>
          <cell r="T2029" t="str">
            <v>86J51</v>
          </cell>
          <cell r="U2029" t="str">
            <v>Programs</v>
          </cell>
          <cell r="V2029" t="str">
            <v>GD.AA.394000</v>
          </cell>
          <cell r="W2029">
            <v>0.31167</v>
          </cell>
          <cell r="X2029">
            <v>1290.5195022</v>
          </cell>
        </row>
        <row r="2030">
          <cell r="B2030" t="str">
            <v>19C51</v>
          </cell>
          <cell r="C2030" t="str">
            <v>7060</v>
          </cell>
          <cell r="D2030" t="str">
            <v>CEF3 Lab Software &amp; Hardware</v>
          </cell>
          <cell r="E2030" t="str">
            <v>09906837</v>
          </cell>
          <cell r="F2030" t="str">
            <v>GP-Cap Specific</v>
          </cell>
          <cell r="G2030">
            <v>44256</v>
          </cell>
          <cell r="H2030" t="str">
            <v>202107</v>
          </cell>
          <cell r="I2030">
            <v>202107</v>
          </cell>
          <cell r="J2030" t="str">
            <v>CD</v>
          </cell>
          <cell r="K2030" t="str">
            <v>AA</v>
          </cell>
          <cell r="L2030" t="str">
            <v>303100</v>
          </cell>
          <cell r="M2030" t="str">
            <v xml:space="preserve">099                                </v>
          </cell>
          <cell r="N2030" t="str">
            <v>00</v>
          </cell>
          <cell r="O2030" t="str">
            <v xml:space="preserve">UADD    </v>
          </cell>
          <cell r="P2030" t="str">
            <v>Strategic Initiatives</v>
          </cell>
          <cell r="Q2030" t="str">
            <v>South Landing (Catalyst) - Clean Energy Fund 3</v>
          </cell>
          <cell r="R2030">
            <v>58456.86</v>
          </cell>
          <cell r="S2030" t="str">
            <v>7060</v>
          </cell>
          <cell r="T2030" t="str">
            <v>19C51</v>
          </cell>
          <cell r="U2030" t="str">
            <v>Projects</v>
          </cell>
          <cell r="V2030" t="str">
            <v>CD.AA.303100</v>
          </cell>
          <cell r="W2030">
            <v>9.307E-2</v>
          </cell>
          <cell r="X2030">
            <v>5440.5799601999997</v>
          </cell>
        </row>
        <row r="2031">
          <cell r="B2031" t="str">
            <v>19C51</v>
          </cell>
          <cell r="C2031" t="str">
            <v>7060</v>
          </cell>
          <cell r="D2031" t="str">
            <v>CEF3 Lab Software &amp; Hardware</v>
          </cell>
          <cell r="E2031" t="str">
            <v>09906837</v>
          </cell>
          <cell r="F2031" t="str">
            <v>GP-Cap Specific</v>
          </cell>
          <cell r="G2031">
            <v>44256</v>
          </cell>
          <cell r="H2031" t="str">
            <v>202107</v>
          </cell>
          <cell r="I2031">
            <v>202107</v>
          </cell>
          <cell r="J2031" t="str">
            <v>CD</v>
          </cell>
          <cell r="K2031" t="str">
            <v>AA</v>
          </cell>
          <cell r="L2031" t="str">
            <v>391100</v>
          </cell>
          <cell r="M2031" t="str">
            <v xml:space="preserve">099                                </v>
          </cell>
          <cell r="N2031" t="str">
            <v>00</v>
          </cell>
          <cell r="O2031" t="str">
            <v xml:space="preserve">UADD    </v>
          </cell>
          <cell r="P2031" t="str">
            <v>Strategic Initiatives</v>
          </cell>
          <cell r="Q2031" t="str">
            <v>South Landing (Catalyst) - Clean Energy Fund 3</v>
          </cell>
          <cell r="R2031">
            <v>58456.78</v>
          </cell>
          <cell r="S2031" t="str">
            <v>7060</v>
          </cell>
          <cell r="T2031" t="str">
            <v>19C51</v>
          </cell>
          <cell r="U2031" t="str">
            <v>Projects</v>
          </cell>
          <cell r="V2031" t="str">
            <v>CD.AA.391100</v>
          </cell>
          <cell r="W2031">
            <v>9.307E-2</v>
          </cell>
          <cell r="X2031">
            <v>5440.5725145999995</v>
          </cell>
        </row>
        <row r="2032">
          <cell r="B2032" t="str">
            <v>51H07</v>
          </cell>
          <cell r="C2032" t="str">
            <v>7060</v>
          </cell>
          <cell r="D2032" t="str">
            <v>HUB Facilities Funiture &amp; Fix</v>
          </cell>
          <cell r="E2032" t="str">
            <v>09906580</v>
          </cell>
          <cell r="F2032" t="str">
            <v>GP-Cap Specific</v>
          </cell>
          <cell r="G2032">
            <v>43739</v>
          </cell>
          <cell r="H2032" t="str">
            <v>202107</v>
          </cell>
          <cell r="I2032">
            <v>202107</v>
          </cell>
          <cell r="J2032" t="str">
            <v>CD</v>
          </cell>
          <cell r="K2032" t="str">
            <v>AA</v>
          </cell>
          <cell r="L2032" t="str">
            <v>391000</v>
          </cell>
          <cell r="M2032" t="str">
            <v xml:space="preserve">099                                </v>
          </cell>
          <cell r="N2032" t="str">
            <v>00</v>
          </cell>
          <cell r="O2032" t="str">
            <v xml:space="preserve">CFNU    </v>
          </cell>
          <cell r="P2032" t="str">
            <v>Strategic Initiatives</v>
          </cell>
          <cell r="Q2032" t="str">
            <v>Facilities Space Build Out &amp; Improvements (7060)</v>
          </cell>
          <cell r="R2032">
            <v>726163.94</v>
          </cell>
          <cell r="S2032" t="str">
            <v>7060</v>
          </cell>
          <cell r="T2032" t="str">
            <v>51H07</v>
          </cell>
          <cell r="V2032" t="str">
            <v>CD.AA.391000</v>
          </cell>
          <cell r="W2032">
            <v>9.307E-2</v>
          </cell>
          <cell r="X2032">
            <v>67584.077895800001</v>
          </cell>
        </row>
        <row r="2033">
          <cell r="B2033" t="str">
            <v>51H07</v>
          </cell>
          <cell r="C2033" t="str">
            <v>7060</v>
          </cell>
          <cell r="D2033" t="str">
            <v>HUB Facilities Funiture &amp; Fix</v>
          </cell>
          <cell r="E2033" t="str">
            <v>09906580</v>
          </cell>
          <cell r="F2033" t="str">
            <v>GP-Cap Specific</v>
          </cell>
          <cell r="G2033">
            <v>43739</v>
          </cell>
          <cell r="H2033" t="str">
            <v>202107</v>
          </cell>
          <cell r="I2033">
            <v>202107</v>
          </cell>
          <cell r="J2033" t="str">
            <v>CD</v>
          </cell>
          <cell r="K2033" t="str">
            <v>AA</v>
          </cell>
          <cell r="L2033" t="str">
            <v>391000</v>
          </cell>
          <cell r="M2033" t="str">
            <v xml:space="preserve">099                                </v>
          </cell>
          <cell r="N2033" t="str">
            <v>00</v>
          </cell>
          <cell r="O2033" t="str">
            <v xml:space="preserve">NURV    </v>
          </cell>
          <cell r="P2033" t="str">
            <v>Strategic Initiatives</v>
          </cell>
          <cell r="Q2033" t="str">
            <v>Facilities Space Build Out &amp; Improvements (7060)</v>
          </cell>
          <cell r="R2033">
            <v>-726163.94</v>
          </cell>
          <cell r="S2033" t="str">
            <v>7060</v>
          </cell>
          <cell r="T2033" t="str">
            <v>51H07</v>
          </cell>
          <cell r="V2033" t="str">
            <v>CD.AA.391000</v>
          </cell>
          <cell r="W2033">
            <v>9.307E-2</v>
          </cell>
          <cell r="X2033">
            <v>-67584.077895800001</v>
          </cell>
        </row>
        <row r="2034">
          <cell r="B2034" t="str">
            <v>39H07</v>
          </cell>
          <cell r="C2034" t="str">
            <v>7139</v>
          </cell>
          <cell r="D2034" t="str">
            <v xml:space="preserve">Downtown Ntwrk Warehouse Frn		</v>
          </cell>
          <cell r="E2034" t="str">
            <v>18400010</v>
          </cell>
          <cell r="F2034" t="str">
            <v>GP-Cap Specific</v>
          </cell>
          <cell r="G2034">
            <v>42309</v>
          </cell>
          <cell r="H2034" t="str">
            <v>202107</v>
          </cell>
          <cell r="I2034">
            <v>202107</v>
          </cell>
          <cell r="J2034" t="str">
            <v>CD</v>
          </cell>
          <cell r="K2034" t="str">
            <v>AA</v>
          </cell>
          <cell r="L2034" t="str">
            <v>391000</v>
          </cell>
          <cell r="M2034" t="str">
            <v xml:space="preserve">099                                </v>
          </cell>
          <cell r="N2034" t="str">
            <v>00</v>
          </cell>
          <cell r="O2034" t="str">
            <v xml:space="preserve">CFNU    </v>
          </cell>
          <cell r="P2034" t="str">
            <v>Downtown Campus</v>
          </cell>
          <cell r="Q2034" t="str">
            <v>Netwk Bldg Purchase and Renovation</v>
          </cell>
          <cell r="R2034">
            <v>67337.47</v>
          </cell>
          <cell r="S2034" t="str">
            <v>7139</v>
          </cell>
          <cell r="T2034" t="str">
            <v>39H07</v>
          </cell>
          <cell r="U2034" t="str">
            <v>Projects</v>
          </cell>
          <cell r="V2034" t="str">
            <v>CD.AA.391000</v>
          </cell>
          <cell r="W2034">
            <v>9.307E-2</v>
          </cell>
          <cell r="X2034">
            <v>6267.0983329000001</v>
          </cell>
        </row>
        <row r="2035">
          <cell r="B2035" t="str">
            <v>39H07</v>
          </cell>
          <cell r="C2035" t="str">
            <v>7139</v>
          </cell>
          <cell r="D2035" t="str">
            <v xml:space="preserve">Downtown Ntwrk Warehouse Frn		</v>
          </cell>
          <cell r="E2035" t="str">
            <v>18400010</v>
          </cell>
          <cell r="F2035" t="str">
            <v>GP-Cap Specific</v>
          </cell>
          <cell r="G2035">
            <v>42309</v>
          </cell>
          <cell r="H2035" t="str">
            <v>202107</v>
          </cell>
          <cell r="I2035">
            <v>202107</v>
          </cell>
          <cell r="J2035" t="str">
            <v>CD</v>
          </cell>
          <cell r="K2035" t="str">
            <v>AA</v>
          </cell>
          <cell r="L2035" t="str">
            <v>391000</v>
          </cell>
          <cell r="M2035" t="str">
            <v xml:space="preserve">099                                </v>
          </cell>
          <cell r="N2035" t="str">
            <v>00</v>
          </cell>
          <cell r="O2035" t="str">
            <v xml:space="preserve">NURV    </v>
          </cell>
          <cell r="P2035" t="str">
            <v>Downtown Campus</v>
          </cell>
          <cell r="Q2035" t="str">
            <v>Netwk Bldg Purchase and Renovation</v>
          </cell>
          <cell r="R2035">
            <v>-67337.47</v>
          </cell>
          <cell r="S2035" t="str">
            <v>7139</v>
          </cell>
          <cell r="T2035" t="str">
            <v>39H07</v>
          </cell>
          <cell r="U2035" t="str">
            <v>Projects</v>
          </cell>
          <cell r="V2035" t="str">
            <v>CD.AA.391000</v>
          </cell>
          <cell r="W2035">
            <v>9.307E-2</v>
          </cell>
          <cell r="X2035">
            <v>-6267.0983329000001</v>
          </cell>
        </row>
        <row r="2036">
          <cell r="B2036" t="str">
            <v>19N09</v>
          </cell>
          <cell r="C2036" t="str">
            <v>7141</v>
          </cell>
          <cell r="D2036" t="str">
            <v>EIM BURKE Sub Network Support</v>
          </cell>
          <cell r="E2036" t="str">
            <v>09906525</v>
          </cell>
          <cell r="F2036" t="str">
            <v>GP-Cap Specific</v>
          </cell>
          <cell r="G2036">
            <v>43497</v>
          </cell>
          <cell r="H2036" t="str">
            <v>202107</v>
          </cell>
          <cell r="I2036">
            <v>202107</v>
          </cell>
          <cell r="J2036" t="str">
            <v>CD</v>
          </cell>
          <cell r="K2036" t="str">
            <v>AA</v>
          </cell>
          <cell r="L2036" t="str">
            <v>397000</v>
          </cell>
          <cell r="M2036" t="str">
            <v xml:space="preserve">099                                </v>
          </cell>
          <cell r="N2036" t="str">
            <v>BURCOM</v>
          </cell>
          <cell r="O2036" t="str">
            <v xml:space="preserve">UADD    </v>
          </cell>
          <cell r="P2036" t="str">
            <v>Energy Imbalance Market</v>
          </cell>
          <cell r="Q2036" t="str">
            <v>ET BI Network - EIM</v>
          </cell>
          <cell r="R2036">
            <v>2653.01</v>
          </cell>
          <cell r="S2036" t="str">
            <v>7141</v>
          </cell>
          <cell r="T2036" t="str">
            <v>19N09</v>
          </cell>
          <cell r="U2036" t="str">
            <v>Projects</v>
          </cell>
          <cell r="V2036" t="str">
            <v>CD.AA.397000</v>
          </cell>
          <cell r="W2036">
            <v>9.307E-2</v>
          </cell>
          <cell r="X2036">
            <v>246.91564070000001</v>
          </cell>
        </row>
        <row r="2037">
          <cell r="B2037" t="str">
            <v>19N09</v>
          </cell>
          <cell r="C2037" t="str">
            <v>7141</v>
          </cell>
          <cell r="D2037" t="str">
            <v>EIM Cabinet Gorge ET PLC-Repl.</v>
          </cell>
          <cell r="E2037" t="str">
            <v>09906913</v>
          </cell>
          <cell r="F2037" t="str">
            <v>GP-Cap Specific</v>
          </cell>
          <cell r="G2037">
            <v>43770</v>
          </cell>
          <cell r="H2037" t="str">
            <v>202107</v>
          </cell>
          <cell r="I2037">
            <v>202107</v>
          </cell>
          <cell r="J2037" t="str">
            <v>CD</v>
          </cell>
          <cell r="K2037" t="str">
            <v>AA</v>
          </cell>
          <cell r="L2037" t="str">
            <v>397000</v>
          </cell>
          <cell r="M2037" t="str">
            <v xml:space="preserve">099                                </v>
          </cell>
          <cell r="N2037" t="str">
            <v>00</v>
          </cell>
          <cell r="O2037" t="str">
            <v xml:space="preserve">UADD    </v>
          </cell>
          <cell r="P2037" t="str">
            <v>Energy Imbalance Market</v>
          </cell>
          <cell r="Q2037" t="str">
            <v>ET BI Network - EIM</v>
          </cell>
          <cell r="R2037">
            <v>54530.55</v>
          </cell>
          <cell r="S2037" t="str">
            <v>7141</v>
          </cell>
          <cell r="T2037" t="str">
            <v>19N09</v>
          </cell>
          <cell r="U2037" t="str">
            <v>Projects</v>
          </cell>
          <cell r="V2037" t="str">
            <v>CD.AA.397000</v>
          </cell>
          <cell r="W2037">
            <v>9.307E-2</v>
          </cell>
          <cell r="X2037">
            <v>5075.1582885000007</v>
          </cell>
        </row>
        <row r="2038">
          <cell r="B2038" t="str">
            <v>19N09</v>
          </cell>
          <cell r="C2038" t="str">
            <v>7141</v>
          </cell>
          <cell r="D2038" t="str">
            <v>EIM Coyote Springs #2</v>
          </cell>
          <cell r="E2038" t="str">
            <v>09906642</v>
          </cell>
          <cell r="F2038" t="str">
            <v>GP-Cap Specific</v>
          </cell>
          <cell r="G2038">
            <v>43831</v>
          </cell>
          <cell r="H2038" t="str">
            <v>202107</v>
          </cell>
          <cell r="I2038">
            <v>202107</v>
          </cell>
          <cell r="J2038" t="str">
            <v>CD</v>
          </cell>
          <cell r="K2038" t="str">
            <v>AA</v>
          </cell>
          <cell r="L2038" t="str">
            <v>397000</v>
          </cell>
          <cell r="M2038" t="str">
            <v xml:space="preserve">099                                </v>
          </cell>
          <cell r="N2038" t="str">
            <v>00</v>
          </cell>
          <cell r="O2038" t="str">
            <v xml:space="preserve">UADD    </v>
          </cell>
          <cell r="P2038" t="str">
            <v>Energy Imbalance Market</v>
          </cell>
          <cell r="Q2038" t="str">
            <v>ET BI Network - EIM</v>
          </cell>
          <cell r="R2038">
            <v>10444.040000000001</v>
          </cell>
          <cell r="S2038" t="str">
            <v>7141</v>
          </cell>
          <cell r="T2038" t="str">
            <v>19N09</v>
          </cell>
          <cell r="U2038" t="str">
            <v>Projects</v>
          </cell>
          <cell r="V2038" t="str">
            <v>CD.AA.397000</v>
          </cell>
          <cell r="W2038">
            <v>9.307E-2</v>
          </cell>
          <cell r="X2038">
            <v>972.02680280000004</v>
          </cell>
        </row>
        <row r="2039">
          <cell r="B2039" t="str">
            <v>19N09</v>
          </cell>
          <cell r="C2039" t="str">
            <v>7141</v>
          </cell>
          <cell r="D2039" t="str">
            <v>EIM Fighting Creek Network.</v>
          </cell>
          <cell r="E2039" t="str">
            <v>09906768</v>
          </cell>
          <cell r="F2039" t="str">
            <v>GP-Cap Specific</v>
          </cell>
          <cell r="G2039">
            <v>44166</v>
          </cell>
          <cell r="H2039" t="str">
            <v>202107</v>
          </cell>
          <cell r="I2039">
            <v>202107</v>
          </cell>
          <cell r="J2039" t="str">
            <v>CD</v>
          </cell>
          <cell r="K2039" t="str">
            <v>AA</v>
          </cell>
          <cell r="L2039" t="str">
            <v>397000</v>
          </cell>
          <cell r="M2039" t="str">
            <v xml:space="preserve">099                                </v>
          </cell>
          <cell r="N2039" t="str">
            <v>00</v>
          </cell>
          <cell r="O2039" t="str">
            <v xml:space="preserve">UADD    </v>
          </cell>
          <cell r="P2039" t="str">
            <v>Energy Imbalance Market</v>
          </cell>
          <cell r="Q2039" t="str">
            <v>ET BI Network - EIM</v>
          </cell>
          <cell r="R2039">
            <v>-3557.53</v>
          </cell>
          <cell r="S2039" t="str">
            <v>7141</v>
          </cell>
          <cell r="T2039" t="str">
            <v>19N09</v>
          </cell>
          <cell r="U2039" t="str">
            <v>Projects</v>
          </cell>
          <cell r="V2039" t="str">
            <v>CD.AA.397000</v>
          </cell>
          <cell r="W2039">
            <v>9.307E-2</v>
          </cell>
          <cell r="X2039">
            <v>-331.09931710000001</v>
          </cell>
        </row>
        <row r="2040">
          <cell r="B2040" t="str">
            <v>19N09</v>
          </cell>
          <cell r="C2040" t="str">
            <v>7141</v>
          </cell>
          <cell r="D2040" t="str">
            <v>EIM KETTLE FALLS Sub Net Sup</v>
          </cell>
          <cell r="E2040" t="str">
            <v>09906543</v>
          </cell>
          <cell r="F2040" t="str">
            <v>GP-Cap Specific</v>
          </cell>
          <cell r="G2040">
            <v>43617</v>
          </cell>
          <cell r="H2040" t="str">
            <v>202107</v>
          </cell>
          <cell r="I2040">
            <v>202107</v>
          </cell>
          <cell r="J2040" t="str">
            <v>CD</v>
          </cell>
          <cell r="K2040" t="str">
            <v>AA</v>
          </cell>
          <cell r="L2040" t="str">
            <v>397000</v>
          </cell>
          <cell r="M2040" t="str">
            <v xml:space="preserve">099                                </v>
          </cell>
          <cell r="N2040" t="str">
            <v>KETCOM</v>
          </cell>
          <cell r="O2040" t="str">
            <v xml:space="preserve">UADD    </v>
          </cell>
          <cell r="P2040" t="str">
            <v>Energy Imbalance Market</v>
          </cell>
          <cell r="Q2040" t="str">
            <v>ET BI Network - EIM</v>
          </cell>
          <cell r="R2040">
            <v>1340.43</v>
          </cell>
          <cell r="S2040" t="str">
            <v>7141</v>
          </cell>
          <cell r="T2040" t="str">
            <v>19N09</v>
          </cell>
          <cell r="U2040" t="str">
            <v>Projects</v>
          </cell>
          <cell r="V2040" t="str">
            <v>CD.AA.397000</v>
          </cell>
          <cell r="W2040">
            <v>9.307E-2</v>
          </cell>
          <cell r="X2040">
            <v>124.75382010000001</v>
          </cell>
        </row>
        <row r="2041">
          <cell r="B2041" t="str">
            <v>19N09</v>
          </cell>
          <cell r="C2041" t="str">
            <v>7141</v>
          </cell>
          <cell r="D2041" t="str">
            <v>EIM Lancaster Network Support</v>
          </cell>
          <cell r="E2041" t="str">
            <v>31200007</v>
          </cell>
          <cell r="F2041" t="str">
            <v>GP-Cap Specific</v>
          </cell>
          <cell r="G2041">
            <v>43770</v>
          </cell>
          <cell r="H2041" t="str">
            <v>202107</v>
          </cell>
          <cell r="I2041">
            <v>202107</v>
          </cell>
          <cell r="J2041" t="str">
            <v>CD</v>
          </cell>
          <cell r="K2041" t="str">
            <v>AA</v>
          </cell>
          <cell r="L2041" t="str">
            <v>397000</v>
          </cell>
          <cell r="M2041" t="str">
            <v xml:space="preserve">099                                </v>
          </cell>
          <cell r="N2041" t="str">
            <v>00</v>
          </cell>
          <cell r="O2041" t="str">
            <v xml:space="preserve">UADD    </v>
          </cell>
          <cell r="P2041" t="str">
            <v>Energy Imbalance Market</v>
          </cell>
          <cell r="Q2041" t="str">
            <v>ET BI Network - EIM</v>
          </cell>
          <cell r="R2041">
            <v>7791.3</v>
          </cell>
          <cell r="S2041" t="str">
            <v>7141</v>
          </cell>
          <cell r="T2041" t="str">
            <v>19N09</v>
          </cell>
          <cell r="U2041" t="str">
            <v>Projects</v>
          </cell>
          <cell r="V2041" t="str">
            <v>CD.AA.397000</v>
          </cell>
          <cell r="W2041">
            <v>9.307E-2</v>
          </cell>
          <cell r="X2041">
            <v>725.13629100000003</v>
          </cell>
        </row>
        <row r="2042">
          <cell r="B2042" t="str">
            <v>19N09</v>
          </cell>
          <cell r="C2042" t="str">
            <v>7141</v>
          </cell>
          <cell r="D2042" t="str">
            <v>EIM Plummer Sawmill Network</v>
          </cell>
          <cell r="E2042" t="str">
            <v>09906836</v>
          </cell>
          <cell r="F2042" t="str">
            <v>GP-Cap Specific</v>
          </cell>
          <cell r="G2042">
            <v>43952</v>
          </cell>
          <cell r="H2042" t="str">
            <v>202107</v>
          </cell>
          <cell r="I2042">
            <v>202107</v>
          </cell>
          <cell r="J2042" t="str">
            <v>CD</v>
          </cell>
          <cell r="K2042" t="str">
            <v>AA</v>
          </cell>
          <cell r="L2042" t="str">
            <v>397000</v>
          </cell>
          <cell r="M2042" t="str">
            <v xml:space="preserve">099                                </v>
          </cell>
          <cell r="N2042" t="str">
            <v>00</v>
          </cell>
          <cell r="O2042" t="str">
            <v xml:space="preserve">UADD    </v>
          </cell>
          <cell r="P2042" t="str">
            <v>Energy Imbalance Market</v>
          </cell>
          <cell r="Q2042" t="str">
            <v>ET BI Network - EIM</v>
          </cell>
          <cell r="R2042">
            <v>-276.97000000000003</v>
          </cell>
          <cell r="S2042" t="str">
            <v>7141</v>
          </cell>
          <cell r="T2042" t="str">
            <v>19N09</v>
          </cell>
          <cell r="U2042" t="str">
            <v>Projects</v>
          </cell>
          <cell r="V2042" t="str">
            <v>CD.AA.397000</v>
          </cell>
          <cell r="W2042">
            <v>9.307E-2</v>
          </cell>
          <cell r="X2042">
            <v>-25.777597900000004</v>
          </cell>
        </row>
        <row r="2043">
          <cell r="B2043" t="str">
            <v>19N09</v>
          </cell>
          <cell r="C2043" t="str">
            <v>7141</v>
          </cell>
          <cell r="D2043" t="str">
            <v>EIM Upriver Network Support</v>
          </cell>
          <cell r="E2043" t="str">
            <v>09906735</v>
          </cell>
          <cell r="F2043" t="str">
            <v>GP-Cap Specific</v>
          </cell>
          <cell r="G2043">
            <v>44044</v>
          </cell>
          <cell r="H2043" t="str">
            <v>202107</v>
          </cell>
          <cell r="I2043">
            <v>202107</v>
          </cell>
          <cell r="J2043" t="str">
            <v>CD</v>
          </cell>
          <cell r="K2043" t="str">
            <v>AA</v>
          </cell>
          <cell r="L2043" t="str">
            <v>397000</v>
          </cell>
          <cell r="M2043" t="str">
            <v xml:space="preserve">099                                </v>
          </cell>
          <cell r="N2043" t="str">
            <v>00</v>
          </cell>
          <cell r="O2043" t="str">
            <v xml:space="preserve">UADD    </v>
          </cell>
          <cell r="P2043" t="str">
            <v>Energy Imbalance Market</v>
          </cell>
          <cell r="Q2043" t="str">
            <v>ET BI Network - EIM</v>
          </cell>
          <cell r="R2043">
            <v>-29.98</v>
          </cell>
          <cell r="S2043" t="str">
            <v>7141</v>
          </cell>
          <cell r="T2043" t="str">
            <v>19N09</v>
          </cell>
          <cell r="U2043" t="str">
            <v>Projects</v>
          </cell>
          <cell r="V2043" t="str">
            <v>CD.AA.397000</v>
          </cell>
          <cell r="W2043">
            <v>9.307E-2</v>
          </cell>
          <cell r="X2043">
            <v>-2.7902385999999999</v>
          </cell>
        </row>
        <row r="2044">
          <cell r="B2044" t="str">
            <v>XS907</v>
          </cell>
          <cell r="C2044" t="str">
            <v>7141</v>
          </cell>
          <cell r="D2044" t="str">
            <v>EIM – Noxon 230kV CIP/PSP</v>
          </cell>
          <cell r="E2044" t="str">
            <v>09906678</v>
          </cell>
          <cell r="F2044" t="str">
            <v>GP-Cap Specific</v>
          </cell>
          <cell r="G2044">
            <v>43891</v>
          </cell>
          <cell r="H2044" t="str">
            <v>202107</v>
          </cell>
          <cell r="I2044">
            <v>202107</v>
          </cell>
          <cell r="J2044" t="str">
            <v>CD</v>
          </cell>
          <cell r="K2044" t="str">
            <v>AA</v>
          </cell>
          <cell r="L2044" t="str">
            <v>391100</v>
          </cell>
          <cell r="M2044" t="str">
            <v xml:space="preserve">099                                </v>
          </cell>
          <cell r="N2044" t="str">
            <v>00</v>
          </cell>
          <cell r="O2044" t="str">
            <v xml:space="preserve">UADD    </v>
          </cell>
          <cell r="P2044" t="str">
            <v>Energy Imbalance Market</v>
          </cell>
          <cell r="Q2044" t="str">
            <v>Trans SS BI Substation Metering - EIM</v>
          </cell>
          <cell r="R2044">
            <v>946.3</v>
          </cell>
          <cell r="S2044" t="str">
            <v>7141</v>
          </cell>
          <cell r="T2044" t="str">
            <v>XS907</v>
          </cell>
          <cell r="U2044" t="str">
            <v>Projects</v>
          </cell>
          <cell r="V2044" t="str">
            <v>CD.AA.391100</v>
          </cell>
          <cell r="W2044">
            <v>9.307E-2</v>
          </cell>
          <cell r="X2044">
            <v>88.072141000000002</v>
          </cell>
        </row>
        <row r="2045">
          <cell r="B2045" t="str">
            <v>JN001</v>
          </cell>
          <cell r="C2045" t="str">
            <v>7201</v>
          </cell>
          <cell r="D2045" t="str">
            <v>JP Capital Blanket for OR</v>
          </cell>
          <cell r="E2045" t="str">
            <v>54505008</v>
          </cell>
          <cell r="F2045" t="str">
            <v>GSTOR-Cap Blanket</v>
          </cell>
          <cell r="G2045">
            <v>39814</v>
          </cell>
          <cell r="H2045" t="str">
            <v>202107</v>
          </cell>
          <cell r="I2045">
            <v>202107</v>
          </cell>
          <cell r="J2045" t="str">
            <v>GD</v>
          </cell>
          <cell r="K2045" t="str">
            <v>OR</v>
          </cell>
          <cell r="L2045" t="str">
            <v>351400</v>
          </cell>
          <cell r="M2045" t="str">
            <v xml:space="preserve">545                                </v>
          </cell>
          <cell r="N2045" t="str">
            <v>JP</v>
          </cell>
          <cell r="O2045" t="str">
            <v xml:space="preserve">UADD    </v>
          </cell>
          <cell r="P2045" t="str">
            <v>Jackson Prairie Storage</v>
          </cell>
          <cell r="Q2045" t="str">
            <v>Jackson Prairie Storage Oregon</v>
          </cell>
          <cell r="R2045">
            <v>9984.98</v>
          </cell>
          <cell r="S2045" t="str">
            <v>7201</v>
          </cell>
          <cell r="T2045" t="str">
            <v>JN001</v>
          </cell>
          <cell r="U2045" t="str">
            <v>Programs</v>
          </cell>
          <cell r="V2045" t="str">
            <v>GD.OR.351400</v>
          </cell>
          <cell r="W2045">
            <v>1</v>
          </cell>
          <cell r="X2045">
            <v>9984.98</v>
          </cell>
        </row>
        <row r="2046">
          <cell r="B2046" t="str">
            <v>JN001</v>
          </cell>
          <cell r="C2046" t="str">
            <v>7201</v>
          </cell>
          <cell r="D2046" t="str">
            <v>JP Capital Blanket for OR</v>
          </cell>
          <cell r="E2046" t="str">
            <v>54505008</v>
          </cell>
          <cell r="F2046" t="str">
            <v>GSTOR-Cap Blanket</v>
          </cell>
          <cell r="G2046">
            <v>39814</v>
          </cell>
          <cell r="H2046" t="str">
            <v>202107</v>
          </cell>
          <cell r="I2046">
            <v>202107</v>
          </cell>
          <cell r="J2046" t="str">
            <v>GD</v>
          </cell>
          <cell r="K2046" t="str">
            <v>OR</v>
          </cell>
          <cell r="L2046" t="str">
            <v>352000</v>
          </cell>
          <cell r="M2046" t="str">
            <v xml:space="preserve">545                                </v>
          </cell>
          <cell r="N2046" t="str">
            <v>JP</v>
          </cell>
          <cell r="O2046" t="str">
            <v xml:space="preserve">UADD    </v>
          </cell>
          <cell r="P2046" t="str">
            <v>Jackson Prairie Storage</v>
          </cell>
          <cell r="Q2046" t="str">
            <v>Jackson Prairie Storage Oregon</v>
          </cell>
          <cell r="R2046">
            <v>9982.17</v>
          </cell>
          <cell r="S2046" t="str">
            <v>7201</v>
          </cell>
          <cell r="T2046" t="str">
            <v>JN001</v>
          </cell>
          <cell r="U2046" t="str">
            <v>Programs</v>
          </cell>
          <cell r="V2046" t="str">
            <v>GD.OR.352000</v>
          </cell>
          <cell r="W2046">
            <v>1</v>
          </cell>
          <cell r="X2046">
            <v>9982.17</v>
          </cell>
        </row>
        <row r="2047">
          <cell r="B2047" t="str">
            <v>JN001</v>
          </cell>
          <cell r="C2047" t="str">
            <v>7201</v>
          </cell>
          <cell r="D2047" t="str">
            <v>JP Capital Blanket for OR</v>
          </cell>
          <cell r="E2047" t="str">
            <v>54505008</v>
          </cell>
          <cell r="F2047" t="str">
            <v>GSTOR-Cap Blanket</v>
          </cell>
          <cell r="G2047">
            <v>39814</v>
          </cell>
          <cell r="H2047" t="str">
            <v>202107</v>
          </cell>
          <cell r="I2047">
            <v>202107</v>
          </cell>
          <cell r="J2047" t="str">
            <v>GD</v>
          </cell>
          <cell r="K2047" t="str">
            <v>OR</v>
          </cell>
          <cell r="L2047" t="str">
            <v>354000</v>
          </cell>
          <cell r="M2047" t="str">
            <v xml:space="preserve">545                                </v>
          </cell>
          <cell r="N2047" t="str">
            <v>JP</v>
          </cell>
          <cell r="O2047" t="str">
            <v xml:space="preserve">UADD    </v>
          </cell>
          <cell r="P2047" t="str">
            <v>Jackson Prairie Storage</v>
          </cell>
          <cell r="Q2047" t="str">
            <v>Jackson Prairie Storage Oregon</v>
          </cell>
          <cell r="R2047">
            <v>9982.31</v>
          </cell>
          <cell r="S2047" t="str">
            <v>7201</v>
          </cell>
          <cell r="T2047" t="str">
            <v>JN001</v>
          </cell>
          <cell r="U2047" t="str">
            <v>Programs</v>
          </cell>
          <cell r="V2047" t="str">
            <v>GD.OR.354000</v>
          </cell>
          <cell r="W2047">
            <v>1</v>
          </cell>
          <cell r="X2047">
            <v>9982.31</v>
          </cell>
        </row>
        <row r="2048">
          <cell r="B2048" t="str">
            <v>JN001</v>
          </cell>
          <cell r="C2048" t="str">
            <v>7201</v>
          </cell>
          <cell r="D2048" t="str">
            <v>JP Capital Blanket for OR</v>
          </cell>
          <cell r="E2048" t="str">
            <v>54505008</v>
          </cell>
          <cell r="F2048" t="str">
            <v>GSTOR-Cap Blanket</v>
          </cell>
          <cell r="G2048">
            <v>39814</v>
          </cell>
          <cell r="H2048" t="str">
            <v>202107</v>
          </cell>
          <cell r="I2048">
            <v>202107</v>
          </cell>
          <cell r="J2048" t="str">
            <v>GD</v>
          </cell>
          <cell r="K2048" t="str">
            <v>OR</v>
          </cell>
          <cell r="L2048" t="str">
            <v>355000</v>
          </cell>
          <cell r="M2048" t="str">
            <v xml:space="preserve">545                                </v>
          </cell>
          <cell r="N2048" t="str">
            <v>JP</v>
          </cell>
          <cell r="O2048" t="str">
            <v xml:space="preserve">UADD    </v>
          </cell>
          <cell r="P2048" t="str">
            <v>Jackson Prairie Storage</v>
          </cell>
          <cell r="Q2048" t="str">
            <v>Jackson Prairie Storage Oregon</v>
          </cell>
          <cell r="R2048">
            <v>9982.4500000000007</v>
          </cell>
          <cell r="S2048" t="str">
            <v>7201</v>
          </cell>
          <cell r="T2048" t="str">
            <v>JN001</v>
          </cell>
          <cell r="U2048" t="str">
            <v>Programs</v>
          </cell>
          <cell r="V2048" t="str">
            <v>GD.OR.355000</v>
          </cell>
          <cell r="W2048">
            <v>1</v>
          </cell>
          <cell r="X2048">
            <v>9982.4500000000007</v>
          </cell>
        </row>
        <row r="2049">
          <cell r="B2049" t="str">
            <v>JN001</v>
          </cell>
          <cell r="C2049" t="str">
            <v>7201</v>
          </cell>
          <cell r="D2049" t="str">
            <v>JP Capital Blanket for OR</v>
          </cell>
          <cell r="E2049" t="str">
            <v>54505008</v>
          </cell>
          <cell r="F2049" t="str">
            <v>GSTOR-Cap Blanket</v>
          </cell>
          <cell r="G2049">
            <v>39814</v>
          </cell>
          <cell r="H2049" t="str">
            <v>202107</v>
          </cell>
          <cell r="I2049">
            <v>202107</v>
          </cell>
          <cell r="J2049" t="str">
            <v>GD</v>
          </cell>
          <cell r="K2049" t="str">
            <v>OR</v>
          </cell>
          <cell r="L2049" t="str">
            <v>357000</v>
          </cell>
          <cell r="M2049" t="str">
            <v xml:space="preserve">545                                </v>
          </cell>
          <cell r="N2049" t="str">
            <v>JP</v>
          </cell>
          <cell r="O2049" t="str">
            <v xml:space="preserve">UADD    </v>
          </cell>
          <cell r="P2049" t="str">
            <v>Jackson Prairie Storage</v>
          </cell>
          <cell r="Q2049" t="str">
            <v>Jackson Prairie Storage Oregon</v>
          </cell>
          <cell r="R2049">
            <v>9982.15</v>
          </cell>
          <cell r="S2049" t="str">
            <v>7201</v>
          </cell>
          <cell r="T2049" t="str">
            <v>JN001</v>
          </cell>
          <cell r="U2049" t="str">
            <v>Programs</v>
          </cell>
          <cell r="V2049" t="str">
            <v>GD.OR.357000</v>
          </cell>
          <cell r="W2049">
            <v>1</v>
          </cell>
          <cell r="X2049">
            <v>9982.15</v>
          </cell>
        </row>
        <row r="2050">
          <cell r="B2050" t="str">
            <v>MN304</v>
          </cell>
          <cell r="C2050" t="str">
            <v>1001</v>
          </cell>
          <cell r="D2050" t="str">
            <v>Development Gas Rev-Medford</v>
          </cell>
          <cell r="E2050" t="str">
            <v>98401115</v>
          </cell>
          <cell r="F2050" t="str">
            <v>DIS-G S Cap Blanket</v>
          </cell>
          <cell r="G2050">
            <v>40179</v>
          </cell>
          <cell r="H2050" t="str">
            <v>202108</v>
          </cell>
          <cell r="I2050">
            <v>202108</v>
          </cell>
          <cell r="J2050" t="str">
            <v>GD</v>
          </cell>
          <cell r="K2050" t="str">
            <v>OR</v>
          </cell>
          <cell r="L2050" t="str">
            <v>376000</v>
          </cell>
          <cell r="M2050" t="str">
            <v xml:space="preserve">068                                </v>
          </cell>
          <cell r="N2050" t="str">
            <v>00</v>
          </cell>
          <cell r="O2050" t="str">
            <v xml:space="preserve">UADD    </v>
          </cell>
          <cell r="P2050" t="str">
            <v>Gas Revenue Blanket</v>
          </cell>
          <cell r="Q2050" t="str">
            <v>Oregon - Gas Rev Projects/Medford</v>
          </cell>
          <cell r="R2050">
            <v>56252.22</v>
          </cell>
          <cell r="S2050" t="str">
            <v>1001</v>
          </cell>
          <cell r="T2050" t="str">
            <v>MN304</v>
          </cell>
          <cell r="U2050" t="str">
            <v>Mandated</v>
          </cell>
          <cell r="V2050" t="str">
            <v>GD.OR.376000</v>
          </cell>
          <cell r="W2050">
            <v>1</v>
          </cell>
          <cell r="X2050">
            <v>56252.22</v>
          </cell>
        </row>
        <row r="2051">
          <cell r="B2051" t="str">
            <v>MN304</v>
          </cell>
          <cell r="C2051" t="str">
            <v>1001</v>
          </cell>
          <cell r="D2051" t="str">
            <v>Development Gas Rev-Medford</v>
          </cell>
          <cell r="E2051" t="str">
            <v>98401115</v>
          </cell>
          <cell r="F2051" t="str">
            <v>DIS-G S Cap Blanket</v>
          </cell>
          <cell r="G2051">
            <v>40179</v>
          </cell>
          <cell r="H2051" t="str">
            <v>202108</v>
          </cell>
          <cell r="I2051">
            <v>202108</v>
          </cell>
          <cell r="J2051" t="str">
            <v>GD</v>
          </cell>
          <cell r="K2051" t="str">
            <v>OR</v>
          </cell>
          <cell r="L2051" t="str">
            <v>380000</v>
          </cell>
          <cell r="M2051" t="str">
            <v xml:space="preserve">068                                </v>
          </cell>
          <cell r="N2051" t="str">
            <v>00</v>
          </cell>
          <cell r="O2051" t="str">
            <v xml:space="preserve">UADD    </v>
          </cell>
          <cell r="P2051" t="str">
            <v>Gas Revenue Blanket</v>
          </cell>
          <cell r="Q2051" t="str">
            <v>Oregon - Gas Rev Projects/Medford</v>
          </cell>
          <cell r="R2051">
            <v>32398.6</v>
          </cell>
          <cell r="S2051" t="str">
            <v>1001</v>
          </cell>
          <cell r="T2051" t="str">
            <v>MN304</v>
          </cell>
          <cell r="U2051" t="str">
            <v>Mandated</v>
          </cell>
          <cell r="V2051" t="str">
            <v>GD.OR.380000</v>
          </cell>
          <cell r="W2051">
            <v>1</v>
          </cell>
          <cell r="X2051">
            <v>32398.6</v>
          </cell>
        </row>
        <row r="2052">
          <cell r="B2052" t="str">
            <v>MN304</v>
          </cell>
          <cell r="C2052" t="str">
            <v>1001</v>
          </cell>
          <cell r="D2052" t="str">
            <v>Gas Commercl Mains-984</v>
          </cell>
          <cell r="E2052" t="str">
            <v>98401112</v>
          </cell>
          <cell r="F2052" t="str">
            <v>DIS-G S Cap Blanket</v>
          </cell>
          <cell r="G2052">
            <v>42217</v>
          </cell>
          <cell r="H2052" t="str">
            <v>202108</v>
          </cell>
          <cell r="I2052">
            <v>202108</v>
          </cell>
          <cell r="J2052" t="str">
            <v>GD</v>
          </cell>
          <cell r="K2052" t="str">
            <v>OR</v>
          </cell>
          <cell r="L2052" t="str">
            <v>376000</v>
          </cell>
          <cell r="M2052" t="str">
            <v xml:space="preserve">068                                </v>
          </cell>
          <cell r="N2052" t="str">
            <v>00</v>
          </cell>
          <cell r="O2052" t="str">
            <v xml:space="preserve">UADD    </v>
          </cell>
          <cell r="P2052" t="str">
            <v>Gas Revenue Blanket</v>
          </cell>
          <cell r="Q2052" t="str">
            <v>Oregon - Gas Rev Projects/Medford</v>
          </cell>
          <cell r="R2052">
            <v>3499.4</v>
          </cell>
          <cell r="S2052" t="str">
            <v>1001</v>
          </cell>
          <cell r="T2052" t="str">
            <v>MN304</v>
          </cell>
          <cell r="U2052" t="str">
            <v>Mandated</v>
          </cell>
          <cell r="V2052" t="str">
            <v>GD.OR.376000</v>
          </cell>
          <cell r="W2052">
            <v>1</v>
          </cell>
          <cell r="X2052">
            <v>3499.4</v>
          </cell>
        </row>
        <row r="2053">
          <cell r="B2053" t="str">
            <v>MN305</v>
          </cell>
          <cell r="C2053" t="str">
            <v>1001</v>
          </cell>
          <cell r="D2053" t="str">
            <v>Gas Commercl Mains-986</v>
          </cell>
          <cell r="E2053" t="str">
            <v>98601112</v>
          </cell>
          <cell r="F2053" t="str">
            <v>DIS-G S Cap Blanket</v>
          </cell>
          <cell r="G2053">
            <v>40179</v>
          </cell>
          <cell r="H2053" t="str">
            <v>202108</v>
          </cell>
          <cell r="I2053">
            <v>202108</v>
          </cell>
          <cell r="J2053" t="str">
            <v>GD</v>
          </cell>
          <cell r="K2053" t="str">
            <v>OR</v>
          </cell>
          <cell r="L2053" t="str">
            <v>376000</v>
          </cell>
          <cell r="M2053" t="str">
            <v xml:space="preserve">068                                </v>
          </cell>
          <cell r="N2053" t="str">
            <v>00</v>
          </cell>
          <cell r="O2053" t="str">
            <v xml:space="preserve">UADD    </v>
          </cell>
          <cell r="P2053" t="str">
            <v>Gas Revenue Blanket</v>
          </cell>
          <cell r="Q2053" t="str">
            <v>Oregon - Gas Rev Projects/Roseburg</v>
          </cell>
          <cell r="R2053">
            <v>39.619999999999997</v>
          </cell>
          <cell r="S2053" t="str">
            <v>1001</v>
          </cell>
          <cell r="T2053" t="str">
            <v>MN305</v>
          </cell>
          <cell r="U2053" t="str">
            <v>Mandated</v>
          </cell>
          <cell r="V2053" t="str">
            <v>GD.OR.376000</v>
          </cell>
          <cell r="W2053">
            <v>1</v>
          </cell>
          <cell r="X2053">
            <v>39.619999999999997</v>
          </cell>
        </row>
        <row r="2054">
          <cell r="B2054" t="str">
            <v>MN305</v>
          </cell>
          <cell r="C2054" t="str">
            <v>1001</v>
          </cell>
          <cell r="D2054" t="str">
            <v>Gas Commercl Mains-986</v>
          </cell>
          <cell r="E2054" t="str">
            <v>98601112</v>
          </cell>
          <cell r="F2054" t="str">
            <v>DIS-G S Cap Blanket</v>
          </cell>
          <cell r="G2054">
            <v>40179</v>
          </cell>
          <cell r="H2054" t="str">
            <v>202108</v>
          </cell>
          <cell r="I2054">
            <v>202108</v>
          </cell>
          <cell r="J2054" t="str">
            <v>GD</v>
          </cell>
          <cell r="K2054" t="str">
            <v>OR</v>
          </cell>
          <cell r="L2054" t="str">
            <v>380000</v>
          </cell>
          <cell r="M2054" t="str">
            <v xml:space="preserve">068                                </v>
          </cell>
          <cell r="N2054" t="str">
            <v>00</v>
          </cell>
          <cell r="O2054" t="str">
            <v xml:space="preserve">UADD    </v>
          </cell>
          <cell r="P2054" t="str">
            <v>Gas Revenue Blanket</v>
          </cell>
          <cell r="Q2054" t="str">
            <v>Oregon - Gas Rev Projects/Roseburg</v>
          </cell>
          <cell r="R2054">
            <v>7.37</v>
          </cell>
          <cell r="S2054" t="str">
            <v>1001</v>
          </cell>
          <cell r="T2054" t="str">
            <v>MN305</v>
          </cell>
          <cell r="U2054" t="str">
            <v>Mandated</v>
          </cell>
          <cell r="V2054" t="str">
            <v>GD.OR.380000</v>
          </cell>
          <cell r="W2054">
            <v>1</v>
          </cell>
          <cell r="X2054">
            <v>7.37</v>
          </cell>
        </row>
        <row r="2055">
          <cell r="B2055" t="str">
            <v>MN306</v>
          </cell>
          <cell r="C2055" t="str">
            <v>1001</v>
          </cell>
          <cell r="D2055" t="str">
            <v>Gas Commercl Mains-987</v>
          </cell>
          <cell r="E2055" t="str">
            <v>98701112</v>
          </cell>
          <cell r="F2055" t="str">
            <v>DIS-G S Cap Blanket</v>
          </cell>
          <cell r="G2055">
            <v>40179</v>
          </cell>
          <cell r="H2055" t="str">
            <v>202108</v>
          </cell>
          <cell r="I2055">
            <v>202108</v>
          </cell>
          <cell r="J2055" t="str">
            <v>GD</v>
          </cell>
          <cell r="K2055" t="str">
            <v>OR</v>
          </cell>
          <cell r="L2055" t="str">
            <v>376000</v>
          </cell>
          <cell r="M2055" t="str">
            <v xml:space="preserve">068                                </v>
          </cell>
          <cell r="N2055" t="str">
            <v>00</v>
          </cell>
          <cell r="O2055" t="str">
            <v xml:space="preserve">UADD    </v>
          </cell>
          <cell r="P2055" t="str">
            <v>Gas Revenue Blanket</v>
          </cell>
          <cell r="Q2055" t="str">
            <v>Oregon - Gas Rev Projects/Klamath Falls</v>
          </cell>
          <cell r="R2055">
            <v>128.26</v>
          </cell>
          <cell r="S2055" t="str">
            <v>1001</v>
          </cell>
          <cell r="T2055" t="str">
            <v>MN306</v>
          </cell>
          <cell r="U2055" t="str">
            <v>Mandated</v>
          </cell>
          <cell r="V2055" t="str">
            <v>GD.OR.376000</v>
          </cell>
          <cell r="W2055">
            <v>1</v>
          </cell>
          <cell r="X2055">
            <v>128.26</v>
          </cell>
        </row>
        <row r="2056">
          <cell r="B2056" t="str">
            <v>MN306</v>
          </cell>
          <cell r="C2056" t="str">
            <v>1001</v>
          </cell>
          <cell r="D2056" t="str">
            <v>Gas Commercl Mains-987</v>
          </cell>
          <cell r="E2056" t="str">
            <v>98701112</v>
          </cell>
          <cell r="F2056" t="str">
            <v>DIS-G S Cap Blanket</v>
          </cell>
          <cell r="G2056">
            <v>40179</v>
          </cell>
          <cell r="H2056" t="str">
            <v>202108</v>
          </cell>
          <cell r="I2056">
            <v>202108</v>
          </cell>
          <cell r="J2056" t="str">
            <v>GD</v>
          </cell>
          <cell r="K2056" t="str">
            <v>OR</v>
          </cell>
          <cell r="L2056" t="str">
            <v>380000</v>
          </cell>
          <cell r="M2056" t="str">
            <v xml:space="preserve">068                                </v>
          </cell>
          <cell r="N2056" t="str">
            <v>00</v>
          </cell>
          <cell r="O2056" t="str">
            <v xml:space="preserve">UADD    </v>
          </cell>
          <cell r="P2056" t="str">
            <v>Gas Revenue Blanket</v>
          </cell>
          <cell r="Q2056" t="str">
            <v>Oregon - Gas Rev Projects/Klamath Falls</v>
          </cell>
          <cell r="R2056">
            <v>23.87</v>
          </cell>
          <cell r="S2056" t="str">
            <v>1001</v>
          </cell>
          <cell r="T2056" t="str">
            <v>MN306</v>
          </cell>
          <cell r="U2056" t="str">
            <v>Mandated</v>
          </cell>
          <cell r="V2056" t="str">
            <v>GD.OR.380000</v>
          </cell>
          <cell r="W2056">
            <v>1</v>
          </cell>
          <cell r="X2056">
            <v>23.87</v>
          </cell>
        </row>
        <row r="2057">
          <cell r="B2057" t="str">
            <v>MN307</v>
          </cell>
          <cell r="C2057" t="str">
            <v>1001</v>
          </cell>
          <cell r="D2057" t="str">
            <v>Gas Commercl Mains-988</v>
          </cell>
          <cell r="E2057" t="str">
            <v>98801112</v>
          </cell>
          <cell r="F2057" t="str">
            <v>DIS-G S Cap Blanket</v>
          </cell>
          <cell r="G2057">
            <v>40179</v>
          </cell>
          <cell r="H2057" t="str">
            <v>202108</v>
          </cell>
          <cell r="I2057">
            <v>202108</v>
          </cell>
          <cell r="J2057" t="str">
            <v>GD</v>
          </cell>
          <cell r="K2057" t="str">
            <v>OR</v>
          </cell>
          <cell r="L2057" t="str">
            <v>376000</v>
          </cell>
          <cell r="M2057" t="str">
            <v xml:space="preserve">068                                </v>
          </cell>
          <cell r="N2057" t="str">
            <v>00</v>
          </cell>
          <cell r="O2057" t="str">
            <v xml:space="preserve">UADD    </v>
          </cell>
          <cell r="P2057" t="str">
            <v>Gas Revenue Blanket</v>
          </cell>
          <cell r="Q2057" t="str">
            <v>Oregon - Gas Rev Projects/LaGrande</v>
          </cell>
          <cell r="R2057">
            <v>26.58</v>
          </cell>
          <cell r="S2057" t="str">
            <v>1001</v>
          </cell>
          <cell r="T2057" t="str">
            <v>MN307</v>
          </cell>
          <cell r="U2057" t="str">
            <v>Mandated</v>
          </cell>
          <cell r="V2057" t="str">
            <v>GD.OR.376000</v>
          </cell>
          <cell r="W2057">
            <v>1</v>
          </cell>
          <cell r="X2057">
            <v>26.58</v>
          </cell>
        </row>
        <row r="2058">
          <cell r="B2058" t="str">
            <v>MN307</v>
          </cell>
          <cell r="C2058" t="str">
            <v>1001</v>
          </cell>
          <cell r="D2058" t="str">
            <v>Gas Commercl Mains-988</v>
          </cell>
          <cell r="E2058" t="str">
            <v>98801112</v>
          </cell>
          <cell r="F2058" t="str">
            <v>DIS-G S Cap Blanket</v>
          </cell>
          <cell r="G2058">
            <v>40179</v>
          </cell>
          <cell r="H2058" t="str">
            <v>202108</v>
          </cell>
          <cell r="I2058">
            <v>202108</v>
          </cell>
          <cell r="J2058" t="str">
            <v>GD</v>
          </cell>
          <cell r="K2058" t="str">
            <v>OR</v>
          </cell>
          <cell r="L2058" t="str">
            <v>380000</v>
          </cell>
          <cell r="M2058" t="str">
            <v xml:space="preserve">068                                </v>
          </cell>
          <cell r="N2058" t="str">
            <v>00</v>
          </cell>
          <cell r="O2058" t="str">
            <v xml:space="preserve">UADD    </v>
          </cell>
          <cell r="P2058" t="str">
            <v>Gas Revenue Blanket</v>
          </cell>
          <cell r="Q2058" t="str">
            <v>Oregon - Gas Rev Projects/LaGrande</v>
          </cell>
          <cell r="R2058">
            <v>26.59</v>
          </cell>
          <cell r="S2058" t="str">
            <v>1001</v>
          </cell>
          <cell r="T2058" t="str">
            <v>MN307</v>
          </cell>
          <cell r="U2058" t="str">
            <v>Mandated</v>
          </cell>
          <cell r="V2058" t="str">
            <v>GD.OR.380000</v>
          </cell>
          <cell r="W2058">
            <v>1</v>
          </cell>
          <cell r="X2058">
            <v>26.59</v>
          </cell>
        </row>
        <row r="2059">
          <cell r="B2059" t="str">
            <v>MN304</v>
          </cell>
          <cell r="C2059" t="str">
            <v>1001</v>
          </cell>
          <cell r="D2059" t="str">
            <v>Gas Meters/Regs-Grants Pass</v>
          </cell>
          <cell r="E2059" t="str">
            <v>98501132</v>
          </cell>
          <cell r="F2059" t="str">
            <v>DIS-G S Cap Blanket</v>
          </cell>
          <cell r="G2059">
            <v>33434</v>
          </cell>
          <cell r="H2059" t="str">
            <v>202108</v>
          </cell>
          <cell r="I2059">
            <v>202108</v>
          </cell>
          <cell r="J2059" t="str">
            <v>GD</v>
          </cell>
          <cell r="K2059" t="str">
            <v>OR</v>
          </cell>
          <cell r="L2059" t="str">
            <v>376000</v>
          </cell>
          <cell r="M2059" t="str">
            <v xml:space="preserve">068                                </v>
          </cell>
          <cell r="N2059" t="str">
            <v>00</v>
          </cell>
          <cell r="O2059" t="str">
            <v xml:space="preserve">UADD    </v>
          </cell>
          <cell r="P2059" t="str">
            <v>Gas Revenue Blanket</v>
          </cell>
          <cell r="Q2059" t="str">
            <v>Oregon - Gas Rev Projects/Medford</v>
          </cell>
          <cell r="R2059">
            <v>142.04</v>
          </cell>
          <cell r="S2059" t="str">
            <v>1001</v>
          </cell>
          <cell r="T2059" t="str">
            <v>MN304</v>
          </cell>
          <cell r="U2059" t="str">
            <v>Mandated</v>
          </cell>
          <cell r="V2059" t="str">
            <v>GD.OR.376000</v>
          </cell>
          <cell r="W2059">
            <v>1</v>
          </cell>
          <cell r="X2059">
            <v>142.04</v>
          </cell>
        </row>
        <row r="2060">
          <cell r="B2060" t="str">
            <v>MN304</v>
          </cell>
          <cell r="C2060" t="str">
            <v>1001</v>
          </cell>
          <cell r="D2060" t="str">
            <v>Gas Meters/Regs-Grants Pass</v>
          </cell>
          <cell r="E2060" t="str">
            <v>98501132</v>
          </cell>
          <cell r="F2060" t="str">
            <v>DIS-G S Cap Blanket</v>
          </cell>
          <cell r="G2060">
            <v>33434</v>
          </cell>
          <cell r="H2060" t="str">
            <v>202108</v>
          </cell>
          <cell r="I2060">
            <v>202108</v>
          </cell>
          <cell r="J2060" t="str">
            <v>GD</v>
          </cell>
          <cell r="K2060" t="str">
            <v>OR</v>
          </cell>
          <cell r="L2060" t="str">
            <v>380000</v>
          </cell>
          <cell r="M2060" t="str">
            <v xml:space="preserve">068                                </v>
          </cell>
          <cell r="N2060" t="str">
            <v>00</v>
          </cell>
          <cell r="O2060" t="str">
            <v xml:space="preserve">UADD    </v>
          </cell>
          <cell r="P2060" t="str">
            <v>Gas Revenue Blanket</v>
          </cell>
          <cell r="Q2060" t="str">
            <v>Oregon - Gas Rev Projects/Medford</v>
          </cell>
          <cell r="R2060">
            <v>26.43</v>
          </cell>
          <cell r="S2060" t="str">
            <v>1001</v>
          </cell>
          <cell r="T2060" t="str">
            <v>MN304</v>
          </cell>
          <cell r="U2060" t="str">
            <v>Mandated</v>
          </cell>
          <cell r="V2060" t="str">
            <v>GD.OR.380000</v>
          </cell>
          <cell r="W2060">
            <v>1</v>
          </cell>
          <cell r="X2060">
            <v>26.43</v>
          </cell>
        </row>
        <row r="2061">
          <cell r="B2061" t="str">
            <v>MN307</v>
          </cell>
          <cell r="C2061" t="str">
            <v>1001</v>
          </cell>
          <cell r="D2061" t="str">
            <v>Gas New Com Servcs - LaGrande</v>
          </cell>
          <cell r="E2061" t="str">
            <v>98801113</v>
          </cell>
          <cell r="F2061" t="str">
            <v>DIS-G S Cap Blanket</v>
          </cell>
          <cell r="G2061">
            <v>40179</v>
          </cell>
          <cell r="H2061" t="str">
            <v>202108</v>
          </cell>
          <cell r="I2061">
            <v>202108</v>
          </cell>
          <cell r="J2061" t="str">
            <v>GD</v>
          </cell>
          <cell r="K2061" t="str">
            <v>OR</v>
          </cell>
          <cell r="L2061" t="str">
            <v>376000</v>
          </cell>
          <cell r="M2061" t="str">
            <v xml:space="preserve">068                                </v>
          </cell>
          <cell r="N2061" t="str">
            <v>00</v>
          </cell>
          <cell r="O2061" t="str">
            <v xml:space="preserve">UADD    </v>
          </cell>
          <cell r="P2061" t="str">
            <v>Gas Revenue Blanket</v>
          </cell>
          <cell r="Q2061" t="str">
            <v>Oregon - Gas Rev Projects/LaGrande</v>
          </cell>
          <cell r="R2061">
            <v>598.19000000000005</v>
          </cell>
          <cell r="S2061" t="str">
            <v>1001</v>
          </cell>
          <cell r="T2061" t="str">
            <v>MN307</v>
          </cell>
          <cell r="U2061" t="str">
            <v>Mandated</v>
          </cell>
          <cell r="V2061" t="str">
            <v>GD.OR.376000</v>
          </cell>
          <cell r="W2061">
            <v>1</v>
          </cell>
          <cell r="X2061">
            <v>598.19000000000005</v>
          </cell>
        </row>
        <row r="2062">
          <cell r="B2062" t="str">
            <v>MN307</v>
          </cell>
          <cell r="C2062" t="str">
            <v>1001</v>
          </cell>
          <cell r="D2062" t="str">
            <v>Gas New Com Servcs - LaGrande</v>
          </cell>
          <cell r="E2062" t="str">
            <v>98801113</v>
          </cell>
          <cell r="F2062" t="str">
            <v>DIS-G S Cap Blanket</v>
          </cell>
          <cell r="G2062">
            <v>40179</v>
          </cell>
          <cell r="H2062" t="str">
            <v>202108</v>
          </cell>
          <cell r="I2062">
            <v>202108</v>
          </cell>
          <cell r="J2062" t="str">
            <v>GD</v>
          </cell>
          <cell r="K2062" t="str">
            <v>OR</v>
          </cell>
          <cell r="L2062" t="str">
            <v>380000</v>
          </cell>
          <cell r="M2062" t="str">
            <v xml:space="preserve">068                                </v>
          </cell>
          <cell r="N2062" t="str">
            <v>00</v>
          </cell>
          <cell r="O2062" t="str">
            <v xml:space="preserve">UADD    </v>
          </cell>
          <cell r="P2062" t="str">
            <v>Gas Revenue Blanket</v>
          </cell>
          <cell r="Q2062" t="str">
            <v>Oregon - Gas Rev Projects/LaGrande</v>
          </cell>
          <cell r="R2062">
            <v>111.32</v>
          </cell>
          <cell r="S2062" t="str">
            <v>1001</v>
          </cell>
          <cell r="T2062" t="str">
            <v>MN307</v>
          </cell>
          <cell r="U2062" t="str">
            <v>Mandated</v>
          </cell>
          <cell r="V2062" t="str">
            <v>GD.OR.380000</v>
          </cell>
          <cell r="W2062">
            <v>1</v>
          </cell>
          <cell r="X2062">
            <v>111.32</v>
          </cell>
        </row>
        <row r="2063">
          <cell r="B2063" t="str">
            <v>MN304</v>
          </cell>
          <cell r="C2063" t="str">
            <v>1001</v>
          </cell>
          <cell r="D2063" t="str">
            <v>Gas New Com Servcs - Medford</v>
          </cell>
          <cell r="E2063" t="str">
            <v>98401113</v>
          </cell>
          <cell r="F2063" t="str">
            <v>DIS-G S Cap Blanket</v>
          </cell>
          <cell r="G2063">
            <v>40179</v>
          </cell>
          <cell r="H2063" t="str">
            <v>202108</v>
          </cell>
          <cell r="I2063">
            <v>202108</v>
          </cell>
          <cell r="J2063" t="str">
            <v>GD</v>
          </cell>
          <cell r="K2063" t="str">
            <v>OR</v>
          </cell>
          <cell r="L2063" t="str">
            <v>376000</v>
          </cell>
          <cell r="M2063" t="str">
            <v xml:space="preserve">068                                </v>
          </cell>
          <cell r="N2063" t="str">
            <v>00</v>
          </cell>
          <cell r="O2063" t="str">
            <v xml:space="preserve">UADD    </v>
          </cell>
          <cell r="P2063" t="str">
            <v>Gas Revenue Blanket</v>
          </cell>
          <cell r="Q2063" t="str">
            <v>Oregon - Gas Rev Projects/Medford</v>
          </cell>
          <cell r="R2063">
            <v>47454.26</v>
          </cell>
          <cell r="S2063" t="str">
            <v>1001</v>
          </cell>
          <cell r="T2063" t="str">
            <v>MN304</v>
          </cell>
          <cell r="U2063" t="str">
            <v>Mandated</v>
          </cell>
          <cell r="V2063" t="str">
            <v>GD.OR.376000</v>
          </cell>
          <cell r="W2063">
            <v>1</v>
          </cell>
          <cell r="X2063">
            <v>47454.26</v>
          </cell>
        </row>
        <row r="2064">
          <cell r="B2064" t="str">
            <v>MN304</v>
          </cell>
          <cell r="C2064" t="str">
            <v>1001</v>
          </cell>
          <cell r="D2064" t="str">
            <v>Gas New Com Servcs - Medford</v>
          </cell>
          <cell r="E2064" t="str">
            <v>98401113</v>
          </cell>
          <cell r="F2064" t="str">
            <v>DIS-G S Cap Blanket</v>
          </cell>
          <cell r="G2064">
            <v>40179</v>
          </cell>
          <cell r="H2064" t="str">
            <v>202108</v>
          </cell>
          <cell r="I2064">
            <v>202108</v>
          </cell>
          <cell r="J2064" t="str">
            <v>GD</v>
          </cell>
          <cell r="K2064" t="str">
            <v>OR</v>
          </cell>
          <cell r="L2064" t="str">
            <v>380000</v>
          </cell>
          <cell r="M2064" t="str">
            <v xml:space="preserve">068                                </v>
          </cell>
          <cell r="N2064" t="str">
            <v>00</v>
          </cell>
          <cell r="O2064" t="str">
            <v xml:space="preserve">UADD    </v>
          </cell>
          <cell r="P2064" t="str">
            <v>Gas Revenue Blanket</v>
          </cell>
          <cell r="Q2064" t="str">
            <v>Oregon - Gas Rev Projects/Medford</v>
          </cell>
          <cell r="R2064">
            <v>47453.86</v>
          </cell>
          <cell r="S2064" t="str">
            <v>1001</v>
          </cell>
          <cell r="T2064" t="str">
            <v>MN304</v>
          </cell>
          <cell r="U2064" t="str">
            <v>Mandated</v>
          </cell>
          <cell r="V2064" t="str">
            <v>GD.OR.380000</v>
          </cell>
          <cell r="W2064">
            <v>1</v>
          </cell>
          <cell r="X2064">
            <v>47453.86</v>
          </cell>
        </row>
        <row r="2065">
          <cell r="B2065" t="str">
            <v>MN305</v>
          </cell>
          <cell r="C2065" t="str">
            <v>1001</v>
          </cell>
          <cell r="D2065" t="str">
            <v>Gas New Com Servcs - Roseburg</v>
          </cell>
          <cell r="E2065" t="str">
            <v>98601113</v>
          </cell>
          <cell r="F2065" t="str">
            <v>DIS-G S Cap Blanket</v>
          </cell>
          <cell r="G2065">
            <v>40179</v>
          </cell>
          <cell r="H2065" t="str">
            <v>202108</v>
          </cell>
          <cell r="I2065">
            <v>202108</v>
          </cell>
          <cell r="J2065" t="str">
            <v>GD</v>
          </cell>
          <cell r="K2065" t="str">
            <v>OR</v>
          </cell>
          <cell r="L2065" t="str">
            <v>376000</v>
          </cell>
          <cell r="M2065" t="str">
            <v xml:space="preserve">068                                </v>
          </cell>
          <cell r="N2065" t="str">
            <v>00</v>
          </cell>
          <cell r="O2065" t="str">
            <v xml:space="preserve">UADD    </v>
          </cell>
          <cell r="P2065" t="str">
            <v>Gas Revenue Blanket</v>
          </cell>
          <cell r="Q2065" t="str">
            <v>Oregon - Gas Rev Projects/Roseburg</v>
          </cell>
          <cell r="R2065">
            <v>1428.75</v>
          </cell>
          <cell r="S2065" t="str">
            <v>1001</v>
          </cell>
          <cell r="T2065" t="str">
            <v>MN305</v>
          </cell>
          <cell r="U2065" t="str">
            <v>Mandated</v>
          </cell>
          <cell r="V2065" t="str">
            <v>GD.OR.376000</v>
          </cell>
          <cell r="W2065">
            <v>1</v>
          </cell>
          <cell r="X2065">
            <v>1428.75</v>
          </cell>
        </row>
        <row r="2066">
          <cell r="B2066" t="str">
            <v>MN305</v>
          </cell>
          <cell r="C2066" t="str">
            <v>1001</v>
          </cell>
          <cell r="D2066" t="str">
            <v>Gas New Com Servcs - Roseburg</v>
          </cell>
          <cell r="E2066" t="str">
            <v>98601113</v>
          </cell>
          <cell r="F2066" t="str">
            <v>DIS-G S Cap Blanket</v>
          </cell>
          <cell r="G2066">
            <v>40179</v>
          </cell>
          <cell r="H2066" t="str">
            <v>202108</v>
          </cell>
          <cell r="I2066">
            <v>202108</v>
          </cell>
          <cell r="J2066" t="str">
            <v>GD</v>
          </cell>
          <cell r="K2066" t="str">
            <v>OR</v>
          </cell>
          <cell r="L2066" t="str">
            <v>380000</v>
          </cell>
          <cell r="M2066" t="str">
            <v xml:space="preserve">068                                </v>
          </cell>
          <cell r="N2066" t="str">
            <v>00</v>
          </cell>
          <cell r="O2066" t="str">
            <v xml:space="preserve">UADD    </v>
          </cell>
          <cell r="P2066" t="str">
            <v>Gas Revenue Blanket</v>
          </cell>
          <cell r="Q2066" t="str">
            <v>Oregon - Gas Rev Projects/Roseburg</v>
          </cell>
          <cell r="R2066">
            <v>1428.74</v>
          </cell>
          <cell r="S2066" t="str">
            <v>1001</v>
          </cell>
          <cell r="T2066" t="str">
            <v>MN305</v>
          </cell>
          <cell r="U2066" t="str">
            <v>Mandated</v>
          </cell>
          <cell r="V2066" t="str">
            <v>GD.OR.380000</v>
          </cell>
          <cell r="W2066">
            <v>1</v>
          </cell>
          <cell r="X2066">
            <v>1428.74</v>
          </cell>
        </row>
        <row r="2067">
          <cell r="B2067" t="str">
            <v>MN304</v>
          </cell>
          <cell r="C2067" t="str">
            <v>1001</v>
          </cell>
          <cell r="D2067" t="str">
            <v>Gas New Com Servcs-Grnts Pass</v>
          </cell>
          <cell r="E2067" t="str">
            <v>98501113</v>
          </cell>
          <cell r="F2067" t="str">
            <v>DIS-G S Cap Blanket</v>
          </cell>
          <cell r="G2067">
            <v>40179</v>
          </cell>
          <cell r="H2067" t="str">
            <v>202108</v>
          </cell>
          <cell r="I2067">
            <v>202108</v>
          </cell>
          <cell r="J2067" t="str">
            <v>GD</v>
          </cell>
          <cell r="K2067" t="str">
            <v>OR</v>
          </cell>
          <cell r="L2067" t="str">
            <v>376000</v>
          </cell>
          <cell r="M2067" t="str">
            <v xml:space="preserve">068                                </v>
          </cell>
          <cell r="N2067" t="str">
            <v>00</v>
          </cell>
          <cell r="O2067" t="str">
            <v xml:space="preserve">UADD    </v>
          </cell>
          <cell r="P2067" t="str">
            <v>Gas Revenue Blanket</v>
          </cell>
          <cell r="Q2067" t="str">
            <v>Oregon - Gas Rev Projects/Medford</v>
          </cell>
          <cell r="R2067">
            <v>3123.06</v>
          </cell>
          <cell r="S2067" t="str">
            <v>1001</v>
          </cell>
          <cell r="T2067" t="str">
            <v>MN304</v>
          </cell>
          <cell r="U2067" t="str">
            <v>Mandated</v>
          </cell>
          <cell r="V2067" t="str">
            <v>GD.OR.376000</v>
          </cell>
          <cell r="W2067">
            <v>1</v>
          </cell>
          <cell r="X2067">
            <v>3123.06</v>
          </cell>
        </row>
        <row r="2068">
          <cell r="B2068" t="str">
            <v>MN304</v>
          </cell>
          <cell r="C2068" t="str">
            <v>1001</v>
          </cell>
          <cell r="D2068" t="str">
            <v>Gas New Com Servcs-Grnts Pass</v>
          </cell>
          <cell r="E2068" t="str">
            <v>98501113</v>
          </cell>
          <cell r="F2068" t="str">
            <v>DIS-G S Cap Blanket</v>
          </cell>
          <cell r="G2068">
            <v>40179</v>
          </cell>
          <cell r="H2068" t="str">
            <v>202108</v>
          </cell>
          <cell r="I2068">
            <v>202108</v>
          </cell>
          <cell r="J2068" t="str">
            <v>GD</v>
          </cell>
          <cell r="K2068" t="str">
            <v>OR</v>
          </cell>
          <cell r="L2068" t="str">
            <v>380000</v>
          </cell>
          <cell r="M2068" t="str">
            <v xml:space="preserve">068                                </v>
          </cell>
          <cell r="N2068" t="str">
            <v>00</v>
          </cell>
          <cell r="O2068" t="str">
            <v xml:space="preserve">UADD    </v>
          </cell>
          <cell r="P2068" t="str">
            <v>Gas Revenue Blanket</v>
          </cell>
          <cell r="Q2068" t="str">
            <v>Oregon - Gas Rev Projects/Medford</v>
          </cell>
          <cell r="R2068">
            <v>581.17999999999995</v>
          </cell>
          <cell r="S2068" t="str">
            <v>1001</v>
          </cell>
          <cell r="T2068" t="str">
            <v>MN304</v>
          </cell>
          <cell r="U2068" t="str">
            <v>Mandated</v>
          </cell>
          <cell r="V2068" t="str">
            <v>GD.OR.380000</v>
          </cell>
          <cell r="W2068">
            <v>1</v>
          </cell>
          <cell r="X2068">
            <v>581.17999999999995</v>
          </cell>
        </row>
        <row r="2069">
          <cell r="B2069" t="str">
            <v>MN306</v>
          </cell>
          <cell r="C2069" t="str">
            <v>1001</v>
          </cell>
          <cell r="D2069" t="str">
            <v>Gas New Com Servcs-Klmth Flls</v>
          </cell>
          <cell r="E2069" t="str">
            <v>98701113</v>
          </cell>
          <cell r="F2069" t="str">
            <v>DIS-G S Cap Blanket</v>
          </cell>
          <cell r="G2069">
            <v>40179</v>
          </cell>
          <cell r="H2069" t="str">
            <v>202108</v>
          </cell>
          <cell r="I2069">
            <v>202108</v>
          </cell>
          <cell r="J2069" t="str">
            <v>GD</v>
          </cell>
          <cell r="K2069" t="str">
            <v>OR</v>
          </cell>
          <cell r="L2069" t="str">
            <v>376000</v>
          </cell>
          <cell r="M2069" t="str">
            <v xml:space="preserve">068                                </v>
          </cell>
          <cell r="N2069" t="str">
            <v>00</v>
          </cell>
          <cell r="O2069" t="str">
            <v xml:space="preserve">UADD    </v>
          </cell>
          <cell r="P2069" t="str">
            <v>Gas Revenue Blanket</v>
          </cell>
          <cell r="Q2069" t="str">
            <v>Oregon - Gas Rev Projects/Klamath Falls</v>
          </cell>
          <cell r="R2069">
            <v>7842.61</v>
          </cell>
          <cell r="S2069" t="str">
            <v>1001</v>
          </cell>
          <cell r="T2069" t="str">
            <v>MN306</v>
          </cell>
          <cell r="U2069" t="str">
            <v>Mandated</v>
          </cell>
          <cell r="V2069" t="str">
            <v>GD.OR.376000</v>
          </cell>
          <cell r="W2069">
            <v>1</v>
          </cell>
          <cell r="X2069">
            <v>7842.61</v>
          </cell>
        </row>
        <row r="2070">
          <cell r="B2070" t="str">
            <v>MN306</v>
          </cell>
          <cell r="C2070" t="str">
            <v>1001</v>
          </cell>
          <cell r="D2070" t="str">
            <v>Gas New Com Servcs-Klmth Flls</v>
          </cell>
          <cell r="E2070" t="str">
            <v>98701113</v>
          </cell>
          <cell r="F2070" t="str">
            <v>DIS-G S Cap Blanket</v>
          </cell>
          <cell r="G2070">
            <v>40179</v>
          </cell>
          <cell r="H2070" t="str">
            <v>202108</v>
          </cell>
          <cell r="I2070">
            <v>202108</v>
          </cell>
          <cell r="J2070" t="str">
            <v>GD</v>
          </cell>
          <cell r="K2070" t="str">
            <v>OR</v>
          </cell>
          <cell r="L2070" t="str">
            <v>380000</v>
          </cell>
          <cell r="M2070" t="str">
            <v xml:space="preserve">068                                </v>
          </cell>
          <cell r="N2070" t="str">
            <v>00</v>
          </cell>
          <cell r="O2070" t="str">
            <v xml:space="preserve">UADD    </v>
          </cell>
          <cell r="P2070" t="str">
            <v>Gas Revenue Blanket</v>
          </cell>
          <cell r="Q2070" t="str">
            <v>Oregon - Gas Rev Projects/Klamath Falls</v>
          </cell>
          <cell r="R2070">
            <v>7842.18</v>
          </cell>
          <cell r="S2070" t="str">
            <v>1001</v>
          </cell>
          <cell r="T2070" t="str">
            <v>MN306</v>
          </cell>
          <cell r="U2070" t="str">
            <v>Mandated</v>
          </cell>
          <cell r="V2070" t="str">
            <v>GD.OR.380000</v>
          </cell>
          <cell r="W2070">
            <v>1</v>
          </cell>
          <cell r="X2070">
            <v>7842.18</v>
          </cell>
        </row>
        <row r="2071">
          <cell r="B2071" t="str">
            <v>MN304</v>
          </cell>
          <cell r="C2071" t="str">
            <v>1001</v>
          </cell>
          <cell r="D2071" t="str">
            <v>Gas New Ind Servcs - Medford</v>
          </cell>
          <cell r="E2071" t="str">
            <v>98401114</v>
          </cell>
          <cell r="F2071" t="str">
            <v>DIS-G S Cap Blanket</v>
          </cell>
          <cell r="G2071">
            <v>40179</v>
          </cell>
          <cell r="H2071" t="str">
            <v>202108</v>
          </cell>
          <cell r="I2071">
            <v>202108</v>
          </cell>
          <cell r="J2071" t="str">
            <v>GD</v>
          </cell>
          <cell r="K2071" t="str">
            <v>OR</v>
          </cell>
          <cell r="L2071" t="str">
            <v>376000</v>
          </cell>
          <cell r="M2071" t="str">
            <v xml:space="preserve">068                                </v>
          </cell>
          <cell r="N2071" t="str">
            <v>00</v>
          </cell>
          <cell r="O2071" t="str">
            <v xml:space="preserve">UADD    </v>
          </cell>
          <cell r="P2071" t="str">
            <v>Gas Revenue Blanket</v>
          </cell>
          <cell r="Q2071" t="str">
            <v>Oregon - Gas Rev Projects/Medford</v>
          </cell>
          <cell r="R2071">
            <v>360.05</v>
          </cell>
          <cell r="S2071" t="str">
            <v>1001</v>
          </cell>
          <cell r="T2071" t="str">
            <v>MN304</v>
          </cell>
          <cell r="U2071" t="str">
            <v>Mandated</v>
          </cell>
          <cell r="V2071" t="str">
            <v>GD.OR.376000</v>
          </cell>
          <cell r="W2071">
            <v>1</v>
          </cell>
          <cell r="X2071">
            <v>360.05</v>
          </cell>
        </row>
        <row r="2072">
          <cell r="B2072" t="str">
            <v>MN304</v>
          </cell>
          <cell r="C2072" t="str">
            <v>1001</v>
          </cell>
          <cell r="D2072" t="str">
            <v>Gas New Ind Servcs - Medford</v>
          </cell>
          <cell r="E2072" t="str">
            <v>98401114</v>
          </cell>
          <cell r="F2072" t="str">
            <v>DIS-G S Cap Blanket</v>
          </cell>
          <cell r="G2072">
            <v>40179</v>
          </cell>
          <cell r="H2072" t="str">
            <v>202108</v>
          </cell>
          <cell r="I2072">
            <v>202108</v>
          </cell>
          <cell r="J2072" t="str">
            <v>GD</v>
          </cell>
          <cell r="K2072" t="str">
            <v>OR</v>
          </cell>
          <cell r="L2072" t="str">
            <v>380000</v>
          </cell>
          <cell r="M2072" t="str">
            <v xml:space="preserve">068                                </v>
          </cell>
          <cell r="N2072" t="str">
            <v>00</v>
          </cell>
          <cell r="O2072" t="str">
            <v xml:space="preserve">UADD    </v>
          </cell>
          <cell r="P2072" t="str">
            <v>Gas Revenue Blanket</v>
          </cell>
          <cell r="Q2072" t="str">
            <v>Oregon - Gas Rev Projects/Medford</v>
          </cell>
          <cell r="R2072">
            <v>67.010000000000005</v>
          </cell>
          <cell r="S2072" t="str">
            <v>1001</v>
          </cell>
          <cell r="T2072" t="str">
            <v>MN304</v>
          </cell>
          <cell r="U2072" t="str">
            <v>Mandated</v>
          </cell>
          <cell r="V2072" t="str">
            <v>GD.OR.380000</v>
          </cell>
          <cell r="W2072">
            <v>1</v>
          </cell>
          <cell r="X2072">
            <v>67.010000000000005</v>
          </cell>
        </row>
        <row r="2073">
          <cell r="B2073" t="str">
            <v>MN306</v>
          </cell>
          <cell r="C2073" t="str">
            <v>1001</v>
          </cell>
          <cell r="D2073" t="str">
            <v>Gas New Ind Services-K Falls</v>
          </cell>
          <cell r="E2073" t="str">
            <v>98701133</v>
          </cell>
          <cell r="F2073" t="str">
            <v>DIS-G S Cap Blanket</v>
          </cell>
          <cell r="G2073">
            <v>33434</v>
          </cell>
          <cell r="H2073" t="str">
            <v>202108</v>
          </cell>
          <cell r="I2073">
            <v>202108</v>
          </cell>
          <cell r="J2073" t="str">
            <v>GD</v>
          </cell>
          <cell r="K2073" t="str">
            <v>OR</v>
          </cell>
          <cell r="L2073" t="str">
            <v>376000</v>
          </cell>
          <cell r="M2073" t="str">
            <v xml:space="preserve">068                                </v>
          </cell>
          <cell r="N2073" t="str">
            <v>00</v>
          </cell>
          <cell r="O2073" t="str">
            <v xml:space="preserve">UADD    </v>
          </cell>
          <cell r="P2073" t="str">
            <v>Gas Revenue Blanket</v>
          </cell>
          <cell r="Q2073" t="str">
            <v>Oregon - Gas Rev Projects/Klamath Falls</v>
          </cell>
          <cell r="R2073">
            <v>85.37</v>
          </cell>
          <cell r="S2073" t="str">
            <v>1001</v>
          </cell>
          <cell r="T2073" t="str">
            <v>MN306</v>
          </cell>
          <cell r="U2073" t="str">
            <v>Mandated</v>
          </cell>
          <cell r="V2073" t="str">
            <v>GD.OR.376000</v>
          </cell>
          <cell r="W2073">
            <v>1</v>
          </cell>
          <cell r="X2073">
            <v>85.37</v>
          </cell>
        </row>
        <row r="2074">
          <cell r="B2074" t="str">
            <v>MN306</v>
          </cell>
          <cell r="C2074" t="str">
            <v>1001</v>
          </cell>
          <cell r="D2074" t="str">
            <v>Gas New Ind Services-K Falls</v>
          </cell>
          <cell r="E2074" t="str">
            <v>98701133</v>
          </cell>
          <cell r="F2074" t="str">
            <v>DIS-G S Cap Blanket</v>
          </cell>
          <cell r="G2074">
            <v>33434</v>
          </cell>
          <cell r="H2074" t="str">
            <v>202108</v>
          </cell>
          <cell r="I2074">
            <v>202108</v>
          </cell>
          <cell r="J2074" t="str">
            <v>GD</v>
          </cell>
          <cell r="K2074" t="str">
            <v>OR</v>
          </cell>
          <cell r="L2074" t="str">
            <v>380000</v>
          </cell>
          <cell r="M2074" t="str">
            <v xml:space="preserve">068                                </v>
          </cell>
          <cell r="N2074" t="str">
            <v>00</v>
          </cell>
          <cell r="O2074" t="str">
            <v xml:space="preserve">UADD    </v>
          </cell>
          <cell r="P2074" t="str">
            <v>Gas Revenue Blanket</v>
          </cell>
          <cell r="Q2074" t="str">
            <v>Oregon - Gas Rev Projects/Klamath Falls</v>
          </cell>
          <cell r="R2074">
            <v>15.88</v>
          </cell>
          <cell r="S2074" t="str">
            <v>1001</v>
          </cell>
          <cell r="T2074" t="str">
            <v>MN306</v>
          </cell>
          <cell r="U2074" t="str">
            <v>Mandated</v>
          </cell>
          <cell r="V2074" t="str">
            <v>GD.OR.380000</v>
          </cell>
          <cell r="W2074">
            <v>1</v>
          </cell>
          <cell r="X2074">
            <v>15.88</v>
          </cell>
        </row>
        <row r="2075">
          <cell r="B2075" t="str">
            <v>MN306</v>
          </cell>
          <cell r="C2075" t="str">
            <v>1001</v>
          </cell>
          <cell r="D2075" t="str">
            <v>Gas New Mains - Klamath Falls</v>
          </cell>
          <cell r="E2075" t="str">
            <v>98701110</v>
          </cell>
          <cell r="F2075" t="str">
            <v>DIS-G S Cap Blanket</v>
          </cell>
          <cell r="G2075">
            <v>40179</v>
          </cell>
          <cell r="H2075" t="str">
            <v>202108</v>
          </cell>
          <cell r="I2075">
            <v>202108</v>
          </cell>
          <cell r="J2075" t="str">
            <v>GD</v>
          </cell>
          <cell r="K2075" t="str">
            <v>OR</v>
          </cell>
          <cell r="L2075" t="str">
            <v>376000</v>
          </cell>
          <cell r="M2075" t="str">
            <v xml:space="preserve">068                                </v>
          </cell>
          <cell r="N2075" t="str">
            <v>00</v>
          </cell>
          <cell r="O2075" t="str">
            <v xml:space="preserve">UADD    </v>
          </cell>
          <cell r="P2075" t="str">
            <v>Gas Revenue Blanket</v>
          </cell>
          <cell r="Q2075" t="str">
            <v>Oregon - Gas Rev Projects/Klamath Falls</v>
          </cell>
          <cell r="R2075">
            <v>2591.9</v>
          </cell>
          <cell r="S2075" t="str">
            <v>1001</v>
          </cell>
          <cell r="T2075" t="str">
            <v>MN306</v>
          </cell>
          <cell r="U2075" t="str">
            <v>Mandated</v>
          </cell>
          <cell r="V2075" t="str">
            <v>GD.OR.376000</v>
          </cell>
          <cell r="W2075">
            <v>1</v>
          </cell>
          <cell r="X2075">
            <v>2591.9</v>
          </cell>
        </row>
        <row r="2076">
          <cell r="B2076" t="str">
            <v>MN306</v>
          </cell>
          <cell r="C2076" t="str">
            <v>1001</v>
          </cell>
          <cell r="D2076" t="str">
            <v>Gas New Mains - Klamath Falls</v>
          </cell>
          <cell r="E2076" t="str">
            <v>98701110</v>
          </cell>
          <cell r="F2076" t="str">
            <v>DIS-G S Cap Blanket</v>
          </cell>
          <cell r="G2076">
            <v>40179</v>
          </cell>
          <cell r="H2076" t="str">
            <v>202108</v>
          </cell>
          <cell r="I2076">
            <v>202108</v>
          </cell>
          <cell r="J2076" t="str">
            <v>GD</v>
          </cell>
          <cell r="K2076" t="str">
            <v>OR</v>
          </cell>
          <cell r="L2076" t="str">
            <v>380000</v>
          </cell>
          <cell r="M2076" t="str">
            <v xml:space="preserve">068                                </v>
          </cell>
          <cell r="N2076" t="str">
            <v>00</v>
          </cell>
          <cell r="O2076" t="str">
            <v xml:space="preserve">UADD    </v>
          </cell>
          <cell r="P2076" t="str">
            <v>Gas Revenue Blanket</v>
          </cell>
          <cell r="Q2076" t="str">
            <v>Oregon - Gas Rev Projects/Klamath Falls</v>
          </cell>
          <cell r="R2076">
            <v>601.47</v>
          </cell>
          <cell r="S2076" t="str">
            <v>1001</v>
          </cell>
          <cell r="T2076" t="str">
            <v>MN306</v>
          </cell>
          <cell r="U2076" t="str">
            <v>Mandated</v>
          </cell>
          <cell r="V2076" t="str">
            <v>GD.OR.380000</v>
          </cell>
          <cell r="W2076">
            <v>1</v>
          </cell>
          <cell r="X2076">
            <v>601.47</v>
          </cell>
        </row>
        <row r="2077">
          <cell r="B2077" t="str">
            <v>MN307</v>
          </cell>
          <cell r="C2077" t="str">
            <v>1001</v>
          </cell>
          <cell r="D2077" t="str">
            <v>Gas New Mains - LaGrande</v>
          </cell>
          <cell r="E2077" t="str">
            <v>98801110</v>
          </cell>
          <cell r="F2077" t="str">
            <v>DIS-G S Cap Blanket</v>
          </cell>
          <cell r="G2077">
            <v>40179</v>
          </cell>
          <cell r="H2077" t="str">
            <v>202108</v>
          </cell>
          <cell r="I2077">
            <v>202108</v>
          </cell>
          <cell r="J2077" t="str">
            <v>GD</v>
          </cell>
          <cell r="K2077" t="str">
            <v>OR</v>
          </cell>
          <cell r="L2077" t="str">
            <v>376000</v>
          </cell>
          <cell r="M2077" t="str">
            <v xml:space="preserve">068                                </v>
          </cell>
          <cell r="N2077" t="str">
            <v>00</v>
          </cell>
          <cell r="O2077" t="str">
            <v xml:space="preserve">UADD    </v>
          </cell>
          <cell r="P2077" t="str">
            <v>Gas Revenue Blanket</v>
          </cell>
          <cell r="Q2077" t="str">
            <v>Oregon - Gas Rev Projects/LaGrande</v>
          </cell>
          <cell r="R2077">
            <v>6077.63</v>
          </cell>
          <cell r="S2077" t="str">
            <v>1001</v>
          </cell>
          <cell r="T2077" t="str">
            <v>MN307</v>
          </cell>
          <cell r="U2077" t="str">
            <v>Mandated</v>
          </cell>
          <cell r="V2077" t="str">
            <v>GD.OR.376000</v>
          </cell>
          <cell r="W2077">
            <v>1</v>
          </cell>
          <cell r="X2077">
            <v>6077.63</v>
          </cell>
        </row>
        <row r="2078">
          <cell r="B2078" t="str">
            <v>MN307</v>
          </cell>
          <cell r="C2078" t="str">
            <v>1001</v>
          </cell>
          <cell r="D2078" t="str">
            <v>Gas New Mains - LaGrande</v>
          </cell>
          <cell r="E2078" t="str">
            <v>98801110</v>
          </cell>
          <cell r="F2078" t="str">
            <v>DIS-G S Cap Blanket</v>
          </cell>
          <cell r="G2078">
            <v>40179</v>
          </cell>
          <cell r="H2078" t="str">
            <v>202108</v>
          </cell>
          <cell r="I2078">
            <v>202108</v>
          </cell>
          <cell r="J2078" t="str">
            <v>GD</v>
          </cell>
          <cell r="K2078" t="str">
            <v>OR</v>
          </cell>
          <cell r="L2078" t="str">
            <v>380000</v>
          </cell>
          <cell r="M2078" t="str">
            <v xml:space="preserve">068                                </v>
          </cell>
          <cell r="N2078" t="str">
            <v>00</v>
          </cell>
          <cell r="O2078" t="str">
            <v xml:space="preserve">UADD    </v>
          </cell>
          <cell r="P2078" t="str">
            <v>Gas Revenue Blanket</v>
          </cell>
          <cell r="Q2078" t="str">
            <v>Oregon - Gas Rev Projects/LaGrande</v>
          </cell>
          <cell r="R2078">
            <v>90.22</v>
          </cell>
          <cell r="S2078" t="str">
            <v>1001</v>
          </cell>
          <cell r="T2078" t="str">
            <v>MN307</v>
          </cell>
          <cell r="U2078" t="str">
            <v>Mandated</v>
          </cell>
          <cell r="V2078" t="str">
            <v>GD.OR.380000</v>
          </cell>
          <cell r="W2078">
            <v>1</v>
          </cell>
          <cell r="X2078">
            <v>90.22</v>
          </cell>
        </row>
        <row r="2079">
          <cell r="B2079" t="str">
            <v>MN304</v>
          </cell>
          <cell r="C2079" t="str">
            <v>1001</v>
          </cell>
          <cell r="D2079" t="str">
            <v>Gas New Mains - Medford</v>
          </cell>
          <cell r="E2079" t="str">
            <v>98401110</v>
          </cell>
          <cell r="F2079" t="str">
            <v>DIS-G S Cap Blanket</v>
          </cell>
          <cell r="G2079">
            <v>40179</v>
          </cell>
          <cell r="H2079" t="str">
            <v>202108</v>
          </cell>
          <cell r="I2079">
            <v>202108</v>
          </cell>
          <cell r="J2079" t="str">
            <v>GD</v>
          </cell>
          <cell r="K2079" t="str">
            <v>OR</v>
          </cell>
          <cell r="L2079" t="str">
            <v>376000</v>
          </cell>
          <cell r="M2079" t="str">
            <v xml:space="preserve">068                                </v>
          </cell>
          <cell r="N2079" t="str">
            <v>00</v>
          </cell>
          <cell r="O2079" t="str">
            <v xml:space="preserve">UADD    </v>
          </cell>
          <cell r="P2079" t="str">
            <v>Gas Revenue Blanket</v>
          </cell>
          <cell r="Q2079" t="str">
            <v>Oregon - Gas Rev Projects/Medford</v>
          </cell>
          <cell r="R2079">
            <v>73220.539999999994</v>
          </cell>
          <cell r="S2079" t="str">
            <v>1001</v>
          </cell>
          <cell r="T2079" t="str">
            <v>MN304</v>
          </cell>
          <cell r="U2079" t="str">
            <v>Mandated</v>
          </cell>
          <cell r="V2079" t="str">
            <v>GD.OR.376000</v>
          </cell>
          <cell r="W2079">
            <v>1</v>
          </cell>
          <cell r="X2079">
            <v>73220.539999999994</v>
          </cell>
        </row>
        <row r="2080">
          <cell r="B2080" t="str">
            <v>MN304</v>
          </cell>
          <cell r="C2080" t="str">
            <v>1001</v>
          </cell>
          <cell r="D2080" t="str">
            <v>Gas New Mains - Medford</v>
          </cell>
          <cell r="E2080" t="str">
            <v>98401110</v>
          </cell>
          <cell r="F2080" t="str">
            <v>DIS-G S Cap Blanket</v>
          </cell>
          <cell r="G2080">
            <v>40179</v>
          </cell>
          <cell r="H2080" t="str">
            <v>202108</v>
          </cell>
          <cell r="I2080">
            <v>202108</v>
          </cell>
          <cell r="J2080" t="str">
            <v>GD</v>
          </cell>
          <cell r="K2080" t="str">
            <v>OR</v>
          </cell>
          <cell r="L2080" t="str">
            <v>380000</v>
          </cell>
          <cell r="M2080" t="str">
            <v xml:space="preserve">068                                </v>
          </cell>
          <cell r="N2080" t="str">
            <v>00</v>
          </cell>
          <cell r="O2080" t="str">
            <v xml:space="preserve">UADD    </v>
          </cell>
          <cell r="P2080" t="str">
            <v>Gas Revenue Blanket</v>
          </cell>
          <cell r="Q2080" t="str">
            <v>Oregon - Gas Rev Projects/Medford</v>
          </cell>
          <cell r="R2080">
            <v>36546.14</v>
          </cell>
          <cell r="S2080" t="str">
            <v>1001</v>
          </cell>
          <cell r="T2080" t="str">
            <v>MN304</v>
          </cell>
          <cell r="U2080" t="str">
            <v>Mandated</v>
          </cell>
          <cell r="V2080" t="str">
            <v>GD.OR.380000</v>
          </cell>
          <cell r="W2080">
            <v>1</v>
          </cell>
          <cell r="X2080">
            <v>36546.14</v>
          </cell>
        </row>
        <row r="2081">
          <cell r="B2081" t="str">
            <v>MN305</v>
          </cell>
          <cell r="C2081" t="str">
            <v>1001</v>
          </cell>
          <cell r="D2081" t="str">
            <v>Gas New Mains - Roseburg</v>
          </cell>
          <cell r="E2081" t="str">
            <v>98601110</v>
          </cell>
          <cell r="F2081" t="str">
            <v>DIS-G S Cap Blanket</v>
          </cell>
          <cell r="G2081">
            <v>40179</v>
          </cell>
          <cell r="H2081" t="str">
            <v>202108</v>
          </cell>
          <cell r="I2081">
            <v>202108</v>
          </cell>
          <cell r="J2081" t="str">
            <v>GD</v>
          </cell>
          <cell r="K2081" t="str">
            <v>OR</v>
          </cell>
          <cell r="L2081" t="str">
            <v>376000</v>
          </cell>
          <cell r="M2081" t="str">
            <v xml:space="preserve">068                                </v>
          </cell>
          <cell r="N2081" t="str">
            <v>00</v>
          </cell>
          <cell r="O2081" t="str">
            <v xml:space="preserve">UADD    </v>
          </cell>
          <cell r="P2081" t="str">
            <v>Gas Revenue Blanket</v>
          </cell>
          <cell r="Q2081" t="str">
            <v>Oregon - Gas Rev Projects/Roseburg</v>
          </cell>
          <cell r="R2081">
            <v>13002.22</v>
          </cell>
          <cell r="S2081" t="str">
            <v>1001</v>
          </cell>
          <cell r="T2081" t="str">
            <v>MN305</v>
          </cell>
          <cell r="U2081" t="str">
            <v>Mandated</v>
          </cell>
          <cell r="V2081" t="str">
            <v>GD.OR.376000</v>
          </cell>
          <cell r="W2081">
            <v>1</v>
          </cell>
          <cell r="X2081">
            <v>13002.22</v>
          </cell>
        </row>
        <row r="2082">
          <cell r="B2082" t="str">
            <v>MN305</v>
          </cell>
          <cell r="C2082" t="str">
            <v>1001</v>
          </cell>
          <cell r="D2082" t="str">
            <v>Gas New Mains - Roseburg</v>
          </cell>
          <cell r="E2082" t="str">
            <v>98601110</v>
          </cell>
          <cell r="F2082" t="str">
            <v>DIS-G S Cap Blanket</v>
          </cell>
          <cell r="G2082">
            <v>40179</v>
          </cell>
          <cell r="H2082" t="str">
            <v>202108</v>
          </cell>
          <cell r="I2082">
            <v>202108</v>
          </cell>
          <cell r="J2082" t="str">
            <v>GD</v>
          </cell>
          <cell r="K2082" t="str">
            <v>OR</v>
          </cell>
          <cell r="L2082" t="str">
            <v>380000</v>
          </cell>
          <cell r="M2082" t="str">
            <v xml:space="preserve">068                                </v>
          </cell>
          <cell r="N2082" t="str">
            <v>00</v>
          </cell>
          <cell r="O2082" t="str">
            <v xml:space="preserve">UADD    </v>
          </cell>
          <cell r="P2082" t="str">
            <v>Gas Revenue Blanket</v>
          </cell>
          <cell r="Q2082" t="str">
            <v>Oregon - Gas Rev Projects/Roseburg</v>
          </cell>
          <cell r="R2082">
            <v>2419.6999999999998</v>
          </cell>
          <cell r="S2082" t="str">
            <v>1001</v>
          </cell>
          <cell r="T2082" t="str">
            <v>MN305</v>
          </cell>
          <cell r="U2082" t="str">
            <v>Mandated</v>
          </cell>
          <cell r="V2082" t="str">
            <v>GD.OR.380000</v>
          </cell>
          <cell r="W2082">
            <v>1</v>
          </cell>
          <cell r="X2082">
            <v>2419.6999999999998</v>
          </cell>
        </row>
        <row r="2083">
          <cell r="B2083" t="str">
            <v>MN304</v>
          </cell>
          <cell r="C2083" t="str">
            <v>1001</v>
          </cell>
          <cell r="D2083" t="str">
            <v>Gas New Res Serv-Grants Pass</v>
          </cell>
          <cell r="E2083" t="str">
            <v>98501111</v>
          </cell>
          <cell r="F2083" t="str">
            <v>DIS-G S Cap Blanket</v>
          </cell>
          <cell r="G2083">
            <v>40179</v>
          </cell>
          <cell r="H2083" t="str">
            <v>202108</v>
          </cell>
          <cell r="I2083">
            <v>202108</v>
          </cell>
          <cell r="J2083" t="str">
            <v>GD</v>
          </cell>
          <cell r="K2083" t="str">
            <v>OR</v>
          </cell>
          <cell r="L2083" t="str">
            <v>376000</v>
          </cell>
          <cell r="M2083" t="str">
            <v xml:space="preserve">068                                </v>
          </cell>
          <cell r="N2083" t="str">
            <v>00</v>
          </cell>
          <cell r="O2083" t="str">
            <v xml:space="preserve">UADD    </v>
          </cell>
          <cell r="P2083" t="str">
            <v>Gas Revenue Blanket</v>
          </cell>
          <cell r="Q2083" t="str">
            <v>Oregon - Gas Rev Projects/Medford</v>
          </cell>
          <cell r="R2083">
            <v>1090.97</v>
          </cell>
          <cell r="S2083" t="str">
            <v>1001</v>
          </cell>
          <cell r="T2083" t="str">
            <v>MN304</v>
          </cell>
          <cell r="U2083" t="str">
            <v>Mandated</v>
          </cell>
          <cell r="V2083" t="str">
            <v>GD.OR.376000</v>
          </cell>
          <cell r="W2083">
            <v>1</v>
          </cell>
          <cell r="X2083">
            <v>1090.97</v>
          </cell>
        </row>
        <row r="2084">
          <cell r="B2084" t="str">
            <v>MN304</v>
          </cell>
          <cell r="C2084" t="str">
            <v>1001</v>
          </cell>
          <cell r="D2084" t="str">
            <v>Gas New Res Serv-Grants Pass</v>
          </cell>
          <cell r="E2084" t="str">
            <v>98501111</v>
          </cell>
          <cell r="F2084" t="str">
            <v>DIS-G S Cap Blanket</v>
          </cell>
          <cell r="G2084">
            <v>40179</v>
          </cell>
          <cell r="H2084" t="str">
            <v>202108</v>
          </cell>
          <cell r="I2084">
            <v>202108</v>
          </cell>
          <cell r="J2084" t="str">
            <v>GD</v>
          </cell>
          <cell r="K2084" t="str">
            <v>OR</v>
          </cell>
          <cell r="L2084" t="str">
            <v>380000</v>
          </cell>
          <cell r="M2084" t="str">
            <v xml:space="preserve">068                                </v>
          </cell>
          <cell r="N2084" t="str">
            <v>00</v>
          </cell>
          <cell r="O2084" t="str">
            <v xml:space="preserve">UADD    </v>
          </cell>
          <cell r="P2084" t="str">
            <v>Gas Revenue Blanket</v>
          </cell>
          <cell r="Q2084" t="str">
            <v>Oregon - Gas Rev Projects/Medford</v>
          </cell>
          <cell r="R2084">
            <v>1090.97</v>
          </cell>
          <cell r="S2084" t="str">
            <v>1001</v>
          </cell>
          <cell r="T2084" t="str">
            <v>MN304</v>
          </cell>
          <cell r="U2084" t="str">
            <v>Mandated</v>
          </cell>
          <cell r="V2084" t="str">
            <v>GD.OR.380000</v>
          </cell>
          <cell r="W2084">
            <v>1</v>
          </cell>
          <cell r="X2084">
            <v>1090.97</v>
          </cell>
        </row>
        <row r="2085">
          <cell r="B2085" t="str">
            <v>MN304</v>
          </cell>
          <cell r="C2085" t="str">
            <v>1001</v>
          </cell>
          <cell r="D2085" t="str">
            <v>Gas New Res Serv-Grants Pass</v>
          </cell>
          <cell r="E2085" t="str">
            <v>98501111</v>
          </cell>
          <cell r="F2085" t="str">
            <v>DIS-G S Cap Blanket</v>
          </cell>
          <cell r="G2085">
            <v>40179</v>
          </cell>
          <cell r="H2085" t="str">
            <v>202108</v>
          </cell>
          <cell r="I2085">
            <v>202108</v>
          </cell>
          <cell r="J2085" t="str">
            <v>GD</v>
          </cell>
          <cell r="K2085" t="str">
            <v>OR</v>
          </cell>
          <cell r="L2085" t="str">
            <v>381000</v>
          </cell>
          <cell r="M2085" t="str">
            <v xml:space="preserve">068                                </v>
          </cell>
          <cell r="N2085" t="str">
            <v>00</v>
          </cell>
          <cell r="O2085" t="str">
            <v xml:space="preserve">UADD    </v>
          </cell>
          <cell r="P2085" t="str">
            <v>Gas Revenue Blanket</v>
          </cell>
          <cell r="Q2085" t="str">
            <v>Oregon - Gas Rev Projects/Medford</v>
          </cell>
          <cell r="R2085">
            <v>137.09</v>
          </cell>
          <cell r="S2085" t="str">
            <v>1001</v>
          </cell>
          <cell r="T2085" t="str">
            <v>MN304</v>
          </cell>
          <cell r="U2085" t="str">
            <v>Mandated</v>
          </cell>
          <cell r="V2085" t="str">
            <v>GD.OR.381000</v>
          </cell>
          <cell r="W2085">
            <v>1</v>
          </cell>
          <cell r="X2085">
            <v>137.09</v>
          </cell>
        </row>
        <row r="2086">
          <cell r="B2086" t="str">
            <v>MN306</v>
          </cell>
          <cell r="C2086" t="str">
            <v>1001</v>
          </cell>
          <cell r="D2086" t="str">
            <v>Gas New Res Serv-Klamath Falls</v>
          </cell>
          <cell r="E2086" t="str">
            <v>98701111</v>
          </cell>
          <cell r="F2086" t="str">
            <v>DIS-G S Cap Blanket</v>
          </cell>
          <cell r="G2086">
            <v>40179</v>
          </cell>
          <cell r="H2086" t="str">
            <v>202108</v>
          </cell>
          <cell r="I2086">
            <v>202108</v>
          </cell>
          <cell r="J2086" t="str">
            <v>GD</v>
          </cell>
          <cell r="K2086" t="str">
            <v>OR</v>
          </cell>
          <cell r="L2086" t="str">
            <v>376000</v>
          </cell>
          <cell r="M2086" t="str">
            <v xml:space="preserve">068                                </v>
          </cell>
          <cell r="N2086" t="str">
            <v>00</v>
          </cell>
          <cell r="O2086" t="str">
            <v xml:space="preserve">UADD    </v>
          </cell>
          <cell r="P2086" t="str">
            <v>Gas Revenue Blanket</v>
          </cell>
          <cell r="Q2086" t="str">
            <v>Oregon - Gas Rev Projects/Klamath Falls</v>
          </cell>
          <cell r="R2086">
            <v>35763.550000000003</v>
          </cell>
          <cell r="S2086" t="str">
            <v>1001</v>
          </cell>
          <cell r="T2086" t="str">
            <v>MN306</v>
          </cell>
          <cell r="U2086" t="str">
            <v>Mandated</v>
          </cell>
          <cell r="V2086" t="str">
            <v>GD.OR.376000</v>
          </cell>
          <cell r="W2086">
            <v>1</v>
          </cell>
          <cell r="X2086">
            <v>35763.550000000003</v>
          </cell>
        </row>
        <row r="2087">
          <cell r="B2087" t="str">
            <v>MN306</v>
          </cell>
          <cell r="C2087" t="str">
            <v>1001</v>
          </cell>
          <cell r="D2087" t="str">
            <v>Gas New Res Serv-Klamath Falls</v>
          </cell>
          <cell r="E2087" t="str">
            <v>98701111</v>
          </cell>
          <cell r="F2087" t="str">
            <v>DIS-G S Cap Blanket</v>
          </cell>
          <cell r="G2087">
            <v>40179</v>
          </cell>
          <cell r="H2087" t="str">
            <v>202108</v>
          </cell>
          <cell r="I2087">
            <v>202108</v>
          </cell>
          <cell r="J2087" t="str">
            <v>GD</v>
          </cell>
          <cell r="K2087" t="str">
            <v>OR</v>
          </cell>
          <cell r="L2087" t="str">
            <v>380000</v>
          </cell>
          <cell r="M2087" t="str">
            <v xml:space="preserve">068                                </v>
          </cell>
          <cell r="N2087" t="str">
            <v>00</v>
          </cell>
          <cell r="O2087" t="str">
            <v xml:space="preserve">UADD    </v>
          </cell>
          <cell r="P2087" t="str">
            <v>Gas Revenue Blanket</v>
          </cell>
          <cell r="Q2087" t="str">
            <v>Oregon - Gas Rev Projects/Klamath Falls</v>
          </cell>
          <cell r="R2087">
            <v>35763.699999999997</v>
          </cell>
          <cell r="S2087" t="str">
            <v>1001</v>
          </cell>
          <cell r="T2087" t="str">
            <v>MN306</v>
          </cell>
          <cell r="U2087" t="str">
            <v>Mandated</v>
          </cell>
          <cell r="V2087" t="str">
            <v>GD.OR.380000</v>
          </cell>
          <cell r="W2087">
            <v>1</v>
          </cell>
          <cell r="X2087">
            <v>35763.699999999997</v>
          </cell>
        </row>
        <row r="2088">
          <cell r="B2088" t="str">
            <v>MN307</v>
          </cell>
          <cell r="C2088" t="str">
            <v>1001</v>
          </cell>
          <cell r="D2088" t="str">
            <v>Gas New Res Serv-LaGrande</v>
          </cell>
          <cell r="E2088" t="str">
            <v>98801111</v>
          </cell>
          <cell r="F2088" t="str">
            <v>DIS-G S Cap Blanket</v>
          </cell>
          <cell r="G2088">
            <v>40179</v>
          </cell>
          <cell r="H2088" t="str">
            <v>202108</v>
          </cell>
          <cell r="I2088">
            <v>202108</v>
          </cell>
          <cell r="J2088" t="str">
            <v>GD</v>
          </cell>
          <cell r="K2088" t="str">
            <v>OR</v>
          </cell>
          <cell r="L2088" t="str">
            <v>376000</v>
          </cell>
          <cell r="M2088" t="str">
            <v xml:space="preserve">068                                </v>
          </cell>
          <cell r="N2088" t="str">
            <v>00</v>
          </cell>
          <cell r="O2088" t="str">
            <v xml:space="preserve">UADD    </v>
          </cell>
          <cell r="P2088" t="str">
            <v>Gas Revenue Blanket</v>
          </cell>
          <cell r="Q2088" t="str">
            <v>Oregon - Gas Rev Projects/LaGrande</v>
          </cell>
          <cell r="R2088">
            <v>7819.36</v>
          </cell>
          <cell r="S2088" t="str">
            <v>1001</v>
          </cell>
          <cell r="T2088" t="str">
            <v>MN307</v>
          </cell>
          <cell r="U2088" t="str">
            <v>Mandated</v>
          </cell>
          <cell r="V2088" t="str">
            <v>GD.OR.376000</v>
          </cell>
          <cell r="W2088">
            <v>1</v>
          </cell>
          <cell r="X2088">
            <v>7819.36</v>
          </cell>
        </row>
        <row r="2089">
          <cell r="B2089" t="str">
            <v>MN307</v>
          </cell>
          <cell r="C2089" t="str">
            <v>1001</v>
          </cell>
          <cell r="D2089" t="str">
            <v>Gas New Res Serv-LaGrande</v>
          </cell>
          <cell r="E2089" t="str">
            <v>98801111</v>
          </cell>
          <cell r="F2089" t="str">
            <v>DIS-G S Cap Blanket</v>
          </cell>
          <cell r="G2089">
            <v>40179</v>
          </cell>
          <cell r="H2089" t="str">
            <v>202108</v>
          </cell>
          <cell r="I2089">
            <v>202108</v>
          </cell>
          <cell r="J2089" t="str">
            <v>GD</v>
          </cell>
          <cell r="K2089" t="str">
            <v>OR</v>
          </cell>
          <cell r="L2089" t="str">
            <v>380000</v>
          </cell>
          <cell r="M2089" t="str">
            <v xml:space="preserve">068                                </v>
          </cell>
          <cell r="N2089" t="str">
            <v>00</v>
          </cell>
          <cell r="O2089" t="str">
            <v xml:space="preserve">UADD    </v>
          </cell>
          <cell r="P2089" t="str">
            <v>Gas Revenue Blanket</v>
          </cell>
          <cell r="Q2089" t="str">
            <v>Oregon - Gas Rev Projects/LaGrande</v>
          </cell>
          <cell r="R2089">
            <v>7819.44</v>
          </cell>
          <cell r="S2089" t="str">
            <v>1001</v>
          </cell>
          <cell r="T2089" t="str">
            <v>MN307</v>
          </cell>
          <cell r="U2089" t="str">
            <v>Mandated</v>
          </cell>
          <cell r="V2089" t="str">
            <v>GD.OR.380000</v>
          </cell>
          <cell r="W2089">
            <v>1</v>
          </cell>
          <cell r="X2089">
            <v>7819.44</v>
          </cell>
        </row>
        <row r="2090">
          <cell r="B2090" t="str">
            <v>MN304</v>
          </cell>
          <cell r="C2090" t="str">
            <v>1001</v>
          </cell>
          <cell r="D2090" t="str">
            <v>Gas New Res Serv-Medford</v>
          </cell>
          <cell r="E2090" t="str">
            <v>98401111</v>
          </cell>
          <cell r="F2090" t="str">
            <v>DIS-G S Cap Blanket</v>
          </cell>
          <cell r="G2090">
            <v>40179</v>
          </cell>
          <cell r="H2090" t="str">
            <v>202108</v>
          </cell>
          <cell r="I2090">
            <v>202108</v>
          </cell>
          <cell r="J2090" t="str">
            <v>GD</v>
          </cell>
          <cell r="K2090" t="str">
            <v>OR</v>
          </cell>
          <cell r="L2090" t="str">
            <v>380000</v>
          </cell>
          <cell r="M2090" t="str">
            <v xml:space="preserve">068                                </v>
          </cell>
          <cell r="N2090" t="str">
            <v>00</v>
          </cell>
          <cell r="O2090" t="str">
            <v xml:space="preserve">UADD    </v>
          </cell>
          <cell r="P2090" t="str">
            <v>Gas Revenue Blanket</v>
          </cell>
          <cell r="Q2090" t="str">
            <v>Oregon - Gas Rev Projects/Medford</v>
          </cell>
          <cell r="R2090">
            <v>160882.35</v>
          </cell>
          <cell r="S2090" t="str">
            <v>1001</v>
          </cell>
          <cell r="T2090" t="str">
            <v>MN304</v>
          </cell>
          <cell r="U2090" t="str">
            <v>Mandated</v>
          </cell>
          <cell r="V2090" t="str">
            <v>GD.OR.380000</v>
          </cell>
          <cell r="W2090">
            <v>1</v>
          </cell>
          <cell r="X2090">
            <v>160882.35</v>
          </cell>
        </row>
        <row r="2091">
          <cell r="B2091" t="str">
            <v>MN304</v>
          </cell>
          <cell r="C2091" t="str">
            <v>1001</v>
          </cell>
          <cell r="D2091" t="str">
            <v>Gas New Res Serv-Medford</v>
          </cell>
          <cell r="E2091" t="str">
            <v>98401111</v>
          </cell>
          <cell r="F2091" t="str">
            <v>DIS-G S Cap Blanket</v>
          </cell>
          <cell r="G2091">
            <v>40179</v>
          </cell>
          <cell r="H2091" t="str">
            <v>202108</v>
          </cell>
          <cell r="I2091">
            <v>202108</v>
          </cell>
          <cell r="J2091" t="str">
            <v>GD</v>
          </cell>
          <cell r="K2091" t="str">
            <v>OR</v>
          </cell>
          <cell r="L2091" t="str">
            <v>381000</v>
          </cell>
          <cell r="M2091" t="str">
            <v xml:space="preserve">068                                </v>
          </cell>
          <cell r="N2091" t="str">
            <v>00</v>
          </cell>
          <cell r="O2091" t="str">
            <v xml:space="preserve">UADD    </v>
          </cell>
          <cell r="P2091" t="str">
            <v>Gas Revenue Blanket</v>
          </cell>
          <cell r="Q2091" t="str">
            <v>Oregon - Gas Rev Projects/Medford</v>
          </cell>
          <cell r="R2091">
            <v>160882.41</v>
          </cell>
          <cell r="S2091" t="str">
            <v>1001</v>
          </cell>
          <cell r="T2091" t="str">
            <v>MN304</v>
          </cell>
          <cell r="U2091" t="str">
            <v>Mandated</v>
          </cell>
          <cell r="V2091" t="str">
            <v>GD.OR.381000</v>
          </cell>
          <cell r="W2091">
            <v>1</v>
          </cell>
          <cell r="X2091">
            <v>160882.41</v>
          </cell>
        </row>
        <row r="2092">
          <cell r="B2092" t="str">
            <v>MN305</v>
          </cell>
          <cell r="C2092" t="str">
            <v>1001</v>
          </cell>
          <cell r="D2092" t="str">
            <v>Gas New Res Serv-Roseburg</v>
          </cell>
          <cell r="E2092" t="str">
            <v>98601111</v>
          </cell>
          <cell r="F2092" t="str">
            <v>DIS-G S Cap Blanket</v>
          </cell>
          <cell r="G2092">
            <v>40179</v>
          </cell>
          <cell r="H2092" t="str">
            <v>202108</v>
          </cell>
          <cell r="I2092">
            <v>202108</v>
          </cell>
          <cell r="J2092" t="str">
            <v>GD</v>
          </cell>
          <cell r="K2092" t="str">
            <v>OR</v>
          </cell>
          <cell r="L2092" t="str">
            <v>376000</v>
          </cell>
          <cell r="M2092" t="str">
            <v xml:space="preserve">068                                </v>
          </cell>
          <cell r="N2092" t="str">
            <v>00</v>
          </cell>
          <cell r="O2092" t="str">
            <v xml:space="preserve">UADD    </v>
          </cell>
          <cell r="P2092" t="str">
            <v>Gas Revenue Blanket</v>
          </cell>
          <cell r="Q2092" t="str">
            <v>Oregon - Gas Rev Projects/Roseburg</v>
          </cell>
          <cell r="R2092">
            <v>4158.8</v>
          </cell>
          <cell r="S2092" t="str">
            <v>1001</v>
          </cell>
          <cell r="T2092" t="str">
            <v>MN305</v>
          </cell>
          <cell r="U2092" t="str">
            <v>Mandated</v>
          </cell>
          <cell r="V2092" t="str">
            <v>GD.OR.376000</v>
          </cell>
          <cell r="W2092">
            <v>1</v>
          </cell>
          <cell r="X2092">
            <v>4158.8</v>
          </cell>
        </row>
        <row r="2093">
          <cell r="B2093" t="str">
            <v>MN305</v>
          </cell>
          <cell r="C2093" t="str">
            <v>1001</v>
          </cell>
          <cell r="D2093" t="str">
            <v>Gas New Res Serv-Roseburg</v>
          </cell>
          <cell r="E2093" t="str">
            <v>98601111</v>
          </cell>
          <cell r="F2093" t="str">
            <v>DIS-G S Cap Blanket</v>
          </cell>
          <cell r="G2093">
            <v>40179</v>
          </cell>
          <cell r="H2093" t="str">
            <v>202108</v>
          </cell>
          <cell r="I2093">
            <v>202108</v>
          </cell>
          <cell r="J2093" t="str">
            <v>GD</v>
          </cell>
          <cell r="K2093" t="str">
            <v>OR</v>
          </cell>
          <cell r="L2093" t="str">
            <v>380000</v>
          </cell>
          <cell r="M2093" t="str">
            <v xml:space="preserve">068                                </v>
          </cell>
          <cell r="N2093" t="str">
            <v>00</v>
          </cell>
          <cell r="O2093" t="str">
            <v xml:space="preserve">UADD    </v>
          </cell>
          <cell r="P2093" t="str">
            <v>Gas Revenue Blanket</v>
          </cell>
          <cell r="Q2093" t="str">
            <v>Oregon - Gas Rev Projects/Roseburg</v>
          </cell>
          <cell r="R2093">
            <v>5857.48</v>
          </cell>
          <cell r="S2093" t="str">
            <v>1001</v>
          </cell>
          <cell r="T2093" t="str">
            <v>MN305</v>
          </cell>
          <cell r="U2093" t="str">
            <v>Mandated</v>
          </cell>
          <cell r="V2093" t="str">
            <v>GD.OR.380000</v>
          </cell>
          <cell r="W2093">
            <v>1</v>
          </cell>
          <cell r="X2093">
            <v>5857.48</v>
          </cell>
        </row>
        <row r="2094">
          <cell r="B2094" t="str">
            <v>XE500</v>
          </cell>
          <cell r="C2094" t="str">
            <v>1001</v>
          </cell>
          <cell r="D2094" t="str">
            <v>Industrial Meter STA #8852</v>
          </cell>
          <cell r="E2094" t="str">
            <v>98405316</v>
          </cell>
          <cell r="F2094" t="str">
            <v>DIS-G S Cap Specific</v>
          </cell>
          <cell r="G2094">
            <v>43132</v>
          </cell>
          <cell r="H2094" t="str">
            <v>202108</v>
          </cell>
          <cell r="I2094">
            <v>202108</v>
          </cell>
          <cell r="J2094" t="str">
            <v>GD</v>
          </cell>
          <cell r="K2094" t="str">
            <v>OR</v>
          </cell>
          <cell r="L2094" t="str">
            <v>376000</v>
          </cell>
          <cell r="M2094" t="str">
            <v xml:space="preserve">068                                </v>
          </cell>
          <cell r="N2094" t="str">
            <v>00</v>
          </cell>
          <cell r="O2094" t="str">
            <v xml:space="preserve">NURV    </v>
          </cell>
          <cell r="P2094" t="str">
            <v>Gas Revenue Blanket</v>
          </cell>
          <cell r="Q2094" t="str">
            <v>Gas Engineering</v>
          </cell>
          <cell r="R2094">
            <v>-7145.64</v>
          </cell>
          <cell r="S2094" t="str">
            <v>1001</v>
          </cell>
          <cell r="T2094" t="str">
            <v>XE500</v>
          </cell>
          <cell r="U2094" t="str">
            <v>Mandated</v>
          </cell>
          <cell r="V2094" t="str">
            <v>GD.OR.376000</v>
          </cell>
          <cell r="W2094">
            <v>1</v>
          </cell>
          <cell r="X2094">
            <v>-7145.64</v>
          </cell>
        </row>
        <row r="2095">
          <cell r="B2095" t="str">
            <v>XE500</v>
          </cell>
          <cell r="C2095" t="str">
            <v>1001</v>
          </cell>
          <cell r="D2095" t="str">
            <v>Industrial Meter STA #8852</v>
          </cell>
          <cell r="E2095" t="str">
            <v>98405316</v>
          </cell>
          <cell r="F2095" t="str">
            <v>DIS-G S Cap Specific</v>
          </cell>
          <cell r="G2095">
            <v>43132</v>
          </cell>
          <cell r="H2095" t="str">
            <v>202108</v>
          </cell>
          <cell r="I2095">
            <v>202108</v>
          </cell>
          <cell r="J2095" t="str">
            <v>GD</v>
          </cell>
          <cell r="K2095" t="str">
            <v>OR</v>
          </cell>
          <cell r="L2095" t="str">
            <v>380000</v>
          </cell>
          <cell r="M2095" t="str">
            <v xml:space="preserve">068                                </v>
          </cell>
          <cell r="N2095" t="str">
            <v>00</v>
          </cell>
          <cell r="O2095" t="str">
            <v xml:space="preserve">CFNU    </v>
          </cell>
          <cell r="P2095" t="str">
            <v>Gas Revenue Blanket</v>
          </cell>
          <cell r="Q2095" t="str">
            <v>Gas Engineering</v>
          </cell>
          <cell r="R2095">
            <v>42045.120000000003</v>
          </cell>
          <cell r="S2095" t="str">
            <v>1001</v>
          </cell>
          <cell r="T2095" t="str">
            <v>XE500</v>
          </cell>
          <cell r="U2095" t="str">
            <v>Mandated</v>
          </cell>
          <cell r="V2095" t="str">
            <v>GD.OR.380000</v>
          </cell>
          <cell r="W2095">
            <v>1</v>
          </cell>
          <cell r="X2095">
            <v>42045.120000000003</v>
          </cell>
        </row>
        <row r="2096">
          <cell r="B2096" t="str">
            <v>XE500</v>
          </cell>
          <cell r="C2096" t="str">
            <v>1001</v>
          </cell>
          <cell r="D2096" t="str">
            <v>Industrial Meter STA #8852</v>
          </cell>
          <cell r="E2096" t="str">
            <v>98405316</v>
          </cell>
          <cell r="F2096" t="str">
            <v>DIS-G S Cap Specific</v>
          </cell>
          <cell r="G2096">
            <v>43132</v>
          </cell>
          <cell r="H2096" t="str">
            <v>202108</v>
          </cell>
          <cell r="I2096">
            <v>202108</v>
          </cell>
          <cell r="J2096" t="str">
            <v>GD</v>
          </cell>
          <cell r="K2096" t="str">
            <v>OR</v>
          </cell>
          <cell r="L2096" t="str">
            <v>380000</v>
          </cell>
          <cell r="M2096" t="str">
            <v xml:space="preserve">068                                </v>
          </cell>
          <cell r="N2096" t="str">
            <v>00</v>
          </cell>
          <cell r="O2096" t="str">
            <v xml:space="preserve">NURV    </v>
          </cell>
          <cell r="P2096" t="str">
            <v>Gas Revenue Blanket</v>
          </cell>
          <cell r="Q2096" t="str">
            <v>Gas Engineering</v>
          </cell>
          <cell r="R2096">
            <v>-80935.44</v>
          </cell>
          <cell r="S2096" t="str">
            <v>1001</v>
          </cell>
          <cell r="T2096" t="str">
            <v>XE500</v>
          </cell>
          <cell r="U2096" t="str">
            <v>Mandated</v>
          </cell>
          <cell r="V2096" t="str">
            <v>GD.OR.380000</v>
          </cell>
          <cell r="W2096">
            <v>1</v>
          </cell>
          <cell r="X2096">
            <v>-80935.44</v>
          </cell>
        </row>
        <row r="2097">
          <cell r="B2097" t="str">
            <v>XE500</v>
          </cell>
          <cell r="C2097" t="str">
            <v>1001</v>
          </cell>
          <cell r="D2097" t="str">
            <v>Industrial Meter STA #8852</v>
          </cell>
          <cell r="E2097" t="str">
            <v>98405316</v>
          </cell>
          <cell r="F2097" t="str">
            <v>DIS-G S Cap Specific</v>
          </cell>
          <cell r="G2097">
            <v>43132</v>
          </cell>
          <cell r="H2097" t="str">
            <v>202108</v>
          </cell>
          <cell r="I2097">
            <v>202108</v>
          </cell>
          <cell r="J2097" t="str">
            <v>GD</v>
          </cell>
          <cell r="K2097" t="str">
            <v>OR</v>
          </cell>
          <cell r="L2097" t="str">
            <v>385000</v>
          </cell>
          <cell r="M2097" t="str">
            <v xml:space="preserve">068                                </v>
          </cell>
          <cell r="N2097" t="str">
            <v>MSA8852</v>
          </cell>
          <cell r="O2097" t="str">
            <v xml:space="preserve">CFNU    </v>
          </cell>
          <cell r="P2097" t="str">
            <v>Gas Revenue Blanket</v>
          </cell>
          <cell r="Q2097" t="str">
            <v>Gas Engineering</v>
          </cell>
          <cell r="R2097">
            <v>46035.96</v>
          </cell>
          <cell r="S2097" t="str">
            <v>1001</v>
          </cell>
          <cell r="T2097" t="str">
            <v>XE500</v>
          </cell>
          <cell r="U2097" t="str">
            <v>Mandated</v>
          </cell>
          <cell r="V2097" t="str">
            <v>GD.OR.385000</v>
          </cell>
          <cell r="W2097">
            <v>1</v>
          </cell>
          <cell r="X2097">
            <v>46035.96</v>
          </cell>
        </row>
        <row r="2098">
          <cell r="B2098" t="str">
            <v>XE500</v>
          </cell>
          <cell r="C2098" t="str">
            <v>1001</v>
          </cell>
          <cell r="D2098" t="str">
            <v>Reg #6474 and MSA #3158</v>
          </cell>
          <cell r="E2098" t="str">
            <v>98405354</v>
          </cell>
          <cell r="F2098" t="str">
            <v>DIS-G S Cap Specific</v>
          </cell>
          <cell r="G2098">
            <v>43709</v>
          </cell>
          <cell r="H2098" t="str">
            <v>202108</v>
          </cell>
          <cell r="I2098">
            <v>202108</v>
          </cell>
          <cell r="J2098" t="str">
            <v>GD</v>
          </cell>
          <cell r="K2098" t="str">
            <v>OR</v>
          </cell>
          <cell r="L2098" t="str">
            <v>375000</v>
          </cell>
          <cell r="M2098" t="str">
            <v xml:space="preserve">068                                </v>
          </cell>
          <cell r="N2098" t="str">
            <v>6474</v>
          </cell>
          <cell r="O2098" t="str">
            <v xml:space="preserve">NURV    </v>
          </cell>
          <cell r="P2098" t="str">
            <v>Gas Revenue Blanket</v>
          </cell>
          <cell r="Q2098" t="str">
            <v>Gas Engineering</v>
          </cell>
          <cell r="R2098">
            <v>-6550.58</v>
          </cell>
          <cell r="S2098" t="str">
            <v>1001</v>
          </cell>
          <cell r="T2098" t="str">
            <v>XE500</v>
          </cell>
          <cell r="U2098" t="str">
            <v>Mandated</v>
          </cell>
          <cell r="V2098" t="str">
            <v>GD.OR.375000</v>
          </cell>
          <cell r="W2098">
            <v>1</v>
          </cell>
          <cell r="X2098">
            <v>-6550.58</v>
          </cell>
        </row>
        <row r="2099">
          <cell r="B2099" t="str">
            <v>XE500</v>
          </cell>
          <cell r="C2099" t="str">
            <v>1001</v>
          </cell>
          <cell r="D2099" t="str">
            <v>Reg #6474 and MSA #3158</v>
          </cell>
          <cell r="E2099" t="str">
            <v>98405354</v>
          </cell>
          <cell r="F2099" t="str">
            <v>DIS-G S Cap Specific</v>
          </cell>
          <cell r="G2099">
            <v>43709</v>
          </cell>
          <cell r="H2099" t="str">
            <v>202108</v>
          </cell>
          <cell r="I2099">
            <v>202108</v>
          </cell>
          <cell r="J2099" t="str">
            <v>GD</v>
          </cell>
          <cell r="K2099" t="str">
            <v>OR</v>
          </cell>
          <cell r="L2099" t="str">
            <v>376000</v>
          </cell>
          <cell r="M2099" t="str">
            <v xml:space="preserve">068                                </v>
          </cell>
          <cell r="N2099" t="str">
            <v>00</v>
          </cell>
          <cell r="O2099" t="str">
            <v xml:space="preserve">CFNU    </v>
          </cell>
          <cell r="P2099" t="str">
            <v>Gas Revenue Blanket</v>
          </cell>
          <cell r="Q2099" t="str">
            <v>Gas Engineering</v>
          </cell>
          <cell r="R2099">
            <v>17658.62</v>
          </cell>
          <cell r="S2099" t="str">
            <v>1001</v>
          </cell>
          <cell r="T2099" t="str">
            <v>XE500</v>
          </cell>
          <cell r="U2099" t="str">
            <v>Mandated</v>
          </cell>
          <cell r="V2099" t="str">
            <v>GD.OR.376000</v>
          </cell>
          <cell r="W2099">
            <v>1</v>
          </cell>
          <cell r="X2099">
            <v>17658.62</v>
          </cell>
        </row>
        <row r="2100">
          <cell r="B2100" t="str">
            <v>XE500</v>
          </cell>
          <cell r="C2100" t="str">
            <v>1001</v>
          </cell>
          <cell r="D2100" t="str">
            <v>Reg #6474 and MSA #3158</v>
          </cell>
          <cell r="E2100" t="str">
            <v>98405354</v>
          </cell>
          <cell r="F2100" t="str">
            <v>DIS-G S Cap Specific</v>
          </cell>
          <cell r="G2100">
            <v>43709</v>
          </cell>
          <cell r="H2100" t="str">
            <v>202108</v>
          </cell>
          <cell r="I2100">
            <v>202108</v>
          </cell>
          <cell r="J2100" t="str">
            <v>GD</v>
          </cell>
          <cell r="K2100" t="str">
            <v>OR</v>
          </cell>
          <cell r="L2100" t="str">
            <v>376000</v>
          </cell>
          <cell r="M2100" t="str">
            <v xml:space="preserve">068                                </v>
          </cell>
          <cell r="N2100" t="str">
            <v>00</v>
          </cell>
          <cell r="O2100" t="str">
            <v xml:space="preserve">NURV    </v>
          </cell>
          <cell r="P2100" t="str">
            <v>Gas Revenue Blanket</v>
          </cell>
          <cell r="Q2100" t="str">
            <v>Gas Engineering</v>
          </cell>
          <cell r="R2100">
            <v>-45853.11</v>
          </cell>
          <cell r="S2100" t="str">
            <v>1001</v>
          </cell>
          <cell r="T2100" t="str">
            <v>XE500</v>
          </cell>
          <cell r="U2100" t="str">
            <v>Mandated</v>
          </cell>
          <cell r="V2100" t="str">
            <v>GD.OR.376000</v>
          </cell>
          <cell r="W2100">
            <v>1</v>
          </cell>
          <cell r="X2100">
            <v>-45853.11</v>
          </cell>
        </row>
        <row r="2101">
          <cell r="B2101" t="str">
            <v>XE500</v>
          </cell>
          <cell r="C2101" t="str">
            <v>1001</v>
          </cell>
          <cell r="D2101" t="str">
            <v>Reg #6474 and MSA #3158</v>
          </cell>
          <cell r="E2101" t="str">
            <v>98405354</v>
          </cell>
          <cell r="F2101" t="str">
            <v>DIS-G S Cap Specific</v>
          </cell>
          <cell r="G2101">
            <v>43709</v>
          </cell>
          <cell r="H2101" t="str">
            <v>202108</v>
          </cell>
          <cell r="I2101">
            <v>202108</v>
          </cell>
          <cell r="J2101" t="str">
            <v>GD</v>
          </cell>
          <cell r="K2101" t="str">
            <v>OR</v>
          </cell>
          <cell r="L2101" t="str">
            <v>378000</v>
          </cell>
          <cell r="M2101" t="str">
            <v xml:space="preserve">068                                </v>
          </cell>
          <cell r="N2101" t="str">
            <v>6474</v>
          </cell>
          <cell r="O2101" t="str">
            <v xml:space="preserve">CFNU    </v>
          </cell>
          <cell r="P2101" t="str">
            <v>Gas Revenue Blanket</v>
          </cell>
          <cell r="Q2101" t="str">
            <v>Gas Engineering</v>
          </cell>
          <cell r="R2101">
            <v>64984.04</v>
          </cell>
          <cell r="S2101" t="str">
            <v>1001</v>
          </cell>
          <cell r="T2101" t="str">
            <v>XE500</v>
          </cell>
          <cell r="U2101" t="str">
            <v>Mandated</v>
          </cell>
          <cell r="V2101" t="str">
            <v>GD.OR.378000</v>
          </cell>
          <cell r="W2101">
            <v>1</v>
          </cell>
          <cell r="X2101">
            <v>64984.04</v>
          </cell>
        </row>
        <row r="2102">
          <cell r="B2102" t="str">
            <v>XE500</v>
          </cell>
          <cell r="C2102" t="str">
            <v>1001</v>
          </cell>
          <cell r="D2102" t="str">
            <v>Reg #6474 and MSA #3158</v>
          </cell>
          <cell r="E2102" t="str">
            <v>98405354</v>
          </cell>
          <cell r="F2102" t="str">
            <v>DIS-G S Cap Specific</v>
          </cell>
          <cell r="G2102">
            <v>43709</v>
          </cell>
          <cell r="H2102" t="str">
            <v>202108</v>
          </cell>
          <cell r="I2102">
            <v>202108</v>
          </cell>
          <cell r="J2102" t="str">
            <v>GD</v>
          </cell>
          <cell r="K2102" t="str">
            <v>OR</v>
          </cell>
          <cell r="L2102" t="str">
            <v>378000</v>
          </cell>
          <cell r="M2102" t="str">
            <v xml:space="preserve">068                                </v>
          </cell>
          <cell r="N2102" t="str">
            <v>6474</v>
          </cell>
          <cell r="O2102" t="str">
            <v xml:space="preserve">NURV    </v>
          </cell>
          <cell r="P2102" t="str">
            <v>Gas Revenue Blanket</v>
          </cell>
          <cell r="Q2102" t="str">
            <v>Gas Engineering</v>
          </cell>
          <cell r="R2102">
            <v>-45853.11</v>
          </cell>
          <cell r="S2102" t="str">
            <v>1001</v>
          </cell>
          <cell r="T2102" t="str">
            <v>XE500</v>
          </cell>
          <cell r="U2102" t="str">
            <v>Mandated</v>
          </cell>
          <cell r="V2102" t="str">
            <v>GD.OR.378000</v>
          </cell>
          <cell r="W2102">
            <v>1</v>
          </cell>
          <cell r="X2102">
            <v>-45853.11</v>
          </cell>
        </row>
        <row r="2103">
          <cell r="B2103" t="str">
            <v>XE500</v>
          </cell>
          <cell r="C2103" t="str">
            <v>1001</v>
          </cell>
          <cell r="D2103" t="str">
            <v>Reg #6474 and MSA #3158</v>
          </cell>
          <cell r="E2103" t="str">
            <v>98405354</v>
          </cell>
          <cell r="F2103" t="str">
            <v>DIS-G S Cap Specific</v>
          </cell>
          <cell r="G2103">
            <v>43709</v>
          </cell>
          <cell r="H2103" t="str">
            <v>202108</v>
          </cell>
          <cell r="I2103">
            <v>202108</v>
          </cell>
          <cell r="J2103" t="str">
            <v>GD</v>
          </cell>
          <cell r="K2103" t="str">
            <v>OR</v>
          </cell>
          <cell r="L2103" t="str">
            <v>380000</v>
          </cell>
          <cell r="M2103" t="str">
            <v xml:space="preserve">068                                </v>
          </cell>
          <cell r="N2103" t="str">
            <v>00</v>
          </cell>
          <cell r="O2103" t="str">
            <v xml:space="preserve">CFNU    </v>
          </cell>
          <cell r="P2103" t="str">
            <v>Gas Revenue Blanket</v>
          </cell>
          <cell r="Q2103" t="str">
            <v>Gas Engineering</v>
          </cell>
          <cell r="R2103">
            <v>6846.52</v>
          </cell>
          <cell r="S2103" t="str">
            <v>1001</v>
          </cell>
          <cell r="T2103" t="str">
            <v>XE500</v>
          </cell>
          <cell r="U2103" t="str">
            <v>Mandated</v>
          </cell>
          <cell r="V2103" t="str">
            <v>GD.OR.380000</v>
          </cell>
          <cell r="W2103">
            <v>1</v>
          </cell>
          <cell r="X2103">
            <v>6846.52</v>
          </cell>
        </row>
        <row r="2104">
          <cell r="B2104" t="str">
            <v>XE500</v>
          </cell>
          <cell r="C2104" t="str">
            <v>1001</v>
          </cell>
          <cell r="D2104" t="str">
            <v>Reg #6474 and MSA #3158</v>
          </cell>
          <cell r="E2104" t="str">
            <v>98405354</v>
          </cell>
          <cell r="F2104" t="str">
            <v>DIS-G S Cap Specific</v>
          </cell>
          <cell r="G2104">
            <v>43709</v>
          </cell>
          <cell r="H2104" t="str">
            <v>202108</v>
          </cell>
          <cell r="I2104">
            <v>202108</v>
          </cell>
          <cell r="J2104" t="str">
            <v>GD</v>
          </cell>
          <cell r="K2104" t="str">
            <v>OR</v>
          </cell>
          <cell r="L2104" t="str">
            <v>380000</v>
          </cell>
          <cell r="M2104" t="str">
            <v xml:space="preserve">068                                </v>
          </cell>
          <cell r="N2104" t="str">
            <v>00</v>
          </cell>
          <cell r="O2104" t="str">
            <v xml:space="preserve">NURV    </v>
          </cell>
          <cell r="P2104" t="str">
            <v>Gas Revenue Blanket</v>
          </cell>
          <cell r="Q2104" t="str">
            <v>Gas Engineering</v>
          </cell>
          <cell r="R2104">
            <v>-13101.25</v>
          </cell>
          <cell r="S2104" t="str">
            <v>1001</v>
          </cell>
          <cell r="T2104" t="str">
            <v>XE500</v>
          </cell>
          <cell r="U2104" t="str">
            <v>Mandated</v>
          </cell>
          <cell r="V2104" t="str">
            <v>GD.OR.380000</v>
          </cell>
          <cell r="W2104">
            <v>1</v>
          </cell>
          <cell r="X2104">
            <v>-13101.25</v>
          </cell>
        </row>
        <row r="2105">
          <cell r="B2105" t="str">
            <v>XE500</v>
          </cell>
          <cell r="C2105" t="str">
            <v>1001</v>
          </cell>
          <cell r="D2105" t="str">
            <v>Reg #6474 and MSA #3158</v>
          </cell>
          <cell r="E2105" t="str">
            <v>98405354</v>
          </cell>
          <cell r="F2105" t="str">
            <v>DIS-G S Cap Specific</v>
          </cell>
          <cell r="G2105">
            <v>43709</v>
          </cell>
          <cell r="H2105" t="str">
            <v>202108</v>
          </cell>
          <cell r="I2105">
            <v>202108</v>
          </cell>
          <cell r="J2105" t="str">
            <v>GD</v>
          </cell>
          <cell r="K2105" t="str">
            <v>OR</v>
          </cell>
          <cell r="L2105" t="str">
            <v>385000</v>
          </cell>
          <cell r="M2105" t="str">
            <v xml:space="preserve">068                                </v>
          </cell>
          <cell r="N2105" t="str">
            <v>MSA3158</v>
          </cell>
          <cell r="O2105" t="str">
            <v xml:space="preserve">CFNU    </v>
          </cell>
          <cell r="P2105" t="str">
            <v>Gas Revenue Blanket</v>
          </cell>
          <cell r="Q2105" t="str">
            <v>Gas Engineering</v>
          </cell>
          <cell r="R2105">
            <v>54622.080000000002</v>
          </cell>
          <cell r="S2105" t="str">
            <v>1001</v>
          </cell>
          <cell r="T2105" t="str">
            <v>XE500</v>
          </cell>
          <cell r="U2105" t="str">
            <v>Mandated</v>
          </cell>
          <cell r="V2105" t="str">
            <v>GD.OR.385000</v>
          </cell>
          <cell r="W2105">
            <v>1</v>
          </cell>
          <cell r="X2105">
            <v>54622.080000000002</v>
          </cell>
        </row>
        <row r="2106">
          <cell r="B2106" t="str">
            <v>XE500</v>
          </cell>
          <cell r="C2106" t="str">
            <v>1001</v>
          </cell>
          <cell r="D2106" t="str">
            <v>Reg #6474 and MSA #3158</v>
          </cell>
          <cell r="E2106" t="str">
            <v>98405354</v>
          </cell>
          <cell r="F2106" t="str">
            <v>DIS-G S Cap Specific</v>
          </cell>
          <cell r="G2106">
            <v>43709</v>
          </cell>
          <cell r="H2106" t="str">
            <v>202108</v>
          </cell>
          <cell r="I2106">
            <v>202108</v>
          </cell>
          <cell r="J2106" t="str">
            <v>GD</v>
          </cell>
          <cell r="K2106" t="str">
            <v>OR</v>
          </cell>
          <cell r="L2106" t="str">
            <v>385000</v>
          </cell>
          <cell r="M2106" t="str">
            <v xml:space="preserve">068                                </v>
          </cell>
          <cell r="N2106" t="str">
            <v>MSA3158</v>
          </cell>
          <cell r="O2106" t="str">
            <v xml:space="preserve">NURV    </v>
          </cell>
          <cell r="P2106" t="str">
            <v>Gas Revenue Blanket</v>
          </cell>
          <cell r="Q2106" t="str">
            <v>Gas Engineering</v>
          </cell>
          <cell r="R2106">
            <v>-32753.21</v>
          </cell>
          <cell r="S2106" t="str">
            <v>1001</v>
          </cell>
          <cell r="T2106" t="str">
            <v>XE500</v>
          </cell>
          <cell r="U2106" t="str">
            <v>Mandated</v>
          </cell>
          <cell r="V2106" t="str">
            <v>GD.OR.385000</v>
          </cell>
          <cell r="W2106">
            <v>1</v>
          </cell>
          <cell r="X2106">
            <v>-32753.21</v>
          </cell>
        </row>
        <row r="2107">
          <cell r="B2107" t="str">
            <v>MN207</v>
          </cell>
          <cell r="C2107" t="str">
            <v>1050</v>
          </cell>
          <cell r="D2107" t="str">
            <v>Gas Meter Purchases OR STR</v>
          </cell>
          <cell r="E2107" t="str">
            <v>06801275</v>
          </cell>
          <cell r="F2107" t="str">
            <v>DIS-Pur Blanket</v>
          </cell>
          <cell r="G2107">
            <v>42005</v>
          </cell>
          <cell r="H2107" t="str">
            <v>202108</v>
          </cell>
          <cell r="I2107">
            <v>202108</v>
          </cell>
          <cell r="J2107" t="str">
            <v>GD</v>
          </cell>
          <cell r="K2107" t="str">
            <v>OR</v>
          </cell>
          <cell r="L2107" t="str">
            <v>381000</v>
          </cell>
          <cell r="M2107" t="str">
            <v xml:space="preserve">068                                </v>
          </cell>
          <cell r="N2107" t="str">
            <v>00</v>
          </cell>
          <cell r="O2107" t="str">
            <v xml:space="preserve">UADD    </v>
          </cell>
          <cell r="P2107" t="str">
            <v>Gas Meters Minor Blanket</v>
          </cell>
          <cell r="Q2107" t="str">
            <v>ORCA Meters Minor Blanket</v>
          </cell>
          <cell r="R2107">
            <v>11860.31</v>
          </cell>
          <cell r="S2107" t="str">
            <v>1050</v>
          </cell>
          <cell r="T2107" t="str">
            <v>MN207</v>
          </cell>
          <cell r="U2107" t="str">
            <v>Mandated</v>
          </cell>
          <cell r="V2107" t="str">
            <v>GD.OR.381000</v>
          </cell>
          <cell r="W2107">
            <v>1</v>
          </cell>
          <cell r="X2107">
            <v>11860.31</v>
          </cell>
        </row>
        <row r="2108">
          <cell r="B2108" t="str">
            <v>MN320</v>
          </cell>
          <cell r="C2108" t="str">
            <v>1053</v>
          </cell>
          <cell r="D2108" t="str">
            <v>Gas AMR Purchases OR STR</v>
          </cell>
          <cell r="E2108" t="str">
            <v>06801276</v>
          </cell>
          <cell r="F2108" t="str">
            <v>DIS-Pur Blanket</v>
          </cell>
          <cell r="G2108">
            <v>42005</v>
          </cell>
          <cell r="H2108" t="str">
            <v>202108</v>
          </cell>
          <cell r="I2108">
            <v>202108</v>
          </cell>
          <cell r="J2108" t="str">
            <v>GD</v>
          </cell>
          <cell r="K2108" t="str">
            <v>OR</v>
          </cell>
          <cell r="L2108" t="str">
            <v>381000</v>
          </cell>
          <cell r="M2108" t="str">
            <v xml:space="preserve">068                                </v>
          </cell>
          <cell r="N2108" t="str">
            <v>00</v>
          </cell>
          <cell r="O2108" t="str">
            <v xml:space="preserve">UADD    </v>
          </cell>
          <cell r="P2108" t="str">
            <v>Gas ERT Minor Blanket</v>
          </cell>
          <cell r="Q2108" t="str">
            <v>ORCA ERTs</v>
          </cell>
          <cell r="R2108">
            <v>62677.82</v>
          </cell>
          <cell r="S2108" t="str">
            <v>1053</v>
          </cell>
          <cell r="T2108" t="str">
            <v>MN320</v>
          </cell>
          <cell r="U2108" t="str">
            <v>Mandated</v>
          </cell>
          <cell r="V2108" t="str">
            <v>GD.OR.381000</v>
          </cell>
          <cell r="W2108">
            <v>1</v>
          </cell>
          <cell r="X2108">
            <v>62677.82</v>
          </cell>
        </row>
        <row r="2109">
          <cell r="B2109" t="str">
            <v>MN002</v>
          </cell>
          <cell r="C2109" t="str">
            <v>1056</v>
          </cell>
          <cell r="D2109" t="str">
            <v>OR Gas Meters &amp; Meter Devices</v>
          </cell>
          <cell r="E2109" t="str">
            <v>06805224</v>
          </cell>
          <cell r="F2109" t="str">
            <v>DIS-G S Cap Blanket</v>
          </cell>
          <cell r="G2109">
            <v>43983</v>
          </cell>
          <cell r="H2109" t="str">
            <v>202108</v>
          </cell>
          <cell r="I2109">
            <v>202108</v>
          </cell>
          <cell r="J2109" t="str">
            <v>GD</v>
          </cell>
          <cell r="K2109" t="str">
            <v>OR</v>
          </cell>
          <cell r="L2109" t="str">
            <v>381000</v>
          </cell>
          <cell r="M2109" t="str">
            <v xml:space="preserve">068                                </v>
          </cell>
          <cell r="N2109" t="str">
            <v>00</v>
          </cell>
          <cell r="O2109" t="str">
            <v xml:space="preserve">UADD    </v>
          </cell>
          <cell r="P2109" t="str">
            <v>Gas Meter and Metering Equipment Purchases</v>
          </cell>
          <cell r="Q2109" t="str">
            <v>Gas Meter and Metering Equipment Purchases - OR</v>
          </cell>
          <cell r="R2109">
            <v>22320.19</v>
          </cell>
          <cell r="S2109" t="str">
            <v>1056</v>
          </cell>
          <cell r="T2109" t="str">
            <v>MN002</v>
          </cell>
          <cell r="V2109" t="str">
            <v>GD.OR.381000</v>
          </cell>
          <cell r="W2109">
            <v>1</v>
          </cell>
          <cell r="X2109">
            <v>22320.19</v>
          </cell>
        </row>
        <row r="2110">
          <cell r="B2110" t="str">
            <v>CS600</v>
          </cell>
          <cell r="C2110" t="str">
            <v>2274</v>
          </cell>
          <cell r="D2110" t="str">
            <v>Dalton Substation Rebuild</v>
          </cell>
          <cell r="E2110" t="str">
            <v>09906555</v>
          </cell>
          <cell r="F2110" t="str">
            <v>GP-Cap Specific</v>
          </cell>
          <cell r="G2110">
            <v>43678</v>
          </cell>
          <cell r="H2110" t="str">
            <v>202108</v>
          </cell>
          <cell r="I2110">
            <v>202108</v>
          </cell>
          <cell r="J2110" t="str">
            <v>CD</v>
          </cell>
          <cell r="K2110" t="str">
            <v>AA</v>
          </cell>
          <cell r="L2110" t="str">
            <v>397000</v>
          </cell>
          <cell r="M2110" t="str">
            <v xml:space="preserve">099                                </v>
          </cell>
          <cell r="N2110" t="str">
            <v>00</v>
          </cell>
          <cell r="O2110" t="str">
            <v xml:space="preserve">UADD    </v>
          </cell>
          <cell r="P2110" t="str">
            <v>New Substations</v>
          </cell>
          <cell r="Q2110" t="str">
            <v>Dalton - Rebuild Sub - Add Capacity</v>
          </cell>
          <cell r="R2110">
            <v>1608.71</v>
          </cell>
          <cell r="S2110" t="str">
            <v>2274</v>
          </cell>
          <cell r="T2110" t="str">
            <v>CS600</v>
          </cell>
          <cell r="U2110" t="str">
            <v>Programs</v>
          </cell>
          <cell r="V2110" t="str">
            <v>CD.AA.397000</v>
          </cell>
          <cell r="W2110">
            <v>9.307E-2</v>
          </cell>
          <cell r="X2110">
            <v>149.7226397</v>
          </cell>
        </row>
        <row r="2111">
          <cell r="B2111" t="str">
            <v>YQ301</v>
          </cell>
          <cell r="C2111" t="str">
            <v>2277</v>
          </cell>
          <cell r="D2111" t="str">
            <v>Energy Managemnt Systm Upgrade</v>
          </cell>
          <cell r="E2111" t="str">
            <v>09906747</v>
          </cell>
          <cell r="F2111" t="str">
            <v>GP-Cap Specific</v>
          </cell>
          <cell r="G2111">
            <v>44075</v>
          </cell>
          <cell r="H2111" t="str">
            <v>202108</v>
          </cell>
          <cell r="I2111">
            <v>202108</v>
          </cell>
          <cell r="J2111" t="str">
            <v>CD</v>
          </cell>
          <cell r="K2111" t="str">
            <v>AA</v>
          </cell>
          <cell r="L2111" t="str">
            <v>303100</v>
          </cell>
          <cell r="M2111" t="str">
            <v xml:space="preserve">099                                </v>
          </cell>
          <cell r="N2111" t="str">
            <v>00</v>
          </cell>
          <cell r="O2111" t="str">
            <v xml:space="preserve">UADD    </v>
          </cell>
          <cell r="P2111" t="str">
            <v>SCADA Upgrade</v>
          </cell>
          <cell r="Q2111" t="str">
            <v>Scada Upgrade</v>
          </cell>
          <cell r="R2111">
            <v>113266.71</v>
          </cell>
          <cell r="S2111" t="str">
            <v>2277</v>
          </cell>
          <cell r="T2111" t="str">
            <v>YQ301</v>
          </cell>
          <cell r="U2111" t="str">
            <v>Programs</v>
          </cell>
          <cell r="V2111" t="str">
            <v>CD.AA.303100</v>
          </cell>
          <cell r="W2111">
            <v>9.307E-2</v>
          </cell>
          <cell r="X2111">
            <v>10541.7326997</v>
          </cell>
        </row>
        <row r="2112">
          <cell r="B2112" t="str">
            <v>YQ301</v>
          </cell>
          <cell r="C2112" t="str">
            <v>2277</v>
          </cell>
          <cell r="D2112" t="str">
            <v>Energy Managemnt Systm Upgrade</v>
          </cell>
          <cell r="E2112" t="str">
            <v>09906747</v>
          </cell>
          <cell r="F2112" t="str">
            <v>GP-Cap Specific</v>
          </cell>
          <cell r="G2112">
            <v>44075</v>
          </cell>
          <cell r="H2112" t="str">
            <v>202108</v>
          </cell>
          <cell r="I2112">
            <v>202108</v>
          </cell>
          <cell r="J2112" t="str">
            <v>CD</v>
          </cell>
          <cell r="K2112" t="str">
            <v>AA</v>
          </cell>
          <cell r="L2112" t="str">
            <v>391101</v>
          </cell>
          <cell r="M2112" t="str">
            <v xml:space="preserve">099                                </v>
          </cell>
          <cell r="N2112" t="str">
            <v>00</v>
          </cell>
          <cell r="O2112" t="str">
            <v xml:space="preserve">UADD    </v>
          </cell>
          <cell r="P2112" t="str">
            <v>SCADA Upgrade</v>
          </cell>
          <cell r="Q2112" t="str">
            <v>Scada Upgrade</v>
          </cell>
          <cell r="R2112">
            <v>7468.02</v>
          </cell>
          <cell r="S2112" t="str">
            <v>2277</v>
          </cell>
          <cell r="T2112" t="str">
            <v>YQ301</v>
          </cell>
          <cell r="U2112" t="str">
            <v>Programs</v>
          </cell>
          <cell r="V2112" t="str">
            <v>CD.AA.391101</v>
          </cell>
          <cell r="W2112">
            <v>9.307E-2</v>
          </cell>
          <cell r="X2112">
            <v>695.0486214</v>
          </cell>
        </row>
        <row r="2113">
          <cell r="B2113" t="str">
            <v>YQ301</v>
          </cell>
          <cell r="C2113" t="str">
            <v>2277</v>
          </cell>
          <cell r="D2113" t="str">
            <v>SCADA Hardware Refresh-Blanket</v>
          </cell>
          <cell r="E2113" t="str">
            <v>09905915</v>
          </cell>
          <cell r="F2113" t="str">
            <v>GP-Cap Blanket</v>
          </cell>
          <cell r="G2113">
            <v>42064</v>
          </cell>
          <cell r="H2113" t="str">
            <v>202108</v>
          </cell>
          <cell r="I2113">
            <v>202108</v>
          </cell>
          <cell r="J2113" t="str">
            <v>CD</v>
          </cell>
          <cell r="K2113" t="str">
            <v>AA</v>
          </cell>
          <cell r="L2113" t="str">
            <v>391101</v>
          </cell>
          <cell r="M2113" t="str">
            <v xml:space="preserve">099                                </v>
          </cell>
          <cell r="N2113" t="str">
            <v>00</v>
          </cell>
          <cell r="O2113" t="str">
            <v xml:space="preserve">UADD    </v>
          </cell>
          <cell r="P2113" t="str">
            <v>SCADA Upgrade</v>
          </cell>
          <cell r="Q2113" t="str">
            <v>Scada Upgrade</v>
          </cell>
          <cell r="R2113">
            <v>3616.49</v>
          </cell>
          <cell r="S2113" t="str">
            <v>2277</v>
          </cell>
          <cell r="T2113" t="str">
            <v>YQ301</v>
          </cell>
          <cell r="U2113" t="str">
            <v>Programs</v>
          </cell>
          <cell r="V2113" t="str">
            <v>CD.AA.391101</v>
          </cell>
          <cell r="W2113">
            <v>9.307E-2</v>
          </cell>
          <cell r="X2113">
            <v>336.58672429999996</v>
          </cell>
        </row>
        <row r="2114">
          <cell r="B2114" t="str">
            <v>SS201</v>
          </cell>
          <cell r="C2114" t="str">
            <v>2531</v>
          </cell>
          <cell r="D2114" t="str">
            <v>IT Sub Westside Rep 09805795</v>
          </cell>
          <cell r="E2114" t="str">
            <v>09906873</v>
          </cell>
          <cell r="F2114" t="str">
            <v>GP-Cap Specific</v>
          </cell>
          <cell r="G2114">
            <v>42461</v>
          </cell>
          <cell r="H2114" t="str">
            <v>202108</v>
          </cell>
          <cell r="I2114">
            <v>202108</v>
          </cell>
          <cell r="J2114" t="str">
            <v>CD</v>
          </cell>
          <cell r="K2114" t="str">
            <v>AA</v>
          </cell>
          <cell r="L2114" t="str">
            <v>397000</v>
          </cell>
          <cell r="M2114" t="str">
            <v xml:space="preserve">099                                </v>
          </cell>
          <cell r="N2114" t="str">
            <v>00</v>
          </cell>
          <cell r="O2114" t="str">
            <v xml:space="preserve">UADD    </v>
          </cell>
          <cell r="P2114" t="str">
            <v>Westside 230 kV Substation - Rebuild</v>
          </cell>
          <cell r="Q2114" t="str">
            <v>Westside 230 kV Substation - Rebuild</v>
          </cell>
          <cell r="R2114">
            <v>-2.59</v>
          </cell>
          <cell r="S2114" t="str">
            <v>2531</v>
          </cell>
          <cell r="T2114" t="str">
            <v>SS201</v>
          </cell>
          <cell r="U2114" t="str">
            <v>Projects</v>
          </cell>
          <cell r="V2114" t="str">
            <v>CD.AA.397000</v>
          </cell>
          <cell r="W2114">
            <v>9.307E-2</v>
          </cell>
          <cell r="X2114">
            <v>-0.2410513</v>
          </cell>
        </row>
        <row r="2115">
          <cell r="B2115" t="str">
            <v>CC001</v>
          </cell>
          <cell r="C2115" t="str">
            <v>2626</v>
          </cell>
          <cell r="D2115" t="str">
            <v>KEC Rim Rock Sub Inter - Net</v>
          </cell>
          <cell r="E2115" t="str">
            <v>09906733</v>
          </cell>
          <cell r="F2115" t="str">
            <v>GP-Cap Specific</v>
          </cell>
          <cell r="G2115">
            <v>44044</v>
          </cell>
          <cell r="H2115" t="str">
            <v>202108</v>
          </cell>
          <cell r="I2115">
            <v>202108</v>
          </cell>
          <cell r="J2115" t="str">
            <v>CD</v>
          </cell>
          <cell r="K2115" t="str">
            <v>AA</v>
          </cell>
          <cell r="L2115" t="str">
            <v>397000</v>
          </cell>
          <cell r="M2115" t="str">
            <v xml:space="preserve">099                                </v>
          </cell>
          <cell r="N2115" t="str">
            <v>00</v>
          </cell>
          <cell r="O2115" t="str">
            <v xml:space="preserve">UADD    </v>
          </cell>
          <cell r="P2115" t="str">
            <v>KEC Rim Rock Substation Integration</v>
          </cell>
          <cell r="Q2115" t="str">
            <v>KEC Rim Rock Substation Integration (Net Comms)</v>
          </cell>
          <cell r="R2115">
            <v>316599.18</v>
          </cell>
          <cell r="S2115" t="str">
            <v>2626</v>
          </cell>
          <cell r="T2115" t="str">
            <v>CC001</v>
          </cell>
          <cell r="V2115" t="str">
            <v>CD.AA.397000</v>
          </cell>
          <cell r="W2115">
            <v>9.307E-2</v>
          </cell>
          <cell r="X2115">
            <v>29465.885682600001</v>
          </cell>
        </row>
        <row r="2116">
          <cell r="B2116" t="str">
            <v>XE015</v>
          </cell>
          <cell r="C2116" t="str">
            <v>3000</v>
          </cell>
          <cell r="D2116" t="str">
            <v>Gas Minor Reinforcements(988)</v>
          </cell>
          <cell r="E2116" t="str">
            <v>98801124</v>
          </cell>
          <cell r="F2116" t="str">
            <v>DIS-G S Cap Blanket</v>
          </cell>
          <cell r="G2116">
            <v>41609</v>
          </cell>
          <cell r="H2116" t="str">
            <v>202108</v>
          </cell>
          <cell r="I2116">
            <v>202108</v>
          </cell>
          <cell r="J2116" t="str">
            <v>GD</v>
          </cell>
          <cell r="K2116" t="str">
            <v>OR</v>
          </cell>
          <cell r="L2116" t="str">
            <v>380000</v>
          </cell>
          <cell r="M2116" t="str">
            <v xml:space="preserve">068                                </v>
          </cell>
          <cell r="N2116" t="str">
            <v>00</v>
          </cell>
          <cell r="O2116" t="str">
            <v xml:space="preserve">UADD    </v>
          </cell>
          <cell r="P2116" t="str">
            <v>Gas Reinforce-Minor Blanket</v>
          </cell>
          <cell r="Q2116" t="str">
            <v>Replace System Reinforcement - Gas Engineering</v>
          </cell>
          <cell r="R2116">
            <v>65.430000000000007</v>
          </cell>
          <cell r="S2116" t="str">
            <v>3000</v>
          </cell>
          <cell r="T2116" t="str">
            <v>XE015</v>
          </cell>
          <cell r="U2116" t="str">
            <v>Programs</v>
          </cell>
          <cell r="V2116" t="str">
            <v>GD.OR.380000</v>
          </cell>
          <cell r="W2116">
            <v>1</v>
          </cell>
          <cell r="X2116">
            <v>65.430000000000007</v>
          </cell>
        </row>
        <row r="2117">
          <cell r="B2117" t="str">
            <v>MN409</v>
          </cell>
          <cell r="C2117" t="str">
            <v>3001</v>
          </cell>
          <cell r="D2117" t="str">
            <v>Det Pipe Repl Klamath f</v>
          </cell>
          <cell r="E2117" t="str">
            <v>98705063</v>
          </cell>
          <cell r="F2117" t="str">
            <v>DIS-G S Cap Blanket</v>
          </cell>
          <cell r="G2117">
            <v>41091</v>
          </cell>
          <cell r="H2117" t="str">
            <v>202108</v>
          </cell>
          <cell r="I2117">
            <v>202108</v>
          </cell>
          <cell r="J2117" t="str">
            <v>GD</v>
          </cell>
          <cell r="K2117" t="str">
            <v>OR</v>
          </cell>
          <cell r="L2117" t="str">
            <v>376000</v>
          </cell>
          <cell r="M2117" t="str">
            <v xml:space="preserve">068                                </v>
          </cell>
          <cell r="N2117" t="str">
            <v>00</v>
          </cell>
          <cell r="O2117" t="str">
            <v xml:space="preserve">UADD    </v>
          </cell>
          <cell r="P2117" t="str">
            <v>Replace Deteriorating Gas System</v>
          </cell>
          <cell r="Q2117" t="str">
            <v>Replace Deteriorated Gas System - Klamath</v>
          </cell>
          <cell r="R2117">
            <v>3563.33</v>
          </cell>
          <cell r="S2117" t="str">
            <v>3001</v>
          </cell>
          <cell r="T2117" t="str">
            <v>MN409</v>
          </cell>
          <cell r="U2117" t="str">
            <v>Programs</v>
          </cell>
          <cell r="V2117" t="str">
            <v>GD.OR.376000</v>
          </cell>
          <cell r="W2117">
            <v>1</v>
          </cell>
          <cell r="X2117">
            <v>3563.33</v>
          </cell>
        </row>
        <row r="2118">
          <cell r="B2118" t="str">
            <v>MN410</v>
          </cell>
          <cell r="C2118" t="str">
            <v>3001</v>
          </cell>
          <cell r="D2118" t="str">
            <v>Det Pipe Repl LaGrande</v>
          </cell>
          <cell r="E2118" t="str">
            <v>98805069</v>
          </cell>
          <cell r="F2118" t="str">
            <v>DIS-G S Cap Blanket</v>
          </cell>
          <cell r="G2118">
            <v>41275</v>
          </cell>
          <cell r="H2118" t="str">
            <v>202108</v>
          </cell>
          <cell r="I2118">
            <v>202108</v>
          </cell>
          <cell r="J2118" t="str">
            <v>GD</v>
          </cell>
          <cell r="K2118" t="str">
            <v>OR</v>
          </cell>
          <cell r="L2118" t="str">
            <v>376000</v>
          </cell>
          <cell r="M2118" t="str">
            <v xml:space="preserve">068                                </v>
          </cell>
          <cell r="N2118" t="str">
            <v>00</v>
          </cell>
          <cell r="O2118" t="str">
            <v xml:space="preserve">UADD    </v>
          </cell>
          <cell r="P2118" t="str">
            <v>Replace Deteriorating Gas System</v>
          </cell>
          <cell r="Q2118" t="str">
            <v>Replace Deteriorated Gas System - La Grande</v>
          </cell>
          <cell r="R2118">
            <v>22951.759999999998</v>
          </cell>
          <cell r="S2118" t="str">
            <v>3001</v>
          </cell>
          <cell r="T2118" t="str">
            <v>MN410</v>
          </cell>
          <cell r="U2118" t="str">
            <v>Programs</v>
          </cell>
          <cell r="V2118" t="str">
            <v>GD.OR.376000</v>
          </cell>
          <cell r="W2118">
            <v>1</v>
          </cell>
          <cell r="X2118">
            <v>22951.759999999998</v>
          </cell>
        </row>
        <row r="2119">
          <cell r="B2119" t="str">
            <v>MN410</v>
          </cell>
          <cell r="C2119" t="str">
            <v>3001</v>
          </cell>
          <cell r="D2119" t="str">
            <v>Det Pipe Repl LaGrande</v>
          </cell>
          <cell r="E2119" t="str">
            <v>98805069</v>
          </cell>
          <cell r="F2119" t="str">
            <v>DIS-G S Cap Blanket</v>
          </cell>
          <cell r="G2119">
            <v>41275</v>
          </cell>
          <cell r="H2119" t="str">
            <v>202108</v>
          </cell>
          <cell r="I2119">
            <v>202108</v>
          </cell>
          <cell r="J2119" t="str">
            <v>GD</v>
          </cell>
          <cell r="K2119" t="str">
            <v>OR</v>
          </cell>
          <cell r="L2119" t="str">
            <v>380000</v>
          </cell>
          <cell r="M2119" t="str">
            <v xml:space="preserve">068                                </v>
          </cell>
          <cell r="N2119" t="str">
            <v>00</v>
          </cell>
          <cell r="O2119" t="str">
            <v xml:space="preserve">UADD    </v>
          </cell>
          <cell r="P2119" t="str">
            <v>Replace Deteriorating Gas System</v>
          </cell>
          <cell r="Q2119" t="str">
            <v>Replace Deteriorated Gas System - La Grande</v>
          </cell>
          <cell r="R2119">
            <v>0</v>
          </cell>
          <cell r="S2119" t="str">
            <v>3001</v>
          </cell>
          <cell r="T2119" t="str">
            <v>MN410</v>
          </cell>
          <cell r="U2119" t="str">
            <v>Programs</v>
          </cell>
          <cell r="V2119" t="str">
            <v>GD.OR.380000</v>
          </cell>
          <cell r="W2119">
            <v>1</v>
          </cell>
          <cell r="X2119">
            <v>0</v>
          </cell>
        </row>
        <row r="2120">
          <cell r="B2120" t="str">
            <v>MN302</v>
          </cell>
          <cell r="C2120" t="str">
            <v>3001</v>
          </cell>
          <cell r="D2120" t="str">
            <v>Gas Deteriorated Pipe-Roseburg</v>
          </cell>
          <cell r="E2120" t="str">
            <v>98601080</v>
          </cell>
          <cell r="F2120" t="str">
            <v>DIS-G S Cap Blanket</v>
          </cell>
          <cell r="G2120">
            <v>37746</v>
          </cell>
          <cell r="H2120" t="str">
            <v>202108</v>
          </cell>
          <cell r="I2120">
            <v>202108</v>
          </cell>
          <cell r="J2120" t="str">
            <v>GD</v>
          </cell>
          <cell r="K2120" t="str">
            <v>OR</v>
          </cell>
          <cell r="L2120" t="str">
            <v>376000</v>
          </cell>
          <cell r="M2120" t="str">
            <v xml:space="preserve">068                                </v>
          </cell>
          <cell r="N2120" t="str">
            <v>00</v>
          </cell>
          <cell r="O2120" t="str">
            <v xml:space="preserve">UADD    </v>
          </cell>
          <cell r="P2120" t="str">
            <v>Replace Deteriorating Gas System</v>
          </cell>
          <cell r="Q2120" t="str">
            <v>ORCA Deteriorated Pipe Replacement</v>
          </cell>
          <cell r="R2120">
            <v>4871.18</v>
          </cell>
          <cell r="S2120" t="str">
            <v>3001</v>
          </cell>
          <cell r="T2120" t="str">
            <v>MN302</v>
          </cell>
          <cell r="U2120" t="str">
            <v>Programs</v>
          </cell>
          <cell r="V2120" t="str">
            <v>GD.OR.376000</v>
          </cell>
          <cell r="W2120">
            <v>1</v>
          </cell>
          <cell r="X2120">
            <v>4871.18</v>
          </cell>
        </row>
        <row r="2121">
          <cell r="B2121" t="str">
            <v>XE017</v>
          </cell>
          <cell r="C2121" t="str">
            <v>3002</v>
          </cell>
          <cell r="D2121" t="str">
            <v>Gate Sta #2630 Meter Replc.</v>
          </cell>
          <cell r="E2121" t="str">
            <v>98605143</v>
          </cell>
          <cell r="F2121" t="str">
            <v>DIS-G S Cap Specific</v>
          </cell>
          <cell r="G2121">
            <v>44317</v>
          </cell>
          <cell r="H2121" t="str">
            <v>202108</v>
          </cell>
          <cell r="I2121">
            <v>202108</v>
          </cell>
          <cell r="J2121" t="str">
            <v>GD</v>
          </cell>
          <cell r="K2121" t="str">
            <v>OR</v>
          </cell>
          <cell r="L2121" t="str">
            <v>379000</v>
          </cell>
          <cell r="M2121" t="str">
            <v xml:space="preserve">068                                </v>
          </cell>
          <cell r="N2121" t="str">
            <v>2630</v>
          </cell>
          <cell r="O2121" t="str">
            <v xml:space="preserve">UADD    </v>
          </cell>
          <cell r="P2121" t="str">
            <v>Regulator Reliable - Blanket</v>
          </cell>
          <cell r="Q2121" t="str">
            <v>Gas Regulator Station Reliability - Gas Engineering</v>
          </cell>
          <cell r="R2121">
            <v>13948.1</v>
          </cell>
          <cell r="S2121" t="str">
            <v>3002</v>
          </cell>
          <cell r="T2121" t="str">
            <v>XE017</v>
          </cell>
          <cell r="U2121" t="str">
            <v>Programs</v>
          </cell>
          <cell r="V2121" t="str">
            <v>GD.OR.379000</v>
          </cell>
          <cell r="W2121">
            <v>1</v>
          </cell>
          <cell r="X2121">
            <v>13948.1</v>
          </cell>
        </row>
        <row r="2122">
          <cell r="B2122" t="str">
            <v>XE017</v>
          </cell>
          <cell r="C2122" t="str">
            <v>3002</v>
          </cell>
          <cell r="D2122" t="str">
            <v>Rebld Keno Gate Stn Klamath</v>
          </cell>
          <cell r="E2122" t="str">
            <v>98705066</v>
          </cell>
          <cell r="F2122" t="str">
            <v>DIS-G S Cap Specific</v>
          </cell>
          <cell r="G2122">
            <v>41306</v>
          </cell>
          <cell r="H2122" t="str">
            <v>202108</v>
          </cell>
          <cell r="I2122">
            <v>202108</v>
          </cell>
          <cell r="J2122" t="str">
            <v>GD</v>
          </cell>
          <cell r="K2122" t="str">
            <v>OR</v>
          </cell>
          <cell r="L2122" t="str">
            <v>375000</v>
          </cell>
          <cell r="M2122" t="str">
            <v xml:space="preserve">068                                </v>
          </cell>
          <cell r="N2122" t="str">
            <v>2713</v>
          </cell>
          <cell r="O2122" t="str">
            <v xml:space="preserve">UADD    </v>
          </cell>
          <cell r="P2122" t="str">
            <v>Regulator Reliable - Blanket</v>
          </cell>
          <cell r="Q2122" t="str">
            <v>Gas Regulator Station Reliability - Gas Engineering</v>
          </cell>
          <cell r="R2122">
            <v>447.24</v>
          </cell>
          <cell r="S2122" t="str">
            <v>3002</v>
          </cell>
          <cell r="T2122" t="str">
            <v>XE017</v>
          </cell>
          <cell r="U2122" t="str">
            <v>Programs</v>
          </cell>
          <cell r="V2122" t="str">
            <v>GD.OR.375000</v>
          </cell>
          <cell r="W2122">
            <v>1</v>
          </cell>
          <cell r="X2122">
            <v>447.24</v>
          </cell>
        </row>
        <row r="2123">
          <cell r="B2123" t="str">
            <v>XE017</v>
          </cell>
          <cell r="C2123" t="str">
            <v>3002</v>
          </cell>
          <cell r="D2123" t="str">
            <v>Rebld Keno Gate Stn Klamath</v>
          </cell>
          <cell r="E2123" t="str">
            <v>98705066</v>
          </cell>
          <cell r="F2123" t="str">
            <v>DIS-G S Cap Specific</v>
          </cell>
          <cell r="G2123">
            <v>41306</v>
          </cell>
          <cell r="H2123" t="str">
            <v>202108</v>
          </cell>
          <cell r="I2123">
            <v>202108</v>
          </cell>
          <cell r="J2123" t="str">
            <v>GD</v>
          </cell>
          <cell r="K2123" t="str">
            <v>OR</v>
          </cell>
          <cell r="L2123" t="str">
            <v>376000</v>
          </cell>
          <cell r="M2123" t="str">
            <v xml:space="preserve">068                                </v>
          </cell>
          <cell r="N2123" t="str">
            <v>2713</v>
          </cell>
          <cell r="O2123" t="str">
            <v xml:space="preserve">UADD    </v>
          </cell>
          <cell r="P2123" t="str">
            <v>Regulator Reliable - Blanket</v>
          </cell>
          <cell r="Q2123" t="str">
            <v>Gas Regulator Station Reliability - Gas Engineering</v>
          </cell>
          <cell r="R2123">
            <v>246</v>
          </cell>
          <cell r="S2123" t="str">
            <v>3002</v>
          </cell>
          <cell r="T2123" t="str">
            <v>XE017</v>
          </cell>
          <cell r="U2123" t="str">
            <v>Programs</v>
          </cell>
          <cell r="V2123" t="str">
            <v>GD.OR.376000</v>
          </cell>
          <cell r="W2123">
            <v>1</v>
          </cell>
          <cell r="X2123">
            <v>246</v>
          </cell>
        </row>
        <row r="2124">
          <cell r="B2124" t="str">
            <v>XE017</v>
          </cell>
          <cell r="C2124" t="str">
            <v>3002</v>
          </cell>
          <cell r="D2124" t="str">
            <v>Rebld Keno Gate Stn Klamath</v>
          </cell>
          <cell r="E2124" t="str">
            <v>98705066</v>
          </cell>
          <cell r="F2124" t="str">
            <v>DIS-G S Cap Specific</v>
          </cell>
          <cell r="G2124">
            <v>41306</v>
          </cell>
          <cell r="H2124" t="str">
            <v>202108</v>
          </cell>
          <cell r="I2124">
            <v>202108</v>
          </cell>
          <cell r="J2124" t="str">
            <v>GD</v>
          </cell>
          <cell r="K2124" t="str">
            <v>OR</v>
          </cell>
          <cell r="L2124" t="str">
            <v>379000</v>
          </cell>
          <cell r="M2124" t="str">
            <v xml:space="preserve">068                                </v>
          </cell>
          <cell r="N2124" t="str">
            <v>2713</v>
          </cell>
          <cell r="O2124" t="str">
            <v xml:space="preserve">UADD    </v>
          </cell>
          <cell r="P2124" t="str">
            <v>Regulator Reliable - Blanket</v>
          </cell>
          <cell r="Q2124" t="str">
            <v>Gas Regulator Station Reliability - Gas Engineering</v>
          </cell>
          <cell r="R2124">
            <v>5255.07</v>
          </cell>
          <cell r="S2124" t="str">
            <v>3002</v>
          </cell>
          <cell r="T2124" t="str">
            <v>XE017</v>
          </cell>
          <cell r="U2124" t="str">
            <v>Programs</v>
          </cell>
          <cell r="V2124" t="str">
            <v>GD.OR.379000</v>
          </cell>
          <cell r="W2124">
            <v>1</v>
          </cell>
          <cell r="X2124">
            <v>5255.07</v>
          </cell>
        </row>
        <row r="2125">
          <cell r="B2125" t="str">
            <v>MN403</v>
          </cell>
          <cell r="C2125" t="str">
            <v>3003</v>
          </cell>
          <cell r="D2125" t="str">
            <v>Gas Road Relocates-Klamth Fls</v>
          </cell>
          <cell r="E2125" t="str">
            <v>98701230</v>
          </cell>
          <cell r="F2125" t="str">
            <v>DIS-G S Cap Blanket</v>
          </cell>
          <cell r="G2125">
            <v>40360</v>
          </cell>
          <cell r="H2125" t="str">
            <v>202108</v>
          </cell>
          <cell r="I2125">
            <v>202108</v>
          </cell>
          <cell r="J2125" t="str">
            <v>GD</v>
          </cell>
          <cell r="K2125" t="str">
            <v>OR</v>
          </cell>
          <cell r="L2125" t="str">
            <v>376000</v>
          </cell>
          <cell r="M2125" t="str">
            <v xml:space="preserve">068                                </v>
          </cell>
          <cell r="N2125" t="str">
            <v>00</v>
          </cell>
          <cell r="O2125" t="str">
            <v xml:space="preserve">UADD    </v>
          </cell>
          <cell r="P2125" t="str">
            <v>Gas Replace-St&amp;Hwy</v>
          </cell>
          <cell r="Q2125" t="str">
            <v>Relocate Due to St&amp;Hwy Work - Klamath</v>
          </cell>
          <cell r="R2125">
            <v>60.86</v>
          </cell>
          <cell r="S2125" t="str">
            <v>3003</v>
          </cell>
          <cell r="T2125" t="str">
            <v>MN403</v>
          </cell>
          <cell r="U2125" t="str">
            <v>Mandated</v>
          </cell>
          <cell r="V2125" t="str">
            <v>GD.OR.376000</v>
          </cell>
          <cell r="W2125">
            <v>1</v>
          </cell>
          <cell r="X2125">
            <v>60.86</v>
          </cell>
        </row>
        <row r="2126">
          <cell r="B2126" t="str">
            <v>MN404</v>
          </cell>
          <cell r="C2126" t="str">
            <v>3003</v>
          </cell>
          <cell r="D2126" t="str">
            <v>Gas Road Relocates-LaGrande</v>
          </cell>
          <cell r="E2126" t="str">
            <v>98801230</v>
          </cell>
          <cell r="F2126" t="str">
            <v>DIS-G S Cap Blanket</v>
          </cell>
          <cell r="G2126">
            <v>40360</v>
          </cell>
          <cell r="H2126" t="str">
            <v>202108</v>
          </cell>
          <cell r="I2126">
            <v>202108</v>
          </cell>
          <cell r="J2126" t="str">
            <v>GD</v>
          </cell>
          <cell r="K2126" t="str">
            <v>OR</v>
          </cell>
          <cell r="L2126" t="str">
            <v>380000</v>
          </cell>
          <cell r="M2126" t="str">
            <v xml:space="preserve">068                                </v>
          </cell>
          <cell r="N2126" t="str">
            <v>00</v>
          </cell>
          <cell r="O2126" t="str">
            <v xml:space="preserve">UADD    </v>
          </cell>
          <cell r="P2126" t="str">
            <v>Gas Replace-St&amp;Hwy</v>
          </cell>
          <cell r="Q2126" t="str">
            <v>Relocate Due to St&amp;Hwy Work - La Grande</v>
          </cell>
          <cell r="R2126">
            <v>31.9</v>
          </cell>
          <cell r="S2126" t="str">
            <v>3003</v>
          </cell>
          <cell r="T2126" t="str">
            <v>MN404</v>
          </cell>
          <cell r="U2126" t="str">
            <v>Mandated</v>
          </cell>
          <cell r="V2126" t="str">
            <v>GD.OR.380000</v>
          </cell>
          <cell r="W2126">
            <v>1</v>
          </cell>
          <cell r="X2126">
            <v>31.9</v>
          </cell>
        </row>
        <row r="2127">
          <cell r="B2127" t="str">
            <v>MN401</v>
          </cell>
          <cell r="C2127" t="str">
            <v>3003</v>
          </cell>
          <cell r="D2127" t="str">
            <v>Gas Road Relocates-Medford</v>
          </cell>
          <cell r="E2127" t="str">
            <v>98401230</v>
          </cell>
          <cell r="F2127" t="str">
            <v>DIS-G S Cap Blanket</v>
          </cell>
          <cell r="G2127">
            <v>40360</v>
          </cell>
          <cell r="H2127" t="str">
            <v>202108</v>
          </cell>
          <cell r="I2127">
            <v>202108</v>
          </cell>
          <cell r="J2127" t="str">
            <v>GD</v>
          </cell>
          <cell r="K2127" t="str">
            <v>OR</v>
          </cell>
          <cell r="L2127" t="str">
            <v>376000</v>
          </cell>
          <cell r="M2127" t="str">
            <v xml:space="preserve">068                                </v>
          </cell>
          <cell r="N2127" t="str">
            <v>00</v>
          </cell>
          <cell r="O2127" t="str">
            <v xml:space="preserve">UADD    </v>
          </cell>
          <cell r="P2127" t="str">
            <v>Gas Replace-St&amp;Hwy</v>
          </cell>
          <cell r="Q2127" t="str">
            <v>Relocate Due to St&amp;Hwy Work - Medford</v>
          </cell>
          <cell r="R2127">
            <v>53231.45</v>
          </cell>
          <cell r="S2127" t="str">
            <v>3003</v>
          </cell>
          <cell r="T2127" t="str">
            <v>MN401</v>
          </cell>
          <cell r="U2127" t="str">
            <v>Mandated</v>
          </cell>
          <cell r="V2127" t="str">
            <v>GD.OR.376000</v>
          </cell>
          <cell r="W2127">
            <v>1</v>
          </cell>
          <cell r="X2127">
            <v>53231.45</v>
          </cell>
        </row>
        <row r="2128">
          <cell r="B2128" t="str">
            <v>MN401</v>
          </cell>
          <cell r="C2128" t="str">
            <v>3003</v>
          </cell>
          <cell r="D2128" t="str">
            <v>Gas Road Relocates-Medford</v>
          </cell>
          <cell r="E2128" t="str">
            <v>98401230</v>
          </cell>
          <cell r="F2128" t="str">
            <v>DIS-G S Cap Blanket</v>
          </cell>
          <cell r="G2128">
            <v>40360</v>
          </cell>
          <cell r="H2128" t="str">
            <v>202108</v>
          </cell>
          <cell r="I2128">
            <v>202108</v>
          </cell>
          <cell r="J2128" t="str">
            <v>GD</v>
          </cell>
          <cell r="K2128" t="str">
            <v>OR</v>
          </cell>
          <cell r="L2128" t="str">
            <v>380000</v>
          </cell>
          <cell r="M2128" t="str">
            <v xml:space="preserve">068                                </v>
          </cell>
          <cell r="N2128" t="str">
            <v>00</v>
          </cell>
          <cell r="O2128" t="str">
            <v xml:space="preserve">UADD    </v>
          </cell>
          <cell r="P2128" t="str">
            <v>Gas Replace-St&amp;Hwy</v>
          </cell>
          <cell r="Q2128" t="str">
            <v>Relocate Due to St&amp;Hwy Work - Medford</v>
          </cell>
          <cell r="R2128">
            <v>98086.57</v>
          </cell>
          <cell r="S2128" t="str">
            <v>3003</v>
          </cell>
          <cell r="T2128" t="str">
            <v>MN401</v>
          </cell>
          <cell r="U2128" t="str">
            <v>Mandated</v>
          </cell>
          <cell r="V2128" t="str">
            <v>GD.OR.380000</v>
          </cell>
          <cell r="W2128">
            <v>1</v>
          </cell>
          <cell r="X2128">
            <v>98086.57</v>
          </cell>
        </row>
        <row r="2129">
          <cell r="B2129" t="str">
            <v>MN402</v>
          </cell>
          <cell r="C2129" t="str">
            <v>3003</v>
          </cell>
          <cell r="D2129" t="str">
            <v>Gas Road Relocates-Roseburg</v>
          </cell>
          <cell r="E2129" t="str">
            <v>98601230</v>
          </cell>
          <cell r="F2129" t="str">
            <v>DIS-G S Cap Blanket</v>
          </cell>
          <cell r="G2129">
            <v>40360</v>
          </cell>
          <cell r="H2129" t="str">
            <v>202108</v>
          </cell>
          <cell r="I2129">
            <v>202108</v>
          </cell>
          <cell r="J2129" t="str">
            <v>GD</v>
          </cell>
          <cell r="K2129" t="str">
            <v>OR</v>
          </cell>
          <cell r="L2129" t="str">
            <v>376000</v>
          </cell>
          <cell r="M2129" t="str">
            <v xml:space="preserve">068                                </v>
          </cell>
          <cell r="N2129" t="str">
            <v>00</v>
          </cell>
          <cell r="O2129" t="str">
            <v xml:space="preserve">UADD    </v>
          </cell>
          <cell r="P2129" t="str">
            <v>Gas Replace-St&amp;Hwy</v>
          </cell>
          <cell r="Q2129" t="str">
            <v>Relocate Due to St&amp;Hwy Work - Roseburg</v>
          </cell>
          <cell r="R2129">
            <v>75.87</v>
          </cell>
          <cell r="S2129" t="str">
            <v>3003</v>
          </cell>
          <cell r="T2129" t="str">
            <v>MN402</v>
          </cell>
          <cell r="U2129" t="str">
            <v>Mandated</v>
          </cell>
          <cell r="V2129" t="str">
            <v>GD.OR.376000</v>
          </cell>
          <cell r="W2129">
            <v>1</v>
          </cell>
          <cell r="X2129">
            <v>75.87</v>
          </cell>
        </row>
        <row r="2130">
          <cell r="B2130" t="str">
            <v>MN402</v>
          </cell>
          <cell r="C2130" t="str">
            <v>3003</v>
          </cell>
          <cell r="D2130" t="str">
            <v>Gas Road Relocates-Roseburg</v>
          </cell>
          <cell r="E2130" t="str">
            <v>98601230</v>
          </cell>
          <cell r="F2130" t="str">
            <v>DIS-G S Cap Blanket</v>
          </cell>
          <cell r="G2130">
            <v>40360</v>
          </cell>
          <cell r="H2130" t="str">
            <v>202108</v>
          </cell>
          <cell r="I2130">
            <v>202108</v>
          </cell>
          <cell r="J2130" t="str">
            <v>GD</v>
          </cell>
          <cell r="K2130" t="str">
            <v>OR</v>
          </cell>
          <cell r="L2130" t="str">
            <v>380000</v>
          </cell>
          <cell r="M2130" t="str">
            <v xml:space="preserve">068                                </v>
          </cell>
          <cell r="N2130" t="str">
            <v>00</v>
          </cell>
          <cell r="O2130" t="str">
            <v xml:space="preserve">UADD    </v>
          </cell>
          <cell r="P2130" t="str">
            <v>Gas Replace-St&amp;Hwy</v>
          </cell>
          <cell r="Q2130" t="str">
            <v>Relocate Due to St&amp;Hwy Work - Roseburg</v>
          </cell>
          <cell r="R2130">
            <v>1309.3599999999999</v>
          </cell>
          <cell r="S2130" t="str">
            <v>3003</v>
          </cell>
          <cell r="T2130" t="str">
            <v>MN402</v>
          </cell>
          <cell r="U2130" t="str">
            <v>Mandated</v>
          </cell>
          <cell r="V2130" t="str">
            <v>GD.OR.380000</v>
          </cell>
          <cell r="W2130">
            <v>1</v>
          </cell>
          <cell r="X2130">
            <v>1309.3599999999999</v>
          </cell>
        </row>
        <row r="2131">
          <cell r="B2131" t="str">
            <v>MN309</v>
          </cell>
          <cell r="C2131" t="str">
            <v>3005</v>
          </cell>
          <cell r="D2131" t="str">
            <v>Gas Cust Caused Req-Klam Fls</v>
          </cell>
          <cell r="E2131" t="str">
            <v>98701122</v>
          </cell>
          <cell r="F2131" t="str">
            <v>DIS-G S Cap Blanket</v>
          </cell>
          <cell r="G2131">
            <v>40360</v>
          </cell>
          <cell r="H2131" t="str">
            <v>202108</v>
          </cell>
          <cell r="I2131">
            <v>202108</v>
          </cell>
          <cell r="J2131" t="str">
            <v>GD</v>
          </cell>
          <cell r="K2131" t="str">
            <v>OR</v>
          </cell>
          <cell r="L2131" t="str">
            <v>376000</v>
          </cell>
          <cell r="M2131" t="str">
            <v xml:space="preserve">068                                </v>
          </cell>
          <cell r="N2131" t="str">
            <v>00</v>
          </cell>
          <cell r="O2131" t="str">
            <v xml:space="preserve">UADD    </v>
          </cell>
          <cell r="P2131" t="str">
            <v>Gas Distribution Non-Revenue Blanket</v>
          </cell>
          <cell r="Q2131" t="str">
            <v>Gas Distribution Non Revenue - Klamath</v>
          </cell>
          <cell r="R2131">
            <v>9136.91</v>
          </cell>
          <cell r="S2131" t="str">
            <v>3005</v>
          </cell>
          <cell r="T2131" t="str">
            <v>MN309</v>
          </cell>
          <cell r="U2131" t="str">
            <v>Programs</v>
          </cell>
          <cell r="V2131" t="str">
            <v>GD.OR.376000</v>
          </cell>
          <cell r="W2131">
            <v>1</v>
          </cell>
          <cell r="X2131">
            <v>9136.91</v>
          </cell>
        </row>
        <row r="2132">
          <cell r="B2132" t="str">
            <v>MN309</v>
          </cell>
          <cell r="C2132" t="str">
            <v>3005</v>
          </cell>
          <cell r="D2132" t="str">
            <v>Gas Cust Caused Req-Klam Fls</v>
          </cell>
          <cell r="E2132" t="str">
            <v>98701122</v>
          </cell>
          <cell r="F2132" t="str">
            <v>DIS-G S Cap Blanket</v>
          </cell>
          <cell r="G2132">
            <v>40360</v>
          </cell>
          <cell r="H2132" t="str">
            <v>202108</v>
          </cell>
          <cell r="I2132">
            <v>202108</v>
          </cell>
          <cell r="J2132" t="str">
            <v>GD</v>
          </cell>
          <cell r="K2132" t="str">
            <v>OR</v>
          </cell>
          <cell r="L2132" t="str">
            <v>380000</v>
          </cell>
          <cell r="M2132" t="str">
            <v xml:space="preserve">068                                </v>
          </cell>
          <cell r="N2132" t="str">
            <v>00</v>
          </cell>
          <cell r="O2132" t="str">
            <v xml:space="preserve">UADD    </v>
          </cell>
          <cell r="P2132" t="str">
            <v>Gas Distribution Non-Revenue Blanket</v>
          </cell>
          <cell r="Q2132" t="str">
            <v>Gas Distribution Non Revenue - Klamath</v>
          </cell>
          <cell r="R2132">
            <v>2155.89</v>
          </cell>
          <cell r="S2132" t="str">
            <v>3005</v>
          </cell>
          <cell r="T2132" t="str">
            <v>MN309</v>
          </cell>
          <cell r="U2132" t="str">
            <v>Programs</v>
          </cell>
          <cell r="V2132" t="str">
            <v>GD.OR.380000</v>
          </cell>
          <cell r="W2132">
            <v>1</v>
          </cell>
          <cell r="X2132">
            <v>2155.89</v>
          </cell>
        </row>
        <row r="2133">
          <cell r="B2133" t="str">
            <v>MN310</v>
          </cell>
          <cell r="C2133" t="str">
            <v>3005</v>
          </cell>
          <cell r="D2133" t="str">
            <v>Gas Cust Caused Req-LaGrande</v>
          </cell>
          <cell r="E2133" t="str">
            <v>98801122</v>
          </cell>
          <cell r="F2133" t="str">
            <v>DIS-G S Cap Blanket</v>
          </cell>
          <cell r="G2133">
            <v>40360</v>
          </cell>
          <cell r="H2133" t="str">
            <v>202108</v>
          </cell>
          <cell r="I2133">
            <v>202108</v>
          </cell>
          <cell r="J2133" t="str">
            <v>GD</v>
          </cell>
          <cell r="K2133" t="str">
            <v>OR</v>
          </cell>
          <cell r="L2133" t="str">
            <v>376000</v>
          </cell>
          <cell r="M2133" t="str">
            <v xml:space="preserve">068                                </v>
          </cell>
          <cell r="N2133" t="str">
            <v>00</v>
          </cell>
          <cell r="O2133" t="str">
            <v xml:space="preserve">UADD    </v>
          </cell>
          <cell r="P2133" t="str">
            <v>Gas Distribution Non-Revenue Blanket</v>
          </cell>
          <cell r="Q2133" t="str">
            <v>Gas Distribution Non Revenue - La Grande</v>
          </cell>
          <cell r="R2133">
            <v>292.48</v>
          </cell>
          <cell r="S2133" t="str">
            <v>3005</v>
          </cell>
          <cell r="T2133" t="str">
            <v>MN310</v>
          </cell>
          <cell r="U2133" t="str">
            <v>Programs</v>
          </cell>
          <cell r="V2133" t="str">
            <v>GD.OR.376000</v>
          </cell>
          <cell r="W2133">
            <v>1</v>
          </cell>
          <cell r="X2133">
            <v>292.48</v>
          </cell>
        </row>
        <row r="2134">
          <cell r="B2134" t="str">
            <v>MN310</v>
          </cell>
          <cell r="C2134" t="str">
            <v>3005</v>
          </cell>
          <cell r="D2134" t="str">
            <v>Gas Cust Caused Req-LaGrande</v>
          </cell>
          <cell r="E2134" t="str">
            <v>98801122</v>
          </cell>
          <cell r="F2134" t="str">
            <v>DIS-G S Cap Blanket</v>
          </cell>
          <cell r="G2134">
            <v>40360</v>
          </cell>
          <cell r="H2134" t="str">
            <v>202108</v>
          </cell>
          <cell r="I2134">
            <v>202108</v>
          </cell>
          <cell r="J2134" t="str">
            <v>GD</v>
          </cell>
          <cell r="K2134" t="str">
            <v>OR</v>
          </cell>
          <cell r="L2134" t="str">
            <v>380000</v>
          </cell>
          <cell r="M2134" t="str">
            <v xml:space="preserve">068                                </v>
          </cell>
          <cell r="N2134" t="str">
            <v>00</v>
          </cell>
          <cell r="O2134" t="str">
            <v xml:space="preserve">UADD    </v>
          </cell>
          <cell r="P2134" t="str">
            <v>Gas Distribution Non-Revenue Blanket</v>
          </cell>
          <cell r="Q2134" t="str">
            <v>Gas Distribution Non Revenue - La Grande</v>
          </cell>
          <cell r="R2134">
            <v>328.79</v>
          </cell>
          <cell r="S2134" t="str">
            <v>3005</v>
          </cell>
          <cell r="T2134" t="str">
            <v>MN310</v>
          </cell>
          <cell r="U2134" t="str">
            <v>Programs</v>
          </cell>
          <cell r="V2134" t="str">
            <v>GD.OR.380000</v>
          </cell>
          <cell r="W2134">
            <v>1</v>
          </cell>
          <cell r="X2134">
            <v>328.79</v>
          </cell>
        </row>
        <row r="2135">
          <cell r="B2135" t="str">
            <v>MN206</v>
          </cell>
          <cell r="C2135" t="str">
            <v>3005</v>
          </cell>
          <cell r="D2135" t="str">
            <v>Gas Cust Caused Req-Medford</v>
          </cell>
          <cell r="E2135" t="str">
            <v>98401122</v>
          </cell>
          <cell r="F2135" t="str">
            <v>DIS-G S Cap Blanket</v>
          </cell>
          <cell r="G2135">
            <v>40360</v>
          </cell>
          <cell r="H2135" t="str">
            <v>202108</v>
          </cell>
          <cell r="I2135">
            <v>202108</v>
          </cell>
          <cell r="J2135" t="str">
            <v>GD</v>
          </cell>
          <cell r="K2135" t="str">
            <v>OR</v>
          </cell>
          <cell r="L2135" t="str">
            <v>376000</v>
          </cell>
          <cell r="M2135" t="str">
            <v xml:space="preserve">068                                </v>
          </cell>
          <cell r="N2135" t="str">
            <v>00</v>
          </cell>
          <cell r="O2135" t="str">
            <v xml:space="preserve">UADD    </v>
          </cell>
          <cell r="P2135" t="str">
            <v>Gas Distribution Non-Revenue Blanket</v>
          </cell>
          <cell r="Q2135" t="str">
            <v>Gas Distribution Non Revenue - Medford</v>
          </cell>
          <cell r="R2135">
            <v>11147</v>
          </cell>
          <cell r="S2135" t="str">
            <v>3005</v>
          </cell>
          <cell r="T2135" t="str">
            <v>MN206</v>
          </cell>
          <cell r="U2135" t="str">
            <v>Programs</v>
          </cell>
          <cell r="V2135" t="str">
            <v>GD.OR.376000</v>
          </cell>
          <cell r="W2135">
            <v>1</v>
          </cell>
          <cell r="X2135">
            <v>11147</v>
          </cell>
        </row>
        <row r="2136">
          <cell r="B2136" t="str">
            <v>MN206</v>
          </cell>
          <cell r="C2136" t="str">
            <v>3005</v>
          </cell>
          <cell r="D2136" t="str">
            <v>Gas Cust Caused Req-Medford</v>
          </cell>
          <cell r="E2136" t="str">
            <v>98401122</v>
          </cell>
          <cell r="F2136" t="str">
            <v>DIS-G S Cap Blanket</v>
          </cell>
          <cell r="G2136">
            <v>40360</v>
          </cell>
          <cell r="H2136" t="str">
            <v>202108</v>
          </cell>
          <cell r="I2136">
            <v>202108</v>
          </cell>
          <cell r="J2136" t="str">
            <v>GD</v>
          </cell>
          <cell r="K2136" t="str">
            <v>OR</v>
          </cell>
          <cell r="L2136" t="str">
            <v>380000</v>
          </cell>
          <cell r="M2136" t="str">
            <v xml:space="preserve">068                                </v>
          </cell>
          <cell r="N2136" t="str">
            <v>00</v>
          </cell>
          <cell r="O2136" t="str">
            <v xml:space="preserve">UADD    </v>
          </cell>
          <cell r="P2136" t="str">
            <v>Gas Distribution Non-Revenue Blanket</v>
          </cell>
          <cell r="Q2136" t="str">
            <v>Gas Distribution Non Revenue - Medford</v>
          </cell>
          <cell r="R2136">
            <v>2630.04</v>
          </cell>
          <cell r="S2136" t="str">
            <v>3005</v>
          </cell>
          <cell r="T2136" t="str">
            <v>MN206</v>
          </cell>
          <cell r="U2136" t="str">
            <v>Programs</v>
          </cell>
          <cell r="V2136" t="str">
            <v>GD.OR.380000</v>
          </cell>
          <cell r="W2136">
            <v>1</v>
          </cell>
          <cell r="X2136">
            <v>2630.04</v>
          </cell>
        </row>
        <row r="2137">
          <cell r="B2137" t="str">
            <v>MN360</v>
          </cell>
          <cell r="C2137" t="str">
            <v>3005</v>
          </cell>
          <cell r="D2137" t="str">
            <v>Gas Cust Caused Req-Roseburg</v>
          </cell>
          <cell r="E2137" t="str">
            <v>98601122</v>
          </cell>
          <cell r="F2137" t="str">
            <v>DIS-G S Cap Blanket</v>
          </cell>
          <cell r="G2137">
            <v>40360</v>
          </cell>
          <cell r="H2137" t="str">
            <v>202108</v>
          </cell>
          <cell r="I2137">
            <v>202108</v>
          </cell>
          <cell r="J2137" t="str">
            <v>GD</v>
          </cell>
          <cell r="K2137" t="str">
            <v>OR</v>
          </cell>
          <cell r="L2137" t="str">
            <v>376000</v>
          </cell>
          <cell r="M2137" t="str">
            <v xml:space="preserve">068                                </v>
          </cell>
          <cell r="N2137" t="str">
            <v>00</v>
          </cell>
          <cell r="O2137" t="str">
            <v xml:space="preserve">UADD    </v>
          </cell>
          <cell r="P2137" t="str">
            <v>Gas Distribution Non-Revenue Blanket</v>
          </cell>
          <cell r="Q2137" t="str">
            <v>Gas Distribution Non Revenue - Roseburg</v>
          </cell>
          <cell r="R2137">
            <v>-691.86</v>
          </cell>
          <cell r="S2137" t="str">
            <v>3005</v>
          </cell>
          <cell r="T2137" t="str">
            <v>MN360</v>
          </cell>
          <cell r="U2137" t="str">
            <v>Programs</v>
          </cell>
          <cell r="V2137" t="str">
            <v>GD.OR.376000</v>
          </cell>
          <cell r="W2137">
            <v>1</v>
          </cell>
          <cell r="X2137">
            <v>-691.86</v>
          </cell>
        </row>
        <row r="2138">
          <cell r="B2138" t="str">
            <v>MN360</v>
          </cell>
          <cell r="C2138" t="str">
            <v>3005</v>
          </cell>
          <cell r="D2138" t="str">
            <v>Gas Cust Caused Req-Roseburg</v>
          </cell>
          <cell r="E2138" t="str">
            <v>98601122</v>
          </cell>
          <cell r="F2138" t="str">
            <v>DIS-G S Cap Blanket</v>
          </cell>
          <cell r="G2138">
            <v>40360</v>
          </cell>
          <cell r="H2138" t="str">
            <v>202108</v>
          </cell>
          <cell r="I2138">
            <v>202108</v>
          </cell>
          <cell r="J2138" t="str">
            <v>GD</v>
          </cell>
          <cell r="K2138" t="str">
            <v>OR</v>
          </cell>
          <cell r="L2138" t="str">
            <v>380000</v>
          </cell>
          <cell r="M2138" t="str">
            <v xml:space="preserve">068                                </v>
          </cell>
          <cell r="N2138" t="str">
            <v>00</v>
          </cell>
          <cell r="O2138" t="str">
            <v xml:space="preserve">UADD    </v>
          </cell>
          <cell r="P2138" t="str">
            <v>Gas Distribution Non-Revenue Blanket</v>
          </cell>
          <cell r="Q2138" t="str">
            <v>Gas Distribution Non Revenue - Roseburg</v>
          </cell>
          <cell r="R2138">
            <v>-691.85</v>
          </cell>
          <cell r="S2138" t="str">
            <v>3005</v>
          </cell>
          <cell r="T2138" t="str">
            <v>MN360</v>
          </cell>
          <cell r="U2138" t="str">
            <v>Programs</v>
          </cell>
          <cell r="V2138" t="str">
            <v>GD.OR.380000</v>
          </cell>
          <cell r="W2138">
            <v>1</v>
          </cell>
          <cell r="X2138">
            <v>-691.85</v>
          </cell>
        </row>
        <row r="2139">
          <cell r="B2139" t="str">
            <v>MN309</v>
          </cell>
          <cell r="C2139" t="str">
            <v>3005</v>
          </cell>
          <cell r="D2139" t="str">
            <v>Gas Mains Non Rev - Kalmth Fls</v>
          </cell>
          <cell r="E2139" t="str">
            <v>98701120</v>
          </cell>
          <cell r="F2139" t="str">
            <v>DIS-G S Cap Blanket</v>
          </cell>
          <cell r="G2139">
            <v>40179</v>
          </cell>
          <cell r="H2139" t="str">
            <v>202108</v>
          </cell>
          <cell r="I2139">
            <v>202108</v>
          </cell>
          <cell r="J2139" t="str">
            <v>GD</v>
          </cell>
          <cell r="K2139" t="str">
            <v>OR</v>
          </cell>
          <cell r="L2139" t="str">
            <v>376000</v>
          </cell>
          <cell r="M2139" t="str">
            <v xml:space="preserve">068                                </v>
          </cell>
          <cell r="N2139" t="str">
            <v>00</v>
          </cell>
          <cell r="O2139" t="str">
            <v xml:space="preserve">UADD    </v>
          </cell>
          <cell r="P2139" t="str">
            <v>Gas Distribution Non-Revenue Blanket</v>
          </cell>
          <cell r="Q2139" t="str">
            <v>Gas Distribution Non Revenue - Klamath</v>
          </cell>
          <cell r="R2139">
            <v>380.21</v>
          </cell>
          <cell r="S2139" t="str">
            <v>3005</v>
          </cell>
          <cell r="T2139" t="str">
            <v>MN309</v>
          </cell>
          <cell r="U2139" t="str">
            <v>Programs</v>
          </cell>
          <cell r="V2139" t="str">
            <v>GD.OR.376000</v>
          </cell>
          <cell r="W2139">
            <v>1</v>
          </cell>
          <cell r="X2139">
            <v>380.21</v>
          </cell>
        </row>
        <row r="2140">
          <cell r="B2140" t="str">
            <v>MN309</v>
          </cell>
          <cell r="C2140" t="str">
            <v>3005</v>
          </cell>
          <cell r="D2140" t="str">
            <v>Gas Mains Non Rev - Kalmth Fls</v>
          </cell>
          <cell r="E2140" t="str">
            <v>98701120</v>
          </cell>
          <cell r="F2140" t="str">
            <v>DIS-G S Cap Blanket</v>
          </cell>
          <cell r="G2140">
            <v>40179</v>
          </cell>
          <cell r="H2140" t="str">
            <v>202108</v>
          </cell>
          <cell r="I2140">
            <v>202108</v>
          </cell>
          <cell r="J2140" t="str">
            <v>GD</v>
          </cell>
          <cell r="K2140" t="str">
            <v>OR</v>
          </cell>
          <cell r="L2140" t="str">
            <v>380000</v>
          </cell>
          <cell r="M2140" t="str">
            <v xml:space="preserve">068                                </v>
          </cell>
          <cell r="N2140" t="str">
            <v>00</v>
          </cell>
          <cell r="O2140" t="str">
            <v xml:space="preserve">UADD    </v>
          </cell>
          <cell r="P2140" t="str">
            <v>Gas Distribution Non-Revenue Blanket</v>
          </cell>
          <cell r="Q2140" t="str">
            <v>Gas Distribution Non Revenue - Klamath</v>
          </cell>
          <cell r="R2140">
            <v>45.77</v>
          </cell>
          <cell r="S2140" t="str">
            <v>3005</v>
          </cell>
          <cell r="T2140" t="str">
            <v>MN309</v>
          </cell>
          <cell r="U2140" t="str">
            <v>Programs</v>
          </cell>
          <cell r="V2140" t="str">
            <v>GD.OR.380000</v>
          </cell>
          <cell r="W2140">
            <v>1</v>
          </cell>
          <cell r="X2140">
            <v>45.77</v>
          </cell>
        </row>
        <row r="2141">
          <cell r="B2141" t="str">
            <v>MN310</v>
          </cell>
          <cell r="C2141" t="str">
            <v>3005</v>
          </cell>
          <cell r="D2141" t="str">
            <v>Gas Mains Non Rev - LaGrande</v>
          </cell>
          <cell r="E2141" t="str">
            <v>98801120</v>
          </cell>
          <cell r="F2141" t="str">
            <v>DIS-G S Cap Blanket</v>
          </cell>
          <cell r="G2141">
            <v>40179</v>
          </cell>
          <cell r="H2141" t="str">
            <v>202108</v>
          </cell>
          <cell r="I2141">
            <v>202108</v>
          </cell>
          <cell r="J2141" t="str">
            <v>GD</v>
          </cell>
          <cell r="K2141" t="str">
            <v>OR</v>
          </cell>
          <cell r="L2141" t="str">
            <v>376000</v>
          </cell>
          <cell r="M2141" t="str">
            <v xml:space="preserve">068                                </v>
          </cell>
          <cell r="N2141" t="str">
            <v>00</v>
          </cell>
          <cell r="O2141" t="str">
            <v xml:space="preserve">UADD    </v>
          </cell>
          <cell r="P2141" t="str">
            <v>Gas Distribution Non-Revenue Blanket</v>
          </cell>
          <cell r="Q2141" t="str">
            <v>Gas Distribution Non Revenue - La Grande</v>
          </cell>
          <cell r="R2141">
            <v>1268.78</v>
          </cell>
          <cell r="S2141" t="str">
            <v>3005</v>
          </cell>
          <cell r="T2141" t="str">
            <v>MN310</v>
          </cell>
          <cell r="U2141" t="str">
            <v>Programs</v>
          </cell>
          <cell r="V2141" t="str">
            <v>GD.OR.376000</v>
          </cell>
          <cell r="W2141">
            <v>1</v>
          </cell>
          <cell r="X2141">
            <v>1268.78</v>
          </cell>
        </row>
        <row r="2142">
          <cell r="B2142" t="str">
            <v>MN310</v>
          </cell>
          <cell r="C2142" t="str">
            <v>3005</v>
          </cell>
          <cell r="D2142" t="str">
            <v>Gas Mains Non Rev - LaGrande</v>
          </cell>
          <cell r="E2142" t="str">
            <v>98801120</v>
          </cell>
          <cell r="F2142" t="str">
            <v>DIS-G S Cap Blanket</v>
          </cell>
          <cell r="G2142">
            <v>40179</v>
          </cell>
          <cell r="H2142" t="str">
            <v>202108</v>
          </cell>
          <cell r="I2142">
            <v>202108</v>
          </cell>
          <cell r="J2142" t="str">
            <v>GD</v>
          </cell>
          <cell r="K2142" t="str">
            <v>OR</v>
          </cell>
          <cell r="L2142" t="str">
            <v>380000</v>
          </cell>
          <cell r="M2142" t="str">
            <v xml:space="preserve">068                                </v>
          </cell>
          <cell r="N2142" t="str">
            <v>00</v>
          </cell>
          <cell r="O2142" t="str">
            <v xml:space="preserve">UADD    </v>
          </cell>
          <cell r="P2142" t="str">
            <v>Gas Distribution Non-Revenue Blanket</v>
          </cell>
          <cell r="Q2142" t="str">
            <v>Gas Distribution Non Revenue - La Grande</v>
          </cell>
          <cell r="R2142">
            <v>737.18</v>
          </cell>
          <cell r="S2142" t="str">
            <v>3005</v>
          </cell>
          <cell r="T2142" t="str">
            <v>MN310</v>
          </cell>
          <cell r="U2142" t="str">
            <v>Programs</v>
          </cell>
          <cell r="V2142" t="str">
            <v>GD.OR.380000</v>
          </cell>
          <cell r="W2142">
            <v>1</v>
          </cell>
          <cell r="X2142">
            <v>737.18</v>
          </cell>
        </row>
        <row r="2143">
          <cell r="B2143" t="str">
            <v>MN206</v>
          </cell>
          <cell r="C2143" t="str">
            <v>3005</v>
          </cell>
          <cell r="D2143" t="str">
            <v>Gas Mains Non Rev - Medford</v>
          </cell>
          <cell r="E2143" t="str">
            <v>98401120</v>
          </cell>
          <cell r="F2143" t="str">
            <v>DIS-G S Cap Blanket</v>
          </cell>
          <cell r="G2143">
            <v>40179</v>
          </cell>
          <cell r="H2143" t="str">
            <v>202108</v>
          </cell>
          <cell r="I2143">
            <v>202108</v>
          </cell>
          <cell r="J2143" t="str">
            <v>GD</v>
          </cell>
          <cell r="K2143" t="str">
            <v>OR</v>
          </cell>
          <cell r="L2143" t="str">
            <v>376000</v>
          </cell>
          <cell r="M2143" t="str">
            <v xml:space="preserve">068                                </v>
          </cell>
          <cell r="N2143" t="str">
            <v>00</v>
          </cell>
          <cell r="O2143" t="str">
            <v xml:space="preserve">UADD    </v>
          </cell>
          <cell r="P2143" t="str">
            <v>Gas Distribution Non-Revenue Blanket</v>
          </cell>
          <cell r="Q2143" t="str">
            <v>Gas Distribution Non Revenue - Medford</v>
          </cell>
          <cell r="R2143">
            <v>13079.78</v>
          </cell>
          <cell r="S2143" t="str">
            <v>3005</v>
          </cell>
          <cell r="T2143" t="str">
            <v>MN206</v>
          </cell>
          <cell r="U2143" t="str">
            <v>Programs</v>
          </cell>
          <cell r="V2143" t="str">
            <v>GD.OR.376000</v>
          </cell>
          <cell r="W2143">
            <v>1</v>
          </cell>
          <cell r="X2143">
            <v>13079.78</v>
          </cell>
        </row>
        <row r="2144">
          <cell r="B2144" t="str">
            <v>MN206</v>
          </cell>
          <cell r="C2144" t="str">
            <v>3005</v>
          </cell>
          <cell r="D2144" t="str">
            <v>Gas Mains Non Rev - Medford</v>
          </cell>
          <cell r="E2144" t="str">
            <v>98401120</v>
          </cell>
          <cell r="F2144" t="str">
            <v>DIS-G S Cap Blanket</v>
          </cell>
          <cell r="G2144">
            <v>40179</v>
          </cell>
          <cell r="H2144" t="str">
            <v>202108</v>
          </cell>
          <cell r="I2144">
            <v>202108</v>
          </cell>
          <cell r="J2144" t="str">
            <v>GD</v>
          </cell>
          <cell r="K2144" t="str">
            <v>OR</v>
          </cell>
          <cell r="L2144" t="str">
            <v>380000</v>
          </cell>
          <cell r="M2144" t="str">
            <v xml:space="preserve">068                                </v>
          </cell>
          <cell r="N2144" t="str">
            <v>00</v>
          </cell>
          <cell r="O2144" t="str">
            <v xml:space="preserve">UADD    </v>
          </cell>
          <cell r="P2144" t="str">
            <v>Gas Distribution Non-Revenue Blanket</v>
          </cell>
          <cell r="Q2144" t="str">
            <v>Gas Distribution Non Revenue - Medford</v>
          </cell>
          <cell r="R2144">
            <v>11938.02</v>
          </cell>
          <cell r="S2144" t="str">
            <v>3005</v>
          </cell>
          <cell r="T2144" t="str">
            <v>MN206</v>
          </cell>
          <cell r="U2144" t="str">
            <v>Programs</v>
          </cell>
          <cell r="V2144" t="str">
            <v>GD.OR.380000</v>
          </cell>
          <cell r="W2144">
            <v>1</v>
          </cell>
          <cell r="X2144">
            <v>11938.02</v>
          </cell>
        </row>
        <row r="2145">
          <cell r="B2145" t="str">
            <v>MN360</v>
          </cell>
          <cell r="C2145" t="str">
            <v>3005</v>
          </cell>
          <cell r="D2145" t="str">
            <v>Gas Mains Non Rev - Roseburg</v>
          </cell>
          <cell r="E2145" t="str">
            <v>98601120</v>
          </cell>
          <cell r="F2145" t="str">
            <v>DIS-G S Cap Blanket</v>
          </cell>
          <cell r="G2145">
            <v>40179</v>
          </cell>
          <cell r="H2145" t="str">
            <v>202108</v>
          </cell>
          <cell r="I2145">
            <v>202108</v>
          </cell>
          <cell r="J2145" t="str">
            <v>GD</v>
          </cell>
          <cell r="K2145" t="str">
            <v>OR</v>
          </cell>
          <cell r="L2145" t="str">
            <v>376000</v>
          </cell>
          <cell r="M2145" t="str">
            <v xml:space="preserve">068                                </v>
          </cell>
          <cell r="N2145" t="str">
            <v>00</v>
          </cell>
          <cell r="O2145" t="str">
            <v xml:space="preserve">UADD    </v>
          </cell>
          <cell r="P2145" t="str">
            <v>Gas Distribution Non-Revenue Blanket</v>
          </cell>
          <cell r="Q2145" t="str">
            <v>Gas Distribution Non Revenue - Roseburg</v>
          </cell>
          <cell r="R2145">
            <v>247.81</v>
          </cell>
          <cell r="S2145" t="str">
            <v>3005</v>
          </cell>
          <cell r="T2145" t="str">
            <v>MN360</v>
          </cell>
          <cell r="U2145" t="str">
            <v>Programs</v>
          </cell>
          <cell r="V2145" t="str">
            <v>GD.OR.376000</v>
          </cell>
          <cell r="W2145">
            <v>1</v>
          </cell>
          <cell r="X2145">
            <v>247.81</v>
          </cell>
        </row>
        <row r="2146">
          <cell r="B2146" t="str">
            <v>MN360</v>
          </cell>
          <cell r="C2146" t="str">
            <v>3005</v>
          </cell>
          <cell r="D2146" t="str">
            <v>Gas Mains Non Rev - Roseburg</v>
          </cell>
          <cell r="E2146" t="str">
            <v>98601120</v>
          </cell>
          <cell r="F2146" t="str">
            <v>DIS-G S Cap Blanket</v>
          </cell>
          <cell r="G2146">
            <v>40179</v>
          </cell>
          <cell r="H2146" t="str">
            <v>202108</v>
          </cell>
          <cell r="I2146">
            <v>202108</v>
          </cell>
          <cell r="J2146" t="str">
            <v>GD</v>
          </cell>
          <cell r="K2146" t="str">
            <v>OR</v>
          </cell>
          <cell r="L2146" t="str">
            <v>380000</v>
          </cell>
          <cell r="M2146" t="str">
            <v xml:space="preserve">068                                </v>
          </cell>
          <cell r="N2146" t="str">
            <v>00</v>
          </cell>
          <cell r="O2146" t="str">
            <v xml:space="preserve">UADD    </v>
          </cell>
          <cell r="P2146" t="str">
            <v>Gas Distribution Non-Revenue Blanket</v>
          </cell>
          <cell r="Q2146" t="str">
            <v>Gas Distribution Non Revenue - Roseburg</v>
          </cell>
          <cell r="R2146">
            <v>247.81</v>
          </cell>
          <cell r="S2146" t="str">
            <v>3005</v>
          </cell>
          <cell r="T2146" t="str">
            <v>MN360</v>
          </cell>
          <cell r="U2146" t="str">
            <v>Programs</v>
          </cell>
          <cell r="V2146" t="str">
            <v>GD.OR.380000</v>
          </cell>
          <cell r="W2146">
            <v>1</v>
          </cell>
          <cell r="X2146">
            <v>247.81</v>
          </cell>
        </row>
        <row r="2147">
          <cell r="B2147" t="str">
            <v>MN206</v>
          </cell>
          <cell r="C2147" t="str">
            <v>3005</v>
          </cell>
          <cell r="D2147" t="str">
            <v>Gas Servcs Non Rev-Grants Pass</v>
          </cell>
          <cell r="E2147" t="str">
            <v>98501121</v>
          </cell>
          <cell r="F2147" t="str">
            <v>DIS-G S Cap Blanket</v>
          </cell>
          <cell r="G2147">
            <v>40179</v>
          </cell>
          <cell r="H2147" t="str">
            <v>202108</v>
          </cell>
          <cell r="I2147">
            <v>202108</v>
          </cell>
          <cell r="J2147" t="str">
            <v>GD</v>
          </cell>
          <cell r="K2147" t="str">
            <v>OR</v>
          </cell>
          <cell r="L2147" t="str">
            <v>376000</v>
          </cell>
          <cell r="M2147" t="str">
            <v xml:space="preserve">068                                </v>
          </cell>
          <cell r="N2147" t="str">
            <v>00</v>
          </cell>
          <cell r="O2147" t="str">
            <v xml:space="preserve">UADD    </v>
          </cell>
          <cell r="P2147" t="str">
            <v>Gas Distribution Non-Revenue Blanket</v>
          </cell>
          <cell r="Q2147" t="str">
            <v>Gas Distribution Non Revenue - Medford</v>
          </cell>
          <cell r="R2147">
            <v>40.78</v>
          </cell>
          <cell r="S2147" t="str">
            <v>3005</v>
          </cell>
          <cell r="T2147" t="str">
            <v>MN206</v>
          </cell>
          <cell r="U2147" t="str">
            <v>Programs</v>
          </cell>
          <cell r="V2147" t="str">
            <v>GD.OR.376000</v>
          </cell>
          <cell r="W2147">
            <v>1</v>
          </cell>
          <cell r="X2147">
            <v>40.78</v>
          </cell>
        </row>
        <row r="2148">
          <cell r="B2148" t="str">
            <v>MN206</v>
          </cell>
          <cell r="C2148" t="str">
            <v>3005</v>
          </cell>
          <cell r="D2148" t="str">
            <v>Gas Servcs Non Rev-Grants Pass</v>
          </cell>
          <cell r="E2148" t="str">
            <v>98501121</v>
          </cell>
          <cell r="F2148" t="str">
            <v>DIS-G S Cap Blanket</v>
          </cell>
          <cell r="G2148">
            <v>40179</v>
          </cell>
          <cell r="H2148" t="str">
            <v>202108</v>
          </cell>
          <cell r="I2148">
            <v>202108</v>
          </cell>
          <cell r="J2148" t="str">
            <v>GD</v>
          </cell>
          <cell r="K2148" t="str">
            <v>OR</v>
          </cell>
          <cell r="L2148" t="str">
            <v>380000</v>
          </cell>
          <cell r="M2148" t="str">
            <v xml:space="preserve">068                                </v>
          </cell>
          <cell r="N2148" t="str">
            <v>00</v>
          </cell>
          <cell r="O2148" t="str">
            <v xml:space="preserve">UADD    </v>
          </cell>
          <cell r="P2148" t="str">
            <v>Gas Distribution Non-Revenue Blanket</v>
          </cell>
          <cell r="Q2148" t="str">
            <v>Gas Distribution Non Revenue - Medford</v>
          </cell>
          <cell r="R2148">
            <v>40.79</v>
          </cell>
          <cell r="S2148" t="str">
            <v>3005</v>
          </cell>
          <cell r="T2148" t="str">
            <v>MN206</v>
          </cell>
          <cell r="U2148" t="str">
            <v>Programs</v>
          </cell>
          <cell r="V2148" t="str">
            <v>GD.OR.380000</v>
          </cell>
          <cell r="W2148">
            <v>1</v>
          </cell>
          <cell r="X2148">
            <v>40.79</v>
          </cell>
        </row>
        <row r="2149">
          <cell r="B2149" t="str">
            <v>MN309</v>
          </cell>
          <cell r="C2149" t="str">
            <v>3005</v>
          </cell>
          <cell r="D2149" t="str">
            <v>Gas Servcs Non Rev-Klamath Fls</v>
          </cell>
          <cell r="E2149" t="str">
            <v>98701121</v>
          </cell>
          <cell r="F2149" t="str">
            <v>DIS-G S Cap Blanket</v>
          </cell>
          <cell r="G2149">
            <v>40179</v>
          </cell>
          <cell r="H2149" t="str">
            <v>202108</v>
          </cell>
          <cell r="I2149">
            <v>202108</v>
          </cell>
          <cell r="J2149" t="str">
            <v>GD</v>
          </cell>
          <cell r="K2149" t="str">
            <v>OR</v>
          </cell>
          <cell r="L2149" t="str">
            <v>376000</v>
          </cell>
          <cell r="M2149" t="str">
            <v xml:space="preserve">068                                </v>
          </cell>
          <cell r="N2149" t="str">
            <v>00</v>
          </cell>
          <cell r="O2149" t="str">
            <v xml:space="preserve">UADD    </v>
          </cell>
          <cell r="P2149" t="str">
            <v>Gas Distribution Non-Revenue Blanket</v>
          </cell>
          <cell r="Q2149" t="str">
            <v>Gas Distribution Non Revenue - Klamath</v>
          </cell>
          <cell r="R2149">
            <v>1401.86</v>
          </cell>
          <cell r="S2149" t="str">
            <v>3005</v>
          </cell>
          <cell r="T2149" t="str">
            <v>MN309</v>
          </cell>
          <cell r="U2149" t="str">
            <v>Programs</v>
          </cell>
          <cell r="V2149" t="str">
            <v>GD.OR.376000</v>
          </cell>
          <cell r="W2149">
            <v>1</v>
          </cell>
          <cell r="X2149">
            <v>1401.86</v>
          </cell>
        </row>
        <row r="2150">
          <cell r="B2150" t="str">
            <v>MN309</v>
          </cell>
          <cell r="C2150" t="str">
            <v>3005</v>
          </cell>
          <cell r="D2150" t="str">
            <v>Gas Servcs Non Rev-Klamath Fls</v>
          </cell>
          <cell r="E2150" t="str">
            <v>98701121</v>
          </cell>
          <cell r="F2150" t="str">
            <v>DIS-G S Cap Blanket</v>
          </cell>
          <cell r="G2150">
            <v>40179</v>
          </cell>
          <cell r="H2150" t="str">
            <v>202108</v>
          </cell>
          <cell r="I2150">
            <v>202108</v>
          </cell>
          <cell r="J2150" t="str">
            <v>GD</v>
          </cell>
          <cell r="K2150" t="str">
            <v>OR</v>
          </cell>
          <cell r="L2150" t="str">
            <v>380000</v>
          </cell>
          <cell r="M2150" t="str">
            <v xml:space="preserve">068                                </v>
          </cell>
          <cell r="N2150" t="str">
            <v>00</v>
          </cell>
          <cell r="O2150" t="str">
            <v xml:space="preserve">UADD    </v>
          </cell>
          <cell r="P2150" t="str">
            <v>Gas Distribution Non-Revenue Blanket</v>
          </cell>
          <cell r="Q2150" t="str">
            <v>Gas Distribution Non Revenue - Klamath</v>
          </cell>
          <cell r="R2150">
            <v>1401.82</v>
          </cell>
          <cell r="S2150" t="str">
            <v>3005</v>
          </cell>
          <cell r="T2150" t="str">
            <v>MN309</v>
          </cell>
          <cell r="U2150" t="str">
            <v>Programs</v>
          </cell>
          <cell r="V2150" t="str">
            <v>GD.OR.380000</v>
          </cell>
          <cell r="W2150">
            <v>1</v>
          </cell>
          <cell r="X2150">
            <v>1401.82</v>
          </cell>
        </row>
        <row r="2151">
          <cell r="B2151" t="str">
            <v>MN310</v>
          </cell>
          <cell r="C2151" t="str">
            <v>3005</v>
          </cell>
          <cell r="D2151" t="str">
            <v>Gas Servcs Non Rev-LaGrande</v>
          </cell>
          <cell r="E2151" t="str">
            <v>98801121</v>
          </cell>
          <cell r="F2151" t="str">
            <v>DIS-G S Cap Blanket</v>
          </cell>
          <cell r="G2151">
            <v>40179</v>
          </cell>
          <cell r="H2151" t="str">
            <v>202108</v>
          </cell>
          <cell r="I2151">
            <v>202108</v>
          </cell>
          <cell r="J2151" t="str">
            <v>GD</v>
          </cell>
          <cell r="K2151" t="str">
            <v>OR</v>
          </cell>
          <cell r="L2151" t="str">
            <v>376000</v>
          </cell>
          <cell r="M2151" t="str">
            <v xml:space="preserve">068                                </v>
          </cell>
          <cell r="N2151" t="str">
            <v>00</v>
          </cell>
          <cell r="O2151" t="str">
            <v xml:space="preserve">UADD    </v>
          </cell>
          <cell r="P2151" t="str">
            <v>Gas Distribution Non-Revenue Blanket</v>
          </cell>
          <cell r="Q2151" t="str">
            <v>Gas Distribution Non Revenue - La Grande</v>
          </cell>
          <cell r="R2151">
            <v>2966.25</v>
          </cell>
          <cell r="S2151" t="str">
            <v>3005</v>
          </cell>
          <cell r="T2151" t="str">
            <v>MN310</v>
          </cell>
          <cell r="U2151" t="str">
            <v>Programs</v>
          </cell>
          <cell r="V2151" t="str">
            <v>GD.OR.376000</v>
          </cell>
          <cell r="W2151">
            <v>1</v>
          </cell>
          <cell r="X2151">
            <v>2966.25</v>
          </cell>
        </row>
        <row r="2152">
          <cell r="B2152" t="str">
            <v>MN310</v>
          </cell>
          <cell r="C2152" t="str">
            <v>3005</v>
          </cell>
          <cell r="D2152" t="str">
            <v>Gas Servcs Non Rev-LaGrande</v>
          </cell>
          <cell r="E2152" t="str">
            <v>98801121</v>
          </cell>
          <cell r="F2152" t="str">
            <v>DIS-G S Cap Blanket</v>
          </cell>
          <cell r="G2152">
            <v>40179</v>
          </cell>
          <cell r="H2152" t="str">
            <v>202108</v>
          </cell>
          <cell r="I2152">
            <v>202108</v>
          </cell>
          <cell r="J2152" t="str">
            <v>GD</v>
          </cell>
          <cell r="K2152" t="str">
            <v>OR</v>
          </cell>
          <cell r="L2152" t="str">
            <v>380000</v>
          </cell>
          <cell r="M2152" t="str">
            <v xml:space="preserve">068                                </v>
          </cell>
          <cell r="N2152" t="str">
            <v>00</v>
          </cell>
          <cell r="O2152" t="str">
            <v xml:space="preserve">UADD    </v>
          </cell>
          <cell r="P2152" t="str">
            <v>Gas Distribution Non-Revenue Blanket</v>
          </cell>
          <cell r="Q2152" t="str">
            <v>Gas Distribution Non Revenue - La Grande</v>
          </cell>
          <cell r="R2152">
            <v>3420.19</v>
          </cell>
          <cell r="S2152" t="str">
            <v>3005</v>
          </cell>
          <cell r="T2152" t="str">
            <v>MN310</v>
          </cell>
          <cell r="U2152" t="str">
            <v>Programs</v>
          </cell>
          <cell r="V2152" t="str">
            <v>GD.OR.380000</v>
          </cell>
          <cell r="W2152">
            <v>1</v>
          </cell>
          <cell r="X2152">
            <v>3420.19</v>
          </cell>
        </row>
        <row r="2153">
          <cell r="B2153" t="str">
            <v>MN206</v>
          </cell>
          <cell r="C2153" t="str">
            <v>3005</v>
          </cell>
          <cell r="D2153" t="str">
            <v>Gas Servcs Non Rev-Medford</v>
          </cell>
          <cell r="E2153" t="str">
            <v>98401121</v>
          </cell>
          <cell r="F2153" t="str">
            <v>DIS-G S Cap Blanket</v>
          </cell>
          <cell r="G2153">
            <v>40179</v>
          </cell>
          <cell r="H2153" t="str">
            <v>202108</v>
          </cell>
          <cell r="I2153">
            <v>202108</v>
          </cell>
          <cell r="J2153" t="str">
            <v>GD</v>
          </cell>
          <cell r="K2153" t="str">
            <v>OR</v>
          </cell>
          <cell r="L2153" t="str">
            <v>376000</v>
          </cell>
          <cell r="M2153" t="str">
            <v xml:space="preserve">068                                </v>
          </cell>
          <cell r="N2153" t="str">
            <v>00</v>
          </cell>
          <cell r="O2153" t="str">
            <v xml:space="preserve">UADD    </v>
          </cell>
          <cell r="P2153" t="str">
            <v>Gas Distribution Non-Revenue Blanket</v>
          </cell>
          <cell r="Q2153" t="str">
            <v>Gas Distribution Non Revenue - Medford</v>
          </cell>
          <cell r="R2153">
            <v>91759.57</v>
          </cell>
          <cell r="S2153" t="str">
            <v>3005</v>
          </cell>
          <cell r="T2153" t="str">
            <v>MN206</v>
          </cell>
          <cell r="U2153" t="str">
            <v>Programs</v>
          </cell>
          <cell r="V2153" t="str">
            <v>GD.OR.376000</v>
          </cell>
          <cell r="W2153">
            <v>1</v>
          </cell>
          <cell r="X2153">
            <v>91759.57</v>
          </cell>
        </row>
        <row r="2154">
          <cell r="B2154" t="str">
            <v>MN206</v>
          </cell>
          <cell r="C2154" t="str">
            <v>3005</v>
          </cell>
          <cell r="D2154" t="str">
            <v>Gas Servcs Non Rev-Medford</v>
          </cell>
          <cell r="E2154" t="str">
            <v>98401121</v>
          </cell>
          <cell r="F2154" t="str">
            <v>DIS-G S Cap Blanket</v>
          </cell>
          <cell r="G2154">
            <v>40179</v>
          </cell>
          <cell r="H2154" t="str">
            <v>202108</v>
          </cell>
          <cell r="I2154">
            <v>202108</v>
          </cell>
          <cell r="J2154" t="str">
            <v>GD</v>
          </cell>
          <cell r="K2154" t="str">
            <v>OR</v>
          </cell>
          <cell r="L2154" t="str">
            <v>380000</v>
          </cell>
          <cell r="M2154" t="str">
            <v xml:space="preserve">068                                </v>
          </cell>
          <cell r="N2154" t="str">
            <v>00</v>
          </cell>
          <cell r="O2154" t="str">
            <v xml:space="preserve">UADD    </v>
          </cell>
          <cell r="P2154" t="str">
            <v>Gas Distribution Non-Revenue Blanket</v>
          </cell>
          <cell r="Q2154" t="str">
            <v>Gas Distribution Non Revenue - Medford</v>
          </cell>
          <cell r="R2154">
            <v>91759.41</v>
          </cell>
          <cell r="S2154" t="str">
            <v>3005</v>
          </cell>
          <cell r="T2154" t="str">
            <v>MN206</v>
          </cell>
          <cell r="U2154" t="str">
            <v>Programs</v>
          </cell>
          <cell r="V2154" t="str">
            <v>GD.OR.380000</v>
          </cell>
          <cell r="W2154">
            <v>1</v>
          </cell>
          <cell r="X2154">
            <v>91759.41</v>
          </cell>
        </row>
        <row r="2155">
          <cell r="B2155" t="str">
            <v>MN360</v>
          </cell>
          <cell r="C2155" t="str">
            <v>3005</v>
          </cell>
          <cell r="D2155" t="str">
            <v>Gas Servcs Non Rev-Roseburg</v>
          </cell>
          <cell r="E2155" t="str">
            <v>98601121</v>
          </cell>
          <cell r="F2155" t="str">
            <v>DIS-G S Cap Blanket</v>
          </cell>
          <cell r="G2155">
            <v>40179</v>
          </cell>
          <cell r="H2155" t="str">
            <v>202108</v>
          </cell>
          <cell r="I2155">
            <v>202108</v>
          </cell>
          <cell r="J2155" t="str">
            <v>GD</v>
          </cell>
          <cell r="K2155" t="str">
            <v>OR</v>
          </cell>
          <cell r="L2155" t="str">
            <v>376000</v>
          </cell>
          <cell r="M2155" t="str">
            <v xml:space="preserve">068                                </v>
          </cell>
          <cell r="N2155" t="str">
            <v>00</v>
          </cell>
          <cell r="O2155" t="str">
            <v xml:space="preserve">UADD    </v>
          </cell>
          <cell r="P2155" t="str">
            <v>Gas Distribution Non-Revenue Blanket</v>
          </cell>
          <cell r="Q2155" t="str">
            <v>Gas Distribution Non Revenue - Roseburg</v>
          </cell>
          <cell r="R2155">
            <v>3281.96</v>
          </cell>
          <cell r="S2155" t="str">
            <v>3005</v>
          </cell>
          <cell r="T2155" t="str">
            <v>MN360</v>
          </cell>
          <cell r="U2155" t="str">
            <v>Programs</v>
          </cell>
          <cell r="V2155" t="str">
            <v>GD.OR.376000</v>
          </cell>
          <cell r="W2155">
            <v>1</v>
          </cell>
          <cell r="X2155">
            <v>3281.96</v>
          </cell>
        </row>
        <row r="2156">
          <cell r="B2156" t="str">
            <v>MN360</v>
          </cell>
          <cell r="C2156" t="str">
            <v>3005</v>
          </cell>
          <cell r="D2156" t="str">
            <v>Gas Servcs Non Rev-Roseburg</v>
          </cell>
          <cell r="E2156" t="str">
            <v>98601121</v>
          </cell>
          <cell r="F2156" t="str">
            <v>DIS-G S Cap Blanket</v>
          </cell>
          <cell r="G2156">
            <v>40179</v>
          </cell>
          <cell r="H2156" t="str">
            <v>202108</v>
          </cell>
          <cell r="I2156">
            <v>202108</v>
          </cell>
          <cell r="J2156" t="str">
            <v>GD</v>
          </cell>
          <cell r="K2156" t="str">
            <v>OR</v>
          </cell>
          <cell r="L2156" t="str">
            <v>380000</v>
          </cell>
          <cell r="M2156" t="str">
            <v xml:space="preserve">068                                </v>
          </cell>
          <cell r="N2156" t="str">
            <v>00</v>
          </cell>
          <cell r="O2156" t="str">
            <v xml:space="preserve">UADD    </v>
          </cell>
          <cell r="P2156" t="str">
            <v>Gas Distribution Non-Revenue Blanket</v>
          </cell>
          <cell r="Q2156" t="str">
            <v>Gas Distribution Non Revenue - Roseburg</v>
          </cell>
          <cell r="R2156">
            <v>3281.98</v>
          </cell>
          <cell r="S2156" t="str">
            <v>3005</v>
          </cell>
          <cell r="T2156" t="str">
            <v>MN360</v>
          </cell>
          <cell r="U2156" t="str">
            <v>Programs</v>
          </cell>
          <cell r="V2156" t="str">
            <v>GD.OR.380000</v>
          </cell>
          <cell r="W2156">
            <v>1</v>
          </cell>
          <cell r="X2156">
            <v>3281.98</v>
          </cell>
        </row>
        <row r="2157">
          <cell r="B2157" t="str">
            <v>MN206</v>
          </cell>
          <cell r="C2157" t="str">
            <v>3005</v>
          </cell>
          <cell r="D2157" t="str">
            <v>OR -Main Rplc-Leak_Medford</v>
          </cell>
          <cell r="E2157" t="str">
            <v>98401146</v>
          </cell>
          <cell r="F2157" t="str">
            <v>DIS-G S Cap Blanket</v>
          </cell>
          <cell r="G2157">
            <v>42217</v>
          </cell>
          <cell r="H2157" t="str">
            <v>202108</v>
          </cell>
          <cell r="I2157">
            <v>202108</v>
          </cell>
          <cell r="J2157" t="str">
            <v>GD</v>
          </cell>
          <cell r="K2157" t="str">
            <v>OR</v>
          </cell>
          <cell r="L2157" t="str">
            <v>376000</v>
          </cell>
          <cell r="M2157" t="str">
            <v xml:space="preserve">068                                </v>
          </cell>
          <cell r="N2157" t="str">
            <v>00</v>
          </cell>
          <cell r="O2157" t="str">
            <v xml:space="preserve">UADD    </v>
          </cell>
          <cell r="P2157" t="str">
            <v>Gas Distribution Non-Revenue Blanket</v>
          </cell>
          <cell r="Q2157" t="str">
            <v>Gas Distribution Non Revenue - Medford</v>
          </cell>
          <cell r="R2157">
            <v>318.13</v>
          </cell>
          <cell r="S2157" t="str">
            <v>3005</v>
          </cell>
          <cell r="T2157" t="str">
            <v>MN206</v>
          </cell>
          <cell r="U2157" t="str">
            <v>Programs</v>
          </cell>
          <cell r="V2157" t="str">
            <v>GD.OR.376000</v>
          </cell>
          <cell r="W2157">
            <v>1</v>
          </cell>
          <cell r="X2157">
            <v>318.13</v>
          </cell>
        </row>
        <row r="2158">
          <cell r="B2158" t="str">
            <v>MN309</v>
          </cell>
          <cell r="C2158" t="str">
            <v>3005</v>
          </cell>
          <cell r="D2158" t="str">
            <v>OR-Main Rplc-CP Klamath Falls</v>
          </cell>
          <cell r="E2158" t="str">
            <v>98701152</v>
          </cell>
          <cell r="F2158" t="str">
            <v>DIS-G S Cap Blanket</v>
          </cell>
          <cell r="G2158">
            <v>43800</v>
          </cell>
          <cell r="H2158" t="str">
            <v>202108</v>
          </cell>
          <cell r="I2158">
            <v>202108</v>
          </cell>
          <cell r="J2158" t="str">
            <v>GD</v>
          </cell>
          <cell r="K2158" t="str">
            <v>OR</v>
          </cell>
          <cell r="L2158" t="str">
            <v>376000</v>
          </cell>
          <cell r="M2158" t="str">
            <v xml:space="preserve">068                                </v>
          </cell>
          <cell r="N2158" t="str">
            <v>00</v>
          </cell>
          <cell r="O2158" t="str">
            <v xml:space="preserve">UADD    </v>
          </cell>
          <cell r="P2158" t="str">
            <v>Gas Distribution Non-Revenue Blanket</v>
          </cell>
          <cell r="Q2158" t="str">
            <v>Gas Distribution Non Revenue - Klamath</v>
          </cell>
          <cell r="R2158">
            <v>10687.81</v>
          </cell>
          <cell r="S2158" t="str">
            <v>3005</v>
          </cell>
          <cell r="T2158" t="str">
            <v>MN309</v>
          </cell>
          <cell r="U2158" t="str">
            <v>Programs</v>
          </cell>
          <cell r="V2158" t="str">
            <v>GD.OR.376000</v>
          </cell>
          <cell r="W2158">
            <v>1</v>
          </cell>
          <cell r="X2158">
            <v>10687.81</v>
          </cell>
        </row>
        <row r="2159">
          <cell r="B2159" t="str">
            <v>MN206</v>
          </cell>
          <cell r="C2159" t="str">
            <v>3005</v>
          </cell>
          <cell r="D2159" t="str">
            <v>OR-Main Rplc-CP Medford</v>
          </cell>
          <cell r="E2159" t="str">
            <v>98401152</v>
          </cell>
          <cell r="F2159" t="str">
            <v>DIS-G S Cap Blanket</v>
          </cell>
          <cell r="G2159">
            <v>43800</v>
          </cell>
          <cell r="H2159" t="str">
            <v>202108</v>
          </cell>
          <cell r="I2159">
            <v>202108</v>
          </cell>
          <cell r="J2159" t="str">
            <v>GD</v>
          </cell>
          <cell r="K2159" t="str">
            <v>OR</v>
          </cell>
          <cell r="L2159" t="str">
            <v>376000</v>
          </cell>
          <cell r="M2159" t="str">
            <v xml:space="preserve">068                                </v>
          </cell>
          <cell r="N2159" t="str">
            <v>00</v>
          </cell>
          <cell r="O2159" t="str">
            <v xml:space="preserve">UADD    </v>
          </cell>
          <cell r="P2159" t="str">
            <v>Gas Distribution Non-Revenue Blanket</v>
          </cell>
          <cell r="Q2159" t="str">
            <v>Gas Distribution Non Revenue - Medford</v>
          </cell>
          <cell r="R2159">
            <v>36.619999999999997</v>
          </cell>
          <cell r="S2159" t="str">
            <v>3005</v>
          </cell>
          <cell r="T2159" t="str">
            <v>MN206</v>
          </cell>
          <cell r="U2159" t="str">
            <v>Programs</v>
          </cell>
          <cell r="V2159" t="str">
            <v>GD.OR.376000</v>
          </cell>
          <cell r="W2159">
            <v>1</v>
          </cell>
          <cell r="X2159">
            <v>36.619999999999997</v>
          </cell>
        </row>
        <row r="2160">
          <cell r="B2160" t="str">
            <v>MN309</v>
          </cell>
          <cell r="C2160" t="str">
            <v>3005</v>
          </cell>
          <cell r="D2160" t="str">
            <v>OR-Servic Rplc-Shallow_Klamth</v>
          </cell>
          <cell r="E2160" t="str">
            <v>98701149</v>
          </cell>
          <cell r="F2160" t="str">
            <v>DIS-G S Cap Blanket</v>
          </cell>
          <cell r="G2160">
            <v>42217</v>
          </cell>
          <cell r="H2160" t="str">
            <v>202108</v>
          </cell>
          <cell r="I2160">
            <v>202108</v>
          </cell>
          <cell r="J2160" t="str">
            <v>GD</v>
          </cell>
          <cell r="K2160" t="str">
            <v>OR</v>
          </cell>
          <cell r="L2160" t="str">
            <v>380000</v>
          </cell>
          <cell r="M2160" t="str">
            <v xml:space="preserve">068                                </v>
          </cell>
          <cell r="N2160" t="str">
            <v>00</v>
          </cell>
          <cell r="O2160" t="str">
            <v xml:space="preserve">UADD    </v>
          </cell>
          <cell r="P2160" t="str">
            <v>Gas Distribution Non-Revenue Blanket</v>
          </cell>
          <cell r="Q2160" t="str">
            <v>Gas Distribution Non Revenue - Klamath</v>
          </cell>
          <cell r="R2160">
            <v>-1067.83</v>
          </cell>
          <cell r="S2160" t="str">
            <v>3005</v>
          </cell>
          <cell r="T2160" t="str">
            <v>MN309</v>
          </cell>
          <cell r="U2160" t="str">
            <v>Programs</v>
          </cell>
          <cell r="V2160" t="str">
            <v>GD.OR.380000</v>
          </cell>
          <cell r="W2160">
            <v>1</v>
          </cell>
          <cell r="X2160">
            <v>-1067.83</v>
          </cell>
        </row>
        <row r="2161">
          <cell r="B2161" t="str">
            <v>MN309</v>
          </cell>
          <cell r="C2161" t="str">
            <v>3005</v>
          </cell>
          <cell r="D2161" t="str">
            <v>OR-Service Rplc-Leak_Klamath</v>
          </cell>
          <cell r="E2161" t="str">
            <v>98701147</v>
          </cell>
          <cell r="F2161" t="str">
            <v>DIS-G S Cap Blanket</v>
          </cell>
          <cell r="G2161">
            <v>42217</v>
          </cell>
          <cell r="H2161" t="str">
            <v>202108</v>
          </cell>
          <cell r="I2161">
            <v>202108</v>
          </cell>
          <cell r="J2161" t="str">
            <v>GD</v>
          </cell>
          <cell r="K2161" t="str">
            <v>OR</v>
          </cell>
          <cell r="L2161" t="str">
            <v>380000</v>
          </cell>
          <cell r="M2161" t="str">
            <v xml:space="preserve">068                                </v>
          </cell>
          <cell r="N2161" t="str">
            <v>00</v>
          </cell>
          <cell r="O2161" t="str">
            <v xml:space="preserve">UADD    </v>
          </cell>
          <cell r="P2161" t="str">
            <v>Gas Distribution Non-Revenue Blanket</v>
          </cell>
          <cell r="Q2161" t="str">
            <v>Gas Distribution Non Revenue - Klamath</v>
          </cell>
          <cell r="R2161">
            <v>5335.42</v>
          </cell>
          <cell r="S2161" t="str">
            <v>3005</v>
          </cell>
          <cell r="T2161" t="str">
            <v>MN309</v>
          </cell>
          <cell r="U2161" t="str">
            <v>Programs</v>
          </cell>
          <cell r="V2161" t="str">
            <v>GD.OR.380000</v>
          </cell>
          <cell r="W2161">
            <v>1</v>
          </cell>
          <cell r="X2161">
            <v>5335.42</v>
          </cell>
        </row>
        <row r="2162">
          <cell r="B2162" t="str">
            <v>MN206</v>
          </cell>
          <cell r="C2162" t="str">
            <v>3005</v>
          </cell>
          <cell r="D2162" t="str">
            <v>OR-Service Rplc-Leak_Medford</v>
          </cell>
          <cell r="E2162" t="str">
            <v>98401147</v>
          </cell>
          <cell r="F2162" t="str">
            <v>DIS-G S Cap Blanket</v>
          </cell>
          <cell r="G2162">
            <v>42217</v>
          </cell>
          <cell r="H2162" t="str">
            <v>202108</v>
          </cell>
          <cell r="I2162">
            <v>202108</v>
          </cell>
          <cell r="J2162" t="str">
            <v>GD</v>
          </cell>
          <cell r="K2162" t="str">
            <v>OR</v>
          </cell>
          <cell r="L2162" t="str">
            <v>380000</v>
          </cell>
          <cell r="M2162" t="str">
            <v xml:space="preserve">068                                </v>
          </cell>
          <cell r="N2162" t="str">
            <v>00</v>
          </cell>
          <cell r="O2162" t="str">
            <v xml:space="preserve">UADD    </v>
          </cell>
          <cell r="P2162" t="str">
            <v>Gas Distribution Non-Revenue Blanket</v>
          </cell>
          <cell r="Q2162" t="str">
            <v>Gas Distribution Non Revenue - Medford</v>
          </cell>
          <cell r="R2162">
            <v>3952.76</v>
          </cell>
          <cell r="S2162" t="str">
            <v>3005</v>
          </cell>
          <cell r="T2162" t="str">
            <v>MN206</v>
          </cell>
          <cell r="U2162" t="str">
            <v>Programs</v>
          </cell>
          <cell r="V2162" t="str">
            <v>GD.OR.380000</v>
          </cell>
          <cell r="W2162">
            <v>1</v>
          </cell>
          <cell r="X2162">
            <v>3952.76</v>
          </cell>
        </row>
        <row r="2163">
          <cell r="B2163" t="str">
            <v>MN360</v>
          </cell>
          <cell r="C2163" t="str">
            <v>3005</v>
          </cell>
          <cell r="D2163" t="str">
            <v>OR-Service Rplc-Leak_Roseburg</v>
          </cell>
          <cell r="E2163" t="str">
            <v>98601147</v>
          </cell>
          <cell r="F2163" t="str">
            <v>DIS-G S Cap Blanket</v>
          </cell>
          <cell r="G2163">
            <v>42217</v>
          </cell>
          <cell r="H2163" t="str">
            <v>202108</v>
          </cell>
          <cell r="I2163">
            <v>202108</v>
          </cell>
          <cell r="J2163" t="str">
            <v>GD</v>
          </cell>
          <cell r="K2163" t="str">
            <v>OR</v>
          </cell>
          <cell r="L2163" t="str">
            <v>380000</v>
          </cell>
          <cell r="M2163" t="str">
            <v xml:space="preserve">068                                </v>
          </cell>
          <cell r="N2163" t="str">
            <v>00</v>
          </cell>
          <cell r="O2163" t="str">
            <v xml:space="preserve">UADD    </v>
          </cell>
          <cell r="P2163" t="str">
            <v>Gas Distribution Non-Revenue Blanket</v>
          </cell>
          <cell r="Q2163" t="str">
            <v>Gas Distribution Non Revenue - Roseburg</v>
          </cell>
          <cell r="R2163">
            <v>227.04</v>
          </cell>
          <cell r="S2163" t="str">
            <v>3005</v>
          </cell>
          <cell r="T2163" t="str">
            <v>MN360</v>
          </cell>
          <cell r="U2163" t="str">
            <v>Programs</v>
          </cell>
          <cell r="V2163" t="str">
            <v>GD.OR.380000</v>
          </cell>
          <cell r="W2163">
            <v>1</v>
          </cell>
          <cell r="X2163">
            <v>227.04</v>
          </cell>
        </row>
        <row r="2164">
          <cell r="B2164" t="str">
            <v>MN206</v>
          </cell>
          <cell r="C2164" t="str">
            <v>3005</v>
          </cell>
          <cell r="D2164" t="str">
            <v>Oregon Fires - Removal Only</v>
          </cell>
          <cell r="E2164" t="str">
            <v>98405358</v>
          </cell>
          <cell r="F2164" t="str">
            <v>DIS-G S Cap Specific</v>
          </cell>
          <cell r="G2164">
            <v>44075</v>
          </cell>
          <cell r="H2164" t="str">
            <v>202108</v>
          </cell>
          <cell r="I2164">
            <v>202108</v>
          </cell>
          <cell r="J2164" t="str">
            <v>GD</v>
          </cell>
          <cell r="K2164" t="str">
            <v>OR</v>
          </cell>
          <cell r="L2164" t="str">
            <v>380000</v>
          </cell>
          <cell r="M2164" t="str">
            <v xml:space="preserve">068                                </v>
          </cell>
          <cell r="N2164" t="str">
            <v>00</v>
          </cell>
          <cell r="O2164" t="str">
            <v xml:space="preserve">UADD    </v>
          </cell>
          <cell r="P2164" t="str">
            <v>Gas Distribution Non-Revenue Blanket</v>
          </cell>
          <cell r="Q2164" t="str">
            <v>Gas Distribution Non Revenue - Medford</v>
          </cell>
          <cell r="R2164">
            <v>13224.92</v>
          </cell>
          <cell r="S2164" t="str">
            <v>3005</v>
          </cell>
          <cell r="T2164" t="str">
            <v>MN206</v>
          </cell>
          <cell r="U2164" t="str">
            <v>Programs</v>
          </cell>
          <cell r="V2164" t="str">
            <v>GD.OR.380000</v>
          </cell>
          <cell r="W2164">
            <v>1</v>
          </cell>
          <cell r="X2164">
            <v>13224.92</v>
          </cell>
        </row>
        <row r="2165">
          <cell r="B2165" t="str">
            <v>ZOR06</v>
          </cell>
          <cell r="C2165" t="str">
            <v>3006</v>
          </cell>
          <cell r="D2165" t="str">
            <v>Overbld Gas Klamath OR</v>
          </cell>
          <cell r="E2165" t="str">
            <v>98705062</v>
          </cell>
          <cell r="F2165" t="str">
            <v>DIS-G S Cap Blanket</v>
          </cell>
          <cell r="G2165">
            <v>41275</v>
          </cell>
          <cell r="H2165" t="str">
            <v>202108</v>
          </cell>
          <cell r="I2165">
            <v>202108</v>
          </cell>
          <cell r="J2165" t="str">
            <v>GD</v>
          </cell>
          <cell r="K2165" t="str">
            <v>OR</v>
          </cell>
          <cell r="L2165" t="str">
            <v>376000</v>
          </cell>
          <cell r="M2165" t="str">
            <v xml:space="preserve">068                                </v>
          </cell>
          <cell r="N2165" t="str">
            <v>00</v>
          </cell>
          <cell r="O2165" t="str">
            <v xml:space="preserve">UADD    </v>
          </cell>
          <cell r="P2165" t="str">
            <v>Overbuilt Pipe Replacement Blanket</v>
          </cell>
          <cell r="Q2165" t="str">
            <v>OR Overbuilt Pipe Replacement</v>
          </cell>
          <cell r="R2165">
            <v>2668.19</v>
          </cell>
          <cell r="S2165" t="str">
            <v>3006</v>
          </cell>
          <cell r="T2165" t="str">
            <v>ZOR06</v>
          </cell>
          <cell r="U2165" t="str">
            <v>Mandated</v>
          </cell>
          <cell r="V2165" t="str">
            <v>GD.OR.376000</v>
          </cell>
          <cell r="W2165">
            <v>1</v>
          </cell>
          <cell r="X2165">
            <v>2668.19</v>
          </cell>
        </row>
        <row r="2166">
          <cell r="B2166" t="str">
            <v>ZOR06</v>
          </cell>
          <cell r="C2166" t="str">
            <v>3006</v>
          </cell>
          <cell r="D2166" t="str">
            <v>Overbld Gas La Grande OR</v>
          </cell>
          <cell r="E2166" t="str">
            <v>98805068</v>
          </cell>
          <cell r="F2166" t="str">
            <v>DIS-G S Cap Blanket</v>
          </cell>
          <cell r="G2166">
            <v>41275</v>
          </cell>
          <cell r="H2166" t="str">
            <v>202108</v>
          </cell>
          <cell r="I2166">
            <v>202108</v>
          </cell>
          <cell r="J2166" t="str">
            <v>GD</v>
          </cell>
          <cell r="K2166" t="str">
            <v>OR</v>
          </cell>
          <cell r="L2166" t="str">
            <v>376000</v>
          </cell>
          <cell r="M2166" t="str">
            <v xml:space="preserve">068                                </v>
          </cell>
          <cell r="N2166" t="str">
            <v>00</v>
          </cell>
          <cell r="O2166" t="str">
            <v xml:space="preserve">UADD    </v>
          </cell>
          <cell r="P2166" t="str">
            <v>Overbuilt Pipe Replacement Blanket</v>
          </cell>
          <cell r="Q2166" t="str">
            <v>OR Overbuilt Pipe Replacement</v>
          </cell>
          <cell r="R2166">
            <v>30.3</v>
          </cell>
          <cell r="S2166" t="str">
            <v>3006</v>
          </cell>
          <cell r="T2166" t="str">
            <v>ZOR06</v>
          </cell>
          <cell r="U2166" t="str">
            <v>Mandated</v>
          </cell>
          <cell r="V2166" t="str">
            <v>GD.OR.376000</v>
          </cell>
          <cell r="W2166">
            <v>1</v>
          </cell>
          <cell r="X2166">
            <v>30.3</v>
          </cell>
        </row>
        <row r="2167">
          <cell r="B2167" t="str">
            <v>ZOR06</v>
          </cell>
          <cell r="C2167" t="str">
            <v>3006</v>
          </cell>
          <cell r="D2167" t="str">
            <v>Overbld Gas La Grande OR</v>
          </cell>
          <cell r="E2167" t="str">
            <v>98805068</v>
          </cell>
          <cell r="F2167" t="str">
            <v>DIS-G S Cap Blanket</v>
          </cell>
          <cell r="G2167">
            <v>41275</v>
          </cell>
          <cell r="H2167" t="str">
            <v>202108</v>
          </cell>
          <cell r="I2167">
            <v>202108</v>
          </cell>
          <cell r="J2167" t="str">
            <v>GD</v>
          </cell>
          <cell r="K2167" t="str">
            <v>OR</v>
          </cell>
          <cell r="L2167" t="str">
            <v>380000</v>
          </cell>
          <cell r="M2167" t="str">
            <v xml:space="preserve">068                                </v>
          </cell>
          <cell r="N2167" t="str">
            <v>00</v>
          </cell>
          <cell r="O2167" t="str">
            <v xml:space="preserve">UADD    </v>
          </cell>
          <cell r="P2167" t="str">
            <v>Overbuilt Pipe Replacement Blanket</v>
          </cell>
          <cell r="Q2167" t="str">
            <v>OR Overbuilt Pipe Replacement</v>
          </cell>
          <cell r="R2167">
            <v>72.3</v>
          </cell>
          <cell r="S2167" t="str">
            <v>3006</v>
          </cell>
          <cell r="T2167" t="str">
            <v>ZOR06</v>
          </cell>
          <cell r="U2167" t="str">
            <v>Mandated</v>
          </cell>
          <cell r="V2167" t="str">
            <v>GD.OR.380000</v>
          </cell>
          <cell r="W2167">
            <v>1</v>
          </cell>
          <cell r="X2167">
            <v>72.3</v>
          </cell>
        </row>
        <row r="2168">
          <cell r="B2168" t="str">
            <v>ZOR06</v>
          </cell>
          <cell r="C2168" t="str">
            <v>3006</v>
          </cell>
          <cell r="D2168" t="str">
            <v>Overbld Gas Medford OR</v>
          </cell>
          <cell r="E2168" t="str">
            <v>98405215</v>
          </cell>
          <cell r="F2168" t="str">
            <v>DIS-G S Cap Blanket</v>
          </cell>
          <cell r="G2168">
            <v>41275</v>
          </cell>
          <cell r="H2168" t="str">
            <v>202108</v>
          </cell>
          <cell r="I2168">
            <v>202108</v>
          </cell>
          <cell r="J2168" t="str">
            <v>GD</v>
          </cell>
          <cell r="K2168" t="str">
            <v>OR</v>
          </cell>
          <cell r="L2168" t="str">
            <v>376000</v>
          </cell>
          <cell r="M2168" t="str">
            <v xml:space="preserve">068                                </v>
          </cell>
          <cell r="N2168" t="str">
            <v>00</v>
          </cell>
          <cell r="O2168" t="str">
            <v xml:space="preserve">UADD    </v>
          </cell>
          <cell r="P2168" t="str">
            <v>Overbuilt Pipe Replacement Blanket</v>
          </cell>
          <cell r="Q2168" t="str">
            <v>OR Overbuilt Pipe Replacement</v>
          </cell>
          <cell r="R2168">
            <v>3434.21</v>
          </cell>
          <cell r="S2168" t="str">
            <v>3006</v>
          </cell>
          <cell r="T2168" t="str">
            <v>ZOR06</v>
          </cell>
          <cell r="U2168" t="str">
            <v>Mandated</v>
          </cell>
          <cell r="V2168" t="str">
            <v>GD.OR.376000</v>
          </cell>
          <cell r="W2168">
            <v>1</v>
          </cell>
          <cell r="X2168">
            <v>3434.21</v>
          </cell>
        </row>
        <row r="2169">
          <cell r="B2169" t="str">
            <v>ZOR06</v>
          </cell>
          <cell r="C2169" t="str">
            <v>3006</v>
          </cell>
          <cell r="D2169" t="str">
            <v>Overbuilt Pipe - OR</v>
          </cell>
          <cell r="E2169" t="str">
            <v>06801122</v>
          </cell>
          <cell r="F2169" t="str">
            <v>DIS-G S Cap Blanket</v>
          </cell>
          <cell r="G2169">
            <v>43497</v>
          </cell>
          <cell r="H2169" t="str">
            <v>202108</v>
          </cell>
          <cell r="I2169">
            <v>202108</v>
          </cell>
          <cell r="J2169" t="str">
            <v>GD</v>
          </cell>
          <cell r="K2169" t="str">
            <v>OR</v>
          </cell>
          <cell r="L2169" t="str">
            <v>376000</v>
          </cell>
          <cell r="M2169" t="str">
            <v xml:space="preserve">068                                </v>
          </cell>
          <cell r="N2169" t="str">
            <v>00</v>
          </cell>
          <cell r="O2169" t="str">
            <v xml:space="preserve">UADD    </v>
          </cell>
          <cell r="P2169" t="str">
            <v>Overbuilt Pipe Replacement Blanket</v>
          </cell>
          <cell r="Q2169" t="str">
            <v>OR Overbuilt Pipe Replacement</v>
          </cell>
          <cell r="R2169">
            <v>0.06</v>
          </cell>
          <cell r="S2169" t="str">
            <v>3006</v>
          </cell>
          <cell r="T2169" t="str">
            <v>ZOR06</v>
          </cell>
          <cell r="U2169" t="str">
            <v>Mandated</v>
          </cell>
          <cell r="V2169" t="str">
            <v>GD.OR.376000</v>
          </cell>
          <cell r="W2169">
            <v>1</v>
          </cell>
          <cell r="X2169">
            <v>0.06</v>
          </cell>
        </row>
        <row r="2170">
          <cell r="B2170" t="str">
            <v>ZOR06</v>
          </cell>
          <cell r="C2170" t="str">
            <v>3006</v>
          </cell>
          <cell r="D2170" t="str">
            <v>Overbuilt Pipe - OR</v>
          </cell>
          <cell r="E2170" t="str">
            <v>06801122</v>
          </cell>
          <cell r="F2170" t="str">
            <v>DIS-G S Cap Blanket</v>
          </cell>
          <cell r="G2170">
            <v>43497</v>
          </cell>
          <cell r="H2170" t="str">
            <v>202108</v>
          </cell>
          <cell r="I2170">
            <v>202108</v>
          </cell>
          <cell r="J2170" t="str">
            <v>GD</v>
          </cell>
          <cell r="K2170" t="str">
            <v>OR</v>
          </cell>
          <cell r="L2170" t="str">
            <v>380000</v>
          </cell>
          <cell r="M2170" t="str">
            <v xml:space="preserve">068                                </v>
          </cell>
          <cell r="N2170" t="str">
            <v>00</v>
          </cell>
          <cell r="O2170" t="str">
            <v xml:space="preserve">UADD    </v>
          </cell>
          <cell r="P2170" t="str">
            <v>Overbuilt Pipe Replacement Blanket</v>
          </cell>
          <cell r="Q2170" t="str">
            <v>OR Overbuilt Pipe Replacement</v>
          </cell>
          <cell r="R2170">
            <v>10.14</v>
          </cell>
          <cell r="S2170" t="str">
            <v>3006</v>
          </cell>
          <cell r="T2170" t="str">
            <v>ZOR06</v>
          </cell>
          <cell r="U2170" t="str">
            <v>Mandated</v>
          </cell>
          <cell r="V2170" t="str">
            <v>GD.OR.380000</v>
          </cell>
          <cell r="W2170">
            <v>1</v>
          </cell>
          <cell r="X2170">
            <v>10.14</v>
          </cell>
        </row>
        <row r="2171">
          <cell r="B2171" t="str">
            <v>MNG07</v>
          </cell>
          <cell r="C2171" t="str">
            <v>3007</v>
          </cell>
          <cell r="D2171" t="str">
            <v>Isolated Steel - OR</v>
          </cell>
          <cell r="E2171" t="str">
            <v>06804907</v>
          </cell>
          <cell r="F2171" t="str">
            <v>DIS-G S Cap Blanket</v>
          </cell>
          <cell r="G2171">
            <v>41852</v>
          </cell>
          <cell r="H2171" t="str">
            <v>202108</v>
          </cell>
          <cell r="I2171">
            <v>202108</v>
          </cell>
          <cell r="J2171" t="str">
            <v>GD</v>
          </cell>
          <cell r="K2171" t="str">
            <v>OR</v>
          </cell>
          <cell r="L2171" t="str">
            <v>376000</v>
          </cell>
          <cell r="M2171" t="str">
            <v xml:space="preserve">068                                </v>
          </cell>
          <cell r="N2171" t="str">
            <v>00</v>
          </cell>
          <cell r="O2171" t="str">
            <v xml:space="preserve">UADD    </v>
          </cell>
          <cell r="P2171" t="str">
            <v>Isolated Steel Replacement</v>
          </cell>
          <cell r="Q2171" t="str">
            <v>Isolated Steel Replacement OR</v>
          </cell>
          <cell r="R2171">
            <v>46377.9</v>
          </cell>
          <cell r="S2171" t="str">
            <v>3007</v>
          </cell>
          <cell r="T2171" t="str">
            <v>MNG07</v>
          </cell>
          <cell r="U2171" t="str">
            <v>Mandated</v>
          </cell>
          <cell r="V2171" t="str">
            <v>GD.OR.376000</v>
          </cell>
          <cell r="W2171">
            <v>1</v>
          </cell>
          <cell r="X2171">
            <v>46377.9</v>
          </cell>
        </row>
        <row r="2172">
          <cell r="B2172" t="str">
            <v>MNG07</v>
          </cell>
          <cell r="C2172" t="str">
            <v>3007</v>
          </cell>
          <cell r="D2172" t="str">
            <v>Isolated Steel - OR</v>
          </cell>
          <cell r="E2172" t="str">
            <v>06804907</v>
          </cell>
          <cell r="F2172" t="str">
            <v>DIS-G S Cap Blanket</v>
          </cell>
          <cell r="G2172">
            <v>41852</v>
          </cell>
          <cell r="H2172" t="str">
            <v>202108</v>
          </cell>
          <cell r="I2172">
            <v>202108</v>
          </cell>
          <cell r="J2172" t="str">
            <v>GD</v>
          </cell>
          <cell r="K2172" t="str">
            <v>OR</v>
          </cell>
          <cell r="L2172" t="str">
            <v>380000</v>
          </cell>
          <cell r="M2172" t="str">
            <v xml:space="preserve">068                                </v>
          </cell>
          <cell r="N2172" t="str">
            <v>00</v>
          </cell>
          <cell r="O2172" t="str">
            <v xml:space="preserve">UADD    </v>
          </cell>
          <cell r="P2172" t="str">
            <v>Isolated Steel Replacement</v>
          </cell>
          <cell r="Q2172" t="str">
            <v>Isolated Steel Replacement OR</v>
          </cell>
          <cell r="R2172">
            <v>46377.55</v>
          </cell>
          <cell r="S2172" t="str">
            <v>3007</v>
          </cell>
          <cell r="T2172" t="str">
            <v>MNG07</v>
          </cell>
          <cell r="U2172" t="str">
            <v>Mandated</v>
          </cell>
          <cell r="V2172" t="str">
            <v>GD.OR.380000</v>
          </cell>
          <cell r="W2172">
            <v>1</v>
          </cell>
          <cell r="X2172">
            <v>46377.55</v>
          </cell>
        </row>
        <row r="2173">
          <cell r="B2173" t="str">
            <v>GN214</v>
          </cell>
          <cell r="C2173" t="str">
            <v>3008</v>
          </cell>
          <cell r="D2173" t="str">
            <v>AA OR Main Major Eagle Pnt '21</v>
          </cell>
          <cell r="E2173" t="str">
            <v>98405359</v>
          </cell>
          <cell r="F2173" t="str">
            <v>DIS-G S Cap Blanket</v>
          </cell>
          <cell r="G2173">
            <v>44136</v>
          </cell>
          <cell r="H2173" t="str">
            <v>202108</v>
          </cell>
          <cell r="I2173">
            <v>202108</v>
          </cell>
          <cell r="J2173" t="str">
            <v>GD</v>
          </cell>
          <cell r="K2173" t="str">
            <v>OR</v>
          </cell>
          <cell r="L2173" t="str">
            <v>376000</v>
          </cell>
          <cell r="M2173" t="str">
            <v xml:space="preserve">068                                </v>
          </cell>
          <cell r="N2173" t="str">
            <v>00</v>
          </cell>
          <cell r="O2173" t="str">
            <v xml:space="preserve">UADD    </v>
          </cell>
          <cell r="P2173" t="str">
            <v>Aldyl -A Pipe Replacement</v>
          </cell>
          <cell r="Q2173" t="str">
            <v>Aldyl A OR - Main Pipe Major Project</v>
          </cell>
          <cell r="R2173">
            <v>1289.3800000000001</v>
          </cell>
          <cell r="S2173" t="str">
            <v>3008</v>
          </cell>
          <cell r="T2173" t="str">
            <v>GN214</v>
          </cell>
          <cell r="U2173" t="str">
            <v>Programs</v>
          </cell>
          <cell r="V2173" t="str">
            <v>GD.OR.376000</v>
          </cell>
          <cell r="W2173">
            <v>1</v>
          </cell>
          <cell r="X2173">
            <v>1289.3800000000001</v>
          </cell>
        </row>
        <row r="2174">
          <cell r="B2174" t="str">
            <v>GN214</v>
          </cell>
          <cell r="C2174" t="str">
            <v>3008</v>
          </cell>
          <cell r="D2174" t="str">
            <v>AA OR Main Major S Medford '19</v>
          </cell>
          <cell r="E2174" t="str">
            <v>98405324</v>
          </cell>
          <cell r="F2174" t="str">
            <v>DIS-G N Cap Blanket</v>
          </cell>
          <cell r="G2174">
            <v>43344</v>
          </cell>
          <cell r="H2174" t="str">
            <v>202108</v>
          </cell>
          <cell r="I2174">
            <v>202108</v>
          </cell>
          <cell r="J2174" t="str">
            <v>GD</v>
          </cell>
          <cell r="K2174" t="str">
            <v>OR</v>
          </cell>
          <cell r="L2174" t="str">
            <v>376000</v>
          </cell>
          <cell r="M2174" t="str">
            <v xml:space="preserve">068                                </v>
          </cell>
          <cell r="N2174" t="str">
            <v>00</v>
          </cell>
          <cell r="O2174" t="str">
            <v xml:space="preserve">UADD    </v>
          </cell>
          <cell r="P2174" t="str">
            <v>Aldyl -A Pipe Replacement</v>
          </cell>
          <cell r="Q2174" t="str">
            <v>Aldyl A OR - Main Pipe Major Project</v>
          </cell>
          <cell r="R2174">
            <v>20267.09</v>
          </cell>
          <cell r="S2174" t="str">
            <v>3008</v>
          </cell>
          <cell r="T2174" t="str">
            <v>GN214</v>
          </cell>
          <cell r="U2174" t="str">
            <v>Programs</v>
          </cell>
          <cell r="V2174" t="str">
            <v>GD.OR.376000</v>
          </cell>
          <cell r="W2174">
            <v>1</v>
          </cell>
          <cell r="X2174">
            <v>20267.09</v>
          </cell>
        </row>
        <row r="2175">
          <cell r="B2175" t="str">
            <v>GN214</v>
          </cell>
          <cell r="C2175" t="str">
            <v>3008</v>
          </cell>
          <cell r="D2175" t="str">
            <v>AA OR Main Major S Medford '20</v>
          </cell>
          <cell r="E2175" t="str">
            <v>98405333</v>
          </cell>
          <cell r="F2175" t="str">
            <v>DIS-G S Cap Blanket</v>
          </cell>
          <cell r="G2175">
            <v>43586</v>
          </cell>
          <cell r="H2175" t="str">
            <v>202108</v>
          </cell>
          <cell r="I2175">
            <v>202108</v>
          </cell>
          <cell r="J2175" t="str">
            <v>GD</v>
          </cell>
          <cell r="K2175" t="str">
            <v>OR</v>
          </cell>
          <cell r="L2175" t="str">
            <v>380000</v>
          </cell>
          <cell r="M2175" t="str">
            <v xml:space="preserve">068                                </v>
          </cell>
          <cell r="N2175" t="str">
            <v>00</v>
          </cell>
          <cell r="O2175" t="str">
            <v xml:space="preserve">UADD    </v>
          </cell>
          <cell r="P2175" t="str">
            <v>Aldyl -A Pipe Replacement</v>
          </cell>
          <cell r="Q2175" t="str">
            <v>Aldyl A OR - Main Pipe Major Project</v>
          </cell>
          <cell r="R2175">
            <v>7433.74</v>
          </cell>
          <cell r="S2175" t="str">
            <v>3008</v>
          </cell>
          <cell r="T2175" t="str">
            <v>GN214</v>
          </cell>
          <cell r="U2175" t="str">
            <v>Programs</v>
          </cell>
          <cell r="V2175" t="str">
            <v>GD.OR.380000</v>
          </cell>
          <cell r="W2175">
            <v>1</v>
          </cell>
          <cell r="X2175">
            <v>7433.74</v>
          </cell>
        </row>
        <row r="2176">
          <cell r="B2176" t="str">
            <v>GN310</v>
          </cell>
          <cell r="C2176" t="str">
            <v>3008</v>
          </cell>
          <cell r="D2176" t="str">
            <v>AA OR Main Minor Gas Dist(984)</v>
          </cell>
          <cell r="E2176" t="str">
            <v>98401127</v>
          </cell>
          <cell r="F2176" t="str">
            <v>DIS-G S Cap Blanket</v>
          </cell>
          <cell r="G2176">
            <v>41609</v>
          </cell>
          <cell r="H2176" t="str">
            <v>202108</v>
          </cell>
          <cell r="I2176">
            <v>202108</v>
          </cell>
          <cell r="J2176" t="str">
            <v>GD</v>
          </cell>
          <cell r="K2176" t="str">
            <v>OR</v>
          </cell>
          <cell r="L2176" t="str">
            <v>376000</v>
          </cell>
          <cell r="M2176" t="str">
            <v xml:space="preserve">068                                </v>
          </cell>
          <cell r="N2176" t="str">
            <v>00</v>
          </cell>
          <cell r="O2176" t="str">
            <v xml:space="preserve">UADD    </v>
          </cell>
          <cell r="P2176" t="str">
            <v>Aldyl -A Pipe Replacement</v>
          </cell>
          <cell r="Q2176" t="str">
            <v>Aldyl A-OR-Main Pipe-Minor Project -Gas Districts</v>
          </cell>
          <cell r="R2176">
            <v>3072.5</v>
          </cell>
          <cell r="S2176" t="str">
            <v>3008</v>
          </cell>
          <cell r="T2176" t="str">
            <v>GN310</v>
          </cell>
          <cell r="U2176" t="str">
            <v>Programs</v>
          </cell>
          <cell r="V2176" t="str">
            <v>GD.OR.376000</v>
          </cell>
          <cell r="W2176">
            <v>1</v>
          </cell>
          <cell r="X2176">
            <v>3072.5</v>
          </cell>
        </row>
        <row r="2177">
          <cell r="B2177" t="str">
            <v>GN310</v>
          </cell>
          <cell r="C2177" t="str">
            <v>3008</v>
          </cell>
          <cell r="D2177" t="str">
            <v>AA OR Main Minor Gas Dist(984)</v>
          </cell>
          <cell r="E2177" t="str">
            <v>98401127</v>
          </cell>
          <cell r="F2177" t="str">
            <v>DIS-G S Cap Blanket</v>
          </cell>
          <cell r="G2177">
            <v>41609</v>
          </cell>
          <cell r="H2177" t="str">
            <v>202108</v>
          </cell>
          <cell r="I2177">
            <v>202108</v>
          </cell>
          <cell r="J2177" t="str">
            <v>GD</v>
          </cell>
          <cell r="K2177" t="str">
            <v>OR</v>
          </cell>
          <cell r="L2177" t="str">
            <v>380000</v>
          </cell>
          <cell r="M2177" t="str">
            <v xml:space="preserve">068                                </v>
          </cell>
          <cell r="N2177" t="str">
            <v>00</v>
          </cell>
          <cell r="O2177" t="str">
            <v xml:space="preserve">UADD    </v>
          </cell>
          <cell r="P2177" t="str">
            <v>Aldyl -A Pipe Replacement</v>
          </cell>
          <cell r="Q2177" t="str">
            <v>Aldyl A-OR-Main Pipe-Minor Project -Gas Districts</v>
          </cell>
          <cell r="R2177">
            <v>711.02</v>
          </cell>
          <cell r="S2177" t="str">
            <v>3008</v>
          </cell>
          <cell r="T2177" t="str">
            <v>GN310</v>
          </cell>
          <cell r="U2177" t="str">
            <v>Programs</v>
          </cell>
          <cell r="V2177" t="str">
            <v>GD.OR.380000</v>
          </cell>
          <cell r="W2177">
            <v>1</v>
          </cell>
          <cell r="X2177">
            <v>711.02</v>
          </cell>
        </row>
        <row r="2178">
          <cell r="B2178" t="str">
            <v>GN214</v>
          </cell>
          <cell r="C2178" t="str">
            <v>3008</v>
          </cell>
          <cell r="D2178" t="str">
            <v>AA OR Main Mjr Canyonville</v>
          </cell>
          <cell r="E2178" t="str">
            <v>98605142</v>
          </cell>
          <cell r="F2178" t="str">
            <v>DIS-G S Cap Blanket</v>
          </cell>
          <cell r="G2178">
            <v>44287</v>
          </cell>
          <cell r="H2178" t="str">
            <v>202108</v>
          </cell>
          <cell r="I2178">
            <v>202108</v>
          </cell>
          <cell r="J2178" t="str">
            <v>GD</v>
          </cell>
          <cell r="K2178" t="str">
            <v>OR</v>
          </cell>
          <cell r="L2178" t="str">
            <v>376000</v>
          </cell>
          <cell r="M2178" t="str">
            <v xml:space="preserve">068                                </v>
          </cell>
          <cell r="N2178" t="str">
            <v>00</v>
          </cell>
          <cell r="O2178" t="str">
            <v xml:space="preserve">UADD    </v>
          </cell>
          <cell r="P2178" t="str">
            <v>Aldyl -A Pipe Replacement</v>
          </cell>
          <cell r="Q2178" t="str">
            <v>Aldyl A OR - Main Pipe Major Project</v>
          </cell>
          <cell r="R2178">
            <v>198.59</v>
          </cell>
          <cell r="S2178" t="str">
            <v>3008</v>
          </cell>
          <cell r="T2178" t="str">
            <v>GN214</v>
          </cell>
          <cell r="U2178" t="str">
            <v>Programs</v>
          </cell>
          <cell r="V2178" t="str">
            <v>GD.OR.376000</v>
          </cell>
          <cell r="W2178">
            <v>1</v>
          </cell>
          <cell r="X2178">
            <v>198.59</v>
          </cell>
        </row>
        <row r="2179">
          <cell r="B2179" t="str">
            <v>GN214</v>
          </cell>
          <cell r="C2179" t="str">
            <v>3008</v>
          </cell>
          <cell r="D2179" t="str">
            <v>AA OR Main Mjr Medford S E-I5</v>
          </cell>
          <cell r="E2179" t="str">
            <v>98405363</v>
          </cell>
          <cell r="F2179" t="str">
            <v>DIS-G S Cap Blanket</v>
          </cell>
          <cell r="G2179">
            <v>44287</v>
          </cell>
          <cell r="H2179" t="str">
            <v>202108</v>
          </cell>
          <cell r="I2179">
            <v>202108</v>
          </cell>
          <cell r="J2179" t="str">
            <v>GD</v>
          </cell>
          <cell r="K2179" t="str">
            <v>OR</v>
          </cell>
          <cell r="L2179" t="str">
            <v>376000</v>
          </cell>
          <cell r="M2179" t="str">
            <v xml:space="preserve">068                                </v>
          </cell>
          <cell r="N2179" t="str">
            <v>00</v>
          </cell>
          <cell r="O2179" t="str">
            <v xml:space="preserve">UADD    </v>
          </cell>
          <cell r="P2179" t="str">
            <v>Aldyl -A Pipe Replacement</v>
          </cell>
          <cell r="Q2179" t="str">
            <v>Aldyl A OR - Main Pipe Major Project</v>
          </cell>
          <cell r="R2179">
            <v>1070.1099999999999</v>
          </cell>
          <cell r="S2179" t="str">
            <v>3008</v>
          </cell>
          <cell r="T2179" t="str">
            <v>GN214</v>
          </cell>
          <cell r="U2179" t="str">
            <v>Programs</v>
          </cell>
          <cell r="V2179" t="str">
            <v>GD.OR.376000</v>
          </cell>
          <cell r="W2179">
            <v>1</v>
          </cell>
          <cell r="X2179">
            <v>1070.1099999999999</v>
          </cell>
        </row>
        <row r="2180">
          <cell r="B2180" t="str">
            <v>GN214</v>
          </cell>
          <cell r="C2180" t="str">
            <v>3008</v>
          </cell>
          <cell r="D2180" t="str">
            <v>AA OR Main Mjr Phoenix</v>
          </cell>
          <cell r="E2180" t="str">
            <v>98405365</v>
          </cell>
          <cell r="F2180" t="str">
            <v>DIS-G S Cap Blanket</v>
          </cell>
          <cell r="G2180">
            <v>44348</v>
          </cell>
          <cell r="H2180" t="str">
            <v>202108</v>
          </cell>
          <cell r="I2180">
            <v>202108</v>
          </cell>
          <cell r="J2180" t="str">
            <v>GD</v>
          </cell>
          <cell r="K2180" t="str">
            <v>OR</v>
          </cell>
          <cell r="L2180" t="str">
            <v>376000</v>
          </cell>
          <cell r="M2180" t="str">
            <v xml:space="preserve">068                                </v>
          </cell>
          <cell r="N2180" t="str">
            <v>00</v>
          </cell>
          <cell r="O2180" t="str">
            <v xml:space="preserve">UADD    </v>
          </cell>
          <cell r="P2180" t="str">
            <v>Aldyl -A Pipe Replacement</v>
          </cell>
          <cell r="Q2180" t="str">
            <v>Aldyl A OR - Main Pipe Major Project</v>
          </cell>
          <cell r="R2180">
            <v>570.67999999999995</v>
          </cell>
          <cell r="S2180" t="str">
            <v>3008</v>
          </cell>
          <cell r="T2180" t="str">
            <v>GN214</v>
          </cell>
          <cell r="U2180" t="str">
            <v>Programs</v>
          </cell>
          <cell r="V2180" t="str">
            <v>GD.OR.376000</v>
          </cell>
          <cell r="W2180">
            <v>1</v>
          </cell>
          <cell r="X2180">
            <v>570.67999999999995</v>
          </cell>
        </row>
        <row r="2181">
          <cell r="B2181" t="str">
            <v>GN214</v>
          </cell>
          <cell r="C2181" t="str">
            <v>3008</v>
          </cell>
          <cell r="D2181" t="str">
            <v>AA OR Main Mjr Talent</v>
          </cell>
          <cell r="E2181" t="str">
            <v>98405364</v>
          </cell>
          <cell r="F2181" t="str">
            <v>DIS-G S Cap Blanket</v>
          </cell>
          <cell r="G2181">
            <v>44287</v>
          </cell>
          <cell r="H2181" t="str">
            <v>202108</v>
          </cell>
          <cell r="I2181">
            <v>202108</v>
          </cell>
          <cell r="J2181" t="str">
            <v>GD</v>
          </cell>
          <cell r="K2181" t="str">
            <v>OR</v>
          </cell>
          <cell r="L2181" t="str">
            <v>376000</v>
          </cell>
          <cell r="M2181" t="str">
            <v xml:space="preserve">068                                </v>
          </cell>
          <cell r="N2181" t="str">
            <v>00</v>
          </cell>
          <cell r="O2181" t="str">
            <v xml:space="preserve">UADD    </v>
          </cell>
          <cell r="P2181" t="str">
            <v>Aldyl -A Pipe Replacement</v>
          </cell>
          <cell r="Q2181" t="str">
            <v>Aldyl A OR - Main Pipe Major Project</v>
          </cell>
          <cell r="R2181">
            <v>972.61</v>
          </cell>
          <cell r="S2181" t="str">
            <v>3008</v>
          </cell>
          <cell r="T2181" t="str">
            <v>GN214</v>
          </cell>
          <cell r="U2181" t="str">
            <v>Programs</v>
          </cell>
          <cell r="V2181" t="str">
            <v>GD.OR.376000</v>
          </cell>
          <cell r="W2181">
            <v>1</v>
          </cell>
          <cell r="X2181">
            <v>972.61</v>
          </cell>
        </row>
        <row r="2182">
          <cell r="B2182" t="str">
            <v>GN311</v>
          </cell>
          <cell r="C2182" t="str">
            <v>3008</v>
          </cell>
          <cell r="D2182" t="str">
            <v>AA OR STTR Minor Gas Dist(984)</v>
          </cell>
          <cell r="E2182" t="str">
            <v>98401128</v>
          </cell>
          <cell r="F2182" t="str">
            <v>DIS-G S Cap Blanket</v>
          </cell>
          <cell r="G2182">
            <v>41609</v>
          </cell>
          <cell r="H2182" t="str">
            <v>202108</v>
          </cell>
          <cell r="I2182">
            <v>202108</v>
          </cell>
          <cell r="J2182" t="str">
            <v>GD</v>
          </cell>
          <cell r="K2182" t="str">
            <v>OR</v>
          </cell>
          <cell r="L2182" t="str">
            <v>380000</v>
          </cell>
          <cell r="M2182" t="str">
            <v xml:space="preserve">068                                </v>
          </cell>
          <cell r="N2182" t="str">
            <v>00</v>
          </cell>
          <cell r="O2182" t="str">
            <v xml:space="preserve">UADD    </v>
          </cell>
          <cell r="P2182" t="str">
            <v>Aldyl -A Pipe Replacement</v>
          </cell>
          <cell r="Q2182" t="str">
            <v>Aldyl A-OR-STTR-Minor Project -Gas Districts</v>
          </cell>
          <cell r="R2182">
            <v>18190.599999999999</v>
          </cell>
          <cell r="S2182" t="str">
            <v>3008</v>
          </cell>
          <cell r="T2182" t="str">
            <v>GN311</v>
          </cell>
          <cell r="U2182" t="str">
            <v>Programs</v>
          </cell>
          <cell r="V2182" t="str">
            <v>GD.OR.380000</v>
          </cell>
          <cell r="W2182">
            <v>1</v>
          </cell>
          <cell r="X2182">
            <v>18190.599999999999</v>
          </cell>
        </row>
        <row r="2183">
          <cell r="B2183" t="str">
            <v>GN106</v>
          </cell>
          <cell r="C2183" t="str">
            <v>3008</v>
          </cell>
          <cell r="D2183" t="str">
            <v>Aldyl A Pipe Replcmnt OR</v>
          </cell>
          <cell r="E2183" t="str">
            <v>06802058</v>
          </cell>
          <cell r="F2183" t="str">
            <v>DIS-G S Cap Blanket</v>
          </cell>
          <cell r="G2183">
            <v>40664</v>
          </cell>
          <cell r="H2183" t="str">
            <v>202108</v>
          </cell>
          <cell r="I2183">
            <v>202108</v>
          </cell>
          <cell r="J2183" t="str">
            <v>GD</v>
          </cell>
          <cell r="K2183" t="str">
            <v>OR</v>
          </cell>
          <cell r="L2183" t="str">
            <v>380000</v>
          </cell>
          <cell r="M2183" t="str">
            <v xml:space="preserve">068                                </v>
          </cell>
          <cell r="N2183" t="str">
            <v>00</v>
          </cell>
          <cell r="O2183" t="str">
            <v xml:space="preserve">UADD    </v>
          </cell>
          <cell r="P2183" t="str">
            <v>Aldyl -A Pipe Replacement</v>
          </cell>
          <cell r="Q2183" t="str">
            <v>Aldyl -A Pipe Replacement</v>
          </cell>
          <cell r="R2183">
            <v>10770.01</v>
          </cell>
          <cell r="S2183" t="str">
            <v>3008</v>
          </cell>
          <cell r="T2183" t="str">
            <v>GN106</v>
          </cell>
          <cell r="U2183" t="str">
            <v>Programs</v>
          </cell>
          <cell r="V2183" t="str">
            <v>GD.OR.380000</v>
          </cell>
          <cell r="W2183">
            <v>1</v>
          </cell>
          <cell r="X2183">
            <v>10770.01</v>
          </cell>
        </row>
        <row r="2184">
          <cell r="B2184" t="str">
            <v>GN214</v>
          </cell>
          <cell r="C2184" t="str">
            <v>3008</v>
          </cell>
          <cell r="D2184" t="str">
            <v>Klamath Falls 1 GFRP 2021</v>
          </cell>
          <cell r="E2184" t="str">
            <v>98705110</v>
          </cell>
          <cell r="F2184" t="str">
            <v>DIS-G S Cap Blanket</v>
          </cell>
          <cell r="G2184">
            <v>44136</v>
          </cell>
          <cell r="H2184" t="str">
            <v>202108</v>
          </cell>
          <cell r="I2184">
            <v>202108</v>
          </cell>
          <cell r="J2184" t="str">
            <v>GD</v>
          </cell>
          <cell r="K2184" t="str">
            <v>OR</v>
          </cell>
          <cell r="L2184" t="str">
            <v>376000</v>
          </cell>
          <cell r="M2184" t="str">
            <v xml:space="preserve">068                                </v>
          </cell>
          <cell r="N2184" t="str">
            <v>00</v>
          </cell>
          <cell r="O2184" t="str">
            <v xml:space="preserve">UADD    </v>
          </cell>
          <cell r="P2184" t="str">
            <v>Aldyl -A Pipe Replacement</v>
          </cell>
          <cell r="Q2184" t="str">
            <v>Aldyl A OR - Main Pipe Major Project</v>
          </cell>
          <cell r="R2184">
            <v>355679.35</v>
          </cell>
          <cell r="S2184" t="str">
            <v>3008</v>
          </cell>
          <cell r="T2184" t="str">
            <v>GN214</v>
          </cell>
          <cell r="U2184" t="str">
            <v>Programs</v>
          </cell>
          <cell r="V2184" t="str">
            <v>GD.OR.376000</v>
          </cell>
          <cell r="W2184">
            <v>1</v>
          </cell>
          <cell r="X2184">
            <v>355679.35</v>
          </cell>
        </row>
        <row r="2185">
          <cell r="B2185" t="str">
            <v>XOR54</v>
          </cell>
          <cell r="C2185" t="str">
            <v>3054</v>
          </cell>
          <cell r="D2185" t="str">
            <v xml:space="preserve">Oregon Gas ERT Replacement		</v>
          </cell>
          <cell r="E2185" t="str">
            <v>06805193</v>
          </cell>
          <cell r="F2185" t="str">
            <v>DIS-G S Cap Blanket</v>
          </cell>
          <cell r="G2185">
            <v>42278</v>
          </cell>
          <cell r="H2185" t="str">
            <v>202108</v>
          </cell>
          <cell r="I2185">
            <v>202108</v>
          </cell>
          <cell r="J2185" t="str">
            <v>GD</v>
          </cell>
          <cell r="K2185" t="str">
            <v>OR</v>
          </cell>
          <cell r="L2185" t="str">
            <v>381000</v>
          </cell>
          <cell r="M2185" t="str">
            <v xml:space="preserve">068                                </v>
          </cell>
          <cell r="N2185" t="str">
            <v>00</v>
          </cell>
          <cell r="O2185" t="str">
            <v xml:space="preserve">UADD    </v>
          </cell>
          <cell r="P2185" t="str">
            <v>Gas ERT Replacement Program</v>
          </cell>
          <cell r="Q2185" t="str">
            <v>OR Gas ERT Replacement Program</v>
          </cell>
          <cell r="R2185">
            <v>3419.53</v>
          </cell>
          <cell r="S2185" t="str">
            <v>3054</v>
          </cell>
          <cell r="T2185" t="str">
            <v>XOR54</v>
          </cell>
          <cell r="U2185" t="str">
            <v>Programs</v>
          </cell>
          <cell r="V2185" t="str">
            <v>GD.OR.381000</v>
          </cell>
          <cell r="W2185">
            <v>1</v>
          </cell>
          <cell r="X2185">
            <v>3419.53</v>
          </cell>
        </row>
        <row r="2186">
          <cell r="B2186" t="str">
            <v>XOR55</v>
          </cell>
          <cell r="C2186" t="str">
            <v>3055</v>
          </cell>
          <cell r="D2186" t="str">
            <v>Non-Revenue meter changes(984)</v>
          </cell>
          <cell r="E2186" t="str">
            <v>98401237</v>
          </cell>
          <cell r="F2186" t="str">
            <v>DIS-G S Cap Blanket</v>
          </cell>
          <cell r="G2186">
            <v>41579</v>
          </cell>
          <cell r="H2186" t="str">
            <v>202108</v>
          </cell>
          <cell r="I2186">
            <v>202108</v>
          </cell>
          <cell r="J2186" t="str">
            <v>GD</v>
          </cell>
          <cell r="K2186" t="str">
            <v>OR</v>
          </cell>
          <cell r="L2186" t="str">
            <v>381000</v>
          </cell>
          <cell r="M2186" t="str">
            <v xml:space="preserve">068                                </v>
          </cell>
          <cell r="N2186" t="str">
            <v>00</v>
          </cell>
          <cell r="O2186" t="str">
            <v xml:space="preserve">UADD    </v>
          </cell>
          <cell r="P2186" t="str">
            <v>Gas Meter Replacement Non Revenue</v>
          </cell>
          <cell r="Q2186" t="str">
            <v>OR Gas Meter Replacement Non Revenue</v>
          </cell>
          <cell r="R2186">
            <v>36127.760000000002</v>
          </cell>
          <cell r="S2186" t="str">
            <v>3055</v>
          </cell>
          <cell r="T2186" t="str">
            <v>XOR55</v>
          </cell>
          <cell r="U2186" t="str">
            <v>Programs</v>
          </cell>
          <cell r="V2186" t="str">
            <v>GD.OR.381000</v>
          </cell>
          <cell r="W2186">
            <v>1</v>
          </cell>
          <cell r="X2186">
            <v>36127.760000000002</v>
          </cell>
        </row>
        <row r="2187">
          <cell r="B2187" t="str">
            <v>XOR55</v>
          </cell>
          <cell r="C2187" t="str">
            <v>3055</v>
          </cell>
          <cell r="D2187" t="str">
            <v>Non-Revenue meter changes(985)</v>
          </cell>
          <cell r="E2187" t="str">
            <v>98501237</v>
          </cell>
          <cell r="F2187" t="str">
            <v>DIS-G S Cap Blanket</v>
          </cell>
          <cell r="G2187">
            <v>41579</v>
          </cell>
          <cell r="H2187" t="str">
            <v>202108</v>
          </cell>
          <cell r="I2187">
            <v>202108</v>
          </cell>
          <cell r="J2187" t="str">
            <v>GD</v>
          </cell>
          <cell r="K2187" t="str">
            <v>OR</v>
          </cell>
          <cell r="L2187" t="str">
            <v>381000</v>
          </cell>
          <cell r="M2187" t="str">
            <v xml:space="preserve">068                                </v>
          </cell>
          <cell r="N2187" t="str">
            <v>00</v>
          </cell>
          <cell r="O2187" t="str">
            <v xml:space="preserve">UADD    </v>
          </cell>
          <cell r="P2187" t="str">
            <v>Gas Meter Replacement Non Revenue</v>
          </cell>
          <cell r="Q2187" t="str">
            <v>OR Gas Meter Replacement Non Revenue</v>
          </cell>
          <cell r="R2187">
            <v>6422.62</v>
          </cell>
          <cell r="S2187" t="str">
            <v>3055</v>
          </cell>
          <cell r="T2187" t="str">
            <v>XOR55</v>
          </cell>
          <cell r="U2187" t="str">
            <v>Programs</v>
          </cell>
          <cell r="V2187" t="str">
            <v>GD.OR.381000</v>
          </cell>
          <cell r="W2187">
            <v>1</v>
          </cell>
          <cell r="X2187">
            <v>6422.62</v>
          </cell>
        </row>
        <row r="2188">
          <cell r="B2188" t="str">
            <v>XOR55</v>
          </cell>
          <cell r="C2188" t="str">
            <v>3055</v>
          </cell>
          <cell r="D2188" t="str">
            <v>Non-Revenue meter changes(986)</v>
          </cell>
          <cell r="E2188" t="str">
            <v>98601237</v>
          </cell>
          <cell r="F2188" t="str">
            <v>DIS-G S Cap Blanket</v>
          </cell>
          <cell r="G2188">
            <v>41579</v>
          </cell>
          <cell r="H2188" t="str">
            <v>202108</v>
          </cell>
          <cell r="I2188">
            <v>202108</v>
          </cell>
          <cell r="J2188" t="str">
            <v>GD</v>
          </cell>
          <cell r="K2188" t="str">
            <v>OR</v>
          </cell>
          <cell r="L2188" t="str">
            <v>381000</v>
          </cell>
          <cell r="M2188" t="str">
            <v xml:space="preserve">068                                </v>
          </cell>
          <cell r="N2188" t="str">
            <v>00</v>
          </cell>
          <cell r="O2188" t="str">
            <v xml:space="preserve">UADD    </v>
          </cell>
          <cell r="P2188" t="str">
            <v>Gas Meter Replacement Non Revenue</v>
          </cell>
          <cell r="Q2188" t="str">
            <v>OR Gas Meter Replacement Non Revenue</v>
          </cell>
          <cell r="R2188">
            <v>13298.54</v>
          </cell>
          <cell r="S2188" t="str">
            <v>3055</v>
          </cell>
          <cell r="T2188" t="str">
            <v>XOR55</v>
          </cell>
          <cell r="U2188" t="str">
            <v>Programs</v>
          </cell>
          <cell r="V2188" t="str">
            <v>GD.OR.381000</v>
          </cell>
          <cell r="W2188">
            <v>1</v>
          </cell>
          <cell r="X2188">
            <v>13298.54</v>
          </cell>
        </row>
        <row r="2189">
          <cell r="B2189" t="str">
            <v>XOR55</v>
          </cell>
          <cell r="C2189" t="str">
            <v>3055</v>
          </cell>
          <cell r="D2189" t="str">
            <v>Non-Revenue meter changes(987)</v>
          </cell>
          <cell r="E2189" t="str">
            <v>98701237</v>
          </cell>
          <cell r="F2189" t="str">
            <v>DIS-G S Cap Blanket</v>
          </cell>
          <cell r="G2189">
            <v>41579</v>
          </cell>
          <cell r="H2189" t="str">
            <v>202108</v>
          </cell>
          <cell r="I2189">
            <v>202108</v>
          </cell>
          <cell r="J2189" t="str">
            <v>GD</v>
          </cell>
          <cell r="K2189" t="str">
            <v>OR</v>
          </cell>
          <cell r="L2189" t="str">
            <v>381000</v>
          </cell>
          <cell r="M2189" t="str">
            <v xml:space="preserve">068                                </v>
          </cell>
          <cell r="N2189" t="str">
            <v>00</v>
          </cell>
          <cell r="O2189" t="str">
            <v xml:space="preserve">UADD    </v>
          </cell>
          <cell r="P2189" t="str">
            <v>Gas Meter Replacement Non Revenue</v>
          </cell>
          <cell r="Q2189" t="str">
            <v>OR Gas Meter Replacement Non Revenue</v>
          </cell>
          <cell r="R2189">
            <v>11948.7</v>
          </cell>
          <cell r="S2189" t="str">
            <v>3055</v>
          </cell>
          <cell r="T2189" t="str">
            <v>XOR55</v>
          </cell>
          <cell r="U2189" t="str">
            <v>Programs</v>
          </cell>
          <cell r="V2189" t="str">
            <v>GD.OR.381000</v>
          </cell>
          <cell r="W2189">
            <v>1</v>
          </cell>
          <cell r="X2189">
            <v>11948.7</v>
          </cell>
        </row>
        <row r="2190">
          <cell r="B2190" t="str">
            <v>XOR55</v>
          </cell>
          <cell r="C2190" t="str">
            <v>3055</v>
          </cell>
          <cell r="D2190" t="str">
            <v>Non-Revenue meter changes(988)</v>
          </cell>
          <cell r="E2190" t="str">
            <v>98801237</v>
          </cell>
          <cell r="F2190" t="str">
            <v>DIS-G S Cap Blanket</v>
          </cell>
          <cell r="G2190">
            <v>41579</v>
          </cell>
          <cell r="H2190" t="str">
            <v>202108</v>
          </cell>
          <cell r="I2190">
            <v>202108</v>
          </cell>
          <cell r="J2190" t="str">
            <v>GD</v>
          </cell>
          <cell r="K2190" t="str">
            <v>OR</v>
          </cell>
          <cell r="L2190" t="str">
            <v>381000</v>
          </cell>
          <cell r="M2190" t="str">
            <v xml:space="preserve">068                                </v>
          </cell>
          <cell r="N2190" t="str">
            <v>00</v>
          </cell>
          <cell r="O2190" t="str">
            <v xml:space="preserve">UADD    </v>
          </cell>
          <cell r="P2190" t="str">
            <v>Gas Meter Replacement Non Revenue</v>
          </cell>
          <cell r="Q2190" t="str">
            <v>OR Gas Meter Replacement Non Revenue</v>
          </cell>
          <cell r="R2190">
            <v>5708.46</v>
          </cell>
          <cell r="S2190" t="str">
            <v>3055</v>
          </cell>
          <cell r="T2190" t="str">
            <v>XOR55</v>
          </cell>
          <cell r="U2190" t="str">
            <v>Programs</v>
          </cell>
          <cell r="V2190" t="str">
            <v>GD.OR.381000</v>
          </cell>
          <cell r="W2190">
            <v>1</v>
          </cell>
          <cell r="X2190">
            <v>5708.46</v>
          </cell>
        </row>
        <row r="2191">
          <cell r="B2191" t="str">
            <v>YN104</v>
          </cell>
          <cell r="C2191" t="str">
            <v>3117</v>
          </cell>
          <cell r="D2191" t="str">
            <v>Keno, OR Gate - Add Telemetry</v>
          </cell>
          <cell r="E2191" t="str">
            <v>98705108</v>
          </cell>
          <cell r="F2191" t="str">
            <v>DIS-G S Cap Specific</v>
          </cell>
          <cell r="G2191">
            <v>44075</v>
          </cell>
          <cell r="H2191" t="str">
            <v>202108</v>
          </cell>
          <cell r="I2191">
            <v>202108</v>
          </cell>
          <cell r="J2191" t="str">
            <v>GD</v>
          </cell>
          <cell r="K2191" t="str">
            <v>OR</v>
          </cell>
          <cell r="L2191" t="str">
            <v>379000</v>
          </cell>
          <cell r="M2191" t="str">
            <v xml:space="preserve">068                                </v>
          </cell>
          <cell r="N2191" t="str">
            <v>2713</v>
          </cell>
          <cell r="O2191" t="str">
            <v xml:space="preserve">UADD    </v>
          </cell>
          <cell r="P2191" t="str">
            <v>Gas Telemetry</v>
          </cell>
          <cell r="Q2191" t="str">
            <v>Gas Telemetry - OR</v>
          </cell>
          <cell r="R2191">
            <v>46279.73</v>
          </cell>
          <cell r="S2191" t="str">
            <v>3117</v>
          </cell>
          <cell r="T2191" t="str">
            <v>YN104</v>
          </cell>
          <cell r="U2191" t="str">
            <v>Mandated</v>
          </cell>
          <cell r="V2191" t="str">
            <v>GD.OR.379000</v>
          </cell>
          <cell r="W2191">
            <v>1</v>
          </cell>
          <cell r="X2191">
            <v>46279.73</v>
          </cell>
        </row>
        <row r="2192">
          <cell r="B2192" t="str">
            <v>YN925</v>
          </cell>
          <cell r="C2192" t="str">
            <v>3117</v>
          </cell>
          <cell r="D2192" t="str">
            <v>North Powder Gate 0805 G Telem</v>
          </cell>
          <cell r="E2192" t="str">
            <v>98805107</v>
          </cell>
          <cell r="F2192" t="str">
            <v>DIS-G S Cap Specific</v>
          </cell>
          <cell r="G2192">
            <v>44256</v>
          </cell>
          <cell r="H2192" t="str">
            <v>202108</v>
          </cell>
          <cell r="I2192">
            <v>202108</v>
          </cell>
          <cell r="J2192" t="str">
            <v>GD</v>
          </cell>
          <cell r="K2192" t="str">
            <v>OR</v>
          </cell>
          <cell r="L2192" t="str">
            <v>379000</v>
          </cell>
          <cell r="M2192" t="str">
            <v xml:space="preserve">068                                </v>
          </cell>
          <cell r="N2192" t="str">
            <v>0805OR</v>
          </cell>
          <cell r="O2192" t="str">
            <v xml:space="preserve">UADD    </v>
          </cell>
          <cell r="P2192" t="str">
            <v>Gas Telemetry</v>
          </cell>
          <cell r="Q2192" t="str">
            <v>Natural Gas Telemetry</v>
          </cell>
          <cell r="R2192">
            <v>345.03</v>
          </cell>
          <cell r="S2192" t="str">
            <v>3117</v>
          </cell>
          <cell r="T2192" t="str">
            <v>YN925</v>
          </cell>
          <cell r="U2192" t="str">
            <v>Mandated</v>
          </cell>
          <cell r="V2192" t="str">
            <v>GD.OR.379000</v>
          </cell>
          <cell r="W2192">
            <v>1</v>
          </cell>
          <cell r="X2192">
            <v>345.03</v>
          </cell>
        </row>
        <row r="2193">
          <cell r="B2193" t="str">
            <v>05P92</v>
          </cell>
          <cell r="C2193" t="str">
            <v>5005</v>
          </cell>
          <cell r="D2193" t="str">
            <v>Msn Cell Booster Phase 1</v>
          </cell>
          <cell r="E2193" t="str">
            <v>09905964</v>
          </cell>
          <cell r="F2193" t="str">
            <v>GP-Cap Specific</v>
          </cell>
          <cell r="G2193">
            <v>42156</v>
          </cell>
          <cell r="H2193" t="str">
            <v>202108</v>
          </cell>
          <cell r="I2193">
            <v>202108</v>
          </cell>
          <cell r="J2193" t="str">
            <v>CD</v>
          </cell>
          <cell r="K2193" t="str">
            <v>AA</v>
          </cell>
          <cell r="L2193" t="str">
            <v>397000</v>
          </cell>
          <cell r="M2193" t="str">
            <v xml:space="preserve">099                                </v>
          </cell>
          <cell r="N2193" t="str">
            <v>SPOTE</v>
          </cell>
          <cell r="O2193" t="str">
            <v xml:space="preserve">UADD    </v>
          </cell>
          <cell r="P2193" t="str">
            <v>Information Technology Refresh Program</v>
          </cell>
          <cell r="Q2193" t="str">
            <v>Communications Systems Refresh</v>
          </cell>
          <cell r="R2193">
            <v>1802.08</v>
          </cell>
          <cell r="S2193" t="str">
            <v>5005</v>
          </cell>
          <cell r="T2193" t="str">
            <v>05P92</v>
          </cell>
          <cell r="U2193" t="str">
            <v>Mandated</v>
          </cell>
          <cell r="V2193" t="str">
            <v>CD.AA.397000</v>
          </cell>
          <cell r="W2193">
            <v>9.307E-2</v>
          </cell>
          <cell r="X2193">
            <v>167.71958559999999</v>
          </cell>
        </row>
        <row r="2194">
          <cell r="B2194" t="str">
            <v>01N09</v>
          </cell>
          <cell r="C2194" t="str">
            <v>5016</v>
          </cell>
          <cell r="D2194" t="str">
            <v>Edge Browser Implement Pkg 2</v>
          </cell>
          <cell r="E2194" t="str">
            <v>09906742</v>
          </cell>
          <cell r="F2194" t="str">
            <v>GP-Cap Specific</v>
          </cell>
          <cell r="G2194">
            <v>44075</v>
          </cell>
          <cell r="H2194" t="str">
            <v>202108</v>
          </cell>
          <cell r="I2194">
            <v>202108</v>
          </cell>
          <cell r="J2194" t="str">
            <v>CD</v>
          </cell>
          <cell r="K2194" t="str">
            <v>AA</v>
          </cell>
          <cell r="L2194" t="str">
            <v>303100</v>
          </cell>
          <cell r="M2194" t="str">
            <v xml:space="preserve">099                                </v>
          </cell>
          <cell r="N2194" t="str">
            <v>00</v>
          </cell>
          <cell r="O2194" t="str">
            <v xml:space="preserve">UADD    </v>
          </cell>
          <cell r="P2194" t="str">
            <v>Endpoint Compute and Productivity Systems</v>
          </cell>
          <cell r="Q2194" t="str">
            <v>Endpoint Compute and Productivity Systems</v>
          </cell>
          <cell r="R2194">
            <v>4595.01</v>
          </cell>
          <cell r="S2194" t="str">
            <v>5016</v>
          </cell>
          <cell r="T2194" t="str">
            <v>01N09</v>
          </cell>
          <cell r="U2194" t="str">
            <v>Programs</v>
          </cell>
          <cell r="V2194" t="str">
            <v>CD.AA.303100</v>
          </cell>
          <cell r="W2194">
            <v>9.307E-2</v>
          </cell>
          <cell r="X2194">
            <v>427.65758070000004</v>
          </cell>
        </row>
        <row r="2195">
          <cell r="B2195" t="str">
            <v>01N09</v>
          </cell>
          <cell r="C2195" t="str">
            <v>5016</v>
          </cell>
          <cell r="D2195" t="str">
            <v>Edge Browser Implementation</v>
          </cell>
          <cell r="E2195" t="str">
            <v>09906659</v>
          </cell>
          <cell r="F2195" t="str">
            <v>GP-Cap Specific</v>
          </cell>
          <cell r="G2195">
            <v>43831</v>
          </cell>
          <cell r="H2195" t="str">
            <v>202108</v>
          </cell>
          <cell r="I2195">
            <v>202108</v>
          </cell>
          <cell r="J2195" t="str">
            <v>CD</v>
          </cell>
          <cell r="K2195" t="str">
            <v>AA</v>
          </cell>
          <cell r="L2195" t="str">
            <v>303100</v>
          </cell>
          <cell r="M2195" t="str">
            <v xml:space="preserve">099                                </v>
          </cell>
          <cell r="N2195" t="str">
            <v>00</v>
          </cell>
          <cell r="O2195" t="str">
            <v xml:space="preserve">UADD    </v>
          </cell>
          <cell r="P2195" t="str">
            <v>Endpoint Compute and Productivity Systems</v>
          </cell>
          <cell r="Q2195" t="str">
            <v>Endpoint Compute and Productivity Systems</v>
          </cell>
          <cell r="R2195">
            <v>558.87</v>
          </cell>
          <cell r="S2195" t="str">
            <v>5016</v>
          </cell>
          <cell r="T2195" t="str">
            <v>01N09</v>
          </cell>
          <cell r="U2195" t="str">
            <v>Programs</v>
          </cell>
          <cell r="V2195" t="str">
            <v>CD.AA.303100</v>
          </cell>
          <cell r="W2195">
            <v>9.307E-2</v>
          </cell>
          <cell r="X2195">
            <v>52.014030900000002</v>
          </cell>
        </row>
        <row r="2196">
          <cell r="B2196" t="str">
            <v>01N09</v>
          </cell>
          <cell r="C2196" t="str">
            <v>5016</v>
          </cell>
          <cell r="D2196" t="str">
            <v>End. Comp. Portfolio Ing 2021</v>
          </cell>
          <cell r="E2196" t="str">
            <v>09906883</v>
          </cell>
          <cell r="F2196" t="str">
            <v>GP-Cap Blanket</v>
          </cell>
          <cell r="G2196">
            <v>44317</v>
          </cell>
          <cell r="H2196" t="str">
            <v>202108</v>
          </cell>
          <cell r="I2196">
            <v>202108</v>
          </cell>
          <cell r="J2196" t="str">
            <v>CD</v>
          </cell>
          <cell r="K2196" t="str">
            <v>AA</v>
          </cell>
          <cell r="L2196" t="str">
            <v>391100</v>
          </cell>
          <cell r="M2196" t="str">
            <v xml:space="preserve">099                                </v>
          </cell>
          <cell r="N2196" t="str">
            <v>00</v>
          </cell>
          <cell r="O2196" t="str">
            <v xml:space="preserve">UADD    </v>
          </cell>
          <cell r="P2196" t="str">
            <v>Endpoint Compute and Productivity Systems</v>
          </cell>
          <cell r="Q2196" t="str">
            <v>Endpoint Compute and Productivity Systems</v>
          </cell>
          <cell r="R2196">
            <v>339.74</v>
          </cell>
          <cell r="S2196" t="str">
            <v>5016</v>
          </cell>
          <cell r="T2196" t="str">
            <v>01N09</v>
          </cell>
          <cell r="U2196" t="str">
            <v>Programs</v>
          </cell>
          <cell r="V2196" t="str">
            <v>CD.AA.391100</v>
          </cell>
          <cell r="W2196">
            <v>9.307E-2</v>
          </cell>
          <cell r="X2196">
            <v>31.619601800000002</v>
          </cell>
        </row>
        <row r="2197">
          <cell r="B2197" t="str">
            <v>01N09</v>
          </cell>
          <cell r="C2197" t="str">
            <v>5016</v>
          </cell>
          <cell r="D2197" t="str">
            <v>Endpoint PC Systems Deploy2019</v>
          </cell>
          <cell r="E2197" t="str">
            <v>09906471</v>
          </cell>
          <cell r="F2197" t="str">
            <v>GP-Cap Blanket</v>
          </cell>
          <cell r="G2197">
            <v>43466</v>
          </cell>
          <cell r="H2197" t="str">
            <v>202108</v>
          </cell>
          <cell r="I2197">
            <v>202108</v>
          </cell>
          <cell r="J2197" t="str">
            <v>CD</v>
          </cell>
          <cell r="K2197" t="str">
            <v>AA</v>
          </cell>
          <cell r="L2197" t="str">
            <v>303100</v>
          </cell>
          <cell r="M2197" t="str">
            <v xml:space="preserve">099                                </v>
          </cell>
          <cell r="N2197" t="str">
            <v>00</v>
          </cell>
          <cell r="O2197" t="str">
            <v xml:space="preserve">UADD    </v>
          </cell>
          <cell r="P2197" t="str">
            <v>Endpoint Compute and Productivity Systems</v>
          </cell>
          <cell r="Q2197" t="str">
            <v>Endpoint Compute and Productivity Systems</v>
          </cell>
          <cell r="R2197">
            <v>1447.53</v>
          </cell>
          <cell r="S2197" t="str">
            <v>5016</v>
          </cell>
          <cell r="T2197" t="str">
            <v>01N09</v>
          </cell>
          <cell r="U2197" t="str">
            <v>Programs</v>
          </cell>
          <cell r="V2197" t="str">
            <v>CD.AA.303100</v>
          </cell>
          <cell r="W2197">
            <v>9.307E-2</v>
          </cell>
          <cell r="X2197">
            <v>134.7216171</v>
          </cell>
        </row>
        <row r="2198">
          <cell r="B2198" t="str">
            <v>01N09</v>
          </cell>
          <cell r="C2198" t="str">
            <v>5016</v>
          </cell>
          <cell r="D2198" t="str">
            <v>Endpoint PC Systems Deploy2019</v>
          </cell>
          <cell r="E2198" t="str">
            <v>09906471</v>
          </cell>
          <cell r="F2198" t="str">
            <v>GP-Cap Blanket</v>
          </cell>
          <cell r="G2198">
            <v>43466</v>
          </cell>
          <cell r="H2198" t="str">
            <v>202108</v>
          </cell>
          <cell r="I2198">
            <v>202108</v>
          </cell>
          <cell r="J2198" t="str">
            <v>CD</v>
          </cell>
          <cell r="K2198" t="str">
            <v>AA</v>
          </cell>
          <cell r="L2198" t="str">
            <v>391100</v>
          </cell>
          <cell r="M2198" t="str">
            <v xml:space="preserve">099                                </v>
          </cell>
          <cell r="N2198" t="str">
            <v>00</v>
          </cell>
          <cell r="O2198" t="str">
            <v xml:space="preserve">UADD    </v>
          </cell>
          <cell r="P2198" t="str">
            <v>Endpoint Compute and Productivity Systems</v>
          </cell>
          <cell r="Q2198" t="str">
            <v>Endpoint Compute and Productivity Systems</v>
          </cell>
          <cell r="R2198">
            <v>1447.54</v>
          </cell>
          <cell r="S2198" t="str">
            <v>5016</v>
          </cell>
          <cell r="T2198" t="str">
            <v>01N09</v>
          </cell>
          <cell r="U2198" t="str">
            <v>Programs</v>
          </cell>
          <cell r="V2198" t="str">
            <v>CD.AA.391100</v>
          </cell>
          <cell r="W2198">
            <v>9.307E-2</v>
          </cell>
          <cell r="X2198">
            <v>134.7225478</v>
          </cell>
        </row>
        <row r="2199">
          <cell r="B2199" t="str">
            <v>01N09</v>
          </cell>
          <cell r="C2199" t="str">
            <v>5016</v>
          </cell>
          <cell r="D2199" t="str">
            <v>GCN Remote Access</v>
          </cell>
          <cell r="E2199" t="str">
            <v>09906707</v>
          </cell>
          <cell r="F2199" t="str">
            <v>GP-Cap Specific</v>
          </cell>
          <cell r="G2199">
            <v>43952</v>
          </cell>
          <cell r="H2199" t="str">
            <v>202108</v>
          </cell>
          <cell r="I2199">
            <v>202108</v>
          </cell>
          <cell r="J2199" t="str">
            <v>CD</v>
          </cell>
          <cell r="K2199" t="str">
            <v>AA</v>
          </cell>
          <cell r="L2199" t="str">
            <v>303100</v>
          </cell>
          <cell r="M2199" t="str">
            <v xml:space="preserve">099                                </v>
          </cell>
          <cell r="N2199" t="str">
            <v>00</v>
          </cell>
          <cell r="O2199" t="str">
            <v xml:space="preserve">CFNU    </v>
          </cell>
          <cell r="P2199" t="str">
            <v>Endpoint Compute and Productivity Systems</v>
          </cell>
          <cell r="Q2199" t="str">
            <v>Endpoint Compute and Productivity Systems</v>
          </cell>
          <cell r="R2199">
            <v>31028.17</v>
          </cell>
          <cell r="S2199" t="str">
            <v>5016</v>
          </cell>
          <cell r="T2199" t="str">
            <v>01N09</v>
          </cell>
          <cell r="U2199" t="str">
            <v>Programs</v>
          </cell>
          <cell r="V2199" t="str">
            <v>CD.AA.303100</v>
          </cell>
          <cell r="W2199">
            <v>9.307E-2</v>
          </cell>
          <cell r="X2199">
            <v>2887.7917818999999</v>
          </cell>
        </row>
        <row r="2200">
          <cell r="B2200" t="str">
            <v>01N09</v>
          </cell>
          <cell r="C2200" t="str">
            <v>5016</v>
          </cell>
          <cell r="D2200" t="str">
            <v>GCN Remote Access</v>
          </cell>
          <cell r="E2200" t="str">
            <v>09906707</v>
          </cell>
          <cell r="F2200" t="str">
            <v>GP-Cap Specific</v>
          </cell>
          <cell r="G2200">
            <v>43952</v>
          </cell>
          <cell r="H2200" t="str">
            <v>202108</v>
          </cell>
          <cell r="I2200">
            <v>202108</v>
          </cell>
          <cell r="J2200" t="str">
            <v>CD</v>
          </cell>
          <cell r="K2200" t="str">
            <v>AA</v>
          </cell>
          <cell r="L2200" t="str">
            <v>391100</v>
          </cell>
          <cell r="M2200" t="str">
            <v xml:space="preserve">099                                </v>
          </cell>
          <cell r="N2200" t="str">
            <v>00</v>
          </cell>
          <cell r="O2200" t="str">
            <v xml:space="preserve">CFNU    </v>
          </cell>
          <cell r="P2200" t="str">
            <v>Endpoint Compute and Productivity Systems</v>
          </cell>
          <cell r="Q2200" t="str">
            <v>Endpoint Compute and Productivity Systems</v>
          </cell>
          <cell r="R2200">
            <v>36843.919999999998</v>
          </cell>
          <cell r="S2200" t="str">
            <v>5016</v>
          </cell>
          <cell r="T2200" t="str">
            <v>01N09</v>
          </cell>
          <cell r="U2200" t="str">
            <v>Programs</v>
          </cell>
          <cell r="V2200" t="str">
            <v>CD.AA.391100</v>
          </cell>
          <cell r="W2200">
            <v>9.307E-2</v>
          </cell>
          <cell r="X2200">
            <v>3429.0636344</v>
          </cell>
        </row>
        <row r="2201">
          <cell r="B2201" t="str">
            <v>01N09</v>
          </cell>
          <cell r="C2201" t="str">
            <v>5016</v>
          </cell>
          <cell r="D2201" t="str">
            <v>GCN Remote Access</v>
          </cell>
          <cell r="E2201" t="str">
            <v>09906707</v>
          </cell>
          <cell r="F2201" t="str">
            <v>GP-Cap Specific</v>
          </cell>
          <cell r="G2201">
            <v>43952</v>
          </cell>
          <cell r="H2201" t="str">
            <v>202108</v>
          </cell>
          <cell r="I2201">
            <v>202108</v>
          </cell>
          <cell r="J2201" t="str">
            <v>CD</v>
          </cell>
          <cell r="K2201" t="str">
            <v>AA</v>
          </cell>
          <cell r="L2201" t="str">
            <v>397000</v>
          </cell>
          <cell r="M2201" t="str">
            <v xml:space="preserve">099                                </v>
          </cell>
          <cell r="N2201" t="str">
            <v>00</v>
          </cell>
          <cell r="O2201" t="str">
            <v xml:space="preserve">CFNU    </v>
          </cell>
          <cell r="P2201" t="str">
            <v>Endpoint Compute and Productivity Systems</v>
          </cell>
          <cell r="Q2201" t="str">
            <v>Endpoint Compute and Productivity Systems</v>
          </cell>
          <cell r="R2201">
            <v>34380.879999999997</v>
          </cell>
          <cell r="S2201" t="str">
            <v>5016</v>
          </cell>
          <cell r="T2201" t="str">
            <v>01N09</v>
          </cell>
          <cell r="U2201" t="str">
            <v>Programs</v>
          </cell>
          <cell r="V2201" t="str">
            <v>CD.AA.397000</v>
          </cell>
          <cell r="W2201">
            <v>9.307E-2</v>
          </cell>
          <cell r="X2201">
            <v>3199.8285016</v>
          </cell>
        </row>
        <row r="2202">
          <cell r="B2202" t="str">
            <v>01N09</v>
          </cell>
          <cell r="C2202" t="str">
            <v>5016</v>
          </cell>
          <cell r="D2202" t="str">
            <v>GCN Remote Access</v>
          </cell>
          <cell r="E2202" t="str">
            <v>09906707</v>
          </cell>
          <cell r="F2202" t="str">
            <v>GP-Cap Specific</v>
          </cell>
          <cell r="G2202">
            <v>43952</v>
          </cell>
          <cell r="H2202" t="str">
            <v>202108</v>
          </cell>
          <cell r="I2202">
            <v>202108</v>
          </cell>
          <cell r="J2202" t="str">
            <v>CD</v>
          </cell>
          <cell r="K2202" t="str">
            <v>AA</v>
          </cell>
          <cell r="L2202" t="str">
            <v>397000</v>
          </cell>
          <cell r="M2202" t="str">
            <v xml:space="preserve">099                                </v>
          </cell>
          <cell r="N2202" t="str">
            <v>00</v>
          </cell>
          <cell r="O2202" t="str">
            <v xml:space="preserve">NURV    </v>
          </cell>
          <cell r="P2202" t="str">
            <v>Endpoint Compute and Productivity Systems</v>
          </cell>
          <cell r="Q2202" t="str">
            <v>Endpoint Compute and Productivity Systems</v>
          </cell>
          <cell r="R2202">
            <v>-102252.97</v>
          </cell>
          <cell r="S2202" t="str">
            <v>5016</v>
          </cell>
          <cell r="T2202" t="str">
            <v>01N09</v>
          </cell>
          <cell r="U2202" t="str">
            <v>Programs</v>
          </cell>
          <cell r="V2202" t="str">
            <v>CD.AA.397000</v>
          </cell>
          <cell r="W2202">
            <v>9.307E-2</v>
          </cell>
          <cell r="X2202">
            <v>-9516.6839178999999</v>
          </cell>
        </row>
        <row r="2203">
          <cell r="B2203" t="str">
            <v>01N09</v>
          </cell>
          <cell r="C2203" t="str">
            <v>5016</v>
          </cell>
          <cell r="D2203" t="str">
            <v>Microsft Prod. Updts-ECPS Pk1</v>
          </cell>
          <cell r="E2203" t="str">
            <v>09906897</v>
          </cell>
          <cell r="F2203" t="str">
            <v>GP-Cap Specific</v>
          </cell>
          <cell r="G2203">
            <v>44348</v>
          </cell>
          <cell r="H2203" t="str">
            <v>202108</v>
          </cell>
          <cell r="I2203">
            <v>202108</v>
          </cell>
          <cell r="J2203" t="str">
            <v>CD</v>
          </cell>
          <cell r="K2203" t="str">
            <v>AA</v>
          </cell>
          <cell r="L2203" t="str">
            <v>303103</v>
          </cell>
          <cell r="M2203" t="str">
            <v xml:space="preserve">099                                </v>
          </cell>
          <cell r="N2203" t="str">
            <v>00</v>
          </cell>
          <cell r="O2203" t="str">
            <v xml:space="preserve">UADD    </v>
          </cell>
          <cell r="P2203" t="str">
            <v>Endpoint Compute and Productivity Systems</v>
          </cell>
          <cell r="Q2203" t="str">
            <v>Endpoint Compute and Productivity Systems</v>
          </cell>
          <cell r="R2203">
            <v>45023.040000000001</v>
          </cell>
          <cell r="S2203" t="str">
            <v>5016</v>
          </cell>
          <cell r="T2203" t="str">
            <v>01N09</v>
          </cell>
          <cell r="U2203" t="str">
            <v>Programs</v>
          </cell>
          <cell r="V2203" t="str">
            <v>CD.AA.303103</v>
          </cell>
          <cell r="W2203">
            <v>9.307E-2</v>
          </cell>
          <cell r="X2203">
            <v>4190.2943328000001</v>
          </cell>
        </row>
        <row r="2204">
          <cell r="B2204" t="str">
            <v>01N09</v>
          </cell>
          <cell r="C2204" t="str">
            <v>5016</v>
          </cell>
          <cell r="D2204" t="str">
            <v>Microsoft Product Updates-ECPS</v>
          </cell>
          <cell r="E2204" t="str">
            <v>09906699</v>
          </cell>
          <cell r="F2204" t="str">
            <v>GP-Cap Specific</v>
          </cell>
          <cell r="G2204">
            <v>43405</v>
          </cell>
          <cell r="H2204" t="str">
            <v>202108</v>
          </cell>
          <cell r="I2204">
            <v>202108</v>
          </cell>
          <cell r="J2204" t="str">
            <v>CD</v>
          </cell>
          <cell r="K2204" t="str">
            <v>AA</v>
          </cell>
          <cell r="L2204" t="str">
            <v>303100</v>
          </cell>
          <cell r="M2204" t="str">
            <v xml:space="preserve">099                                </v>
          </cell>
          <cell r="N2204" t="str">
            <v>00</v>
          </cell>
          <cell r="O2204" t="str">
            <v xml:space="preserve">CFNU    </v>
          </cell>
          <cell r="P2204" t="str">
            <v>Endpoint Compute and Productivity Systems</v>
          </cell>
          <cell r="Q2204" t="str">
            <v>Endpoint Compute and Productivity Systems</v>
          </cell>
          <cell r="R2204">
            <v>771369.99</v>
          </cell>
          <cell r="S2204" t="str">
            <v>5016</v>
          </cell>
          <cell r="T2204" t="str">
            <v>01N09</v>
          </cell>
          <cell r="U2204" t="str">
            <v>Programs</v>
          </cell>
          <cell r="V2204" t="str">
            <v>CD.AA.303100</v>
          </cell>
          <cell r="W2204">
            <v>9.307E-2</v>
          </cell>
          <cell r="X2204">
            <v>71791.404969299998</v>
          </cell>
        </row>
        <row r="2205">
          <cell r="B2205" t="str">
            <v>01N09</v>
          </cell>
          <cell r="C2205" t="str">
            <v>5016</v>
          </cell>
          <cell r="D2205" t="str">
            <v>Microsoft Product Updates-ECPS</v>
          </cell>
          <cell r="E2205" t="str">
            <v>09906699</v>
          </cell>
          <cell r="F2205" t="str">
            <v>GP-Cap Specific</v>
          </cell>
          <cell r="G2205">
            <v>43405</v>
          </cell>
          <cell r="H2205" t="str">
            <v>202108</v>
          </cell>
          <cell r="I2205">
            <v>202108</v>
          </cell>
          <cell r="J2205" t="str">
            <v>CD</v>
          </cell>
          <cell r="K2205" t="str">
            <v>AA</v>
          </cell>
          <cell r="L2205" t="str">
            <v>303100</v>
          </cell>
          <cell r="M2205" t="str">
            <v xml:space="preserve">099                                </v>
          </cell>
          <cell r="N2205" t="str">
            <v>00</v>
          </cell>
          <cell r="O2205" t="str">
            <v xml:space="preserve">NURV    </v>
          </cell>
          <cell r="P2205" t="str">
            <v>Endpoint Compute and Productivity Systems</v>
          </cell>
          <cell r="Q2205" t="str">
            <v>Endpoint Compute and Productivity Systems</v>
          </cell>
          <cell r="R2205">
            <v>-771369.99</v>
          </cell>
          <cell r="S2205" t="str">
            <v>5016</v>
          </cell>
          <cell r="T2205" t="str">
            <v>01N09</v>
          </cell>
          <cell r="U2205" t="str">
            <v>Programs</v>
          </cell>
          <cell r="V2205" t="str">
            <v>CD.AA.303100</v>
          </cell>
          <cell r="W2205">
            <v>9.307E-2</v>
          </cell>
          <cell r="X2205">
            <v>-71791.404969299998</v>
          </cell>
        </row>
        <row r="2206">
          <cell r="B2206" t="str">
            <v>01N09</v>
          </cell>
          <cell r="C2206" t="str">
            <v>5016</v>
          </cell>
          <cell r="D2206" t="str">
            <v>Win 10 Deployment Ph 2</v>
          </cell>
          <cell r="E2206" t="str">
            <v>09906766</v>
          </cell>
          <cell r="F2206" t="str">
            <v>GP-Cap Blanket</v>
          </cell>
          <cell r="G2206">
            <v>43374</v>
          </cell>
          <cell r="H2206" t="str">
            <v>202108</v>
          </cell>
          <cell r="I2206">
            <v>202108</v>
          </cell>
          <cell r="J2206" t="str">
            <v>CD</v>
          </cell>
          <cell r="K2206" t="str">
            <v>AA</v>
          </cell>
          <cell r="L2206" t="str">
            <v>391100</v>
          </cell>
          <cell r="M2206" t="str">
            <v xml:space="preserve">099                                </v>
          </cell>
          <cell r="N2206" t="str">
            <v>00</v>
          </cell>
          <cell r="O2206" t="str">
            <v xml:space="preserve">UADD    </v>
          </cell>
          <cell r="P2206" t="str">
            <v>Endpoint Compute and Productivity Systems</v>
          </cell>
          <cell r="Q2206" t="str">
            <v>Endpoint Compute and Productivity Systems</v>
          </cell>
          <cell r="R2206">
            <v>35189.68</v>
          </cell>
          <cell r="S2206" t="str">
            <v>5016</v>
          </cell>
          <cell r="T2206" t="str">
            <v>01N09</v>
          </cell>
          <cell r="U2206" t="str">
            <v>Programs</v>
          </cell>
          <cell r="V2206" t="str">
            <v>CD.AA.391100</v>
          </cell>
          <cell r="W2206">
            <v>9.307E-2</v>
          </cell>
          <cell r="X2206">
            <v>3275.1035176</v>
          </cell>
        </row>
        <row r="2207">
          <cell r="B2207" t="str">
            <v>19W01</v>
          </cell>
          <cell r="C2207" t="str">
            <v>5019</v>
          </cell>
          <cell r="D2207" t="str">
            <v>ABB Sendout Replacement</v>
          </cell>
          <cell r="E2207" t="str">
            <v>09906887</v>
          </cell>
          <cell r="F2207" t="str">
            <v>GP-Cap Specific</v>
          </cell>
          <cell r="G2207">
            <v>44348</v>
          </cell>
          <cell r="H2207" t="str">
            <v>202108</v>
          </cell>
          <cell r="I2207">
            <v>202108</v>
          </cell>
          <cell r="J2207" t="str">
            <v>CD</v>
          </cell>
          <cell r="K2207" t="str">
            <v>AA</v>
          </cell>
          <cell r="L2207" t="str">
            <v>303103</v>
          </cell>
          <cell r="M2207" t="str">
            <v xml:space="preserve">099                                </v>
          </cell>
          <cell r="N2207" t="str">
            <v>00</v>
          </cell>
          <cell r="O2207" t="str">
            <v xml:space="preserve">UADD    </v>
          </cell>
          <cell r="P2207" t="str">
            <v>Energy Resources Modernization &amp; Op Efficiency</v>
          </cell>
          <cell r="Q2207" t="str">
            <v>Energy Resources Modern &amp; Op Efficiency CDAA</v>
          </cell>
          <cell r="R2207">
            <v>1970.92</v>
          </cell>
          <cell r="S2207" t="str">
            <v>5019</v>
          </cell>
          <cell r="T2207" t="str">
            <v>19W01</v>
          </cell>
          <cell r="U2207" t="str">
            <v>Programs</v>
          </cell>
          <cell r="V2207" t="str">
            <v>CD.AA.303103</v>
          </cell>
          <cell r="W2207">
            <v>9.307E-2</v>
          </cell>
          <cell r="X2207">
            <v>183.43352440000001</v>
          </cell>
        </row>
        <row r="2208">
          <cell r="B2208" t="str">
            <v>19W01</v>
          </cell>
          <cell r="C2208" t="str">
            <v>5019</v>
          </cell>
          <cell r="D2208" t="str">
            <v>Nostradamus Gas Upgrade</v>
          </cell>
          <cell r="E2208" t="str">
            <v>09906835</v>
          </cell>
          <cell r="F2208" t="str">
            <v>GP-Cap Specific</v>
          </cell>
          <cell r="G2208">
            <v>44228</v>
          </cell>
          <cell r="H2208" t="str">
            <v>202108</v>
          </cell>
          <cell r="I2208">
            <v>202108</v>
          </cell>
          <cell r="J2208" t="str">
            <v>GD</v>
          </cell>
          <cell r="K2208" t="str">
            <v>AA</v>
          </cell>
          <cell r="L2208" t="str">
            <v>303100</v>
          </cell>
          <cell r="M2208" t="str">
            <v xml:space="preserve">099                                </v>
          </cell>
          <cell r="N2208" t="str">
            <v>00</v>
          </cell>
          <cell r="O2208" t="str">
            <v xml:space="preserve">UADD    </v>
          </cell>
          <cell r="P2208" t="str">
            <v>Energy Resources Modernization &amp; Op Efficiency</v>
          </cell>
          <cell r="Q2208" t="str">
            <v>Energy Resources Modern &amp; Op Efficiency CDAA</v>
          </cell>
          <cell r="R2208">
            <v>1684.21</v>
          </cell>
          <cell r="S2208" t="str">
            <v>5019</v>
          </cell>
          <cell r="T2208" t="str">
            <v>19W01</v>
          </cell>
          <cell r="U2208" t="str">
            <v>Programs</v>
          </cell>
          <cell r="V2208" t="str">
            <v>GD.AA.303100</v>
          </cell>
          <cell r="W2208">
            <v>0.31167</v>
          </cell>
          <cell r="X2208">
            <v>524.91773069999999</v>
          </cell>
        </row>
        <row r="2209">
          <cell r="B2209" t="str">
            <v>19W01</v>
          </cell>
          <cell r="C2209" t="str">
            <v>5019</v>
          </cell>
          <cell r="D2209" t="str">
            <v>Nostradamus Gas Upgrade</v>
          </cell>
          <cell r="E2209" t="str">
            <v>09906835</v>
          </cell>
          <cell r="F2209" t="str">
            <v>GP-Cap Specific</v>
          </cell>
          <cell r="G2209">
            <v>44228</v>
          </cell>
          <cell r="H2209" t="str">
            <v>202108</v>
          </cell>
          <cell r="I2209">
            <v>202108</v>
          </cell>
          <cell r="J2209" t="str">
            <v>GD</v>
          </cell>
          <cell r="K2209" t="str">
            <v>AA</v>
          </cell>
          <cell r="L2209" t="str">
            <v>391100</v>
          </cell>
          <cell r="M2209" t="str">
            <v xml:space="preserve">099                                </v>
          </cell>
          <cell r="N2209" t="str">
            <v>00</v>
          </cell>
          <cell r="O2209" t="str">
            <v xml:space="preserve">UADD    </v>
          </cell>
          <cell r="P2209" t="str">
            <v>Energy Resources Modernization &amp; Op Efficiency</v>
          </cell>
          <cell r="Q2209" t="str">
            <v>Energy Resources Modern &amp; Op Efficiency CDAA</v>
          </cell>
          <cell r="R2209">
            <v>0</v>
          </cell>
          <cell r="S2209" t="str">
            <v>5019</v>
          </cell>
          <cell r="T2209" t="str">
            <v>19W01</v>
          </cell>
          <cell r="U2209" t="str">
            <v>Programs</v>
          </cell>
          <cell r="V2209" t="str">
            <v>GD.AA.391100</v>
          </cell>
          <cell r="W2209">
            <v>0.31167</v>
          </cell>
          <cell r="X2209">
            <v>0</v>
          </cell>
        </row>
        <row r="2210">
          <cell r="B2210" t="str">
            <v>19W01</v>
          </cell>
          <cell r="C2210" t="str">
            <v>5019</v>
          </cell>
          <cell r="D2210" t="str">
            <v>Nucleus Enhancements 2021</v>
          </cell>
          <cell r="E2210" t="str">
            <v>09906798</v>
          </cell>
          <cell r="F2210" t="str">
            <v>GP-Cap Specific</v>
          </cell>
          <cell r="G2210">
            <v>44197</v>
          </cell>
          <cell r="H2210" t="str">
            <v>202108</v>
          </cell>
          <cell r="I2210">
            <v>202108</v>
          </cell>
          <cell r="J2210" t="str">
            <v>CD</v>
          </cell>
          <cell r="K2210" t="str">
            <v>AA</v>
          </cell>
          <cell r="L2210" t="str">
            <v>303100</v>
          </cell>
          <cell r="M2210" t="str">
            <v xml:space="preserve">099                                </v>
          </cell>
          <cell r="N2210" t="str">
            <v>00</v>
          </cell>
          <cell r="O2210" t="str">
            <v xml:space="preserve">UADD    </v>
          </cell>
          <cell r="P2210" t="str">
            <v>Energy Resources Modernization &amp; Op Efficiency</v>
          </cell>
          <cell r="Q2210" t="str">
            <v>Energy Resources Modern &amp; Op Efficiency CDAA</v>
          </cell>
          <cell r="R2210">
            <v>59662.559999999998</v>
          </cell>
          <cell r="S2210" t="str">
            <v>5019</v>
          </cell>
          <cell r="T2210" t="str">
            <v>19W01</v>
          </cell>
          <cell r="U2210" t="str">
            <v>Programs</v>
          </cell>
          <cell r="V2210" t="str">
            <v>CD.AA.303100</v>
          </cell>
          <cell r="W2210">
            <v>9.307E-2</v>
          </cell>
          <cell r="X2210">
            <v>5552.7944591999994</v>
          </cell>
        </row>
        <row r="2211">
          <cell r="B2211" t="str">
            <v>20P01</v>
          </cell>
          <cell r="C2211" t="str">
            <v>5020</v>
          </cell>
          <cell r="D2211" t="str">
            <v xml:space="preserve">BEN Fiber Appr and Network		</v>
          </cell>
          <cell r="E2211" t="str">
            <v>09906340</v>
          </cell>
          <cell r="F2211" t="str">
            <v>GP-Cap Specific</v>
          </cell>
          <cell r="G2211">
            <v>43221</v>
          </cell>
          <cell r="H2211" t="str">
            <v>202108</v>
          </cell>
          <cell r="I2211">
            <v>202108</v>
          </cell>
          <cell r="J2211" t="str">
            <v>CD</v>
          </cell>
          <cell r="K2211" t="str">
            <v>AA</v>
          </cell>
          <cell r="L2211" t="str">
            <v>397000</v>
          </cell>
          <cell r="M2211" t="str">
            <v xml:space="preserve">099                                </v>
          </cell>
          <cell r="N2211" t="str">
            <v>SYSNE</v>
          </cell>
          <cell r="O2211" t="str">
            <v xml:space="preserve">CFNU    </v>
          </cell>
          <cell r="P2211" t="str">
            <v>Enterprise &amp; Control Network Infrastructure</v>
          </cell>
          <cell r="Q2211" t="str">
            <v>Enterprise &amp; Control Network Infrastructure CDAA</v>
          </cell>
          <cell r="R2211">
            <v>142575.74</v>
          </cell>
          <cell r="S2211" t="str">
            <v>5020</v>
          </cell>
          <cell r="T2211" t="str">
            <v>20P01</v>
          </cell>
          <cell r="U2211" t="str">
            <v>Programs</v>
          </cell>
          <cell r="V2211" t="str">
            <v>CD.AA.397000</v>
          </cell>
          <cell r="W2211">
            <v>9.307E-2</v>
          </cell>
          <cell r="X2211">
            <v>13269.524121799999</v>
          </cell>
        </row>
        <row r="2212">
          <cell r="B2212" t="str">
            <v>20P01</v>
          </cell>
          <cell r="C2212" t="str">
            <v>5020</v>
          </cell>
          <cell r="D2212" t="str">
            <v xml:space="preserve">BEN Fiber Appr and Network		</v>
          </cell>
          <cell r="E2212" t="str">
            <v>09906340</v>
          </cell>
          <cell r="F2212" t="str">
            <v>GP-Cap Specific</v>
          </cell>
          <cell r="G2212">
            <v>43221</v>
          </cell>
          <cell r="H2212" t="str">
            <v>202108</v>
          </cell>
          <cell r="I2212">
            <v>202108</v>
          </cell>
          <cell r="J2212" t="str">
            <v>CD</v>
          </cell>
          <cell r="K2212" t="str">
            <v>AA</v>
          </cell>
          <cell r="L2212" t="str">
            <v>397000</v>
          </cell>
          <cell r="M2212" t="str">
            <v xml:space="preserve">099                                </v>
          </cell>
          <cell r="N2212" t="str">
            <v>SYSNE</v>
          </cell>
          <cell r="O2212" t="str">
            <v xml:space="preserve">NURV    </v>
          </cell>
          <cell r="P2212" t="str">
            <v>Enterprise &amp; Control Network Infrastructure</v>
          </cell>
          <cell r="Q2212" t="str">
            <v>Enterprise &amp; Control Network Infrastructure CDAA</v>
          </cell>
          <cell r="R2212">
            <v>-142575.74</v>
          </cell>
          <cell r="S2212" t="str">
            <v>5020</v>
          </cell>
          <cell r="T2212" t="str">
            <v>20P01</v>
          </cell>
          <cell r="U2212" t="str">
            <v>Programs</v>
          </cell>
          <cell r="V2212" t="str">
            <v>CD.AA.397000</v>
          </cell>
          <cell r="W2212">
            <v>9.307E-2</v>
          </cell>
          <cell r="X2212">
            <v>-13269.524121799999</v>
          </cell>
        </row>
        <row r="2213">
          <cell r="B2213" t="str">
            <v>20P01</v>
          </cell>
          <cell r="C2213" t="str">
            <v>5020</v>
          </cell>
          <cell r="D2213" t="str">
            <v>Barker Road Fiber ReRoute</v>
          </cell>
          <cell r="E2213" t="str">
            <v>09906551</v>
          </cell>
          <cell r="F2213" t="str">
            <v>GP-Cap Specific</v>
          </cell>
          <cell r="G2213">
            <v>43647</v>
          </cell>
          <cell r="H2213" t="str">
            <v>202108</v>
          </cell>
          <cell r="I2213">
            <v>202108</v>
          </cell>
          <cell r="J2213" t="str">
            <v>CD</v>
          </cell>
          <cell r="K2213" t="str">
            <v>AA</v>
          </cell>
          <cell r="L2213" t="str">
            <v>397000</v>
          </cell>
          <cell r="M2213" t="str">
            <v xml:space="preserve">099                                </v>
          </cell>
          <cell r="N2213" t="str">
            <v>00</v>
          </cell>
          <cell r="O2213" t="str">
            <v xml:space="preserve">UADD    </v>
          </cell>
          <cell r="P2213" t="str">
            <v>Enterprise &amp; Control Network Infrastructure</v>
          </cell>
          <cell r="Q2213" t="str">
            <v>Enterprise &amp; Control Network Infrastructure CDAA</v>
          </cell>
          <cell r="R2213">
            <v>2076.11</v>
          </cell>
          <cell r="S2213" t="str">
            <v>5020</v>
          </cell>
          <cell r="T2213" t="str">
            <v>20P01</v>
          </cell>
          <cell r="U2213" t="str">
            <v>Programs</v>
          </cell>
          <cell r="V2213" t="str">
            <v>CD.AA.397000</v>
          </cell>
          <cell r="W2213">
            <v>9.307E-2</v>
          </cell>
          <cell r="X2213">
            <v>193.22355770000001</v>
          </cell>
        </row>
        <row r="2214">
          <cell r="B2214" t="str">
            <v>20P01</v>
          </cell>
          <cell r="C2214" t="str">
            <v>5020</v>
          </cell>
          <cell r="D2214" t="str">
            <v>CMS Ref DCR BPA LOL NLW</v>
          </cell>
          <cell r="E2214" t="str">
            <v>09906373</v>
          </cell>
          <cell r="F2214" t="str">
            <v>GP-Cap Specific</v>
          </cell>
          <cell r="G2214">
            <v>43313</v>
          </cell>
          <cell r="H2214" t="str">
            <v>202108</v>
          </cell>
          <cell r="I2214">
            <v>202108</v>
          </cell>
          <cell r="J2214" t="str">
            <v>CD</v>
          </cell>
          <cell r="K2214" t="str">
            <v>AA</v>
          </cell>
          <cell r="L2214" t="str">
            <v>391100</v>
          </cell>
          <cell r="M2214" t="str">
            <v xml:space="preserve">099                                </v>
          </cell>
          <cell r="N2214" t="str">
            <v>00</v>
          </cell>
          <cell r="O2214" t="str">
            <v xml:space="preserve">UADD    </v>
          </cell>
          <cell r="P2214" t="str">
            <v>Enterprise &amp; Control Network Infrastructure</v>
          </cell>
          <cell r="Q2214" t="str">
            <v>Enterprise &amp; Control Network Infrastructure CDAA</v>
          </cell>
          <cell r="R2214">
            <v>1678.12</v>
          </cell>
          <cell r="S2214" t="str">
            <v>5020</v>
          </cell>
          <cell r="T2214" t="str">
            <v>20P01</v>
          </cell>
          <cell r="U2214" t="str">
            <v>Programs</v>
          </cell>
          <cell r="V2214" t="str">
            <v>CD.AA.391100</v>
          </cell>
          <cell r="W2214">
            <v>9.307E-2</v>
          </cell>
          <cell r="X2214">
            <v>156.1826284</v>
          </cell>
        </row>
        <row r="2215">
          <cell r="B2215" t="str">
            <v>20P01</v>
          </cell>
          <cell r="C2215" t="str">
            <v>5020</v>
          </cell>
          <cell r="D2215" t="str">
            <v>CMS Ref-CKL/LWO/PMN/STE</v>
          </cell>
          <cell r="E2215" t="str">
            <v>09906613</v>
          </cell>
          <cell r="F2215" t="str">
            <v>GP-Cap Specific</v>
          </cell>
          <cell r="G2215">
            <v>43800</v>
          </cell>
          <cell r="H2215" t="str">
            <v>202108</v>
          </cell>
          <cell r="I2215">
            <v>202108</v>
          </cell>
          <cell r="J2215" t="str">
            <v>CD</v>
          </cell>
          <cell r="K2215" t="str">
            <v>AA</v>
          </cell>
          <cell r="L2215" t="str">
            <v>391100</v>
          </cell>
          <cell r="M2215" t="str">
            <v xml:space="preserve">099                                </v>
          </cell>
          <cell r="N2215" t="str">
            <v>00</v>
          </cell>
          <cell r="O2215" t="str">
            <v xml:space="preserve">UADD    </v>
          </cell>
          <cell r="P2215" t="str">
            <v>Enterprise &amp; Control Network Infrastructure</v>
          </cell>
          <cell r="Q2215" t="str">
            <v>Enterprise &amp; Control Network Infrastructure CDAA</v>
          </cell>
          <cell r="R2215">
            <v>3343.78</v>
          </cell>
          <cell r="S2215" t="str">
            <v>5020</v>
          </cell>
          <cell r="T2215" t="str">
            <v>20P01</v>
          </cell>
          <cell r="U2215" t="str">
            <v>Programs</v>
          </cell>
          <cell r="V2215" t="str">
            <v>CD.AA.391100</v>
          </cell>
          <cell r="W2215">
            <v>9.307E-2</v>
          </cell>
          <cell r="X2215">
            <v>311.20560460000002</v>
          </cell>
        </row>
        <row r="2216">
          <cell r="B2216" t="str">
            <v>20P01</v>
          </cell>
          <cell r="C2216" t="str">
            <v>5020</v>
          </cell>
          <cell r="D2216" t="str">
            <v>CMS Ref-MMM/PFH/KEL/STR/DGP…</v>
          </cell>
          <cell r="E2216" t="str">
            <v>09906614</v>
          </cell>
          <cell r="F2216" t="str">
            <v>GP-Cap Specific</v>
          </cell>
          <cell r="G2216">
            <v>43800</v>
          </cell>
          <cell r="H2216" t="str">
            <v>202108</v>
          </cell>
          <cell r="I2216">
            <v>202108</v>
          </cell>
          <cell r="J2216" t="str">
            <v>CD</v>
          </cell>
          <cell r="K2216" t="str">
            <v>AA</v>
          </cell>
          <cell r="L2216" t="str">
            <v>391100</v>
          </cell>
          <cell r="M2216" t="str">
            <v xml:space="preserve">099                                </v>
          </cell>
          <cell r="N2216" t="str">
            <v>00</v>
          </cell>
          <cell r="O2216" t="str">
            <v xml:space="preserve">UADD    </v>
          </cell>
          <cell r="P2216" t="str">
            <v>Enterprise &amp; Control Network Infrastructure</v>
          </cell>
          <cell r="Q2216" t="str">
            <v>Enterprise &amp; Control Network Infrastructure CDAA</v>
          </cell>
          <cell r="R2216">
            <v>27843.89</v>
          </cell>
          <cell r="S2216" t="str">
            <v>5020</v>
          </cell>
          <cell r="T2216" t="str">
            <v>20P01</v>
          </cell>
          <cell r="U2216" t="str">
            <v>Programs</v>
          </cell>
          <cell r="V2216" t="str">
            <v>CD.AA.391100</v>
          </cell>
          <cell r="W2216">
            <v>9.307E-2</v>
          </cell>
          <cell r="X2216">
            <v>2591.4308422999998</v>
          </cell>
        </row>
        <row r="2217">
          <cell r="B2217" t="str">
            <v>20P01</v>
          </cell>
          <cell r="C2217" t="str">
            <v>5020</v>
          </cell>
          <cell r="D2217" t="str">
            <v>CWDM Implementation</v>
          </cell>
          <cell r="E2217" t="str">
            <v>09906616</v>
          </cell>
          <cell r="F2217" t="str">
            <v>GP-Cap Specific</v>
          </cell>
          <cell r="G2217">
            <v>43647</v>
          </cell>
          <cell r="H2217" t="str">
            <v>202108</v>
          </cell>
          <cell r="I2217">
            <v>202108</v>
          </cell>
          <cell r="J2217" t="str">
            <v>CD</v>
          </cell>
          <cell r="K2217" t="str">
            <v>AA</v>
          </cell>
          <cell r="L2217" t="str">
            <v>397000</v>
          </cell>
          <cell r="M2217" t="str">
            <v xml:space="preserve">099                                </v>
          </cell>
          <cell r="N2217" t="str">
            <v>00</v>
          </cell>
          <cell r="O2217" t="str">
            <v xml:space="preserve">UADD    </v>
          </cell>
          <cell r="P2217" t="str">
            <v>Enterprise &amp; Control Network Infrastructure</v>
          </cell>
          <cell r="Q2217" t="str">
            <v>Enterprise &amp; Control Network Infrastructure CDAA</v>
          </cell>
          <cell r="R2217">
            <v>40.5</v>
          </cell>
          <cell r="S2217" t="str">
            <v>5020</v>
          </cell>
          <cell r="T2217" t="str">
            <v>20P01</v>
          </cell>
          <cell r="U2217" t="str">
            <v>Programs</v>
          </cell>
          <cell r="V2217" t="str">
            <v>CD.AA.397000</v>
          </cell>
          <cell r="W2217">
            <v>9.307E-2</v>
          </cell>
          <cell r="X2217">
            <v>3.7693349999999999</v>
          </cell>
        </row>
        <row r="2218">
          <cell r="B2218" t="str">
            <v>20P01</v>
          </cell>
          <cell r="C2218" t="str">
            <v>5020</v>
          </cell>
          <cell r="D2218" t="str">
            <v>Cabinet Gorge Ntwk Rfrsh Pt 2</v>
          </cell>
          <cell r="E2218" t="str">
            <v>09906461</v>
          </cell>
          <cell r="F2218" t="str">
            <v>GP-Cap Specific</v>
          </cell>
          <cell r="G2218">
            <v>43070</v>
          </cell>
          <cell r="H2218" t="str">
            <v>202108</v>
          </cell>
          <cell r="I2218">
            <v>202108</v>
          </cell>
          <cell r="J2218" t="str">
            <v>CD</v>
          </cell>
          <cell r="K2218" t="str">
            <v>AA</v>
          </cell>
          <cell r="L2218" t="str">
            <v>397000</v>
          </cell>
          <cell r="M2218" t="str">
            <v xml:space="preserve">099                                </v>
          </cell>
          <cell r="N2218" t="str">
            <v>SYSNE</v>
          </cell>
          <cell r="O2218" t="str">
            <v xml:space="preserve">UADD    </v>
          </cell>
          <cell r="P2218" t="str">
            <v>Enterprise &amp; Control Network Infrastructure</v>
          </cell>
          <cell r="Q2218" t="str">
            <v>Enterprise &amp; Control Network Infrastructure CDAA</v>
          </cell>
          <cell r="R2218">
            <v>4954.59</v>
          </cell>
          <cell r="S2218" t="str">
            <v>5020</v>
          </cell>
          <cell r="T2218" t="str">
            <v>20P01</v>
          </cell>
          <cell r="U2218" t="str">
            <v>Programs</v>
          </cell>
          <cell r="V2218" t="str">
            <v>CD.AA.397000</v>
          </cell>
          <cell r="W2218">
            <v>9.307E-2</v>
          </cell>
          <cell r="X2218">
            <v>461.12369130000002</v>
          </cell>
        </row>
        <row r="2219">
          <cell r="B2219" t="str">
            <v>20P01</v>
          </cell>
          <cell r="C2219" t="str">
            <v>5020</v>
          </cell>
          <cell r="D2219" t="str">
            <v>MW Exp Mica Peak/W Twin/Lamont</v>
          </cell>
          <cell r="E2219" t="str">
            <v>09906520</v>
          </cell>
          <cell r="F2219" t="str">
            <v>GP-Cap Specific</v>
          </cell>
          <cell r="G2219">
            <v>43586</v>
          </cell>
          <cell r="H2219" t="str">
            <v>202108</v>
          </cell>
          <cell r="I2219">
            <v>202108</v>
          </cell>
          <cell r="J2219" t="str">
            <v>CD</v>
          </cell>
          <cell r="K2219" t="str">
            <v>AA</v>
          </cell>
          <cell r="L2219" t="str">
            <v>397000</v>
          </cell>
          <cell r="M2219" t="str">
            <v xml:space="preserve">099                                </v>
          </cell>
          <cell r="N2219" t="str">
            <v>NEXGEN</v>
          </cell>
          <cell r="O2219" t="str">
            <v xml:space="preserve">UADD    </v>
          </cell>
          <cell r="P2219" t="str">
            <v>Enterprise &amp; Control Network Infrastructure</v>
          </cell>
          <cell r="Q2219" t="str">
            <v>Enterprise &amp; Control Network Infrastructure CDAA</v>
          </cell>
          <cell r="R2219">
            <v>59309.88</v>
          </cell>
          <cell r="S2219" t="str">
            <v>5020</v>
          </cell>
          <cell r="T2219" t="str">
            <v>20P01</v>
          </cell>
          <cell r="U2219" t="str">
            <v>Programs</v>
          </cell>
          <cell r="V2219" t="str">
            <v>CD.AA.397000</v>
          </cell>
          <cell r="W2219">
            <v>9.307E-2</v>
          </cell>
          <cell r="X2219">
            <v>5519.9705316</v>
          </cell>
        </row>
        <row r="2220">
          <cell r="B2220" t="str">
            <v>20P01</v>
          </cell>
          <cell r="C2220" t="str">
            <v>5020</v>
          </cell>
          <cell r="D2220" t="str">
            <v>MW Ref Pullman to West Twin</v>
          </cell>
          <cell r="E2220" t="str">
            <v>09906509</v>
          </cell>
          <cell r="F2220" t="str">
            <v>GP-Cap Specific</v>
          </cell>
          <cell r="G2220">
            <v>43556</v>
          </cell>
          <cell r="H2220" t="str">
            <v>202108</v>
          </cell>
          <cell r="I2220">
            <v>202108</v>
          </cell>
          <cell r="J2220" t="str">
            <v>CD</v>
          </cell>
          <cell r="K2220" t="str">
            <v>AA</v>
          </cell>
          <cell r="L2220" t="str">
            <v>397000</v>
          </cell>
          <cell r="M2220" t="str">
            <v xml:space="preserve">038                                </v>
          </cell>
          <cell r="N2220" t="str">
            <v>WTN</v>
          </cell>
          <cell r="O2220" t="str">
            <v xml:space="preserve">UADD    </v>
          </cell>
          <cell r="P2220" t="str">
            <v>Enterprise &amp; Control Network Infrastructure</v>
          </cell>
          <cell r="Q2220" t="str">
            <v>Enterprise &amp; Control Network Infrastructure CDAA</v>
          </cell>
          <cell r="R2220">
            <v>5509.4</v>
          </cell>
          <cell r="S2220" t="str">
            <v>5020</v>
          </cell>
          <cell r="T2220" t="str">
            <v>20P01</v>
          </cell>
          <cell r="U2220" t="str">
            <v>Programs</v>
          </cell>
          <cell r="V2220" t="str">
            <v>CD.AA.397000</v>
          </cell>
          <cell r="W2220">
            <v>9.307E-2</v>
          </cell>
          <cell r="X2220">
            <v>512.75985800000001</v>
          </cell>
        </row>
        <row r="2221">
          <cell r="B2221" t="str">
            <v>20P01</v>
          </cell>
          <cell r="C2221" t="str">
            <v>5020</v>
          </cell>
          <cell r="D2221" t="str">
            <v>MW Ref West Twin to Cottonwood</v>
          </cell>
          <cell r="E2221" t="str">
            <v>09906510</v>
          </cell>
          <cell r="F2221" t="str">
            <v>GP-Cap Specific</v>
          </cell>
          <cell r="G2221">
            <v>43556</v>
          </cell>
          <cell r="H2221" t="str">
            <v>202108</v>
          </cell>
          <cell r="I2221">
            <v>202108</v>
          </cell>
          <cell r="J2221" t="str">
            <v>CD</v>
          </cell>
          <cell r="K2221" t="str">
            <v>AA</v>
          </cell>
          <cell r="L2221" t="str">
            <v>397000</v>
          </cell>
          <cell r="M2221" t="str">
            <v xml:space="preserve">098                                </v>
          </cell>
          <cell r="N2221" t="str">
            <v>COTCO</v>
          </cell>
          <cell r="O2221" t="str">
            <v xml:space="preserve">UADD    </v>
          </cell>
          <cell r="P2221" t="str">
            <v>Enterprise &amp; Control Network Infrastructure</v>
          </cell>
          <cell r="Q2221" t="str">
            <v>Enterprise &amp; Control Network Infrastructure CDAA</v>
          </cell>
          <cell r="R2221">
            <v>4654.41</v>
          </cell>
          <cell r="S2221" t="str">
            <v>5020</v>
          </cell>
          <cell r="T2221" t="str">
            <v>20P01</v>
          </cell>
          <cell r="U2221" t="str">
            <v>Programs</v>
          </cell>
          <cell r="V2221" t="str">
            <v>CD.AA.397000</v>
          </cell>
          <cell r="W2221">
            <v>9.307E-2</v>
          </cell>
          <cell r="X2221">
            <v>433.18593870000001</v>
          </cell>
        </row>
        <row r="2222">
          <cell r="B2222" t="str">
            <v>20P01</v>
          </cell>
          <cell r="C2222" t="str">
            <v>5020</v>
          </cell>
          <cell r="D2222" t="str">
            <v>Network Access Expans Blanket</v>
          </cell>
          <cell r="E2222" t="str">
            <v>09906872</v>
          </cell>
          <cell r="F2222" t="str">
            <v>GP-Cap Blanket</v>
          </cell>
          <cell r="G2222">
            <v>44287</v>
          </cell>
          <cell r="H2222" t="str">
            <v>202108</v>
          </cell>
          <cell r="I2222">
            <v>202108</v>
          </cell>
          <cell r="J2222" t="str">
            <v>CD</v>
          </cell>
          <cell r="K2222" t="str">
            <v>AA</v>
          </cell>
          <cell r="L2222" t="str">
            <v>397000</v>
          </cell>
          <cell r="M2222" t="str">
            <v xml:space="preserve">099                                </v>
          </cell>
          <cell r="N2222" t="str">
            <v>00</v>
          </cell>
          <cell r="O2222" t="str">
            <v xml:space="preserve">UADD    </v>
          </cell>
          <cell r="P2222" t="str">
            <v>Enterprise &amp; Control Network Infrastructure</v>
          </cell>
          <cell r="Q2222" t="str">
            <v>Enterprise &amp; Control Network Infrastructure CDAA</v>
          </cell>
          <cell r="R2222">
            <v>2046.89</v>
          </cell>
          <cell r="S2222" t="str">
            <v>5020</v>
          </cell>
          <cell r="T2222" t="str">
            <v>20P01</v>
          </cell>
          <cell r="U2222" t="str">
            <v>Programs</v>
          </cell>
          <cell r="V2222" t="str">
            <v>CD.AA.397000</v>
          </cell>
          <cell r="W2222">
            <v>9.307E-2</v>
          </cell>
          <cell r="X2222">
            <v>190.50405230000001</v>
          </cell>
        </row>
        <row r="2223">
          <cell r="B2223" t="str">
            <v>20P01</v>
          </cell>
          <cell r="C2223" t="str">
            <v>5020</v>
          </cell>
          <cell r="D2223" t="str">
            <v>Vulnerable Network Ref Pkg 1</v>
          </cell>
          <cell r="E2223" t="str">
            <v>09906672</v>
          </cell>
          <cell r="F2223" t="str">
            <v>GP-Cap Specific</v>
          </cell>
          <cell r="G2223">
            <v>43862</v>
          </cell>
          <cell r="H2223" t="str">
            <v>202108</v>
          </cell>
          <cell r="I2223">
            <v>202108</v>
          </cell>
          <cell r="J2223" t="str">
            <v>CD</v>
          </cell>
          <cell r="K2223" t="str">
            <v>AA</v>
          </cell>
          <cell r="L2223" t="str">
            <v>303100</v>
          </cell>
          <cell r="M2223" t="str">
            <v xml:space="preserve">099                                </v>
          </cell>
          <cell r="N2223" t="str">
            <v>00</v>
          </cell>
          <cell r="O2223" t="str">
            <v xml:space="preserve">UADD    </v>
          </cell>
          <cell r="P2223" t="str">
            <v>Enterprise &amp; Control Network Infrastructure</v>
          </cell>
          <cell r="Q2223" t="str">
            <v>Enterprise &amp; Control Network Infrastructure CDAA</v>
          </cell>
          <cell r="R2223">
            <v>3874.91</v>
          </cell>
          <cell r="S2223" t="str">
            <v>5020</v>
          </cell>
          <cell r="T2223" t="str">
            <v>20P01</v>
          </cell>
          <cell r="U2223" t="str">
            <v>Programs</v>
          </cell>
          <cell r="V2223" t="str">
            <v>CD.AA.303100</v>
          </cell>
          <cell r="W2223">
            <v>9.307E-2</v>
          </cell>
          <cell r="X2223">
            <v>360.6378737</v>
          </cell>
        </row>
        <row r="2224">
          <cell r="B2224" t="str">
            <v>20P01</v>
          </cell>
          <cell r="C2224" t="str">
            <v>5020</v>
          </cell>
          <cell r="D2224" t="str">
            <v>Vulnerable Network Ref Pkg 1</v>
          </cell>
          <cell r="E2224" t="str">
            <v>09906672</v>
          </cell>
          <cell r="F2224" t="str">
            <v>GP-Cap Specific</v>
          </cell>
          <cell r="G2224">
            <v>43862</v>
          </cell>
          <cell r="H2224" t="str">
            <v>202108</v>
          </cell>
          <cell r="I2224">
            <v>202108</v>
          </cell>
          <cell r="J2224" t="str">
            <v>CD</v>
          </cell>
          <cell r="K2224" t="str">
            <v>AA</v>
          </cell>
          <cell r="L2224" t="str">
            <v>391100</v>
          </cell>
          <cell r="M2224" t="str">
            <v xml:space="preserve">099                                </v>
          </cell>
          <cell r="N2224" t="str">
            <v>00</v>
          </cell>
          <cell r="O2224" t="str">
            <v xml:space="preserve">UADD    </v>
          </cell>
          <cell r="P2224" t="str">
            <v>Enterprise &amp; Control Network Infrastructure</v>
          </cell>
          <cell r="Q2224" t="str">
            <v>Enterprise &amp; Control Network Infrastructure CDAA</v>
          </cell>
          <cell r="R2224">
            <v>6833.85</v>
          </cell>
          <cell r="S2224" t="str">
            <v>5020</v>
          </cell>
          <cell r="T2224" t="str">
            <v>20P01</v>
          </cell>
          <cell r="U2224" t="str">
            <v>Programs</v>
          </cell>
          <cell r="V2224" t="str">
            <v>CD.AA.391100</v>
          </cell>
          <cell r="W2224">
            <v>9.307E-2</v>
          </cell>
          <cell r="X2224">
            <v>636.02641950000009</v>
          </cell>
        </row>
        <row r="2225">
          <cell r="B2225" t="str">
            <v>20P01</v>
          </cell>
          <cell r="C2225" t="str">
            <v>5020</v>
          </cell>
          <cell r="D2225" t="str">
            <v>WAP Replacement-Mission Campus</v>
          </cell>
          <cell r="E2225" t="str">
            <v>09906728</v>
          </cell>
          <cell r="F2225" t="str">
            <v>GP-Cap Specific</v>
          </cell>
          <cell r="G2225">
            <v>44013</v>
          </cell>
          <cell r="H2225" t="str">
            <v>202108</v>
          </cell>
          <cell r="I2225">
            <v>202108</v>
          </cell>
          <cell r="J2225" t="str">
            <v>CD</v>
          </cell>
          <cell r="K2225" t="str">
            <v>AA</v>
          </cell>
          <cell r="L2225" t="str">
            <v>397000</v>
          </cell>
          <cell r="M2225" t="str">
            <v xml:space="preserve">099                                </v>
          </cell>
          <cell r="N2225" t="str">
            <v>00</v>
          </cell>
          <cell r="O2225" t="str">
            <v xml:space="preserve">UADD    </v>
          </cell>
          <cell r="P2225" t="str">
            <v>Enterprise &amp; Control Network Infrastructure</v>
          </cell>
          <cell r="Q2225" t="str">
            <v>Enterprise &amp; Control Network Infrastructure CDAA</v>
          </cell>
          <cell r="R2225">
            <v>18109.03</v>
          </cell>
          <cell r="S2225" t="str">
            <v>5020</v>
          </cell>
          <cell r="T2225" t="str">
            <v>20P01</v>
          </cell>
          <cell r="U2225" t="str">
            <v>Programs</v>
          </cell>
          <cell r="V2225" t="str">
            <v>CD.AA.397000</v>
          </cell>
          <cell r="W2225">
            <v>9.307E-2</v>
          </cell>
          <cell r="X2225">
            <v>1685.4074220999998</v>
          </cell>
        </row>
        <row r="2226">
          <cell r="B2226" t="str">
            <v>20P01</v>
          </cell>
          <cell r="C2226" t="str">
            <v>5020</v>
          </cell>
          <cell r="D2226" t="str">
            <v>Wireless LAN Controller Refesh</v>
          </cell>
          <cell r="E2226" t="str">
            <v>09906409</v>
          </cell>
          <cell r="F2226" t="str">
            <v>GP-Cap Specific</v>
          </cell>
          <cell r="G2226">
            <v>43405</v>
          </cell>
          <cell r="H2226" t="str">
            <v>202108</v>
          </cell>
          <cell r="I2226">
            <v>202108</v>
          </cell>
          <cell r="J2226" t="str">
            <v>CD</v>
          </cell>
          <cell r="K2226" t="str">
            <v>AA</v>
          </cell>
          <cell r="L2226" t="str">
            <v>397000</v>
          </cell>
          <cell r="M2226" t="str">
            <v xml:space="preserve">099                                </v>
          </cell>
          <cell r="N2226" t="str">
            <v>SYSNE</v>
          </cell>
          <cell r="O2226" t="str">
            <v xml:space="preserve">CFNU    </v>
          </cell>
          <cell r="P2226" t="str">
            <v>Enterprise &amp; Control Network Infrastructure</v>
          </cell>
          <cell r="Q2226" t="str">
            <v>Enterprise &amp; Control Network Infrastructure CDAA</v>
          </cell>
          <cell r="R2226">
            <v>623433.38</v>
          </cell>
          <cell r="S2226" t="str">
            <v>5020</v>
          </cell>
          <cell r="T2226" t="str">
            <v>20P01</v>
          </cell>
          <cell r="U2226" t="str">
            <v>Programs</v>
          </cell>
          <cell r="V2226" t="str">
            <v>CD.AA.397000</v>
          </cell>
          <cell r="W2226">
            <v>9.307E-2</v>
          </cell>
          <cell r="X2226">
            <v>58022.944676600004</v>
          </cell>
        </row>
        <row r="2227">
          <cell r="B2227" t="str">
            <v>20P01</v>
          </cell>
          <cell r="C2227" t="str">
            <v>5020</v>
          </cell>
          <cell r="D2227" t="str">
            <v>Wireless LAN Controller Refesh</v>
          </cell>
          <cell r="E2227" t="str">
            <v>09906409</v>
          </cell>
          <cell r="F2227" t="str">
            <v>GP-Cap Specific</v>
          </cell>
          <cell r="G2227">
            <v>43405</v>
          </cell>
          <cell r="H2227" t="str">
            <v>202108</v>
          </cell>
          <cell r="I2227">
            <v>202108</v>
          </cell>
          <cell r="J2227" t="str">
            <v>CD</v>
          </cell>
          <cell r="K2227" t="str">
            <v>AA</v>
          </cell>
          <cell r="L2227" t="str">
            <v>397000</v>
          </cell>
          <cell r="M2227" t="str">
            <v xml:space="preserve">099                                </v>
          </cell>
          <cell r="N2227" t="str">
            <v>SYSNE</v>
          </cell>
          <cell r="O2227" t="str">
            <v xml:space="preserve">NURV    </v>
          </cell>
          <cell r="P2227" t="str">
            <v>Enterprise &amp; Control Network Infrastructure</v>
          </cell>
          <cell r="Q2227" t="str">
            <v>Enterprise &amp; Control Network Infrastructure CDAA</v>
          </cell>
          <cell r="R2227">
            <v>-623433.38</v>
          </cell>
          <cell r="S2227" t="str">
            <v>5020</v>
          </cell>
          <cell r="T2227" t="str">
            <v>20P01</v>
          </cell>
          <cell r="U2227" t="str">
            <v>Programs</v>
          </cell>
          <cell r="V2227" t="str">
            <v>CD.AA.397000</v>
          </cell>
          <cell r="W2227">
            <v>9.307E-2</v>
          </cell>
          <cell r="X2227">
            <v>-58022.944676600004</v>
          </cell>
        </row>
        <row r="2228">
          <cell r="B2228" t="str">
            <v>22P01</v>
          </cell>
          <cell r="C2228" t="str">
            <v>5022</v>
          </cell>
          <cell r="D2228" t="str">
            <v>Email Syst Refr: Exchange-2010</v>
          </cell>
          <cell r="E2228" t="str">
            <v>09906566</v>
          </cell>
          <cell r="F2228" t="str">
            <v>GP-Cap Specific</v>
          </cell>
          <cell r="G2228">
            <v>43040</v>
          </cell>
          <cell r="H2228" t="str">
            <v>202108</v>
          </cell>
          <cell r="I2228">
            <v>202108</v>
          </cell>
          <cell r="J2228" t="str">
            <v>CD</v>
          </cell>
          <cell r="K2228" t="str">
            <v>AA</v>
          </cell>
          <cell r="L2228" t="str">
            <v>303100</v>
          </cell>
          <cell r="M2228" t="str">
            <v xml:space="preserve">099                                </v>
          </cell>
          <cell r="N2228" t="str">
            <v>00</v>
          </cell>
          <cell r="O2228" t="str">
            <v xml:space="preserve">UADD    </v>
          </cell>
          <cell r="P2228" t="str">
            <v>Enterprise Communication Systems</v>
          </cell>
          <cell r="Q2228" t="str">
            <v>Enterprise Communication Systems</v>
          </cell>
          <cell r="R2228">
            <v>40139.57</v>
          </cell>
          <cell r="S2228" t="str">
            <v>5022</v>
          </cell>
          <cell r="T2228" t="str">
            <v>22P01</v>
          </cell>
          <cell r="U2228" t="str">
            <v>Programs</v>
          </cell>
          <cell r="V2228" t="str">
            <v>CD.AA.303100</v>
          </cell>
          <cell r="W2228">
            <v>9.307E-2</v>
          </cell>
          <cell r="X2228">
            <v>3735.7897798999998</v>
          </cell>
        </row>
        <row r="2229">
          <cell r="B2229" t="str">
            <v>22P01</v>
          </cell>
          <cell r="C2229" t="str">
            <v>5022</v>
          </cell>
          <cell r="D2229" t="str">
            <v>Email Syst Refr: Exchange-2010</v>
          </cell>
          <cell r="E2229" t="str">
            <v>09906566</v>
          </cell>
          <cell r="F2229" t="str">
            <v>GP-Cap Specific</v>
          </cell>
          <cell r="G2229">
            <v>43040</v>
          </cell>
          <cell r="H2229" t="str">
            <v>202108</v>
          </cell>
          <cell r="I2229">
            <v>202108</v>
          </cell>
          <cell r="J2229" t="str">
            <v>CD</v>
          </cell>
          <cell r="K2229" t="str">
            <v>AA</v>
          </cell>
          <cell r="L2229" t="str">
            <v>391100</v>
          </cell>
          <cell r="M2229" t="str">
            <v xml:space="preserve">099                                </v>
          </cell>
          <cell r="N2229" t="str">
            <v>00</v>
          </cell>
          <cell r="O2229" t="str">
            <v xml:space="preserve">UADD    </v>
          </cell>
          <cell r="P2229" t="str">
            <v>Enterprise Communication Systems</v>
          </cell>
          <cell r="Q2229" t="str">
            <v>Enterprise Communication Systems</v>
          </cell>
          <cell r="R2229">
            <v>0</v>
          </cell>
          <cell r="S2229" t="str">
            <v>5022</v>
          </cell>
          <cell r="T2229" t="str">
            <v>22P01</v>
          </cell>
          <cell r="U2229" t="str">
            <v>Programs</v>
          </cell>
          <cell r="V2229" t="str">
            <v>CD.AA.391100</v>
          </cell>
          <cell r="W2229">
            <v>9.307E-2</v>
          </cell>
          <cell r="X2229">
            <v>0</v>
          </cell>
        </row>
        <row r="2230">
          <cell r="B2230" t="str">
            <v>22P01</v>
          </cell>
          <cell r="C2230" t="str">
            <v>5022</v>
          </cell>
          <cell r="D2230" t="str">
            <v>MS Teams Implementation</v>
          </cell>
          <cell r="E2230" t="str">
            <v>09906703</v>
          </cell>
          <cell r="F2230" t="str">
            <v>GP-Cap Specific</v>
          </cell>
          <cell r="G2230">
            <v>43800</v>
          </cell>
          <cell r="H2230" t="str">
            <v>202108</v>
          </cell>
          <cell r="I2230">
            <v>202108</v>
          </cell>
          <cell r="J2230" t="str">
            <v>CD</v>
          </cell>
          <cell r="K2230" t="str">
            <v>AA</v>
          </cell>
          <cell r="L2230" t="str">
            <v>303100</v>
          </cell>
          <cell r="M2230" t="str">
            <v xml:space="preserve">099                                </v>
          </cell>
          <cell r="N2230" t="str">
            <v>00</v>
          </cell>
          <cell r="O2230" t="str">
            <v xml:space="preserve">UADD    </v>
          </cell>
          <cell r="P2230" t="str">
            <v>Enterprise Communication Systems</v>
          </cell>
          <cell r="Q2230" t="str">
            <v>Enterprise Communication Systems</v>
          </cell>
          <cell r="R2230">
            <v>4806.5</v>
          </cell>
          <cell r="S2230" t="str">
            <v>5022</v>
          </cell>
          <cell r="T2230" t="str">
            <v>22P01</v>
          </cell>
          <cell r="U2230" t="str">
            <v>Programs</v>
          </cell>
          <cell r="V2230" t="str">
            <v>CD.AA.303100</v>
          </cell>
          <cell r="W2230">
            <v>9.307E-2</v>
          </cell>
          <cell r="X2230">
            <v>447.34095500000001</v>
          </cell>
        </row>
        <row r="2231">
          <cell r="B2231" t="str">
            <v>22P01</v>
          </cell>
          <cell r="C2231" t="str">
            <v>5022</v>
          </cell>
          <cell r="D2231" t="str">
            <v>Mission SIP Deployment</v>
          </cell>
          <cell r="E2231" t="str">
            <v>09906665</v>
          </cell>
          <cell r="F2231" t="str">
            <v>GP-Cap Specific</v>
          </cell>
          <cell r="G2231">
            <v>43862</v>
          </cell>
          <cell r="H2231" t="str">
            <v>202108</v>
          </cell>
          <cell r="I2231">
            <v>202108</v>
          </cell>
          <cell r="J2231" t="str">
            <v>CD</v>
          </cell>
          <cell r="K2231" t="str">
            <v>AA</v>
          </cell>
          <cell r="L2231" t="str">
            <v>303100</v>
          </cell>
          <cell r="M2231" t="str">
            <v xml:space="preserve">099                                </v>
          </cell>
          <cell r="N2231" t="str">
            <v>00</v>
          </cell>
          <cell r="O2231" t="str">
            <v xml:space="preserve">UADD    </v>
          </cell>
          <cell r="P2231" t="str">
            <v>Enterprise Communication Systems</v>
          </cell>
          <cell r="Q2231" t="str">
            <v>Enterprise Communication Systems</v>
          </cell>
          <cell r="R2231">
            <v>71.180000000000007</v>
          </cell>
          <cell r="S2231" t="str">
            <v>5022</v>
          </cell>
          <cell r="T2231" t="str">
            <v>22P01</v>
          </cell>
          <cell r="U2231" t="str">
            <v>Programs</v>
          </cell>
          <cell r="V2231" t="str">
            <v>CD.AA.303100</v>
          </cell>
          <cell r="W2231">
            <v>9.307E-2</v>
          </cell>
          <cell r="X2231">
            <v>6.624722600000001</v>
          </cell>
        </row>
        <row r="2232">
          <cell r="B2232" t="str">
            <v>22P01</v>
          </cell>
          <cell r="C2232" t="str">
            <v>5022</v>
          </cell>
          <cell r="D2232" t="str">
            <v>Mission SIP Deployment</v>
          </cell>
          <cell r="E2232" t="str">
            <v>09906665</v>
          </cell>
          <cell r="F2232" t="str">
            <v>GP-Cap Specific</v>
          </cell>
          <cell r="G2232">
            <v>43862</v>
          </cell>
          <cell r="H2232" t="str">
            <v>202108</v>
          </cell>
          <cell r="I2232">
            <v>202108</v>
          </cell>
          <cell r="J2232" t="str">
            <v>CD</v>
          </cell>
          <cell r="K2232" t="str">
            <v>AA</v>
          </cell>
          <cell r="L2232" t="str">
            <v>391100</v>
          </cell>
          <cell r="M2232" t="str">
            <v xml:space="preserve">099                                </v>
          </cell>
          <cell r="N2232" t="str">
            <v>00</v>
          </cell>
          <cell r="O2232" t="str">
            <v xml:space="preserve">UADD    </v>
          </cell>
          <cell r="P2232" t="str">
            <v>Enterprise Communication Systems</v>
          </cell>
          <cell r="Q2232" t="str">
            <v>Enterprise Communication Systems</v>
          </cell>
          <cell r="R2232">
            <v>14.47</v>
          </cell>
          <cell r="S2232" t="str">
            <v>5022</v>
          </cell>
          <cell r="T2232" t="str">
            <v>22P01</v>
          </cell>
          <cell r="U2232" t="str">
            <v>Programs</v>
          </cell>
          <cell r="V2232" t="str">
            <v>CD.AA.391100</v>
          </cell>
          <cell r="W2232">
            <v>9.307E-2</v>
          </cell>
          <cell r="X2232">
            <v>1.3467229000000001</v>
          </cell>
        </row>
        <row r="2233">
          <cell r="B2233" t="str">
            <v>22P01</v>
          </cell>
          <cell r="C2233" t="str">
            <v>5022</v>
          </cell>
          <cell r="D2233" t="str">
            <v>Mission SIP Deployment</v>
          </cell>
          <cell r="E2233" t="str">
            <v>09906665</v>
          </cell>
          <cell r="F2233" t="str">
            <v>GP-Cap Specific</v>
          </cell>
          <cell r="G2233">
            <v>43862</v>
          </cell>
          <cell r="H2233" t="str">
            <v>202108</v>
          </cell>
          <cell r="I2233">
            <v>202108</v>
          </cell>
          <cell r="J2233" t="str">
            <v>CD</v>
          </cell>
          <cell r="K2233" t="str">
            <v>AA</v>
          </cell>
          <cell r="L2233" t="str">
            <v>397000</v>
          </cell>
          <cell r="M2233" t="str">
            <v xml:space="preserve">099                                </v>
          </cell>
          <cell r="N2233" t="str">
            <v>00</v>
          </cell>
          <cell r="O2233" t="str">
            <v xml:space="preserve">UADD    </v>
          </cell>
          <cell r="P2233" t="str">
            <v>Enterprise Communication Systems</v>
          </cell>
          <cell r="Q2233" t="str">
            <v>Enterprise Communication Systems</v>
          </cell>
          <cell r="R2233">
            <v>29.31</v>
          </cell>
          <cell r="S2233" t="str">
            <v>5022</v>
          </cell>
          <cell r="T2233" t="str">
            <v>22P01</v>
          </cell>
          <cell r="U2233" t="str">
            <v>Programs</v>
          </cell>
          <cell r="V2233" t="str">
            <v>CD.AA.397000</v>
          </cell>
          <cell r="W2233">
            <v>9.307E-2</v>
          </cell>
          <cell r="X2233">
            <v>2.7278816999999997</v>
          </cell>
        </row>
        <row r="2234">
          <cell r="B2234" t="str">
            <v>22P01</v>
          </cell>
          <cell r="C2234" t="str">
            <v>5022</v>
          </cell>
          <cell r="D2234" t="str">
            <v>RightFax System Refresh</v>
          </cell>
          <cell r="E2234" t="str">
            <v>09906546</v>
          </cell>
          <cell r="F2234" t="str">
            <v>GP-Cap Specific</v>
          </cell>
          <cell r="G2234">
            <v>43647</v>
          </cell>
          <cell r="H2234" t="str">
            <v>202108</v>
          </cell>
          <cell r="I2234">
            <v>202108</v>
          </cell>
          <cell r="J2234" t="str">
            <v>CD</v>
          </cell>
          <cell r="K2234" t="str">
            <v>AA</v>
          </cell>
          <cell r="L2234" t="str">
            <v>303100</v>
          </cell>
          <cell r="M2234" t="str">
            <v xml:space="preserve">099                                </v>
          </cell>
          <cell r="N2234" t="str">
            <v>00</v>
          </cell>
          <cell r="O2234" t="str">
            <v xml:space="preserve">UADD    </v>
          </cell>
          <cell r="P2234" t="str">
            <v>Enterprise Communication Systems</v>
          </cell>
          <cell r="Q2234" t="str">
            <v>Enterprise Communication Systems</v>
          </cell>
          <cell r="R2234">
            <v>102032.75</v>
          </cell>
          <cell r="S2234" t="str">
            <v>5022</v>
          </cell>
          <cell r="T2234" t="str">
            <v>22P01</v>
          </cell>
          <cell r="U2234" t="str">
            <v>Programs</v>
          </cell>
          <cell r="V2234" t="str">
            <v>CD.AA.303100</v>
          </cell>
          <cell r="W2234">
            <v>9.307E-2</v>
          </cell>
          <cell r="X2234">
            <v>9496.1880424999999</v>
          </cell>
        </row>
        <row r="2235">
          <cell r="B2235" t="str">
            <v>22P01</v>
          </cell>
          <cell r="C2235" t="str">
            <v>5022</v>
          </cell>
          <cell r="D2235" t="str">
            <v>Virtual Hold System Refresh</v>
          </cell>
          <cell r="E2235" t="str">
            <v>09906401</v>
          </cell>
          <cell r="F2235" t="str">
            <v>GP-Cap Specific</v>
          </cell>
          <cell r="G2235">
            <v>43405</v>
          </cell>
          <cell r="H2235" t="str">
            <v>202108</v>
          </cell>
          <cell r="I2235">
            <v>202108</v>
          </cell>
          <cell r="J2235" t="str">
            <v>CD</v>
          </cell>
          <cell r="K2235" t="str">
            <v>AA</v>
          </cell>
          <cell r="L2235" t="str">
            <v>303133</v>
          </cell>
          <cell r="M2235" t="str">
            <v xml:space="preserve">099                                </v>
          </cell>
          <cell r="N2235" t="str">
            <v>00</v>
          </cell>
          <cell r="O2235" t="str">
            <v xml:space="preserve">UADD    </v>
          </cell>
          <cell r="P2235" t="str">
            <v>Enterprise Communication Systems</v>
          </cell>
          <cell r="Q2235" t="str">
            <v>Enterprise Communication Systems</v>
          </cell>
          <cell r="R2235">
            <v>378674.1</v>
          </cell>
          <cell r="S2235" t="str">
            <v>5022</v>
          </cell>
          <cell r="T2235" t="str">
            <v>22P01</v>
          </cell>
          <cell r="U2235" t="str">
            <v>Programs</v>
          </cell>
          <cell r="V2235" t="str">
            <v>CD.AA.303133</v>
          </cell>
          <cell r="W2235">
            <v>9.307E-2</v>
          </cell>
          <cell r="X2235">
            <v>35243.198486999994</v>
          </cell>
        </row>
        <row r="2236">
          <cell r="B2236" t="str">
            <v>22P01</v>
          </cell>
          <cell r="C2236" t="str">
            <v>5022</v>
          </cell>
          <cell r="D2236" t="str">
            <v>Virtual Hold System Refresh</v>
          </cell>
          <cell r="E2236" t="str">
            <v>09906401</v>
          </cell>
          <cell r="F2236" t="str">
            <v>GP-Cap Specific</v>
          </cell>
          <cell r="G2236">
            <v>43405</v>
          </cell>
          <cell r="H2236" t="str">
            <v>202108</v>
          </cell>
          <cell r="I2236">
            <v>202108</v>
          </cell>
          <cell r="J2236" t="str">
            <v>CD</v>
          </cell>
          <cell r="K2236" t="str">
            <v>AA</v>
          </cell>
          <cell r="L2236" t="str">
            <v>391100</v>
          </cell>
          <cell r="M2236" t="str">
            <v xml:space="preserve">099                                </v>
          </cell>
          <cell r="N2236" t="str">
            <v>00</v>
          </cell>
          <cell r="O2236" t="str">
            <v xml:space="preserve">UADD    </v>
          </cell>
          <cell r="P2236" t="str">
            <v>Enterprise Communication Systems</v>
          </cell>
          <cell r="Q2236" t="str">
            <v>Enterprise Communication Systems</v>
          </cell>
          <cell r="R2236">
            <v>293159.18</v>
          </cell>
          <cell r="S2236" t="str">
            <v>5022</v>
          </cell>
          <cell r="T2236" t="str">
            <v>22P01</v>
          </cell>
          <cell r="U2236" t="str">
            <v>Programs</v>
          </cell>
          <cell r="V2236" t="str">
            <v>CD.AA.391100</v>
          </cell>
          <cell r="W2236">
            <v>9.307E-2</v>
          </cell>
          <cell r="X2236">
            <v>27284.324882599998</v>
          </cell>
        </row>
        <row r="2237">
          <cell r="B2237" t="str">
            <v>25P01</v>
          </cell>
          <cell r="C2237" t="str">
            <v>5025</v>
          </cell>
          <cell r="D2237" t="str">
            <v>DC Plant Refresh - Devil's Gap</v>
          </cell>
          <cell r="E2237" t="str">
            <v>09906687</v>
          </cell>
          <cell r="F2237" t="str">
            <v>GP-Cap Specific</v>
          </cell>
          <cell r="G2237">
            <v>43922</v>
          </cell>
          <cell r="H2237" t="str">
            <v>202108</v>
          </cell>
          <cell r="I2237">
            <v>202108</v>
          </cell>
          <cell r="J2237" t="str">
            <v>CD</v>
          </cell>
          <cell r="K2237" t="str">
            <v>AA</v>
          </cell>
          <cell r="L2237" t="str">
            <v>397000</v>
          </cell>
          <cell r="M2237" t="str">
            <v xml:space="preserve">099                                </v>
          </cell>
          <cell r="N2237" t="str">
            <v>00</v>
          </cell>
          <cell r="O2237" t="str">
            <v xml:space="preserve">UADD    </v>
          </cell>
          <cell r="P2237" t="str">
            <v>Environmental Control &amp; Monitoring Systems</v>
          </cell>
          <cell r="Q2237" t="str">
            <v>Environmental Control &amp; Monitoring Systems</v>
          </cell>
          <cell r="R2237">
            <v>3660.18</v>
          </cell>
          <cell r="S2237" t="str">
            <v>5025</v>
          </cell>
          <cell r="T2237" t="str">
            <v>25P01</v>
          </cell>
          <cell r="U2237" t="str">
            <v>Programs</v>
          </cell>
          <cell r="V2237" t="str">
            <v>CD.AA.397000</v>
          </cell>
          <cell r="W2237">
            <v>9.307E-2</v>
          </cell>
          <cell r="X2237">
            <v>340.65295259999999</v>
          </cell>
        </row>
        <row r="2238">
          <cell r="B2238" t="str">
            <v>25P01</v>
          </cell>
          <cell r="C2238" t="str">
            <v>5025</v>
          </cell>
          <cell r="D2238" t="str">
            <v>ECMS 2021 Battery Refresh Blnk</v>
          </cell>
          <cell r="E2238" t="str">
            <v>09906809</v>
          </cell>
          <cell r="F2238" t="str">
            <v>GP-Cap Blanket</v>
          </cell>
          <cell r="G2238">
            <v>44197</v>
          </cell>
          <cell r="H2238" t="str">
            <v>202108</v>
          </cell>
          <cell r="I2238">
            <v>202108</v>
          </cell>
          <cell r="J2238" t="str">
            <v>CD</v>
          </cell>
          <cell r="K2238" t="str">
            <v>AA</v>
          </cell>
          <cell r="L2238" t="str">
            <v>397000</v>
          </cell>
          <cell r="M2238" t="str">
            <v xml:space="preserve">099                                </v>
          </cell>
          <cell r="N2238" t="str">
            <v>00</v>
          </cell>
          <cell r="O2238" t="str">
            <v xml:space="preserve">UADD    </v>
          </cell>
          <cell r="P2238" t="str">
            <v>Environmental Control &amp; Monitoring Systems</v>
          </cell>
          <cell r="Q2238" t="str">
            <v>Environmental Control &amp; Monitoring Systems</v>
          </cell>
          <cell r="R2238">
            <v>6437.76</v>
          </cell>
          <cell r="S2238" t="str">
            <v>5025</v>
          </cell>
          <cell r="T2238" t="str">
            <v>25P01</v>
          </cell>
          <cell r="U2238" t="str">
            <v>Programs</v>
          </cell>
          <cell r="V2238" t="str">
            <v>CD.AA.397000</v>
          </cell>
          <cell r="W2238">
            <v>9.307E-2</v>
          </cell>
          <cell r="X2238">
            <v>599.16232320000006</v>
          </cell>
        </row>
        <row r="2239">
          <cell r="B2239" t="str">
            <v>25P01</v>
          </cell>
          <cell r="C2239" t="str">
            <v>5025</v>
          </cell>
          <cell r="D2239" t="str">
            <v>ECMS Battery Refresh Blkt 2020</v>
          </cell>
          <cell r="E2239" t="str">
            <v>09906620</v>
          </cell>
          <cell r="F2239" t="str">
            <v>GP-Cap Blanket</v>
          </cell>
          <cell r="G2239">
            <v>43800</v>
          </cell>
          <cell r="H2239" t="str">
            <v>202108</v>
          </cell>
          <cell r="I2239">
            <v>202108</v>
          </cell>
          <cell r="J2239" t="str">
            <v>CD</v>
          </cell>
          <cell r="K2239" t="str">
            <v>AA</v>
          </cell>
          <cell r="L2239" t="str">
            <v>397000</v>
          </cell>
          <cell r="M2239" t="str">
            <v xml:space="preserve">099                                </v>
          </cell>
          <cell r="N2239" t="str">
            <v>00</v>
          </cell>
          <cell r="O2239" t="str">
            <v xml:space="preserve">CFNU    </v>
          </cell>
          <cell r="P2239" t="str">
            <v>Environmental Control &amp; Monitoring Systems</v>
          </cell>
          <cell r="Q2239" t="str">
            <v>Environmental Control &amp; Monitoring Systems</v>
          </cell>
          <cell r="R2239">
            <v>13014.27</v>
          </cell>
          <cell r="S2239" t="str">
            <v>5025</v>
          </cell>
          <cell r="T2239" t="str">
            <v>25P01</v>
          </cell>
          <cell r="U2239" t="str">
            <v>Programs</v>
          </cell>
          <cell r="V2239" t="str">
            <v>CD.AA.397000</v>
          </cell>
          <cell r="W2239">
            <v>9.307E-2</v>
          </cell>
          <cell r="X2239">
            <v>1211.2381089</v>
          </cell>
        </row>
        <row r="2240">
          <cell r="B2240" t="str">
            <v>25P01</v>
          </cell>
          <cell r="C2240" t="str">
            <v>5025</v>
          </cell>
          <cell r="D2240" t="str">
            <v>ECMS Battery Refresh Blkt 2020</v>
          </cell>
          <cell r="E2240" t="str">
            <v>09906620</v>
          </cell>
          <cell r="F2240" t="str">
            <v>GP-Cap Blanket</v>
          </cell>
          <cell r="G2240">
            <v>43800</v>
          </cell>
          <cell r="H2240" t="str">
            <v>202108</v>
          </cell>
          <cell r="I2240">
            <v>202108</v>
          </cell>
          <cell r="J2240" t="str">
            <v>CD</v>
          </cell>
          <cell r="K2240" t="str">
            <v>AA</v>
          </cell>
          <cell r="L2240" t="str">
            <v>397000</v>
          </cell>
          <cell r="M2240" t="str">
            <v xml:space="preserve">099                                </v>
          </cell>
          <cell r="N2240" t="str">
            <v>00</v>
          </cell>
          <cell r="O2240" t="str">
            <v xml:space="preserve">NURV    </v>
          </cell>
          <cell r="P2240" t="str">
            <v>Environmental Control &amp; Monitoring Systems</v>
          </cell>
          <cell r="Q2240" t="str">
            <v>Environmental Control &amp; Monitoring Systems</v>
          </cell>
          <cell r="R2240">
            <v>-13014.27</v>
          </cell>
          <cell r="S2240" t="str">
            <v>5025</v>
          </cell>
          <cell r="T2240" t="str">
            <v>25P01</v>
          </cell>
          <cell r="U2240" t="str">
            <v>Programs</v>
          </cell>
          <cell r="V2240" t="str">
            <v>CD.AA.397000</v>
          </cell>
          <cell r="W2240">
            <v>9.307E-2</v>
          </cell>
          <cell r="X2240">
            <v>-1211.2381089</v>
          </cell>
        </row>
        <row r="2241">
          <cell r="B2241" t="str">
            <v>25P01</v>
          </cell>
          <cell r="C2241" t="str">
            <v>5025</v>
          </cell>
          <cell r="D2241" t="str">
            <v>ECMS Battery Refresh Blkt 2020</v>
          </cell>
          <cell r="E2241" t="str">
            <v>09906620</v>
          </cell>
          <cell r="F2241" t="str">
            <v>GP-Cap Blanket</v>
          </cell>
          <cell r="G2241">
            <v>43800</v>
          </cell>
          <cell r="H2241" t="str">
            <v>202108</v>
          </cell>
          <cell r="I2241">
            <v>202108</v>
          </cell>
          <cell r="J2241" t="str">
            <v>CD</v>
          </cell>
          <cell r="K2241" t="str">
            <v>AA</v>
          </cell>
          <cell r="L2241" t="str">
            <v>397000</v>
          </cell>
          <cell r="M2241" t="str">
            <v xml:space="preserve">099                                </v>
          </cell>
          <cell r="N2241" t="str">
            <v>00</v>
          </cell>
          <cell r="O2241" t="str">
            <v xml:space="preserve">UADD    </v>
          </cell>
          <cell r="P2241" t="str">
            <v>Environmental Control &amp; Monitoring Systems</v>
          </cell>
          <cell r="Q2241" t="str">
            <v>Environmental Control &amp; Monitoring Systems</v>
          </cell>
          <cell r="R2241">
            <v>15382.03</v>
          </cell>
          <cell r="S2241" t="str">
            <v>5025</v>
          </cell>
          <cell r="T2241" t="str">
            <v>25P01</v>
          </cell>
          <cell r="U2241" t="str">
            <v>Programs</v>
          </cell>
          <cell r="V2241" t="str">
            <v>CD.AA.397000</v>
          </cell>
          <cell r="W2241">
            <v>9.307E-2</v>
          </cell>
          <cell r="X2241">
            <v>1431.6055321000001</v>
          </cell>
        </row>
        <row r="2242">
          <cell r="B2242" t="str">
            <v>25P01</v>
          </cell>
          <cell r="C2242" t="str">
            <v>5025</v>
          </cell>
          <cell r="D2242" t="str">
            <v>Jack Stewart -UPS Refresh</v>
          </cell>
          <cell r="E2242" t="str">
            <v>09906544</v>
          </cell>
          <cell r="F2242" t="str">
            <v>GP-Cap Specific</v>
          </cell>
          <cell r="G2242">
            <v>43647</v>
          </cell>
          <cell r="H2242" t="str">
            <v>202108</v>
          </cell>
          <cell r="I2242">
            <v>202108</v>
          </cell>
          <cell r="J2242" t="str">
            <v>CD</v>
          </cell>
          <cell r="K2242" t="str">
            <v>AA</v>
          </cell>
          <cell r="L2242" t="str">
            <v>397000</v>
          </cell>
          <cell r="M2242" t="str">
            <v xml:space="preserve">099                                </v>
          </cell>
          <cell r="N2242" t="str">
            <v>CRAFT</v>
          </cell>
          <cell r="O2242" t="str">
            <v xml:space="preserve">CFNU    </v>
          </cell>
          <cell r="P2242" t="str">
            <v>Environmental Control &amp; Monitoring Systems</v>
          </cell>
          <cell r="Q2242" t="str">
            <v>Environmental Control &amp; Monitoring Systems</v>
          </cell>
          <cell r="R2242">
            <v>27078.240000000002</v>
          </cell>
          <cell r="S2242" t="str">
            <v>5025</v>
          </cell>
          <cell r="T2242" t="str">
            <v>25P01</v>
          </cell>
          <cell r="U2242" t="str">
            <v>Programs</v>
          </cell>
          <cell r="V2242" t="str">
            <v>CD.AA.397000</v>
          </cell>
          <cell r="W2242">
            <v>9.307E-2</v>
          </cell>
          <cell r="X2242">
            <v>2520.1717968000003</v>
          </cell>
        </row>
        <row r="2243">
          <cell r="B2243" t="str">
            <v>25P01</v>
          </cell>
          <cell r="C2243" t="str">
            <v>5025</v>
          </cell>
          <cell r="D2243" t="str">
            <v>Jack Stewart -UPS Refresh</v>
          </cell>
          <cell r="E2243" t="str">
            <v>09906544</v>
          </cell>
          <cell r="F2243" t="str">
            <v>GP-Cap Specific</v>
          </cell>
          <cell r="G2243">
            <v>43647</v>
          </cell>
          <cell r="H2243" t="str">
            <v>202108</v>
          </cell>
          <cell r="I2243">
            <v>202108</v>
          </cell>
          <cell r="J2243" t="str">
            <v>CD</v>
          </cell>
          <cell r="K2243" t="str">
            <v>AA</v>
          </cell>
          <cell r="L2243" t="str">
            <v>397000</v>
          </cell>
          <cell r="M2243" t="str">
            <v xml:space="preserve">099                                </v>
          </cell>
          <cell r="N2243" t="str">
            <v>CRAFT</v>
          </cell>
          <cell r="O2243" t="str">
            <v xml:space="preserve">NURV    </v>
          </cell>
          <cell r="P2243" t="str">
            <v>Environmental Control &amp; Monitoring Systems</v>
          </cell>
          <cell r="Q2243" t="str">
            <v>Environmental Control &amp; Monitoring Systems</v>
          </cell>
          <cell r="R2243">
            <v>-27078.240000000002</v>
          </cell>
          <cell r="S2243" t="str">
            <v>5025</v>
          </cell>
          <cell r="T2243" t="str">
            <v>25P01</v>
          </cell>
          <cell r="U2243" t="str">
            <v>Programs</v>
          </cell>
          <cell r="V2243" t="str">
            <v>CD.AA.397000</v>
          </cell>
          <cell r="W2243">
            <v>9.307E-2</v>
          </cell>
          <cell r="X2243">
            <v>-2520.1717968000003</v>
          </cell>
        </row>
        <row r="2244">
          <cell r="B2244" t="str">
            <v>25P01</v>
          </cell>
          <cell r="C2244" t="str">
            <v>5025</v>
          </cell>
          <cell r="D2244" t="str">
            <v>Mission Central -UPS Refresh</v>
          </cell>
          <cell r="E2244" t="str">
            <v>09906643</v>
          </cell>
          <cell r="F2244" t="str">
            <v>GP-Cap Specific</v>
          </cell>
          <cell r="G2244">
            <v>43831</v>
          </cell>
          <cell r="H2244" t="str">
            <v>202108</v>
          </cell>
          <cell r="I2244">
            <v>202108</v>
          </cell>
          <cell r="J2244" t="str">
            <v>CD</v>
          </cell>
          <cell r="K2244" t="str">
            <v>AA</v>
          </cell>
          <cell r="L2244" t="str">
            <v>397000</v>
          </cell>
          <cell r="M2244" t="str">
            <v xml:space="preserve">099                                </v>
          </cell>
          <cell r="N2244" t="str">
            <v>00</v>
          </cell>
          <cell r="O2244" t="str">
            <v xml:space="preserve">UADD    </v>
          </cell>
          <cell r="P2244" t="str">
            <v>Environmental Control &amp; Monitoring Systems</v>
          </cell>
          <cell r="Q2244" t="str">
            <v>Environmental Control &amp; Monitoring Systems</v>
          </cell>
          <cell r="R2244">
            <v>1574.6</v>
          </cell>
          <cell r="S2244" t="str">
            <v>5025</v>
          </cell>
          <cell r="T2244" t="str">
            <v>25P01</v>
          </cell>
          <cell r="U2244" t="str">
            <v>Programs</v>
          </cell>
          <cell r="V2244" t="str">
            <v>CD.AA.397000</v>
          </cell>
          <cell r="W2244">
            <v>9.307E-2</v>
          </cell>
          <cell r="X2244">
            <v>146.548022</v>
          </cell>
        </row>
        <row r="2245">
          <cell r="B2245" t="str">
            <v>25P01</v>
          </cell>
          <cell r="C2245" t="str">
            <v>5025</v>
          </cell>
          <cell r="D2245" t="str">
            <v>Mission Telephone Rm -DC plant</v>
          </cell>
          <cell r="E2245" t="str">
            <v>09906325</v>
          </cell>
          <cell r="F2245" t="str">
            <v>GP-Cap Specific</v>
          </cell>
          <cell r="G2245">
            <v>42401</v>
          </cell>
          <cell r="H2245" t="str">
            <v>202108</v>
          </cell>
          <cell r="I2245">
            <v>202108</v>
          </cell>
          <cell r="J2245" t="str">
            <v>CD</v>
          </cell>
          <cell r="K2245" t="str">
            <v>AA</v>
          </cell>
          <cell r="L2245" t="str">
            <v>397000</v>
          </cell>
          <cell r="M2245" t="str">
            <v xml:space="preserve">099                                </v>
          </cell>
          <cell r="N2245" t="str">
            <v>SYSNE</v>
          </cell>
          <cell r="O2245" t="str">
            <v xml:space="preserve">UADD    </v>
          </cell>
          <cell r="P2245" t="str">
            <v>Environmental Control &amp; Monitoring Systems</v>
          </cell>
          <cell r="Q2245" t="str">
            <v>Environmental Control &amp; Monitoring Systems</v>
          </cell>
          <cell r="R2245">
            <v>1716.84</v>
          </cell>
          <cell r="S2245" t="str">
            <v>5025</v>
          </cell>
          <cell r="T2245" t="str">
            <v>25P01</v>
          </cell>
          <cell r="U2245" t="str">
            <v>Programs</v>
          </cell>
          <cell r="V2245" t="str">
            <v>CD.AA.397000</v>
          </cell>
          <cell r="W2245">
            <v>9.307E-2</v>
          </cell>
          <cell r="X2245">
            <v>159.7862988</v>
          </cell>
        </row>
        <row r="2246">
          <cell r="B2246" t="str">
            <v>25P01</v>
          </cell>
          <cell r="C2246" t="str">
            <v>5025</v>
          </cell>
          <cell r="D2246" t="str">
            <v>Mt Spokane Fire Prot Ref</v>
          </cell>
          <cell r="E2246" t="str">
            <v>09906751</v>
          </cell>
          <cell r="F2246" t="str">
            <v>GP-Cap Specific</v>
          </cell>
          <cell r="G2246">
            <v>44105</v>
          </cell>
          <cell r="H2246" t="str">
            <v>202108</v>
          </cell>
          <cell r="I2246">
            <v>202108</v>
          </cell>
          <cell r="J2246" t="str">
            <v>CD</v>
          </cell>
          <cell r="K2246" t="str">
            <v>AA</v>
          </cell>
          <cell r="L2246" t="str">
            <v>397000</v>
          </cell>
          <cell r="M2246" t="str">
            <v xml:space="preserve">099                                </v>
          </cell>
          <cell r="N2246" t="str">
            <v>00</v>
          </cell>
          <cell r="O2246" t="str">
            <v xml:space="preserve">UADD    </v>
          </cell>
          <cell r="P2246" t="str">
            <v>Environmental Control &amp; Monitoring Systems</v>
          </cell>
          <cell r="Q2246" t="str">
            <v>Environmental Control &amp; Monitoring Systems</v>
          </cell>
          <cell r="R2246">
            <v>1091.55</v>
          </cell>
          <cell r="S2246" t="str">
            <v>5025</v>
          </cell>
          <cell r="T2246" t="str">
            <v>25P01</v>
          </cell>
          <cell r="U2246" t="str">
            <v>Programs</v>
          </cell>
          <cell r="V2246" t="str">
            <v>CD.AA.397000</v>
          </cell>
          <cell r="W2246">
            <v>9.307E-2</v>
          </cell>
          <cell r="X2246">
            <v>101.5905585</v>
          </cell>
        </row>
        <row r="2247">
          <cell r="B2247" t="str">
            <v>25P01</v>
          </cell>
          <cell r="C2247" t="str">
            <v>5025</v>
          </cell>
          <cell r="D2247" t="str">
            <v>UPS Refresh Grants Pass Office</v>
          </cell>
          <cell r="E2247" t="str">
            <v>09906808</v>
          </cell>
          <cell r="F2247" t="str">
            <v>GP-Cap Specific</v>
          </cell>
          <cell r="G2247">
            <v>44197</v>
          </cell>
          <cell r="H2247" t="str">
            <v>202108</v>
          </cell>
          <cell r="I2247">
            <v>202108</v>
          </cell>
          <cell r="J2247" t="str">
            <v>CD</v>
          </cell>
          <cell r="K2247" t="str">
            <v>AA</v>
          </cell>
          <cell r="L2247" t="str">
            <v>397000</v>
          </cell>
          <cell r="M2247" t="str">
            <v xml:space="preserve">099                                </v>
          </cell>
          <cell r="N2247" t="str">
            <v>00</v>
          </cell>
          <cell r="O2247" t="str">
            <v xml:space="preserve">UADD    </v>
          </cell>
          <cell r="P2247" t="str">
            <v>Environmental Control &amp; Monitoring Systems</v>
          </cell>
          <cell r="Q2247" t="str">
            <v>Environmental Control &amp; Monitoring Systems</v>
          </cell>
          <cell r="R2247">
            <v>18561.34</v>
          </cell>
          <cell r="S2247" t="str">
            <v>5025</v>
          </cell>
          <cell r="T2247" t="str">
            <v>25P01</v>
          </cell>
          <cell r="U2247" t="str">
            <v>Programs</v>
          </cell>
          <cell r="V2247" t="str">
            <v>CD.AA.397000</v>
          </cell>
          <cell r="W2247">
            <v>9.307E-2</v>
          </cell>
          <cell r="X2247">
            <v>1727.5039138</v>
          </cell>
        </row>
        <row r="2248">
          <cell r="B2248" t="str">
            <v>26W01</v>
          </cell>
          <cell r="C2248" t="str">
            <v>5026</v>
          </cell>
          <cell r="D2248" t="str">
            <v>ECM Upgrade</v>
          </cell>
          <cell r="E2248" t="str">
            <v>09906714</v>
          </cell>
          <cell r="F2248" t="str">
            <v>GP-Cap Specific</v>
          </cell>
          <cell r="G2248">
            <v>43983</v>
          </cell>
          <cell r="H2248" t="str">
            <v>202108</v>
          </cell>
          <cell r="I2248">
            <v>202108</v>
          </cell>
          <cell r="J2248" t="str">
            <v>CD</v>
          </cell>
          <cell r="K2248" t="str">
            <v>AA</v>
          </cell>
          <cell r="L2248" t="str">
            <v>303100</v>
          </cell>
          <cell r="M2248" t="str">
            <v xml:space="preserve">099                                </v>
          </cell>
          <cell r="N2248" t="str">
            <v>00</v>
          </cell>
          <cell r="O2248" t="str">
            <v xml:space="preserve">UADD    </v>
          </cell>
          <cell r="P2248" t="str">
            <v>ET Modernization &amp; Op Efficiency - Technology</v>
          </cell>
          <cell r="Q2248" t="str">
            <v>ET Modernization &amp; Op Efficiency - Technology</v>
          </cell>
          <cell r="R2248">
            <v>2681.67</v>
          </cell>
          <cell r="S2248" t="str">
            <v>5026</v>
          </cell>
          <cell r="T2248" t="str">
            <v>26W01</v>
          </cell>
          <cell r="U2248" t="str">
            <v>Programs</v>
          </cell>
          <cell r="V2248" t="str">
            <v>CD.AA.303100</v>
          </cell>
          <cell r="W2248">
            <v>9.307E-2</v>
          </cell>
          <cell r="X2248">
            <v>249.58302689999999</v>
          </cell>
        </row>
        <row r="2249">
          <cell r="B2249" t="str">
            <v>26W01</v>
          </cell>
          <cell r="C2249" t="str">
            <v>5026</v>
          </cell>
          <cell r="D2249" t="str">
            <v>ECM Upgrade</v>
          </cell>
          <cell r="E2249" t="str">
            <v>09906714</v>
          </cell>
          <cell r="F2249" t="str">
            <v>GP-Cap Specific</v>
          </cell>
          <cell r="G2249">
            <v>43983</v>
          </cell>
          <cell r="H2249" t="str">
            <v>202108</v>
          </cell>
          <cell r="I2249">
            <v>202108</v>
          </cell>
          <cell r="J2249" t="str">
            <v>CD</v>
          </cell>
          <cell r="K2249" t="str">
            <v>AA</v>
          </cell>
          <cell r="L2249" t="str">
            <v>391100</v>
          </cell>
          <cell r="M2249" t="str">
            <v xml:space="preserve">099                                </v>
          </cell>
          <cell r="N2249" t="str">
            <v>00</v>
          </cell>
          <cell r="O2249" t="str">
            <v xml:space="preserve">UADD    </v>
          </cell>
          <cell r="P2249" t="str">
            <v>ET Modernization &amp; Op Efficiency - Technology</v>
          </cell>
          <cell r="Q2249" t="str">
            <v>ET Modernization &amp; Op Efficiency - Technology</v>
          </cell>
          <cell r="R2249">
            <v>424.34</v>
          </cell>
          <cell r="S2249" t="str">
            <v>5026</v>
          </cell>
          <cell r="T2249" t="str">
            <v>26W01</v>
          </cell>
          <cell r="U2249" t="str">
            <v>Programs</v>
          </cell>
          <cell r="V2249" t="str">
            <v>CD.AA.391100</v>
          </cell>
          <cell r="W2249">
            <v>9.307E-2</v>
          </cell>
          <cell r="X2249">
            <v>39.493323799999999</v>
          </cell>
        </row>
        <row r="2250">
          <cell r="B2250" t="str">
            <v>26W01</v>
          </cell>
          <cell r="C2250" t="str">
            <v>5026</v>
          </cell>
          <cell r="D2250" t="str">
            <v>Globalscape Upgrade 2020</v>
          </cell>
          <cell r="E2250" t="str">
            <v>09906730</v>
          </cell>
          <cell r="F2250" t="str">
            <v>GP-Cap Specific</v>
          </cell>
          <cell r="G2250">
            <v>44013</v>
          </cell>
          <cell r="H2250" t="str">
            <v>202108</v>
          </cell>
          <cell r="I2250">
            <v>202108</v>
          </cell>
          <cell r="J2250" t="str">
            <v>CD</v>
          </cell>
          <cell r="K2250" t="str">
            <v>AA</v>
          </cell>
          <cell r="L2250" t="str">
            <v>303100</v>
          </cell>
          <cell r="M2250" t="str">
            <v xml:space="preserve">099                                </v>
          </cell>
          <cell r="N2250" t="str">
            <v>00</v>
          </cell>
          <cell r="O2250" t="str">
            <v xml:space="preserve">UADD    </v>
          </cell>
          <cell r="P2250" t="str">
            <v>ET Modernization &amp; Op Efficiency - Technology</v>
          </cell>
          <cell r="Q2250" t="str">
            <v>ET Modernization &amp; Op Efficiency - Technology</v>
          </cell>
          <cell r="R2250">
            <v>362965.79</v>
          </cell>
          <cell r="S2250" t="str">
            <v>5026</v>
          </cell>
          <cell r="T2250" t="str">
            <v>26W01</v>
          </cell>
          <cell r="U2250" t="str">
            <v>Programs</v>
          </cell>
          <cell r="V2250" t="str">
            <v>CD.AA.303100</v>
          </cell>
          <cell r="W2250">
            <v>9.307E-2</v>
          </cell>
          <cell r="X2250">
            <v>33781.226075300001</v>
          </cell>
        </row>
        <row r="2251">
          <cell r="B2251" t="str">
            <v>27P01</v>
          </cell>
          <cell r="C2251" t="str">
            <v>5027</v>
          </cell>
          <cell r="D2251" t="str">
            <v xml:space="preserve"> FNLSR Planning and Segment 1	</v>
          </cell>
          <cell r="E2251" t="str">
            <v>09906346</v>
          </cell>
          <cell r="F2251" t="str">
            <v>GP-Cap Specific</v>
          </cell>
          <cell r="G2251">
            <v>43252</v>
          </cell>
          <cell r="H2251" t="str">
            <v>202108</v>
          </cell>
          <cell r="I2251">
            <v>202108</v>
          </cell>
          <cell r="J2251" t="str">
            <v>CD</v>
          </cell>
          <cell r="K2251" t="str">
            <v>AA</v>
          </cell>
          <cell r="L2251" t="str">
            <v>397000</v>
          </cell>
          <cell r="M2251" t="str">
            <v xml:space="preserve">099                                </v>
          </cell>
          <cell r="N2251" t="str">
            <v>SYSNE</v>
          </cell>
          <cell r="O2251" t="str">
            <v xml:space="preserve">CFNU    </v>
          </cell>
          <cell r="P2251" t="str">
            <v>Fiber Network Lease Service Replacement</v>
          </cell>
          <cell r="Q2251" t="str">
            <v>Fiber Network Lease Service Replacement</v>
          </cell>
          <cell r="R2251">
            <v>530725.56000000006</v>
          </cell>
          <cell r="S2251" t="str">
            <v>5027</v>
          </cell>
          <cell r="T2251" t="str">
            <v>27P01</v>
          </cell>
          <cell r="U2251" t="str">
            <v>Programs</v>
          </cell>
          <cell r="V2251" t="str">
            <v>CD.AA.397000</v>
          </cell>
          <cell r="W2251">
            <v>9.307E-2</v>
          </cell>
          <cell r="X2251">
            <v>49394.627869200005</v>
          </cell>
        </row>
        <row r="2252">
          <cell r="B2252" t="str">
            <v>27P01</v>
          </cell>
          <cell r="C2252" t="str">
            <v>5027</v>
          </cell>
          <cell r="D2252" t="str">
            <v xml:space="preserve"> FNLSR Planning and Segment 1	</v>
          </cell>
          <cell r="E2252" t="str">
            <v>09906346</v>
          </cell>
          <cell r="F2252" t="str">
            <v>GP-Cap Specific</v>
          </cell>
          <cell r="G2252">
            <v>43252</v>
          </cell>
          <cell r="H2252" t="str">
            <v>202108</v>
          </cell>
          <cell r="I2252">
            <v>202108</v>
          </cell>
          <cell r="J2252" t="str">
            <v>CD</v>
          </cell>
          <cell r="K2252" t="str">
            <v>AA</v>
          </cell>
          <cell r="L2252" t="str">
            <v>397000</v>
          </cell>
          <cell r="M2252" t="str">
            <v xml:space="preserve">099                                </v>
          </cell>
          <cell r="N2252" t="str">
            <v>SYSNE</v>
          </cell>
          <cell r="O2252" t="str">
            <v xml:space="preserve">NURV    </v>
          </cell>
          <cell r="P2252" t="str">
            <v>Fiber Network Lease Service Replacement</v>
          </cell>
          <cell r="Q2252" t="str">
            <v>Fiber Network Lease Service Replacement</v>
          </cell>
          <cell r="R2252">
            <v>-530725.56000000006</v>
          </cell>
          <cell r="S2252" t="str">
            <v>5027</v>
          </cell>
          <cell r="T2252" t="str">
            <v>27P01</v>
          </cell>
          <cell r="U2252" t="str">
            <v>Programs</v>
          </cell>
          <cell r="V2252" t="str">
            <v>CD.AA.397000</v>
          </cell>
          <cell r="W2252">
            <v>9.307E-2</v>
          </cell>
          <cell r="X2252">
            <v>-49394.627869200005</v>
          </cell>
        </row>
        <row r="2253">
          <cell r="B2253" t="str">
            <v>27P01</v>
          </cell>
          <cell r="C2253" t="str">
            <v>5027</v>
          </cell>
          <cell r="D2253" t="str">
            <v>FNLSR - Dollar Rd to Millwood</v>
          </cell>
          <cell r="E2253" t="str">
            <v>09906540</v>
          </cell>
          <cell r="F2253" t="str">
            <v>GP-Cap Specific</v>
          </cell>
          <cell r="G2253">
            <v>43617</v>
          </cell>
          <cell r="H2253" t="str">
            <v>202108</v>
          </cell>
          <cell r="I2253">
            <v>202108</v>
          </cell>
          <cell r="J2253" t="str">
            <v>CD</v>
          </cell>
          <cell r="K2253" t="str">
            <v>AA</v>
          </cell>
          <cell r="L2253" t="str">
            <v>397000</v>
          </cell>
          <cell r="M2253" t="str">
            <v xml:space="preserve">099                                </v>
          </cell>
          <cell r="N2253" t="str">
            <v>MILCOM</v>
          </cell>
          <cell r="O2253" t="str">
            <v xml:space="preserve">UADD    </v>
          </cell>
          <cell r="P2253" t="str">
            <v>Fiber Network Lease Service Replacement</v>
          </cell>
          <cell r="Q2253" t="str">
            <v>Fiber Network Lease Service Replacement</v>
          </cell>
          <cell r="R2253">
            <v>814.91</v>
          </cell>
          <cell r="S2253" t="str">
            <v>5027</v>
          </cell>
          <cell r="T2253" t="str">
            <v>27P01</v>
          </cell>
          <cell r="U2253" t="str">
            <v>Programs</v>
          </cell>
          <cell r="V2253" t="str">
            <v>CD.AA.397000</v>
          </cell>
          <cell r="W2253">
            <v>9.307E-2</v>
          </cell>
          <cell r="X2253">
            <v>75.843673699999997</v>
          </cell>
        </row>
        <row r="2254">
          <cell r="B2254" t="str">
            <v>28W01</v>
          </cell>
          <cell r="C2254" t="str">
            <v>5028</v>
          </cell>
          <cell r="D2254" t="str">
            <v>Cashbook Replacement</v>
          </cell>
          <cell r="E2254" t="str">
            <v>09906523</v>
          </cell>
          <cell r="F2254" t="str">
            <v>GP-Cap Specific</v>
          </cell>
          <cell r="G2254">
            <v>43586</v>
          </cell>
          <cell r="H2254" t="str">
            <v>202108</v>
          </cell>
          <cell r="I2254">
            <v>202108</v>
          </cell>
          <cell r="J2254" t="str">
            <v>CD</v>
          </cell>
          <cell r="K2254" t="str">
            <v>AA</v>
          </cell>
          <cell r="L2254" t="str">
            <v>303100</v>
          </cell>
          <cell r="M2254" t="str">
            <v xml:space="preserve">099                                </v>
          </cell>
          <cell r="N2254" t="str">
            <v>00</v>
          </cell>
          <cell r="O2254" t="str">
            <v xml:space="preserve">CFNU    </v>
          </cell>
          <cell r="P2254" t="str">
            <v>Financial &amp; Accounting Technology</v>
          </cell>
          <cell r="Q2254" t="str">
            <v>Financial &amp; Accounting Technology</v>
          </cell>
          <cell r="R2254">
            <v>1656957.77</v>
          </cell>
          <cell r="S2254" t="str">
            <v>5028</v>
          </cell>
          <cell r="T2254" t="str">
            <v>28W01</v>
          </cell>
          <cell r="U2254" t="str">
            <v>Programs</v>
          </cell>
          <cell r="V2254" t="str">
            <v>CD.AA.303100</v>
          </cell>
          <cell r="W2254">
            <v>9.307E-2</v>
          </cell>
          <cell r="X2254">
            <v>154213.05965390001</v>
          </cell>
        </row>
        <row r="2255">
          <cell r="B2255" t="str">
            <v>28W01</v>
          </cell>
          <cell r="C2255" t="str">
            <v>5028</v>
          </cell>
          <cell r="D2255" t="str">
            <v>Cashbook Replacement</v>
          </cell>
          <cell r="E2255" t="str">
            <v>09906523</v>
          </cell>
          <cell r="F2255" t="str">
            <v>GP-Cap Specific</v>
          </cell>
          <cell r="G2255">
            <v>43586</v>
          </cell>
          <cell r="H2255" t="str">
            <v>202108</v>
          </cell>
          <cell r="I2255">
            <v>202108</v>
          </cell>
          <cell r="J2255" t="str">
            <v>CD</v>
          </cell>
          <cell r="K2255" t="str">
            <v>AA</v>
          </cell>
          <cell r="L2255" t="str">
            <v>303100</v>
          </cell>
          <cell r="M2255" t="str">
            <v xml:space="preserve">099                                </v>
          </cell>
          <cell r="N2255" t="str">
            <v>00</v>
          </cell>
          <cell r="O2255" t="str">
            <v xml:space="preserve">NURV    </v>
          </cell>
          <cell r="P2255" t="str">
            <v>Financial &amp; Accounting Technology</v>
          </cell>
          <cell r="Q2255" t="str">
            <v>Financial &amp; Accounting Technology</v>
          </cell>
          <cell r="R2255">
            <v>-1656957.77</v>
          </cell>
          <cell r="S2255" t="str">
            <v>5028</v>
          </cell>
          <cell r="T2255" t="str">
            <v>28W01</v>
          </cell>
          <cell r="U2255" t="str">
            <v>Programs</v>
          </cell>
          <cell r="V2255" t="str">
            <v>CD.AA.303100</v>
          </cell>
          <cell r="W2255">
            <v>9.307E-2</v>
          </cell>
          <cell r="X2255">
            <v>-154213.05965390001</v>
          </cell>
        </row>
        <row r="2256">
          <cell r="B2256" t="str">
            <v>28W01</v>
          </cell>
          <cell r="C2256" t="str">
            <v>5028</v>
          </cell>
          <cell r="D2256" t="str">
            <v>Dep. Forecast in Fixed Assets</v>
          </cell>
          <cell r="E2256" t="str">
            <v>09906869</v>
          </cell>
          <cell r="F2256" t="str">
            <v>GP-Cap Specific</v>
          </cell>
          <cell r="G2256">
            <v>44287</v>
          </cell>
          <cell r="H2256" t="str">
            <v>202108</v>
          </cell>
          <cell r="I2256">
            <v>202108</v>
          </cell>
          <cell r="J2256" t="str">
            <v>CD</v>
          </cell>
          <cell r="K2256" t="str">
            <v>AA</v>
          </cell>
          <cell r="L2256" t="str">
            <v>303100</v>
          </cell>
          <cell r="M2256" t="str">
            <v xml:space="preserve">099                                </v>
          </cell>
          <cell r="N2256" t="str">
            <v>00</v>
          </cell>
          <cell r="O2256" t="str">
            <v xml:space="preserve">UADD    </v>
          </cell>
          <cell r="P2256" t="str">
            <v>Financial &amp; Accounting Technology</v>
          </cell>
          <cell r="Q2256" t="str">
            <v>Financial &amp; Accounting Technology</v>
          </cell>
          <cell r="R2256">
            <v>297087.44</v>
          </cell>
          <cell r="S2256" t="str">
            <v>5028</v>
          </cell>
          <cell r="T2256" t="str">
            <v>28W01</v>
          </cell>
          <cell r="U2256" t="str">
            <v>Programs</v>
          </cell>
          <cell r="V2256" t="str">
            <v>CD.AA.303100</v>
          </cell>
          <cell r="W2256">
            <v>9.307E-2</v>
          </cell>
          <cell r="X2256">
            <v>27649.928040800001</v>
          </cell>
        </row>
        <row r="2257">
          <cell r="B2257" t="str">
            <v>28W01</v>
          </cell>
          <cell r="C2257" t="str">
            <v>5028</v>
          </cell>
          <cell r="D2257" t="str">
            <v>EBS/PP Enhancements 2021-Pkg.1</v>
          </cell>
          <cell r="E2257" t="str">
            <v>09906794</v>
          </cell>
          <cell r="F2257" t="str">
            <v>GP-Cap Specific</v>
          </cell>
          <cell r="G2257">
            <v>44166</v>
          </cell>
          <cell r="H2257" t="str">
            <v>202108</v>
          </cell>
          <cell r="I2257">
            <v>202108</v>
          </cell>
          <cell r="J2257" t="str">
            <v>CD</v>
          </cell>
          <cell r="K2257" t="str">
            <v>AA</v>
          </cell>
          <cell r="L2257" t="str">
            <v>303100</v>
          </cell>
          <cell r="M2257" t="str">
            <v xml:space="preserve">099                                </v>
          </cell>
          <cell r="N2257" t="str">
            <v>00</v>
          </cell>
          <cell r="O2257" t="str">
            <v xml:space="preserve">UADD    </v>
          </cell>
          <cell r="P2257" t="str">
            <v>Financial &amp; Accounting Technology</v>
          </cell>
          <cell r="Q2257" t="str">
            <v>Financial &amp; Accounting Technology</v>
          </cell>
          <cell r="R2257">
            <v>2033.33</v>
          </cell>
          <cell r="S2257" t="str">
            <v>5028</v>
          </cell>
          <cell r="T2257" t="str">
            <v>28W01</v>
          </cell>
          <cell r="U2257" t="str">
            <v>Programs</v>
          </cell>
          <cell r="V2257" t="str">
            <v>CD.AA.303100</v>
          </cell>
          <cell r="W2257">
            <v>9.307E-2</v>
          </cell>
          <cell r="X2257">
            <v>189.24202309999998</v>
          </cell>
        </row>
        <row r="2258">
          <cell r="B2258" t="str">
            <v>28W01</v>
          </cell>
          <cell r="C2258" t="str">
            <v>5028</v>
          </cell>
          <cell r="D2258" t="str">
            <v>UI Planner Upgrade</v>
          </cell>
          <cell r="E2258" t="str">
            <v>09906420</v>
          </cell>
          <cell r="F2258" t="str">
            <v>GP-Cap Specific</v>
          </cell>
          <cell r="G2258">
            <v>43435</v>
          </cell>
          <cell r="H2258" t="str">
            <v>202108</v>
          </cell>
          <cell r="I2258">
            <v>202108</v>
          </cell>
          <cell r="J2258" t="str">
            <v>CD</v>
          </cell>
          <cell r="K2258" t="str">
            <v>AA</v>
          </cell>
          <cell r="L2258" t="str">
            <v>303100</v>
          </cell>
          <cell r="M2258" t="str">
            <v xml:space="preserve">099                                </v>
          </cell>
          <cell r="N2258" t="str">
            <v>00</v>
          </cell>
          <cell r="O2258" t="str">
            <v xml:space="preserve">UADD    </v>
          </cell>
          <cell r="P2258" t="str">
            <v>Financial &amp; Accounting Technology</v>
          </cell>
          <cell r="Q2258" t="str">
            <v>Financial &amp; Accounting Technology</v>
          </cell>
          <cell r="R2258">
            <v>55862.54</v>
          </cell>
          <cell r="S2258" t="str">
            <v>5028</v>
          </cell>
          <cell r="T2258" t="str">
            <v>28W01</v>
          </cell>
          <cell r="U2258" t="str">
            <v>Programs</v>
          </cell>
          <cell r="V2258" t="str">
            <v>CD.AA.303100</v>
          </cell>
          <cell r="W2258">
            <v>9.307E-2</v>
          </cell>
          <cell r="X2258">
            <v>5199.1265978000001</v>
          </cell>
        </row>
        <row r="2259">
          <cell r="B2259" t="str">
            <v>29W01</v>
          </cell>
          <cell r="C2259" t="str">
            <v>5029</v>
          </cell>
          <cell r="D2259" t="str">
            <v>Articulate 360 Upgrade 2021</v>
          </cell>
          <cell r="E2259" t="str">
            <v>09906856</v>
          </cell>
          <cell r="F2259" t="str">
            <v>GP-Cap Specific</v>
          </cell>
          <cell r="G2259">
            <v>44256</v>
          </cell>
          <cell r="H2259" t="str">
            <v>202108</v>
          </cell>
          <cell r="I2259">
            <v>202108</v>
          </cell>
          <cell r="J2259" t="str">
            <v>CD</v>
          </cell>
          <cell r="K2259" t="str">
            <v>AA</v>
          </cell>
          <cell r="L2259" t="str">
            <v>303103</v>
          </cell>
          <cell r="M2259" t="str">
            <v xml:space="preserve">099                                </v>
          </cell>
          <cell r="N2259" t="str">
            <v>00</v>
          </cell>
          <cell r="O2259" t="str">
            <v xml:space="preserve">UADD    </v>
          </cell>
          <cell r="P2259" t="str">
            <v>Human Resources Technology</v>
          </cell>
          <cell r="Q2259" t="str">
            <v>Human Resources Technology</v>
          </cell>
          <cell r="R2259">
            <v>7777.39</v>
          </cell>
          <cell r="S2259" t="str">
            <v>5029</v>
          </cell>
          <cell r="T2259" t="str">
            <v>29W01</v>
          </cell>
          <cell r="U2259" t="str">
            <v>Programs</v>
          </cell>
          <cell r="V2259" t="str">
            <v>CD.AA.303103</v>
          </cell>
          <cell r="W2259">
            <v>9.307E-2</v>
          </cell>
          <cell r="X2259">
            <v>723.84168729999999</v>
          </cell>
        </row>
        <row r="2260">
          <cell r="B2260" t="str">
            <v>30P01</v>
          </cell>
          <cell r="C2260" t="str">
            <v>5030</v>
          </cell>
          <cell r="D2260" t="str">
            <v>LMR Coverage - Idaho Mtn</v>
          </cell>
          <cell r="E2260" t="str">
            <v>09906378</v>
          </cell>
          <cell r="F2260" t="str">
            <v>GP-Cap Specific</v>
          </cell>
          <cell r="G2260">
            <v>43344</v>
          </cell>
          <cell r="H2260" t="str">
            <v>202108</v>
          </cell>
          <cell r="I2260">
            <v>202108</v>
          </cell>
          <cell r="J2260" t="str">
            <v>CD</v>
          </cell>
          <cell r="K2260" t="str">
            <v>AA</v>
          </cell>
          <cell r="L2260" t="str">
            <v>389200</v>
          </cell>
          <cell r="M2260" t="str">
            <v xml:space="preserve">099                                </v>
          </cell>
          <cell r="N2260" t="str">
            <v>IDMTNLMR</v>
          </cell>
          <cell r="O2260" t="str">
            <v xml:space="preserve">UADD    </v>
          </cell>
          <cell r="P2260" t="str">
            <v>Land Mobile Radio &amp; Real Time Comm Systems</v>
          </cell>
          <cell r="Q2260" t="str">
            <v>Land Mobile Radio &amp; Real Time Comm Systems</v>
          </cell>
          <cell r="R2260">
            <v>0</v>
          </cell>
          <cell r="S2260" t="str">
            <v>5030</v>
          </cell>
          <cell r="T2260" t="str">
            <v>30P01</v>
          </cell>
          <cell r="U2260" t="str">
            <v>Programs</v>
          </cell>
          <cell r="V2260" t="str">
            <v>CD.AA.389200</v>
          </cell>
          <cell r="W2260">
            <v>9.307E-2</v>
          </cell>
          <cell r="X2260">
            <v>0</v>
          </cell>
        </row>
        <row r="2261">
          <cell r="B2261" t="str">
            <v>30P01</v>
          </cell>
          <cell r="C2261" t="str">
            <v>5030</v>
          </cell>
          <cell r="D2261" t="str">
            <v>LMR Coverage - Idaho Mtn</v>
          </cell>
          <cell r="E2261" t="str">
            <v>09906378</v>
          </cell>
          <cell r="F2261" t="str">
            <v>GP-Cap Specific</v>
          </cell>
          <cell r="G2261">
            <v>43344</v>
          </cell>
          <cell r="H2261" t="str">
            <v>202108</v>
          </cell>
          <cell r="I2261">
            <v>202108</v>
          </cell>
          <cell r="J2261" t="str">
            <v>CD</v>
          </cell>
          <cell r="K2261" t="str">
            <v>AA</v>
          </cell>
          <cell r="L2261" t="str">
            <v>397000</v>
          </cell>
          <cell r="M2261" t="str">
            <v xml:space="preserve">099                                </v>
          </cell>
          <cell r="N2261" t="str">
            <v>IDMTNLMR</v>
          </cell>
          <cell r="O2261" t="str">
            <v xml:space="preserve">UADD    </v>
          </cell>
          <cell r="P2261" t="str">
            <v>Land Mobile Radio &amp; Real Time Comm Systems</v>
          </cell>
          <cell r="Q2261" t="str">
            <v>Land Mobile Radio &amp; Real Time Comm Systems</v>
          </cell>
          <cell r="R2261">
            <v>981.9</v>
          </cell>
          <cell r="S2261" t="str">
            <v>5030</v>
          </cell>
          <cell r="T2261" t="str">
            <v>30P01</v>
          </cell>
          <cell r="U2261" t="str">
            <v>Programs</v>
          </cell>
          <cell r="V2261" t="str">
            <v>CD.AA.397000</v>
          </cell>
          <cell r="W2261">
            <v>9.307E-2</v>
          </cell>
          <cell r="X2261">
            <v>91.385432999999992</v>
          </cell>
        </row>
        <row r="2262">
          <cell r="B2262" t="str">
            <v>30P01</v>
          </cell>
          <cell r="C2262" t="str">
            <v>5030</v>
          </cell>
          <cell r="D2262" t="str">
            <v>Mobile Radio Refresh</v>
          </cell>
          <cell r="E2262" t="str">
            <v>09906769</v>
          </cell>
          <cell r="F2262" t="str">
            <v>GP-Cap Blanket</v>
          </cell>
          <cell r="G2262">
            <v>44166</v>
          </cell>
          <cell r="H2262" t="str">
            <v>202108</v>
          </cell>
          <cell r="I2262">
            <v>202108</v>
          </cell>
          <cell r="J2262" t="str">
            <v>CD</v>
          </cell>
          <cell r="K2262" t="str">
            <v>AA</v>
          </cell>
          <cell r="L2262" t="str">
            <v>397000</v>
          </cell>
          <cell r="M2262" t="str">
            <v xml:space="preserve">099                                </v>
          </cell>
          <cell r="N2262" t="str">
            <v>00</v>
          </cell>
          <cell r="O2262" t="str">
            <v xml:space="preserve">UADD    </v>
          </cell>
          <cell r="P2262" t="str">
            <v>Land Mobile Radio &amp; Real Time Comm Systems</v>
          </cell>
          <cell r="Q2262" t="str">
            <v>Land Mobile Radio &amp; Real Time Comm Systems</v>
          </cell>
          <cell r="R2262">
            <v>66057.460000000006</v>
          </cell>
          <cell r="S2262" t="str">
            <v>5030</v>
          </cell>
          <cell r="T2262" t="str">
            <v>30P01</v>
          </cell>
          <cell r="U2262" t="str">
            <v>Programs</v>
          </cell>
          <cell r="V2262" t="str">
            <v>CD.AA.397000</v>
          </cell>
          <cell r="W2262">
            <v>9.307E-2</v>
          </cell>
          <cell r="X2262">
            <v>6147.9678022000007</v>
          </cell>
        </row>
        <row r="2263">
          <cell r="B2263" t="str">
            <v>30P01</v>
          </cell>
          <cell r="C2263" t="str">
            <v>5030</v>
          </cell>
          <cell r="D2263" t="str">
            <v>RealTimeControl Radio Sys Ref</v>
          </cell>
          <cell r="E2263" t="str">
            <v>09906722</v>
          </cell>
          <cell r="F2263" t="str">
            <v>GP-Cap Specific</v>
          </cell>
          <cell r="G2263">
            <v>44013</v>
          </cell>
          <cell r="H2263" t="str">
            <v>202108</v>
          </cell>
          <cell r="I2263">
            <v>202108</v>
          </cell>
          <cell r="J2263" t="str">
            <v>CD</v>
          </cell>
          <cell r="K2263" t="str">
            <v>AA</v>
          </cell>
          <cell r="L2263" t="str">
            <v>303100</v>
          </cell>
          <cell r="M2263" t="str">
            <v xml:space="preserve">099                                </v>
          </cell>
          <cell r="N2263" t="str">
            <v>00</v>
          </cell>
          <cell r="O2263" t="str">
            <v xml:space="preserve">UADD    </v>
          </cell>
          <cell r="P2263" t="str">
            <v>Land Mobile Radio &amp; Real Time Comm Systems</v>
          </cell>
          <cell r="Q2263" t="str">
            <v>Land Mobile Radio &amp; Real Time Comm Systems</v>
          </cell>
          <cell r="R2263">
            <v>0</v>
          </cell>
          <cell r="S2263" t="str">
            <v>5030</v>
          </cell>
          <cell r="T2263" t="str">
            <v>30P01</v>
          </cell>
          <cell r="U2263" t="str">
            <v>Programs</v>
          </cell>
          <cell r="V2263" t="str">
            <v>CD.AA.303100</v>
          </cell>
          <cell r="W2263">
            <v>9.307E-2</v>
          </cell>
          <cell r="X2263">
            <v>0</v>
          </cell>
        </row>
        <row r="2264">
          <cell r="B2264" t="str">
            <v>30P01</v>
          </cell>
          <cell r="C2264" t="str">
            <v>5030</v>
          </cell>
          <cell r="D2264" t="str">
            <v>RealTimeControl Radio Sys Ref</v>
          </cell>
          <cell r="E2264" t="str">
            <v>09906722</v>
          </cell>
          <cell r="F2264" t="str">
            <v>GP-Cap Specific</v>
          </cell>
          <cell r="G2264">
            <v>44013</v>
          </cell>
          <cell r="H2264" t="str">
            <v>202108</v>
          </cell>
          <cell r="I2264">
            <v>202108</v>
          </cell>
          <cell r="J2264" t="str">
            <v>CD</v>
          </cell>
          <cell r="K2264" t="str">
            <v>AA</v>
          </cell>
          <cell r="L2264" t="str">
            <v>391100</v>
          </cell>
          <cell r="M2264" t="str">
            <v xml:space="preserve">099                                </v>
          </cell>
          <cell r="N2264" t="str">
            <v>00</v>
          </cell>
          <cell r="O2264" t="str">
            <v xml:space="preserve">UADD    </v>
          </cell>
          <cell r="P2264" t="str">
            <v>Land Mobile Radio &amp; Real Time Comm Systems</v>
          </cell>
          <cell r="Q2264" t="str">
            <v>Land Mobile Radio &amp; Real Time Comm Systems</v>
          </cell>
          <cell r="R2264">
            <v>0</v>
          </cell>
          <cell r="S2264" t="str">
            <v>5030</v>
          </cell>
          <cell r="T2264" t="str">
            <v>30P01</v>
          </cell>
          <cell r="U2264" t="str">
            <v>Programs</v>
          </cell>
          <cell r="V2264" t="str">
            <v>CD.AA.391100</v>
          </cell>
          <cell r="W2264">
            <v>9.307E-2</v>
          </cell>
          <cell r="X2264">
            <v>0</v>
          </cell>
        </row>
        <row r="2265">
          <cell r="B2265" t="str">
            <v>30P01</v>
          </cell>
          <cell r="C2265" t="str">
            <v>5030</v>
          </cell>
          <cell r="D2265" t="str">
            <v>RealTimeControl Radio Sys Ref</v>
          </cell>
          <cell r="E2265" t="str">
            <v>09906722</v>
          </cell>
          <cell r="F2265" t="str">
            <v>GP-Cap Specific</v>
          </cell>
          <cell r="G2265">
            <v>44013</v>
          </cell>
          <cell r="H2265" t="str">
            <v>202108</v>
          </cell>
          <cell r="I2265">
            <v>202108</v>
          </cell>
          <cell r="J2265" t="str">
            <v>CD</v>
          </cell>
          <cell r="K2265" t="str">
            <v>AA</v>
          </cell>
          <cell r="L2265" t="str">
            <v>397000</v>
          </cell>
          <cell r="M2265" t="str">
            <v xml:space="preserve">099                                </v>
          </cell>
          <cell r="N2265" t="str">
            <v>00</v>
          </cell>
          <cell r="O2265" t="str">
            <v xml:space="preserve">UADD    </v>
          </cell>
          <cell r="P2265" t="str">
            <v>Land Mobile Radio &amp; Real Time Comm Systems</v>
          </cell>
          <cell r="Q2265" t="str">
            <v>Land Mobile Radio &amp; Real Time Comm Systems</v>
          </cell>
          <cell r="R2265">
            <v>20755.89</v>
          </cell>
          <cell r="S2265" t="str">
            <v>5030</v>
          </cell>
          <cell r="T2265" t="str">
            <v>30P01</v>
          </cell>
          <cell r="U2265" t="str">
            <v>Programs</v>
          </cell>
          <cell r="V2265" t="str">
            <v>CD.AA.397000</v>
          </cell>
          <cell r="W2265">
            <v>9.307E-2</v>
          </cell>
          <cell r="X2265">
            <v>1931.7506822999999</v>
          </cell>
        </row>
        <row r="2266">
          <cell r="B2266" t="str">
            <v>30P01</v>
          </cell>
          <cell r="C2266" t="str">
            <v>5030</v>
          </cell>
          <cell r="D2266" t="str">
            <v>Sat Phone Install CG and Noxon</v>
          </cell>
          <cell r="E2266" t="str">
            <v>09906723</v>
          </cell>
          <cell r="F2266" t="str">
            <v>GP-Cap Specific</v>
          </cell>
          <cell r="G2266">
            <v>44013</v>
          </cell>
          <cell r="H2266" t="str">
            <v>202108</v>
          </cell>
          <cell r="I2266">
            <v>202108</v>
          </cell>
          <cell r="J2266" t="str">
            <v>CD</v>
          </cell>
          <cell r="K2266" t="str">
            <v>AA</v>
          </cell>
          <cell r="L2266" t="str">
            <v>397000</v>
          </cell>
          <cell r="M2266" t="str">
            <v xml:space="preserve">099                                </v>
          </cell>
          <cell r="N2266" t="str">
            <v>00</v>
          </cell>
          <cell r="O2266" t="str">
            <v xml:space="preserve">UADD    </v>
          </cell>
          <cell r="P2266" t="str">
            <v>Land Mobile Radio &amp; Real Time Comm Systems</v>
          </cell>
          <cell r="Q2266" t="str">
            <v>Land Mobile Radio &amp; Real Time Comm Systems</v>
          </cell>
          <cell r="R2266">
            <v>8821.34</v>
          </cell>
          <cell r="S2266" t="str">
            <v>5030</v>
          </cell>
          <cell r="T2266" t="str">
            <v>30P01</v>
          </cell>
          <cell r="U2266" t="str">
            <v>Programs</v>
          </cell>
          <cell r="V2266" t="str">
            <v>CD.AA.397000</v>
          </cell>
          <cell r="W2266">
            <v>9.307E-2</v>
          </cell>
          <cell r="X2266">
            <v>821.00211379999996</v>
          </cell>
        </row>
        <row r="2267">
          <cell r="B2267" t="str">
            <v>32P01</v>
          </cell>
          <cell r="C2267" t="str">
            <v>5032</v>
          </cell>
          <cell r="D2267" t="str">
            <v>Authentication - ISE (ACS)</v>
          </cell>
          <cell r="E2267" t="str">
            <v>09906692</v>
          </cell>
          <cell r="F2267" t="str">
            <v>GP-Cap Specific</v>
          </cell>
          <cell r="G2267">
            <v>43922</v>
          </cell>
          <cell r="H2267" t="str">
            <v>202108</v>
          </cell>
          <cell r="I2267">
            <v>202108</v>
          </cell>
          <cell r="J2267" t="str">
            <v>CD</v>
          </cell>
          <cell r="K2267" t="str">
            <v>AA</v>
          </cell>
          <cell r="L2267" t="str">
            <v>303100</v>
          </cell>
          <cell r="M2267" t="str">
            <v xml:space="preserve">099                                </v>
          </cell>
          <cell r="N2267" t="str">
            <v>00</v>
          </cell>
          <cell r="O2267" t="str">
            <v xml:space="preserve">UADD    </v>
          </cell>
          <cell r="P2267" t="str">
            <v>Enterprise Security</v>
          </cell>
          <cell r="Q2267" t="str">
            <v>Enterprise Security (CDAA)</v>
          </cell>
          <cell r="R2267">
            <v>31550.91</v>
          </cell>
          <cell r="S2267" t="str">
            <v>5032</v>
          </cell>
          <cell r="T2267" t="str">
            <v>32P01</v>
          </cell>
          <cell r="U2267" t="str">
            <v>Programs</v>
          </cell>
          <cell r="V2267" t="str">
            <v>CD.AA.303100</v>
          </cell>
          <cell r="W2267">
            <v>9.307E-2</v>
          </cell>
          <cell r="X2267">
            <v>2936.4431936999999</v>
          </cell>
        </row>
        <row r="2268">
          <cell r="B2268" t="str">
            <v>32P01</v>
          </cell>
          <cell r="C2268" t="str">
            <v>5032</v>
          </cell>
          <cell r="D2268" t="str">
            <v>Edge Firewall Refresh</v>
          </cell>
          <cell r="E2268" t="str">
            <v>09906693</v>
          </cell>
          <cell r="F2268" t="str">
            <v>GP-Cap Specific</v>
          </cell>
          <cell r="G2268">
            <v>43922</v>
          </cell>
          <cell r="H2268" t="str">
            <v>202108</v>
          </cell>
          <cell r="I2268">
            <v>202108</v>
          </cell>
          <cell r="J2268" t="str">
            <v>CD</v>
          </cell>
          <cell r="K2268" t="str">
            <v>AA</v>
          </cell>
          <cell r="L2268" t="str">
            <v>303100</v>
          </cell>
          <cell r="M2268" t="str">
            <v xml:space="preserve">099                                </v>
          </cell>
          <cell r="N2268" t="str">
            <v>00</v>
          </cell>
          <cell r="O2268" t="str">
            <v xml:space="preserve">UADD    </v>
          </cell>
          <cell r="P2268" t="str">
            <v>Enterprise Security</v>
          </cell>
          <cell r="Q2268" t="str">
            <v>Enterprise Security (CDAA)</v>
          </cell>
          <cell r="R2268">
            <v>25374.35</v>
          </cell>
          <cell r="S2268" t="str">
            <v>5032</v>
          </cell>
          <cell r="T2268" t="str">
            <v>32P01</v>
          </cell>
          <cell r="U2268" t="str">
            <v>Programs</v>
          </cell>
          <cell r="V2268" t="str">
            <v>CD.AA.303100</v>
          </cell>
          <cell r="W2268">
            <v>9.307E-2</v>
          </cell>
          <cell r="X2268">
            <v>2361.5907545</v>
          </cell>
        </row>
        <row r="2269">
          <cell r="B2269" t="str">
            <v>32P01</v>
          </cell>
          <cell r="C2269" t="str">
            <v>5032</v>
          </cell>
          <cell r="D2269" t="str">
            <v>Edge Firewall Refresh</v>
          </cell>
          <cell r="E2269" t="str">
            <v>09906693</v>
          </cell>
          <cell r="F2269" t="str">
            <v>GP-Cap Specific</v>
          </cell>
          <cell r="G2269">
            <v>43922</v>
          </cell>
          <cell r="H2269" t="str">
            <v>202108</v>
          </cell>
          <cell r="I2269">
            <v>202108</v>
          </cell>
          <cell r="J2269" t="str">
            <v>CD</v>
          </cell>
          <cell r="K2269" t="str">
            <v>AA</v>
          </cell>
          <cell r="L2269" t="str">
            <v>391100</v>
          </cell>
          <cell r="M2269" t="str">
            <v xml:space="preserve">099                                </v>
          </cell>
          <cell r="N2269" t="str">
            <v>00</v>
          </cell>
          <cell r="O2269" t="str">
            <v xml:space="preserve">UADD    </v>
          </cell>
          <cell r="P2269" t="str">
            <v>Enterprise Security</v>
          </cell>
          <cell r="Q2269" t="str">
            <v>Enterprise Security (CDAA)</v>
          </cell>
          <cell r="R2269">
            <v>5074.8599999999997</v>
          </cell>
          <cell r="S2269" t="str">
            <v>5032</v>
          </cell>
          <cell r="T2269" t="str">
            <v>32P01</v>
          </cell>
          <cell r="U2269" t="str">
            <v>Programs</v>
          </cell>
          <cell r="V2269" t="str">
            <v>CD.AA.391100</v>
          </cell>
          <cell r="W2269">
            <v>9.307E-2</v>
          </cell>
          <cell r="X2269">
            <v>472.31722019999995</v>
          </cell>
        </row>
        <row r="2270">
          <cell r="B2270" t="str">
            <v>32P02</v>
          </cell>
          <cell r="C2270" t="str">
            <v>5032</v>
          </cell>
          <cell r="D2270" t="str">
            <v>Endpoint Protection</v>
          </cell>
          <cell r="E2270" t="str">
            <v>09906696</v>
          </cell>
          <cell r="F2270" t="str">
            <v>GP-Cap Specific</v>
          </cell>
          <cell r="G2270">
            <v>43922</v>
          </cell>
          <cell r="H2270" t="str">
            <v>202108</v>
          </cell>
          <cell r="I2270">
            <v>202108</v>
          </cell>
          <cell r="J2270" t="str">
            <v>CD</v>
          </cell>
          <cell r="K2270" t="str">
            <v>AA</v>
          </cell>
          <cell r="L2270" t="str">
            <v>303102</v>
          </cell>
          <cell r="M2270" t="str">
            <v xml:space="preserve">099                                </v>
          </cell>
          <cell r="N2270" t="str">
            <v>00</v>
          </cell>
          <cell r="O2270" t="str">
            <v xml:space="preserve">UADD    </v>
          </cell>
          <cell r="P2270" t="str">
            <v>Enterprise Security</v>
          </cell>
          <cell r="Q2270" t="str">
            <v>Enterprise Security (EDAN)</v>
          </cell>
          <cell r="R2270">
            <v>279773.08</v>
          </cell>
          <cell r="S2270" t="str">
            <v>5032</v>
          </cell>
          <cell r="T2270" t="str">
            <v>32P02</v>
          </cell>
          <cell r="U2270" t="str">
            <v>Programs</v>
          </cell>
          <cell r="V2270" t="str">
            <v>CD.AA.303102</v>
          </cell>
          <cell r="W2270">
            <v>9.307E-2</v>
          </cell>
          <cell r="X2270">
            <v>26038.480555600003</v>
          </cell>
        </row>
        <row r="2271">
          <cell r="B2271" t="str">
            <v>32P01</v>
          </cell>
          <cell r="C2271" t="str">
            <v>5032</v>
          </cell>
          <cell r="D2271" t="str">
            <v>Ent Central Log–Ingest Exp</v>
          </cell>
          <cell r="E2271" t="str">
            <v>09906500</v>
          </cell>
          <cell r="F2271" t="str">
            <v>GP-Cap Specific</v>
          </cell>
          <cell r="G2271">
            <v>43405</v>
          </cell>
          <cell r="H2271" t="str">
            <v>202108</v>
          </cell>
          <cell r="I2271">
            <v>202108</v>
          </cell>
          <cell r="J2271" t="str">
            <v>CD</v>
          </cell>
          <cell r="K2271" t="str">
            <v>AA</v>
          </cell>
          <cell r="L2271" t="str">
            <v>303100</v>
          </cell>
          <cell r="M2271" t="str">
            <v xml:space="preserve">099                                </v>
          </cell>
          <cell r="N2271" t="str">
            <v>00</v>
          </cell>
          <cell r="O2271" t="str">
            <v xml:space="preserve">UADD    </v>
          </cell>
          <cell r="P2271" t="str">
            <v>Enterprise Security</v>
          </cell>
          <cell r="Q2271" t="str">
            <v>Enterprise Security (CDAA)</v>
          </cell>
          <cell r="R2271">
            <v>3769.15</v>
          </cell>
          <cell r="S2271" t="str">
            <v>5032</v>
          </cell>
          <cell r="T2271" t="str">
            <v>32P01</v>
          </cell>
          <cell r="U2271" t="str">
            <v>Programs</v>
          </cell>
          <cell r="V2271" t="str">
            <v>CD.AA.303100</v>
          </cell>
          <cell r="W2271">
            <v>9.307E-2</v>
          </cell>
          <cell r="X2271">
            <v>350.79479050000003</v>
          </cell>
        </row>
        <row r="2272">
          <cell r="B2272" t="str">
            <v>32P01</v>
          </cell>
          <cell r="C2272" t="str">
            <v>5032</v>
          </cell>
          <cell r="D2272" t="str">
            <v>Ent Central Log–Ingest Exp</v>
          </cell>
          <cell r="E2272" t="str">
            <v>09906500</v>
          </cell>
          <cell r="F2272" t="str">
            <v>GP-Cap Specific</v>
          </cell>
          <cell r="G2272">
            <v>43405</v>
          </cell>
          <cell r="H2272" t="str">
            <v>202108</v>
          </cell>
          <cell r="I2272">
            <v>202108</v>
          </cell>
          <cell r="J2272" t="str">
            <v>CD</v>
          </cell>
          <cell r="K2272" t="str">
            <v>AA</v>
          </cell>
          <cell r="L2272" t="str">
            <v>391100</v>
          </cell>
          <cell r="M2272" t="str">
            <v xml:space="preserve">099                                </v>
          </cell>
          <cell r="N2272" t="str">
            <v>00</v>
          </cell>
          <cell r="O2272" t="str">
            <v xml:space="preserve">UADD    </v>
          </cell>
          <cell r="P2272" t="str">
            <v>Enterprise Security</v>
          </cell>
          <cell r="Q2272" t="str">
            <v>Enterprise Security (CDAA)</v>
          </cell>
          <cell r="R2272">
            <v>7087.85</v>
          </cell>
          <cell r="S2272" t="str">
            <v>5032</v>
          </cell>
          <cell r="T2272" t="str">
            <v>32P01</v>
          </cell>
          <cell r="U2272" t="str">
            <v>Programs</v>
          </cell>
          <cell r="V2272" t="str">
            <v>CD.AA.391100</v>
          </cell>
          <cell r="W2272">
            <v>9.307E-2</v>
          </cell>
          <cell r="X2272">
            <v>659.66619950000006</v>
          </cell>
        </row>
        <row r="2273">
          <cell r="B2273" t="str">
            <v>32P01</v>
          </cell>
          <cell r="C2273" t="str">
            <v>5032</v>
          </cell>
          <cell r="D2273" t="str">
            <v>Password Filtering</v>
          </cell>
          <cell r="E2273" t="str">
            <v>09906694</v>
          </cell>
          <cell r="F2273" t="str">
            <v>GP-Cap Specific</v>
          </cell>
          <cell r="G2273">
            <v>43922</v>
          </cell>
          <cell r="H2273" t="str">
            <v>202108</v>
          </cell>
          <cell r="I2273">
            <v>202108</v>
          </cell>
          <cell r="J2273" t="str">
            <v>CD</v>
          </cell>
          <cell r="K2273" t="str">
            <v>AA</v>
          </cell>
          <cell r="L2273" t="str">
            <v>303132</v>
          </cell>
          <cell r="M2273" t="str">
            <v xml:space="preserve">099                                </v>
          </cell>
          <cell r="N2273" t="str">
            <v>00</v>
          </cell>
          <cell r="O2273" t="str">
            <v xml:space="preserve">UADD    </v>
          </cell>
          <cell r="P2273" t="str">
            <v>Enterprise Security</v>
          </cell>
          <cell r="Q2273" t="str">
            <v>Enterprise Security (CDAA)</v>
          </cell>
          <cell r="R2273">
            <v>2797.23</v>
          </cell>
          <cell r="S2273" t="str">
            <v>5032</v>
          </cell>
          <cell r="T2273" t="str">
            <v>32P01</v>
          </cell>
          <cell r="U2273" t="str">
            <v>Programs</v>
          </cell>
          <cell r="V2273" t="str">
            <v>CD.AA.303132</v>
          </cell>
          <cell r="W2273">
            <v>9.307E-2</v>
          </cell>
          <cell r="X2273">
            <v>260.3381961</v>
          </cell>
        </row>
        <row r="2274">
          <cell r="B2274" t="str">
            <v>33C09</v>
          </cell>
          <cell r="C2274" t="str">
            <v>5033</v>
          </cell>
          <cell r="D2274" t="str">
            <v>Access Mngmt System Refresh</v>
          </cell>
          <cell r="E2274" t="str">
            <v>09906423</v>
          </cell>
          <cell r="F2274" t="str">
            <v>GP-Cap Specific</v>
          </cell>
          <cell r="G2274">
            <v>43435</v>
          </cell>
          <cell r="H2274" t="str">
            <v>202108</v>
          </cell>
          <cell r="I2274">
            <v>202108</v>
          </cell>
          <cell r="J2274" t="str">
            <v>CD</v>
          </cell>
          <cell r="K2274" t="str">
            <v>AA</v>
          </cell>
          <cell r="L2274" t="str">
            <v>303100</v>
          </cell>
          <cell r="M2274" t="str">
            <v xml:space="preserve">099                                </v>
          </cell>
          <cell r="N2274" t="str">
            <v>00</v>
          </cell>
          <cell r="O2274" t="str">
            <v xml:space="preserve">NURV    </v>
          </cell>
          <cell r="P2274" t="str">
            <v>Facilities and Storage Locations Security</v>
          </cell>
          <cell r="Q2274" t="str">
            <v>Facilities and Storage Locations</v>
          </cell>
          <cell r="R2274">
            <v>-299833.59000000003</v>
          </cell>
          <cell r="S2274" t="str">
            <v>5033</v>
          </cell>
          <cell r="T2274" t="str">
            <v>33C09</v>
          </cell>
          <cell r="U2274" t="str">
            <v>Programs</v>
          </cell>
          <cell r="V2274" t="str">
            <v>CD.AA.303100</v>
          </cell>
          <cell r="W2274">
            <v>9.307E-2</v>
          </cell>
          <cell r="X2274">
            <v>-27905.512221300003</v>
          </cell>
        </row>
        <row r="2275">
          <cell r="B2275" t="str">
            <v>33C09</v>
          </cell>
          <cell r="C2275" t="str">
            <v>5033</v>
          </cell>
          <cell r="D2275" t="str">
            <v>Access Mngmt System Refresh</v>
          </cell>
          <cell r="E2275" t="str">
            <v>09906423</v>
          </cell>
          <cell r="F2275" t="str">
            <v>GP-Cap Specific</v>
          </cell>
          <cell r="G2275">
            <v>43435</v>
          </cell>
          <cell r="H2275" t="str">
            <v>202108</v>
          </cell>
          <cell r="I2275">
            <v>202108</v>
          </cell>
          <cell r="J2275" t="str">
            <v>CD</v>
          </cell>
          <cell r="K2275" t="str">
            <v>AA</v>
          </cell>
          <cell r="L2275" t="str">
            <v>391100</v>
          </cell>
          <cell r="M2275" t="str">
            <v xml:space="preserve">099                                </v>
          </cell>
          <cell r="N2275" t="str">
            <v>00</v>
          </cell>
          <cell r="O2275" t="str">
            <v xml:space="preserve">CFNU    </v>
          </cell>
          <cell r="P2275" t="str">
            <v>Facilities and Storage Locations Security</v>
          </cell>
          <cell r="Q2275" t="str">
            <v>Facilities and Storage Locations</v>
          </cell>
          <cell r="R2275">
            <v>479733.85</v>
          </cell>
          <cell r="S2275" t="str">
            <v>5033</v>
          </cell>
          <cell r="T2275" t="str">
            <v>33C09</v>
          </cell>
          <cell r="U2275" t="str">
            <v>Programs</v>
          </cell>
          <cell r="V2275" t="str">
            <v>CD.AA.391100</v>
          </cell>
          <cell r="W2275">
            <v>9.307E-2</v>
          </cell>
          <cell r="X2275">
            <v>44648.829419499998</v>
          </cell>
        </row>
        <row r="2276">
          <cell r="B2276" t="str">
            <v>33C09</v>
          </cell>
          <cell r="C2276" t="str">
            <v>5033</v>
          </cell>
          <cell r="D2276" t="str">
            <v>Access Mngmt System Refresh</v>
          </cell>
          <cell r="E2276" t="str">
            <v>09906423</v>
          </cell>
          <cell r="F2276" t="str">
            <v>GP-Cap Specific</v>
          </cell>
          <cell r="G2276">
            <v>43435</v>
          </cell>
          <cell r="H2276" t="str">
            <v>202108</v>
          </cell>
          <cell r="I2276">
            <v>202108</v>
          </cell>
          <cell r="J2276" t="str">
            <v>CD</v>
          </cell>
          <cell r="K2276" t="str">
            <v>AA</v>
          </cell>
          <cell r="L2276" t="str">
            <v>391100</v>
          </cell>
          <cell r="M2276" t="str">
            <v xml:space="preserve">099                                </v>
          </cell>
          <cell r="N2276" t="str">
            <v>00</v>
          </cell>
          <cell r="O2276" t="str">
            <v xml:space="preserve">NURV    </v>
          </cell>
          <cell r="P2276" t="str">
            <v>Facilities and Storage Locations Security</v>
          </cell>
          <cell r="Q2276" t="str">
            <v>Facilities and Storage Locations</v>
          </cell>
          <cell r="R2276">
            <v>-149916.85</v>
          </cell>
          <cell r="S2276" t="str">
            <v>5033</v>
          </cell>
          <cell r="T2276" t="str">
            <v>33C09</v>
          </cell>
          <cell r="U2276" t="str">
            <v>Programs</v>
          </cell>
          <cell r="V2276" t="str">
            <v>CD.AA.391100</v>
          </cell>
          <cell r="W2276">
            <v>9.307E-2</v>
          </cell>
          <cell r="X2276">
            <v>-13952.7612295</v>
          </cell>
        </row>
        <row r="2277">
          <cell r="B2277" t="str">
            <v>33C09</v>
          </cell>
          <cell r="C2277" t="str">
            <v>5033</v>
          </cell>
          <cell r="D2277" t="str">
            <v>Access Mngmt System Refresh</v>
          </cell>
          <cell r="E2277" t="str">
            <v>09906423</v>
          </cell>
          <cell r="F2277" t="str">
            <v>GP-Cap Specific</v>
          </cell>
          <cell r="G2277">
            <v>43435</v>
          </cell>
          <cell r="H2277" t="str">
            <v>202108</v>
          </cell>
          <cell r="I2277">
            <v>202108</v>
          </cell>
          <cell r="J2277" t="str">
            <v>CD</v>
          </cell>
          <cell r="K2277" t="str">
            <v>AA</v>
          </cell>
          <cell r="L2277" t="str">
            <v>397000</v>
          </cell>
          <cell r="M2277" t="str">
            <v xml:space="preserve">099                                </v>
          </cell>
          <cell r="N2277" t="str">
            <v>CENTR</v>
          </cell>
          <cell r="O2277" t="str">
            <v xml:space="preserve">NURV    </v>
          </cell>
          <cell r="P2277" t="str">
            <v>Facilities and Storage Locations Security</v>
          </cell>
          <cell r="Q2277" t="str">
            <v>Facilities and Storage Locations</v>
          </cell>
          <cell r="R2277">
            <v>-29983.41</v>
          </cell>
          <cell r="S2277" t="str">
            <v>5033</v>
          </cell>
          <cell r="T2277" t="str">
            <v>33C09</v>
          </cell>
          <cell r="U2277" t="str">
            <v>Programs</v>
          </cell>
          <cell r="V2277" t="str">
            <v>CD.AA.397000</v>
          </cell>
          <cell r="W2277">
            <v>9.307E-2</v>
          </cell>
          <cell r="X2277">
            <v>-2790.5559687</v>
          </cell>
        </row>
        <row r="2278">
          <cell r="B2278" t="str">
            <v>33C09</v>
          </cell>
          <cell r="C2278" t="str">
            <v>5033</v>
          </cell>
          <cell r="D2278" t="str">
            <v>Video Managemnt System Refresh</v>
          </cell>
          <cell r="E2278" t="str">
            <v>09906593</v>
          </cell>
          <cell r="F2278" t="str">
            <v>GP-Cap Specific</v>
          </cell>
          <cell r="G2278">
            <v>43770</v>
          </cell>
          <cell r="H2278" t="str">
            <v>202108</v>
          </cell>
          <cell r="I2278">
            <v>202108</v>
          </cell>
          <cell r="J2278" t="str">
            <v>CD</v>
          </cell>
          <cell r="K2278" t="str">
            <v>AA</v>
          </cell>
          <cell r="L2278" t="str">
            <v>303100</v>
          </cell>
          <cell r="M2278" t="str">
            <v xml:space="preserve">099                                </v>
          </cell>
          <cell r="N2278" t="str">
            <v>00</v>
          </cell>
          <cell r="O2278" t="str">
            <v xml:space="preserve">UADD    </v>
          </cell>
          <cell r="P2278" t="str">
            <v>Facilities and Storage Locations Security</v>
          </cell>
          <cell r="Q2278" t="str">
            <v>Facilities and Storage Locations</v>
          </cell>
          <cell r="R2278">
            <v>45787.65</v>
          </cell>
          <cell r="S2278" t="str">
            <v>5033</v>
          </cell>
          <cell r="T2278" t="str">
            <v>33C09</v>
          </cell>
          <cell r="U2278" t="str">
            <v>Programs</v>
          </cell>
          <cell r="V2278" t="str">
            <v>CD.AA.303100</v>
          </cell>
          <cell r="W2278">
            <v>9.307E-2</v>
          </cell>
          <cell r="X2278">
            <v>4261.4565855000001</v>
          </cell>
        </row>
        <row r="2279">
          <cell r="B2279" t="str">
            <v>36N09</v>
          </cell>
          <cell r="C2279" t="str">
            <v>5036</v>
          </cell>
          <cell r="D2279" t="str">
            <v>FDTI Disp Gas Ops Workst</v>
          </cell>
          <cell r="E2279" t="str">
            <v>09906680</v>
          </cell>
          <cell r="F2279" t="str">
            <v>GP-Cap Specific</v>
          </cell>
          <cell r="G2279">
            <v>43891</v>
          </cell>
          <cell r="H2279" t="str">
            <v>202108</v>
          </cell>
          <cell r="I2279">
            <v>202108</v>
          </cell>
          <cell r="J2279" t="str">
            <v>CD</v>
          </cell>
          <cell r="K2279" t="str">
            <v>AA</v>
          </cell>
          <cell r="L2279" t="str">
            <v>391100</v>
          </cell>
          <cell r="M2279" t="str">
            <v xml:space="preserve">099                                </v>
          </cell>
          <cell r="N2279" t="str">
            <v>00</v>
          </cell>
          <cell r="O2279" t="str">
            <v xml:space="preserve">CFNU    </v>
          </cell>
          <cell r="P2279" t="str">
            <v>Facilities Driven Technology Improvements</v>
          </cell>
          <cell r="Q2279" t="str">
            <v>Facilities Driven Technology Improvements</v>
          </cell>
          <cell r="R2279">
            <v>21112.17</v>
          </cell>
          <cell r="S2279" t="str">
            <v>5036</v>
          </cell>
          <cell r="T2279" t="str">
            <v>36N09</v>
          </cell>
          <cell r="U2279" t="str">
            <v>Programs</v>
          </cell>
          <cell r="V2279" t="str">
            <v>CD.AA.391100</v>
          </cell>
          <cell r="W2279">
            <v>9.307E-2</v>
          </cell>
          <cell r="X2279">
            <v>1964.9096618999999</v>
          </cell>
        </row>
        <row r="2280">
          <cell r="B2280" t="str">
            <v>36N09</v>
          </cell>
          <cell r="C2280" t="str">
            <v>5036</v>
          </cell>
          <cell r="D2280" t="str">
            <v>FDTI Disp Gas Ops Workst</v>
          </cell>
          <cell r="E2280" t="str">
            <v>09906680</v>
          </cell>
          <cell r="F2280" t="str">
            <v>GP-Cap Specific</v>
          </cell>
          <cell r="G2280">
            <v>43891</v>
          </cell>
          <cell r="H2280" t="str">
            <v>202108</v>
          </cell>
          <cell r="I2280">
            <v>202108</v>
          </cell>
          <cell r="J2280" t="str">
            <v>CD</v>
          </cell>
          <cell r="K2280" t="str">
            <v>AA</v>
          </cell>
          <cell r="L2280" t="str">
            <v>391100</v>
          </cell>
          <cell r="M2280" t="str">
            <v xml:space="preserve">099                                </v>
          </cell>
          <cell r="N2280" t="str">
            <v>00</v>
          </cell>
          <cell r="O2280" t="str">
            <v xml:space="preserve">NURV    </v>
          </cell>
          <cell r="P2280" t="str">
            <v>Facilities Driven Technology Improvements</v>
          </cell>
          <cell r="Q2280" t="str">
            <v>Facilities Driven Technology Improvements</v>
          </cell>
          <cell r="R2280">
            <v>-31361.599999999999</v>
          </cell>
          <cell r="S2280" t="str">
            <v>5036</v>
          </cell>
          <cell r="T2280" t="str">
            <v>36N09</v>
          </cell>
          <cell r="U2280" t="str">
            <v>Programs</v>
          </cell>
          <cell r="V2280" t="str">
            <v>CD.AA.391100</v>
          </cell>
          <cell r="W2280">
            <v>9.307E-2</v>
          </cell>
          <cell r="X2280">
            <v>-2918.8241119999998</v>
          </cell>
        </row>
        <row r="2281">
          <cell r="B2281" t="str">
            <v>36N09</v>
          </cell>
          <cell r="C2281" t="str">
            <v>5036</v>
          </cell>
          <cell r="D2281" t="str">
            <v>FDTI Disp Gas Ops Workst</v>
          </cell>
          <cell r="E2281" t="str">
            <v>09906680</v>
          </cell>
          <cell r="F2281" t="str">
            <v>GP-Cap Specific</v>
          </cell>
          <cell r="G2281">
            <v>43891</v>
          </cell>
          <cell r="H2281" t="str">
            <v>202108</v>
          </cell>
          <cell r="I2281">
            <v>202108</v>
          </cell>
          <cell r="J2281" t="str">
            <v>CD</v>
          </cell>
          <cell r="K2281" t="str">
            <v>AA</v>
          </cell>
          <cell r="L2281" t="str">
            <v>397000</v>
          </cell>
          <cell r="M2281" t="str">
            <v xml:space="preserve">099                                </v>
          </cell>
          <cell r="N2281" t="str">
            <v>00</v>
          </cell>
          <cell r="O2281" t="str">
            <v xml:space="preserve">CFNU    </v>
          </cell>
          <cell r="P2281" t="str">
            <v>Facilities Driven Technology Improvements</v>
          </cell>
          <cell r="Q2281" t="str">
            <v>Facilities Driven Technology Improvements</v>
          </cell>
          <cell r="R2281">
            <v>31353.69</v>
          </cell>
          <cell r="S2281" t="str">
            <v>5036</v>
          </cell>
          <cell r="T2281" t="str">
            <v>36N09</v>
          </cell>
          <cell r="U2281" t="str">
            <v>Programs</v>
          </cell>
          <cell r="V2281" t="str">
            <v>CD.AA.397000</v>
          </cell>
          <cell r="W2281">
            <v>9.307E-2</v>
          </cell>
          <cell r="X2281">
            <v>2918.0879282999999</v>
          </cell>
        </row>
        <row r="2282">
          <cell r="B2282" t="str">
            <v>36N09</v>
          </cell>
          <cell r="C2282" t="str">
            <v>5036</v>
          </cell>
          <cell r="D2282" t="str">
            <v>FDTI Disp Gas Ops Workst</v>
          </cell>
          <cell r="E2282" t="str">
            <v>09906680</v>
          </cell>
          <cell r="F2282" t="str">
            <v>GP-Cap Specific</v>
          </cell>
          <cell r="G2282">
            <v>43891</v>
          </cell>
          <cell r="H2282" t="str">
            <v>202108</v>
          </cell>
          <cell r="I2282">
            <v>202108</v>
          </cell>
          <cell r="J2282" t="str">
            <v>CD</v>
          </cell>
          <cell r="K2282" t="str">
            <v>AA</v>
          </cell>
          <cell r="L2282" t="str">
            <v>397000</v>
          </cell>
          <cell r="M2282" t="str">
            <v xml:space="preserve">099                                </v>
          </cell>
          <cell r="N2282" t="str">
            <v>00</v>
          </cell>
          <cell r="O2282" t="str">
            <v xml:space="preserve">NURV    </v>
          </cell>
          <cell r="P2282" t="str">
            <v>Facilities Driven Technology Improvements</v>
          </cell>
          <cell r="Q2282" t="str">
            <v>Facilities Driven Technology Improvements</v>
          </cell>
          <cell r="R2282">
            <v>-21104.26</v>
          </cell>
          <cell r="S2282" t="str">
            <v>5036</v>
          </cell>
          <cell r="T2282" t="str">
            <v>36N09</v>
          </cell>
          <cell r="U2282" t="str">
            <v>Programs</v>
          </cell>
          <cell r="V2282" t="str">
            <v>CD.AA.397000</v>
          </cell>
          <cell r="W2282">
            <v>9.307E-2</v>
          </cell>
          <cell r="X2282">
            <v>-1964.1734781999999</v>
          </cell>
        </row>
        <row r="2283">
          <cell r="B2283" t="str">
            <v>35N09</v>
          </cell>
          <cell r="C2283" t="str">
            <v>5037</v>
          </cell>
          <cell r="D2283" t="str">
            <v>ITFA 2020-AV Blanket</v>
          </cell>
          <cell r="E2283" t="str">
            <v>09906619</v>
          </cell>
          <cell r="F2283" t="str">
            <v>GP-Cap Blanket</v>
          </cell>
          <cell r="G2283">
            <v>43800</v>
          </cell>
          <cell r="H2283" t="str">
            <v>202108</v>
          </cell>
          <cell r="I2283">
            <v>202108</v>
          </cell>
          <cell r="J2283" t="str">
            <v>CD</v>
          </cell>
          <cell r="K2283" t="str">
            <v>AA</v>
          </cell>
          <cell r="L2283" t="str">
            <v>391100</v>
          </cell>
          <cell r="M2283" t="str">
            <v xml:space="preserve">099                                </v>
          </cell>
          <cell r="N2283" t="str">
            <v>00</v>
          </cell>
          <cell r="O2283" t="str">
            <v xml:space="preserve">UADD    </v>
          </cell>
          <cell r="P2283" t="str">
            <v>Infrastructure Technology Failed Assets</v>
          </cell>
          <cell r="Q2283" t="str">
            <v>Infrastructure Technology Failed Assets</v>
          </cell>
          <cell r="R2283">
            <v>1017.93</v>
          </cell>
          <cell r="S2283" t="str">
            <v>5037</v>
          </cell>
          <cell r="T2283" t="str">
            <v>35N09</v>
          </cell>
          <cell r="U2283" t="str">
            <v>Programs</v>
          </cell>
          <cell r="V2283" t="str">
            <v>CD.AA.391100</v>
          </cell>
          <cell r="W2283">
            <v>9.307E-2</v>
          </cell>
          <cell r="X2283">
            <v>94.738745099999988</v>
          </cell>
        </row>
        <row r="2284">
          <cell r="B2284" t="str">
            <v>35N09</v>
          </cell>
          <cell r="C2284" t="str">
            <v>5037</v>
          </cell>
          <cell r="D2284" t="str">
            <v>ITFA 2020-FAN Blanket</v>
          </cell>
          <cell r="E2284" t="str">
            <v>09906626</v>
          </cell>
          <cell r="F2284" t="str">
            <v>GP-Cap Blanket</v>
          </cell>
          <cell r="G2284">
            <v>43800</v>
          </cell>
          <cell r="H2284" t="str">
            <v>202108</v>
          </cell>
          <cell r="I2284">
            <v>202108</v>
          </cell>
          <cell r="J2284" t="str">
            <v>CD</v>
          </cell>
          <cell r="K2284" t="str">
            <v>AA</v>
          </cell>
          <cell r="L2284" t="str">
            <v>397000</v>
          </cell>
          <cell r="M2284" t="str">
            <v xml:space="preserve">099                                </v>
          </cell>
          <cell r="N2284" t="str">
            <v>00</v>
          </cell>
          <cell r="O2284" t="str">
            <v xml:space="preserve">UADD    </v>
          </cell>
          <cell r="P2284" t="str">
            <v>Infrastructure Technology Failed Assets</v>
          </cell>
          <cell r="Q2284" t="str">
            <v>Infrastructure Technology Failed Assets</v>
          </cell>
          <cell r="R2284">
            <v>22279.32</v>
          </cell>
          <cell r="S2284" t="str">
            <v>5037</v>
          </cell>
          <cell r="T2284" t="str">
            <v>35N09</v>
          </cell>
          <cell r="U2284" t="str">
            <v>Programs</v>
          </cell>
          <cell r="V2284" t="str">
            <v>CD.AA.397000</v>
          </cell>
          <cell r="W2284">
            <v>9.307E-2</v>
          </cell>
          <cell r="X2284">
            <v>2073.5363124</v>
          </cell>
        </row>
        <row r="2285">
          <cell r="B2285" t="str">
            <v>35N09</v>
          </cell>
          <cell r="C2285" t="str">
            <v>5037</v>
          </cell>
          <cell r="D2285" t="str">
            <v>ITFA 2020-Laptop Blanket</v>
          </cell>
          <cell r="E2285" t="str">
            <v>09906612</v>
          </cell>
          <cell r="F2285" t="str">
            <v>GP-Cap Blanket</v>
          </cell>
          <cell r="G2285">
            <v>43617</v>
          </cell>
          <cell r="H2285" t="str">
            <v>202108</v>
          </cell>
          <cell r="I2285">
            <v>202108</v>
          </cell>
          <cell r="J2285" t="str">
            <v>CD</v>
          </cell>
          <cell r="K2285" t="str">
            <v>AA</v>
          </cell>
          <cell r="L2285" t="str">
            <v>391100</v>
          </cell>
          <cell r="M2285" t="str">
            <v xml:space="preserve">099                                </v>
          </cell>
          <cell r="N2285" t="str">
            <v>00</v>
          </cell>
          <cell r="O2285" t="str">
            <v xml:space="preserve">UADD    </v>
          </cell>
          <cell r="P2285" t="str">
            <v>Infrastructure Technology Failed Assets</v>
          </cell>
          <cell r="Q2285" t="str">
            <v>Infrastructure Technology Failed Assets</v>
          </cell>
          <cell r="R2285">
            <v>66.739999999999995</v>
          </cell>
          <cell r="S2285" t="str">
            <v>5037</v>
          </cell>
          <cell r="T2285" t="str">
            <v>35N09</v>
          </cell>
          <cell r="U2285" t="str">
            <v>Programs</v>
          </cell>
          <cell r="V2285" t="str">
            <v>CD.AA.391100</v>
          </cell>
          <cell r="W2285">
            <v>9.307E-2</v>
          </cell>
          <cell r="X2285">
            <v>6.2114917999999992</v>
          </cell>
        </row>
        <row r="2286">
          <cell r="B2286" t="str">
            <v>35N09</v>
          </cell>
          <cell r="C2286" t="str">
            <v>5037</v>
          </cell>
          <cell r="D2286" t="str">
            <v>ITFA 2020-Mobile Phones</v>
          </cell>
          <cell r="E2286" t="str">
            <v>09906622</v>
          </cell>
          <cell r="F2286" t="str">
            <v>GP-Cap Blanket</v>
          </cell>
          <cell r="G2286">
            <v>43800</v>
          </cell>
          <cell r="H2286" t="str">
            <v>202108</v>
          </cell>
          <cell r="I2286">
            <v>202108</v>
          </cell>
          <cell r="J2286" t="str">
            <v>CD</v>
          </cell>
          <cell r="K2286" t="str">
            <v>AA</v>
          </cell>
          <cell r="L2286" t="str">
            <v>397200</v>
          </cell>
          <cell r="M2286" t="str">
            <v xml:space="preserve">099                                </v>
          </cell>
          <cell r="N2286" t="str">
            <v>00</v>
          </cell>
          <cell r="O2286" t="str">
            <v xml:space="preserve">UADD    </v>
          </cell>
          <cell r="P2286" t="str">
            <v>Infrastructure Technology Failed Assets</v>
          </cell>
          <cell r="Q2286" t="str">
            <v>Infrastructure Technology Failed Assets</v>
          </cell>
          <cell r="R2286">
            <v>1954.43</v>
          </cell>
          <cell r="S2286" t="str">
            <v>5037</v>
          </cell>
          <cell r="T2286" t="str">
            <v>35N09</v>
          </cell>
          <cell r="U2286" t="str">
            <v>Programs</v>
          </cell>
          <cell r="V2286" t="str">
            <v>CD.AA.397200</v>
          </cell>
          <cell r="W2286">
            <v>9.307E-2</v>
          </cell>
          <cell r="X2286">
            <v>181.89880010000002</v>
          </cell>
        </row>
        <row r="2287">
          <cell r="B2287" t="str">
            <v>35N09</v>
          </cell>
          <cell r="C2287" t="str">
            <v>5037</v>
          </cell>
          <cell r="D2287" t="str">
            <v>ITFA 2020-Monitor Replacement</v>
          </cell>
          <cell r="E2287" t="str">
            <v>09906621</v>
          </cell>
          <cell r="F2287" t="str">
            <v>GP-Cap Blanket</v>
          </cell>
          <cell r="G2287">
            <v>43800</v>
          </cell>
          <cell r="H2287" t="str">
            <v>202108</v>
          </cell>
          <cell r="I2287">
            <v>202108</v>
          </cell>
          <cell r="J2287" t="str">
            <v>CD</v>
          </cell>
          <cell r="K2287" t="str">
            <v>AA</v>
          </cell>
          <cell r="L2287" t="str">
            <v>391100</v>
          </cell>
          <cell r="M2287" t="str">
            <v xml:space="preserve">099                                </v>
          </cell>
          <cell r="N2287" t="str">
            <v>00</v>
          </cell>
          <cell r="O2287" t="str">
            <v xml:space="preserve">UADD    </v>
          </cell>
          <cell r="P2287" t="str">
            <v>Infrastructure Technology Failed Assets</v>
          </cell>
          <cell r="Q2287" t="str">
            <v>Infrastructure Technology Failed Assets</v>
          </cell>
          <cell r="R2287">
            <v>1041.25</v>
          </cell>
          <cell r="S2287" t="str">
            <v>5037</v>
          </cell>
          <cell r="T2287" t="str">
            <v>35N09</v>
          </cell>
          <cell r="U2287" t="str">
            <v>Programs</v>
          </cell>
          <cell r="V2287" t="str">
            <v>CD.AA.391100</v>
          </cell>
          <cell r="W2287">
            <v>9.307E-2</v>
          </cell>
          <cell r="X2287">
            <v>96.9091375</v>
          </cell>
        </row>
        <row r="2288">
          <cell r="B2288" t="str">
            <v>35N09</v>
          </cell>
          <cell r="C2288" t="str">
            <v>5037</v>
          </cell>
          <cell r="D2288" t="str">
            <v>ITFA 2020-Printer Replacement</v>
          </cell>
          <cell r="E2288" t="str">
            <v>09906636</v>
          </cell>
          <cell r="F2288" t="str">
            <v>GP-Cap Blanket</v>
          </cell>
          <cell r="G2288">
            <v>43800</v>
          </cell>
          <cell r="H2288" t="str">
            <v>202108</v>
          </cell>
          <cell r="I2288">
            <v>202108</v>
          </cell>
          <cell r="J2288" t="str">
            <v>CD</v>
          </cell>
          <cell r="K2288" t="str">
            <v>AA</v>
          </cell>
          <cell r="L2288" t="str">
            <v>391100</v>
          </cell>
          <cell r="M2288" t="str">
            <v xml:space="preserve">099                                </v>
          </cell>
          <cell r="N2288" t="str">
            <v>00</v>
          </cell>
          <cell r="O2288" t="str">
            <v xml:space="preserve">UADD    </v>
          </cell>
          <cell r="P2288" t="str">
            <v>Infrastructure Technology Failed Assets</v>
          </cell>
          <cell r="Q2288" t="str">
            <v>Infrastructure Technology Failed Assets</v>
          </cell>
          <cell r="R2288">
            <v>1694.3</v>
          </cell>
          <cell r="S2288" t="str">
            <v>5037</v>
          </cell>
          <cell r="T2288" t="str">
            <v>35N09</v>
          </cell>
          <cell r="U2288" t="str">
            <v>Programs</v>
          </cell>
          <cell r="V2288" t="str">
            <v>CD.AA.391100</v>
          </cell>
          <cell r="W2288">
            <v>9.307E-2</v>
          </cell>
          <cell r="X2288">
            <v>157.688501</v>
          </cell>
        </row>
        <row r="2289">
          <cell r="B2289" t="str">
            <v>35N09</v>
          </cell>
          <cell r="C2289" t="str">
            <v>5037</v>
          </cell>
          <cell r="D2289" t="str">
            <v>ITFA Comms Device Blanket</v>
          </cell>
          <cell r="E2289" t="str">
            <v>09906815</v>
          </cell>
          <cell r="F2289" t="str">
            <v>GP-Cap Blanket</v>
          </cell>
          <cell r="G2289">
            <v>44197</v>
          </cell>
          <cell r="H2289" t="str">
            <v>202108</v>
          </cell>
          <cell r="I2289">
            <v>202108</v>
          </cell>
          <cell r="J2289" t="str">
            <v>CD</v>
          </cell>
          <cell r="K2289" t="str">
            <v>AA</v>
          </cell>
          <cell r="L2289" t="str">
            <v>397000</v>
          </cell>
          <cell r="M2289" t="str">
            <v xml:space="preserve">099                                </v>
          </cell>
          <cell r="N2289" t="str">
            <v>00</v>
          </cell>
          <cell r="O2289" t="str">
            <v xml:space="preserve">UADD    </v>
          </cell>
          <cell r="P2289" t="str">
            <v>Infrastructure Technology Failed Assets</v>
          </cell>
          <cell r="Q2289" t="str">
            <v>Infrastructure Technology Failed Assets</v>
          </cell>
          <cell r="R2289">
            <v>965.61</v>
          </cell>
          <cell r="S2289" t="str">
            <v>5037</v>
          </cell>
          <cell r="T2289" t="str">
            <v>35N09</v>
          </cell>
          <cell r="U2289" t="str">
            <v>Programs</v>
          </cell>
          <cell r="V2289" t="str">
            <v>CD.AA.397000</v>
          </cell>
          <cell r="W2289">
            <v>9.307E-2</v>
          </cell>
          <cell r="X2289">
            <v>89.869322699999998</v>
          </cell>
        </row>
        <row r="2290">
          <cell r="B2290" t="str">
            <v>35N09</v>
          </cell>
          <cell r="C2290" t="str">
            <v>5037</v>
          </cell>
          <cell r="D2290" t="str">
            <v>ITFA Network Device Blanket</v>
          </cell>
          <cell r="E2290" t="str">
            <v>09906813</v>
          </cell>
          <cell r="F2290" t="str">
            <v>GP-Cap Blanket</v>
          </cell>
          <cell r="G2290">
            <v>44197</v>
          </cell>
          <cell r="H2290" t="str">
            <v>202108</v>
          </cell>
          <cell r="I2290">
            <v>202108</v>
          </cell>
          <cell r="J2290" t="str">
            <v>CD</v>
          </cell>
          <cell r="K2290" t="str">
            <v>AA</v>
          </cell>
          <cell r="L2290" t="str">
            <v>397000</v>
          </cell>
          <cell r="M2290" t="str">
            <v xml:space="preserve">099                                </v>
          </cell>
          <cell r="N2290" t="str">
            <v>00</v>
          </cell>
          <cell r="O2290" t="str">
            <v xml:space="preserve">UADD    </v>
          </cell>
          <cell r="P2290" t="str">
            <v>Infrastructure Technology Failed Assets</v>
          </cell>
          <cell r="Q2290" t="str">
            <v>Infrastructure Technology Failed Assets</v>
          </cell>
          <cell r="R2290">
            <v>7597.93</v>
          </cell>
          <cell r="S2290" t="str">
            <v>5037</v>
          </cell>
          <cell r="T2290" t="str">
            <v>35N09</v>
          </cell>
          <cell r="U2290" t="str">
            <v>Programs</v>
          </cell>
          <cell r="V2290" t="str">
            <v>CD.AA.397000</v>
          </cell>
          <cell r="W2290">
            <v>9.307E-2</v>
          </cell>
          <cell r="X2290">
            <v>707.13934510000001</v>
          </cell>
        </row>
        <row r="2291">
          <cell r="B2291" t="str">
            <v>35N09</v>
          </cell>
          <cell r="C2291" t="str">
            <v>5037</v>
          </cell>
          <cell r="D2291" t="str">
            <v>ITFA Storage Device Blanket</v>
          </cell>
          <cell r="E2291" t="str">
            <v>09906816</v>
          </cell>
          <cell r="F2291" t="str">
            <v>GP-Cap Blanket</v>
          </cell>
          <cell r="G2291">
            <v>44197</v>
          </cell>
          <cell r="H2291" t="str">
            <v>202108</v>
          </cell>
          <cell r="I2291">
            <v>202108</v>
          </cell>
          <cell r="J2291" t="str">
            <v>CD</v>
          </cell>
          <cell r="K2291" t="str">
            <v>AA</v>
          </cell>
          <cell r="L2291" t="str">
            <v>391100</v>
          </cell>
          <cell r="M2291" t="str">
            <v xml:space="preserve">099                                </v>
          </cell>
          <cell r="N2291" t="str">
            <v>00</v>
          </cell>
          <cell r="O2291" t="str">
            <v xml:space="preserve">UADD    </v>
          </cell>
          <cell r="P2291" t="str">
            <v>Infrastructure Technology Failed Assets</v>
          </cell>
          <cell r="Q2291" t="str">
            <v>Infrastructure Technology Failed Assets</v>
          </cell>
          <cell r="R2291">
            <v>61051.45</v>
          </cell>
          <cell r="S2291" t="str">
            <v>5037</v>
          </cell>
          <cell r="T2291" t="str">
            <v>35N09</v>
          </cell>
          <cell r="U2291" t="str">
            <v>Programs</v>
          </cell>
          <cell r="V2291" t="str">
            <v>CD.AA.391100</v>
          </cell>
          <cell r="W2291">
            <v>9.307E-2</v>
          </cell>
          <cell r="X2291">
            <v>5682.0584515</v>
          </cell>
        </row>
        <row r="2292">
          <cell r="B2292" t="str">
            <v>39E29</v>
          </cell>
          <cell r="C2292" t="str">
            <v>5039</v>
          </cell>
          <cell r="D2292" t="str">
            <v>Basic Workspace Technology</v>
          </cell>
          <cell r="E2292" t="str">
            <v>09906574</v>
          </cell>
          <cell r="F2292" t="str">
            <v>GP-Cap Blanket</v>
          </cell>
          <cell r="G2292">
            <v>43374</v>
          </cell>
          <cell r="H2292" t="str">
            <v>202108</v>
          </cell>
          <cell r="I2292">
            <v>202108</v>
          </cell>
          <cell r="J2292" t="str">
            <v>CD</v>
          </cell>
          <cell r="K2292" t="str">
            <v>AA</v>
          </cell>
          <cell r="L2292" t="str">
            <v>303100</v>
          </cell>
          <cell r="M2292" t="str">
            <v xml:space="preserve">099                                </v>
          </cell>
          <cell r="N2292" t="str">
            <v>00</v>
          </cell>
          <cell r="O2292" t="str">
            <v xml:space="preserve">UADD    </v>
          </cell>
          <cell r="P2292" t="str">
            <v>Basic Workplace Technology Delivery</v>
          </cell>
          <cell r="Q2292" t="str">
            <v>Basic Workplace Technology Delivery</v>
          </cell>
          <cell r="R2292">
            <v>10900.57</v>
          </cell>
          <cell r="S2292" t="str">
            <v>5039</v>
          </cell>
          <cell r="T2292" t="str">
            <v>39E29</v>
          </cell>
          <cell r="U2292" t="str">
            <v>Programs</v>
          </cell>
          <cell r="V2292" t="str">
            <v>CD.AA.303100</v>
          </cell>
          <cell r="W2292">
            <v>9.307E-2</v>
          </cell>
          <cell r="X2292">
            <v>1014.5160499</v>
          </cell>
        </row>
        <row r="2293">
          <cell r="B2293" t="str">
            <v>39E29</v>
          </cell>
          <cell r="C2293" t="str">
            <v>5039</v>
          </cell>
          <cell r="D2293" t="str">
            <v>Basic Workspace Technology</v>
          </cell>
          <cell r="E2293" t="str">
            <v>09906574</v>
          </cell>
          <cell r="F2293" t="str">
            <v>GP-Cap Blanket</v>
          </cell>
          <cell r="G2293">
            <v>43374</v>
          </cell>
          <cell r="H2293" t="str">
            <v>202108</v>
          </cell>
          <cell r="I2293">
            <v>202108</v>
          </cell>
          <cell r="J2293" t="str">
            <v>CD</v>
          </cell>
          <cell r="K2293" t="str">
            <v>AA</v>
          </cell>
          <cell r="L2293" t="str">
            <v>391000</v>
          </cell>
          <cell r="M2293" t="str">
            <v xml:space="preserve">099                                </v>
          </cell>
          <cell r="N2293" t="str">
            <v>00</v>
          </cell>
          <cell r="O2293" t="str">
            <v xml:space="preserve">UADD    </v>
          </cell>
          <cell r="P2293" t="str">
            <v>Basic Workplace Technology Delivery</v>
          </cell>
          <cell r="Q2293" t="str">
            <v>Basic Workplace Technology Delivery</v>
          </cell>
          <cell r="R2293">
            <v>10900.62</v>
          </cell>
          <cell r="S2293" t="str">
            <v>5039</v>
          </cell>
          <cell r="T2293" t="str">
            <v>39E29</v>
          </cell>
          <cell r="U2293" t="str">
            <v>Programs</v>
          </cell>
          <cell r="V2293" t="str">
            <v>CD.AA.391000</v>
          </cell>
          <cell r="W2293">
            <v>9.307E-2</v>
          </cell>
          <cell r="X2293">
            <v>1014.5207034000001</v>
          </cell>
        </row>
        <row r="2294">
          <cell r="B2294" t="str">
            <v>39E29</v>
          </cell>
          <cell r="C2294" t="str">
            <v>5039</v>
          </cell>
          <cell r="D2294" t="str">
            <v>Basic Workspace Technology</v>
          </cell>
          <cell r="E2294" t="str">
            <v>09906574</v>
          </cell>
          <cell r="F2294" t="str">
            <v>GP-Cap Blanket</v>
          </cell>
          <cell r="G2294">
            <v>43374</v>
          </cell>
          <cell r="H2294" t="str">
            <v>202108</v>
          </cell>
          <cell r="I2294">
            <v>202108</v>
          </cell>
          <cell r="J2294" t="str">
            <v>CD</v>
          </cell>
          <cell r="K2294" t="str">
            <v>AA</v>
          </cell>
          <cell r="L2294" t="str">
            <v>391100</v>
          </cell>
          <cell r="M2294" t="str">
            <v xml:space="preserve">099                                </v>
          </cell>
          <cell r="N2294" t="str">
            <v>00</v>
          </cell>
          <cell r="O2294" t="str">
            <v xml:space="preserve">UADD    </v>
          </cell>
          <cell r="P2294" t="str">
            <v>Basic Workplace Technology Delivery</v>
          </cell>
          <cell r="Q2294" t="str">
            <v>Basic Workplace Technology Delivery</v>
          </cell>
          <cell r="R2294">
            <v>10900.62</v>
          </cell>
          <cell r="S2294" t="str">
            <v>5039</v>
          </cell>
          <cell r="T2294" t="str">
            <v>39E29</v>
          </cell>
          <cell r="U2294" t="str">
            <v>Programs</v>
          </cell>
          <cell r="V2294" t="str">
            <v>CD.AA.391100</v>
          </cell>
          <cell r="W2294">
            <v>9.307E-2</v>
          </cell>
          <cell r="X2294">
            <v>1014.5207034000001</v>
          </cell>
        </row>
        <row r="2295">
          <cell r="B2295" t="str">
            <v>39E29</v>
          </cell>
          <cell r="C2295" t="str">
            <v>5039</v>
          </cell>
          <cell r="D2295" t="str">
            <v>Basic Workspace Technology</v>
          </cell>
          <cell r="E2295" t="str">
            <v>09906574</v>
          </cell>
          <cell r="F2295" t="str">
            <v>GP-Cap Blanket</v>
          </cell>
          <cell r="G2295">
            <v>43374</v>
          </cell>
          <cell r="H2295" t="str">
            <v>202108</v>
          </cell>
          <cell r="I2295">
            <v>202108</v>
          </cell>
          <cell r="J2295" t="str">
            <v>CD</v>
          </cell>
          <cell r="K2295" t="str">
            <v>AA</v>
          </cell>
          <cell r="L2295" t="str">
            <v>397000</v>
          </cell>
          <cell r="M2295" t="str">
            <v xml:space="preserve">099                                </v>
          </cell>
          <cell r="N2295" t="str">
            <v>00</v>
          </cell>
          <cell r="O2295" t="str">
            <v xml:space="preserve">UADD    </v>
          </cell>
          <cell r="P2295" t="str">
            <v>Basic Workplace Technology Delivery</v>
          </cell>
          <cell r="Q2295" t="str">
            <v>Basic Workplace Technology Delivery</v>
          </cell>
          <cell r="R2295">
            <v>10900.63</v>
          </cell>
          <cell r="S2295" t="str">
            <v>5039</v>
          </cell>
          <cell r="T2295" t="str">
            <v>39E29</v>
          </cell>
          <cell r="U2295" t="str">
            <v>Programs</v>
          </cell>
          <cell r="V2295" t="str">
            <v>CD.AA.397000</v>
          </cell>
          <cell r="W2295">
            <v>9.307E-2</v>
          </cell>
          <cell r="X2295">
            <v>1014.5216340999999</v>
          </cell>
        </row>
        <row r="2296">
          <cell r="B2296" t="str">
            <v>01C11</v>
          </cell>
          <cell r="C2296" t="str">
            <v>5040</v>
          </cell>
          <cell r="D2296" t="str">
            <v>CC&amp;B/MDM Pkgs 1 2021</v>
          </cell>
          <cell r="E2296" t="str">
            <v>09906777</v>
          </cell>
          <cell r="F2296" t="str">
            <v>GP-Cap Specific</v>
          </cell>
          <cell r="G2296">
            <v>44166</v>
          </cell>
          <cell r="H2296" t="str">
            <v>202108</v>
          </cell>
          <cell r="I2296">
            <v>202108</v>
          </cell>
          <cell r="J2296" t="str">
            <v>CD</v>
          </cell>
          <cell r="K2296" t="str">
            <v>AA</v>
          </cell>
          <cell r="L2296" t="str">
            <v>303100</v>
          </cell>
          <cell r="M2296" t="str">
            <v xml:space="preserve">099                                </v>
          </cell>
          <cell r="N2296" t="str">
            <v>00</v>
          </cell>
          <cell r="O2296" t="str">
            <v xml:space="preserve">UADD    </v>
          </cell>
          <cell r="P2296" t="str">
            <v>Customer Transactional Systems</v>
          </cell>
          <cell r="Q2296" t="str">
            <v>Customer Transactional Systems</v>
          </cell>
          <cell r="R2296">
            <v>14963.19</v>
          </cell>
          <cell r="S2296" t="str">
            <v>5040</v>
          </cell>
          <cell r="T2296" t="str">
            <v>01C11</v>
          </cell>
          <cell r="V2296" t="str">
            <v>CD.AA.303100</v>
          </cell>
          <cell r="W2296">
            <v>9.307E-2</v>
          </cell>
          <cell r="X2296">
            <v>1392.6240933000001</v>
          </cell>
        </row>
        <row r="2297">
          <cell r="B2297" t="str">
            <v>01C11</v>
          </cell>
          <cell r="C2297" t="str">
            <v>5040</v>
          </cell>
          <cell r="D2297" t="str">
            <v>CCB/MDM Features/Enh. Pkg.2</v>
          </cell>
          <cell r="E2297" t="str">
            <v>09906633</v>
          </cell>
          <cell r="F2297" t="str">
            <v>GP-Cap Specific</v>
          </cell>
          <cell r="G2297">
            <v>43800</v>
          </cell>
          <cell r="H2297" t="str">
            <v>202108</v>
          </cell>
          <cell r="I2297">
            <v>202108</v>
          </cell>
          <cell r="J2297" t="str">
            <v>CD</v>
          </cell>
          <cell r="K2297" t="str">
            <v>AA</v>
          </cell>
          <cell r="L2297" t="str">
            <v>303100</v>
          </cell>
          <cell r="M2297" t="str">
            <v xml:space="preserve">099                                </v>
          </cell>
          <cell r="N2297" t="str">
            <v>00</v>
          </cell>
          <cell r="O2297" t="str">
            <v xml:space="preserve">CFNU    </v>
          </cell>
          <cell r="P2297" t="str">
            <v>Customer Transactional Systems</v>
          </cell>
          <cell r="Q2297" t="str">
            <v>Customer Transactional Systems</v>
          </cell>
          <cell r="R2297">
            <v>1476467.29</v>
          </cell>
          <cell r="S2297" t="str">
            <v>5040</v>
          </cell>
          <cell r="T2297" t="str">
            <v>01C11</v>
          </cell>
          <cell r="V2297" t="str">
            <v>CD.AA.303100</v>
          </cell>
          <cell r="W2297">
            <v>9.307E-2</v>
          </cell>
          <cell r="X2297">
            <v>137414.8106803</v>
          </cell>
        </row>
        <row r="2298">
          <cell r="B2298" t="str">
            <v>01C11</v>
          </cell>
          <cell r="C2298" t="str">
            <v>5040</v>
          </cell>
          <cell r="D2298" t="str">
            <v>CCB/MDM Features/Enh. Pkg.2</v>
          </cell>
          <cell r="E2298" t="str">
            <v>09906633</v>
          </cell>
          <cell r="F2298" t="str">
            <v>GP-Cap Specific</v>
          </cell>
          <cell r="G2298">
            <v>43800</v>
          </cell>
          <cell r="H2298" t="str">
            <v>202108</v>
          </cell>
          <cell r="I2298">
            <v>202108</v>
          </cell>
          <cell r="J2298" t="str">
            <v>CD</v>
          </cell>
          <cell r="K2298" t="str">
            <v>AA</v>
          </cell>
          <cell r="L2298" t="str">
            <v>303100</v>
          </cell>
          <cell r="M2298" t="str">
            <v xml:space="preserve">099                                </v>
          </cell>
          <cell r="N2298" t="str">
            <v>00</v>
          </cell>
          <cell r="O2298" t="str">
            <v xml:space="preserve">NURV    </v>
          </cell>
          <cell r="P2298" t="str">
            <v>Customer Transactional Systems</v>
          </cell>
          <cell r="Q2298" t="str">
            <v>Customer Transactional Systems</v>
          </cell>
          <cell r="R2298">
            <v>-1476467.29</v>
          </cell>
          <cell r="S2298" t="str">
            <v>5040</v>
          </cell>
          <cell r="T2298" t="str">
            <v>01C11</v>
          </cell>
          <cell r="V2298" t="str">
            <v>CD.AA.303100</v>
          </cell>
          <cell r="W2298">
            <v>9.307E-2</v>
          </cell>
          <cell r="X2298">
            <v>-137414.8106803</v>
          </cell>
        </row>
        <row r="2299">
          <cell r="B2299" t="str">
            <v>01C11</v>
          </cell>
          <cell r="C2299" t="str">
            <v>5040</v>
          </cell>
          <cell r="D2299" t="str">
            <v>Rate Tool - AMI Load Study</v>
          </cell>
          <cell r="E2299" t="str">
            <v>09906870</v>
          </cell>
          <cell r="F2299" t="str">
            <v>GP-Cap Specific</v>
          </cell>
          <cell r="G2299">
            <v>44287</v>
          </cell>
          <cell r="H2299" t="str">
            <v>202108</v>
          </cell>
          <cell r="I2299">
            <v>202108</v>
          </cell>
          <cell r="J2299" t="str">
            <v>CD</v>
          </cell>
          <cell r="K2299" t="str">
            <v>AA</v>
          </cell>
          <cell r="L2299" t="str">
            <v>303103</v>
          </cell>
          <cell r="M2299" t="str">
            <v xml:space="preserve">099                                </v>
          </cell>
          <cell r="N2299" t="str">
            <v>00</v>
          </cell>
          <cell r="O2299" t="str">
            <v xml:space="preserve">UADD    </v>
          </cell>
          <cell r="P2299" t="str">
            <v>Customer Transactional Systems</v>
          </cell>
          <cell r="Q2299" t="str">
            <v>Customer Transactional Systems</v>
          </cell>
          <cell r="R2299">
            <v>24483.94</v>
          </cell>
          <cell r="S2299" t="str">
            <v>5040</v>
          </cell>
          <cell r="T2299" t="str">
            <v>01C11</v>
          </cell>
          <cell r="V2299" t="str">
            <v>CD.AA.303103</v>
          </cell>
          <cell r="W2299">
            <v>9.307E-2</v>
          </cell>
          <cell r="X2299">
            <v>2278.7202957999998</v>
          </cell>
        </row>
        <row r="2300">
          <cell r="B2300" t="str">
            <v>41W01</v>
          </cell>
          <cell r="C2300" t="str">
            <v>5041</v>
          </cell>
          <cell r="D2300" t="str">
            <v>GIS Enhancements 2021 Pkg 1</v>
          </cell>
          <cell r="E2300" t="str">
            <v>09906780</v>
          </cell>
          <cell r="F2300" t="str">
            <v>GP-Cap Specific</v>
          </cell>
          <cell r="G2300">
            <v>44166</v>
          </cell>
          <cell r="H2300" t="str">
            <v>202108</v>
          </cell>
          <cell r="I2300">
            <v>202108</v>
          </cell>
          <cell r="J2300" t="str">
            <v>CD</v>
          </cell>
          <cell r="K2300" t="str">
            <v>AA</v>
          </cell>
          <cell r="L2300" t="str">
            <v>303103</v>
          </cell>
          <cell r="M2300" t="str">
            <v xml:space="preserve">099                                </v>
          </cell>
          <cell r="N2300" t="str">
            <v>00</v>
          </cell>
          <cell r="O2300" t="str">
            <v xml:space="preserve">UADD    </v>
          </cell>
          <cell r="P2300" t="str">
            <v>Energy Delivery Modernization &amp; Operational Effici</v>
          </cell>
          <cell r="Q2300" t="str">
            <v>Energy Delivery Modernization &amp; Operational Effici</v>
          </cell>
          <cell r="R2300">
            <v>-2684.27</v>
          </cell>
          <cell r="S2300" t="str">
            <v>5041</v>
          </cell>
          <cell r="T2300" t="str">
            <v>41W01</v>
          </cell>
          <cell r="V2300" t="str">
            <v>CD.AA.303103</v>
          </cell>
          <cell r="W2300">
            <v>9.307E-2</v>
          </cell>
          <cell r="X2300">
            <v>-249.8250089</v>
          </cell>
        </row>
        <row r="2301">
          <cell r="B2301" t="str">
            <v>47C08</v>
          </cell>
          <cell r="C2301" t="str">
            <v>5147</v>
          </cell>
          <cell r="D2301" t="str">
            <v>MobilityintheField-2021 Pkg 1</v>
          </cell>
          <cell r="E2301" t="str">
            <v>09906785</v>
          </cell>
          <cell r="F2301" t="str">
            <v>GP-Cap Specific</v>
          </cell>
          <cell r="G2301">
            <v>44166</v>
          </cell>
          <cell r="H2301" t="str">
            <v>202108</v>
          </cell>
          <cell r="I2301">
            <v>202108</v>
          </cell>
          <cell r="J2301" t="str">
            <v>CD</v>
          </cell>
          <cell r="K2301" t="str">
            <v>AA</v>
          </cell>
          <cell r="L2301" t="str">
            <v>303103</v>
          </cell>
          <cell r="M2301" t="str">
            <v xml:space="preserve">099                                </v>
          </cell>
          <cell r="N2301" t="str">
            <v>00</v>
          </cell>
          <cell r="O2301" t="str">
            <v xml:space="preserve">UADD    </v>
          </cell>
          <cell r="P2301" t="str">
            <v>Project Atlas</v>
          </cell>
          <cell r="Q2301" t="str">
            <v>Atlas</v>
          </cell>
          <cell r="R2301">
            <v>-3368.08</v>
          </cell>
          <cell r="S2301" t="str">
            <v>5147</v>
          </cell>
          <cell r="T2301" t="str">
            <v>47C08</v>
          </cell>
          <cell r="U2301" t="str">
            <v>Projects</v>
          </cell>
          <cell r="V2301" t="str">
            <v>CD.AA.303103</v>
          </cell>
          <cell r="W2301">
            <v>9.307E-2</v>
          </cell>
          <cell r="X2301">
            <v>-313.4672056</v>
          </cell>
        </row>
        <row r="2302">
          <cell r="B2302" t="str">
            <v>47C08</v>
          </cell>
          <cell r="C2302" t="str">
            <v>5147</v>
          </cell>
          <cell r="D2302" t="str">
            <v>MobilityintheField-2021 Pkg 1</v>
          </cell>
          <cell r="E2302" t="str">
            <v>09906785</v>
          </cell>
          <cell r="F2302" t="str">
            <v>GP-Cap Specific</v>
          </cell>
          <cell r="G2302">
            <v>44166</v>
          </cell>
          <cell r="H2302" t="str">
            <v>202108</v>
          </cell>
          <cell r="I2302">
            <v>202108</v>
          </cell>
          <cell r="J2302" t="str">
            <v>CD</v>
          </cell>
          <cell r="K2302" t="str">
            <v>AA</v>
          </cell>
          <cell r="L2302" t="str">
            <v>397000</v>
          </cell>
          <cell r="M2302" t="str">
            <v xml:space="preserve">099                                </v>
          </cell>
          <cell r="N2302" t="str">
            <v>00</v>
          </cell>
          <cell r="O2302" t="str">
            <v xml:space="preserve">UADD    </v>
          </cell>
          <cell r="P2302" t="str">
            <v>Project Atlas</v>
          </cell>
          <cell r="Q2302" t="str">
            <v>Atlas</v>
          </cell>
          <cell r="R2302">
            <v>-378.51</v>
          </cell>
          <cell r="S2302" t="str">
            <v>5147</v>
          </cell>
          <cell r="T2302" t="str">
            <v>47C08</v>
          </cell>
          <cell r="U2302" t="str">
            <v>Projects</v>
          </cell>
          <cell r="V2302" t="str">
            <v>CD.AA.397000</v>
          </cell>
          <cell r="W2302">
            <v>9.307E-2</v>
          </cell>
          <cell r="X2302">
            <v>-35.2279257</v>
          </cell>
        </row>
        <row r="2303">
          <cell r="B2303" t="str">
            <v>51N09</v>
          </cell>
          <cell r="C2303" t="str">
            <v>5151</v>
          </cell>
          <cell r="D2303" t="str">
            <v>Digital Channel Features Pkg2</v>
          </cell>
          <cell r="E2303" t="str">
            <v>09906628</v>
          </cell>
          <cell r="F2303" t="str">
            <v>GP-Cap Specific</v>
          </cell>
          <cell r="G2303">
            <v>43800</v>
          </cell>
          <cell r="H2303" t="str">
            <v>202108</v>
          </cell>
          <cell r="I2303">
            <v>202108</v>
          </cell>
          <cell r="J2303" t="str">
            <v>CD</v>
          </cell>
          <cell r="K2303" t="str">
            <v>AA</v>
          </cell>
          <cell r="L2303" t="str">
            <v>303100</v>
          </cell>
          <cell r="M2303" t="str">
            <v xml:space="preserve">099                                </v>
          </cell>
          <cell r="N2303" t="str">
            <v>00</v>
          </cell>
          <cell r="O2303" t="str">
            <v xml:space="preserve">CFNU    </v>
          </cell>
          <cell r="P2303" t="str">
            <v>Customer Facing Technology</v>
          </cell>
          <cell r="Q2303" t="str">
            <v>Customer Facing Technology</v>
          </cell>
          <cell r="R2303">
            <v>1101103.23</v>
          </cell>
          <cell r="S2303" t="str">
            <v>5151</v>
          </cell>
          <cell r="T2303" t="str">
            <v>51N09</v>
          </cell>
          <cell r="U2303" t="str">
            <v>Programs</v>
          </cell>
          <cell r="V2303" t="str">
            <v>CD.AA.303100</v>
          </cell>
          <cell r="W2303">
            <v>9.307E-2</v>
          </cell>
          <cell r="X2303">
            <v>102479.6776161</v>
          </cell>
        </row>
        <row r="2304">
          <cell r="B2304" t="str">
            <v>51N09</v>
          </cell>
          <cell r="C2304" t="str">
            <v>5151</v>
          </cell>
          <cell r="D2304" t="str">
            <v>Digital Channel Features Pkg2</v>
          </cell>
          <cell r="E2304" t="str">
            <v>09906628</v>
          </cell>
          <cell r="F2304" t="str">
            <v>GP-Cap Specific</v>
          </cell>
          <cell r="G2304">
            <v>43800</v>
          </cell>
          <cell r="H2304" t="str">
            <v>202108</v>
          </cell>
          <cell r="I2304">
            <v>202108</v>
          </cell>
          <cell r="J2304" t="str">
            <v>CD</v>
          </cell>
          <cell r="K2304" t="str">
            <v>AA</v>
          </cell>
          <cell r="L2304" t="str">
            <v>303100</v>
          </cell>
          <cell r="M2304" t="str">
            <v xml:space="preserve">099                                </v>
          </cell>
          <cell r="N2304" t="str">
            <v>00</v>
          </cell>
          <cell r="O2304" t="str">
            <v xml:space="preserve">NURV    </v>
          </cell>
          <cell r="P2304" t="str">
            <v>Customer Facing Technology</v>
          </cell>
          <cell r="Q2304" t="str">
            <v>Customer Facing Technology</v>
          </cell>
          <cell r="R2304">
            <v>-1101103.23</v>
          </cell>
          <cell r="S2304" t="str">
            <v>5151</v>
          </cell>
          <cell r="T2304" t="str">
            <v>51N09</v>
          </cell>
          <cell r="U2304" t="str">
            <v>Programs</v>
          </cell>
          <cell r="V2304" t="str">
            <v>CD.AA.303100</v>
          </cell>
          <cell r="W2304">
            <v>9.307E-2</v>
          </cell>
          <cell r="X2304">
            <v>-102479.6776161</v>
          </cell>
        </row>
        <row r="2305">
          <cell r="B2305" t="str">
            <v>51N09</v>
          </cell>
          <cell r="C2305" t="str">
            <v>5151</v>
          </cell>
          <cell r="D2305" t="str">
            <v>Digital Channel Pkg 1 2021</v>
          </cell>
          <cell r="E2305" t="str">
            <v>09906778</v>
          </cell>
          <cell r="F2305" t="str">
            <v>GP-Cap Specific</v>
          </cell>
          <cell r="G2305">
            <v>44166</v>
          </cell>
          <cell r="H2305" t="str">
            <v>202108</v>
          </cell>
          <cell r="I2305">
            <v>202108</v>
          </cell>
          <cell r="J2305" t="str">
            <v>CD</v>
          </cell>
          <cell r="K2305" t="str">
            <v>AA</v>
          </cell>
          <cell r="L2305" t="str">
            <v>303103</v>
          </cell>
          <cell r="M2305" t="str">
            <v xml:space="preserve">099                                </v>
          </cell>
          <cell r="N2305" t="str">
            <v>00</v>
          </cell>
          <cell r="O2305" t="str">
            <v xml:space="preserve">UADD    </v>
          </cell>
          <cell r="P2305" t="str">
            <v>Customer Facing Technology</v>
          </cell>
          <cell r="Q2305" t="str">
            <v>Customer Facing Technology</v>
          </cell>
          <cell r="R2305">
            <v>22651.94</v>
          </cell>
          <cell r="S2305" t="str">
            <v>5151</v>
          </cell>
          <cell r="T2305" t="str">
            <v>51N09</v>
          </cell>
          <cell r="U2305" t="str">
            <v>Programs</v>
          </cell>
          <cell r="V2305" t="str">
            <v>CD.AA.303103</v>
          </cell>
          <cell r="W2305">
            <v>9.307E-2</v>
          </cell>
          <cell r="X2305">
            <v>2108.2160558</v>
          </cell>
        </row>
        <row r="2306">
          <cell r="B2306" t="str">
            <v>51N09</v>
          </cell>
          <cell r="C2306" t="str">
            <v>5151</v>
          </cell>
          <cell r="D2306" t="str">
            <v>Sitecore Upgrade</v>
          </cell>
          <cell r="E2306" t="str">
            <v>09906508</v>
          </cell>
          <cell r="F2306" t="str">
            <v>GP-Cap Specific</v>
          </cell>
          <cell r="G2306">
            <v>43525</v>
          </cell>
          <cell r="H2306" t="str">
            <v>202108</v>
          </cell>
          <cell r="I2306">
            <v>202108</v>
          </cell>
          <cell r="J2306" t="str">
            <v>CD</v>
          </cell>
          <cell r="K2306" t="str">
            <v>AA</v>
          </cell>
          <cell r="L2306" t="str">
            <v>303100</v>
          </cell>
          <cell r="M2306" t="str">
            <v xml:space="preserve">099                                </v>
          </cell>
          <cell r="N2306" t="str">
            <v>00</v>
          </cell>
          <cell r="O2306" t="str">
            <v xml:space="preserve">CFNU    </v>
          </cell>
          <cell r="P2306" t="str">
            <v>Customer Facing Technology</v>
          </cell>
          <cell r="Q2306" t="str">
            <v>Customer Facing Technology</v>
          </cell>
          <cell r="R2306">
            <v>1001075.91</v>
          </cell>
          <cell r="S2306" t="str">
            <v>5151</v>
          </cell>
          <cell r="T2306" t="str">
            <v>51N09</v>
          </cell>
          <cell r="U2306" t="str">
            <v>Programs</v>
          </cell>
          <cell r="V2306" t="str">
            <v>CD.AA.303100</v>
          </cell>
          <cell r="W2306">
            <v>9.307E-2</v>
          </cell>
          <cell r="X2306">
            <v>93170.134943700003</v>
          </cell>
        </row>
        <row r="2307">
          <cell r="B2307" t="str">
            <v>51N09</v>
          </cell>
          <cell r="C2307" t="str">
            <v>5151</v>
          </cell>
          <cell r="D2307" t="str">
            <v>Sitecore Upgrade</v>
          </cell>
          <cell r="E2307" t="str">
            <v>09906508</v>
          </cell>
          <cell r="F2307" t="str">
            <v>GP-Cap Specific</v>
          </cell>
          <cell r="G2307">
            <v>43525</v>
          </cell>
          <cell r="H2307" t="str">
            <v>202108</v>
          </cell>
          <cell r="I2307">
            <v>202108</v>
          </cell>
          <cell r="J2307" t="str">
            <v>CD</v>
          </cell>
          <cell r="K2307" t="str">
            <v>AA</v>
          </cell>
          <cell r="L2307" t="str">
            <v>303100</v>
          </cell>
          <cell r="M2307" t="str">
            <v xml:space="preserve">099                                </v>
          </cell>
          <cell r="N2307" t="str">
            <v>00</v>
          </cell>
          <cell r="O2307" t="str">
            <v xml:space="preserve">NURV    </v>
          </cell>
          <cell r="P2307" t="str">
            <v>Customer Facing Technology</v>
          </cell>
          <cell r="Q2307" t="str">
            <v>Customer Facing Technology</v>
          </cell>
          <cell r="R2307">
            <v>-1070472.4099999999</v>
          </cell>
          <cell r="S2307" t="str">
            <v>5151</v>
          </cell>
          <cell r="T2307" t="str">
            <v>51N09</v>
          </cell>
          <cell r="U2307" t="str">
            <v>Programs</v>
          </cell>
          <cell r="V2307" t="str">
            <v>CD.AA.303100</v>
          </cell>
          <cell r="W2307">
            <v>9.307E-2</v>
          </cell>
          <cell r="X2307">
            <v>-99628.867198699998</v>
          </cell>
        </row>
        <row r="2308">
          <cell r="B2308" t="str">
            <v>51N09</v>
          </cell>
          <cell r="C2308" t="str">
            <v>5151</v>
          </cell>
          <cell r="D2308" t="str">
            <v>Sitecore Upgrade</v>
          </cell>
          <cell r="E2308" t="str">
            <v>09906508</v>
          </cell>
          <cell r="F2308" t="str">
            <v>GP-Cap Specific</v>
          </cell>
          <cell r="G2308">
            <v>43525</v>
          </cell>
          <cell r="H2308" t="str">
            <v>202108</v>
          </cell>
          <cell r="I2308">
            <v>202108</v>
          </cell>
          <cell r="J2308" t="str">
            <v>CD</v>
          </cell>
          <cell r="K2308" t="str">
            <v>AA</v>
          </cell>
          <cell r="L2308" t="str">
            <v>391100</v>
          </cell>
          <cell r="M2308" t="str">
            <v xml:space="preserve">099                                </v>
          </cell>
          <cell r="N2308" t="str">
            <v>00</v>
          </cell>
          <cell r="O2308" t="str">
            <v xml:space="preserve">CFNU    </v>
          </cell>
          <cell r="P2308" t="str">
            <v>Customer Facing Technology</v>
          </cell>
          <cell r="Q2308" t="str">
            <v>Customer Facing Technology</v>
          </cell>
          <cell r="R2308">
            <v>113157.62</v>
          </cell>
          <cell r="S2308" t="str">
            <v>5151</v>
          </cell>
          <cell r="T2308" t="str">
            <v>51N09</v>
          </cell>
          <cell r="U2308" t="str">
            <v>Programs</v>
          </cell>
          <cell r="V2308" t="str">
            <v>CD.AA.391100</v>
          </cell>
          <cell r="W2308">
            <v>9.307E-2</v>
          </cell>
          <cell r="X2308">
            <v>10531.579693399999</v>
          </cell>
        </row>
        <row r="2309">
          <cell r="B2309" t="str">
            <v>51N09</v>
          </cell>
          <cell r="C2309" t="str">
            <v>5151</v>
          </cell>
          <cell r="D2309" t="str">
            <v>Sitecore Upgrade</v>
          </cell>
          <cell r="E2309" t="str">
            <v>09906508</v>
          </cell>
          <cell r="F2309" t="str">
            <v>GP-Cap Specific</v>
          </cell>
          <cell r="G2309">
            <v>43525</v>
          </cell>
          <cell r="H2309" t="str">
            <v>202108</v>
          </cell>
          <cell r="I2309">
            <v>202108</v>
          </cell>
          <cell r="J2309" t="str">
            <v>CD</v>
          </cell>
          <cell r="K2309" t="str">
            <v>AA</v>
          </cell>
          <cell r="L2309" t="str">
            <v>391100</v>
          </cell>
          <cell r="M2309" t="str">
            <v xml:space="preserve">099                                </v>
          </cell>
          <cell r="N2309" t="str">
            <v>00</v>
          </cell>
          <cell r="O2309" t="str">
            <v xml:space="preserve">NURV    </v>
          </cell>
          <cell r="P2309" t="str">
            <v>Customer Facing Technology</v>
          </cell>
          <cell r="Q2309" t="str">
            <v>Customer Facing Technology</v>
          </cell>
          <cell r="R2309">
            <v>-43761.120000000003</v>
          </cell>
          <cell r="S2309" t="str">
            <v>5151</v>
          </cell>
          <cell r="T2309" t="str">
            <v>51N09</v>
          </cell>
          <cell r="U2309" t="str">
            <v>Programs</v>
          </cell>
          <cell r="V2309" t="str">
            <v>CD.AA.391100</v>
          </cell>
          <cell r="W2309">
            <v>9.307E-2</v>
          </cell>
          <cell r="X2309">
            <v>-4072.8474384000001</v>
          </cell>
        </row>
        <row r="2310">
          <cell r="B2310" t="str">
            <v>52N09</v>
          </cell>
          <cell r="C2310" t="str">
            <v>5152</v>
          </cell>
          <cell r="D2310" t="str">
            <v>(PCI) Walk-In - Kiosk</v>
          </cell>
          <cell r="E2310" t="str">
            <v>09906489</v>
          </cell>
          <cell r="F2310" t="str">
            <v>GP-Cap Specific</v>
          </cell>
          <cell r="G2310">
            <v>43497</v>
          </cell>
          <cell r="H2310" t="str">
            <v>202108</v>
          </cell>
          <cell r="I2310">
            <v>202108</v>
          </cell>
          <cell r="J2310" t="str">
            <v>CD</v>
          </cell>
          <cell r="K2310" t="str">
            <v>AA</v>
          </cell>
          <cell r="L2310" t="str">
            <v>303100</v>
          </cell>
          <cell r="M2310" t="str">
            <v xml:space="preserve">099                                </v>
          </cell>
          <cell r="N2310" t="str">
            <v>00</v>
          </cell>
          <cell r="O2310" t="str">
            <v xml:space="preserve">UADD    </v>
          </cell>
          <cell r="P2310" t="str">
            <v>Payment Card Industry (PCI)</v>
          </cell>
          <cell r="Q2310" t="str">
            <v>Payment Card Industry (PCI)</v>
          </cell>
          <cell r="R2310">
            <v>68.13</v>
          </cell>
          <cell r="S2310" t="str">
            <v>5152</v>
          </cell>
          <cell r="T2310" t="str">
            <v>52N09</v>
          </cell>
          <cell r="U2310" t="str">
            <v>Projects</v>
          </cell>
          <cell r="V2310" t="str">
            <v>CD.AA.303100</v>
          </cell>
          <cell r="W2310">
            <v>9.307E-2</v>
          </cell>
          <cell r="X2310">
            <v>6.3408590999999994</v>
          </cell>
        </row>
        <row r="2311">
          <cell r="B2311" t="str">
            <v>52N09</v>
          </cell>
          <cell r="C2311" t="str">
            <v>5152</v>
          </cell>
          <cell r="D2311" t="str">
            <v>(PCI) Walk-In - Kiosk</v>
          </cell>
          <cell r="E2311" t="str">
            <v>09906489</v>
          </cell>
          <cell r="F2311" t="str">
            <v>GP-Cap Specific</v>
          </cell>
          <cell r="G2311">
            <v>43497</v>
          </cell>
          <cell r="H2311" t="str">
            <v>202108</v>
          </cell>
          <cell r="I2311">
            <v>202108</v>
          </cell>
          <cell r="J2311" t="str">
            <v>CD</v>
          </cell>
          <cell r="K2311" t="str">
            <v>AA</v>
          </cell>
          <cell r="L2311" t="str">
            <v>391100</v>
          </cell>
          <cell r="M2311" t="str">
            <v xml:space="preserve">099                                </v>
          </cell>
          <cell r="N2311" t="str">
            <v>00</v>
          </cell>
          <cell r="O2311" t="str">
            <v xml:space="preserve">UADD    </v>
          </cell>
          <cell r="P2311" t="str">
            <v>Payment Card Industry (PCI)</v>
          </cell>
          <cell r="Q2311" t="str">
            <v>Payment Card Industry (PCI)</v>
          </cell>
          <cell r="R2311">
            <v>82.79</v>
          </cell>
          <cell r="S2311" t="str">
            <v>5152</v>
          </cell>
          <cell r="T2311" t="str">
            <v>52N09</v>
          </cell>
          <cell r="U2311" t="str">
            <v>Projects</v>
          </cell>
          <cell r="V2311" t="str">
            <v>CD.AA.391100</v>
          </cell>
          <cell r="W2311">
            <v>9.307E-2</v>
          </cell>
          <cell r="X2311">
            <v>7.7052653000000007</v>
          </cell>
        </row>
        <row r="2312">
          <cell r="B2312" t="str">
            <v>55N09</v>
          </cell>
          <cell r="C2312" t="str">
            <v>5155</v>
          </cell>
          <cell r="D2312" t="str">
            <v>Active Directory Refresh</v>
          </cell>
          <cell r="E2312" t="str">
            <v>09906700</v>
          </cell>
          <cell r="F2312" t="str">
            <v>GP-Cap Specific</v>
          </cell>
          <cell r="G2312">
            <v>43952</v>
          </cell>
          <cell r="H2312" t="str">
            <v>202108</v>
          </cell>
          <cell r="I2312">
            <v>202108</v>
          </cell>
          <cell r="J2312" t="str">
            <v>CD</v>
          </cell>
          <cell r="K2312" t="str">
            <v>AA</v>
          </cell>
          <cell r="L2312" t="str">
            <v>303100</v>
          </cell>
          <cell r="M2312" t="str">
            <v xml:space="preserve">099                                </v>
          </cell>
          <cell r="N2312" t="str">
            <v>00</v>
          </cell>
          <cell r="O2312" t="str">
            <v xml:space="preserve">UADD    </v>
          </cell>
          <cell r="P2312" t="str">
            <v>Data Center Compute and Storage Systems</v>
          </cell>
          <cell r="Q2312" t="str">
            <v>Data Center Compute and Storage Systems</v>
          </cell>
          <cell r="R2312">
            <v>7014.6</v>
          </cell>
          <cell r="S2312" t="str">
            <v>5155</v>
          </cell>
          <cell r="T2312" t="str">
            <v>55N09</v>
          </cell>
          <cell r="U2312" t="str">
            <v>Programs</v>
          </cell>
          <cell r="V2312" t="str">
            <v>CD.AA.303100</v>
          </cell>
          <cell r="W2312">
            <v>9.307E-2</v>
          </cell>
          <cell r="X2312">
            <v>652.84882200000004</v>
          </cell>
        </row>
        <row r="2313">
          <cell r="B2313" t="str">
            <v>55N09</v>
          </cell>
          <cell r="C2313" t="str">
            <v>5155</v>
          </cell>
          <cell r="D2313" t="str">
            <v>Active Directory Refresh</v>
          </cell>
          <cell r="E2313" t="str">
            <v>09906700</v>
          </cell>
          <cell r="F2313" t="str">
            <v>GP-Cap Specific</v>
          </cell>
          <cell r="G2313">
            <v>43952</v>
          </cell>
          <cell r="H2313" t="str">
            <v>202108</v>
          </cell>
          <cell r="I2313">
            <v>202108</v>
          </cell>
          <cell r="J2313" t="str">
            <v>CD</v>
          </cell>
          <cell r="K2313" t="str">
            <v>AA</v>
          </cell>
          <cell r="L2313" t="str">
            <v>391100</v>
          </cell>
          <cell r="M2313" t="str">
            <v xml:space="preserve">099                                </v>
          </cell>
          <cell r="N2313" t="str">
            <v>00</v>
          </cell>
          <cell r="O2313" t="str">
            <v xml:space="preserve">UADD    </v>
          </cell>
          <cell r="P2313" t="str">
            <v>Data Center Compute and Storage Systems</v>
          </cell>
          <cell r="Q2313" t="str">
            <v>Data Center Compute and Storage Systems</v>
          </cell>
          <cell r="R2313">
            <v>0</v>
          </cell>
          <cell r="S2313" t="str">
            <v>5155</v>
          </cell>
          <cell r="T2313" t="str">
            <v>55N09</v>
          </cell>
          <cell r="U2313" t="str">
            <v>Programs</v>
          </cell>
          <cell r="V2313" t="str">
            <v>CD.AA.391100</v>
          </cell>
          <cell r="W2313">
            <v>9.307E-2</v>
          </cell>
          <cell r="X2313">
            <v>0</v>
          </cell>
        </row>
        <row r="2314">
          <cell r="B2314" t="str">
            <v>55N09</v>
          </cell>
          <cell r="C2314" t="str">
            <v>5155</v>
          </cell>
          <cell r="D2314" t="str">
            <v>Control Systems - Gen Storage</v>
          </cell>
          <cell r="E2314" t="str">
            <v>09906860</v>
          </cell>
          <cell r="F2314" t="str">
            <v>GP-Cap Specific</v>
          </cell>
          <cell r="G2314">
            <v>44287</v>
          </cell>
          <cell r="H2314" t="str">
            <v>202108</v>
          </cell>
          <cell r="I2314">
            <v>202108</v>
          </cell>
          <cell r="J2314" t="str">
            <v>CD</v>
          </cell>
          <cell r="K2314" t="str">
            <v>AA</v>
          </cell>
          <cell r="L2314" t="str">
            <v>391100</v>
          </cell>
          <cell r="M2314" t="str">
            <v xml:space="preserve">099                                </v>
          </cell>
          <cell r="N2314" t="str">
            <v>00</v>
          </cell>
          <cell r="O2314" t="str">
            <v xml:space="preserve">UADD    </v>
          </cell>
          <cell r="P2314" t="str">
            <v>Data Center Compute and Storage Systems</v>
          </cell>
          <cell r="Q2314" t="str">
            <v>Data Center Compute and Storage Systems</v>
          </cell>
          <cell r="R2314">
            <v>1845.58</v>
          </cell>
          <cell r="S2314" t="str">
            <v>5155</v>
          </cell>
          <cell r="T2314" t="str">
            <v>55N09</v>
          </cell>
          <cell r="U2314" t="str">
            <v>Programs</v>
          </cell>
          <cell r="V2314" t="str">
            <v>CD.AA.391100</v>
          </cell>
          <cell r="W2314">
            <v>9.307E-2</v>
          </cell>
          <cell r="X2314">
            <v>171.76813060000001</v>
          </cell>
        </row>
        <row r="2315">
          <cell r="B2315" t="str">
            <v>55N09</v>
          </cell>
          <cell r="C2315" t="str">
            <v>5155</v>
          </cell>
          <cell r="D2315" t="str">
            <v>Desigo CC Implementation</v>
          </cell>
          <cell r="E2315" t="str">
            <v>09906641</v>
          </cell>
          <cell r="F2315" t="str">
            <v>GP-Cap Specific</v>
          </cell>
          <cell r="G2315">
            <v>43831</v>
          </cell>
          <cell r="H2315" t="str">
            <v>202108</v>
          </cell>
          <cell r="I2315">
            <v>202108</v>
          </cell>
          <cell r="J2315" t="str">
            <v>CD</v>
          </cell>
          <cell r="K2315" t="str">
            <v>AA</v>
          </cell>
          <cell r="L2315" t="str">
            <v>303105</v>
          </cell>
          <cell r="M2315" t="str">
            <v xml:space="preserve">099                                </v>
          </cell>
          <cell r="N2315" t="str">
            <v>00</v>
          </cell>
          <cell r="O2315" t="str">
            <v xml:space="preserve">UADD    </v>
          </cell>
          <cell r="P2315" t="str">
            <v>Data Center Compute and Storage Systems</v>
          </cell>
          <cell r="Q2315" t="str">
            <v>Data Center Compute and Storage Systems</v>
          </cell>
          <cell r="R2315">
            <v>1124.51</v>
          </cell>
          <cell r="S2315" t="str">
            <v>5155</v>
          </cell>
          <cell r="T2315" t="str">
            <v>55N09</v>
          </cell>
          <cell r="U2315" t="str">
            <v>Programs</v>
          </cell>
          <cell r="V2315" t="str">
            <v>CD.AA.303105</v>
          </cell>
          <cell r="W2315">
            <v>9.307E-2</v>
          </cell>
          <cell r="X2315">
            <v>104.65814570000001</v>
          </cell>
        </row>
        <row r="2316">
          <cell r="B2316" t="str">
            <v>55N09</v>
          </cell>
          <cell r="C2316" t="str">
            <v>5155</v>
          </cell>
          <cell r="D2316" t="str">
            <v>Desigo CC Implementation</v>
          </cell>
          <cell r="E2316" t="str">
            <v>09906641</v>
          </cell>
          <cell r="F2316" t="str">
            <v>GP-Cap Specific</v>
          </cell>
          <cell r="G2316">
            <v>43831</v>
          </cell>
          <cell r="H2316" t="str">
            <v>202108</v>
          </cell>
          <cell r="I2316">
            <v>202108</v>
          </cell>
          <cell r="J2316" t="str">
            <v>CD</v>
          </cell>
          <cell r="K2316" t="str">
            <v>AA</v>
          </cell>
          <cell r="L2316" t="str">
            <v>391100</v>
          </cell>
          <cell r="M2316" t="str">
            <v xml:space="preserve">099                                </v>
          </cell>
          <cell r="N2316" t="str">
            <v>00</v>
          </cell>
          <cell r="O2316" t="str">
            <v xml:space="preserve">UADD    </v>
          </cell>
          <cell r="P2316" t="str">
            <v>Data Center Compute and Storage Systems</v>
          </cell>
          <cell r="Q2316" t="str">
            <v>Data Center Compute and Storage Systems</v>
          </cell>
          <cell r="R2316">
            <v>97.5</v>
          </cell>
          <cell r="S2316" t="str">
            <v>5155</v>
          </cell>
          <cell r="T2316" t="str">
            <v>55N09</v>
          </cell>
          <cell r="U2316" t="str">
            <v>Programs</v>
          </cell>
          <cell r="V2316" t="str">
            <v>CD.AA.391100</v>
          </cell>
          <cell r="W2316">
            <v>9.307E-2</v>
          </cell>
          <cell r="X2316">
            <v>9.074325</v>
          </cell>
        </row>
        <row r="2317">
          <cell r="B2317" t="str">
            <v>56N09</v>
          </cell>
          <cell r="C2317" t="str">
            <v>5156</v>
          </cell>
          <cell r="D2317" t="str">
            <v>Regional Satellite Deployment</v>
          </cell>
          <cell r="E2317" t="str">
            <v>09906605</v>
          </cell>
          <cell r="F2317" t="str">
            <v>GP-Cap Specific</v>
          </cell>
          <cell r="G2317">
            <v>43525</v>
          </cell>
          <cell r="H2317" t="str">
            <v>202108</v>
          </cell>
          <cell r="I2317">
            <v>202108</v>
          </cell>
          <cell r="J2317" t="str">
            <v>CD</v>
          </cell>
          <cell r="K2317" t="str">
            <v>AA</v>
          </cell>
          <cell r="L2317" t="str">
            <v>397000</v>
          </cell>
          <cell r="M2317" t="str">
            <v xml:space="preserve">099                                </v>
          </cell>
          <cell r="N2317" t="str">
            <v>00</v>
          </cell>
          <cell r="O2317" t="str">
            <v xml:space="preserve">UADD    </v>
          </cell>
          <cell r="P2317" t="str">
            <v>Digital Grid Network Expansion</v>
          </cell>
          <cell r="Q2317" t="str">
            <v>Digital Grid Network Expansion</v>
          </cell>
          <cell r="R2317">
            <v>1143.51</v>
          </cell>
          <cell r="S2317" t="str">
            <v>5156</v>
          </cell>
          <cell r="T2317" t="str">
            <v>56N09</v>
          </cell>
          <cell r="U2317" t="str">
            <v>Programs</v>
          </cell>
          <cell r="V2317" t="str">
            <v>CD.AA.397000</v>
          </cell>
          <cell r="W2317">
            <v>9.307E-2</v>
          </cell>
          <cell r="X2317">
            <v>106.4264757</v>
          </cell>
        </row>
        <row r="2318">
          <cell r="B2318" t="str">
            <v>58K50</v>
          </cell>
          <cell r="C2318" t="str">
            <v>5158</v>
          </cell>
          <cell r="D2318" t="str">
            <v>CXP Implm Additional Features</v>
          </cell>
          <cell r="E2318" t="str">
            <v>09906729</v>
          </cell>
          <cell r="F2318" t="str">
            <v>GP-Cap Specific</v>
          </cell>
          <cell r="G2318">
            <v>43983</v>
          </cell>
          <cell r="H2318" t="str">
            <v>202108</v>
          </cell>
          <cell r="I2318">
            <v>202108</v>
          </cell>
          <cell r="J2318" t="str">
            <v>CD</v>
          </cell>
          <cell r="K2318" t="str">
            <v>AA</v>
          </cell>
          <cell r="L2318" t="str">
            <v>303135</v>
          </cell>
          <cell r="M2318" t="str">
            <v xml:space="preserve">099                                </v>
          </cell>
          <cell r="N2318" t="str">
            <v>00</v>
          </cell>
          <cell r="O2318" t="str">
            <v xml:space="preserve">UADD    </v>
          </cell>
          <cell r="P2318" t="str">
            <v>Customer Experience Platform Program</v>
          </cell>
          <cell r="Q2318" t="str">
            <v>Customer Experience Platform Program</v>
          </cell>
          <cell r="R2318">
            <v>51997.02</v>
          </cell>
          <cell r="S2318" t="str">
            <v>5158</v>
          </cell>
          <cell r="T2318" t="str">
            <v>58K50</v>
          </cell>
          <cell r="V2318" t="str">
            <v>CD.AA.303135</v>
          </cell>
          <cell r="W2318">
            <v>9.307E-2</v>
          </cell>
          <cell r="X2318">
            <v>4839.3626513999998</v>
          </cell>
        </row>
        <row r="2319">
          <cell r="B2319" t="str">
            <v>ZI002</v>
          </cell>
          <cell r="C2319" t="str">
            <v>6000</v>
          </cell>
          <cell r="D2319" t="str">
            <v>Gear Pump</v>
          </cell>
          <cell r="E2319" t="str">
            <v>09906741</v>
          </cell>
          <cell r="F2319" t="str">
            <v>GP-Cap Specific</v>
          </cell>
          <cell r="G2319">
            <v>44075</v>
          </cell>
          <cell r="H2319" t="str">
            <v>202108</v>
          </cell>
          <cell r="I2319">
            <v>202108</v>
          </cell>
          <cell r="J2319" t="str">
            <v>CD</v>
          </cell>
          <cell r="K2319" t="str">
            <v>AA</v>
          </cell>
          <cell r="L2319" t="str">
            <v>394000</v>
          </cell>
          <cell r="M2319" t="str">
            <v xml:space="preserve">099                                </v>
          </cell>
          <cell r="N2319" t="str">
            <v>00</v>
          </cell>
          <cell r="O2319" t="str">
            <v xml:space="preserve">CFNU    </v>
          </cell>
          <cell r="P2319" t="str">
            <v>Hazardous Oil Removal</v>
          </cell>
          <cell r="Q2319" t="str">
            <v>PCB Disposal Program</v>
          </cell>
          <cell r="R2319">
            <v>7149.7</v>
          </cell>
          <cell r="S2319" t="str">
            <v>6000</v>
          </cell>
          <cell r="T2319" t="str">
            <v>ZI002</v>
          </cell>
          <cell r="U2319" t="str">
            <v>Committed</v>
          </cell>
          <cell r="V2319" t="str">
            <v>CD.AA.394000</v>
          </cell>
          <cell r="W2319">
            <v>9.307E-2</v>
          </cell>
          <cell r="X2319">
            <v>665.42257899999993</v>
          </cell>
        </row>
        <row r="2320">
          <cell r="B2320" t="str">
            <v>ZI002</v>
          </cell>
          <cell r="C2320" t="str">
            <v>6000</v>
          </cell>
          <cell r="D2320" t="str">
            <v>Gear Pump</v>
          </cell>
          <cell r="E2320" t="str">
            <v>09906741</v>
          </cell>
          <cell r="F2320" t="str">
            <v>GP-Cap Specific</v>
          </cell>
          <cell r="G2320">
            <v>44075</v>
          </cell>
          <cell r="H2320" t="str">
            <v>202108</v>
          </cell>
          <cell r="I2320">
            <v>202108</v>
          </cell>
          <cell r="J2320" t="str">
            <v>CD</v>
          </cell>
          <cell r="K2320" t="str">
            <v>AA</v>
          </cell>
          <cell r="L2320" t="str">
            <v>394000</v>
          </cell>
          <cell r="M2320" t="str">
            <v xml:space="preserve">099                                </v>
          </cell>
          <cell r="N2320" t="str">
            <v>00</v>
          </cell>
          <cell r="O2320" t="str">
            <v xml:space="preserve">NURV    </v>
          </cell>
          <cell r="P2320" t="str">
            <v>Hazardous Oil Removal</v>
          </cell>
          <cell r="Q2320" t="str">
            <v>PCB Disposal Program</v>
          </cell>
          <cell r="R2320">
            <v>-7149.7</v>
          </cell>
          <cell r="S2320" t="str">
            <v>6000</v>
          </cell>
          <cell r="T2320" t="str">
            <v>ZI002</v>
          </cell>
          <cell r="U2320" t="str">
            <v>Committed</v>
          </cell>
          <cell r="V2320" t="str">
            <v>CD.AA.394000</v>
          </cell>
          <cell r="W2320">
            <v>9.307E-2</v>
          </cell>
          <cell r="X2320">
            <v>-665.42257899999993</v>
          </cell>
        </row>
        <row r="2321">
          <cell r="B2321" t="str">
            <v>71H07</v>
          </cell>
          <cell r="C2321" t="str">
            <v>7001</v>
          </cell>
          <cell r="D2321" t="str">
            <v>AFCB12 2nd fl General Improv</v>
          </cell>
          <cell r="E2321" t="str">
            <v>11005178</v>
          </cell>
          <cell r="F2321" t="str">
            <v>GP-Cap Specific</v>
          </cell>
          <cell r="G2321">
            <v>40544</v>
          </cell>
          <cell r="H2321" t="str">
            <v>202108</v>
          </cell>
          <cell r="I2321">
            <v>202108</v>
          </cell>
          <cell r="J2321" t="str">
            <v>CD</v>
          </cell>
          <cell r="K2321" t="str">
            <v>AA</v>
          </cell>
          <cell r="L2321" t="str">
            <v>390100</v>
          </cell>
          <cell r="M2321" t="str">
            <v xml:space="preserve">099                                </v>
          </cell>
          <cell r="N2321" t="str">
            <v>CENTR</v>
          </cell>
          <cell r="O2321" t="str">
            <v xml:space="preserve">CFNU    </v>
          </cell>
          <cell r="P2321" t="str">
            <v>Structures &amp; Improv</v>
          </cell>
          <cell r="Q2321" t="str">
            <v>Structures and Improvements</v>
          </cell>
          <cell r="R2321">
            <v>474620.02</v>
          </cell>
          <cell r="S2321" t="str">
            <v>7001</v>
          </cell>
          <cell r="T2321" t="str">
            <v>71H07</v>
          </cell>
          <cell r="U2321" t="str">
            <v>Programs</v>
          </cell>
          <cell r="V2321" t="str">
            <v>CD.AA.390100</v>
          </cell>
          <cell r="W2321">
            <v>9.307E-2</v>
          </cell>
          <cell r="X2321">
            <v>44172.885261399999</v>
          </cell>
        </row>
        <row r="2322">
          <cell r="B2322" t="str">
            <v>71H07</v>
          </cell>
          <cell r="C2322" t="str">
            <v>7001</v>
          </cell>
          <cell r="D2322" t="str">
            <v>AFCB12 2nd fl General Improv</v>
          </cell>
          <cell r="E2322" t="str">
            <v>11005178</v>
          </cell>
          <cell r="F2322" t="str">
            <v>GP-Cap Specific</v>
          </cell>
          <cell r="G2322">
            <v>40544</v>
          </cell>
          <cell r="H2322" t="str">
            <v>202108</v>
          </cell>
          <cell r="I2322">
            <v>202108</v>
          </cell>
          <cell r="J2322" t="str">
            <v>CD</v>
          </cell>
          <cell r="K2322" t="str">
            <v>AA</v>
          </cell>
          <cell r="L2322" t="str">
            <v>390100</v>
          </cell>
          <cell r="M2322" t="str">
            <v xml:space="preserve">099                                </v>
          </cell>
          <cell r="N2322" t="str">
            <v>CENTR</v>
          </cell>
          <cell r="O2322" t="str">
            <v xml:space="preserve">NURV    </v>
          </cell>
          <cell r="P2322" t="str">
            <v>Structures &amp; Improv</v>
          </cell>
          <cell r="Q2322" t="str">
            <v>Structures and Improvements</v>
          </cell>
          <cell r="R2322">
            <v>-474620.02</v>
          </cell>
          <cell r="S2322" t="str">
            <v>7001</v>
          </cell>
          <cell r="T2322" t="str">
            <v>71H07</v>
          </cell>
          <cell r="U2322" t="str">
            <v>Programs</v>
          </cell>
          <cell r="V2322" t="str">
            <v>CD.AA.390100</v>
          </cell>
          <cell r="W2322">
            <v>9.307E-2</v>
          </cell>
          <cell r="X2322">
            <v>-44172.885261399999</v>
          </cell>
        </row>
        <row r="2323">
          <cell r="B2323" t="str">
            <v>71H07</v>
          </cell>
          <cell r="C2323" t="str">
            <v>7001</v>
          </cell>
          <cell r="D2323" t="str">
            <v>COF- 3rd FLR CPT Install</v>
          </cell>
          <cell r="E2323" t="str">
            <v>11005327</v>
          </cell>
          <cell r="F2323" t="str">
            <v>GP-Cap Specific</v>
          </cell>
          <cell r="G2323">
            <v>44228</v>
          </cell>
          <cell r="H2323" t="str">
            <v>202108</v>
          </cell>
          <cell r="I2323">
            <v>202108</v>
          </cell>
          <cell r="J2323" t="str">
            <v>CD</v>
          </cell>
          <cell r="K2323" t="str">
            <v>AA</v>
          </cell>
          <cell r="L2323" t="str">
            <v>390100</v>
          </cell>
          <cell r="M2323" t="str">
            <v xml:space="preserve">099                                </v>
          </cell>
          <cell r="N2323" t="str">
            <v>CENTR</v>
          </cell>
          <cell r="O2323" t="str">
            <v xml:space="preserve">UADD    </v>
          </cell>
          <cell r="P2323" t="str">
            <v>Structures &amp; Improv</v>
          </cell>
          <cell r="Q2323" t="str">
            <v>Structures and Improvements</v>
          </cell>
          <cell r="R2323">
            <v>227258.41</v>
          </cell>
          <cell r="S2323" t="str">
            <v>7001</v>
          </cell>
          <cell r="T2323" t="str">
            <v>71H07</v>
          </cell>
          <cell r="U2323" t="str">
            <v>Programs</v>
          </cell>
          <cell r="V2323" t="str">
            <v>CD.AA.390100</v>
          </cell>
          <cell r="W2323">
            <v>9.307E-2</v>
          </cell>
          <cell r="X2323">
            <v>21150.940218700001</v>
          </cell>
        </row>
        <row r="2324">
          <cell r="B2324" t="str">
            <v>71H07</v>
          </cell>
          <cell r="C2324" t="str">
            <v>7001</v>
          </cell>
          <cell r="D2324" t="str">
            <v>COF- Man Gate Replacement</v>
          </cell>
          <cell r="E2324" t="str">
            <v>11005319</v>
          </cell>
          <cell r="F2324" t="str">
            <v>GP-Cap Specific</v>
          </cell>
          <cell r="G2324">
            <v>43862</v>
          </cell>
          <cell r="H2324" t="str">
            <v>202108</v>
          </cell>
          <cell r="I2324">
            <v>202108</v>
          </cell>
          <cell r="J2324" t="str">
            <v>CD</v>
          </cell>
          <cell r="K2324" t="str">
            <v>AA</v>
          </cell>
          <cell r="L2324" t="str">
            <v>390100</v>
          </cell>
          <cell r="M2324" t="str">
            <v xml:space="preserve">099                                </v>
          </cell>
          <cell r="N2324" t="str">
            <v>CENTR</v>
          </cell>
          <cell r="O2324" t="str">
            <v xml:space="preserve">CFNU    </v>
          </cell>
          <cell r="P2324" t="str">
            <v>Structures &amp; Improv</v>
          </cell>
          <cell r="Q2324" t="str">
            <v>Structures and Improvements</v>
          </cell>
          <cell r="R2324">
            <v>25271.05</v>
          </cell>
          <cell r="S2324" t="str">
            <v>7001</v>
          </cell>
          <cell r="T2324" t="str">
            <v>71H07</v>
          </cell>
          <cell r="U2324" t="str">
            <v>Programs</v>
          </cell>
          <cell r="V2324" t="str">
            <v>CD.AA.390100</v>
          </cell>
          <cell r="W2324">
            <v>9.307E-2</v>
          </cell>
          <cell r="X2324">
            <v>2351.9766234999997</v>
          </cell>
        </row>
        <row r="2325">
          <cell r="B2325" t="str">
            <v>71H07</v>
          </cell>
          <cell r="C2325" t="str">
            <v>7001</v>
          </cell>
          <cell r="D2325" t="str">
            <v>COF- Man Gate Replacement</v>
          </cell>
          <cell r="E2325" t="str">
            <v>11005319</v>
          </cell>
          <cell r="F2325" t="str">
            <v>GP-Cap Specific</v>
          </cell>
          <cell r="G2325">
            <v>43862</v>
          </cell>
          <cell r="H2325" t="str">
            <v>202108</v>
          </cell>
          <cell r="I2325">
            <v>202108</v>
          </cell>
          <cell r="J2325" t="str">
            <v>CD</v>
          </cell>
          <cell r="K2325" t="str">
            <v>AA</v>
          </cell>
          <cell r="L2325" t="str">
            <v>390100</v>
          </cell>
          <cell r="M2325" t="str">
            <v xml:space="preserve">099                                </v>
          </cell>
          <cell r="N2325" t="str">
            <v>CENTR</v>
          </cell>
          <cell r="O2325" t="str">
            <v xml:space="preserve">NURV    </v>
          </cell>
          <cell r="P2325" t="str">
            <v>Structures &amp; Improv</v>
          </cell>
          <cell r="Q2325" t="str">
            <v>Structures and Improvements</v>
          </cell>
          <cell r="R2325">
            <v>-25271.05</v>
          </cell>
          <cell r="S2325" t="str">
            <v>7001</v>
          </cell>
          <cell r="T2325" t="str">
            <v>71H07</v>
          </cell>
          <cell r="U2325" t="str">
            <v>Programs</v>
          </cell>
          <cell r="V2325" t="str">
            <v>CD.AA.390100</v>
          </cell>
          <cell r="W2325">
            <v>9.307E-2</v>
          </cell>
          <cell r="X2325">
            <v>-2351.9766234999997</v>
          </cell>
        </row>
        <row r="2326">
          <cell r="B2326" t="str">
            <v>71H07</v>
          </cell>
          <cell r="C2326" t="str">
            <v>7001</v>
          </cell>
          <cell r="D2326" t="str">
            <v>COF- Welness Equiptment</v>
          </cell>
          <cell r="E2326" t="str">
            <v>11005317</v>
          </cell>
          <cell r="F2326" t="str">
            <v>GP-Cap Specific</v>
          </cell>
          <cell r="G2326">
            <v>43800</v>
          </cell>
          <cell r="H2326" t="str">
            <v>202108</v>
          </cell>
          <cell r="I2326">
            <v>202108</v>
          </cell>
          <cell r="J2326" t="str">
            <v>CD</v>
          </cell>
          <cell r="K2326" t="str">
            <v>AA</v>
          </cell>
          <cell r="L2326" t="str">
            <v>398000</v>
          </cell>
          <cell r="M2326" t="str">
            <v xml:space="preserve">099                                </v>
          </cell>
          <cell r="N2326" t="str">
            <v>00</v>
          </cell>
          <cell r="O2326" t="str">
            <v xml:space="preserve">CFNU    </v>
          </cell>
          <cell r="P2326" t="str">
            <v>Structures &amp; Improv</v>
          </cell>
          <cell r="Q2326" t="str">
            <v>Structures and Improvements</v>
          </cell>
          <cell r="R2326">
            <v>9942.17</v>
          </cell>
          <cell r="S2326" t="str">
            <v>7001</v>
          </cell>
          <cell r="T2326" t="str">
            <v>71H07</v>
          </cell>
          <cell r="U2326" t="str">
            <v>Programs</v>
          </cell>
          <cell r="V2326" t="str">
            <v>CD.AA.398000</v>
          </cell>
          <cell r="W2326">
            <v>9.307E-2</v>
          </cell>
          <cell r="X2326">
            <v>925.31776190000005</v>
          </cell>
        </row>
        <row r="2327">
          <cell r="B2327" t="str">
            <v>71H07</v>
          </cell>
          <cell r="C2327" t="str">
            <v>7001</v>
          </cell>
          <cell r="D2327" t="str">
            <v>COF- Welness Equiptment</v>
          </cell>
          <cell r="E2327" t="str">
            <v>11005317</v>
          </cell>
          <cell r="F2327" t="str">
            <v>GP-Cap Specific</v>
          </cell>
          <cell r="G2327">
            <v>43800</v>
          </cell>
          <cell r="H2327" t="str">
            <v>202108</v>
          </cell>
          <cell r="I2327">
            <v>202108</v>
          </cell>
          <cell r="J2327" t="str">
            <v>CD</v>
          </cell>
          <cell r="K2327" t="str">
            <v>AA</v>
          </cell>
          <cell r="L2327" t="str">
            <v>398000</v>
          </cell>
          <cell r="M2327" t="str">
            <v xml:space="preserve">099                                </v>
          </cell>
          <cell r="N2327" t="str">
            <v>00</v>
          </cell>
          <cell r="O2327" t="str">
            <v xml:space="preserve">NURV    </v>
          </cell>
          <cell r="P2327" t="str">
            <v>Structures &amp; Improv</v>
          </cell>
          <cell r="Q2327" t="str">
            <v>Structures and Improvements</v>
          </cell>
          <cell r="R2327">
            <v>-9942.17</v>
          </cell>
          <cell r="S2327" t="str">
            <v>7001</v>
          </cell>
          <cell r="T2327" t="str">
            <v>71H07</v>
          </cell>
          <cell r="U2327" t="str">
            <v>Programs</v>
          </cell>
          <cell r="V2327" t="str">
            <v>CD.AA.398000</v>
          </cell>
          <cell r="W2327">
            <v>9.307E-2</v>
          </cell>
          <cell r="X2327">
            <v>-925.31776190000005</v>
          </cell>
        </row>
        <row r="2328">
          <cell r="B2328" t="str">
            <v>71H07</v>
          </cell>
          <cell r="C2328" t="str">
            <v>7001</v>
          </cell>
          <cell r="D2328" t="str">
            <v>LaGrande- HVAC Replacement</v>
          </cell>
          <cell r="E2328" t="str">
            <v>17105005</v>
          </cell>
          <cell r="F2328" t="str">
            <v>GP-Cap Specific</v>
          </cell>
          <cell r="G2328">
            <v>44136</v>
          </cell>
          <cell r="H2328" t="str">
            <v>202108</v>
          </cell>
          <cell r="I2328">
            <v>202108</v>
          </cell>
          <cell r="J2328" t="str">
            <v>GD</v>
          </cell>
          <cell r="K2328" t="str">
            <v>OR</v>
          </cell>
          <cell r="L2328" t="str">
            <v>390100</v>
          </cell>
          <cell r="M2328" t="str">
            <v xml:space="preserve">068                                </v>
          </cell>
          <cell r="N2328" t="str">
            <v>LGOFF</v>
          </cell>
          <cell r="O2328" t="str">
            <v xml:space="preserve">CFNU    </v>
          </cell>
          <cell r="P2328" t="str">
            <v>Structures &amp; Improv</v>
          </cell>
          <cell r="Q2328" t="str">
            <v>Structures and Improvements</v>
          </cell>
          <cell r="R2328">
            <v>20725.3</v>
          </cell>
          <cell r="S2328" t="str">
            <v>7001</v>
          </cell>
          <cell r="T2328" t="str">
            <v>71H07</v>
          </cell>
          <cell r="U2328" t="str">
            <v>Programs</v>
          </cell>
          <cell r="V2328" t="str">
            <v>GD.OR.390100</v>
          </cell>
          <cell r="W2328">
            <v>1</v>
          </cell>
          <cell r="X2328">
            <v>20725.3</v>
          </cell>
        </row>
        <row r="2329">
          <cell r="B2329" t="str">
            <v>71H07</v>
          </cell>
          <cell r="C2329" t="str">
            <v>7001</v>
          </cell>
          <cell r="D2329" t="str">
            <v>LaGrande- HVAC Replacement</v>
          </cell>
          <cell r="E2329" t="str">
            <v>17105005</v>
          </cell>
          <cell r="F2329" t="str">
            <v>GP-Cap Specific</v>
          </cell>
          <cell r="G2329">
            <v>44136</v>
          </cell>
          <cell r="H2329" t="str">
            <v>202108</v>
          </cell>
          <cell r="I2329">
            <v>202108</v>
          </cell>
          <cell r="J2329" t="str">
            <v>GD</v>
          </cell>
          <cell r="K2329" t="str">
            <v>OR</v>
          </cell>
          <cell r="L2329" t="str">
            <v>390100</v>
          </cell>
          <cell r="M2329" t="str">
            <v xml:space="preserve">068                                </v>
          </cell>
          <cell r="N2329" t="str">
            <v>LGOFF</v>
          </cell>
          <cell r="O2329" t="str">
            <v xml:space="preserve">NURV    </v>
          </cell>
          <cell r="P2329" t="str">
            <v>Structures &amp; Improv</v>
          </cell>
          <cell r="Q2329" t="str">
            <v>Structures and Improvements</v>
          </cell>
          <cell r="R2329">
            <v>-27457.9</v>
          </cell>
          <cell r="S2329" t="str">
            <v>7001</v>
          </cell>
          <cell r="T2329" t="str">
            <v>71H07</v>
          </cell>
          <cell r="U2329" t="str">
            <v>Programs</v>
          </cell>
          <cell r="V2329" t="str">
            <v>GD.OR.390100</v>
          </cell>
          <cell r="W2329">
            <v>1</v>
          </cell>
          <cell r="X2329">
            <v>-27457.9</v>
          </cell>
        </row>
        <row r="2330">
          <cell r="B2330" t="str">
            <v>71H07</v>
          </cell>
          <cell r="C2330" t="str">
            <v>7001</v>
          </cell>
          <cell r="D2330" t="str">
            <v>LaGrande- HVAC Replacement</v>
          </cell>
          <cell r="E2330" t="str">
            <v>17105005</v>
          </cell>
          <cell r="F2330" t="str">
            <v>GP-Cap Specific</v>
          </cell>
          <cell r="G2330">
            <v>44136</v>
          </cell>
          <cell r="H2330" t="str">
            <v>202108</v>
          </cell>
          <cell r="I2330">
            <v>202108</v>
          </cell>
          <cell r="J2330" t="str">
            <v>GD</v>
          </cell>
          <cell r="K2330" t="str">
            <v>OR</v>
          </cell>
          <cell r="L2330" t="str">
            <v>398000</v>
          </cell>
          <cell r="M2330" t="str">
            <v xml:space="preserve">068                                </v>
          </cell>
          <cell r="N2330" t="str">
            <v>LGOFF</v>
          </cell>
          <cell r="O2330" t="str">
            <v xml:space="preserve">CFNU    </v>
          </cell>
          <cell r="P2330" t="str">
            <v>Structures &amp; Improv</v>
          </cell>
          <cell r="Q2330" t="str">
            <v>Structures and Improvements</v>
          </cell>
          <cell r="R2330">
            <v>6732.6</v>
          </cell>
          <cell r="S2330" t="str">
            <v>7001</v>
          </cell>
          <cell r="T2330" t="str">
            <v>71H07</v>
          </cell>
          <cell r="U2330" t="str">
            <v>Programs</v>
          </cell>
          <cell r="V2330" t="str">
            <v>GD.OR.398000</v>
          </cell>
          <cell r="W2330">
            <v>1</v>
          </cell>
          <cell r="X2330">
            <v>6732.6</v>
          </cell>
        </row>
        <row r="2331">
          <cell r="B2331" t="str">
            <v>76H07</v>
          </cell>
          <cell r="C2331" t="str">
            <v>7003</v>
          </cell>
          <cell r="D2331" t="str">
            <v>Furniture Blanket</v>
          </cell>
          <cell r="E2331" t="str">
            <v>09905895</v>
          </cell>
          <cell r="F2331" t="str">
            <v>GP-Cap Blanket</v>
          </cell>
          <cell r="G2331">
            <v>42005</v>
          </cell>
          <cell r="H2331" t="str">
            <v>202108</v>
          </cell>
          <cell r="I2331">
            <v>202108</v>
          </cell>
          <cell r="J2331" t="str">
            <v>CD</v>
          </cell>
          <cell r="K2331" t="str">
            <v>AA</v>
          </cell>
          <cell r="L2331" t="str">
            <v>391000</v>
          </cell>
          <cell r="M2331" t="str">
            <v xml:space="preserve">099                                </v>
          </cell>
          <cell r="N2331" t="str">
            <v>00</v>
          </cell>
          <cell r="O2331" t="str">
            <v xml:space="preserve">UADD    </v>
          </cell>
          <cell r="P2331" t="str">
            <v>Office Furniture</v>
          </cell>
          <cell r="Q2331" t="str">
            <v>Office Furniture</v>
          </cell>
          <cell r="R2331">
            <v>13.73</v>
          </cell>
          <cell r="S2331" t="str">
            <v>7003</v>
          </cell>
          <cell r="T2331" t="str">
            <v>76H07</v>
          </cell>
          <cell r="U2331" t="str">
            <v>Programs</v>
          </cell>
          <cell r="V2331" t="str">
            <v>CD.AA.391000</v>
          </cell>
          <cell r="W2331">
            <v>9.307E-2</v>
          </cell>
          <cell r="X2331">
            <v>1.2778511000000001</v>
          </cell>
        </row>
        <row r="2332">
          <cell r="B2332" t="str">
            <v>86J51</v>
          </cell>
          <cell r="C2332" t="str">
            <v>7006</v>
          </cell>
          <cell r="D2332" t="str">
            <v>Common Capital Tools</v>
          </cell>
          <cell r="E2332" t="str">
            <v>09901860</v>
          </cell>
          <cell r="F2332" t="str">
            <v>GP-Cap Blanket</v>
          </cell>
          <cell r="G2332">
            <v>34317</v>
          </cell>
          <cell r="H2332" t="str">
            <v>202108</v>
          </cell>
          <cell r="I2332">
            <v>202108</v>
          </cell>
          <cell r="J2332" t="str">
            <v>CD</v>
          </cell>
          <cell r="K2332" t="str">
            <v>AA</v>
          </cell>
          <cell r="L2332" t="str">
            <v>394000</v>
          </cell>
          <cell r="M2332" t="str">
            <v xml:space="preserve">099                                </v>
          </cell>
          <cell r="N2332" t="str">
            <v>00</v>
          </cell>
          <cell r="O2332" t="str">
            <v xml:space="preserve">UADD    </v>
          </cell>
          <cell r="P2332" t="str">
            <v>Tools Lab &amp; Shop Equipment</v>
          </cell>
          <cell r="Q2332" t="str">
            <v>Tools/Lab/Shop Equipment</v>
          </cell>
          <cell r="R2332">
            <v>68276.62</v>
          </cell>
          <cell r="S2332" t="str">
            <v>7006</v>
          </cell>
          <cell r="T2332" t="str">
            <v>86J51</v>
          </cell>
          <cell r="U2332" t="str">
            <v>Programs</v>
          </cell>
          <cell r="V2332" t="str">
            <v>CD.AA.394000</v>
          </cell>
          <cell r="W2332">
            <v>9.307E-2</v>
          </cell>
          <cell r="X2332">
            <v>6354.5050233999991</v>
          </cell>
        </row>
        <row r="2333">
          <cell r="B2333" t="str">
            <v>86J51</v>
          </cell>
          <cell r="C2333" t="str">
            <v>7006</v>
          </cell>
          <cell r="D2333" t="str">
            <v>Gas Capital Tools-Common</v>
          </cell>
          <cell r="E2333" t="str">
            <v>09901861</v>
          </cell>
          <cell r="F2333" t="str">
            <v>GP-Cap Blanket</v>
          </cell>
          <cell r="G2333">
            <v>34305</v>
          </cell>
          <cell r="H2333" t="str">
            <v>202108</v>
          </cell>
          <cell r="I2333">
            <v>202108</v>
          </cell>
          <cell r="J2333" t="str">
            <v>GD</v>
          </cell>
          <cell r="K2333" t="str">
            <v>AA</v>
          </cell>
          <cell r="L2333" t="str">
            <v>394000</v>
          </cell>
          <cell r="M2333" t="str">
            <v xml:space="preserve">099                                </v>
          </cell>
          <cell r="N2333" t="str">
            <v>00</v>
          </cell>
          <cell r="O2333" t="str">
            <v xml:space="preserve">UADD    </v>
          </cell>
          <cell r="P2333" t="str">
            <v>Tools Lab &amp; Shop Equipment</v>
          </cell>
          <cell r="Q2333" t="str">
            <v>Tools/Lab/Shop Equipment</v>
          </cell>
          <cell r="R2333">
            <v>24223.89</v>
          </cell>
          <cell r="S2333" t="str">
            <v>7006</v>
          </cell>
          <cell r="T2333" t="str">
            <v>86J51</v>
          </cell>
          <cell r="U2333" t="str">
            <v>Programs</v>
          </cell>
          <cell r="V2333" t="str">
            <v>GD.AA.394000</v>
          </cell>
          <cell r="W2333">
            <v>0.31167</v>
          </cell>
          <cell r="X2333">
            <v>7549.8597963000002</v>
          </cell>
        </row>
        <row r="2334">
          <cell r="B2334" t="str">
            <v>86J51</v>
          </cell>
          <cell r="C2334" t="str">
            <v>7006</v>
          </cell>
          <cell r="D2334" t="str">
            <v>Gas Capital Tools-Oregon</v>
          </cell>
          <cell r="E2334" t="str">
            <v>06801861</v>
          </cell>
          <cell r="F2334" t="str">
            <v>GP-Cap Blanket</v>
          </cell>
          <cell r="G2334">
            <v>35214</v>
          </cell>
          <cell r="H2334" t="str">
            <v>202108</v>
          </cell>
          <cell r="I2334">
            <v>202108</v>
          </cell>
          <cell r="J2334" t="str">
            <v>GD</v>
          </cell>
          <cell r="K2334" t="str">
            <v>OR</v>
          </cell>
          <cell r="L2334" t="str">
            <v>394000</v>
          </cell>
          <cell r="M2334" t="str">
            <v xml:space="preserve">068                                </v>
          </cell>
          <cell r="N2334" t="str">
            <v>00</v>
          </cell>
          <cell r="O2334" t="str">
            <v xml:space="preserve">UADD    </v>
          </cell>
          <cell r="P2334" t="str">
            <v>Tools Lab &amp; Shop Equipment</v>
          </cell>
          <cell r="Q2334" t="str">
            <v>Tools/Lab/Shop Equipment</v>
          </cell>
          <cell r="R2334">
            <v>7141.74</v>
          </cell>
          <cell r="S2334" t="str">
            <v>7006</v>
          </cell>
          <cell r="T2334" t="str">
            <v>86J51</v>
          </cell>
          <cell r="U2334" t="str">
            <v>Programs</v>
          </cell>
          <cell r="V2334" t="str">
            <v>GD.OR.394000</v>
          </cell>
          <cell r="W2334">
            <v>1</v>
          </cell>
          <cell r="X2334">
            <v>7141.74</v>
          </cell>
        </row>
        <row r="2335">
          <cell r="B2335" t="str">
            <v>19C51</v>
          </cell>
          <cell r="C2335" t="str">
            <v>7060</v>
          </cell>
          <cell r="D2335" t="str">
            <v>CEF3 Lab Software &amp; Hardware</v>
          </cell>
          <cell r="E2335" t="str">
            <v>09906837</v>
          </cell>
          <cell r="F2335" t="str">
            <v>GP-Cap Specific</v>
          </cell>
          <cell r="G2335">
            <v>44256</v>
          </cell>
          <cell r="H2335" t="str">
            <v>202108</v>
          </cell>
          <cell r="I2335">
            <v>202108</v>
          </cell>
          <cell r="J2335" t="str">
            <v>CD</v>
          </cell>
          <cell r="K2335" t="str">
            <v>AA</v>
          </cell>
          <cell r="L2335" t="str">
            <v>303100</v>
          </cell>
          <cell r="M2335" t="str">
            <v xml:space="preserve">099                                </v>
          </cell>
          <cell r="N2335" t="str">
            <v>00</v>
          </cell>
          <cell r="O2335" t="str">
            <v xml:space="preserve">UADD    </v>
          </cell>
          <cell r="P2335" t="str">
            <v>Strategic Initiatives</v>
          </cell>
          <cell r="Q2335" t="str">
            <v>South Landing (Catalyst) - Clean Energy Fund 3</v>
          </cell>
          <cell r="R2335">
            <v>-55234.52</v>
          </cell>
          <cell r="S2335" t="str">
            <v>7060</v>
          </cell>
          <cell r="T2335" t="str">
            <v>19C51</v>
          </cell>
          <cell r="U2335" t="str">
            <v>Projects</v>
          </cell>
          <cell r="V2335" t="str">
            <v>CD.AA.303100</v>
          </cell>
          <cell r="W2335">
            <v>9.307E-2</v>
          </cell>
          <cell r="X2335">
            <v>-5140.6767763999997</v>
          </cell>
        </row>
        <row r="2336">
          <cell r="B2336" t="str">
            <v>19C51</v>
          </cell>
          <cell r="C2336" t="str">
            <v>7060</v>
          </cell>
          <cell r="D2336" t="str">
            <v>CEF3 Lab Software &amp; Hardware</v>
          </cell>
          <cell r="E2336" t="str">
            <v>09906837</v>
          </cell>
          <cell r="F2336" t="str">
            <v>GP-Cap Specific</v>
          </cell>
          <cell r="G2336">
            <v>44256</v>
          </cell>
          <cell r="H2336" t="str">
            <v>202108</v>
          </cell>
          <cell r="I2336">
            <v>202108</v>
          </cell>
          <cell r="J2336" t="str">
            <v>CD</v>
          </cell>
          <cell r="K2336" t="str">
            <v>AA</v>
          </cell>
          <cell r="L2336" t="str">
            <v>391100</v>
          </cell>
          <cell r="M2336" t="str">
            <v xml:space="preserve">099                                </v>
          </cell>
          <cell r="N2336" t="str">
            <v>00</v>
          </cell>
          <cell r="O2336" t="str">
            <v xml:space="preserve">UADD    </v>
          </cell>
          <cell r="P2336" t="str">
            <v>Strategic Initiatives</v>
          </cell>
          <cell r="Q2336" t="str">
            <v>South Landing (Catalyst) - Clean Energy Fund 3</v>
          </cell>
          <cell r="R2336">
            <v>-55234.46</v>
          </cell>
          <cell r="S2336" t="str">
            <v>7060</v>
          </cell>
          <cell r="T2336" t="str">
            <v>19C51</v>
          </cell>
          <cell r="U2336" t="str">
            <v>Projects</v>
          </cell>
          <cell r="V2336" t="str">
            <v>CD.AA.391100</v>
          </cell>
          <cell r="W2336">
            <v>9.307E-2</v>
          </cell>
          <cell r="X2336">
            <v>-5140.6711921999995</v>
          </cell>
        </row>
        <row r="2337">
          <cell r="B2337" t="str">
            <v>19W09</v>
          </cell>
          <cell r="C2337" t="str">
            <v>7060</v>
          </cell>
          <cell r="D2337" t="str">
            <v>CXP Ph 1: Initial CRM Features</v>
          </cell>
          <cell r="E2337" t="str">
            <v>09906604</v>
          </cell>
          <cell r="F2337" t="str">
            <v>GP-Cap Specific</v>
          </cell>
          <cell r="G2337">
            <v>43709</v>
          </cell>
          <cell r="H2337" t="str">
            <v>202108</v>
          </cell>
          <cell r="I2337">
            <v>202108</v>
          </cell>
          <cell r="J2337" t="str">
            <v>CD</v>
          </cell>
          <cell r="K2337" t="str">
            <v>AA</v>
          </cell>
          <cell r="L2337" t="str">
            <v>303100</v>
          </cell>
          <cell r="M2337" t="str">
            <v xml:space="preserve">099                                </v>
          </cell>
          <cell r="N2337" t="str">
            <v>00</v>
          </cell>
          <cell r="O2337" t="str">
            <v xml:space="preserve">CFNU    </v>
          </cell>
          <cell r="P2337" t="str">
            <v>Strategic Initiatives</v>
          </cell>
          <cell r="Q2337" t="str">
            <v>Customer Experience Platform</v>
          </cell>
          <cell r="R2337">
            <v>4998134.04</v>
          </cell>
          <cell r="S2337" t="str">
            <v>7060</v>
          </cell>
          <cell r="T2337" t="str">
            <v>19W09</v>
          </cell>
          <cell r="V2337" t="str">
            <v>CD.AA.303100</v>
          </cell>
          <cell r="W2337">
            <v>9.307E-2</v>
          </cell>
          <cell r="X2337">
            <v>465176.33510279999</v>
          </cell>
        </row>
        <row r="2338">
          <cell r="B2338" t="str">
            <v>19W09</v>
          </cell>
          <cell r="C2338" t="str">
            <v>7060</v>
          </cell>
          <cell r="D2338" t="str">
            <v>CXP Ph 1: Initial CRM Features</v>
          </cell>
          <cell r="E2338" t="str">
            <v>09906604</v>
          </cell>
          <cell r="F2338" t="str">
            <v>GP-Cap Specific</v>
          </cell>
          <cell r="G2338">
            <v>43709</v>
          </cell>
          <cell r="H2338" t="str">
            <v>202108</v>
          </cell>
          <cell r="I2338">
            <v>202108</v>
          </cell>
          <cell r="J2338" t="str">
            <v>CD</v>
          </cell>
          <cell r="K2338" t="str">
            <v>AA</v>
          </cell>
          <cell r="L2338" t="str">
            <v>303100</v>
          </cell>
          <cell r="M2338" t="str">
            <v xml:space="preserve">099                                </v>
          </cell>
          <cell r="N2338" t="str">
            <v>00</v>
          </cell>
          <cell r="O2338" t="str">
            <v xml:space="preserve">NURV    </v>
          </cell>
          <cell r="P2338" t="str">
            <v>Strategic Initiatives</v>
          </cell>
          <cell r="Q2338" t="str">
            <v>Customer Experience Platform</v>
          </cell>
          <cell r="R2338">
            <v>-4998134.04</v>
          </cell>
          <cell r="S2338" t="str">
            <v>7060</v>
          </cell>
          <cell r="T2338" t="str">
            <v>19W09</v>
          </cell>
          <cell r="V2338" t="str">
            <v>CD.AA.303100</v>
          </cell>
          <cell r="W2338">
            <v>9.307E-2</v>
          </cell>
          <cell r="X2338">
            <v>-465176.33510279999</v>
          </cell>
        </row>
        <row r="2339">
          <cell r="B2339" t="str">
            <v>20P99</v>
          </cell>
          <cell r="C2339" t="str">
            <v>7060</v>
          </cell>
          <cell r="D2339" t="str">
            <v>HUB Tech &amp; Security Build-Out</v>
          </cell>
          <cell r="E2339" t="str">
            <v>09906583</v>
          </cell>
          <cell r="F2339" t="str">
            <v>GP-Cap Specific</v>
          </cell>
          <cell r="G2339">
            <v>43739</v>
          </cell>
          <cell r="H2339" t="str">
            <v>202108</v>
          </cell>
          <cell r="I2339">
            <v>202108</v>
          </cell>
          <cell r="J2339" t="str">
            <v>CD</v>
          </cell>
          <cell r="K2339" t="str">
            <v>AA</v>
          </cell>
          <cell r="L2339" t="str">
            <v>391100</v>
          </cell>
          <cell r="M2339" t="str">
            <v xml:space="preserve">099                                </v>
          </cell>
          <cell r="N2339" t="str">
            <v>00</v>
          </cell>
          <cell r="O2339" t="str">
            <v xml:space="preserve">CFNU    </v>
          </cell>
          <cell r="P2339" t="str">
            <v>Strategic Initiatives</v>
          </cell>
          <cell r="Q2339" t="str">
            <v>Technology and Security HUB Building Improvements (7060)</v>
          </cell>
          <cell r="R2339">
            <v>841664.69</v>
          </cell>
          <cell r="S2339" t="str">
            <v>7060</v>
          </cell>
          <cell r="T2339" t="str">
            <v>20P99</v>
          </cell>
          <cell r="V2339" t="str">
            <v>CD.AA.391100</v>
          </cell>
          <cell r="W2339">
            <v>9.307E-2</v>
          </cell>
          <cell r="X2339">
            <v>78333.732698299995</v>
          </cell>
        </row>
        <row r="2340">
          <cell r="B2340" t="str">
            <v>20P99</v>
          </cell>
          <cell r="C2340" t="str">
            <v>7060</v>
          </cell>
          <cell r="D2340" t="str">
            <v>HUB Tech &amp; Security Build-Out</v>
          </cell>
          <cell r="E2340" t="str">
            <v>09906583</v>
          </cell>
          <cell r="F2340" t="str">
            <v>GP-Cap Specific</v>
          </cell>
          <cell r="G2340">
            <v>43739</v>
          </cell>
          <cell r="H2340" t="str">
            <v>202108</v>
          </cell>
          <cell r="I2340">
            <v>202108</v>
          </cell>
          <cell r="J2340" t="str">
            <v>CD</v>
          </cell>
          <cell r="K2340" t="str">
            <v>AA</v>
          </cell>
          <cell r="L2340" t="str">
            <v>391100</v>
          </cell>
          <cell r="M2340" t="str">
            <v xml:space="preserve">099                                </v>
          </cell>
          <cell r="N2340" t="str">
            <v>00</v>
          </cell>
          <cell r="O2340" t="str">
            <v xml:space="preserve">NURV    </v>
          </cell>
          <cell r="P2340" t="str">
            <v>Strategic Initiatives</v>
          </cell>
          <cell r="Q2340" t="str">
            <v>Technology and Security HUB Building Improvements (7060)</v>
          </cell>
          <cell r="R2340">
            <v>-451260.98</v>
          </cell>
          <cell r="S2340" t="str">
            <v>7060</v>
          </cell>
          <cell r="T2340" t="str">
            <v>20P99</v>
          </cell>
          <cell r="V2340" t="str">
            <v>CD.AA.391100</v>
          </cell>
          <cell r="W2340">
            <v>9.307E-2</v>
          </cell>
          <cell r="X2340">
            <v>-41998.859408600001</v>
          </cell>
        </row>
        <row r="2341">
          <cell r="B2341" t="str">
            <v>20P99</v>
          </cell>
          <cell r="C2341" t="str">
            <v>7060</v>
          </cell>
          <cell r="D2341" t="str">
            <v>HUB Tech &amp; Security Build-Out</v>
          </cell>
          <cell r="E2341" t="str">
            <v>09906583</v>
          </cell>
          <cell r="F2341" t="str">
            <v>GP-Cap Specific</v>
          </cell>
          <cell r="G2341">
            <v>43739</v>
          </cell>
          <cell r="H2341" t="str">
            <v>202108</v>
          </cell>
          <cell r="I2341">
            <v>202108</v>
          </cell>
          <cell r="J2341" t="str">
            <v>CD</v>
          </cell>
          <cell r="K2341" t="str">
            <v>AA</v>
          </cell>
          <cell r="L2341" t="str">
            <v>394000</v>
          </cell>
          <cell r="M2341" t="str">
            <v xml:space="preserve">099                                </v>
          </cell>
          <cell r="N2341" t="str">
            <v>00</v>
          </cell>
          <cell r="O2341" t="str">
            <v xml:space="preserve">CFNU    </v>
          </cell>
          <cell r="P2341" t="str">
            <v>Strategic Initiatives</v>
          </cell>
          <cell r="Q2341" t="str">
            <v>Technology and Security HUB Building Improvements (7060)</v>
          </cell>
          <cell r="R2341">
            <v>24241.4</v>
          </cell>
          <cell r="S2341" t="str">
            <v>7060</v>
          </cell>
          <cell r="T2341" t="str">
            <v>20P99</v>
          </cell>
          <cell r="V2341" t="str">
            <v>CD.AA.394000</v>
          </cell>
          <cell r="W2341">
            <v>9.307E-2</v>
          </cell>
          <cell r="X2341">
            <v>2256.1470979999999</v>
          </cell>
        </row>
        <row r="2342">
          <cell r="B2342" t="str">
            <v>20P99</v>
          </cell>
          <cell r="C2342" t="str">
            <v>7060</v>
          </cell>
          <cell r="D2342" t="str">
            <v>HUB Tech &amp; Security Build-Out</v>
          </cell>
          <cell r="E2342" t="str">
            <v>09906583</v>
          </cell>
          <cell r="F2342" t="str">
            <v>GP-Cap Specific</v>
          </cell>
          <cell r="G2342">
            <v>43739</v>
          </cell>
          <cell r="H2342" t="str">
            <v>202108</v>
          </cell>
          <cell r="I2342">
            <v>202108</v>
          </cell>
          <cell r="J2342" t="str">
            <v>CD</v>
          </cell>
          <cell r="K2342" t="str">
            <v>AA</v>
          </cell>
          <cell r="L2342" t="str">
            <v>397000</v>
          </cell>
          <cell r="M2342" t="str">
            <v xml:space="preserve">099                                </v>
          </cell>
          <cell r="N2342" t="str">
            <v>00</v>
          </cell>
          <cell r="O2342" t="str">
            <v xml:space="preserve">CFNU    </v>
          </cell>
          <cell r="P2342" t="str">
            <v>Strategic Initiatives</v>
          </cell>
          <cell r="Q2342" t="str">
            <v>Technology and Security HUB Building Improvements (7060)</v>
          </cell>
          <cell r="R2342">
            <v>422083.6</v>
          </cell>
          <cell r="S2342" t="str">
            <v>7060</v>
          </cell>
          <cell r="T2342" t="str">
            <v>20P99</v>
          </cell>
          <cell r="V2342" t="str">
            <v>CD.AA.397000</v>
          </cell>
          <cell r="W2342">
            <v>9.307E-2</v>
          </cell>
          <cell r="X2342">
            <v>39283.320651999995</v>
          </cell>
        </row>
        <row r="2343">
          <cell r="B2343" t="str">
            <v>20P99</v>
          </cell>
          <cell r="C2343" t="str">
            <v>7060</v>
          </cell>
          <cell r="D2343" t="str">
            <v>HUB Tech &amp; Security Build-Out</v>
          </cell>
          <cell r="E2343" t="str">
            <v>09906583</v>
          </cell>
          <cell r="F2343" t="str">
            <v>GP-Cap Specific</v>
          </cell>
          <cell r="G2343">
            <v>43739</v>
          </cell>
          <cell r="H2343" t="str">
            <v>202108</v>
          </cell>
          <cell r="I2343">
            <v>202108</v>
          </cell>
          <cell r="J2343" t="str">
            <v>CD</v>
          </cell>
          <cell r="K2343" t="str">
            <v>AA</v>
          </cell>
          <cell r="L2343" t="str">
            <v>397000</v>
          </cell>
          <cell r="M2343" t="str">
            <v xml:space="preserve">099                                </v>
          </cell>
          <cell r="N2343" t="str">
            <v>00</v>
          </cell>
          <cell r="O2343" t="str">
            <v xml:space="preserve">NURV    </v>
          </cell>
          <cell r="P2343" t="str">
            <v>Strategic Initiatives</v>
          </cell>
          <cell r="Q2343" t="str">
            <v>Technology and Security HUB Building Improvements (7060)</v>
          </cell>
          <cell r="R2343">
            <v>-836728.71</v>
          </cell>
          <cell r="S2343" t="str">
            <v>7060</v>
          </cell>
          <cell r="T2343" t="str">
            <v>20P99</v>
          </cell>
          <cell r="V2343" t="str">
            <v>CD.AA.397000</v>
          </cell>
          <cell r="W2343">
            <v>9.307E-2</v>
          </cell>
          <cell r="X2343">
            <v>-77874.341039699997</v>
          </cell>
        </row>
        <row r="2344">
          <cell r="B2344" t="str">
            <v>19N09</v>
          </cell>
          <cell r="C2344" t="str">
            <v>7141</v>
          </cell>
          <cell r="D2344" t="str">
            <v>EIM BURKE Sub Network Support</v>
          </cell>
          <cell r="E2344" t="str">
            <v>09906525</v>
          </cell>
          <cell r="F2344" t="str">
            <v>GP-Cap Specific</v>
          </cell>
          <cell r="G2344">
            <v>43497</v>
          </cell>
          <cell r="H2344" t="str">
            <v>202108</v>
          </cell>
          <cell r="I2344">
            <v>202108</v>
          </cell>
          <cell r="J2344" t="str">
            <v>CD</v>
          </cell>
          <cell r="K2344" t="str">
            <v>AA</v>
          </cell>
          <cell r="L2344" t="str">
            <v>397000</v>
          </cell>
          <cell r="M2344" t="str">
            <v xml:space="preserve">099                                </v>
          </cell>
          <cell r="N2344" t="str">
            <v>BURCOM</v>
          </cell>
          <cell r="O2344" t="str">
            <v xml:space="preserve">UADD    </v>
          </cell>
          <cell r="P2344" t="str">
            <v>Energy Imbalance Market</v>
          </cell>
          <cell r="Q2344" t="str">
            <v>ET BI Network - EIM</v>
          </cell>
          <cell r="R2344">
            <v>567.75</v>
          </cell>
          <cell r="S2344" t="str">
            <v>7141</v>
          </cell>
          <cell r="T2344" t="str">
            <v>19N09</v>
          </cell>
          <cell r="U2344" t="str">
            <v>Projects</v>
          </cell>
          <cell r="V2344" t="str">
            <v>CD.AA.397000</v>
          </cell>
          <cell r="W2344">
            <v>9.307E-2</v>
          </cell>
          <cell r="X2344">
            <v>52.840492500000003</v>
          </cell>
        </row>
        <row r="2345">
          <cell r="B2345" t="str">
            <v>19N09</v>
          </cell>
          <cell r="C2345" t="str">
            <v>7141</v>
          </cell>
          <cell r="D2345" t="str">
            <v>EIM Cabinet Gorge ET PLC-Repl.</v>
          </cell>
          <cell r="E2345" t="str">
            <v>09906913</v>
          </cell>
          <cell r="F2345" t="str">
            <v>GP-Cap Specific</v>
          </cell>
          <cell r="G2345">
            <v>43770</v>
          </cell>
          <cell r="H2345" t="str">
            <v>202108</v>
          </cell>
          <cell r="I2345">
            <v>202108</v>
          </cell>
          <cell r="J2345" t="str">
            <v>CD</v>
          </cell>
          <cell r="K2345" t="str">
            <v>AA</v>
          </cell>
          <cell r="L2345" t="str">
            <v>397000</v>
          </cell>
          <cell r="M2345" t="str">
            <v xml:space="preserve">099                                </v>
          </cell>
          <cell r="N2345" t="str">
            <v>00</v>
          </cell>
          <cell r="O2345" t="str">
            <v xml:space="preserve">UADD    </v>
          </cell>
          <cell r="P2345" t="str">
            <v>Energy Imbalance Market</v>
          </cell>
          <cell r="Q2345" t="str">
            <v>ET BI Network - EIM</v>
          </cell>
          <cell r="R2345">
            <v>23972.27</v>
          </cell>
          <cell r="S2345" t="str">
            <v>7141</v>
          </cell>
          <cell r="T2345" t="str">
            <v>19N09</v>
          </cell>
          <cell r="U2345" t="str">
            <v>Projects</v>
          </cell>
          <cell r="V2345" t="str">
            <v>CD.AA.397000</v>
          </cell>
          <cell r="W2345">
            <v>9.307E-2</v>
          </cell>
          <cell r="X2345">
            <v>2231.0991689000002</v>
          </cell>
        </row>
        <row r="2346">
          <cell r="B2346" t="str">
            <v>19N09</v>
          </cell>
          <cell r="C2346" t="str">
            <v>7141</v>
          </cell>
          <cell r="D2346" t="str">
            <v>EIM Coyote Springs #2</v>
          </cell>
          <cell r="E2346" t="str">
            <v>09906642</v>
          </cell>
          <cell r="F2346" t="str">
            <v>GP-Cap Specific</v>
          </cell>
          <cell r="G2346">
            <v>43831</v>
          </cell>
          <cell r="H2346" t="str">
            <v>202108</v>
          </cell>
          <cell r="I2346">
            <v>202108</v>
          </cell>
          <cell r="J2346" t="str">
            <v>CD</v>
          </cell>
          <cell r="K2346" t="str">
            <v>AA</v>
          </cell>
          <cell r="L2346" t="str">
            <v>397000</v>
          </cell>
          <cell r="M2346" t="str">
            <v xml:space="preserve">099                                </v>
          </cell>
          <cell r="N2346" t="str">
            <v>00</v>
          </cell>
          <cell r="O2346" t="str">
            <v xml:space="preserve">UADD    </v>
          </cell>
          <cell r="P2346" t="str">
            <v>Energy Imbalance Market</v>
          </cell>
          <cell r="Q2346" t="str">
            <v>ET BI Network - EIM</v>
          </cell>
          <cell r="R2346">
            <v>551.54</v>
          </cell>
          <cell r="S2346" t="str">
            <v>7141</v>
          </cell>
          <cell r="T2346" t="str">
            <v>19N09</v>
          </cell>
          <cell r="U2346" t="str">
            <v>Projects</v>
          </cell>
          <cell r="V2346" t="str">
            <v>CD.AA.397000</v>
          </cell>
          <cell r="W2346">
            <v>9.307E-2</v>
          </cell>
          <cell r="X2346">
            <v>51.331827799999999</v>
          </cell>
        </row>
        <row r="2347">
          <cell r="B2347" t="str">
            <v>19N09</v>
          </cell>
          <cell r="C2347" t="str">
            <v>7141</v>
          </cell>
          <cell r="D2347" t="str">
            <v>EIM Fighting Creek Network.</v>
          </cell>
          <cell r="E2347" t="str">
            <v>09906768</v>
          </cell>
          <cell r="F2347" t="str">
            <v>GP-Cap Specific</v>
          </cell>
          <cell r="G2347">
            <v>44166</v>
          </cell>
          <cell r="H2347" t="str">
            <v>202108</v>
          </cell>
          <cell r="I2347">
            <v>202108</v>
          </cell>
          <cell r="J2347" t="str">
            <v>CD</v>
          </cell>
          <cell r="K2347" t="str">
            <v>AA</v>
          </cell>
          <cell r="L2347" t="str">
            <v>397000</v>
          </cell>
          <cell r="M2347" t="str">
            <v xml:space="preserve">099                                </v>
          </cell>
          <cell r="N2347" t="str">
            <v>00</v>
          </cell>
          <cell r="O2347" t="str">
            <v xml:space="preserve">UADD    </v>
          </cell>
          <cell r="P2347" t="str">
            <v>Energy Imbalance Market</v>
          </cell>
          <cell r="Q2347" t="str">
            <v>ET BI Network - EIM</v>
          </cell>
          <cell r="R2347">
            <v>403.01</v>
          </cell>
          <cell r="S2347" t="str">
            <v>7141</v>
          </cell>
          <cell r="T2347" t="str">
            <v>19N09</v>
          </cell>
          <cell r="U2347" t="str">
            <v>Projects</v>
          </cell>
          <cell r="V2347" t="str">
            <v>CD.AA.397000</v>
          </cell>
          <cell r="W2347">
            <v>9.307E-2</v>
          </cell>
          <cell r="X2347">
            <v>37.508140699999998</v>
          </cell>
        </row>
        <row r="2348">
          <cell r="B2348" t="str">
            <v>19N09</v>
          </cell>
          <cell r="C2348" t="str">
            <v>7141</v>
          </cell>
          <cell r="D2348" t="str">
            <v>EIM KETTLE FALLS Sub Net Sup</v>
          </cell>
          <cell r="E2348" t="str">
            <v>09906543</v>
          </cell>
          <cell r="F2348" t="str">
            <v>GP-Cap Specific</v>
          </cell>
          <cell r="G2348">
            <v>43617</v>
          </cell>
          <cell r="H2348" t="str">
            <v>202108</v>
          </cell>
          <cell r="I2348">
            <v>202108</v>
          </cell>
          <cell r="J2348" t="str">
            <v>CD</v>
          </cell>
          <cell r="K2348" t="str">
            <v>AA</v>
          </cell>
          <cell r="L2348" t="str">
            <v>397000</v>
          </cell>
          <cell r="M2348" t="str">
            <v xml:space="preserve">099                                </v>
          </cell>
          <cell r="N2348" t="str">
            <v>KETCOM</v>
          </cell>
          <cell r="O2348" t="str">
            <v xml:space="preserve">UADD    </v>
          </cell>
          <cell r="P2348" t="str">
            <v>Energy Imbalance Market</v>
          </cell>
          <cell r="Q2348" t="str">
            <v>ET BI Network - EIM</v>
          </cell>
          <cell r="R2348">
            <v>3337.81</v>
          </cell>
          <cell r="S2348" t="str">
            <v>7141</v>
          </cell>
          <cell r="T2348" t="str">
            <v>19N09</v>
          </cell>
          <cell r="U2348" t="str">
            <v>Projects</v>
          </cell>
          <cell r="V2348" t="str">
            <v>CD.AA.397000</v>
          </cell>
          <cell r="W2348">
            <v>9.307E-2</v>
          </cell>
          <cell r="X2348">
            <v>310.64997669999997</v>
          </cell>
        </row>
        <row r="2349">
          <cell r="B2349" t="str">
            <v>19N09</v>
          </cell>
          <cell r="C2349" t="str">
            <v>7141</v>
          </cell>
          <cell r="D2349" t="str">
            <v>EIM Lancaster Network Support</v>
          </cell>
          <cell r="E2349" t="str">
            <v>31200007</v>
          </cell>
          <cell r="F2349" t="str">
            <v>GP-Cap Specific</v>
          </cell>
          <cell r="G2349">
            <v>43770</v>
          </cell>
          <cell r="H2349" t="str">
            <v>202108</v>
          </cell>
          <cell r="I2349">
            <v>202108</v>
          </cell>
          <cell r="J2349" t="str">
            <v>CD</v>
          </cell>
          <cell r="K2349" t="str">
            <v>AA</v>
          </cell>
          <cell r="L2349" t="str">
            <v>397000</v>
          </cell>
          <cell r="M2349" t="str">
            <v xml:space="preserve">099                                </v>
          </cell>
          <cell r="N2349" t="str">
            <v>00</v>
          </cell>
          <cell r="O2349" t="str">
            <v xml:space="preserve">UADD    </v>
          </cell>
          <cell r="P2349" t="str">
            <v>Energy Imbalance Market</v>
          </cell>
          <cell r="Q2349" t="str">
            <v>ET BI Network - EIM</v>
          </cell>
          <cell r="R2349">
            <v>2686.15</v>
          </cell>
          <cell r="S2349" t="str">
            <v>7141</v>
          </cell>
          <cell r="T2349" t="str">
            <v>19N09</v>
          </cell>
          <cell r="U2349" t="str">
            <v>Projects</v>
          </cell>
          <cell r="V2349" t="str">
            <v>CD.AA.397000</v>
          </cell>
          <cell r="W2349">
            <v>9.307E-2</v>
          </cell>
          <cell r="X2349">
            <v>249.99998050000002</v>
          </cell>
        </row>
        <row r="2350">
          <cell r="B2350" t="str">
            <v>19N09</v>
          </cell>
          <cell r="C2350" t="str">
            <v>7141</v>
          </cell>
          <cell r="D2350" t="str">
            <v>EIM Plummer Sawmill Network</v>
          </cell>
          <cell r="E2350" t="str">
            <v>09906836</v>
          </cell>
          <cell r="F2350" t="str">
            <v>GP-Cap Specific</v>
          </cell>
          <cell r="G2350">
            <v>43952</v>
          </cell>
          <cell r="H2350" t="str">
            <v>202108</v>
          </cell>
          <cell r="I2350">
            <v>202108</v>
          </cell>
          <cell r="J2350" t="str">
            <v>CD</v>
          </cell>
          <cell r="K2350" t="str">
            <v>AA</v>
          </cell>
          <cell r="L2350" t="str">
            <v>397000</v>
          </cell>
          <cell r="M2350" t="str">
            <v xml:space="preserve">099                                </v>
          </cell>
          <cell r="N2350" t="str">
            <v>00</v>
          </cell>
          <cell r="O2350" t="str">
            <v xml:space="preserve">UADD    </v>
          </cell>
          <cell r="P2350" t="str">
            <v>Energy Imbalance Market</v>
          </cell>
          <cell r="Q2350" t="str">
            <v>ET BI Network - EIM</v>
          </cell>
          <cell r="R2350">
            <v>1458.11</v>
          </cell>
          <cell r="S2350" t="str">
            <v>7141</v>
          </cell>
          <cell r="T2350" t="str">
            <v>19N09</v>
          </cell>
          <cell r="U2350" t="str">
            <v>Projects</v>
          </cell>
          <cell r="V2350" t="str">
            <v>CD.AA.397000</v>
          </cell>
          <cell r="W2350">
            <v>9.307E-2</v>
          </cell>
          <cell r="X2350">
            <v>135.70629769999999</v>
          </cell>
        </row>
        <row r="2351">
          <cell r="B2351" t="str">
            <v>19N09</v>
          </cell>
          <cell r="C2351" t="str">
            <v>7141</v>
          </cell>
          <cell r="D2351" t="str">
            <v>EIM Upriver Network Support</v>
          </cell>
          <cell r="E2351" t="str">
            <v>09906735</v>
          </cell>
          <cell r="F2351" t="str">
            <v>GP-Cap Specific</v>
          </cell>
          <cell r="G2351">
            <v>44044</v>
          </cell>
          <cell r="H2351" t="str">
            <v>202108</v>
          </cell>
          <cell r="I2351">
            <v>202108</v>
          </cell>
          <cell r="J2351" t="str">
            <v>CD</v>
          </cell>
          <cell r="K2351" t="str">
            <v>AA</v>
          </cell>
          <cell r="L2351" t="str">
            <v>397000</v>
          </cell>
          <cell r="M2351" t="str">
            <v xml:space="preserve">099                                </v>
          </cell>
          <cell r="N2351" t="str">
            <v>00</v>
          </cell>
          <cell r="O2351" t="str">
            <v xml:space="preserve">UADD    </v>
          </cell>
          <cell r="P2351" t="str">
            <v>Energy Imbalance Market</v>
          </cell>
          <cell r="Q2351" t="str">
            <v>ET BI Network - EIM</v>
          </cell>
          <cell r="R2351">
            <v>88.67</v>
          </cell>
          <cell r="S2351" t="str">
            <v>7141</v>
          </cell>
          <cell r="T2351" t="str">
            <v>19N09</v>
          </cell>
          <cell r="U2351" t="str">
            <v>Projects</v>
          </cell>
          <cell r="V2351" t="str">
            <v>CD.AA.397000</v>
          </cell>
          <cell r="W2351">
            <v>9.307E-2</v>
          </cell>
          <cell r="X2351">
            <v>8.2525168999999998</v>
          </cell>
        </row>
        <row r="2352">
          <cell r="B2352" t="str">
            <v>XS907</v>
          </cell>
          <cell r="C2352" t="str">
            <v>7141</v>
          </cell>
          <cell r="D2352" t="str">
            <v>EIM – Noxon 230kV CIP/PSP</v>
          </cell>
          <cell r="E2352" t="str">
            <v>09906678</v>
          </cell>
          <cell r="F2352" t="str">
            <v>GP-Cap Specific</v>
          </cell>
          <cell r="G2352">
            <v>43891</v>
          </cell>
          <cell r="H2352" t="str">
            <v>202108</v>
          </cell>
          <cell r="I2352">
            <v>202108</v>
          </cell>
          <cell r="J2352" t="str">
            <v>CD</v>
          </cell>
          <cell r="K2352" t="str">
            <v>AA</v>
          </cell>
          <cell r="L2352" t="str">
            <v>391100</v>
          </cell>
          <cell r="M2352" t="str">
            <v xml:space="preserve">099                                </v>
          </cell>
          <cell r="N2352" t="str">
            <v>00</v>
          </cell>
          <cell r="O2352" t="str">
            <v xml:space="preserve">CFNU    </v>
          </cell>
          <cell r="P2352" t="str">
            <v>Energy Imbalance Market</v>
          </cell>
          <cell r="Q2352" t="str">
            <v>Trans SS BI Substation Metering - EIM</v>
          </cell>
          <cell r="R2352">
            <v>238226.15</v>
          </cell>
          <cell r="S2352" t="str">
            <v>7141</v>
          </cell>
          <cell r="T2352" t="str">
            <v>XS907</v>
          </cell>
          <cell r="U2352" t="str">
            <v>Projects</v>
          </cell>
          <cell r="V2352" t="str">
            <v>CD.AA.391100</v>
          </cell>
          <cell r="W2352">
            <v>9.307E-2</v>
          </cell>
          <cell r="X2352">
            <v>22171.707780500001</v>
          </cell>
        </row>
        <row r="2353">
          <cell r="B2353" t="str">
            <v>XS907</v>
          </cell>
          <cell r="C2353" t="str">
            <v>7141</v>
          </cell>
          <cell r="D2353" t="str">
            <v>EIM – Noxon 230kV CIP/PSP</v>
          </cell>
          <cell r="E2353" t="str">
            <v>09906678</v>
          </cell>
          <cell r="F2353" t="str">
            <v>GP-Cap Specific</v>
          </cell>
          <cell r="G2353">
            <v>43891</v>
          </cell>
          <cell r="H2353" t="str">
            <v>202108</v>
          </cell>
          <cell r="I2353">
            <v>202108</v>
          </cell>
          <cell r="J2353" t="str">
            <v>CD</v>
          </cell>
          <cell r="K2353" t="str">
            <v>AA</v>
          </cell>
          <cell r="L2353" t="str">
            <v>391100</v>
          </cell>
          <cell r="M2353" t="str">
            <v xml:space="preserve">099                                </v>
          </cell>
          <cell r="N2353" t="str">
            <v>00</v>
          </cell>
          <cell r="O2353" t="str">
            <v xml:space="preserve">NURV    </v>
          </cell>
          <cell r="P2353" t="str">
            <v>Energy Imbalance Market</v>
          </cell>
          <cell r="Q2353" t="str">
            <v>Trans SS BI Substation Metering - EIM</v>
          </cell>
          <cell r="R2353">
            <v>-238226.15</v>
          </cell>
          <cell r="S2353" t="str">
            <v>7141</v>
          </cell>
          <cell r="T2353" t="str">
            <v>XS907</v>
          </cell>
          <cell r="U2353" t="str">
            <v>Projects</v>
          </cell>
          <cell r="V2353" t="str">
            <v>CD.AA.391100</v>
          </cell>
          <cell r="W2353">
            <v>9.307E-2</v>
          </cell>
          <cell r="X2353">
            <v>-22171.707780500001</v>
          </cell>
        </row>
        <row r="2354">
          <cell r="B2354" t="str">
            <v>JN001</v>
          </cell>
          <cell r="C2354" t="str">
            <v>7201</v>
          </cell>
          <cell r="D2354" t="str">
            <v>JP Capital Blanket for OR</v>
          </cell>
          <cell r="E2354" t="str">
            <v>54505008</v>
          </cell>
          <cell r="F2354" t="str">
            <v>GSTOR-Cap Blanket</v>
          </cell>
          <cell r="G2354">
            <v>39814</v>
          </cell>
          <cell r="H2354" t="str">
            <v>202108</v>
          </cell>
          <cell r="I2354">
            <v>202108</v>
          </cell>
          <cell r="J2354" t="str">
            <v>GD</v>
          </cell>
          <cell r="K2354" t="str">
            <v>OR</v>
          </cell>
          <cell r="L2354" t="str">
            <v>351400</v>
          </cell>
          <cell r="M2354" t="str">
            <v xml:space="preserve">545                                </v>
          </cell>
          <cell r="N2354" t="str">
            <v>JP</v>
          </cell>
          <cell r="O2354" t="str">
            <v xml:space="preserve">UADD    </v>
          </cell>
          <cell r="P2354" t="str">
            <v>Jackson Prairie Storage</v>
          </cell>
          <cell r="Q2354" t="str">
            <v>Jackson Prairie Storage Oregon</v>
          </cell>
          <cell r="R2354">
            <v>5288.19</v>
          </cell>
          <cell r="S2354" t="str">
            <v>7201</v>
          </cell>
          <cell r="T2354" t="str">
            <v>JN001</v>
          </cell>
          <cell r="U2354" t="str">
            <v>Programs</v>
          </cell>
          <cell r="V2354" t="str">
            <v>GD.OR.351400</v>
          </cell>
          <cell r="W2354">
            <v>1</v>
          </cell>
          <cell r="X2354">
            <v>5288.19</v>
          </cell>
        </row>
        <row r="2355">
          <cell r="B2355" t="str">
            <v>JN001</v>
          </cell>
          <cell r="C2355" t="str">
            <v>7201</v>
          </cell>
          <cell r="D2355" t="str">
            <v>JP Capital Blanket for OR</v>
          </cell>
          <cell r="E2355" t="str">
            <v>54505008</v>
          </cell>
          <cell r="F2355" t="str">
            <v>GSTOR-Cap Blanket</v>
          </cell>
          <cell r="G2355">
            <v>39814</v>
          </cell>
          <cell r="H2355" t="str">
            <v>202108</v>
          </cell>
          <cell r="I2355">
            <v>202108</v>
          </cell>
          <cell r="J2355" t="str">
            <v>GD</v>
          </cell>
          <cell r="K2355" t="str">
            <v>OR</v>
          </cell>
          <cell r="L2355" t="str">
            <v>352000</v>
          </cell>
          <cell r="M2355" t="str">
            <v xml:space="preserve">545                                </v>
          </cell>
          <cell r="N2355" t="str">
            <v>JP</v>
          </cell>
          <cell r="O2355" t="str">
            <v xml:space="preserve">UADD    </v>
          </cell>
          <cell r="P2355" t="str">
            <v>Jackson Prairie Storage</v>
          </cell>
          <cell r="Q2355" t="str">
            <v>Jackson Prairie Storage Oregon</v>
          </cell>
          <cell r="R2355">
            <v>5286.7</v>
          </cell>
          <cell r="S2355" t="str">
            <v>7201</v>
          </cell>
          <cell r="T2355" t="str">
            <v>JN001</v>
          </cell>
          <cell r="U2355" t="str">
            <v>Programs</v>
          </cell>
          <cell r="V2355" t="str">
            <v>GD.OR.352000</v>
          </cell>
          <cell r="W2355">
            <v>1</v>
          </cell>
          <cell r="X2355">
            <v>5286.7</v>
          </cell>
        </row>
        <row r="2356">
          <cell r="B2356" t="str">
            <v>JN001</v>
          </cell>
          <cell r="C2356" t="str">
            <v>7201</v>
          </cell>
          <cell r="D2356" t="str">
            <v>JP Capital Blanket for OR</v>
          </cell>
          <cell r="E2356" t="str">
            <v>54505008</v>
          </cell>
          <cell r="F2356" t="str">
            <v>GSTOR-Cap Blanket</v>
          </cell>
          <cell r="G2356">
            <v>39814</v>
          </cell>
          <cell r="H2356" t="str">
            <v>202108</v>
          </cell>
          <cell r="I2356">
            <v>202108</v>
          </cell>
          <cell r="J2356" t="str">
            <v>GD</v>
          </cell>
          <cell r="K2356" t="str">
            <v>OR</v>
          </cell>
          <cell r="L2356" t="str">
            <v>354000</v>
          </cell>
          <cell r="M2356" t="str">
            <v xml:space="preserve">545                                </v>
          </cell>
          <cell r="N2356" t="str">
            <v>JP</v>
          </cell>
          <cell r="O2356" t="str">
            <v xml:space="preserve">UADD    </v>
          </cell>
          <cell r="P2356" t="str">
            <v>Jackson Prairie Storage</v>
          </cell>
          <cell r="Q2356" t="str">
            <v>Jackson Prairie Storage Oregon</v>
          </cell>
          <cell r="R2356">
            <v>5286.78</v>
          </cell>
          <cell r="S2356" t="str">
            <v>7201</v>
          </cell>
          <cell r="T2356" t="str">
            <v>JN001</v>
          </cell>
          <cell r="U2356" t="str">
            <v>Programs</v>
          </cell>
          <cell r="V2356" t="str">
            <v>GD.OR.354000</v>
          </cell>
          <cell r="W2356">
            <v>1</v>
          </cell>
          <cell r="X2356">
            <v>5286.78</v>
          </cell>
        </row>
        <row r="2357">
          <cell r="B2357" t="str">
            <v>JN001</v>
          </cell>
          <cell r="C2357" t="str">
            <v>7201</v>
          </cell>
          <cell r="D2357" t="str">
            <v>JP Capital Blanket for OR</v>
          </cell>
          <cell r="E2357" t="str">
            <v>54505008</v>
          </cell>
          <cell r="F2357" t="str">
            <v>GSTOR-Cap Blanket</v>
          </cell>
          <cell r="G2357">
            <v>39814</v>
          </cell>
          <cell r="H2357" t="str">
            <v>202108</v>
          </cell>
          <cell r="I2357">
            <v>202108</v>
          </cell>
          <cell r="J2357" t="str">
            <v>GD</v>
          </cell>
          <cell r="K2357" t="str">
            <v>OR</v>
          </cell>
          <cell r="L2357" t="str">
            <v>355000</v>
          </cell>
          <cell r="M2357" t="str">
            <v xml:space="preserve">545                                </v>
          </cell>
          <cell r="N2357" t="str">
            <v>JP</v>
          </cell>
          <cell r="O2357" t="str">
            <v xml:space="preserve">UADD    </v>
          </cell>
          <cell r="P2357" t="str">
            <v>Jackson Prairie Storage</v>
          </cell>
          <cell r="Q2357" t="str">
            <v>Jackson Prairie Storage Oregon</v>
          </cell>
          <cell r="R2357">
            <v>5286.85</v>
          </cell>
          <cell r="S2357" t="str">
            <v>7201</v>
          </cell>
          <cell r="T2357" t="str">
            <v>JN001</v>
          </cell>
          <cell r="U2357" t="str">
            <v>Programs</v>
          </cell>
          <cell r="V2357" t="str">
            <v>GD.OR.355000</v>
          </cell>
          <cell r="W2357">
            <v>1</v>
          </cell>
          <cell r="X2357">
            <v>5286.85</v>
          </cell>
        </row>
        <row r="2358">
          <cell r="B2358" t="str">
            <v>JN001</v>
          </cell>
          <cell r="C2358" t="str">
            <v>7201</v>
          </cell>
          <cell r="D2358" t="str">
            <v>JP Capital Blanket for OR</v>
          </cell>
          <cell r="E2358" t="str">
            <v>54505008</v>
          </cell>
          <cell r="F2358" t="str">
            <v>GSTOR-Cap Blanket</v>
          </cell>
          <cell r="G2358">
            <v>39814</v>
          </cell>
          <cell r="H2358" t="str">
            <v>202108</v>
          </cell>
          <cell r="I2358">
            <v>202108</v>
          </cell>
          <cell r="J2358" t="str">
            <v>GD</v>
          </cell>
          <cell r="K2358" t="str">
            <v>OR</v>
          </cell>
          <cell r="L2358" t="str">
            <v>357000</v>
          </cell>
          <cell r="M2358" t="str">
            <v xml:space="preserve">545                                </v>
          </cell>
          <cell r="N2358" t="str">
            <v>JP</v>
          </cell>
          <cell r="O2358" t="str">
            <v xml:space="preserve">UADD    </v>
          </cell>
          <cell r="P2358" t="str">
            <v>Jackson Prairie Storage</v>
          </cell>
          <cell r="Q2358" t="str">
            <v>Jackson Prairie Storage Oregon</v>
          </cell>
          <cell r="R2358">
            <v>5286.69</v>
          </cell>
          <cell r="S2358" t="str">
            <v>7201</v>
          </cell>
          <cell r="T2358" t="str">
            <v>JN001</v>
          </cell>
          <cell r="U2358" t="str">
            <v>Programs</v>
          </cell>
          <cell r="V2358" t="str">
            <v>GD.OR.357000</v>
          </cell>
          <cell r="W2358">
            <v>1</v>
          </cell>
          <cell r="X2358">
            <v>5286.69</v>
          </cell>
        </row>
      </sheetData>
      <sheetData sheetId="1" refreshError="1"/>
      <sheetData sheetId="2" refreshError="1"/>
      <sheetData sheetId="3">
        <row r="244">
          <cell r="T244">
            <v>5631569</v>
          </cell>
        </row>
        <row r="245">
          <cell r="B245" t="str">
            <v>Depreciation Category</v>
          </cell>
          <cell r="C245" t="str">
            <v>Svc</v>
          </cell>
          <cell r="D245" t="str">
            <v>Jur</v>
          </cell>
          <cell r="E245" t="str">
            <v>Project</v>
          </cell>
          <cell r="F245" t="str">
            <v>ER</v>
          </cell>
          <cell r="G245" t="str">
            <v>Business Case</v>
          </cell>
          <cell r="H245" t="str">
            <v>2021.08</v>
          </cell>
          <cell r="I245" t="str">
            <v>2021.09</v>
          </cell>
          <cell r="J245" t="str">
            <v>2021.10</v>
          </cell>
          <cell r="K245" t="str">
            <v>2021.11</v>
          </cell>
          <cell r="L245" t="str">
            <v>2021.12</v>
          </cell>
          <cell r="M245">
            <v>2022.01</v>
          </cell>
          <cell r="N245">
            <v>2022.02</v>
          </cell>
          <cell r="O245">
            <v>2022.03</v>
          </cell>
          <cell r="P245">
            <v>2022.04</v>
          </cell>
          <cell r="Q245">
            <v>2022.05</v>
          </cell>
          <cell r="R245">
            <v>2022.06</v>
          </cell>
          <cell r="S245">
            <v>2022.07</v>
          </cell>
          <cell r="T245">
            <v>2022.08</v>
          </cell>
          <cell r="U245">
            <v>2022.09</v>
          </cell>
          <cell r="V245">
            <v>2022.1</v>
          </cell>
          <cell r="W245">
            <v>2022.11</v>
          </cell>
          <cell r="X245">
            <v>2022.12</v>
          </cell>
          <cell r="Y245">
            <v>2023.01</v>
          </cell>
          <cell r="Z245">
            <v>2023.02</v>
          </cell>
          <cell r="AA245">
            <v>2023.03</v>
          </cell>
          <cell r="AB245">
            <v>2023.04</v>
          </cell>
          <cell r="AC245">
            <v>2023.05</v>
          </cell>
          <cell r="AD245">
            <v>2023.06</v>
          </cell>
          <cell r="AE245">
            <v>2023.07</v>
          </cell>
          <cell r="AF245">
            <v>2023.08</v>
          </cell>
          <cell r="AG245">
            <v>2023.09</v>
          </cell>
          <cell r="AH245">
            <v>2023.1</v>
          </cell>
          <cell r="AI245">
            <v>2023.11</v>
          </cell>
          <cell r="AJ245">
            <v>2023.12</v>
          </cell>
        </row>
        <row r="246">
          <cell r="B246" t="str">
            <v>Facilities 390-391</v>
          </cell>
          <cell r="C246" t="str">
            <v>CD</v>
          </cell>
          <cell r="D246" t="str">
            <v>AA</v>
          </cell>
          <cell r="E246" t="str">
            <v>BI_36N09 - Facilities Driven Technology Improvements</v>
          </cell>
          <cell r="F246" t="str">
            <v>ER_5036 - Facilities Driven Technology Improvements</v>
          </cell>
          <cell r="G246" t="str">
            <v>Facilities Driven Technology Improvements</v>
          </cell>
          <cell r="H246">
            <v>0</v>
          </cell>
          <cell r="I246">
            <v>39570</v>
          </cell>
          <cell r="J246">
            <v>668</v>
          </cell>
          <cell r="K246">
            <v>0</v>
          </cell>
          <cell r="L246">
            <v>0</v>
          </cell>
        </row>
        <row r="247">
          <cell r="B247" t="str">
            <v>Facilities 390-391</v>
          </cell>
          <cell r="C247" t="str">
            <v>CD</v>
          </cell>
          <cell r="D247" t="str">
            <v>AA</v>
          </cell>
          <cell r="E247" t="str">
            <v>BI_2BH07 - New Fleet Building</v>
          </cell>
          <cell r="F247" t="str">
            <v>ER_7131 - COF Long Term Restructuring Plan Phase 2</v>
          </cell>
          <cell r="G247" t="str">
            <v>Campus Repurposing Phase 2</v>
          </cell>
          <cell r="H247">
            <v>0</v>
          </cell>
          <cell r="I247">
            <v>0</v>
          </cell>
          <cell r="J247">
            <v>0</v>
          </cell>
          <cell r="K247">
            <v>0</v>
          </cell>
          <cell r="L247">
            <v>0</v>
          </cell>
        </row>
        <row r="248">
          <cell r="B248" t="str">
            <v>Facilities 390-391</v>
          </cell>
          <cell r="C248" t="str">
            <v>CD</v>
          </cell>
          <cell r="D248" t="str">
            <v>AA</v>
          </cell>
          <cell r="E248" t="str">
            <v>BI_5BH07 - Parking Garage</v>
          </cell>
          <cell r="F248" t="str">
            <v>ER_7131 - COF Long Term Restructuring Plan Phase 2</v>
          </cell>
          <cell r="G248" t="str">
            <v>Campus Repurposing Phase 2</v>
          </cell>
          <cell r="H248">
            <v>0</v>
          </cell>
          <cell r="I248">
            <v>0</v>
          </cell>
          <cell r="J248">
            <v>0</v>
          </cell>
          <cell r="K248">
            <v>0</v>
          </cell>
          <cell r="L248">
            <v>0</v>
          </cell>
        </row>
        <row r="249">
          <cell r="B249" t="str">
            <v>Facilities 390-391</v>
          </cell>
          <cell r="C249" t="str">
            <v>CD</v>
          </cell>
          <cell r="D249" t="str">
            <v>AA</v>
          </cell>
          <cell r="E249" t="str">
            <v>BI_71H07 - Structures and Improvements</v>
          </cell>
          <cell r="F249" t="str">
            <v>ER_7001 - Structures &amp; Improv</v>
          </cell>
          <cell r="G249" t="str">
            <v>Structures and Improvements/Furniture</v>
          </cell>
          <cell r="H249">
            <v>800000</v>
          </cell>
          <cell r="I249">
            <v>100000</v>
          </cell>
          <cell r="J249">
            <v>75000</v>
          </cell>
          <cell r="K249">
            <v>2200000</v>
          </cell>
          <cell r="L249">
            <v>25000</v>
          </cell>
        </row>
        <row r="250">
          <cell r="B250" t="str">
            <v>Facilities 390-391</v>
          </cell>
          <cell r="C250" t="str">
            <v>CD</v>
          </cell>
          <cell r="D250" t="str">
            <v>AA</v>
          </cell>
          <cell r="E250" t="str">
            <v>BI_76H07 - Office Furniture</v>
          </cell>
          <cell r="F250" t="str">
            <v>ER_7003 - Office Furniture</v>
          </cell>
          <cell r="G250" t="str">
            <v>Structures and Improvements/Furniture</v>
          </cell>
          <cell r="H250">
            <v>20090</v>
          </cell>
          <cell r="I250">
            <v>43474</v>
          </cell>
          <cell r="J250">
            <v>45045</v>
          </cell>
          <cell r="K250">
            <v>20020</v>
          </cell>
          <cell r="L250">
            <v>20020</v>
          </cell>
        </row>
        <row r="251">
          <cell r="B251" t="str">
            <v>Facilities 390-391</v>
          </cell>
          <cell r="C251" t="str">
            <v>CD</v>
          </cell>
          <cell r="D251" t="str">
            <v>AA</v>
          </cell>
          <cell r="E251" t="str">
            <v>BI_51H07 - Facilities Space Build Out &amp; Improvements (7060)</v>
          </cell>
          <cell r="F251" t="str">
            <v>ER_7060 - Strategic Initiatives</v>
          </cell>
          <cell r="G251" t="str">
            <v>Strategic Initiatives</v>
          </cell>
          <cell r="H251">
            <v>0</v>
          </cell>
          <cell r="I251">
            <v>0</v>
          </cell>
          <cell r="J251">
            <v>0</v>
          </cell>
          <cell r="K251">
            <v>0</v>
          </cell>
          <cell r="L251">
            <v>0</v>
          </cell>
        </row>
        <row r="252">
          <cell r="B252" t="str">
            <v>Gas Distribution 374-387</v>
          </cell>
          <cell r="C252" t="str">
            <v>GD</v>
          </cell>
          <cell r="D252" t="str">
            <v>AA</v>
          </cell>
          <cell r="E252" t="str">
            <v>BI_GN106 - Aldyl -A Pipe Replacement</v>
          </cell>
          <cell r="F252" t="str">
            <v>ER_3008 - Aldyl -A Pipe Replacement</v>
          </cell>
          <cell r="G252" t="str">
            <v>Gas Facility Replacement Program (GFRP) Aldyl A Pipe Replacement</v>
          </cell>
          <cell r="H252">
            <v>52662</v>
          </cell>
          <cell r="I252">
            <v>88163</v>
          </cell>
          <cell r="J252">
            <v>88356</v>
          </cell>
          <cell r="K252">
            <v>70532</v>
          </cell>
          <cell r="L252">
            <v>53227</v>
          </cell>
        </row>
        <row r="253">
          <cell r="B253" t="str">
            <v>Gas Distribution 374-387</v>
          </cell>
          <cell r="C253" t="str">
            <v>GD</v>
          </cell>
          <cell r="D253" t="str">
            <v>AA</v>
          </cell>
          <cell r="E253" t="str">
            <v>BI_ZN400 - Gas HP Pipeline Remediation Program</v>
          </cell>
          <cell r="F253" t="str">
            <v>ER_3057 - Gas HP Pipeline Remediation Program</v>
          </cell>
          <cell r="G253" t="str">
            <v>Gas HP Pipeline Remediation Program</v>
          </cell>
          <cell r="H253">
            <v>0</v>
          </cell>
          <cell r="I253">
            <v>572000</v>
          </cell>
          <cell r="J253">
            <v>40000</v>
          </cell>
          <cell r="K253">
            <v>4500</v>
          </cell>
          <cell r="L253">
            <v>3023</v>
          </cell>
        </row>
        <row r="254">
          <cell r="B254" t="str">
            <v>Gas Distribution 374-387</v>
          </cell>
          <cell r="C254" t="str">
            <v>GD</v>
          </cell>
          <cell r="D254" t="str">
            <v>AA</v>
          </cell>
          <cell r="E254" t="str">
            <v>BI_XE501 - Gas Distribution Non Revenue - Gas Engineering</v>
          </cell>
          <cell r="F254" t="str">
            <v>ER_3005 - Gas Distribution Non-Revenue Blanket</v>
          </cell>
          <cell r="G254" t="str">
            <v>Gas Non-Revenue Program</v>
          </cell>
          <cell r="H254">
            <v>0</v>
          </cell>
          <cell r="I254">
            <v>0</v>
          </cell>
          <cell r="J254">
            <v>0</v>
          </cell>
          <cell r="K254">
            <v>0</v>
          </cell>
          <cell r="L254">
            <v>0</v>
          </cell>
        </row>
        <row r="255">
          <cell r="B255" t="str">
            <v>Gas Distribution 374-387</v>
          </cell>
          <cell r="C255" t="str">
            <v>GD</v>
          </cell>
          <cell r="D255" t="str">
            <v>AA</v>
          </cell>
          <cell r="E255" t="str">
            <v>BI_XE017 - Gas Regulator Station Reliability - Gas Engineering</v>
          </cell>
          <cell r="F255" t="str">
            <v>ER_3002 - Regulator Reliable - Blanket</v>
          </cell>
          <cell r="G255" t="str">
            <v>Gas Regulator Station Replacement Program</v>
          </cell>
          <cell r="H255">
            <v>150000</v>
          </cell>
          <cell r="I255">
            <v>150000</v>
          </cell>
          <cell r="J255">
            <v>95000</v>
          </cell>
          <cell r="K255">
            <v>5000</v>
          </cell>
          <cell r="L255">
            <v>4019</v>
          </cell>
        </row>
        <row r="256">
          <cell r="B256" t="str">
            <v>Gas Distribution 374-387</v>
          </cell>
          <cell r="C256" t="str">
            <v>GD</v>
          </cell>
          <cell r="D256" t="str">
            <v>AA</v>
          </cell>
          <cell r="E256" t="str">
            <v>BI_XE015 - Replace System Reinforcement - Gas Engineering</v>
          </cell>
          <cell r="F256" t="str">
            <v>ER_3000 - Gas Reinforce-Minor Blanket</v>
          </cell>
          <cell r="G256" t="str">
            <v>Gas Reinforcement Program</v>
          </cell>
          <cell r="H256">
            <v>200000</v>
          </cell>
          <cell r="I256">
            <v>200000</v>
          </cell>
          <cell r="J256">
            <v>200000</v>
          </cell>
          <cell r="K256">
            <v>200000</v>
          </cell>
          <cell r="L256">
            <v>180000</v>
          </cell>
        </row>
        <row r="257">
          <cell r="B257" t="str">
            <v>Gas Distribution 374-387</v>
          </cell>
          <cell r="C257" t="str">
            <v>GD</v>
          </cell>
          <cell r="D257" t="str">
            <v>AA</v>
          </cell>
          <cell r="E257" t="str">
            <v>BI_XE023 - Relocate Due to St&amp;Hwy Work- Gas Engineering</v>
          </cell>
          <cell r="F257" t="str">
            <v>ER_3003 - Gas Replace-St&amp;Hwy</v>
          </cell>
          <cell r="G257" t="str">
            <v>Gas Replacement Street and Highway Program</v>
          </cell>
          <cell r="H257">
            <v>0</v>
          </cell>
          <cell r="I257">
            <v>0</v>
          </cell>
          <cell r="J257">
            <v>0</v>
          </cell>
          <cell r="K257">
            <v>0</v>
          </cell>
          <cell r="L257">
            <v>0</v>
          </cell>
        </row>
        <row r="258">
          <cell r="B258" t="str">
            <v>Gas Distribution 374-387</v>
          </cell>
          <cell r="C258" t="str">
            <v>GD</v>
          </cell>
          <cell r="D258" t="str">
            <v>AA</v>
          </cell>
          <cell r="E258" t="str">
            <v>BI_YN925 - Natural Gas Telemetry</v>
          </cell>
          <cell r="F258" t="str">
            <v>ER_3117 - Gas Telemetry</v>
          </cell>
          <cell r="G258" t="str">
            <v>Gas Telemetry Program</v>
          </cell>
          <cell r="H258">
            <v>1000</v>
          </cell>
          <cell r="I258">
            <v>1000</v>
          </cell>
          <cell r="J258">
            <v>1000</v>
          </cell>
          <cell r="K258">
            <v>1850</v>
          </cell>
          <cell r="L258">
            <v>0</v>
          </cell>
        </row>
        <row r="259">
          <cell r="B259" t="str">
            <v>Gas Distribution 374-387</v>
          </cell>
          <cell r="C259" t="str">
            <v>GD</v>
          </cell>
          <cell r="D259" t="str">
            <v>AA</v>
          </cell>
          <cell r="E259" t="str">
            <v>BI_XE500 - Gas Engineering</v>
          </cell>
          <cell r="F259" t="str">
            <v>ER_1001 - Gas Revenue Blanket</v>
          </cell>
          <cell r="G259" t="str">
            <v>New Revenue - Growth</v>
          </cell>
          <cell r="H259">
            <v>68076</v>
          </cell>
          <cell r="I259">
            <v>16157</v>
          </cell>
          <cell r="J259">
            <v>4882</v>
          </cell>
          <cell r="K259">
            <v>15524</v>
          </cell>
          <cell r="L259">
            <v>84584</v>
          </cell>
        </row>
        <row r="260">
          <cell r="B260" t="str">
            <v>Gas Distribution 374-387</v>
          </cell>
          <cell r="C260" t="str">
            <v>GD</v>
          </cell>
          <cell r="D260" t="str">
            <v>AA</v>
          </cell>
          <cell r="E260" t="str">
            <v>BI_MN508 - ORCA Regulators</v>
          </cell>
          <cell r="F260" t="str">
            <v>ER_1051 - Gas Regulators Minor Blanket</v>
          </cell>
          <cell r="G260" t="str">
            <v>New Revenue - Growth</v>
          </cell>
          <cell r="H260">
            <v>3836</v>
          </cell>
          <cell r="I260">
            <v>0</v>
          </cell>
          <cell r="J260">
            <v>0</v>
          </cell>
          <cell r="K260">
            <v>4650</v>
          </cell>
          <cell r="L260">
            <v>732</v>
          </cell>
        </row>
        <row r="261">
          <cell r="B261" t="str">
            <v>Gas Distribution 374-387</v>
          </cell>
          <cell r="C261" t="str">
            <v>GD</v>
          </cell>
          <cell r="D261" t="str">
            <v>OR</v>
          </cell>
          <cell r="E261" t="str">
            <v>BI_MN313 - ORCA Cathodic Protection Blanket</v>
          </cell>
          <cell r="F261" t="str">
            <v>ER_3004 - Cathodic Protection-Minor Blanket</v>
          </cell>
          <cell r="G261" t="str">
            <v>Gas Cathodic Protection Program</v>
          </cell>
          <cell r="H261">
            <v>0</v>
          </cell>
          <cell r="I261">
            <v>40340</v>
          </cell>
          <cell r="J261">
            <v>0</v>
          </cell>
          <cell r="K261">
            <v>0</v>
          </cell>
          <cell r="L261">
            <v>0</v>
          </cell>
        </row>
        <row r="262">
          <cell r="B262" t="str">
            <v>Gas Distribution 374-387</v>
          </cell>
          <cell r="C262" t="str">
            <v>GD</v>
          </cell>
          <cell r="D262" t="str">
            <v>OR</v>
          </cell>
          <cell r="E262" t="str">
            <v>BI_MN302 - ORCA Deteriorated Pipe Replacement</v>
          </cell>
          <cell r="F262" t="str">
            <v>ER_3001 - Replace Deteriorating Gas System</v>
          </cell>
          <cell r="G262" t="str">
            <v>Gas Deteriorated Steel Pipe Replacement Program</v>
          </cell>
          <cell r="H262">
            <v>87976</v>
          </cell>
          <cell r="I262">
            <v>87976</v>
          </cell>
          <cell r="J262">
            <v>87976</v>
          </cell>
          <cell r="K262">
            <v>87976</v>
          </cell>
          <cell r="L262">
            <v>87976</v>
          </cell>
        </row>
        <row r="263">
          <cell r="B263" t="str">
            <v>Gas Distribution 374-387</v>
          </cell>
          <cell r="C263" t="str">
            <v>GD</v>
          </cell>
          <cell r="D263" t="str">
            <v>OR</v>
          </cell>
          <cell r="E263" t="str">
            <v>BI_MN409 - Replace Deteriorated Gas System - Klamath</v>
          </cell>
          <cell r="F263" t="str">
            <v>ER_3001 - Replace Deteriorating Gas System</v>
          </cell>
          <cell r="G263" t="str">
            <v>Gas Deteriorated Steel Pipe Replacement Program</v>
          </cell>
          <cell r="H263">
            <v>16135</v>
          </cell>
          <cell r="I263">
            <v>16135</v>
          </cell>
          <cell r="J263">
            <v>16135</v>
          </cell>
          <cell r="K263">
            <v>16135</v>
          </cell>
          <cell r="L263">
            <v>16135</v>
          </cell>
        </row>
        <row r="264">
          <cell r="B264" t="str">
            <v>Gas Distribution 374-387</v>
          </cell>
          <cell r="C264" t="str">
            <v>GD</v>
          </cell>
          <cell r="D264" t="str">
            <v>OR</v>
          </cell>
          <cell r="E264" t="str">
            <v>BI_MN410 - Replace Deteriorated Gas System - La Grande</v>
          </cell>
          <cell r="F264" t="str">
            <v>ER_3001 - Replace Deteriorating Gas System</v>
          </cell>
          <cell r="G264" t="str">
            <v>Gas Deteriorated Steel Pipe Replacement Program</v>
          </cell>
          <cell r="H264">
            <v>42663</v>
          </cell>
          <cell r="I264">
            <v>41840</v>
          </cell>
          <cell r="J264">
            <v>41617</v>
          </cell>
          <cell r="K264">
            <v>41617</v>
          </cell>
          <cell r="L264">
            <v>41617</v>
          </cell>
        </row>
        <row r="265">
          <cell r="B265" t="str">
            <v>Gas Distribution 374-387</v>
          </cell>
          <cell r="C265" t="str">
            <v>GD</v>
          </cell>
          <cell r="D265" t="str">
            <v>OR</v>
          </cell>
          <cell r="E265" t="str">
            <v>BI_XOR54 - OR Gas ERT Replacement Program</v>
          </cell>
          <cell r="F265" t="str">
            <v>ER_3054 - Gas ERT Replacement Program</v>
          </cell>
          <cell r="G265" t="str">
            <v>Gas ERT Replacement Program</v>
          </cell>
          <cell r="H265">
            <v>1046</v>
          </cell>
          <cell r="I265">
            <v>6204</v>
          </cell>
          <cell r="J265">
            <v>6810</v>
          </cell>
          <cell r="K265">
            <v>69989</v>
          </cell>
          <cell r="L265">
            <v>79494</v>
          </cell>
        </row>
        <row r="266">
          <cell r="B266" t="str">
            <v>Gas Distribution 374-387</v>
          </cell>
          <cell r="C266" t="str">
            <v>GD</v>
          </cell>
          <cell r="D266" t="str">
            <v>OR</v>
          </cell>
          <cell r="E266" t="str">
            <v>BI_GN214 - Aldyl A OR - Main Pipe Major Project</v>
          </cell>
          <cell r="F266" t="str">
            <v>ER_3008 - Aldyl -A Pipe Replacement</v>
          </cell>
          <cell r="G266" t="str">
            <v>Gas Facility Replacement Program (GFRP) Aldyl A Pipe Replacement</v>
          </cell>
          <cell r="H266">
            <v>681947</v>
          </cell>
          <cell r="I266">
            <v>911938</v>
          </cell>
          <cell r="J266">
            <v>1157098</v>
          </cell>
          <cell r="K266">
            <v>1162188</v>
          </cell>
          <cell r="L266">
            <v>683600</v>
          </cell>
        </row>
        <row r="267">
          <cell r="B267" t="str">
            <v>Gas Distribution 374-387</v>
          </cell>
          <cell r="C267" t="str">
            <v>GD</v>
          </cell>
          <cell r="D267" t="str">
            <v>OR</v>
          </cell>
          <cell r="E267" t="str">
            <v>BI_GN310 - Aldyl A-OR-Main Pipe-Minor Project -Gas Districts</v>
          </cell>
          <cell r="F267" t="str">
            <v>ER_3008 - Aldyl -A Pipe Replacement</v>
          </cell>
          <cell r="G267" t="str">
            <v>Gas Facility Replacement Program (GFRP) Aldyl A Pipe Replacement</v>
          </cell>
          <cell r="H267">
            <v>17861</v>
          </cell>
          <cell r="I267">
            <v>13461</v>
          </cell>
          <cell r="J267">
            <v>15245</v>
          </cell>
          <cell r="K267">
            <v>11832</v>
          </cell>
          <cell r="L267">
            <v>5268</v>
          </cell>
        </row>
        <row r="268">
          <cell r="B268" t="str">
            <v>Gas Distribution 374-387</v>
          </cell>
          <cell r="C268" t="str">
            <v>GD</v>
          </cell>
          <cell r="D268" t="str">
            <v>OR</v>
          </cell>
          <cell r="E268" t="str">
            <v>BI_GN311 - Aldyl A-OR-STTR-Minor Project -Gas Districts</v>
          </cell>
          <cell r="F268" t="str">
            <v>ER_3008 - Aldyl -A Pipe Replacement</v>
          </cell>
          <cell r="G268" t="str">
            <v>Gas Facility Replacement Program (GFRP) Aldyl A Pipe Replacement</v>
          </cell>
          <cell r="H268">
            <v>33522</v>
          </cell>
          <cell r="I268">
            <v>55213</v>
          </cell>
          <cell r="J268">
            <v>66748</v>
          </cell>
          <cell r="K268">
            <v>33459</v>
          </cell>
          <cell r="L268">
            <v>22398</v>
          </cell>
        </row>
        <row r="269">
          <cell r="B269" t="str">
            <v>Gas Distribution 374-387</v>
          </cell>
          <cell r="C269" t="str">
            <v>GD</v>
          </cell>
          <cell r="D269" t="str">
            <v>OR</v>
          </cell>
          <cell r="E269" t="str">
            <v>BI_MNG07 - Isolated Steel Replacement OR</v>
          </cell>
          <cell r="F269" t="str">
            <v>ER_3007 - Isolated Steel Replacement</v>
          </cell>
          <cell r="G269" t="str">
            <v>Gas Isolated Steel Replacement Program</v>
          </cell>
          <cell r="H269">
            <v>73310</v>
          </cell>
          <cell r="I269">
            <v>71936</v>
          </cell>
          <cell r="J269">
            <v>72757</v>
          </cell>
          <cell r="K269">
            <v>71590</v>
          </cell>
          <cell r="L269">
            <v>72515</v>
          </cell>
        </row>
        <row r="270">
          <cell r="B270" t="str">
            <v>Gas Distribution 374-387</v>
          </cell>
          <cell r="C270" t="str">
            <v>GD</v>
          </cell>
          <cell r="D270" t="str">
            <v>OR</v>
          </cell>
          <cell r="E270" t="str">
            <v>BI_MN206 - Gas Distribution Non Revenue - Medford</v>
          </cell>
          <cell r="F270" t="str">
            <v>ER_3005 - Gas Distribution Non-Revenue Blanket</v>
          </cell>
          <cell r="G270" t="str">
            <v>Gas Non-Revenue Program</v>
          </cell>
          <cell r="H270">
            <v>44644</v>
          </cell>
          <cell r="I270">
            <v>44644</v>
          </cell>
          <cell r="J270">
            <v>34184</v>
          </cell>
          <cell r="K270">
            <v>26862</v>
          </cell>
          <cell r="L270">
            <v>5899</v>
          </cell>
        </row>
        <row r="271">
          <cell r="B271" t="str">
            <v>Gas Distribution 374-387</v>
          </cell>
          <cell r="C271" t="str">
            <v>GD</v>
          </cell>
          <cell r="D271" t="str">
            <v>OR</v>
          </cell>
          <cell r="E271" t="str">
            <v>BI_MN309 - Gas Distribution Non Revenue - Klamath</v>
          </cell>
          <cell r="F271" t="str">
            <v>ER_3005 - Gas Distribution Non-Revenue Blanket</v>
          </cell>
          <cell r="G271" t="str">
            <v>Gas Non-Revenue Program</v>
          </cell>
          <cell r="H271">
            <v>0</v>
          </cell>
          <cell r="I271">
            <v>0</v>
          </cell>
          <cell r="J271">
            <v>0</v>
          </cell>
          <cell r="K271">
            <v>0</v>
          </cell>
          <cell r="L271">
            <v>0</v>
          </cell>
        </row>
        <row r="272">
          <cell r="B272" t="str">
            <v>Gas Distribution 374-387</v>
          </cell>
          <cell r="C272" t="str">
            <v>GD</v>
          </cell>
          <cell r="D272" t="str">
            <v>OR</v>
          </cell>
          <cell r="E272" t="str">
            <v>BI_MN310 - Gas Distribution Non Revenue - La Grande</v>
          </cell>
          <cell r="F272" t="str">
            <v>ER_3005 - Gas Distribution Non-Revenue Blanket</v>
          </cell>
          <cell r="G272" t="str">
            <v>Gas Non-Revenue Program</v>
          </cell>
          <cell r="H272">
            <v>0</v>
          </cell>
          <cell r="I272">
            <v>0</v>
          </cell>
          <cell r="J272">
            <v>0</v>
          </cell>
          <cell r="K272">
            <v>0</v>
          </cell>
          <cell r="L272">
            <v>0</v>
          </cell>
        </row>
        <row r="273">
          <cell r="B273" t="str">
            <v>Gas Distribution 374-387</v>
          </cell>
          <cell r="C273" t="str">
            <v>GD</v>
          </cell>
          <cell r="D273" t="str">
            <v>OR</v>
          </cell>
          <cell r="E273" t="str">
            <v>BI_MN360 - Gas Distribution Non Revenue - Roseburg</v>
          </cell>
          <cell r="F273" t="str">
            <v>ER_3005 - Gas Distribution Non-Revenue Blanket</v>
          </cell>
          <cell r="G273" t="str">
            <v>Gas Non-Revenue Program</v>
          </cell>
          <cell r="H273">
            <v>0</v>
          </cell>
          <cell r="I273">
            <v>0</v>
          </cell>
          <cell r="J273">
            <v>0</v>
          </cell>
          <cell r="K273">
            <v>0</v>
          </cell>
          <cell r="L273">
            <v>0</v>
          </cell>
        </row>
        <row r="274">
          <cell r="B274" t="str">
            <v>Gas Distribution 374-387</v>
          </cell>
          <cell r="C274" t="str">
            <v>GD</v>
          </cell>
          <cell r="D274" t="str">
            <v>OR</v>
          </cell>
          <cell r="E274" t="str">
            <v>BI_ZOR06 - OR Overbuilt Pipe Replacement</v>
          </cell>
          <cell r="F274" t="str">
            <v>ER_3006 - Overbuilt Pipe Replacement Blanket</v>
          </cell>
          <cell r="G274" t="str">
            <v>Gas Overbuilt Pipe Replacement Program</v>
          </cell>
          <cell r="H274">
            <v>69316</v>
          </cell>
          <cell r="I274">
            <v>90104</v>
          </cell>
          <cell r="J274">
            <v>111881</v>
          </cell>
          <cell r="K274">
            <v>69216</v>
          </cell>
          <cell r="L274">
            <v>15037</v>
          </cell>
        </row>
        <row r="275">
          <cell r="B275" t="str">
            <v>Gas Distribution 374-387</v>
          </cell>
          <cell r="C275" t="str">
            <v>GD</v>
          </cell>
          <cell r="D275" t="str">
            <v>OR</v>
          </cell>
          <cell r="E275" t="str">
            <v>BI_XOR55 - OR Gas Meter Replacement Non Revenue</v>
          </cell>
          <cell r="F275" t="str">
            <v>ER_3055 - Gas Meter Replacement Non Revenue</v>
          </cell>
          <cell r="G275" t="str">
            <v>Gas PMC Program</v>
          </cell>
          <cell r="H275">
            <v>100705</v>
          </cell>
          <cell r="I275">
            <v>100705</v>
          </cell>
          <cell r="J275">
            <v>100705</v>
          </cell>
          <cell r="K275">
            <v>100705</v>
          </cell>
          <cell r="L275">
            <v>99661</v>
          </cell>
        </row>
        <row r="276">
          <cell r="B276" t="str">
            <v>Gas Distribution 374-387</v>
          </cell>
          <cell r="C276" t="str">
            <v>GD</v>
          </cell>
          <cell r="D276" t="str">
            <v>OR</v>
          </cell>
          <cell r="E276" t="str">
            <v>BI_MN401 - Relocate Due to St&amp;Hwy Work - Medford</v>
          </cell>
          <cell r="F276" t="str">
            <v>ER_3003 - Gas Replace-St&amp;Hwy</v>
          </cell>
          <cell r="G276" t="str">
            <v>Gas Replacement Street and Highway Program</v>
          </cell>
          <cell r="H276">
            <v>130008</v>
          </cell>
          <cell r="I276">
            <v>130008</v>
          </cell>
          <cell r="J276">
            <v>130008</v>
          </cell>
          <cell r="K276">
            <v>130008</v>
          </cell>
          <cell r="L276">
            <v>130015</v>
          </cell>
        </row>
        <row r="277">
          <cell r="B277" t="str">
            <v>Gas Distribution 374-387</v>
          </cell>
          <cell r="C277" t="str">
            <v>GD</v>
          </cell>
          <cell r="D277" t="str">
            <v>OR</v>
          </cell>
          <cell r="E277" t="str">
            <v>BI_MN402 - Relocate Due to St&amp;Hwy Work - Roseburg</v>
          </cell>
          <cell r="F277" t="str">
            <v>ER_3003 - Gas Replace-St&amp;Hwy</v>
          </cell>
          <cell r="G277" t="str">
            <v>Gas Replacement Street and Highway Program</v>
          </cell>
          <cell r="H277">
            <v>0</v>
          </cell>
          <cell r="I277">
            <v>0</v>
          </cell>
          <cell r="J277">
            <v>0</v>
          </cell>
          <cell r="K277">
            <v>0</v>
          </cell>
          <cell r="L277">
            <v>0</v>
          </cell>
        </row>
        <row r="278">
          <cell r="B278" t="str">
            <v>Gas Distribution 374-387</v>
          </cell>
          <cell r="C278" t="str">
            <v>GD</v>
          </cell>
          <cell r="D278" t="str">
            <v>OR</v>
          </cell>
          <cell r="E278" t="str">
            <v>BI_MN403 - Relocate Due to St&amp;Hwy Work - Klamath</v>
          </cell>
          <cell r="F278" t="str">
            <v>ER_3003 - Gas Replace-St&amp;Hwy</v>
          </cell>
          <cell r="G278" t="str">
            <v>Gas Replacement Street and Highway Program</v>
          </cell>
          <cell r="H278">
            <v>0</v>
          </cell>
          <cell r="I278">
            <v>0</v>
          </cell>
          <cell r="J278">
            <v>0</v>
          </cell>
          <cell r="K278">
            <v>0</v>
          </cell>
          <cell r="L278">
            <v>0</v>
          </cell>
        </row>
        <row r="279">
          <cell r="B279" t="str">
            <v>Gas Distribution 374-387</v>
          </cell>
          <cell r="C279" t="str">
            <v>GD</v>
          </cell>
          <cell r="D279" t="str">
            <v>OR</v>
          </cell>
          <cell r="E279" t="str">
            <v>BI_MN404 - Relocate Due to St&amp;Hwy Work - La Grande</v>
          </cell>
          <cell r="F279" t="str">
            <v>ER_3003 - Gas Replace-St&amp;Hwy</v>
          </cell>
          <cell r="G279" t="str">
            <v>Gas Replacement Street and Highway Program</v>
          </cell>
          <cell r="H279">
            <v>0</v>
          </cell>
          <cell r="I279">
            <v>0</v>
          </cell>
          <cell r="J279">
            <v>0</v>
          </cell>
          <cell r="K279">
            <v>0</v>
          </cell>
          <cell r="L279">
            <v>0</v>
          </cell>
        </row>
        <row r="280">
          <cell r="B280" t="str">
            <v>Gas Distribution 374-387</v>
          </cell>
          <cell r="C280" t="str">
            <v>GD</v>
          </cell>
          <cell r="D280" t="str">
            <v>OR</v>
          </cell>
          <cell r="E280" t="str">
            <v>BI_YN104 - Gas Telemetry - OR</v>
          </cell>
          <cell r="F280" t="str">
            <v>ER_3117 - Gas Telemetry</v>
          </cell>
          <cell r="G280" t="str">
            <v>Gas Telemetry Program</v>
          </cell>
          <cell r="H280">
            <v>15000</v>
          </cell>
          <cell r="I280">
            <v>15000</v>
          </cell>
          <cell r="J280">
            <v>15000</v>
          </cell>
          <cell r="K280">
            <v>15000</v>
          </cell>
          <cell r="L280">
            <v>1400</v>
          </cell>
        </row>
        <row r="281">
          <cell r="B281" t="str">
            <v>Gas Distribution 374-387</v>
          </cell>
          <cell r="C281" t="str">
            <v>GD</v>
          </cell>
          <cell r="D281" t="str">
            <v>OR</v>
          </cell>
          <cell r="E281" t="str">
            <v>BI_MN304 - Oregon - Gas Rev Projects/Medford</v>
          </cell>
          <cell r="F281" t="str">
            <v>ER_1001 - Gas Revenue Blanket</v>
          </cell>
          <cell r="G281" t="str">
            <v>New Revenue - Growth</v>
          </cell>
          <cell r="H281">
            <v>302626</v>
          </cell>
          <cell r="I281">
            <v>345801</v>
          </cell>
          <cell r="J281">
            <v>393477</v>
          </cell>
          <cell r="K281">
            <v>325704</v>
          </cell>
          <cell r="L281">
            <v>521137</v>
          </cell>
        </row>
        <row r="282">
          <cell r="B282" t="str">
            <v>Gas Distribution 374-387</v>
          </cell>
          <cell r="C282" t="str">
            <v>GD</v>
          </cell>
          <cell r="D282" t="str">
            <v>OR</v>
          </cell>
          <cell r="E282" t="str">
            <v>BI_MN305 - Oregon - Gas Rev Projects/Roseburg</v>
          </cell>
          <cell r="F282" t="str">
            <v>ER_1001 - Gas Revenue Blanket</v>
          </cell>
          <cell r="G282" t="str">
            <v>New Revenue - Growth</v>
          </cell>
          <cell r="H282">
            <v>49418</v>
          </cell>
          <cell r="I282">
            <v>49392</v>
          </cell>
          <cell r="J282">
            <v>88354</v>
          </cell>
          <cell r="K282">
            <v>102854</v>
          </cell>
          <cell r="L282">
            <v>116254</v>
          </cell>
        </row>
        <row r="283">
          <cell r="B283" t="str">
            <v>Gas Distribution 374-387</v>
          </cell>
          <cell r="C283" t="str">
            <v>GD</v>
          </cell>
          <cell r="D283" t="str">
            <v>OR</v>
          </cell>
          <cell r="E283" t="str">
            <v>BI_MN306 - Oregon - Gas Rev Projects/Klamath Falls</v>
          </cell>
          <cell r="F283" t="str">
            <v>ER_1001 - Gas Revenue Blanket</v>
          </cell>
          <cell r="G283" t="str">
            <v>New Revenue - Growth</v>
          </cell>
          <cell r="H283">
            <v>57889</v>
          </cell>
          <cell r="I283">
            <v>76972</v>
          </cell>
          <cell r="J283">
            <v>96293</v>
          </cell>
          <cell r="K283">
            <v>56256</v>
          </cell>
          <cell r="L283">
            <v>149720</v>
          </cell>
        </row>
        <row r="284">
          <cell r="B284" t="str">
            <v>Gas Distribution 374-387</v>
          </cell>
          <cell r="C284" t="str">
            <v>GD</v>
          </cell>
          <cell r="D284" t="str">
            <v>OR</v>
          </cell>
          <cell r="E284" t="str">
            <v>BI_MN307 - Oregon - Gas Rev Projects/LaGrande</v>
          </cell>
          <cell r="F284" t="str">
            <v>ER_1001 - Gas Revenue Blanket</v>
          </cell>
          <cell r="G284" t="str">
            <v>New Revenue - Growth</v>
          </cell>
          <cell r="H284">
            <v>34343</v>
          </cell>
          <cell r="I284">
            <v>15274</v>
          </cell>
          <cell r="J284">
            <v>22655</v>
          </cell>
          <cell r="K284">
            <v>41797</v>
          </cell>
          <cell r="L284">
            <v>58008</v>
          </cell>
        </row>
        <row r="285">
          <cell r="B285" t="str">
            <v>Gas Distribution 374-387</v>
          </cell>
          <cell r="C285" t="str">
            <v>GD</v>
          </cell>
          <cell r="D285" t="str">
            <v>OR</v>
          </cell>
          <cell r="E285" t="str">
            <v>BI_MN207 - ORCA Meters Minor Blanket</v>
          </cell>
          <cell r="F285" t="str">
            <v>ER_1050 - Gas Meters Minor Blanket</v>
          </cell>
          <cell r="G285" t="str">
            <v>New Revenue - Growth</v>
          </cell>
          <cell r="H285">
            <v>0</v>
          </cell>
          <cell r="I285">
            <v>0</v>
          </cell>
          <cell r="J285">
            <v>0</v>
          </cell>
          <cell r="K285">
            <v>0</v>
          </cell>
          <cell r="L285">
            <v>0</v>
          </cell>
        </row>
        <row r="286">
          <cell r="B286" t="str">
            <v>Gas Distribution 374-387</v>
          </cell>
          <cell r="C286" t="str">
            <v>GD</v>
          </cell>
          <cell r="D286" t="str">
            <v>OR</v>
          </cell>
          <cell r="E286" t="str">
            <v>BI_MN320 - ORCA ERTs</v>
          </cell>
          <cell r="F286" t="str">
            <v>ER_1053 - Gas ERT Minor Blanket</v>
          </cell>
          <cell r="G286" t="str">
            <v>New Revenue - Growth</v>
          </cell>
          <cell r="H286">
            <v>0</v>
          </cell>
          <cell r="I286">
            <v>0</v>
          </cell>
          <cell r="J286">
            <v>0</v>
          </cell>
          <cell r="K286">
            <v>0</v>
          </cell>
          <cell r="L286">
            <v>0</v>
          </cell>
        </row>
        <row r="287">
          <cell r="B287" t="str">
            <v>Gas Distribution 374-387</v>
          </cell>
          <cell r="C287" t="str">
            <v>GD</v>
          </cell>
          <cell r="D287" t="str">
            <v>OR</v>
          </cell>
          <cell r="E287" t="str">
            <v>BI_MN002 - Gas Meter and Metering Equipment Purchases - OR</v>
          </cell>
          <cell r="F287" t="str">
            <v>ER_1056 - Gas Meter and Metering Equipment Purchases</v>
          </cell>
          <cell r="G287" t="str">
            <v>New Revenue - Growth</v>
          </cell>
          <cell r="H287">
            <v>116812</v>
          </cell>
          <cell r="I287">
            <v>163801</v>
          </cell>
          <cell r="J287">
            <v>99459</v>
          </cell>
          <cell r="K287">
            <v>82618</v>
          </cell>
          <cell r="L287">
            <v>100651</v>
          </cell>
        </row>
        <row r="288">
          <cell r="B288" t="str">
            <v>Gas Underground Storage 350-357</v>
          </cell>
          <cell r="C288" t="str">
            <v>GD</v>
          </cell>
          <cell r="D288" t="str">
            <v>OR</v>
          </cell>
          <cell r="E288" t="str">
            <v>BI_JN001 - Jackson Prairie Storage Oregon</v>
          </cell>
          <cell r="F288" t="str">
            <v>ER_7201 - Jackson Prairie Storage</v>
          </cell>
          <cell r="G288" t="str">
            <v>Jackson Prairie Joint Project</v>
          </cell>
          <cell r="H288">
            <v>19121</v>
          </cell>
          <cell r="I288">
            <v>19121</v>
          </cell>
          <cell r="J288">
            <v>19121</v>
          </cell>
          <cell r="K288">
            <v>19121</v>
          </cell>
          <cell r="L288">
            <v>19121</v>
          </cell>
        </row>
        <row r="289">
          <cell r="B289" t="str">
            <v>General 5yr 389 / 393-395 / 397-398</v>
          </cell>
          <cell r="C289" t="str">
            <v>CD</v>
          </cell>
          <cell r="D289" t="str">
            <v>AA</v>
          </cell>
          <cell r="E289" t="str">
            <v>BI_39E29 - Basic Workplace Technology Delivery</v>
          </cell>
          <cell r="F289" t="str">
            <v>ER_5039 - Basic Workplace Technology Delivery</v>
          </cell>
          <cell r="G289" t="str">
            <v>Basic Workplace Technology Delivery</v>
          </cell>
          <cell r="H289">
            <v>133841</v>
          </cell>
          <cell r="I289">
            <v>222464</v>
          </cell>
          <cell r="J289">
            <v>132937</v>
          </cell>
          <cell r="K289">
            <v>126606</v>
          </cell>
          <cell r="L289">
            <v>132937</v>
          </cell>
        </row>
        <row r="290">
          <cell r="B290" t="str">
            <v>General 5yr 389 / 393-395 / 397-398</v>
          </cell>
          <cell r="C290" t="str">
            <v>CD</v>
          </cell>
          <cell r="D290" t="str">
            <v>AA</v>
          </cell>
          <cell r="E290" t="str">
            <v>BI_55N09 - Data Center Compute and Storage Systems</v>
          </cell>
          <cell r="F290" t="str">
            <v>ER_5155 - Data Center Compute and Storage Systems</v>
          </cell>
          <cell r="G290" t="str">
            <v>Data Center Compute and Storage Systems</v>
          </cell>
          <cell r="H290">
            <v>72283</v>
          </cell>
          <cell r="I290">
            <v>1085131</v>
          </cell>
          <cell r="J290">
            <v>641644</v>
          </cell>
          <cell r="K290">
            <v>97470</v>
          </cell>
          <cell r="L290">
            <v>144028</v>
          </cell>
        </row>
        <row r="291">
          <cell r="B291" t="str">
            <v>General 5yr 389 / 393-395 / 397-398</v>
          </cell>
          <cell r="C291" t="str">
            <v>CD</v>
          </cell>
          <cell r="D291" t="str">
            <v>AA</v>
          </cell>
          <cell r="E291" t="str">
            <v>BI_01N09 - Endpoint Compute and Productivity Systems</v>
          </cell>
          <cell r="F291" t="str">
            <v>ER_5016 - Endpoint Compute and Productivity Systems</v>
          </cell>
          <cell r="G291" t="str">
            <v>Endpoint Compute and Productivity Systems</v>
          </cell>
          <cell r="H291">
            <v>435028</v>
          </cell>
          <cell r="I291">
            <v>604241</v>
          </cell>
          <cell r="J291">
            <v>204374</v>
          </cell>
          <cell r="K291">
            <v>131864</v>
          </cell>
          <cell r="L291">
            <v>1691230</v>
          </cell>
        </row>
        <row r="292">
          <cell r="B292" t="str">
            <v>General 5yr 389 / 393-395 / 397-398</v>
          </cell>
          <cell r="C292" t="str">
            <v>CD</v>
          </cell>
          <cell r="D292" t="str">
            <v>AA</v>
          </cell>
          <cell r="E292" t="str">
            <v>BI_18W01 - Energy Delivery Op Efficiency &amp; Shared Services</v>
          </cell>
          <cell r="F292" t="str">
            <v>ER_5018 - Energy Delivery Op Efficiency &amp; Shared Services</v>
          </cell>
          <cell r="G292" t="str">
            <v>Energy Delivery Operational Efficiency &amp; Shared Services</v>
          </cell>
          <cell r="H292">
            <v>0</v>
          </cell>
          <cell r="I292">
            <v>0</v>
          </cell>
          <cell r="J292">
            <v>0</v>
          </cell>
          <cell r="K292">
            <v>0</v>
          </cell>
          <cell r="L292">
            <v>0</v>
          </cell>
        </row>
        <row r="293">
          <cell r="B293" t="str">
            <v>General 5yr 389 / 393-395 / 397-398</v>
          </cell>
          <cell r="C293" t="str">
            <v>CD</v>
          </cell>
          <cell r="D293" t="str">
            <v>AA</v>
          </cell>
          <cell r="E293" t="str">
            <v>BI_19W01 - Energy Resources Modern &amp; Op Efficiency CDAA</v>
          </cell>
          <cell r="F293" t="str">
            <v>ER_5019 - Energy Resources Modernization &amp; Op Efficiency</v>
          </cell>
          <cell r="G293" t="str">
            <v>Energy Resources Modernization &amp; Operational Efficiency</v>
          </cell>
          <cell r="H293">
            <v>188523</v>
          </cell>
          <cell r="I293">
            <v>115196</v>
          </cell>
          <cell r="J293">
            <v>89602</v>
          </cell>
          <cell r="K293">
            <v>89938</v>
          </cell>
          <cell r="L293">
            <v>335607</v>
          </cell>
        </row>
        <row r="294">
          <cell r="B294" t="str">
            <v>General 5yr 389 / 393-395 / 397-398</v>
          </cell>
          <cell r="C294" t="str">
            <v>CD</v>
          </cell>
          <cell r="D294" t="str">
            <v>AA</v>
          </cell>
          <cell r="E294" t="str">
            <v>BI_22P01 - Enterprise Communication Systems</v>
          </cell>
          <cell r="F294" t="str">
            <v>ER_5022 - Enterprise Communication Systems</v>
          </cell>
          <cell r="G294" t="str">
            <v>Enterprise Communication Systems</v>
          </cell>
          <cell r="H294">
            <v>934290</v>
          </cell>
          <cell r="I294">
            <v>56586</v>
          </cell>
          <cell r="J294">
            <v>308437</v>
          </cell>
          <cell r="K294">
            <v>1233473</v>
          </cell>
          <cell r="L294">
            <v>238285</v>
          </cell>
        </row>
        <row r="295">
          <cell r="B295" t="str">
            <v>General 5yr 389 / 393-395 / 397-398</v>
          </cell>
          <cell r="C295" t="str">
            <v>CD</v>
          </cell>
          <cell r="D295" t="str">
            <v>AA</v>
          </cell>
          <cell r="E295" t="str">
            <v>BI_26W01 - ET Modernization &amp; Op Efficiency - Technology</v>
          </cell>
          <cell r="F295" t="str">
            <v>ER_5026 - ET Modernization &amp; Op Efficiency - Technology</v>
          </cell>
          <cell r="G295" t="str">
            <v>ET Modernization &amp; Operational Efficiency - Technology</v>
          </cell>
          <cell r="H295">
            <v>404581</v>
          </cell>
          <cell r="I295">
            <v>7750</v>
          </cell>
          <cell r="J295">
            <v>949422</v>
          </cell>
          <cell r="K295">
            <v>207921</v>
          </cell>
          <cell r="L295">
            <v>210987</v>
          </cell>
        </row>
        <row r="296">
          <cell r="B296" t="str">
            <v>General 5yr 389 / 393-395 / 397-398</v>
          </cell>
          <cell r="C296" t="str">
            <v>CD</v>
          </cell>
          <cell r="D296" t="str">
            <v>AA</v>
          </cell>
          <cell r="E296" t="str">
            <v>BI_28W01 - Financial &amp; Accounting Technology</v>
          </cell>
          <cell r="F296" t="str">
            <v>ER_5028 - Financial &amp; Accounting Technology</v>
          </cell>
          <cell r="G296" t="str">
            <v>Financial &amp; Accounting Technology</v>
          </cell>
          <cell r="H296">
            <v>333925</v>
          </cell>
          <cell r="I296">
            <v>41851</v>
          </cell>
          <cell r="J296">
            <v>2093088</v>
          </cell>
          <cell r="K296">
            <v>204386</v>
          </cell>
          <cell r="L296">
            <v>177795</v>
          </cell>
        </row>
        <row r="297">
          <cell r="B297" t="str">
            <v>General 5yr 389 / 393-395 / 397-398</v>
          </cell>
          <cell r="C297" t="str">
            <v>CD</v>
          </cell>
          <cell r="D297" t="str">
            <v>AA</v>
          </cell>
          <cell r="E297" t="str">
            <v>BI_29W01 - Human Resources Technology</v>
          </cell>
          <cell r="F297" t="str">
            <v>ER_5029 - Human Resources Technology</v>
          </cell>
          <cell r="G297" t="str">
            <v>Human Resources Technology</v>
          </cell>
          <cell r="H297">
            <v>6201</v>
          </cell>
          <cell r="I297">
            <v>0</v>
          </cell>
          <cell r="J297">
            <v>0</v>
          </cell>
          <cell r="K297">
            <v>39158</v>
          </cell>
          <cell r="L297">
            <v>115428</v>
          </cell>
        </row>
        <row r="298">
          <cell r="B298" t="str">
            <v>General 5yr 389 / 393-395 / 397-398</v>
          </cell>
          <cell r="C298" t="str">
            <v>CD</v>
          </cell>
          <cell r="D298" t="str">
            <v>AA</v>
          </cell>
          <cell r="E298" t="str">
            <v>BI_31W01 - Legal &amp; Compliance Technology</v>
          </cell>
          <cell r="F298" t="str">
            <v>ER_5031 - Legal &amp; Compliance Technology</v>
          </cell>
          <cell r="G298" t="str">
            <v>Legal &amp; Compliance Technology</v>
          </cell>
          <cell r="H298">
            <v>0</v>
          </cell>
          <cell r="I298">
            <v>205886</v>
          </cell>
          <cell r="J298">
            <v>50984</v>
          </cell>
          <cell r="K298">
            <v>19111</v>
          </cell>
          <cell r="L298">
            <v>114365</v>
          </cell>
        </row>
        <row r="299">
          <cell r="B299" t="str">
            <v>General 5yr 389 / 393-395 / 397-398</v>
          </cell>
          <cell r="C299" t="str">
            <v>CD</v>
          </cell>
          <cell r="D299" t="str">
            <v>AA</v>
          </cell>
          <cell r="E299" t="str">
            <v>BI_05P95 - Security Systems Refresh</v>
          </cell>
          <cell r="F299" t="str">
            <v>ER_5014 - Security Systems</v>
          </cell>
          <cell r="G299" t="str">
            <v>Enterprise Security</v>
          </cell>
          <cell r="H299">
            <v>0</v>
          </cell>
          <cell r="I299">
            <v>0</v>
          </cell>
          <cell r="J299">
            <v>0</v>
          </cell>
          <cell r="K299">
            <v>0</v>
          </cell>
          <cell r="L299">
            <v>0</v>
          </cell>
        </row>
        <row r="300">
          <cell r="B300" t="str">
            <v>General 5yr 389 / 393-395 / 397-398</v>
          </cell>
          <cell r="C300" t="str">
            <v>CD</v>
          </cell>
          <cell r="D300" t="str">
            <v>AA</v>
          </cell>
          <cell r="E300" t="str">
            <v>BI_06P98 - Security Systems Expansion</v>
          </cell>
          <cell r="F300" t="str">
            <v>ER_5014 - Security Systems</v>
          </cell>
          <cell r="G300" t="str">
            <v>Enterprise Security</v>
          </cell>
          <cell r="H300">
            <v>311174</v>
          </cell>
          <cell r="I300">
            <v>11319</v>
          </cell>
          <cell r="J300">
            <v>310</v>
          </cell>
          <cell r="K300">
            <v>0</v>
          </cell>
          <cell r="L300">
            <v>0</v>
          </cell>
        </row>
        <row r="301">
          <cell r="B301" t="str">
            <v>General 5yr 389 / 393-395 / 397-398</v>
          </cell>
          <cell r="C301" t="str">
            <v>CD</v>
          </cell>
          <cell r="D301" t="str">
            <v>AA</v>
          </cell>
          <cell r="E301" t="str">
            <v>BI_32P01 - Enterprise Security (CDAA)</v>
          </cell>
          <cell r="F301" t="str">
            <v>ER_5032 - Enterprise Security</v>
          </cell>
          <cell r="G301" t="str">
            <v>Enterprise Security</v>
          </cell>
          <cell r="H301">
            <v>194423</v>
          </cell>
          <cell r="I301">
            <v>50214</v>
          </cell>
          <cell r="J301">
            <v>57785</v>
          </cell>
          <cell r="K301">
            <v>25621</v>
          </cell>
          <cell r="L301">
            <v>270966</v>
          </cell>
        </row>
        <row r="302">
          <cell r="B302" t="str">
            <v>General 5yr 389 / 393-395 / 397-398</v>
          </cell>
          <cell r="C302" t="str">
            <v>CD</v>
          </cell>
          <cell r="D302" t="str">
            <v>AA</v>
          </cell>
          <cell r="E302" t="str">
            <v>BI_59P99 - NERC CIP Compliance</v>
          </cell>
          <cell r="F302" t="str">
            <v>ER_5159 - NERC CIP Compliance</v>
          </cell>
          <cell r="G302" t="str">
            <v>NERC CIP Compliance</v>
          </cell>
          <cell r="H302">
            <v>0</v>
          </cell>
          <cell r="I302">
            <v>0</v>
          </cell>
          <cell r="J302">
            <v>0</v>
          </cell>
          <cell r="K302">
            <v>0</v>
          </cell>
          <cell r="L302">
            <v>77500</v>
          </cell>
        </row>
        <row r="303">
          <cell r="B303" t="str">
            <v>General 5yr 389 / 393-395 / 397-398</v>
          </cell>
          <cell r="C303" t="str">
            <v>CD</v>
          </cell>
          <cell r="D303" t="str">
            <v>AA</v>
          </cell>
          <cell r="E303" t="str">
            <v>BI_52N09 - Payment Card Industry (PCI)</v>
          </cell>
          <cell r="F303" t="str">
            <v>ER_5152 - Payment Card Industry (PCI)</v>
          </cell>
          <cell r="G303" t="str">
            <v>Payment Card Industry Compliance (PCI)</v>
          </cell>
          <cell r="H303">
            <v>2500</v>
          </cell>
          <cell r="I303">
            <v>0</v>
          </cell>
          <cell r="J303">
            <v>0</v>
          </cell>
          <cell r="K303">
            <v>0</v>
          </cell>
          <cell r="L303">
            <v>0</v>
          </cell>
        </row>
        <row r="304">
          <cell r="B304" t="str">
            <v>General 12yr 389 / 393-395 / 397-398</v>
          </cell>
          <cell r="C304" t="str">
            <v>CD</v>
          </cell>
          <cell r="D304" t="str">
            <v>AA</v>
          </cell>
          <cell r="E304" t="str">
            <v>BI_20P01 - Enterprise &amp; Control Network Infrastructure CDAA</v>
          </cell>
          <cell r="F304" t="str">
            <v>ER_5020 - Enterprise &amp; Control Network Infrastructure</v>
          </cell>
          <cell r="G304" t="str">
            <v>Control and Safety Network Infrastructure</v>
          </cell>
          <cell r="H304">
            <v>351412</v>
          </cell>
          <cell r="I304">
            <v>472347</v>
          </cell>
          <cell r="J304">
            <v>879290</v>
          </cell>
          <cell r="K304">
            <v>1429722</v>
          </cell>
          <cell r="L304">
            <v>768504</v>
          </cell>
        </row>
        <row r="305">
          <cell r="B305" t="str">
            <v>General 12yr 389 / 393-395 / 397-398</v>
          </cell>
          <cell r="C305" t="str">
            <v>CD</v>
          </cell>
          <cell r="D305" t="str">
            <v>AA</v>
          </cell>
          <cell r="E305" t="str">
            <v>BI_56N09 - Digital Grid Network Expansion</v>
          </cell>
          <cell r="F305" t="str">
            <v>ER_5156 - Digital Grid Network Expansion</v>
          </cell>
          <cell r="G305" t="str">
            <v>Digital Grid Network</v>
          </cell>
          <cell r="H305">
            <v>3796</v>
          </cell>
          <cell r="I305">
            <v>3092</v>
          </cell>
          <cell r="J305">
            <v>2582</v>
          </cell>
          <cell r="K305">
            <v>1128195</v>
          </cell>
          <cell r="L305">
            <v>1959273</v>
          </cell>
        </row>
        <row r="306">
          <cell r="B306" t="str">
            <v>General 12yr 389 / 393-395 / 397-398</v>
          </cell>
          <cell r="C306" t="str">
            <v>CD</v>
          </cell>
          <cell r="D306" t="str">
            <v>AA</v>
          </cell>
          <cell r="E306" t="str">
            <v>BI_25P01 - Environmental Control &amp; Monitoring Systems</v>
          </cell>
          <cell r="F306" t="str">
            <v>ER_5025 - Environmental Control &amp; Monitoring Systems</v>
          </cell>
          <cell r="G306" t="str">
            <v>Environmental Control &amp; Monitoring Systems</v>
          </cell>
          <cell r="H306">
            <v>36399</v>
          </cell>
          <cell r="I306">
            <v>149295</v>
          </cell>
          <cell r="J306">
            <v>197947</v>
          </cell>
          <cell r="K306">
            <v>147260</v>
          </cell>
          <cell r="L306">
            <v>9048</v>
          </cell>
        </row>
        <row r="307">
          <cell r="B307" t="str">
            <v>General 12yr 389 / 393-395 / 397-398</v>
          </cell>
          <cell r="C307" t="str">
            <v>CD</v>
          </cell>
          <cell r="D307" t="str">
            <v>AA</v>
          </cell>
          <cell r="E307" t="str">
            <v>BI_27P01 - Fiber Network Lease Service Replacement</v>
          </cell>
          <cell r="F307" t="str">
            <v>ER_5027 - Fiber Network Lease Service Replacement</v>
          </cell>
          <cell r="G307" t="str">
            <v>Fiber Network Lease Service Replacement</v>
          </cell>
          <cell r="H307">
            <v>0</v>
          </cell>
          <cell r="I307">
            <v>0</v>
          </cell>
          <cell r="J307">
            <v>0</v>
          </cell>
          <cell r="K307">
            <v>70255</v>
          </cell>
          <cell r="L307">
            <v>1544753</v>
          </cell>
        </row>
        <row r="308">
          <cell r="B308" t="str">
            <v>General 12yr 389 / 393-395 / 397-398</v>
          </cell>
          <cell r="C308" t="str">
            <v>CD</v>
          </cell>
          <cell r="D308" t="str">
            <v>AA</v>
          </cell>
          <cell r="E308" t="str">
            <v>BI_30P01 - Land Mobile Radio &amp; Real Time Comm Systems</v>
          </cell>
          <cell r="F308" t="str">
            <v>ER_5030 - Land Mobile Radio &amp; Real Time Comm Systems</v>
          </cell>
          <cell r="G308" t="str">
            <v>Land Mobile Radio &amp; Real Time Communication Systems</v>
          </cell>
          <cell r="H308">
            <v>232074</v>
          </cell>
          <cell r="I308">
            <v>926788</v>
          </cell>
          <cell r="J308">
            <v>324697</v>
          </cell>
          <cell r="K308">
            <v>46164</v>
          </cell>
          <cell r="L308">
            <v>328182</v>
          </cell>
        </row>
        <row r="309">
          <cell r="B309" t="str">
            <v>General 12yr 389 / 393-395 / 397-398</v>
          </cell>
          <cell r="C309" t="str">
            <v>CD</v>
          </cell>
          <cell r="D309" t="str">
            <v>AA</v>
          </cell>
          <cell r="E309" t="str">
            <v>BI_35N09 - Infrastructure Technology Failed Assets</v>
          </cell>
          <cell r="F309" t="str">
            <v>ER_5037 - Infrastructure Technology Failed Assets</v>
          </cell>
          <cell r="G309" t="str">
            <v>Technology Failed Assets</v>
          </cell>
          <cell r="H309">
            <v>36222</v>
          </cell>
          <cell r="I309">
            <v>35847</v>
          </cell>
          <cell r="J309">
            <v>36086</v>
          </cell>
          <cell r="K309">
            <v>34368</v>
          </cell>
          <cell r="L309">
            <v>36086</v>
          </cell>
        </row>
        <row r="310">
          <cell r="B310" t="str">
            <v>General 12yr 389 / 393-395 / 397-398</v>
          </cell>
          <cell r="C310" t="str">
            <v>CD</v>
          </cell>
          <cell r="D310" t="str">
            <v>AA</v>
          </cell>
          <cell r="E310" t="str">
            <v>BI_85J51 - Stores Equip</v>
          </cell>
          <cell r="F310" t="str">
            <v>ER_7005 - Stores Equip</v>
          </cell>
          <cell r="G310" t="str">
            <v>Capital Tools &amp; Stores</v>
          </cell>
          <cell r="H310">
            <v>9189</v>
          </cell>
          <cell r="I310">
            <v>9189</v>
          </cell>
          <cell r="J310">
            <v>9189</v>
          </cell>
          <cell r="K310">
            <v>9189</v>
          </cell>
          <cell r="L310">
            <v>9189</v>
          </cell>
        </row>
        <row r="311">
          <cell r="B311" t="str">
            <v>General 12yr 389 / 393-395 / 397-398</v>
          </cell>
          <cell r="C311" t="str">
            <v>CD</v>
          </cell>
          <cell r="D311" t="str">
            <v>AA</v>
          </cell>
          <cell r="E311" t="str">
            <v>BI_86J51 - Tools/Lab/Shop Equipment</v>
          </cell>
          <cell r="F311" t="str">
            <v>ER_7006 - Tools Lab &amp; Shop Equipment</v>
          </cell>
          <cell r="G311" t="str">
            <v>Capital Tools &amp; Stores</v>
          </cell>
          <cell r="H311">
            <v>247107</v>
          </cell>
          <cell r="I311">
            <v>247107</v>
          </cell>
          <cell r="J311">
            <v>247107</v>
          </cell>
          <cell r="K311">
            <v>247107</v>
          </cell>
          <cell r="L311">
            <v>230973</v>
          </cell>
        </row>
        <row r="312">
          <cell r="B312" t="str">
            <v>General 12yr 389 / 393-395 / 397-398</v>
          </cell>
          <cell r="C312" t="str">
            <v>CD</v>
          </cell>
          <cell r="D312" t="str">
            <v>AA</v>
          </cell>
          <cell r="E312" t="str">
            <v>BI_ZZZZ1 - Offset to Budget</v>
          </cell>
          <cell r="F312" t="str">
            <v>ER_8001 - Offset To Budget</v>
          </cell>
          <cell r="G312" t="str">
            <v>Offset to Budget</v>
          </cell>
          <cell r="H312">
            <v>0</v>
          </cell>
          <cell r="I312">
            <v>-1899905</v>
          </cell>
          <cell r="J312">
            <v>0</v>
          </cell>
          <cell r="K312">
            <v>0</v>
          </cell>
          <cell r="L312">
            <v>-1899905</v>
          </cell>
        </row>
        <row r="313">
          <cell r="B313" t="str">
            <v>General 12yr 389 / 393-395 / 397-398</v>
          </cell>
          <cell r="C313" t="str">
            <v>CD</v>
          </cell>
          <cell r="D313" t="str">
            <v>AA</v>
          </cell>
          <cell r="E313" t="str">
            <v>BI_53N09 - CIP v5 Transition - Cyber Asset Electronic Access</v>
          </cell>
          <cell r="F313" t="str">
            <v>ER_5153 - CIP v5 Transition - Cyber Asset Electronic Access</v>
          </cell>
          <cell r="G313" t="str">
            <v>CIP v5 Transition - Cyber Asset Electronic Access</v>
          </cell>
          <cell r="H313">
            <v>0</v>
          </cell>
          <cell r="I313">
            <v>76347</v>
          </cell>
          <cell r="J313">
            <v>0</v>
          </cell>
          <cell r="K313">
            <v>0</v>
          </cell>
          <cell r="L313">
            <v>0</v>
          </cell>
        </row>
        <row r="314">
          <cell r="B314" t="str">
            <v>General 12yr 389 / 393-395 / 397-398</v>
          </cell>
          <cell r="C314" t="str">
            <v>CD</v>
          </cell>
          <cell r="D314" t="str">
            <v>AA</v>
          </cell>
          <cell r="E314" t="str">
            <v>BI_33C09 - Facilities and Storage Locations</v>
          </cell>
          <cell r="F314" t="str">
            <v>ER_5033 - Facilities and Storage Locations Security</v>
          </cell>
          <cell r="G314" t="str">
            <v>Facilities and Storage Location Security</v>
          </cell>
          <cell r="H314">
            <v>45656</v>
          </cell>
          <cell r="I314">
            <v>61172</v>
          </cell>
          <cell r="J314">
            <v>221298</v>
          </cell>
          <cell r="K314">
            <v>16012</v>
          </cell>
          <cell r="L314">
            <v>150224</v>
          </cell>
        </row>
        <row r="315">
          <cell r="B315" t="str">
            <v>General 12yr 389 / 393-395 / 397-398</v>
          </cell>
          <cell r="C315" t="str">
            <v>CD</v>
          </cell>
          <cell r="D315" t="str">
            <v>AA</v>
          </cell>
          <cell r="E315" t="str">
            <v>BI_34C09 - Generation, Substation &amp; Gas Location Security</v>
          </cell>
          <cell r="F315" t="str">
            <v>ER_5034 - Generation, Substation &amp; Gas Location Security</v>
          </cell>
          <cell r="G315" t="str">
            <v>Generation, Substation &amp; Gas Location Security</v>
          </cell>
          <cell r="H315">
            <v>254273</v>
          </cell>
          <cell r="I315">
            <v>1425</v>
          </cell>
          <cell r="J315">
            <v>2133916</v>
          </cell>
          <cell r="K315">
            <v>55484</v>
          </cell>
          <cell r="L315">
            <v>49632</v>
          </cell>
        </row>
        <row r="316">
          <cell r="B316" t="str">
            <v>General 12yr 389 / 393-395 / 397-398</v>
          </cell>
          <cell r="C316" t="str">
            <v>CD</v>
          </cell>
          <cell r="D316" t="str">
            <v>AA</v>
          </cell>
          <cell r="E316" t="str">
            <v>BI_35C09 - Telecommunication &amp; Network Distribution Security</v>
          </cell>
          <cell r="F316" t="str">
            <v>ER_5035 - Telecommunication &amp; Network Distribution Security</v>
          </cell>
          <cell r="G316" t="str">
            <v>Telecommunication &amp; Network Distribution location Security</v>
          </cell>
          <cell r="H316">
            <v>0</v>
          </cell>
          <cell r="I316">
            <v>0</v>
          </cell>
          <cell r="J316">
            <v>0</v>
          </cell>
          <cell r="K316">
            <v>17596</v>
          </cell>
          <cell r="L316">
            <v>1071</v>
          </cell>
        </row>
        <row r="317">
          <cell r="B317" t="str">
            <v>General 12yr 389 / 393-395 / 397-398</v>
          </cell>
          <cell r="C317" t="str">
            <v>CD</v>
          </cell>
          <cell r="D317" t="str">
            <v>AA</v>
          </cell>
          <cell r="E317" t="str">
            <v>BI_SC906 - Irvin 115kV Switching Station Comm</v>
          </cell>
          <cell r="F317" t="str">
            <v>ER_2446 - Irvin Sub - New Construction</v>
          </cell>
          <cell r="G317" t="str">
            <v>Spokane Valley Transmission Reinforcement Project</v>
          </cell>
          <cell r="H317">
            <v>0</v>
          </cell>
          <cell r="I317">
            <v>0</v>
          </cell>
          <cell r="J317">
            <v>0</v>
          </cell>
          <cell r="K317">
            <v>0</v>
          </cell>
          <cell r="L317">
            <v>0</v>
          </cell>
        </row>
        <row r="318">
          <cell r="B318" t="str">
            <v>General 12yr 389 / 393-395 / 397-398</v>
          </cell>
          <cell r="C318" t="str">
            <v>CD</v>
          </cell>
          <cell r="D318" t="str">
            <v>AA</v>
          </cell>
          <cell r="E318" t="str">
            <v>BI_LC903 - Dry Gulch 115kV Substation</v>
          </cell>
          <cell r="F318" t="str">
            <v>ER_2204 - Substation Rebuilds</v>
          </cell>
          <cell r="G318" t="str">
            <v>Substation - Station Rebuilds Program</v>
          </cell>
          <cell r="H318">
            <v>0</v>
          </cell>
          <cell r="I318">
            <v>0</v>
          </cell>
          <cell r="J318">
            <v>0</v>
          </cell>
          <cell r="K318">
            <v>0</v>
          </cell>
          <cell r="L318">
            <v>0</v>
          </cell>
        </row>
        <row r="319">
          <cell r="B319" t="str">
            <v>General 12yr 389 / 393-395 / 397-398</v>
          </cell>
          <cell r="C319" t="str">
            <v>CD</v>
          </cell>
          <cell r="D319" t="str">
            <v>AA</v>
          </cell>
          <cell r="E319" t="str">
            <v>BI_CC001 - KEC Rim Rock Substation Integration (Net Comms)</v>
          </cell>
          <cell r="F319" t="str">
            <v>ER_2626 - KEC Rim Rock Substation Integration</v>
          </cell>
          <cell r="G319" t="str">
            <v>Transmission Construction - Compliance</v>
          </cell>
          <cell r="H319">
            <v>0</v>
          </cell>
          <cell r="I319">
            <v>0</v>
          </cell>
          <cell r="J319">
            <v>237681</v>
          </cell>
          <cell r="K319">
            <v>0</v>
          </cell>
          <cell r="L319">
            <v>0</v>
          </cell>
        </row>
        <row r="320">
          <cell r="B320" t="str">
            <v>General 12yr 389 / 393-395 / 397-398</v>
          </cell>
          <cell r="C320" t="str">
            <v>CD</v>
          </cell>
          <cell r="D320" t="str">
            <v>AA</v>
          </cell>
          <cell r="E320" t="str">
            <v>BI_20P99 - Technology and Security HUB Building Improvements (7060)</v>
          </cell>
          <cell r="F320" t="str">
            <v>ER_7060 - Strategic Initiatives</v>
          </cell>
          <cell r="G320" t="str">
            <v>Strategic Initiatives</v>
          </cell>
          <cell r="H320">
            <v>0</v>
          </cell>
          <cell r="I320">
            <v>0</v>
          </cell>
          <cell r="J320">
            <v>0</v>
          </cell>
          <cell r="K320">
            <v>0</v>
          </cell>
          <cell r="L320">
            <v>0</v>
          </cell>
        </row>
        <row r="321">
          <cell r="B321" t="str">
            <v>Software 303</v>
          </cell>
          <cell r="C321" t="str">
            <v>CD</v>
          </cell>
          <cell r="D321" t="str">
            <v>AA</v>
          </cell>
          <cell r="E321" t="str">
            <v>BI_47C08 - Atlas</v>
          </cell>
          <cell r="F321" t="str">
            <v>ER_5147 - Project Atlas</v>
          </cell>
          <cell r="G321" t="str">
            <v>Atlas</v>
          </cell>
          <cell r="H321">
            <v>301404</v>
          </cell>
          <cell r="I321">
            <v>2044</v>
          </cell>
          <cell r="J321">
            <v>0</v>
          </cell>
          <cell r="K321">
            <v>0</v>
          </cell>
          <cell r="L321">
            <v>1640936</v>
          </cell>
        </row>
        <row r="322">
          <cell r="B322" t="str">
            <v>Software 303</v>
          </cell>
          <cell r="C322" t="str">
            <v>CD</v>
          </cell>
          <cell r="D322" t="str">
            <v>AA</v>
          </cell>
          <cell r="E322" t="str">
            <v>BI_58K50 - Customer Experience Platform Program</v>
          </cell>
          <cell r="F322" t="str">
            <v>ER_5158 - Customer Experience Platform Program</v>
          </cell>
          <cell r="G322" t="str">
            <v>Customer Experience Platform Program</v>
          </cell>
          <cell r="H322">
            <v>20467</v>
          </cell>
          <cell r="I322">
            <v>0</v>
          </cell>
          <cell r="J322">
            <v>0</v>
          </cell>
          <cell r="K322">
            <v>0</v>
          </cell>
          <cell r="L322">
            <v>2352903</v>
          </cell>
        </row>
        <row r="323">
          <cell r="B323" t="str">
            <v>Software 303</v>
          </cell>
          <cell r="C323" t="str">
            <v>CD</v>
          </cell>
          <cell r="D323" t="str">
            <v>AA</v>
          </cell>
          <cell r="E323" t="str">
            <v>BI_51N09 - Customer Facing Technology</v>
          </cell>
          <cell r="F323" t="str">
            <v>ER_5151 - Customer Facing Technology</v>
          </cell>
          <cell r="G323" t="str">
            <v>Customer Facing Technology Program</v>
          </cell>
          <cell r="H323">
            <v>92708</v>
          </cell>
          <cell r="I323">
            <v>45048</v>
          </cell>
          <cell r="J323">
            <v>114039</v>
          </cell>
          <cell r="K323">
            <v>27095</v>
          </cell>
          <cell r="L323">
            <v>1604505</v>
          </cell>
        </row>
        <row r="324">
          <cell r="B324" t="str">
            <v>Software 303</v>
          </cell>
          <cell r="C324" t="str">
            <v>CD</v>
          </cell>
          <cell r="D324" t="str">
            <v>AA</v>
          </cell>
          <cell r="E324" t="str">
            <v>BI_01C11 - Customer Transactional Systems</v>
          </cell>
          <cell r="F324" t="str">
            <v>ER_5040 - Customer Transactional Systems</v>
          </cell>
          <cell r="G324" t="str">
            <v>Customer Transactional Systems</v>
          </cell>
          <cell r="H324">
            <v>27723</v>
          </cell>
          <cell r="I324">
            <v>869434</v>
          </cell>
          <cell r="J324">
            <v>148334</v>
          </cell>
          <cell r="K324">
            <v>185677</v>
          </cell>
          <cell r="L324">
            <v>1533415</v>
          </cell>
        </row>
        <row r="325">
          <cell r="B325" t="str">
            <v>Software 303</v>
          </cell>
          <cell r="C325" t="str">
            <v>CD</v>
          </cell>
          <cell r="D325" t="str">
            <v>AA</v>
          </cell>
          <cell r="E325" t="str">
            <v>BI_41W01 - Energy Delivery Modernization &amp; Operational Effici</v>
          </cell>
          <cell r="F325" t="str">
            <v>ER_5041 - Energy Delivery Modernization &amp; Operational Effici</v>
          </cell>
          <cell r="G325" t="str">
            <v>Energy Delivery Modernization &amp; Operational Efficiency</v>
          </cell>
          <cell r="H325">
            <v>239878</v>
          </cell>
          <cell r="I325">
            <v>100340</v>
          </cell>
          <cell r="J325">
            <v>701779</v>
          </cell>
          <cell r="K325">
            <v>73185</v>
          </cell>
          <cell r="L325">
            <v>3479346</v>
          </cell>
        </row>
        <row r="326">
          <cell r="B326" t="str">
            <v>Software 303</v>
          </cell>
          <cell r="C326" t="str">
            <v>CD</v>
          </cell>
          <cell r="D326" t="str">
            <v>AA</v>
          </cell>
          <cell r="E326" t="str">
            <v>BI_37A50 - Area Light Minor Blanket - System</v>
          </cell>
          <cell r="F326" t="str">
            <v>ER_1005 - Area Light Minor Blanket</v>
          </cell>
          <cell r="G326" t="str">
            <v>New Revenue - Growth</v>
          </cell>
          <cell r="H326">
            <v>0</v>
          </cell>
          <cell r="I326">
            <v>0</v>
          </cell>
          <cell r="J326">
            <v>0</v>
          </cell>
          <cell r="K326">
            <v>0</v>
          </cell>
          <cell r="L326">
            <v>0</v>
          </cell>
        </row>
        <row r="327">
          <cell r="B327" t="str">
            <v>Software 303</v>
          </cell>
          <cell r="C327" t="str">
            <v>CD</v>
          </cell>
          <cell r="D327" t="str">
            <v>AA</v>
          </cell>
          <cell r="E327" t="str">
            <v>BI_06W95 - Business Application Expansion</v>
          </cell>
          <cell r="F327" t="str">
            <v>ER_5006 - Information Technology Expansion Program</v>
          </cell>
          <cell r="G327" t="str">
            <v>Technology Expansion to Enable Business Process</v>
          </cell>
          <cell r="H327">
            <v>0</v>
          </cell>
          <cell r="I327">
            <v>0</v>
          </cell>
          <cell r="J327">
            <v>0</v>
          </cell>
          <cell r="K327">
            <v>0</v>
          </cell>
          <cell r="L327">
            <v>0</v>
          </cell>
        </row>
        <row r="328">
          <cell r="B328" t="str">
            <v>Software 303</v>
          </cell>
          <cell r="C328" t="str">
            <v>CD</v>
          </cell>
          <cell r="D328" t="str">
            <v>AA</v>
          </cell>
          <cell r="E328" t="str">
            <v>BI_05P92 - Communications Systems Refresh</v>
          </cell>
          <cell r="F328" t="str">
            <v>ER_5005 - Information Technology Refresh Program</v>
          </cell>
          <cell r="G328" t="str">
            <v>Technology Refresh to Sustain Business Process</v>
          </cell>
          <cell r="H328">
            <v>0</v>
          </cell>
          <cell r="I328">
            <v>0</v>
          </cell>
          <cell r="J328">
            <v>0</v>
          </cell>
          <cell r="K328">
            <v>0</v>
          </cell>
          <cell r="L328">
            <v>0</v>
          </cell>
        </row>
        <row r="329">
          <cell r="B329" t="str">
            <v>Software 303</v>
          </cell>
          <cell r="C329" t="str">
            <v>CD</v>
          </cell>
          <cell r="D329" t="str">
            <v>AA</v>
          </cell>
          <cell r="E329" t="str">
            <v>BI_05P93 - Network Systems Refresh</v>
          </cell>
          <cell r="F329" t="str">
            <v>ER_5005 - Information Technology Refresh Program</v>
          </cell>
          <cell r="G329" t="str">
            <v>Technology Refresh to Sustain Business Process</v>
          </cell>
          <cell r="H329">
            <v>0</v>
          </cell>
          <cell r="I329">
            <v>0</v>
          </cell>
          <cell r="J329">
            <v>0</v>
          </cell>
          <cell r="K329">
            <v>0</v>
          </cell>
          <cell r="L329">
            <v>0</v>
          </cell>
        </row>
        <row r="330">
          <cell r="B330" t="str">
            <v>Software 303</v>
          </cell>
          <cell r="C330" t="str">
            <v>CD</v>
          </cell>
          <cell r="D330" t="str">
            <v>AA</v>
          </cell>
          <cell r="E330" t="str">
            <v>BI_ST809 - Kaiser 115 Tap</v>
          </cell>
          <cell r="F330" t="str">
            <v>ER_1000 - Electric Revenue Blanket</v>
          </cell>
          <cell r="G330" t="str">
            <v>New Revenue - Growth</v>
          </cell>
          <cell r="H330">
            <v>0</v>
          </cell>
          <cell r="I330">
            <v>16667</v>
          </cell>
          <cell r="J330">
            <v>0</v>
          </cell>
          <cell r="K330">
            <v>0</v>
          </cell>
          <cell r="L330">
            <v>31111</v>
          </cell>
        </row>
        <row r="331">
          <cell r="B331" t="str">
            <v>Software 303</v>
          </cell>
          <cell r="C331" t="str">
            <v>CD</v>
          </cell>
          <cell r="D331" t="str">
            <v>AA</v>
          </cell>
          <cell r="E331" t="str">
            <v>BI_13D83 - Gas Rev Projects/Goldendale</v>
          </cell>
          <cell r="F331" t="str">
            <v>ER_1001 - Gas Revenue Blanket</v>
          </cell>
          <cell r="G331" t="str">
            <v>New Revenue - Growth</v>
          </cell>
          <cell r="H331">
            <v>0</v>
          </cell>
          <cell r="I331">
            <v>0</v>
          </cell>
          <cell r="J331">
            <v>29994</v>
          </cell>
          <cell r="K331">
            <v>0</v>
          </cell>
          <cell r="L331">
            <v>0</v>
          </cell>
        </row>
        <row r="332">
          <cell r="B332" t="str">
            <v>Software 303</v>
          </cell>
          <cell r="C332" t="str">
            <v>CD</v>
          </cell>
          <cell r="D332" t="str">
            <v>AA</v>
          </cell>
          <cell r="E332" t="str">
            <v>BI_10A50 - Electric Rev Blanket - System</v>
          </cell>
          <cell r="F332" t="str">
            <v>ER_1000 - Electric Revenue Blanket</v>
          </cell>
          <cell r="G332" t="str">
            <v>New Revenue - Growth</v>
          </cell>
          <cell r="H332">
            <v>0</v>
          </cell>
          <cell r="I332">
            <v>0</v>
          </cell>
          <cell r="J332">
            <v>0</v>
          </cell>
          <cell r="K332">
            <v>0</v>
          </cell>
          <cell r="L332">
            <v>0</v>
          </cell>
        </row>
        <row r="333">
          <cell r="B333" t="str">
            <v>Software 303</v>
          </cell>
          <cell r="C333" t="str">
            <v>CD</v>
          </cell>
          <cell r="D333" t="str">
            <v>AA</v>
          </cell>
          <cell r="E333" t="str">
            <v>BI_13D83 - Gas Rev Projects/Goldendale</v>
          </cell>
          <cell r="F333" t="str">
            <v>ER_1001 - Gas Revenue Blanket</v>
          </cell>
          <cell r="G333" t="str">
            <v>New Revenue - Growth</v>
          </cell>
          <cell r="H333">
            <v>0</v>
          </cell>
          <cell r="I333">
            <v>0</v>
          </cell>
          <cell r="J333">
            <v>0</v>
          </cell>
          <cell r="K333">
            <v>0</v>
          </cell>
          <cell r="L333">
            <v>2442643</v>
          </cell>
        </row>
        <row r="334">
          <cell r="B334" t="str">
            <v>Software 303</v>
          </cell>
          <cell r="C334" t="str">
            <v>CD</v>
          </cell>
          <cell r="D334" t="str">
            <v>AA</v>
          </cell>
          <cell r="E334" t="str">
            <v>BI_13D83 - Gas Rev Projects/Goldendale</v>
          </cell>
          <cell r="F334" t="str">
            <v>ER_1001 - Gas Revenue Blanket</v>
          </cell>
          <cell r="G334" t="str">
            <v>New Revenue - Growth</v>
          </cell>
          <cell r="H334">
            <v>0</v>
          </cell>
          <cell r="I334">
            <v>0</v>
          </cell>
          <cell r="J334">
            <v>0</v>
          </cell>
          <cell r="K334">
            <v>0</v>
          </cell>
          <cell r="L334">
            <v>0</v>
          </cell>
        </row>
        <row r="335">
          <cell r="B335" t="str">
            <v>Transportation and Tools 392 / 396</v>
          </cell>
          <cell r="C335" t="str">
            <v>GD</v>
          </cell>
          <cell r="D335" t="str">
            <v>AA</v>
          </cell>
          <cell r="E335" t="str">
            <v>BI_00I02 - Gas Op Qual - Tooling, Vehicles and Material</v>
          </cell>
          <cell r="F335" t="str">
            <v>ER_7208 - Gas Op Qual - Tooling, Vehicles and Material</v>
          </cell>
          <cell r="G335" t="str">
            <v>Gas Operator Qualification Compliance</v>
          </cell>
          <cell r="H335">
            <v>0</v>
          </cell>
          <cell r="I335">
            <v>9500</v>
          </cell>
          <cell r="J335">
            <v>0</v>
          </cell>
          <cell r="K335">
            <v>0</v>
          </cell>
          <cell r="L335">
            <v>21425</v>
          </cell>
        </row>
        <row r="336">
          <cell r="B336" t="str">
            <v>Transportation and Tools 392 / 396</v>
          </cell>
          <cell r="C336" t="str">
            <v>GD</v>
          </cell>
          <cell r="D336" t="str">
            <v>OR</v>
          </cell>
          <cell r="E336" t="str">
            <v>BI_37A50 - Area Light Minor Blanket - System</v>
          </cell>
          <cell r="F336" t="str">
            <v>ER_1005 - Area Light Minor Blanket</v>
          </cell>
          <cell r="G336" t="str">
            <v>New Revenue - Growth</v>
          </cell>
          <cell r="H336">
            <v>0</v>
          </cell>
          <cell r="I336">
            <v>292237</v>
          </cell>
          <cell r="J336">
            <v>0</v>
          </cell>
          <cell r="K336">
            <v>301207</v>
          </cell>
          <cell r="L336">
            <v>0</v>
          </cell>
        </row>
        <row r="337">
          <cell r="B337" t="str">
            <v>Transportation and Tools 392 / 396</v>
          </cell>
          <cell r="C337" t="str">
            <v>CD</v>
          </cell>
          <cell r="D337" t="str">
            <v>AA</v>
          </cell>
          <cell r="E337" t="str">
            <v>BI_37A50 - Area Light Minor Blanket - System</v>
          </cell>
          <cell r="F337" t="str">
            <v>ER_1005 - Area Light Minor Blanket</v>
          </cell>
          <cell r="G337" t="str">
            <v>New Revenue - Growth</v>
          </cell>
          <cell r="M337" t="str">
            <v>* removed balancing entry</v>
          </cell>
        </row>
        <row r="338">
          <cell r="B338" t="str">
            <v>Transportation and Tools 392 / 396</v>
          </cell>
          <cell r="C338" t="str">
            <v>CD</v>
          </cell>
          <cell r="D338" t="str">
            <v>AA</v>
          </cell>
          <cell r="E338" t="str">
            <v>BI_02K51 - Telematics 2025</v>
          </cell>
          <cell r="F338" t="str">
            <v>ER_7008 - Telematics 2025</v>
          </cell>
          <cell r="G338" t="str">
            <v>Telematics 2025</v>
          </cell>
          <cell r="H338">
            <v>0</v>
          </cell>
          <cell r="I338">
            <v>0</v>
          </cell>
          <cell r="J338">
            <v>140000</v>
          </cell>
          <cell r="K338">
            <v>140000</v>
          </cell>
          <cell r="L338">
            <v>819250</v>
          </cell>
        </row>
        <row r="339">
          <cell r="B339" t="str">
            <v>Software 303</v>
          </cell>
          <cell r="C339" t="str">
            <v>CD</v>
          </cell>
          <cell r="D339" t="str">
            <v>AA</v>
          </cell>
          <cell r="E339" t="str">
            <v>BI_37A50 - Area Light Minor Blanket - System</v>
          </cell>
          <cell r="F339" t="str">
            <v>ER_1005 - Area Light Minor Blanket</v>
          </cell>
          <cell r="G339" t="str">
            <v>New Revenue - Growth</v>
          </cell>
          <cell r="M339">
            <v>78314</v>
          </cell>
          <cell r="N339">
            <v>74585</v>
          </cell>
          <cell r="O339">
            <v>85773</v>
          </cell>
          <cell r="P339">
            <v>78314</v>
          </cell>
          <cell r="Q339">
            <v>78314</v>
          </cell>
          <cell r="R339">
            <v>82044</v>
          </cell>
          <cell r="S339">
            <v>74075</v>
          </cell>
          <cell r="T339">
            <v>1068477</v>
          </cell>
          <cell r="U339">
            <v>824524</v>
          </cell>
          <cell r="V339">
            <v>77269</v>
          </cell>
          <cell r="W339">
            <v>73589</v>
          </cell>
          <cell r="X339">
            <v>529708</v>
          </cell>
          <cell r="Y339">
            <v>0</v>
          </cell>
          <cell r="Z339">
            <v>0</v>
          </cell>
          <cell r="AA339">
            <v>0</v>
          </cell>
          <cell r="AB339">
            <v>0</v>
          </cell>
          <cell r="AC339">
            <v>0</v>
          </cell>
          <cell r="AD339">
            <v>0</v>
          </cell>
          <cell r="AE339">
            <v>1170446</v>
          </cell>
          <cell r="AF339">
            <v>1063687</v>
          </cell>
          <cell r="AG339">
            <v>106068</v>
          </cell>
          <cell r="AH339">
            <v>10244</v>
          </cell>
          <cell r="AI339">
            <v>672887</v>
          </cell>
          <cell r="AJ339">
            <v>75979</v>
          </cell>
        </row>
        <row r="340">
          <cell r="B340" t="str">
            <v>General 5yr 389 / 393-395 / 397-398</v>
          </cell>
          <cell r="C340" t="str">
            <v>CD</v>
          </cell>
          <cell r="D340" t="str">
            <v>AA</v>
          </cell>
          <cell r="E340" t="str">
            <v>BI_37A50 - Area Light Minor Blanket - System</v>
          </cell>
          <cell r="F340" t="str">
            <v>ER_1005 - Area Light Minor Blanket</v>
          </cell>
          <cell r="G340" t="str">
            <v>New Revenue - Growth</v>
          </cell>
          <cell r="M340">
            <v>34783</v>
          </cell>
          <cell r="N340">
            <v>34783</v>
          </cell>
          <cell r="O340">
            <v>40000</v>
          </cell>
          <cell r="P340">
            <v>38261</v>
          </cell>
          <cell r="Q340">
            <v>34783</v>
          </cell>
          <cell r="R340">
            <v>38261</v>
          </cell>
          <cell r="S340">
            <v>36522</v>
          </cell>
          <cell r="T340">
            <v>38261</v>
          </cell>
          <cell r="U340">
            <v>36522</v>
          </cell>
          <cell r="V340">
            <v>36522</v>
          </cell>
          <cell r="W340">
            <v>34783</v>
          </cell>
          <cell r="X340">
            <v>36522</v>
          </cell>
          <cell r="Y340">
            <v>34783</v>
          </cell>
          <cell r="Z340">
            <v>34783</v>
          </cell>
          <cell r="AA340">
            <v>40000</v>
          </cell>
          <cell r="AB340">
            <v>38261</v>
          </cell>
          <cell r="AC340">
            <v>34783</v>
          </cell>
          <cell r="AD340">
            <v>38261</v>
          </cell>
          <cell r="AE340">
            <v>36522</v>
          </cell>
          <cell r="AF340">
            <v>38261</v>
          </cell>
          <cell r="AG340">
            <v>36522</v>
          </cell>
          <cell r="AH340">
            <v>36522</v>
          </cell>
          <cell r="AI340">
            <v>34783</v>
          </cell>
          <cell r="AJ340">
            <v>36522</v>
          </cell>
        </row>
        <row r="341">
          <cell r="B341" t="str">
            <v>Software 303</v>
          </cell>
          <cell r="C341" t="str">
            <v>CD</v>
          </cell>
          <cell r="D341" t="str">
            <v>AA</v>
          </cell>
          <cell r="E341" t="str">
            <v>BI_37A50 - Area Light Minor Blanket - System</v>
          </cell>
          <cell r="F341" t="str">
            <v>ER_1005 - Area Light Minor Blanket</v>
          </cell>
          <cell r="G341" t="str">
            <v>New Revenue - Growth</v>
          </cell>
          <cell r="M341">
            <v>2433661</v>
          </cell>
          <cell r="N341">
            <v>0</v>
          </cell>
          <cell r="O341">
            <v>0</v>
          </cell>
          <cell r="P341">
            <v>0</v>
          </cell>
          <cell r="Q341">
            <v>0</v>
          </cell>
          <cell r="R341">
            <v>0</v>
          </cell>
          <cell r="S341">
            <v>0</v>
          </cell>
          <cell r="T341">
            <v>0</v>
          </cell>
          <cell r="U341">
            <v>0</v>
          </cell>
          <cell r="V341">
            <v>0</v>
          </cell>
          <cell r="W341">
            <v>0</v>
          </cell>
          <cell r="X341">
            <v>5000136</v>
          </cell>
          <cell r="Y341">
            <v>0</v>
          </cell>
          <cell r="Z341">
            <v>0</v>
          </cell>
          <cell r="AA341">
            <v>0</v>
          </cell>
          <cell r="AB341">
            <v>0</v>
          </cell>
          <cell r="AC341">
            <v>0</v>
          </cell>
          <cell r="AD341">
            <v>0</v>
          </cell>
          <cell r="AE341">
            <v>0</v>
          </cell>
          <cell r="AF341">
            <v>0</v>
          </cell>
          <cell r="AG341">
            <v>0</v>
          </cell>
          <cell r="AH341">
            <v>0</v>
          </cell>
          <cell r="AI341">
            <v>0</v>
          </cell>
          <cell r="AJ341">
            <v>2999517</v>
          </cell>
        </row>
        <row r="342">
          <cell r="B342" t="str">
            <v>Software 303</v>
          </cell>
          <cell r="C342" t="str">
            <v>CD</v>
          </cell>
          <cell r="D342" t="str">
            <v>AA</v>
          </cell>
          <cell r="E342" t="str">
            <v>BI_37A50 - Area Light Minor Blanket - System</v>
          </cell>
          <cell r="F342" t="str">
            <v>ER_1005 - Area Light Minor Blanket</v>
          </cell>
          <cell r="G342" t="str">
            <v>New Revenue - Growth</v>
          </cell>
          <cell r="M342">
            <v>0</v>
          </cell>
          <cell r="N342">
            <v>0</v>
          </cell>
          <cell r="O342">
            <v>0</v>
          </cell>
          <cell r="P342">
            <v>0</v>
          </cell>
          <cell r="Q342">
            <v>0</v>
          </cell>
          <cell r="R342">
            <v>1599699</v>
          </cell>
          <cell r="S342">
            <v>0</v>
          </cell>
          <cell r="T342">
            <v>0</v>
          </cell>
          <cell r="U342">
            <v>117964</v>
          </cell>
          <cell r="V342">
            <v>10217</v>
          </cell>
          <cell r="W342">
            <v>10202</v>
          </cell>
          <cell r="X342">
            <v>5736868</v>
          </cell>
          <cell r="Y342">
            <v>0</v>
          </cell>
          <cell r="Z342">
            <v>0</v>
          </cell>
          <cell r="AA342">
            <v>0</v>
          </cell>
          <cell r="AB342">
            <v>0</v>
          </cell>
          <cell r="AC342">
            <v>0</v>
          </cell>
          <cell r="AD342">
            <v>1649043</v>
          </cell>
          <cell r="AE342">
            <v>425</v>
          </cell>
          <cell r="AF342">
            <v>413986</v>
          </cell>
          <cell r="AG342">
            <v>85965</v>
          </cell>
          <cell r="AH342">
            <v>500404</v>
          </cell>
          <cell r="AI342">
            <v>750159</v>
          </cell>
          <cell r="AJ342">
            <v>2597854</v>
          </cell>
        </row>
        <row r="343">
          <cell r="B343" t="str">
            <v>Software 303</v>
          </cell>
          <cell r="C343" t="str">
            <v>CD</v>
          </cell>
          <cell r="D343" t="str">
            <v>AA</v>
          </cell>
          <cell r="E343" t="str">
            <v>BI_01C11 - Customer Transactional Systems</v>
          </cell>
          <cell r="F343" t="str">
            <v>ER_5040 - Customer Transactional Systems</v>
          </cell>
          <cell r="G343" t="str">
            <v>Customer Transactional Systems</v>
          </cell>
          <cell r="M343">
            <v>0</v>
          </cell>
          <cell r="N343">
            <v>10212</v>
          </cell>
          <cell r="O343">
            <v>0</v>
          </cell>
          <cell r="P343">
            <v>0</v>
          </cell>
          <cell r="Q343">
            <v>0</v>
          </cell>
          <cell r="R343">
            <v>1370405</v>
          </cell>
          <cell r="S343">
            <v>0</v>
          </cell>
          <cell r="T343">
            <v>0</v>
          </cell>
          <cell r="U343">
            <v>0</v>
          </cell>
          <cell r="V343">
            <v>0</v>
          </cell>
          <cell r="W343">
            <v>0</v>
          </cell>
          <cell r="X343">
            <v>1374192</v>
          </cell>
          <cell r="Y343">
            <v>0</v>
          </cell>
          <cell r="Z343">
            <v>0</v>
          </cell>
          <cell r="AA343">
            <v>0</v>
          </cell>
          <cell r="AB343">
            <v>0</v>
          </cell>
          <cell r="AC343">
            <v>0</v>
          </cell>
          <cell r="AD343">
            <v>1370967</v>
          </cell>
          <cell r="AE343">
            <v>0</v>
          </cell>
          <cell r="AF343">
            <v>0</v>
          </cell>
          <cell r="AG343">
            <v>2120</v>
          </cell>
          <cell r="AH343">
            <v>2130</v>
          </cell>
          <cell r="AI343">
            <v>2115</v>
          </cell>
          <cell r="AJ343">
            <v>1372970</v>
          </cell>
        </row>
        <row r="344">
          <cell r="B344" t="str">
            <v>General 5yr 389 / 393-395 / 397-398</v>
          </cell>
          <cell r="C344" t="str">
            <v>CD</v>
          </cell>
          <cell r="D344" t="str">
            <v>AA</v>
          </cell>
          <cell r="E344" t="str">
            <v>BI_37A50 - Area Light Minor Blanket - System</v>
          </cell>
          <cell r="F344" t="str">
            <v>ER_1005 - Area Light Minor Blanket</v>
          </cell>
          <cell r="G344" t="str">
            <v>New Revenue - Growth</v>
          </cell>
          <cell r="M344">
            <v>0</v>
          </cell>
          <cell r="N344">
            <v>0</v>
          </cell>
          <cell r="O344">
            <v>0</v>
          </cell>
          <cell r="P344">
            <v>1330336</v>
          </cell>
          <cell r="Q344">
            <v>74808</v>
          </cell>
          <cell r="R344">
            <v>0</v>
          </cell>
          <cell r="S344">
            <v>33480</v>
          </cell>
          <cell r="T344">
            <v>2800</v>
          </cell>
          <cell r="U344">
            <v>0</v>
          </cell>
          <cell r="V344">
            <v>363763</v>
          </cell>
          <cell r="W344">
            <v>105060</v>
          </cell>
          <cell r="X344">
            <v>13360</v>
          </cell>
          <cell r="Y344">
            <v>992</v>
          </cell>
          <cell r="Z344">
            <v>249</v>
          </cell>
          <cell r="AA344">
            <v>0</v>
          </cell>
          <cell r="AB344">
            <v>0</v>
          </cell>
          <cell r="AC344">
            <v>1155019</v>
          </cell>
          <cell r="AD344">
            <v>781</v>
          </cell>
          <cell r="AE344">
            <v>799621</v>
          </cell>
          <cell r="AF344">
            <v>23911</v>
          </cell>
          <cell r="AG344">
            <v>95765</v>
          </cell>
          <cell r="AH344">
            <v>178101</v>
          </cell>
          <cell r="AI344">
            <v>712</v>
          </cell>
          <cell r="AJ344">
            <v>168510</v>
          </cell>
        </row>
        <row r="345">
          <cell r="B345" t="str">
            <v>General 12yr 389 / 393-395 / 397-398</v>
          </cell>
          <cell r="C345" t="str">
            <v>CD</v>
          </cell>
          <cell r="D345" t="str">
            <v>AA</v>
          </cell>
          <cell r="E345" t="str">
            <v>BI_37A50 - Area Light Minor Blanket - System</v>
          </cell>
          <cell r="F345" t="str">
            <v>ER_1005 - Area Light Minor Blanket</v>
          </cell>
          <cell r="G345" t="str">
            <v>New Revenue - Growth</v>
          </cell>
          <cell r="M345">
            <v>0</v>
          </cell>
          <cell r="N345">
            <v>0</v>
          </cell>
          <cell r="O345">
            <v>0</v>
          </cell>
          <cell r="P345">
            <v>0</v>
          </cell>
          <cell r="Q345">
            <v>1304019</v>
          </cell>
          <cell r="R345">
            <v>0</v>
          </cell>
          <cell r="S345">
            <v>0</v>
          </cell>
          <cell r="T345">
            <v>0</v>
          </cell>
          <cell r="U345">
            <v>0</v>
          </cell>
          <cell r="V345">
            <v>0</v>
          </cell>
          <cell r="W345">
            <v>601943</v>
          </cell>
          <cell r="X345">
            <v>1667209</v>
          </cell>
          <cell r="Y345">
            <v>12445</v>
          </cell>
          <cell r="Z345">
            <v>0</v>
          </cell>
          <cell r="AA345">
            <v>0</v>
          </cell>
          <cell r="AB345">
            <v>0</v>
          </cell>
          <cell r="AC345">
            <v>0</v>
          </cell>
          <cell r="AD345">
            <v>0</v>
          </cell>
          <cell r="AE345">
            <v>865346</v>
          </cell>
          <cell r="AF345">
            <v>58276</v>
          </cell>
          <cell r="AG345">
            <v>2221</v>
          </cell>
          <cell r="AH345">
            <v>505115</v>
          </cell>
          <cell r="AI345">
            <v>19421</v>
          </cell>
          <cell r="AJ345">
            <v>1747</v>
          </cell>
        </row>
        <row r="346">
          <cell r="B346" t="str">
            <v>General 5yr 389 / 393-395 / 397-398</v>
          </cell>
          <cell r="C346" t="str">
            <v>CD</v>
          </cell>
          <cell r="D346" t="str">
            <v>AA</v>
          </cell>
          <cell r="E346" t="str">
            <v>BI_01N09 - Endpoint Compute and Productivity Systems</v>
          </cell>
          <cell r="F346" t="str">
            <v>ER_5016 - Endpoint Compute and Productivity Systems</v>
          </cell>
          <cell r="G346" t="str">
            <v>Endpoint Compute and Productivity Systems</v>
          </cell>
          <cell r="M346">
            <v>0</v>
          </cell>
          <cell r="N346">
            <v>0</v>
          </cell>
          <cell r="O346">
            <v>0</v>
          </cell>
          <cell r="P346">
            <v>0</v>
          </cell>
          <cell r="Q346">
            <v>72089</v>
          </cell>
          <cell r="R346">
            <v>0</v>
          </cell>
          <cell r="S346">
            <v>0</v>
          </cell>
          <cell r="T346">
            <v>452994</v>
          </cell>
          <cell r="U346">
            <v>48134</v>
          </cell>
          <cell r="V346">
            <v>3156316</v>
          </cell>
          <cell r="W346">
            <v>172818</v>
          </cell>
          <cell r="X346">
            <v>76232</v>
          </cell>
          <cell r="Y346">
            <v>0</v>
          </cell>
          <cell r="Z346">
            <v>0</v>
          </cell>
          <cell r="AA346">
            <v>0</v>
          </cell>
          <cell r="AB346">
            <v>0</v>
          </cell>
          <cell r="AC346">
            <v>0</v>
          </cell>
          <cell r="AD346">
            <v>0</v>
          </cell>
          <cell r="AE346">
            <v>0</v>
          </cell>
          <cell r="AF346">
            <v>620769</v>
          </cell>
          <cell r="AG346">
            <v>48134</v>
          </cell>
          <cell r="AH346">
            <v>1627869</v>
          </cell>
          <cell r="AI346">
            <v>1127069</v>
          </cell>
          <cell r="AJ346">
            <v>92691</v>
          </cell>
        </row>
        <row r="347">
          <cell r="B347" t="str">
            <v>Software 303</v>
          </cell>
          <cell r="C347" t="str">
            <v>CD</v>
          </cell>
          <cell r="D347" t="str">
            <v>AA</v>
          </cell>
          <cell r="E347" t="str">
            <v>BI_37A50 - Area Light Minor Blanket - System</v>
          </cell>
          <cell r="F347" t="str">
            <v>ER_1005 - Area Light Minor Blanket</v>
          </cell>
          <cell r="G347" t="str">
            <v>New Revenue - Growth</v>
          </cell>
          <cell r="M347">
            <v>43</v>
          </cell>
          <cell r="N347">
            <v>286958</v>
          </cell>
          <cell r="O347">
            <v>0</v>
          </cell>
          <cell r="P347">
            <v>9185</v>
          </cell>
          <cell r="Q347">
            <v>2064</v>
          </cell>
          <cell r="R347">
            <v>26257</v>
          </cell>
          <cell r="S347">
            <v>5126</v>
          </cell>
          <cell r="T347">
            <v>11</v>
          </cell>
          <cell r="U347">
            <v>8419</v>
          </cell>
          <cell r="V347">
            <v>839523</v>
          </cell>
          <cell r="W347">
            <v>1100967</v>
          </cell>
          <cell r="X347">
            <v>1011004</v>
          </cell>
          <cell r="Y347">
            <v>0</v>
          </cell>
          <cell r="Z347">
            <v>1469727</v>
          </cell>
          <cell r="AA347">
            <v>0</v>
          </cell>
          <cell r="AB347">
            <v>9185</v>
          </cell>
          <cell r="AC347">
            <v>2064</v>
          </cell>
          <cell r="AD347">
            <v>17104</v>
          </cell>
          <cell r="AE347">
            <v>85</v>
          </cell>
          <cell r="AF347">
            <v>0</v>
          </cell>
          <cell r="AG347">
            <v>7224</v>
          </cell>
          <cell r="AH347">
            <v>0</v>
          </cell>
          <cell r="AI347">
            <v>156487</v>
          </cell>
          <cell r="AJ347">
            <v>1494205</v>
          </cell>
        </row>
        <row r="348">
          <cell r="B348" t="str">
            <v>General 5yr 389 / 393-395 / 397-398</v>
          </cell>
          <cell r="C348" t="str">
            <v>CD</v>
          </cell>
          <cell r="D348" t="str">
            <v>AA</v>
          </cell>
          <cell r="E348" t="str">
            <v>BI_13D83 - Gas Rev Projects/Goldendale</v>
          </cell>
          <cell r="F348" t="str">
            <v>ER_1001 - Gas Revenue Blanket</v>
          </cell>
          <cell r="G348" t="str">
            <v>New Revenue - Growth</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B349" t="str">
            <v>General 5yr 389 / 393-395 / 397-398</v>
          </cell>
          <cell r="C349" t="str">
            <v>CD</v>
          </cell>
          <cell r="D349" t="str">
            <v>AA</v>
          </cell>
          <cell r="E349" t="str">
            <v>BI_13D83 - Gas Rev Projects/Goldendale</v>
          </cell>
          <cell r="F349" t="str">
            <v>ER_1001 - Gas Revenue Blanket</v>
          </cell>
          <cell r="G349" t="str">
            <v>New Revenue - Growth</v>
          </cell>
          <cell r="M349">
            <v>0</v>
          </cell>
          <cell r="N349">
            <v>0</v>
          </cell>
          <cell r="O349">
            <v>0</v>
          </cell>
          <cell r="P349">
            <v>0</v>
          </cell>
          <cell r="Q349">
            <v>28823</v>
          </cell>
          <cell r="R349">
            <v>8953</v>
          </cell>
          <cell r="S349">
            <v>1481</v>
          </cell>
          <cell r="T349">
            <v>0</v>
          </cell>
          <cell r="U349">
            <v>400091</v>
          </cell>
          <cell r="V349">
            <v>0</v>
          </cell>
          <cell r="W349">
            <v>825187</v>
          </cell>
          <cell r="X349">
            <v>1623874</v>
          </cell>
          <cell r="Y349">
            <v>0</v>
          </cell>
          <cell r="Z349">
            <v>0</v>
          </cell>
          <cell r="AA349">
            <v>0</v>
          </cell>
          <cell r="AB349">
            <v>0</v>
          </cell>
          <cell r="AC349">
            <v>0</v>
          </cell>
          <cell r="AD349">
            <v>0</v>
          </cell>
          <cell r="AE349">
            <v>0</v>
          </cell>
          <cell r="AF349">
            <v>102618</v>
          </cell>
          <cell r="AG349">
            <v>4237</v>
          </cell>
          <cell r="AH349">
            <v>1414488</v>
          </cell>
          <cell r="AI349">
            <v>110612</v>
          </cell>
          <cell r="AJ349">
            <v>1290119</v>
          </cell>
        </row>
        <row r="350">
          <cell r="B350" t="str">
            <v>General 12yr 389 / 393-395 / 397-398</v>
          </cell>
          <cell r="C350" t="str">
            <v>CD</v>
          </cell>
          <cell r="D350" t="str">
            <v>AA</v>
          </cell>
          <cell r="E350" t="str">
            <v>BI_13D83 - Gas Rev Projects/Goldendale</v>
          </cell>
          <cell r="F350" t="str">
            <v>ER_1001 - Gas Revenue Blanket</v>
          </cell>
          <cell r="G350" t="str">
            <v>New Revenue - Growth</v>
          </cell>
          <cell r="M350">
            <v>0</v>
          </cell>
          <cell r="N350">
            <v>0</v>
          </cell>
          <cell r="O350">
            <v>0</v>
          </cell>
          <cell r="P350">
            <v>0</v>
          </cell>
          <cell r="Q350">
            <v>308842</v>
          </cell>
          <cell r="R350">
            <v>323875</v>
          </cell>
          <cell r="S350">
            <v>114272</v>
          </cell>
          <cell r="T350">
            <v>11155</v>
          </cell>
          <cell r="U350">
            <v>511345</v>
          </cell>
          <cell r="V350">
            <v>3661964</v>
          </cell>
          <cell r="W350">
            <v>408628</v>
          </cell>
          <cell r="X350">
            <v>254761</v>
          </cell>
          <cell r="Y350">
            <v>215827</v>
          </cell>
          <cell r="Z350">
            <v>116074</v>
          </cell>
          <cell r="AA350">
            <v>40324</v>
          </cell>
          <cell r="AB350">
            <v>56666</v>
          </cell>
          <cell r="AC350">
            <v>58532</v>
          </cell>
          <cell r="AD350">
            <v>61721</v>
          </cell>
          <cell r="AE350">
            <v>0</v>
          </cell>
          <cell r="AF350">
            <v>302924</v>
          </cell>
          <cell r="AG350">
            <v>323010</v>
          </cell>
          <cell r="AH350">
            <v>1694686</v>
          </cell>
          <cell r="AI350">
            <v>591559</v>
          </cell>
          <cell r="AJ350">
            <v>23368</v>
          </cell>
        </row>
        <row r="351">
          <cell r="B351" t="str">
            <v>General 5yr 389 / 393-395 / 397-398</v>
          </cell>
          <cell r="C351" t="str">
            <v>CD</v>
          </cell>
          <cell r="D351" t="str">
            <v>AA</v>
          </cell>
          <cell r="E351" t="str">
            <v>BI_13D83 - Gas Rev Projects/Goldendale</v>
          </cell>
          <cell r="F351" t="str">
            <v>ER_1001 - Gas Revenue Blanket</v>
          </cell>
          <cell r="G351" t="str">
            <v>New Revenue - Growth</v>
          </cell>
          <cell r="M351">
            <v>112666</v>
          </cell>
          <cell r="N351">
            <v>506171</v>
          </cell>
          <cell r="O351">
            <v>18630</v>
          </cell>
          <cell r="P351">
            <v>23378</v>
          </cell>
          <cell r="Q351">
            <v>153572</v>
          </cell>
          <cell r="R351">
            <v>3500</v>
          </cell>
          <cell r="S351">
            <v>3500</v>
          </cell>
          <cell r="T351">
            <v>146925</v>
          </cell>
          <cell r="U351">
            <v>315980</v>
          </cell>
          <cell r="V351">
            <v>69948</v>
          </cell>
          <cell r="W351">
            <v>3794</v>
          </cell>
          <cell r="X351">
            <v>0</v>
          </cell>
          <cell r="Y351">
            <v>0</v>
          </cell>
          <cell r="Z351">
            <v>361</v>
          </cell>
          <cell r="AA351">
            <v>561</v>
          </cell>
          <cell r="AB351">
            <v>20195</v>
          </cell>
          <cell r="AC351">
            <v>54751</v>
          </cell>
          <cell r="AD351">
            <v>2770</v>
          </cell>
          <cell r="AE351">
            <v>403126</v>
          </cell>
          <cell r="AF351">
            <v>53343</v>
          </cell>
          <cell r="AG351">
            <v>747317</v>
          </cell>
          <cell r="AH351">
            <v>4212</v>
          </cell>
          <cell r="AI351">
            <v>2701</v>
          </cell>
          <cell r="AJ351">
            <v>148318</v>
          </cell>
        </row>
        <row r="352">
          <cell r="B352" t="str">
            <v>General 12yr 389 / 393-395 / 397-398</v>
          </cell>
          <cell r="C352" t="str">
            <v>CD</v>
          </cell>
          <cell r="D352" t="str">
            <v>AA</v>
          </cell>
          <cell r="E352" t="str">
            <v>BI_24B53 - Ind Gas Cust - Minor Blanket</v>
          </cell>
          <cell r="F352" t="str">
            <v>ER_1052 - Industrial Gas Customer Minor Blanket</v>
          </cell>
          <cell r="G352" t="str">
            <v>New Revenue - Growth</v>
          </cell>
          <cell r="M352">
            <v>189131</v>
          </cell>
          <cell r="N352">
            <v>5783</v>
          </cell>
          <cell r="O352">
            <v>56515</v>
          </cell>
          <cell r="P352">
            <v>143873</v>
          </cell>
          <cell r="Q352">
            <v>13788</v>
          </cell>
          <cell r="R352">
            <v>177226</v>
          </cell>
          <cell r="S352">
            <v>58434</v>
          </cell>
          <cell r="T352">
            <v>75580</v>
          </cell>
          <cell r="U352">
            <v>5871</v>
          </cell>
          <cell r="V352">
            <v>117209</v>
          </cell>
          <cell r="W352">
            <v>54809</v>
          </cell>
          <cell r="X352">
            <v>2200</v>
          </cell>
          <cell r="Y352">
            <v>0</v>
          </cell>
          <cell r="Z352">
            <v>0</v>
          </cell>
          <cell r="AA352">
            <v>92694</v>
          </cell>
          <cell r="AB352">
            <v>70155</v>
          </cell>
          <cell r="AC352">
            <v>208113</v>
          </cell>
          <cell r="AD352">
            <v>217393</v>
          </cell>
          <cell r="AE352">
            <v>59477</v>
          </cell>
          <cell r="AF352">
            <v>15761</v>
          </cell>
          <cell r="AG352">
            <v>163000</v>
          </cell>
          <cell r="AH352">
            <v>50765</v>
          </cell>
          <cell r="AI352">
            <v>21000</v>
          </cell>
          <cell r="AJ352">
            <v>1600</v>
          </cell>
        </row>
        <row r="353">
          <cell r="B353" t="str">
            <v>General 5yr 389 / 393-395 / 397-398</v>
          </cell>
          <cell r="C353" t="str">
            <v>CD</v>
          </cell>
          <cell r="D353" t="str">
            <v>AA</v>
          </cell>
          <cell r="E353" t="str">
            <v>BI_24B53 - Ind Gas Cust - Minor Blanket</v>
          </cell>
          <cell r="F353" t="str">
            <v>ER_1052 - Industrial Gas Customer Minor Blanket</v>
          </cell>
          <cell r="G353" t="str">
            <v>New Revenue - Growth</v>
          </cell>
          <cell r="M353">
            <v>117964</v>
          </cell>
          <cell r="N353">
            <v>149436</v>
          </cell>
          <cell r="O353">
            <v>45885</v>
          </cell>
          <cell r="P353">
            <v>371854</v>
          </cell>
          <cell r="Q353">
            <v>17479</v>
          </cell>
          <cell r="R353">
            <v>238088</v>
          </cell>
          <cell r="S353">
            <v>863</v>
          </cell>
          <cell r="T353">
            <v>0</v>
          </cell>
          <cell r="U353">
            <v>0</v>
          </cell>
          <cell r="V353">
            <v>0</v>
          </cell>
          <cell r="W353">
            <v>52216</v>
          </cell>
          <cell r="X353">
            <v>686981</v>
          </cell>
          <cell r="Y353">
            <v>642031</v>
          </cell>
          <cell r="Z353">
            <v>0</v>
          </cell>
          <cell r="AA353">
            <v>0</v>
          </cell>
          <cell r="AB353">
            <v>450000</v>
          </cell>
          <cell r="AC353">
            <v>0</v>
          </cell>
          <cell r="AD353">
            <v>0</v>
          </cell>
          <cell r="AE353">
            <v>0</v>
          </cell>
          <cell r="AF353">
            <v>0</v>
          </cell>
          <cell r="AG353">
            <v>62456</v>
          </cell>
          <cell r="AH353">
            <v>5056</v>
          </cell>
          <cell r="AI353">
            <v>51795</v>
          </cell>
          <cell r="AJ353">
            <v>573595</v>
          </cell>
        </row>
        <row r="354">
          <cell r="B354" t="str">
            <v>Facilities 390-391</v>
          </cell>
          <cell r="C354" t="str">
            <v>CD</v>
          </cell>
          <cell r="D354" t="str">
            <v>AA</v>
          </cell>
          <cell r="E354" t="str">
            <v>BI_30A50 - St Light Minor Blanket - System</v>
          </cell>
          <cell r="F354" t="str">
            <v>ER_1004 - Street Lt Minor Blanket</v>
          </cell>
          <cell r="G354" t="str">
            <v>New Revenue - Growth</v>
          </cell>
          <cell r="M354">
            <v>0</v>
          </cell>
          <cell r="N354">
            <v>0</v>
          </cell>
          <cell r="O354">
            <v>36670</v>
          </cell>
          <cell r="P354">
            <v>0</v>
          </cell>
          <cell r="Q354">
            <v>0</v>
          </cell>
          <cell r="R354">
            <v>36670</v>
          </cell>
          <cell r="S354">
            <v>0</v>
          </cell>
          <cell r="T354">
            <v>0</v>
          </cell>
          <cell r="U354">
            <v>36670</v>
          </cell>
          <cell r="V354">
            <v>0</v>
          </cell>
          <cell r="W354">
            <v>0</v>
          </cell>
          <cell r="X354">
            <v>36670</v>
          </cell>
          <cell r="Y354">
            <v>0</v>
          </cell>
          <cell r="Z354">
            <v>0</v>
          </cell>
          <cell r="AA354">
            <v>36670</v>
          </cell>
          <cell r="AB354">
            <v>0</v>
          </cell>
          <cell r="AC354">
            <v>0</v>
          </cell>
          <cell r="AD354">
            <v>36670</v>
          </cell>
          <cell r="AE354">
            <v>0</v>
          </cell>
          <cell r="AF354">
            <v>0</v>
          </cell>
          <cell r="AG354">
            <v>36670</v>
          </cell>
          <cell r="AH354">
            <v>0</v>
          </cell>
          <cell r="AI354">
            <v>0</v>
          </cell>
          <cell r="AJ354">
            <v>0</v>
          </cell>
        </row>
        <row r="355">
          <cell r="B355" t="str">
            <v>General 12yr 389 / 393-395 / 397-398</v>
          </cell>
          <cell r="C355" t="str">
            <v>CD</v>
          </cell>
          <cell r="D355" t="str">
            <v>AA</v>
          </cell>
          <cell r="E355" t="str">
            <v>BI_24B53 - Ind Gas Cust - Minor Blanket</v>
          </cell>
          <cell r="F355" t="str">
            <v>ER_1052 - Industrial Gas Customer Minor Blanket</v>
          </cell>
          <cell r="G355" t="str">
            <v>New Revenue - Growth</v>
          </cell>
          <cell r="M355">
            <v>15874</v>
          </cell>
          <cell r="N355">
            <v>76455</v>
          </cell>
          <cell r="O355">
            <v>147326</v>
          </cell>
          <cell r="P355">
            <v>56497</v>
          </cell>
          <cell r="Q355">
            <v>73861</v>
          </cell>
          <cell r="R355">
            <v>740842</v>
          </cell>
          <cell r="S355">
            <v>85141</v>
          </cell>
          <cell r="T355">
            <v>77535</v>
          </cell>
          <cell r="U355">
            <v>280784</v>
          </cell>
          <cell r="V355">
            <v>240655</v>
          </cell>
          <cell r="W355">
            <v>52136</v>
          </cell>
          <cell r="X355">
            <v>33433</v>
          </cell>
          <cell r="Y355">
            <v>1963</v>
          </cell>
          <cell r="Z355">
            <v>100384</v>
          </cell>
          <cell r="AA355">
            <v>111829</v>
          </cell>
          <cell r="AB355">
            <v>19634</v>
          </cell>
          <cell r="AC355">
            <v>21597</v>
          </cell>
          <cell r="AD355">
            <v>21597</v>
          </cell>
          <cell r="AE355">
            <v>19634</v>
          </cell>
          <cell r="AF355">
            <v>22579</v>
          </cell>
          <cell r="AG355">
            <v>19634</v>
          </cell>
          <cell r="AH355">
            <v>488269</v>
          </cell>
          <cell r="AI355">
            <v>298945</v>
          </cell>
          <cell r="AJ355">
            <v>23999</v>
          </cell>
        </row>
        <row r="356">
          <cell r="B356" t="str">
            <v>General 5yr 389 / 393-395 / 397-398</v>
          </cell>
          <cell r="C356" t="str">
            <v>CD</v>
          </cell>
          <cell r="D356" t="str">
            <v>AA</v>
          </cell>
          <cell r="E356" t="str">
            <v>BI_24B53 - Ind Gas Cust - Minor Blanket</v>
          </cell>
          <cell r="F356" t="str">
            <v>ER_1052 - Industrial Gas Customer Minor Blanket</v>
          </cell>
          <cell r="G356" t="str">
            <v>New Revenue - Growth</v>
          </cell>
          <cell r="M356">
            <v>9421</v>
          </cell>
          <cell r="N356">
            <v>0</v>
          </cell>
          <cell r="O356">
            <v>0</v>
          </cell>
          <cell r="P356">
            <v>135398</v>
          </cell>
          <cell r="Q356">
            <v>10126</v>
          </cell>
          <cell r="R356">
            <v>379393</v>
          </cell>
          <cell r="S356">
            <v>103882</v>
          </cell>
          <cell r="T356">
            <v>973617</v>
          </cell>
          <cell r="U356">
            <v>104239</v>
          </cell>
          <cell r="V356">
            <v>37006</v>
          </cell>
          <cell r="W356">
            <v>0</v>
          </cell>
          <cell r="X356">
            <v>0</v>
          </cell>
          <cell r="Y356">
            <v>884401</v>
          </cell>
          <cell r="Z356">
            <v>81126</v>
          </cell>
          <cell r="AA356">
            <v>49462</v>
          </cell>
          <cell r="AB356">
            <v>0</v>
          </cell>
          <cell r="AC356">
            <v>202240</v>
          </cell>
          <cell r="AD356">
            <v>0</v>
          </cell>
          <cell r="AE356">
            <v>0</v>
          </cell>
          <cell r="AF356">
            <v>0</v>
          </cell>
          <cell r="AG356">
            <v>34358</v>
          </cell>
          <cell r="AH356">
            <v>1101</v>
          </cell>
          <cell r="AI356">
            <v>0</v>
          </cell>
          <cell r="AJ356">
            <v>739118</v>
          </cell>
        </row>
        <row r="357">
          <cell r="B357" t="str">
            <v>General 5yr 389 / 393-395 / 397-398</v>
          </cell>
          <cell r="C357" t="str">
            <v>CD</v>
          </cell>
          <cell r="D357" t="str">
            <v>AA</v>
          </cell>
          <cell r="E357" t="str">
            <v>BI_29B51 - Gas ERT Minor Blanket</v>
          </cell>
          <cell r="F357" t="str">
            <v>ER_1053 - Gas ERT Minor Blanket</v>
          </cell>
          <cell r="G357" t="str">
            <v>New Revenue - Growth</v>
          </cell>
          <cell r="M357">
            <v>0</v>
          </cell>
          <cell r="N357">
            <v>0</v>
          </cell>
          <cell r="O357">
            <v>0</v>
          </cell>
          <cell r="P357">
            <v>0</v>
          </cell>
          <cell r="Q357">
            <v>0</v>
          </cell>
          <cell r="R357">
            <v>0</v>
          </cell>
          <cell r="S357">
            <v>0</v>
          </cell>
          <cell r="T357">
            <v>179873</v>
          </cell>
          <cell r="U357">
            <v>49114</v>
          </cell>
          <cell r="V357">
            <v>81690</v>
          </cell>
          <cell r="W357">
            <v>342375</v>
          </cell>
          <cell r="X357">
            <v>176645</v>
          </cell>
          <cell r="Y357">
            <v>0</v>
          </cell>
          <cell r="Z357">
            <v>0</v>
          </cell>
          <cell r="AA357">
            <v>0</v>
          </cell>
          <cell r="AB357">
            <v>0</v>
          </cell>
          <cell r="AC357">
            <v>0</v>
          </cell>
          <cell r="AD357">
            <v>180599</v>
          </cell>
          <cell r="AE357">
            <v>19236</v>
          </cell>
          <cell r="AF357">
            <v>2885</v>
          </cell>
          <cell r="AG357">
            <v>0</v>
          </cell>
          <cell r="AH357">
            <v>0</v>
          </cell>
          <cell r="AI357">
            <v>246822</v>
          </cell>
          <cell r="AJ357">
            <v>462799</v>
          </cell>
        </row>
        <row r="358">
          <cell r="B358" t="str">
            <v>General 12yr 389 / 393-395 / 397-398</v>
          </cell>
          <cell r="C358" t="str">
            <v>CD</v>
          </cell>
          <cell r="D358" t="str">
            <v>AA</v>
          </cell>
          <cell r="E358" t="str">
            <v>BI_30A50 - St Light Minor Blanket - System</v>
          </cell>
          <cell r="F358" t="str">
            <v>ER_1004 - Street Lt Minor Blanket</v>
          </cell>
          <cell r="G358" t="str">
            <v>New Revenue - Growth</v>
          </cell>
          <cell r="M358">
            <v>100000</v>
          </cell>
          <cell r="N358">
            <v>100000</v>
          </cell>
          <cell r="O358">
            <v>100000</v>
          </cell>
          <cell r="P358">
            <v>100000</v>
          </cell>
          <cell r="Q358">
            <v>100000</v>
          </cell>
          <cell r="R358">
            <v>0</v>
          </cell>
          <cell r="S358">
            <v>0</v>
          </cell>
          <cell r="T358">
            <v>0</v>
          </cell>
          <cell r="U358">
            <v>0</v>
          </cell>
          <cell r="V358">
            <v>1249223</v>
          </cell>
          <cell r="W358">
            <v>310002</v>
          </cell>
          <cell r="X358">
            <v>10562</v>
          </cell>
          <cell r="Y358">
            <v>816749</v>
          </cell>
          <cell r="Z358">
            <v>15206</v>
          </cell>
          <cell r="AA358">
            <v>349732</v>
          </cell>
          <cell r="AB358">
            <v>304114</v>
          </cell>
          <cell r="AC358">
            <v>243292</v>
          </cell>
          <cell r="AD358">
            <v>1199464</v>
          </cell>
          <cell r="AE358">
            <v>107066</v>
          </cell>
          <cell r="AF358">
            <v>73339</v>
          </cell>
          <cell r="AG358">
            <v>60295</v>
          </cell>
          <cell r="AH358">
            <v>65225</v>
          </cell>
          <cell r="AI358">
            <v>334468</v>
          </cell>
          <cell r="AJ358">
            <v>9565</v>
          </cell>
        </row>
        <row r="359">
          <cell r="B359" t="str">
            <v>General 5yr 389 / 393-395 / 397-398</v>
          </cell>
          <cell r="C359" t="str">
            <v>CD</v>
          </cell>
          <cell r="D359" t="str">
            <v>AA</v>
          </cell>
          <cell r="E359" t="str">
            <v>BI_30A50 - St Light Minor Blanket - System</v>
          </cell>
          <cell r="F359" t="str">
            <v>ER_1004 - Street Lt Minor Blanket</v>
          </cell>
          <cell r="G359" t="str">
            <v>New Revenue - Growth</v>
          </cell>
          <cell r="M359">
            <v>5991</v>
          </cell>
          <cell r="N359">
            <v>0</v>
          </cell>
          <cell r="O359">
            <v>0</v>
          </cell>
          <cell r="P359">
            <v>0</v>
          </cell>
          <cell r="Q359">
            <v>0</v>
          </cell>
          <cell r="R359">
            <v>0</v>
          </cell>
          <cell r="S359">
            <v>0</v>
          </cell>
          <cell r="T359">
            <v>0</v>
          </cell>
          <cell r="U359">
            <v>0</v>
          </cell>
          <cell r="V359">
            <v>0</v>
          </cell>
          <cell r="W359">
            <v>0</v>
          </cell>
          <cell r="X359">
            <v>260741</v>
          </cell>
          <cell r="Y359">
            <v>0</v>
          </cell>
          <cell r="Z359">
            <v>0</v>
          </cell>
          <cell r="AA359">
            <v>0</v>
          </cell>
          <cell r="AB359">
            <v>0</v>
          </cell>
          <cell r="AC359">
            <v>0</v>
          </cell>
          <cell r="AD359">
            <v>0</v>
          </cell>
          <cell r="AE359">
            <v>0</v>
          </cell>
          <cell r="AF359">
            <v>0</v>
          </cell>
          <cell r="AG359">
            <v>64923</v>
          </cell>
          <cell r="AH359">
            <v>9537</v>
          </cell>
          <cell r="AI359">
            <v>84392</v>
          </cell>
          <cell r="AJ359">
            <v>166191</v>
          </cell>
        </row>
        <row r="360">
          <cell r="B360" t="str">
            <v>General 12yr 389 / 393-395 / 397-398</v>
          </cell>
          <cell r="C360" t="str">
            <v>CD</v>
          </cell>
          <cell r="D360" t="str">
            <v>AA</v>
          </cell>
          <cell r="E360" t="str">
            <v>BI_30A50 - St Light Minor Blanket - System</v>
          </cell>
          <cell r="F360" t="str">
            <v>ER_1004 - Street Lt Minor Blanket</v>
          </cell>
          <cell r="G360" t="str">
            <v>New Revenue - Growth</v>
          </cell>
          <cell r="M360">
            <v>0</v>
          </cell>
          <cell r="N360">
            <v>0</v>
          </cell>
          <cell r="O360">
            <v>0</v>
          </cell>
          <cell r="P360">
            <v>0</v>
          </cell>
          <cell r="Q360">
            <v>0</v>
          </cell>
          <cell r="R360">
            <v>0</v>
          </cell>
          <cell r="S360">
            <v>0</v>
          </cell>
          <cell r="T360">
            <v>0</v>
          </cell>
          <cell r="U360">
            <v>0</v>
          </cell>
          <cell r="V360">
            <v>0</v>
          </cell>
          <cell r="W360">
            <v>0</v>
          </cell>
          <cell r="X360">
            <v>554990</v>
          </cell>
          <cell r="Y360">
            <v>0</v>
          </cell>
          <cell r="Z360">
            <v>0</v>
          </cell>
          <cell r="AA360">
            <v>0</v>
          </cell>
          <cell r="AB360">
            <v>0</v>
          </cell>
          <cell r="AC360">
            <v>0</v>
          </cell>
          <cell r="AD360">
            <v>0</v>
          </cell>
          <cell r="AE360">
            <v>0</v>
          </cell>
          <cell r="AF360">
            <v>0</v>
          </cell>
          <cell r="AG360">
            <v>0</v>
          </cell>
          <cell r="AH360">
            <v>0</v>
          </cell>
          <cell r="AI360">
            <v>0</v>
          </cell>
          <cell r="AJ360">
            <v>616255</v>
          </cell>
        </row>
        <row r="361">
          <cell r="B361" t="str">
            <v>Software 303</v>
          </cell>
          <cell r="C361" t="str">
            <v>CD</v>
          </cell>
          <cell r="D361" t="str">
            <v>AA</v>
          </cell>
          <cell r="E361" t="str">
            <v>BI_05P92 - Communications Systems Refresh</v>
          </cell>
          <cell r="F361" t="str">
            <v>ER_5005 - Information Technology Refresh Program</v>
          </cell>
          <cell r="G361" t="str">
            <v>Technology Refresh to Sustain Business Process</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B362" t="str">
            <v>Gas Distribution 374-387</v>
          </cell>
          <cell r="C362" t="str">
            <v>GD</v>
          </cell>
          <cell r="D362" t="str">
            <v>OR</v>
          </cell>
          <cell r="E362" t="str">
            <v>BI_MN312 - ORCA Regulator Station Rebuilds</v>
          </cell>
          <cell r="F362" t="str">
            <v>ER_1052 - Industrial Gas Customer Minor Blanket</v>
          </cell>
          <cell r="G362" t="str">
            <v>New Revenue - Growth</v>
          </cell>
          <cell r="M362">
            <v>0</v>
          </cell>
          <cell r="N362">
            <v>0</v>
          </cell>
          <cell r="O362">
            <v>0</v>
          </cell>
          <cell r="P362">
            <v>0</v>
          </cell>
          <cell r="Q362">
            <v>50218</v>
          </cell>
          <cell r="R362">
            <v>11160</v>
          </cell>
          <cell r="S362">
            <v>11160</v>
          </cell>
          <cell r="T362">
            <v>10230</v>
          </cell>
          <cell r="U362">
            <v>10230</v>
          </cell>
          <cell r="V362">
            <v>0</v>
          </cell>
          <cell r="W362">
            <v>0</v>
          </cell>
          <cell r="X362">
            <v>0</v>
          </cell>
          <cell r="Y362">
            <v>0</v>
          </cell>
          <cell r="Z362">
            <v>0</v>
          </cell>
          <cell r="AA362">
            <v>0</v>
          </cell>
          <cell r="AB362">
            <v>0</v>
          </cell>
          <cell r="AC362">
            <v>50217</v>
          </cell>
          <cell r="AD362">
            <v>11160</v>
          </cell>
          <cell r="AE362">
            <v>11160</v>
          </cell>
          <cell r="AF362">
            <v>10230</v>
          </cell>
          <cell r="AG362">
            <v>10230</v>
          </cell>
          <cell r="AH362">
            <v>0</v>
          </cell>
          <cell r="AI362">
            <v>0</v>
          </cell>
          <cell r="AJ362">
            <v>0</v>
          </cell>
        </row>
        <row r="363">
          <cell r="B363" t="str">
            <v>Gas Distribution 374-387</v>
          </cell>
          <cell r="C363" t="str">
            <v>GD</v>
          </cell>
          <cell r="D363" t="str">
            <v>OR</v>
          </cell>
          <cell r="E363" t="str">
            <v>BI_MN207 - ORCA Meters Minor Blanket</v>
          </cell>
          <cell r="F363" t="str">
            <v>ER_1050 - Gas Meters Minor Blanket</v>
          </cell>
          <cell r="G363" t="str">
            <v>New Revenue - Growth</v>
          </cell>
          <cell r="M363">
            <v>83327</v>
          </cell>
          <cell r="N363">
            <v>83327</v>
          </cell>
          <cell r="O363">
            <v>83327</v>
          </cell>
          <cell r="P363">
            <v>83327</v>
          </cell>
          <cell r="Q363">
            <v>83327</v>
          </cell>
          <cell r="R363">
            <v>83327</v>
          </cell>
          <cell r="S363">
            <v>83327</v>
          </cell>
          <cell r="T363">
            <v>83327</v>
          </cell>
          <cell r="U363">
            <v>83327</v>
          </cell>
          <cell r="V363">
            <v>83327</v>
          </cell>
          <cell r="W363">
            <v>83327</v>
          </cell>
          <cell r="X363">
            <v>83327</v>
          </cell>
          <cell r="Y363">
            <v>83327</v>
          </cell>
          <cell r="Z363">
            <v>83327</v>
          </cell>
          <cell r="AA363">
            <v>83327</v>
          </cell>
          <cell r="AB363">
            <v>83327</v>
          </cell>
          <cell r="AC363">
            <v>83327</v>
          </cell>
          <cell r="AD363">
            <v>83327</v>
          </cell>
          <cell r="AE363">
            <v>83327</v>
          </cell>
          <cell r="AF363">
            <v>83327</v>
          </cell>
          <cell r="AG363">
            <v>83327</v>
          </cell>
          <cell r="AH363">
            <v>83327</v>
          </cell>
          <cell r="AI363">
            <v>83327</v>
          </cell>
          <cell r="AJ363">
            <v>83327</v>
          </cell>
        </row>
        <row r="364">
          <cell r="B364" t="str">
            <v>Gas Distribution 374-387</v>
          </cell>
          <cell r="C364" t="str">
            <v>GD</v>
          </cell>
          <cell r="D364" t="str">
            <v>OR</v>
          </cell>
          <cell r="E364" t="str">
            <v>BI_XN000 - Gas Meter and Metering Equipment Purchases - WA/ID</v>
          </cell>
          <cell r="F364" t="str">
            <v>ER_1056 - Gas Meter and Metering Equipment Purchases</v>
          </cell>
          <cell r="G364" t="str">
            <v>New Revenue - Growth</v>
          </cell>
          <cell r="M364">
            <v>48567</v>
          </cell>
          <cell r="N364">
            <v>48567</v>
          </cell>
          <cell r="O364">
            <v>48567</v>
          </cell>
          <cell r="P364">
            <v>41794</v>
          </cell>
          <cell r="Q364">
            <v>27466</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30332</v>
          </cell>
          <cell r="AG364">
            <v>40752</v>
          </cell>
          <cell r="AH364">
            <v>51172</v>
          </cell>
          <cell r="AI364">
            <v>51172</v>
          </cell>
          <cell r="AJ364">
            <v>51432</v>
          </cell>
        </row>
        <row r="365">
          <cell r="B365" t="str">
            <v>Gas Distribution 374-387</v>
          </cell>
          <cell r="C365" t="str">
            <v>GD</v>
          </cell>
          <cell r="D365" t="str">
            <v>AA</v>
          </cell>
          <cell r="E365" t="str">
            <v>BI_GL024 - Industrial Gas Customer-Minor Blanket</v>
          </cell>
          <cell r="F365" t="str">
            <v>ER_1052 - Industrial Gas Customer Minor Blanket</v>
          </cell>
          <cell r="G365" t="str">
            <v>New Revenue - Growth</v>
          </cell>
          <cell r="M365">
            <v>31105</v>
          </cell>
          <cell r="N365">
            <v>32577</v>
          </cell>
          <cell r="O365">
            <v>43636</v>
          </cell>
          <cell r="P365">
            <v>54418</v>
          </cell>
          <cell r="Q365">
            <v>54643</v>
          </cell>
          <cell r="R365">
            <v>75633</v>
          </cell>
          <cell r="S365">
            <v>75562</v>
          </cell>
          <cell r="T365">
            <v>70639</v>
          </cell>
          <cell r="U365">
            <v>70369</v>
          </cell>
          <cell r="V365">
            <v>65716</v>
          </cell>
          <cell r="W365">
            <v>53719</v>
          </cell>
          <cell r="X365">
            <v>54231</v>
          </cell>
          <cell r="Y365">
            <v>31105</v>
          </cell>
          <cell r="Z365">
            <v>32577</v>
          </cell>
          <cell r="AA365">
            <v>43636</v>
          </cell>
          <cell r="AB365">
            <v>54418</v>
          </cell>
          <cell r="AC365">
            <v>54643</v>
          </cell>
          <cell r="AD365">
            <v>75633</v>
          </cell>
          <cell r="AE365">
            <v>75562</v>
          </cell>
          <cell r="AF365">
            <v>70639</v>
          </cell>
          <cell r="AG365">
            <v>70369</v>
          </cell>
          <cell r="AH365">
            <v>65716</v>
          </cell>
          <cell r="AI365">
            <v>53719</v>
          </cell>
          <cell r="AJ365">
            <v>54231</v>
          </cell>
        </row>
        <row r="366">
          <cell r="B366" t="str">
            <v>Gas Distribution 374-387</v>
          </cell>
          <cell r="C366" t="str">
            <v>GD</v>
          </cell>
          <cell r="D366" t="str">
            <v>OR</v>
          </cell>
          <cell r="E366" t="str">
            <v>BI_GL024 - Industrial Gas Customer-Minor Blanket</v>
          </cell>
          <cell r="F366" t="str">
            <v>ER_1052 - Industrial Gas Customer Minor Blanket</v>
          </cell>
          <cell r="G366" t="str">
            <v>New Revenue - Growth</v>
          </cell>
          <cell r="M366">
            <v>294262</v>
          </cell>
          <cell r="N366">
            <v>298801</v>
          </cell>
          <cell r="O366">
            <v>432067</v>
          </cell>
          <cell r="P366">
            <v>514907</v>
          </cell>
          <cell r="Q366">
            <v>565174</v>
          </cell>
          <cell r="R366">
            <v>828229</v>
          </cell>
          <cell r="S366">
            <v>828009</v>
          </cell>
          <cell r="T366">
            <v>763246</v>
          </cell>
          <cell r="U366">
            <v>762414</v>
          </cell>
          <cell r="V366">
            <v>648911</v>
          </cell>
          <cell r="W366">
            <v>562325</v>
          </cell>
          <cell r="X366">
            <v>563902</v>
          </cell>
          <cell r="Y366">
            <v>344456</v>
          </cell>
          <cell r="Z366">
            <v>349770</v>
          </cell>
          <cell r="AA366">
            <v>505768</v>
          </cell>
          <cell r="AB366">
            <v>602739</v>
          </cell>
          <cell r="AC366">
            <v>661581</v>
          </cell>
          <cell r="AD366">
            <v>969508</v>
          </cell>
          <cell r="AE366">
            <v>969251</v>
          </cell>
          <cell r="AF366">
            <v>893439</v>
          </cell>
          <cell r="AG366">
            <v>892466</v>
          </cell>
          <cell r="AH366">
            <v>759601</v>
          </cell>
          <cell r="AI366">
            <v>658246</v>
          </cell>
          <cell r="AJ366">
            <v>660092</v>
          </cell>
        </row>
        <row r="367">
          <cell r="B367" t="str">
            <v>Gas Distribution 374-387</v>
          </cell>
          <cell r="C367" t="str">
            <v>GD</v>
          </cell>
          <cell r="D367" t="str">
            <v>OR</v>
          </cell>
          <cell r="E367" t="str">
            <v>BI_GL024 - Industrial Gas Customer-Minor Blanket</v>
          </cell>
          <cell r="F367" t="str">
            <v>ER_1052 - Industrial Gas Customer Minor Blanket</v>
          </cell>
          <cell r="G367" t="str">
            <v>New Revenue - Growth</v>
          </cell>
          <cell r="M367">
            <v>16940</v>
          </cell>
          <cell r="N367">
            <v>17156</v>
          </cell>
          <cell r="O367">
            <v>24944</v>
          </cell>
          <cell r="P367">
            <v>29613</v>
          </cell>
          <cell r="Q367">
            <v>32772</v>
          </cell>
          <cell r="R367">
            <v>48232</v>
          </cell>
          <cell r="S367">
            <v>48221</v>
          </cell>
          <cell r="T367">
            <v>44404</v>
          </cell>
          <cell r="U367">
            <v>44364</v>
          </cell>
          <cell r="V367">
            <v>37490</v>
          </cell>
          <cell r="W367">
            <v>32637</v>
          </cell>
          <cell r="X367">
            <v>32712</v>
          </cell>
          <cell r="Y367">
            <v>16940</v>
          </cell>
          <cell r="Z367">
            <v>17156</v>
          </cell>
          <cell r="AA367">
            <v>24944</v>
          </cell>
          <cell r="AB367">
            <v>29613</v>
          </cell>
          <cell r="AC367">
            <v>32772</v>
          </cell>
          <cell r="AD367">
            <v>48232</v>
          </cell>
          <cell r="AE367">
            <v>48221</v>
          </cell>
          <cell r="AF367">
            <v>44404</v>
          </cell>
          <cell r="AG367">
            <v>44364</v>
          </cell>
          <cell r="AH367">
            <v>37490</v>
          </cell>
          <cell r="AI367">
            <v>32637</v>
          </cell>
          <cell r="AJ367">
            <v>32712</v>
          </cell>
        </row>
        <row r="368">
          <cell r="B368" t="str">
            <v>Gas Distribution 374-387</v>
          </cell>
          <cell r="C368" t="str">
            <v>GD</v>
          </cell>
          <cell r="D368" t="str">
            <v>OR</v>
          </cell>
          <cell r="E368" t="str">
            <v>BI_GL024 - Industrial Gas Customer-Minor Blanket</v>
          </cell>
          <cell r="F368" t="str">
            <v>ER_1052 - Industrial Gas Customer Minor Blanket</v>
          </cell>
          <cell r="G368" t="str">
            <v>New Revenue - Growth</v>
          </cell>
          <cell r="M368">
            <v>547</v>
          </cell>
          <cell r="N368">
            <v>563</v>
          </cell>
          <cell r="O368">
            <v>783</v>
          </cell>
          <cell r="P368">
            <v>954</v>
          </cell>
          <cell r="Q368">
            <v>1007</v>
          </cell>
          <cell r="R368">
            <v>1438</v>
          </cell>
          <cell r="S368">
            <v>1437</v>
          </cell>
          <cell r="T368">
            <v>1333</v>
          </cell>
          <cell r="U368">
            <v>1330</v>
          </cell>
          <cell r="V368">
            <v>1181</v>
          </cell>
          <cell r="W368">
            <v>996</v>
          </cell>
          <cell r="X368">
            <v>1002</v>
          </cell>
          <cell r="Y368">
            <v>547</v>
          </cell>
          <cell r="Z368">
            <v>563</v>
          </cell>
          <cell r="AA368">
            <v>783</v>
          </cell>
          <cell r="AB368">
            <v>954</v>
          </cell>
          <cell r="AC368">
            <v>1007</v>
          </cell>
          <cell r="AD368">
            <v>1438</v>
          </cell>
          <cell r="AE368">
            <v>1437</v>
          </cell>
          <cell r="AF368">
            <v>1333</v>
          </cell>
          <cell r="AG368">
            <v>1330</v>
          </cell>
          <cell r="AH368">
            <v>1181</v>
          </cell>
          <cell r="AI368">
            <v>996</v>
          </cell>
          <cell r="AJ368">
            <v>1002</v>
          </cell>
        </row>
        <row r="369">
          <cell r="B369" t="str">
            <v>Gas Distribution 374-387</v>
          </cell>
          <cell r="C369" t="str">
            <v>GD</v>
          </cell>
          <cell r="D369" t="str">
            <v>AA</v>
          </cell>
          <cell r="E369" t="str">
            <v>BI_ZLL37 - Area Light Blanket - Lewis/Clark</v>
          </cell>
          <cell r="F369" t="str">
            <v>ER_1005 - Area Light Minor Blanket</v>
          </cell>
          <cell r="G369" t="str">
            <v>New Revenue - Growth</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0">
          <cell r="B370" t="str">
            <v>Gas Distribution 374-387</v>
          </cell>
          <cell r="C370" t="str">
            <v>GD</v>
          </cell>
          <cell r="D370" t="str">
            <v>OR</v>
          </cell>
          <cell r="E370" t="str">
            <v>BI_MN768 - Gas Industrial Customers- Roseburg</v>
          </cell>
          <cell r="F370" t="str">
            <v>ER_1052 - Industrial Gas Customer Minor Blanket</v>
          </cell>
          <cell r="G370" t="str">
            <v>New Revenue - Growth</v>
          </cell>
          <cell r="M370">
            <v>35853</v>
          </cell>
          <cell r="N370">
            <v>36068</v>
          </cell>
          <cell r="O370">
            <v>42962</v>
          </cell>
          <cell r="P370">
            <v>50634</v>
          </cell>
          <cell r="Q370">
            <v>63697</v>
          </cell>
          <cell r="R370">
            <v>63563</v>
          </cell>
          <cell r="S370">
            <v>56652</v>
          </cell>
          <cell r="T370">
            <v>70535</v>
          </cell>
          <cell r="U370">
            <v>70495</v>
          </cell>
          <cell r="V370">
            <v>71417</v>
          </cell>
          <cell r="W370">
            <v>49759</v>
          </cell>
          <cell r="X370">
            <v>98142</v>
          </cell>
          <cell r="Y370">
            <v>42913</v>
          </cell>
          <cell r="Z370">
            <v>43160</v>
          </cell>
          <cell r="AA370">
            <v>51425</v>
          </cell>
          <cell r="AB370">
            <v>60583</v>
          </cell>
          <cell r="AC370">
            <v>76282</v>
          </cell>
          <cell r="AD370">
            <v>76128</v>
          </cell>
          <cell r="AE370">
            <v>67843</v>
          </cell>
          <cell r="AF370">
            <v>84483</v>
          </cell>
          <cell r="AG370">
            <v>84437</v>
          </cell>
          <cell r="AH370">
            <v>85495</v>
          </cell>
          <cell r="AI370">
            <v>59580</v>
          </cell>
          <cell r="AJ370">
            <v>117580</v>
          </cell>
        </row>
        <row r="371">
          <cell r="B371" t="str">
            <v>Gas Distribution 374-387</v>
          </cell>
          <cell r="C371" t="str">
            <v>GD</v>
          </cell>
          <cell r="D371" t="str">
            <v>OR</v>
          </cell>
          <cell r="E371" t="str">
            <v>BI_MN002 - Gas Meter and Metering Equipment Purchases - OR</v>
          </cell>
          <cell r="F371" t="str">
            <v>ER_1056 - Gas Meter and Metering Equipment Purchases</v>
          </cell>
          <cell r="G371" t="str">
            <v>New Revenue - Growth</v>
          </cell>
          <cell r="M371">
            <v>195411</v>
          </cell>
          <cell r="N371">
            <v>195411</v>
          </cell>
          <cell r="O371">
            <v>195411</v>
          </cell>
          <cell r="P371">
            <v>195411</v>
          </cell>
          <cell r="Q371">
            <v>195411</v>
          </cell>
          <cell r="R371">
            <v>195411</v>
          </cell>
          <cell r="S371">
            <v>195411</v>
          </cell>
          <cell r="T371">
            <v>195411</v>
          </cell>
          <cell r="U371">
            <v>195411</v>
          </cell>
          <cell r="V371">
            <v>195411</v>
          </cell>
          <cell r="W371">
            <v>195411</v>
          </cell>
          <cell r="X371">
            <v>195411</v>
          </cell>
          <cell r="Y371">
            <v>195411</v>
          </cell>
          <cell r="Z371">
            <v>195411</v>
          </cell>
          <cell r="AA371">
            <v>195411</v>
          </cell>
          <cell r="AB371">
            <v>195411</v>
          </cell>
          <cell r="AC371">
            <v>195411</v>
          </cell>
          <cell r="AD371">
            <v>195411</v>
          </cell>
          <cell r="AE371">
            <v>195411</v>
          </cell>
          <cell r="AF371">
            <v>195411</v>
          </cell>
          <cell r="AG371">
            <v>195411</v>
          </cell>
          <cell r="AH371">
            <v>195411</v>
          </cell>
          <cell r="AI371">
            <v>195411</v>
          </cell>
          <cell r="AJ371">
            <v>195411</v>
          </cell>
        </row>
        <row r="372">
          <cell r="B372" t="str">
            <v>Gas Distribution 374-387</v>
          </cell>
          <cell r="C372" t="str">
            <v>GD</v>
          </cell>
          <cell r="D372" t="str">
            <v>OR</v>
          </cell>
          <cell r="E372" t="str">
            <v>BI_ZLL37 - Area Light Blanket - Lewis/Clark</v>
          </cell>
          <cell r="F372" t="str">
            <v>ER_1005 - Area Light Minor Blanket</v>
          </cell>
          <cell r="G372" t="str">
            <v>New Revenue - Growth</v>
          </cell>
          <cell r="M372">
            <v>20982</v>
          </cell>
          <cell r="N372">
            <v>20982</v>
          </cell>
          <cell r="O372">
            <v>25178</v>
          </cell>
          <cell r="P372">
            <v>29374</v>
          </cell>
          <cell r="Q372">
            <v>37767</v>
          </cell>
          <cell r="R372">
            <v>37767</v>
          </cell>
          <cell r="S372">
            <v>33570</v>
          </cell>
          <cell r="T372">
            <v>41963</v>
          </cell>
          <cell r="U372">
            <v>41963</v>
          </cell>
          <cell r="V372">
            <v>41963</v>
          </cell>
          <cell r="W372">
            <v>29374</v>
          </cell>
          <cell r="X372">
            <v>58748</v>
          </cell>
          <cell r="Y372">
            <v>20000</v>
          </cell>
          <cell r="Z372">
            <v>20000</v>
          </cell>
          <cell r="AA372">
            <v>24000</v>
          </cell>
          <cell r="AB372">
            <v>28000</v>
          </cell>
          <cell r="AC372">
            <v>36000</v>
          </cell>
          <cell r="AD372">
            <v>36000</v>
          </cell>
          <cell r="AE372">
            <v>32000</v>
          </cell>
          <cell r="AF372">
            <v>40000</v>
          </cell>
          <cell r="AG372">
            <v>40000</v>
          </cell>
          <cell r="AH372">
            <v>40000</v>
          </cell>
          <cell r="AI372">
            <v>28000</v>
          </cell>
          <cell r="AJ372">
            <v>56000</v>
          </cell>
        </row>
        <row r="373">
          <cell r="B373" t="str">
            <v>Gas Distribution 374-387</v>
          </cell>
          <cell r="C373" t="str">
            <v>GD</v>
          </cell>
          <cell r="D373" t="str">
            <v>OR</v>
          </cell>
          <cell r="E373" t="str">
            <v>BI_XN000 - Gas Meter and Metering Equipment Purchases - WA/ID</v>
          </cell>
          <cell r="F373" t="str">
            <v>ER_1056 - Gas Meter and Metering Equipment Purchases</v>
          </cell>
          <cell r="G373" t="str">
            <v>New Revenue - Growth</v>
          </cell>
          <cell r="M373">
            <v>36324</v>
          </cell>
          <cell r="N373">
            <v>36324</v>
          </cell>
          <cell r="O373">
            <v>36324</v>
          </cell>
          <cell r="P373">
            <v>36324</v>
          </cell>
          <cell r="Q373">
            <v>36324</v>
          </cell>
          <cell r="R373">
            <v>36324</v>
          </cell>
          <cell r="S373">
            <v>36324</v>
          </cell>
          <cell r="T373">
            <v>36324</v>
          </cell>
          <cell r="U373">
            <v>36324</v>
          </cell>
          <cell r="V373">
            <v>36324</v>
          </cell>
          <cell r="W373">
            <v>36324</v>
          </cell>
          <cell r="X373">
            <v>36325</v>
          </cell>
          <cell r="Y373">
            <v>37583</v>
          </cell>
          <cell r="Z373">
            <v>37583</v>
          </cell>
          <cell r="AA373">
            <v>37583</v>
          </cell>
          <cell r="AB373">
            <v>37583</v>
          </cell>
          <cell r="AC373">
            <v>37583</v>
          </cell>
          <cell r="AD373">
            <v>37583</v>
          </cell>
          <cell r="AE373">
            <v>37583</v>
          </cell>
          <cell r="AF373">
            <v>37583</v>
          </cell>
          <cell r="AG373">
            <v>37583</v>
          </cell>
          <cell r="AH373">
            <v>37583</v>
          </cell>
          <cell r="AI373">
            <v>37583</v>
          </cell>
          <cell r="AJ373">
            <v>37583</v>
          </cell>
        </row>
        <row r="374">
          <cell r="B374" t="str">
            <v>Gas Distribution 374-387</v>
          </cell>
          <cell r="C374" t="str">
            <v>GD</v>
          </cell>
          <cell r="D374" t="str">
            <v>OR</v>
          </cell>
          <cell r="E374" t="str">
            <v>BI_MN320 - ORCA ERTs</v>
          </cell>
          <cell r="F374" t="str">
            <v>ER_1053 - Gas ERT Minor Blanket</v>
          </cell>
          <cell r="G374" t="str">
            <v>New Revenue - Growth</v>
          </cell>
          <cell r="M374">
            <v>0</v>
          </cell>
          <cell r="N374">
            <v>0</v>
          </cell>
          <cell r="O374">
            <v>132631</v>
          </cell>
          <cell r="P374">
            <v>33157</v>
          </cell>
          <cell r="Q374">
            <v>33157</v>
          </cell>
          <cell r="R374">
            <v>33157</v>
          </cell>
          <cell r="S374">
            <v>33157</v>
          </cell>
          <cell r="T374">
            <v>33157</v>
          </cell>
          <cell r="U374">
            <v>33157</v>
          </cell>
          <cell r="V374">
            <v>33157</v>
          </cell>
          <cell r="W374">
            <v>33157</v>
          </cell>
          <cell r="X374">
            <v>0</v>
          </cell>
          <cell r="Y374">
            <v>0</v>
          </cell>
          <cell r="Z374">
            <v>0</v>
          </cell>
          <cell r="AA374">
            <v>132623</v>
          </cell>
          <cell r="AB374">
            <v>33157</v>
          </cell>
          <cell r="AC374">
            <v>33157</v>
          </cell>
          <cell r="AD374">
            <v>33157</v>
          </cell>
          <cell r="AE374">
            <v>33157</v>
          </cell>
          <cell r="AF374">
            <v>33157</v>
          </cell>
          <cell r="AG374">
            <v>33157</v>
          </cell>
          <cell r="AH374">
            <v>33157</v>
          </cell>
          <cell r="AI374">
            <v>33157</v>
          </cell>
          <cell r="AJ374">
            <v>0</v>
          </cell>
        </row>
        <row r="375">
          <cell r="B375" t="str">
            <v>Gas Distribution 374-387</v>
          </cell>
          <cell r="C375" t="str">
            <v>GD</v>
          </cell>
          <cell r="D375" t="str">
            <v>AA</v>
          </cell>
          <cell r="E375" t="str">
            <v>BI_ST809 - Kaiser 115 Tap</v>
          </cell>
          <cell r="F375" t="str">
            <v>ER_1000 - Electric Revenue Blanket</v>
          </cell>
          <cell r="G375" t="str">
            <v>New Revenue - Growth</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row>
        <row r="376">
          <cell r="B376" t="str">
            <v>Gas Distribution 374-387</v>
          </cell>
          <cell r="C376" t="str">
            <v>GD</v>
          </cell>
          <cell r="D376" t="str">
            <v>AA</v>
          </cell>
          <cell r="E376" t="str">
            <v>BI_ST809 - Kaiser 115 Tap</v>
          </cell>
          <cell r="F376" t="str">
            <v>ER_1000 - Electric Revenue Blanket</v>
          </cell>
          <cell r="G376" t="str">
            <v>New Revenue - Growth</v>
          </cell>
          <cell r="M376">
            <v>69707</v>
          </cell>
          <cell r="N376">
            <v>72520</v>
          </cell>
          <cell r="O376">
            <v>83148</v>
          </cell>
          <cell r="P376">
            <v>103716</v>
          </cell>
          <cell r="Q376">
            <v>114523</v>
          </cell>
          <cell r="R376">
            <v>112778</v>
          </cell>
          <cell r="S376">
            <v>102219</v>
          </cell>
          <cell r="T376">
            <v>124121</v>
          </cell>
          <cell r="U376">
            <v>123605</v>
          </cell>
          <cell r="V376">
            <v>135647</v>
          </cell>
          <cell r="W376">
            <v>91911</v>
          </cell>
          <cell r="X376">
            <v>165849</v>
          </cell>
          <cell r="Y376">
            <v>69707</v>
          </cell>
          <cell r="Z376">
            <v>72520</v>
          </cell>
          <cell r="AA376">
            <v>83148</v>
          </cell>
          <cell r="AB376">
            <v>103716</v>
          </cell>
          <cell r="AC376">
            <v>114523</v>
          </cell>
          <cell r="AD376">
            <v>112778</v>
          </cell>
          <cell r="AE376">
            <v>102219</v>
          </cell>
          <cell r="AF376">
            <v>124121</v>
          </cell>
          <cell r="AG376">
            <v>123605</v>
          </cell>
          <cell r="AH376">
            <v>135647</v>
          </cell>
          <cell r="AI376">
            <v>91911</v>
          </cell>
          <cell r="AJ376">
            <v>165849</v>
          </cell>
        </row>
        <row r="377">
          <cell r="B377" t="str">
            <v>Gas Distribution 374-387</v>
          </cell>
          <cell r="C377" t="str">
            <v>GD</v>
          </cell>
          <cell r="D377" t="str">
            <v>OR</v>
          </cell>
          <cell r="E377" t="str">
            <v>BI_MN320 - ORCA ERTs</v>
          </cell>
          <cell r="F377" t="str">
            <v>ER_1053 - Gas ERT Minor Blanket</v>
          </cell>
          <cell r="G377" t="str">
            <v>New Revenue - Growth</v>
          </cell>
          <cell r="M377">
            <v>99695</v>
          </cell>
          <cell r="N377">
            <v>99695</v>
          </cell>
          <cell r="O377">
            <v>99695</v>
          </cell>
          <cell r="P377">
            <v>99695</v>
          </cell>
          <cell r="Q377">
            <v>99695</v>
          </cell>
          <cell r="R377">
            <v>99695</v>
          </cell>
          <cell r="S377">
            <v>99695</v>
          </cell>
          <cell r="T377">
            <v>99695</v>
          </cell>
          <cell r="U377">
            <v>99695</v>
          </cell>
          <cell r="V377">
            <v>99695</v>
          </cell>
          <cell r="W377">
            <v>99695</v>
          </cell>
          <cell r="X377">
            <v>99700</v>
          </cell>
          <cell r="Y377">
            <v>99696</v>
          </cell>
          <cell r="Z377">
            <v>99696</v>
          </cell>
          <cell r="AA377">
            <v>99696</v>
          </cell>
          <cell r="AB377">
            <v>99696</v>
          </cell>
          <cell r="AC377">
            <v>99696</v>
          </cell>
          <cell r="AD377">
            <v>99696</v>
          </cell>
          <cell r="AE377">
            <v>99696</v>
          </cell>
          <cell r="AF377">
            <v>99696</v>
          </cell>
          <cell r="AG377">
            <v>99696</v>
          </cell>
          <cell r="AH377">
            <v>99696</v>
          </cell>
          <cell r="AI377">
            <v>99696</v>
          </cell>
          <cell r="AJ377">
            <v>99696</v>
          </cell>
        </row>
        <row r="378">
          <cell r="B378" t="str">
            <v>Gas Distribution 374-387</v>
          </cell>
          <cell r="C378" t="str">
            <v>GD</v>
          </cell>
          <cell r="D378" t="str">
            <v>OR</v>
          </cell>
          <cell r="E378" t="str">
            <v>BI_MN320 - ORCA ERTs</v>
          </cell>
          <cell r="F378" t="str">
            <v>ER_1053 - Gas ERT Minor Blanket</v>
          </cell>
          <cell r="G378" t="str">
            <v>New Revenue - Growth</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row>
        <row r="379">
          <cell r="B379" t="str">
            <v>Gas Distribution 374-387</v>
          </cell>
          <cell r="C379" t="str">
            <v>GD</v>
          </cell>
          <cell r="D379" t="str">
            <v>AA</v>
          </cell>
          <cell r="E379" t="str">
            <v>BI_XE022 - Gas Reg Minor Blanket</v>
          </cell>
          <cell r="F379" t="str">
            <v>ER_1051 - Gas Regulators Minor Blanket</v>
          </cell>
          <cell r="G379" t="str">
            <v>New Revenue - Growth</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row>
        <row r="380">
          <cell r="B380" t="str">
            <v>Gas Distribution 374-387</v>
          </cell>
          <cell r="C380" t="str">
            <v>GD</v>
          </cell>
          <cell r="D380" t="str">
            <v>OR</v>
          </cell>
          <cell r="E380" t="str">
            <v>BI_YA525 - Distribution Line Transformers</v>
          </cell>
          <cell r="F380" t="str">
            <v>ER_1003 - Distribution Line Transformers</v>
          </cell>
          <cell r="G380" t="str">
            <v>New Revenue - Growth</v>
          </cell>
          <cell r="M380">
            <v>0</v>
          </cell>
          <cell r="N380">
            <v>0</v>
          </cell>
          <cell r="O380">
            <v>0</v>
          </cell>
          <cell r="P380">
            <v>9347</v>
          </cell>
          <cell r="Q380">
            <v>9347</v>
          </cell>
          <cell r="R380">
            <v>9347</v>
          </cell>
          <cell r="S380">
            <v>9347</v>
          </cell>
          <cell r="T380">
            <v>9347</v>
          </cell>
          <cell r="U380">
            <v>9347</v>
          </cell>
          <cell r="V380">
            <v>9347</v>
          </cell>
          <cell r="W380">
            <v>9347</v>
          </cell>
          <cell r="X380">
            <v>9347</v>
          </cell>
          <cell r="Y380">
            <v>0</v>
          </cell>
          <cell r="Z380">
            <v>0</v>
          </cell>
          <cell r="AA380">
            <v>0</v>
          </cell>
          <cell r="AB380">
            <v>9798</v>
          </cell>
          <cell r="AC380">
            <v>9798</v>
          </cell>
          <cell r="AD380">
            <v>9798</v>
          </cell>
          <cell r="AE380">
            <v>9798</v>
          </cell>
          <cell r="AF380">
            <v>9798</v>
          </cell>
          <cell r="AG380">
            <v>9798</v>
          </cell>
          <cell r="AH380">
            <v>9798</v>
          </cell>
          <cell r="AI380">
            <v>9798</v>
          </cell>
          <cell r="AJ380">
            <v>9798</v>
          </cell>
        </row>
        <row r="381">
          <cell r="B381" t="str">
            <v>Gas Distribution 374-387</v>
          </cell>
          <cell r="C381" t="str">
            <v>GD</v>
          </cell>
          <cell r="D381" t="str">
            <v>OR</v>
          </cell>
          <cell r="E381" t="str">
            <v>BI_MN304 - Oregon - Gas Rev Projects/Medford</v>
          </cell>
          <cell r="F381" t="str">
            <v>ER_1001 - Gas Revenue Blanket</v>
          </cell>
          <cell r="G381" t="str">
            <v>New Revenue - Growth</v>
          </cell>
          <cell r="M381">
            <v>139717</v>
          </cell>
          <cell r="N381">
            <v>223886</v>
          </cell>
          <cell r="O381">
            <v>253746</v>
          </cell>
          <cell r="P381">
            <v>283804</v>
          </cell>
          <cell r="Q381">
            <v>288684</v>
          </cell>
          <cell r="R381">
            <v>176658</v>
          </cell>
          <cell r="S381">
            <v>239380</v>
          </cell>
          <cell r="T381">
            <v>229642</v>
          </cell>
          <cell r="U381">
            <v>276990</v>
          </cell>
          <cell r="V381">
            <v>331025</v>
          </cell>
          <cell r="W381">
            <v>281787</v>
          </cell>
          <cell r="X381">
            <v>441918</v>
          </cell>
          <cell r="Y381">
            <v>145709</v>
          </cell>
          <cell r="Z381">
            <v>233487</v>
          </cell>
          <cell r="AA381">
            <v>264627</v>
          </cell>
          <cell r="AB381">
            <v>295975</v>
          </cell>
          <cell r="AC381">
            <v>301064</v>
          </cell>
          <cell r="AD381">
            <v>184234</v>
          </cell>
          <cell r="AE381">
            <v>249646</v>
          </cell>
          <cell r="AF381">
            <v>239490</v>
          </cell>
          <cell r="AG381">
            <v>288869</v>
          </cell>
          <cell r="AH381">
            <v>345221</v>
          </cell>
          <cell r="AI381">
            <v>293871</v>
          </cell>
          <cell r="AJ381">
            <v>460869</v>
          </cell>
        </row>
        <row r="382">
          <cell r="B382" t="str">
            <v>Gas Distribution 374-387</v>
          </cell>
          <cell r="C382" t="str">
            <v>GD</v>
          </cell>
          <cell r="D382" t="str">
            <v>OR</v>
          </cell>
          <cell r="E382" t="str">
            <v>BI_MN305 - Oregon - Gas Rev Projects/Roseburg</v>
          </cell>
          <cell r="F382" t="str">
            <v>ER_1001 - Gas Revenue Blanket</v>
          </cell>
          <cell r="G382" t="str">
            <v>New Revenue - Growth</v>
          </cell>
          <cell r="M382">
            <v>32753</v>
          </cell>
          <cell r="N382">
            <v>43098</v>
          </cell>
          <cell r="O382">
            <v>58338</v>
          </cell>
          <cell r="P382">
            <v>39932</v>
          </cell>
          <cell r="Q382">
            <v>69407</v>
          </cell>
          <cell r="R382">
            <v>37069</v>
          </cell>
          <cell r="S382">
            <v>90883</v>
          </cell>
          <cell r="T382">
            <v>49685</v>
          </cell>
          <cell r="U382">
            <v>49659</v>
          </cell>
          <cell r="V382">
            <v>88831</v>
          </cell>
          <cell r="W382">
            <v>103410</v>
          </cell>
          <cell r="X382">
            <v>116881</v>
          </cell>
          <cell r="Y382">
            <v>34158</v>
          </cell>
          <cell r="Z382">
            <v>44946</v>
          </cell>
          <cell r="AA382">
            <v>60840</v>
          </cell>
          <cell r="AB382">
            <v>41644</v>
          </cell>
          <cell r="AC382">
            <v>72383</v>
          </cell>
          <cell r="AD382">
            <v>38658</v>
          </cell>
          <cell r="AE382">
            <v>94780</v>
          </cell>
          <cell r="AF382">
            <v>51815</v>
          </cell>
          <cell r="AG382">
            <v>51788</v>
          </cell>
          <cell r="AH382">
            <v>92641</v>
          </cell>
          <cell r="AI382">
            <v>107844</v>
          </cell>
          <cell r="AJ382">
            <v>121894</v>
          </cell>
        </row>
        <row r="383">
          <cell r="B383" t="str">
            <v>Gas Distribution 374-387</v>
          </cell>
          <cell r="C383" t="str">
            <v>GD</v>
          </cell>
          <cell r="D383" t="str">
            <v>OR</v>
          </cell>
          <cell r="E383" t="str">
            <v>BI_MN306 - Oregon - Gas Rev Projects/Klamath Falls</v>
          </cell>
          <cell r="F383" t="str">
            <v>ER_1001 - Gas Revenue Blanket</v>
          </cell>
          <cell r="G383" t="str">
            <v>New Revenue - Growth</v>
          </cell>
          <cell r="M383">
            <v>52305</v>
          </cell>
          <cell r="N383">
            <v>38416</v>
          </cell>
          <cell r="O383">
            <v>65257</v>
          </cell>
          <cell r="P383">
            <v>55032</v>
          </cell>
          <cell r="Q383">
            <v>70929</v>
          </cell>
          <cell r="R383">
            <v>57258</v>
          </cell>
          <cell r="S383">
            <v>94529</v>
          </cell>
          <cell r="T383">
            <v>58202</v>
          </cell>
          <cell r="U383">
            <v>77387</v>
          </cell>
          <cell r="V383">
            <v>96812</v>
          </cell>
          <cell r="W383">
            <v>56560</v>
          </cell>
          <cell r="X383">
            <v>150528</v>
          </cell>
          <cell r="Y383">
            <v>54548</v>
          </cell>
          <cell r="Z383">
            <v>40064</v>
          </cell>
          <cell r="AA383">
            <v>68055</v>
          </cell>
          <cell r="AB383">
            <v>57392</v>
          </cell>
          <cell r="AC383">
            <v>73971</v>
          </cell>
          <cell r="AD383">
            <v>59713</v>
          </cell>
          <cell r="AE383">
            <v>98582</v>
          </cell>
          <cell r="AF383">
            <v>60698</v>
          </cell>
          <cell r="AG383">
            <v>80706</v>
          </cell>
          <cell r="AH383">
            <v>100964</v>
          </cell>
          <cell r="AI383">
            <v>58986</v>
          </cell>
          <cell r="AJ383">
            <v>156983</v>
          </cell>
        </row>
        <row r="384">
          <cell r="B384" t="str">
            <v>Gas Distribution 374-387</v>
          </cell>
          <cell r="C384" t="str">
            <v>GD</v>
          </cell>
          <cell r="D384" t="str">
            <v>OR</v>
          </cell>
          <cell r="E384" t="str">
            <v>BI_MN307 - Oregon - Gas Rev Projects/LaGrande</v>
          </cell>
          <cell r="F384" t="str">
            <v>ER_1001 - Gas Revenue Blanket</v>
          </cell>
          <cell r="G384" t="str">
            <v>New Revenue - Growth</v>
          </cell>
          <cell r="M384">
            <v>6510</v>
          </cell>
          <cell r="N384">
            <v>10702</v>
          </cell>
          <cell r="O384">
            <v>9635</v>
          </cell>
          <cell r="P384">
            <v>26002</v>
          </cell>
          <cell r="Q384">
            <v>20176</v>
          </cell>
          <cell r="R384">
            <v>14916</v>
          </cell>
          <cell r="S384">
            <v>25381</v>
          </cell>
          <cell r="T384">
            <v>34529</v>
          </cell>
          <cell r="U384">
            <v>15356</v>
          </cell>
          <cell r="V384">
            <v>22777</v>
          </cell>
          <cell r="W384">
            <v>42023</v>
          </cell>
          <cell r="X384">
            <v>58322</v>
          </cell>
          <cell r="Y384">
            <v>6789</v>
          </cell>
          <cell r="Z384">
            <v>11161</v>
          </cell>
          <cell r="AA384">
            <v>10048</v>
          </cell>
          <cell r="AB384">
            <v>27117</v>
          </cell>
          <cell r="AC384">
            <v>21042</v>
          </cell>
          <cell r="AD384">
            <v>15556</v>
          </cell>
          <cell r="AE384">
            <v>26469</v>
          </cell>
          <cell r="AF384">
            <v>36009</v>
          </cell>
          <cell r="AG384">
            <v>16015</v>
          </cell>
          <cell r="AH384">
            <v>23754</v>
          </cell>
          <cell r="AI384">
            <v>43825</v>
          </cell>
          <cell r="AJ384">
            <v>60823</v>
          </cell>
        </row>
        <row r="385">
          <cell r="B385" t="str">
            <v>Gas Distribution 374-387</v>
          </cell>
          <cell r="C385" t="str">
            <v>GD</v>
          </cell>
          <cell r="D385" t="str">
            <v>AA</v>
          </cell>
          <cell r="E385" t="str">
            <v>BI_XE500 - Gas Engineering</v>
          </cell>
          <cell r="F385" t="str">
            <v>ER_1001 - Gas Revenue Blanket</v>
          </cell>
          <cell r="G385" t="str">
            <v>New Revenue - Growth</v>
          </cell>
          <cell r="M385">
            <v>5544</v>
          </cell>
          <cell r="N385">
            <v>16777</v>
          </cell>
          <cell r="O385">
            <v>42127</v>
          </cell>
          <cell r="P385">
            <v>757</v>
          </cell>
          <cell r="Q385">
            <v>13380</v>
          </cell>
          <cell r="R385">
            <v>50522</v>
          </cell>
          <cell r="S385">
            <v>38598</v>
          </cell>
          <cell r="T385">
            <v>68443</v>
          </cell>
          <cell r="U385">
            <v>16244</v>
          </cell>
          <cell r="V385">
            <v>4908</v>
          </cell>
          <cell r="W385">
            <v>15608</v>
          </cell>
          <cell r="X385">
            <v>85040</v>
          </cell>
          <cell r="Y385">
            <v>5782</v>
          </cell>
          <cell r="Z385">
            <v>17497</v>
          </cell>
          <cell r="AA385">
            <v>43934</v>
          </cell>
          <cell r="AB385">
            <v>789</v>
          </cell>
          <cell r="AC385">
            <v>13954</v>
          </cell>
          <cell r="AD385">
            <v>52689</v>
          </cell>
          <cell r="AE385">
            <v>40253</v>
          </cell>
          <cell r="AF385">
            <v>71378</v>
          </cell>
          <cell r="AG385">
            <v>16941</v>
          </cell>
          <cell r="AH385">
            <v>5119</v>
          </cell>
          <cell r="AI385">
            <v>16278</v>
          </cell>
          <cell r="AJ385">
            <v>88687</v>
          </cell>
        </row>
        <row r="386">
          <cell r="B386" t="str">
            <v>Gas Distribution 374-387</v>
          </cell>
          <cell r="C386" t="str">
            <v>GD</v>
          </cell>
          <cell r="D386" t="str">
            <v>AA</v>
          </cell>
          <cell r="E386" t="str">
            <v>BI_ZBO11 - Gas Revenue Blanket-Othello</v>
          </cell>
          <cell r="F386" t="str">
            <v>ER_1001 - Gas Revenue Blanket</v>
          </cell>
          <cell r="G386" t="str">
            <v>New Revenue - Growth</v>
          </cell>
          <cell r="M386">
            <v>0</v>
          </cell>
          <cell r="N386">
            <v>0</v>
          </cell>
          <cell r="O386">
            <v>0</v>
          </cell>
          <cell r="P386">
            <v>0</v>
          </cell>
          <cell r="Q386">
            <v>0</v>
          </cell>
          <cell r="R386">
            <v>71</v>
          </cell>
          <cell r="S386">
            <v>0</v>
          </cell>
          <cell r="T386">
            <v>0</v>
          </cell>
          <cell r="U386">
            <v>0</v>
          </cell>
          <cell r="V386">
            <v>0</v>
          </cell>
          <cell r="W386">
            <v>0</v>
          </cell>
          <cell r="X386">
            <v>0</v>
          </cell>
          <cell r="Y386">
            <v>0</v>
          </cell>
          <cell r="Z386">
            <v>0</v>
          </cell>
          <cell r="AA386">
            <v>0</v>
          </cell>
          <cell r="AB386">
            <v>0</v>
          </cell>
          <cell r="AC386">
            <v>0</v>
          </cell>
          <cell r="AD386">
            <v>74</v>
          </cell>
          <cell r="AE386">
            <v>0</v>
          </cell>
          <cell r="AF386">
            <v>0</v>
          </cell>
          <cell r="AG386">
            <v>0</v>
          </cell>
          <cell r="AH386">
            <v>0</v>
          </cell>
          <cell r="AI386">
            <v>0</v>
          </cell>
          <cell r="AJ386">
            <v>0</v>
          </cell>
        </row>
        <row r="387">
          <cell r="B387" t="str">
            <v>Gas Distribution 374-387</v>
          </cell>
          <cell r="C387" t="str">
            <v>GD</v>
          </cell>
          <cell r="D387" t="str">
            <v>AA</v>
          </cell>
          <cell r="E387" t="str">
            <v>BI_MN508 - ORCA Regulators</v>
          </cell>
          <cell r="F387" t="str">
            <v>ER_1051 - Gas Regulators Minor Blanket</v>
          </cell>
          <cell r="G387" t="str">
            <v>New Revenue - Growth</v>
          </cell>
          <cell r="M387">
            <v>0</v>
          </cell>
          <cell r="N387">
            <v>3955</v>
          </cell>
          <cell r="O387">
            <v>4680</v>
          </cell>
          <cell r="P387">
            <v>4373</v>
          </cell>
          <cell r="Q387">
            <v>141</v>
          </cell>
          <cell r="R387">
            <v>0</v>
          </cell>
          <cell r="S387">
            <v>2240</v>
          </cell>
          <cell r="T387">
            <v>3897</v>
          </cell>
          <cell r="U387">
            <v>0</v>
          </cell>
          <cell r="V387">
            <v>0</v>
          </cell>
          <cell r="W387">
            <v>4725</v>
          </cell>
          <cell r="X387">
            <v>743</v>
          </cell>
          <cell r="Y387">
            <v>0</v>
          </cell>
          <cell r="Z387">
            <v>4101</v>
          </cell>
          <cell r="AA387">
            <v>4852</v>
          </cell>
          <cell r="AB387">
            <v>4535</v>
          </cell>
          <cell r="AC387">
            <v>146</v>
          </cell>
          <cell r="AD387">
            <v>0</v>
          </cell>
          <cell r="AE387">
            <v>2322</v>
          </cell>
          <cell r="AF387">
            <v>4041</v>
          </cell>
          <cell r="AG387">
            <v>0</v>
          </cell>
          <cell r="AH387">
            <v>0</v>
          </cell>
          <cell r="AI387">
            <v>4899</v>
          </cell>
          <cell r="AJ387">
            <v>771</v>
          </cell>
        </row>
        <row r="388">
          <cell r="B388" t="str">
            <v>Gas Distribution 374-387</v>
          </cell>
          <cell r="C388" t="str">
            <v>GD</v>
          </cell>
          <cell r="D388" t="str">
            <v>OR</v>
          </cell>
          <cell r="E388" t="str">
            <v>BI_MN002 - Gas Meter and Metering Equipment Purchases - OR</v>
          </cell>
          <cell r="F388" t="str">
            <v>ER_1056 - Gas Meter and Metering Equipment Purchases</v>
          </cell>
          <cell r="G388" t="str">
            <v>New Revenue - Growth</v>
          </cell>
          <cell r="M388">
            <v>21936</v>
          </cell>
          <cell r="N388">
            <v>73976</v>
          </cell>
          <cell r="O388">
            <v>30747</v>
          </cell>
          <cell r="P388">
            <v>22756</v>
          </cell>
          <cell r="Q388">
            <v>99473</v>
          </cell>
          <cell r="R388">
            <v>134778</v>
          </cell>
          <cell r="S388">
            <v>158751</v>
          </cell>
          <cell r="T388">
            <v>158529</v>
          </cell>
          <cell r="U388">
            <v>315422</v>
          </cell>
          <cell r="V388">
            <v>94882</v>
          </cell>
          <cell r="W388">
            <v>78816</v>
          </cell>
          <cell r="X388">
            <v>96019</v>
          </cell>
          <cell r="Y388">
            <v>19647</v>
          </cell>
          <cell r="Z388">
            <v>66256</v>
          </cell>
          <cell r="AA388">
            <v>27538</v>
          </cell>
          <cell r="AB388">
            <v>20381</v>
          </cell>
          <cell r="AC388">
            <v>89092</v>
          </cell>
          <cell r="AD388">
            <v>120712</v>
          </cell>
          <cell r="AE388">
            <v>142184</v>
          </cell>
          <cell r="AF388">
            <v>141985</v>
          </cell>
          <cell r="AG388">
            <v>282505</v>
          </cell>
          <cell r="AH388">
            <v>84980</v>
          </cell>
          <cell r="AI388">
            <v>70590</v>
          </cell>
          <cell r="AJ388">
            <v>85998</v>
          </cell>
        </row>
        <row r="389">
          <cell r="B389" t="str">
            <v>Facilities 390-391</v>
          </cell>
          <cell r="C389" t="str">
            <v>CD</v>
          </cell>
          <cell r="D389" t="str">
            <v>AA</v>
          </cell>
          <cell r="E389" t="str">
            <v>BI_30A50 - St Light Minor Blanket - System</v>
          </cell>
          <cell r="F389" t="str">
            <v>ER_1004 - Street Lt Minor Blanket</v>
          </cell>
          <cell r="G389" t="str">
            <v>New Revenue - Growth</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0">
          <cell r="B390" t="str">
            <v>Facilities 390-391</v>
          </cell>
          <cell r="C390" t="str">
            <v>CD</v>
          </cell>
          <cell r="D390" t="str">
            <v>AA</v>
          </cell>
          <cell r="E390" t="str">
            <v>BI_37A50 - Area Light Minor Blanket - System</v>
          </cell>
          <cell r="F390" t="str">
            <v>ER_1005 - Area Light Minor Blanket</v>
          </cell>
          <cell r="G390" t="str">
            <v>New Revenue - Growth</v>
          </cell>
          <cell r="M390">
            <v>231106</v>
          </cell>
          <cell r="N390">
            <v>230108</v>
          </cell>
          <cell r="O390">
            <v>230108</v>
          </cell>
          <cell r="P390">
            <v>230108</v>
          </cell>
          <cell r="Q390">
            <v>230108</v>
          </cell>
          <cell r="R390">
            <v>230108</v>
          </cell>
          <cell r="S390">
            <v>230108</v>
          </cell>
          <cell r="T390">
            <v>230108</v>
          </cell>
          <cell r="U390">
            <v>230108</v>
          </cell>
          <cell r="V390">
            <v>230108</v>
          </cell>
          <cell r="W390">
            <v>230108</v>
          </cell>
          <cell r="X390">
            <v>230108</v>
          </cell>
          <cell r="Y390">
            <v>230108</v>
          </cell>
          <cell r="Z390">
            <v>230108</v>
          </cell>
          <cell r="AA390">
            <v>230108</v>
          </cell>
          <cell r="AB390">
            <v>230108</v>
          </cell>
          <cell r="AC390">
            <v>230108</v>
          </cell>
          <cell r="AD390">
            <v>230108</v>
          </cell>
          <cell r="AE390">
            <v>230108</v>
          </cell>
          <cell r="AF390">
            <v>230108</v>
          </cell>
          <cell r="AG390">
            <v>230108</v>
          </cell>
          <cell r="AH390">
            <v>230108</v>
          </cell>
          <cell r="AI390">
            <v>230108</v>
          </cell>
          <cell r="AJ390">
            <v>230108</v>
          </cell>
        </row>
        <row r="391">
          <cell r="B391" t="str">
            <v>Facilities 390-391</v>
          </cell>
          <cell r="C391" t="str">
            <v>CD</v>
          </cell>
          <cell r="D391" t="str">
            <v>AA</v>
          </cell>
          <cell r="E391" t="str">
            <v>BI_37A50 - Area Light Minor Blanket - System</v>
          </cell>
          <cell r="F391" t="str">
            <v>ER_1005 - Area Light Minor Blanket</v>
          </cell>
          <cell r="G391" t="str">
            <v>New Revenue - Growth</v>
          </cell>
          <cell r="M391">
            <v>19892</v>
          </cell>
          <cell r="N391">
            <v>19892</v>
          </cell>
          <cell r="O391">
            <v>19892</v>
          </cell>
          <cell r="P391">
            <v>19892</v>
          </cell>
          <cell r="Q391">
            <v>19892</v>
          </cell>
          <cell r="R391">
            <v>19892</v>
          </cell>
          <cell r="S391">
            <v>19892</v>
          </cell>
          <cell r="T391">
            <v>19892</v>
          </cell>
          <cell r="U391">
            <v>19892</v>
          </cell>
          <cell r="V391">
            <v>19892</v>
          </cell>
          <cell r="W391">
            <v>19892</v>
          </cell>
          <cell r="X391">
            <v>19892</v>
          </cell>
          <cell r="Y391">
            <v>19892</v>
          </cell>
          <cell r="Z391">
            <v>19892</v>
          </cell>
          <cell r="AA391">
            <v>19892</v>
          </cell>
          <cell r="AB391">
            <v>19892</v>
          </cell>
          <cell r="AC391">
            <v>19892</v>
          </cell>
          <cell r="AD391">
            <v>19892</v>
          </cell>
          <cell r="AE391">
            <v>19892</v>
          </cell>
          <cell r="AF391">
            <v>19892</v>
          </cell>
          <cell r="AG391">
            <v>19892</v>
          </cell>
          <cell r="AH391">
            <v>19892</v>
          </cell>
          <cell r="AI391">
            <v>19892</v>
          </cell>
          <cell r="AJ391">
            <v>19892</v>
          </cell>
        </row>
        <row r="392">
          <cell r="B392" t="str">
            <v>Software 303</v>
          </cell>
          <cell r="C392" t="str">
            <v>CD</v>
          </cell>
          <cell r="D392" t="str">
            <v>AA</v>
          </cell>
          <cell r="E392" t="str">
            <v>BI_ST809 - Kaiser 115 Tap</v>
          </cell>
          <cell r="F392" t="str">
            <v>ER_1000 - Electric Revenue Blanket</v>
          </cell>
          <cell r="G392" t="str">
            <v>New Revenue - Growth</v>
          </cell>
          <cell r="M392">
            <v>0</v>
          </cell>
          <cell r="N392">
            <v>0</v>
          </cell>
          <cell r="O392">
            <v>1205</v>
          </cell>
          <cell r="P392">
            <v>0</v>
          </cell>
          <cell r="Q392">
            <v>0</v>
          </cell>
          <cell r="R392">
            <v>12037</v>
          </cell>
          <cell r="S392">
            <v>0</v>
          </cell>
          <cell r="T392">
            <v>0</v>
          </cell>
          <cell r="U392">
            <v>18055</v>
          </cell>
          <cell r="V392">
            <v>0</v>
          </cell>
          <cell r="W392">
            <v>0</v>
          </cell>
          <cell r="X392">
            <v>33704</v>
          </cell>
          <cell r="Y392">
            <v>0</v>
          </cell>
          <cell r="Z392">
            <v>0</v>
          </cell>
          <cell r="AA392">
            <v>1279</v>
          </cell>
          <cell r="AB392">
            <v>0</v>
          </cell>
          <cell r="AC392">
            <v>0</v>
          </cell>
          <cell r="AD392">
            <v>12777</v>
          </cell>
          <cell r="AE392">
            <v>0</v>
          </cell>
          <cell r="AF392">
            <v>0</v>
          </cell>
          <cell r="AG392">
            <v>19166</v>
          </cell>
          <cell r="AH392">
            <v>0</v>
          </cell>
          <cell r="AI392">
            <v>0</v>
          </cell>
          <cell r="AJ392">
            <v>35778</v>
          </cell>
        </row>
        <row r="393">
          <cell r="B393" t="str">
            <v>General 12yr 389 / 393-395 / 397-398</v>
          </cell>
          <cell r="C393" t="str">
            <v>CD</v>
          </cell>
          <cell r="D393" t="str">
            <v>AA</v>
          </cell>
          <cell r="E393" t="str">
            <v>BI_37A50 - Area Light Minor Blanket - System</v>
          </cell>
          <cell r="F393" t="str">
            <v>ER_1005 - Area Light Minor Blanket</v>
          </cell>
          <cell r="G393" t="str">
            <v>New Revenue - Growth</v>
          </cell>
          <cell r="M393">
            <v>25113</v>
          </cell>
          <cell r="N393">
            <v>25113</v>
          </cell>
          <cell r="O393">
            <v>25113</v>
          </cell>
          <cell r="P393">
            <v>25113</v>
          </cell>
          <cell r="Q393">
            <v>25113</v>
          </cell>
          <cell r="R393">
            <v>25113</v>
          </cell>
          <cell r="S393">
            <v>25113</v>
          </cell>
          <cell r="T393">
            <v>25113</v>
          </cell>
          <cell r="U393">
            <v>25113</v>
          </cell>
          <cell r="V393">
            <v>25113</v>
          </cell>
          <cell r="W393">
            <v>25113</v>
          </cell>
          <cell r="X393">
            <v>25113</v>
          </cell>
          <cell r="Y393">
            <v>25113</v>
          </cell>
          <cell r="Z393">
            <v>25113</v>
          </cell>
          <cell r="AA393">
            <v>25113</v>
          </cell>
          <cell r="AB393">
            <v>25113</v>
          </cell>
          <cell r="AC393">
            <v>25113</v>
          </cell>
          <cell r="AD393">
            <v>25113</v>
          </cell>
          <cell r="AE393">
            <v>25113</v>
          </cell>
          <cell r="AF393">
            <v>25113</v>
          </cell>
          <cell r="AG393">
            <v>25113</v>
          </cell>
          <cell r="AH393">
            <v>25113</v>
          </cell>
          <cell r="AI393">
            <v>25113</v>
          </cell>
          <cell r="AJ393">
            <v>25113</v>
          </cell>
        </row>
        <row r="394">
          <cell r="B394" t="str">
            <v>General 12yr 389 / 393-395 / 397-398</v>
          </cell>
          <cell r="C394" t="str">
            <v>CD</v>
          </cell>
          <cell r="D394" t="str">
            <v>AA</v>
          </cell>
          <cell r="E394" t="str">
            <v>BI_37A50 - Area Light Minor Blanket - System</v>
          </cell>
          <cell r="F394" t="str">
            <v>ER_1005 - Area Light Minor Blanket</v>
          </cell>
          <cell r="G394" t="str">
            <v>New Revenue - Growth</v>
          </cell>
          <cell r="M394">
            <v>183221</v>
          </cell>
          <cell r="N394">
            <v>183221</v>
          </cell>
          <cell r="O394">
            <v>183221</v>
          </cell>
          <cell r="P394">
            <v>183221</v>
          </cell>
          <cell r="Q394">
            <v>183221</v>
          </cell>
          <cell r="R394">
            <v>183221</v>
          </cell>
          <cell r="S394">
            <v>183221</v>
          </cell>
          <cell r="T394">
            <v>183221</v>
          </cell>
          <cell r="U394">
            <v>183221</v>
          </cell>
          <cell r="V394">
            <v>183221</v>
          </cell>
          <cell r="W394">
            <v>183221</v>
          </cell>
          <cell r="X394">
            <v>183221</v>
          </cell>
          <cell r="Y394">
            <v>182971</v>
          </cell>
          <cell r="Z394">
            <v>182971</v>
          </cell>
          <cell r="AA394">
            <v>182971</v>
          </cell>
          <cell r="AB394">
            <v>182971</v>
          </cell>
          <cell r="AC394">
            <v>182971</v>
          </cell>
          <cell r="AD394">
            <v>182971</v>
          </cell>
          <cell r="AE394">
            <v>182971</v>
          </cell>
          <cell r="AF394">
            <v>182971</v>
          </cell>
          <cell r="AG394">
            <v>182971</v>
          </cell>
          <cell r="AH394">
            <v>182971</v>
          </cell>
          <cell r="AI394">
            <v>182971</v>
          </cell>
          <cell r="AJ394">
            <v>182971</v>
          </cell>
        </row>
        <row r="395">
          <cell r="B395" t="str">
            <v>Transportation and Tools 392 / 396</v>
          </cell>
          <cell r="C395" t="str">
            <v>CD</v>
          </cell>
          <cell r="D395" t="str">
            <v>AA</v>
          </cell>
          <cell r="E395" t="str">
            <v>BI_37A50 - Area Light Minor Blanket - System</v>
          </cell>
          <cell r="F395" t="str">
            <v>ER_1005 - Area Light Minor Blanket</v>
          </cell>
          <cell r="G395" t="str">
            <v>New Revenue - Growth</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row>
        <row r="396">
          <cell r="B396" t="str">
            <v>Transportation and Tools 392 / 396</v>
          </cell>
          <cell r="C396" t="str">
            <v>GD</v>
          </cell>
          <cell r="D396" t="str">
            <v>OR</v>
          </cell>
          <cell r="E396" t="str">
            <v>BI_37A50 - Area Light Minor Blanket - System</v>
          </cell>
          <cell r="F396" t="str">
            <v>ER_1005 - Area Light Minor Blanket</v>
          </cell>
          <cell r="G396" t="str">
            <v>New Revenue - Growth</v>
          </cell>
          <cell r="M396">
            <v>0</v>
          </cell>
          <cell r="N396">
            <v>27721</v>
          </cell>
          <cell r="O396">
            <v>27721</v>
          </cell>
          <cell r="P396">
            <v>27721</v>
          </cell>
          <cell r="Q396">
            <v>27721</v>
          </cell>
          <cell r="R396">
            <v>27721</v>
          </cell>
          <cell r="S396">
            <v>27721</v>
          </cell>
          <cell r="T396">
            <v>27721</v>
          </cell>
          <cell r="U396">
            <v>27721</v>
          </cell>
          <cell r="V396">
            <v>27721</v>
          </cell>
          <cell r="W396">
            <v>27721</v>
          </cell>
          <cell r="X396">
            <v>27721</v>
          </cell>
          <cell r="Y396">
            <v>27721</v>
          </cell>
          <cell r="Z396">
            <v>27721</v>
          </cell>
          <cell r="AA396">
            <v>27721</v>
          </cell>
          <cell r="AB396">
            <v>27721</v>
          </cell>
          <cell r="AC396">
            <v>27721</v>
          </cell>
          <cell r="AD396">
            <v>27721</v>
          </cell>
          <cell r="AE396">
            <v>27721</v>
          </cell>
          <cell r="AF396">
            <v>27721</v>
          </cell>
          <cell r="AG396">
            <v>27721</v>
          </cell>
          <cell r="AH396">
            <v>27721</v>
          </cell>
          <cell r="AI396">
            <v>27721</v>
          </cell>
          <cell r="AJ396">
            <v>27721</v>
          </cell>
        </row>
        <row r="397">
          <cell r="B397" t="str">
            <v>Transportation and Tools 392 / 396</v>
          </cell>
          <cell r="C397" t="str">
            <v>GD</v>
          </cell>
          <cell r="D397" t="str">
            <v>AA</v>
          </cell>
          <cell r="E397" t="str">
            <v>BI_00I02 - Gas Op Qual - Tooling, Vehicles and Material</v>
          </cell>
          <cell r="F397" t="str">
            <v>ER_7208 - Gas Op Qual - Tooling, Vehicles and Material</v>
          </cell>
          <cell r="G397" t="str">
            <v>Gas Operator Qualification Compliance</v>
          </cell>
          <cell r="M397">
            <v>0</v>
          </cell>
          <cell r="N397">
            <v>0</v>
          </cell>
          <cell r="O397">
            <v>1998</v>
          </cell>
          <cell r="P397">
            <v>0</v>
          </cell>
          <cell r="Q397">
            <v>0</v>
          </cell>
          <cell r="R397">
            <v>20001</v>
          </cell>
          <cell r="S397">
            <v>0</v>
          </cell>
          <cell r="T397">
            <v>0</v>
          </cell>
          <cell r="U397">
            <v>29999</v>
          </cell>
          <cell r="V397">
            <v>0</v>
          </cell>
          <cell r="W397">
            <v>0</v>
          </cell>
          <cell r="X397">
            <v>68002</v>
          </cell>
          <cell r="Y397">
            <v>0</v>
          </cell>
          <cell r="Z397">
            <v>0</v>
          </cell>
          <cell r="AA397">
            <v>450</v>
          </cell>
          <cell r="AB397">
            <v>0</v>
          </cell>
          <cell r="AC397">
            <v>0</v>
          </cell>
          <cell r="AD397">
            <v>4500</v>
          </cell>
          <cell r="AE397">
            <v>0</v>
          </cell>
          <cell r="AF397">
            <v>0</v>
          </cell>
          <cell r="AG397">
            <v>6750</v>
          </cell>
          <cell r="AH397">
            <v>0</v>
          </cell>
          <cell r="AI397">
            <v>0</v>
          </cell>
          <cell r="AJ397">
            <v>15300</v>
          </cell>
        </row>
        <row r="398">
          <cell r="B398" t="str">
            <v>Gas Underground Storage 350-357</v>
          </cell>
          <cell r="C398" t="str">
            <v>GD</v>
          </cell>
          <cell r="D398" t="str">
            <v>OR</v>
          </cell>
          <cell r="E398" t="str">
            <v>BI_GN500 - Cougar Gulch Gas Extension</v>
          </cell>
          <cell r="F398" t="str">
            <v>ER_1001 - Gas Revenue Blanket</v>
          </cell>
          <cell r="G398" t="str">
            <v>New Revenue - Growth</v>
          </cell>
          <cell r="M398">
            <v>19135</v>
          </cell>
          <cell r="N398">
            <v>19135</v>
          </cell>
          <cell r="O398">
            <v>19135</v>
          </cell>
          <cell r="P398">
            <v>19135</v>
          </cell>
          <cell r="Q398">
            <v>19135</v>
          </cell>
          <cell r="R398">
            <v>19135</v>
          </cell>
          <cell r="S398">
            <v>19135</v>
          </cell>
          <cell r="T398">
            <v>19135</v>
          </cell>
          <cell r="U398">
            <v>19135</v>
          </cell>
          <cell r="V398">
            <v>19135</v>
          </cell>
          <cell r="W398">
            <v>19135</v>
          </cell>
          <cell r="X398">
            <v>19135</v>
          </cell>
          <cell r="Y398">
            <v>19068</v>
          </cell>
          <cell r="Z398">
            <v>19068</v>
          </cell>
          <cell r="AA398">
            <v>19068</v>
          </cell>
          <cell r="AB398">
            <v>19068</v>
          </cell>
          <cell r="AC398">
            <v>19068</v>
          </cell>
          <cell r="AD398">
            <v>19068</v>
          </cell>
          <cell r="AE398">
            <v>19068</v>
          </cell>
          <cell r="AF398">
            <v>19068</v>
          </cell>
          <cell r="AG398">
            <v>19068</v>
          </cell>
          <cell r="AH398">
            <v>19068</v>
          </cell>
          <cell r="AI398">
            <v>19068</v>
          </cell>
          <cell r="AJ398">
            <v>19068</v>
          </cell>
        </row>
        <row r="399">
          <cell r="B399" t="str">
            <v>General 12yr 389 / 393-395 / 397-398</v>
          </cell>
          <cell r="C399" t="str">
            <v>CD</v>
          </cell>
          <cell r="D399" t="str">
            <v>AA</v>
          </cell>
          <cell r="E399" t="str">
            <v>BI_ZWO24 - Industrial Gas Customers-Minor Blanket</v>
          </cell>
          <cell r="F399" t="str">
            <v>ER_1052 - Industrial Gas Customer Minor Blanket</v>
          </cell>
          <cell r="G399" t="str">
            <v>New Revenue - Growth</v>
          </cell>
          <cell r="M399">
            <v>-113365</v>
          </cell>
          <cell r="N399">
            <v>-113365</v>
          </cell>
          <cell r="O399">
            <v>-113365</v>
          </cell>
          <cell r="P399">
            <v>-113365</v>
          </cell>
          <cell r="Q399">
            <v>-113365</v>
          </cell>
          <cell r="R399">
            <v>-113365</v>
          </cell>
          <cell r="S399">
            <v>-113365</v>
          </cell>
          <cell r="T399">
            <v>-113365</v>
          </cell>
          <cell r="U399">
            <v>-113365</v>
          </cell>
          <cell r="V399">
            <v>-113365</v>
          </cell>
          <cell r="W399">
            <v>-113365</v>
          </cell>
          <cell r="X399">
            <v>-113365</v>
          </cell>
          <cell r="Y399">
            <v>-151920</v>
          </cell>
          <cell r="Z399">
            <v>-151920</v>
          </cell>
          <cell r="AA399">
            <v>-151920</v>
          </cell>
          <cell r="AB399">
            <v>-151920</v>
          </cell>
          <cell r="AC399">
            <v>-151920</v>
          </cell>
          <cell r="AD399">
            <v>-151920</v>
          </cell>
          <cell r="AE399">
            <v>-151920</v>
          </cell>
          <cell r="AF399">
            <v>-151920</v>
          </cell>
          <cell r="AG399">
            <v>-151920</v>
          </cell>
          <cell r="AH399">
            <v>-151920</v>
          </cell>
          <cell r="AI399">
            <v>-151920</v>
          </cell>
          <cell r="AJ399">
            <v>-151920</v>
          </cell>
        </row>
        <row r="400">
          <cell r="B400" t="str">
            <v>Facilities 390-391</v>
          </cell>
          <cell r="C400" t="str">
            <v>CD</v>
          </cell>
          <cell r="D400" t="str">
            <v>AA</v>
          </cell>
          <cell r="E400" t="str">
            <v>BI_37A50 - Area Light Minor Blanket - System</v>
          </cell>
          <cell r="F400" t="str">
            <v>ER_1005 - Area Light Minor Blanket</v>
          </cell>
          <cell r="G400" t="str">
            <v>New Revenue - Growth</v>
          </cell>
          <cell r="M400">
            <v>0</v>
          </cell>
          <cell r="N400">
            <v>0</v>
          </cell>
          <cell r="O400">
            <v>0</v>
          </cell>
          <cell r="P400">
            <v>0</v>
          </cell>
          <cell r="Q400">
            <v>0</v>
          </cell>
          <cell r="R400">
            <v>0</v>
          </cell>
          <cell r="S400">
            <v>0</v>
          </cell>
          <cell r="T400">
            <v>0</v>
          </cell>
          <cell r="U400">
            <v>951490</v>
          </cell>
          <cell r="V400">
            <v>19105</v>
          </cell>
          <cell r="W400">
            <v>9689</v>
          </cell>
          <cell r="X400">
            <v>16328</v>
          </cell>
          <cell r="Y400">
            <v>0</v>
          </cell>
          <cell r="Z400">
            <v>0</v>
          </cell>
          <cell r="AA400">
            <v>0</v>
          </cell>
          <cell r="AB400">
            <v>0</v>
          </cell>
          <cell r="AC400">
            <v>0</v>
          </cell>
          <cell r="AD400">
            <v>0</v>
          </cell>
          <cell r="AE400">
            <v>0</v>
          </cell>
          <cell r="AF400">
            <v>0</v>
          </cell>
          <cell r="AG400">
            <v>0</v>
          </cell>
          <cell r="AH400">
            <v>0</v>
          </cell>
          <cell r="AI400">
            <v>0</v>
          </cell>
          <cell r="AJ400">
            <v>0</v>
          </cell>
        </row>
        <row r="401">
          <cell r="B401" t="str">
            <v>Transportation and Tools 392 / 396</v>
          </cell>
          <cell r="C401" t="str">
            <v>CD</v>
          </cell>
          <cell r="D401" t="str">
            <v>AA</v>
          </cell>
          <cell r="E401" t="str">
            <v>BI_02K51 - Telematics 2025</v>
          </cell>
          <cell r="F401" t="str">
            <v>ER_7008 - Telematics 2025</v>
          </cell>
          <cell r="G401" t="str">
            <v>Telematics 2025</v>
          </cell>
          <cell r="M401">
            <v>82676</v>
          </cell>
          <cell r="N401">
            <v>0</v>
          </cell>
          <cell r="O401">
            <v>0</v>
          </cell>
          <cell r="P401">
            <v>0</v>
          </cell>
          <cell r="Q401">
            <v>0</v>
          </cell>
          <cell r="R401">
            <v>0</v>
          </cell>
          <cell r="S401">
            <v>254824</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950000</v>
          </cell>
          <cell r="AH401">
            <v>0</v>
          </cell>
          <cell r="AI401">
            <v>0</v>
          </cell>
          <cell r="AJ401">
            <v>0</v>
          </cell>
        </row>
        <row r="402">
          <cell r="B402" t="str">
            <v>Software 303</v>
          </cell>
          <cell r="C402" t="str">
            <v>CD</v>
          </cell>
          <cell r="D402" t="str">
            <v>AA</v>
          </cell>
          <cell r="E402" t="str">
            <v>BI_10A50 - Electric Rev Blanket - System</v>
          </cell>
          <cell r="F402" t="str">
            <v>ER_1000 - Electric Revenue Blanket</v>
          </cell>
          <cell r="G402" t="str">
            <v>New Revenue - Growth</v>
          </cell>
          <cell r="M402">
            <v>0</v>
          </cell>
          <cell r="N402">
            <v>0</v>
          </cell>
          <cell r="O402">
            <v>0</v>
          </cell>
          <cell r="P402">
            <v>0</v>
          </cell>
          <cell r="Q402">
            <v>0</v>
          </cell>
          <cell r="R402">
            <v>0</v>
          </cell>
          <cell r="S402">
            <v>0</v>
          </cell>
          <cell r="T402">
            <v>0</v>
          </cell>
          <cell r="U402">
            <v>0</v>
          </cell>
          <cell r="V402">
            <v>0</v>
          </cell>
          <cell r="W402">
            <v>99773</v>
          </cell>
          <cell r="X402">
            <v>10</v>
          </cell>
          <cell r="Y402">
            <v>0</v>
          </cell>
          <cell r="Z402">
            <v>12000</v>
          </cell>
          <cell r="AA402">
            <v>0</v>
          </cell>
          <cell r="AB402">
            <v>0</v>
          </cell>
          <cell r="AC402">
            <v>0</v>
          </cell>
          <cell r="AD402">
            <v>0</v>
          </cell>
          <cell r="AE402">
            <v>0</v>
          </cell>
          <cell r="AF402">
            <v>0</v>
          </cell>
          <cell r="AG402">
            <v>0</v>
          </cell>
          <cell r="AH402">
            <v>0</v>
          </cell>
          <cell r="AI402">
            <v>0</v>
          </cell>
          <cell r="AJ402">
            <v>95000</v>
          </cell>
        </row>
        <row r="403">
          <cell r="B403" t="str">
            <v>General 5yr 389 / 393-395 / 397-398</v>
          </cell>
          <cell r="C403" t="str">
            <v>CD</v>
          </cell>
          <cell r="D403" t="str">
            <v>AA</v>
          </cell>
          <cell r="E403" t="str">
            <v>BI_30A50 - St Light Minor Blanket - System</v>
          </cell>
          <cell r="F403" t="str">
            <v>ER_1004 - Street Lt Minor Blanket</v>
          </cell>
          <cell r="G403" t="str">
            <v>New Revenue - Growth</v>
          </cell>
          <cell r="M403">
            <v>0</v>
          </cell>
          <cell r="N403">
            <v>0</v>
          </cell>
          <cell r="O403">
            <v>0</v>
          </cell>
          <cell r="P403">
            <v>0</v>
          </cell>
          <cell r="Q403">
            <v>0</v>
          </cell>
          <cell r="R403">
            <v>0</v>
          </cell>
          <cell r="S403">
            <v>0</v>
          </cell>
          <cell r="T403">
            <v>0</v>
          </cell>
          <cell r="U403">
            <v>0</v>
          </cell>
          <cell r="V403">
            <v>699537</v>
          </cell>
          <cell r="W403">
            <v>24697</v>
          </cell>
          <cell r="X403">
            <v>24697</v>
          </cell>
          <cell r="Y403">
            <v>0</v>
          </cell>
          <cell r="Z403">
            <v>0</v>
          </cell>
          <cell r="AA403">
            <v>0</v>
          </cell>
          <cell r="AB403">
            <v>0</v>
          </cell>
          <cell r="AC403">
            <v>0</v>
          </cell>
          <cell r="AD403">
            <v>0</v>
          </cell>
          <cell r="AE403">
            <v>0</v>
          </cell>
          <cell r="AF403">
            <v>0</v>
          </cell>
          <cell r="AG403">
            <v>0</v>
          </cell>
          <cell r="AH403">
            <v>1345089</v>
          </cell>
          <cell r="AI403">
            <v>18850</v>
          </cell>
          <cell r="AJ403">
            <v>18850</v>
          </cell>
        </row>
        <row r="404">
          <cell r="B404" t="str">
            <v>General 12yr 389 / 393-395 / 397-398</v>
          </cell>
          <cell r="C404" t="str">
            <v>CD</v>
          </cell>
          <cell r="D404" t="str">
            <v>AA</v>
          </cell>
          <cell r="E404" t="str">
            <v>BI_30A50 - St Light Minor Blanket - System</v>
          </cell>
          <cell r="F404" t="str">
            <v>ER_1004 - Street Lt Minor Blanket</v>
          </cell>
          <cell r="G404" t="str">
            <v>New Revenue - Growth</v>
          </cell>
          <cell r="M404">
            <v>0</v>
          </cell>
          <cell r="N404">
            <v>60097</v>
          </cell>
          <cell r="O404">
            <v>4794</v>
          </cell>
          <cell r="P404">
            <v>0</v>
          </cell>
          <cell r="Q404">
            <v>0</v>
          </cell>
          <cell r="R404">
            <v>0</v>
          </cell>
          <cell r="S404">
            <v>0</v>
          </cell>
          <cell r="T404">
            <v>25857</v>
          </cell>
          <cell r="U404">
            <v>0</v>
          </cell>
          <cell r="V404">
            <v>0</v>
          </cell>
          <cell r="W404">
            <v>75060</v>
          </cell>
          <cell r="X404">
            <v>4766</v>
          </cell>
          <cell r="Y404">
            <v>0</v>
          </cell>
          <cell r="Z404">
            <v>139849</v>
          </cell>
          <cell r="AA404">
            <v>4766</v>
          </cell>
          <cell r="AB404">
            <v>0</v>
          </cell>
          <cell r="AC404">
            <v>198299</v>
          </cell>
          <cell r="AD404">
            <v>18155</v>
          </cell>
          <cell r="AE404">
            <v>0</v>
          </cell>
          <cell r="AF404">
            <v>100314</v>
          </cell>
          <cell r="AG404">
            <v>50001</v>
          </cell>
          <cell r="AH404">
            <v>0</v>
          </cell>
          <cell r="AI404">
            <v>0</v>
          </cell>
          <cell r="AJ404">
            <v>0</v>
          </cell>
        </row>
        <row r="405">
          <cell r="B405" t="str">
            <v>General 12yr 389 / 393-395 / 397-398</v>
          </cell>
          <cell r="C405" t="str">
            <v>CD</v>
          </cell>
          <cell r="D405" t="str">
            <v>AA</v>
          </cell>
          <cell r="E405" t="str">
            <v>BI_30A50 - St Light Minor Blanket - System</v>
          </cell>
          <cell r="F405" t="str">
            <v>ER_1004 - Street Lt Minor Blanket</v>
          </cell>
          <cell r="G405" t="str">
            <v>New Revenue - Growth</v>
          </cell>
          <cell r="M405">
            <v>227744</v>
          </cell>
          <cell r="N405">
            <v>32500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123229</v>
          </cell>
          <cell r="AD405">
            <v>0</v>
          </cell>
          <cell r="AE405">
            <v>0</v>
          </cell>
          <cell r="AF405">
            <v>0</v>
          </cell>
          <cell r="AG405">
            <v>0</v>
          </cell>
          <cell r="AH405">
            <v>0</v>
          </cell>
          <cell r="AI405">
            <v>0</v>
          </cell>
          <cell r="AJ405">
            <v>0</v>
          </cell>
        </row>
        <row r="406">
          <cell r="B406" t="str">
            <v>General 5yr 389 / 393-395 / 397-398</v>
          </cell>
          <cell r="C406" t="str">
            <v>CD</v>
          </cell>
          <cell r="D406" t="str">
            <v>AA</v>
          </cell>
          <cell r="E406" t="str">
            <v>BI_37A50 - Area Light Minor Blanket - System</v>
          </cell>
          <cell r="F406" t="str">
            <v>ER_1005 - Area Light Minor Blanket</v>
          </cell>
          <cell r="G406" t="str">
            <v>New Revenue - Growth</v>
          </cell>
          <cell r="M406">
            <v>0</v>
          </cell>
          <cell r="N406">
            <v>0</v>
          </cell>
          <cell r="O406">
            <v>0</v>
          </cell>
          <cell r="P406">
            <v>0</v>
          </cell>
          <cell r="Q406">
            <v>0</v>
          </cell>
          <cell r="R406">
            <v>0</v>
          </cell>
          <cell r="S406">
            <v>0</v>
          </cell>
          <cell r="T406">
            <v>0</v>
          </cell>
          <cell r="U406">
            <v>0</v>
          </cell>
          <cell r="V406">
            <v>0</v>
          </cell>
          <cell r="W406">
            <v>0</v>
          </cell>
          <cell r="X406">
            <v>250000</v>
          </cell>
          <cell r="Y406">
            <v>0</v>
          </cell>
          <cell r="Z406">
            <v>0</v>
          </cell>
          <cell r="AA406">
            <v>0</v>
          </cell>
          <cell r="AB406">
            <v>0</v>
          </cell>
          <cell r="AC406">
            <v>0</v>
          </cell>
          <cell r="AD406">
            <v>0</v>
          </cell>
          <cell r="AE406">
            <v>0</v>
          </cell>
          <cell r="AF406">
            <v>0</v>
          </cell>
          <cell r="AG406">
            <v>0</v>
          </cell>
          <cell r="AH406">
            <v>0</v>
          </cell>
          <cell r="AI406">
            <v>0</v>
          </cell>
          <cell r="AJ406">
            <v>250000</v>
          </cell>
        </row>
        <row r="407">
          <cell r="B407" t="str">
            <v>General 12yr 389 / 393-395 / 397-398</v>
          </cell>
          <cell r="C407" t="str">
            <v>CD</v>
          </cell>
          <cell r="D407" t="str">
            <v>AA</v>
          </cell>
          <cell r="E407" t="str">
            <v>BI_30A50 - St Light Minor Blanket - System</v>
          </cell>
          <cell r="F407" t="str">
            <v>ER_1004 - Street Lt Minor Blanket</v>
          </cell>
          <cell r="G407" t="str">
            <v>New Revenue - Growth</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124990</v>
          </cell>
          <cell r="AB407">
            <v>0</v>
          </cell>
          <cell r="AC407">
            <v>0</v>
          </cell>
          <cell r="AD407">
            <v>0</v>
          </cell>
          <cell r="AE407">
            <v>0</v>
          </cell>
          <cell r="AF407">
            <v>0</v>
          </cell>
          <cell r="AG407">
            <v>0</v>
          </cell>
          <cell r="AH407">
            <v>0</v>
          </cell>
          <cell r="AI407">
            <v>0</v>
          </cell>
          <cell r="AJ407">
            <v>0</v>
          </cell>
        </row>
        <row r="408">
          <cell r="B408" t="str">
            <v>General 12yr 389 / 393-395 / 397-398</v>
          </cell>
          <cell r="C408" t="str">
            <v>CD</v>
          </cell>
          <cell r="D408" t="str">
            <v>AA</v>
          </cell>
          <cell r="E408" t="str">
            <v>BI_BRG24 - Industrial Gas Customers-Minor Blanket</v>
          </cell>
          <cell r="F408" t="str">
            <v>ER_1052 - Industrial Gas Customer Minor Blanket</v>
          </cell>
          <cell r="G408" t="str">
            <v>New Revenue - Growth</v>
          </cell>
          <cell r="M408">
            <v>0</v>
          </cell>
          <cell r="N408">
            <v>0</v>
          </cell>
          <cell r="O408">
            <v>0</v>
          </cell>
          <cell r="P408">
            <v>0</v>
          </cell>
          <cell r="Q408">
            <v>0</v>
          </cell>
          <cell r="R408">
            <v>0</v>
          </cell>
          <cell r="S408">
            <v>0</v>
          </cell>
          <cell r="T408">
            <v>0</v>
          </cell>
          <cell r="U408">
            <v>0</v>
          </cell>
          <cell r="V408">
            <v>0</v>
          </cell>
          <cell r="W408">
            <v>0</v>
          </cell>
          <cell r="X408">
            <v>300000</v>
          </cell>
          <cell r="Y408">
            <v>0</v>
          </cell>
          <cell r="Z408">
            <v>0</v>
          </cell>
          <cell r="AA408">
            <v>0</v>
          </cell>
          <cell r="AB408">
            <v>0</v>
          </cell>
          <cell r="AC408">
            <v>0</v>
          </cell>
          <cell r="AD408">
            <v>0</v>
          </cell>
          <cell r="AE408">
            <v>0</v>
          </cell>
          <cell r="AF408">
            <v>0</v>
          </cell>
          <cell r="AG408">
            <v>0</v>
          </cell>
          <cell r="AH408">
            <v>0</v>
          </cell>
          <cell r="AI408">
            <v>0</v>
          </cell>
          <cell r="AJ408">
            <v>0</v>
          </cell>
        </row>
        <row r="409">
          <cell r="B409" t="str">
            <v>General 12yr 389 / 393-395 / 397-398</v>
          </cell>
          <cell r="C409" t="str">
            <v>CD</v>
          </cell>
          <cell r="D409" t="str">
            <v>AA</v>
          </cell>
          <cell r="E409" t="str">
            <v>BI_BRG24 - Industrial Gas Customers-Minor Blanket</v>
          </cell>
          <cell r="F409" t="str">
            <v>ER_1052 - Industrial Gas Customer Minor Blanket</v>
          </cell>
          <cell r="G409" t="str">
            <v>New Revenue - Growth</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B410" t="str">
            <v>Software 303</v>
          </cell>
          <cell r="C410" t="str">
            <v>CD</v>
          </cell>
          <cell r="D410" t="str">
            <v>AA</v>
          </cell>
          <cell r="E410" t="str">
            <v>BI_13D83 - Gas Rev Projects/Goldendale</v>
          </cell>
          <cell r="F410" t="str">
            <v>ER_1001 - Gas Revenue Blanket</v>
          </cell>
          <cell r="G410" t="str">
            <v>New Revenue - Growth</v>
          </cell>
          <cell r="M410">
            <v>0</v>
          </cell>
          <cell r="N410">
            <v>0</v>
          </cell>
          <cell r="O410">
            <v>0</v>
          </cell>
          <cell r="P410">
            <v>0</v>
          </cell>
          <cell r="Q410">
            <v>0</v>
          </cell>
          <cell r="R410">
            <v>188283</v>
          </cell>
          <cell r="S410">
            <v>0</v>
          </cell>
          <cell r="T410">
            <v>0</v>
          </cell>
          <cell r="U410">
            <v>0</v>
          </cell>
          <cell r="V410">
            <v>0</v>
          </cell>
          <cell r="W410">
            <v>0</v>
          </cell>
          <cell r="X410">
            <v>64068</v>
          </cell>
          <cell r="Y410">
            <v>0</v>
          </cell>
          <cell r="Z410">
            <v>0</v>
          </cell>
          <cell r="AA410">
            <v>0</v>
          </cell>
          <cell r="AB410">
            <v>0</v>
          </cell>
          <cell r="AC410">
            <v>0</v>
          </cell>
          <cell r="AD410">
            <v>0</v>
          </cell>
          <cell r="AE410">
            <v>0</v>
          </cell>
          <cell r="AF410">
            <v>0</v>
          </cell>
          <cell r="AG410">
            <v>0</v>
          </cell>
          <cell r="AH410">
            <v>0</v>
          </cell>
          <cell r="AI410">
            <v>0</v>
          </cell>
          <cell r="AJ410">
            <v>54876</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Washington"/>
      <sheetName val="Washington 2018 AMA Pickup"/>
      <sheetName val="Idaho"/>
      <sheetName val="Oregon"/>
      <sheetName val="2017 Inputs"/>
      <sheetName val="Actl Forcst - WA E"/>
      <sheetName val="Actl Forcst - WA G"/>
      <sheetName val="Actl Forcst - ID E"/>
      <sheetName val="Actl Forcst - ID G"/>
      <sheetName val="Actl Forcst - OR"/>
      <sheetName val="Actl Forcst - TotalCo"/>
      <sheetName val="Actual"/>
      <sheetName val="Actual_Transfers"/>
      <sheetName val="Budget"/>
      <sheetName val="CAP17.3"/>
      <sheetName val="Sheet3"/>
      <sheetName val="Sheet2"/>
      <sheetName val="Allocation Factors"/>
      <sheetName val="Specific Allocation"/>
      <sheetName val="AllocationFactors_Actuals"/>
      <sheetName val="Sheet1"/>
      <sheetName val="WA 5000s General to Software"/>
      <sheetName val="ID 5000s General to Software"/>
      <sheetName val="OR 5000s General to Softw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Allocation Factors</v>
          </cell>
        </row>
        <row r="3">
          <cell r="A3" t="str">
            <v>Allocation Categories</v>
          </cell>
        </row>
        <row r="4">
          <cell r="A4" t="str">
            <v>Elec Distribution 360-373 CD AN</v>
          </cell>
        </row>
        <row r="5">
          <cell r="A5" t="str">
            <v>Elec Distribution 360-373 CD AA</v>
          </cell>
        </row>
        <row r="6">
          <cell r="A6" t="str">
            <v>Elec Distribution 360-373 ED AN</v>
          </cell>
        </row>
        <row r="7">
          <cell r="A7" t="str">
            <v>Elec Distribution 360-373 ED ID</v>
          </cell>
        </row>
        <row r="8">
          <cell r="A8" t="str">
            <v>Elec Distribution 360-373 ED WA</v>
          </cell>
        </row>
        <row r="9">
          <cell r="A9" t="str">
            <v>Elec Distribution 360-373 ED MT</v>
          </cell>
        </row>
        <row r="10">
          <cell r="A10" t="str">
            <v>Elec Transmission 350-359 ED AN</v>
          </cell>
        </row>
        <row r="11">
          <cell r="A11" t="str">
            <v>Elec Transmission 350-359 ED ID</v>
          </cell>
        </row>
        <row r="12">
          <cell r="A12" t="str">
            <v>Elec Transmission 350-359 ED WA</v>
          </cell>
        </row>
        <row r="13">
          <cell r="A13" t="str">
            <v>Gas Distribution 374-387 GD AA</v>
          </cell>
        </row>
        <row r="14">
          <cell r="A14" t="str">
            <v>Gas Distribution 374-387 GD AN</v>
          </cell>
        </row>
        <row r="15">
          <cell r="A15" t="str">
            <v>Gas Distribution 374-387 GD ID</v>
          </cell>
        </row>
        <row r="16">
          <cell r="A16" t="str">
            <v>Gas Distribution 374-387 GD OR</v>
          </cell>
        </row>
        <row r="17">
          <cell r="A17" t="str">
            <v>Gas Distribution 374-387 GD WA</v>
          </cell>
        </row>
        <row r="18">
          <cell r="A18" t="str">
            <v>Gas Underground Storage 350-357 GD AA</v>
          </cell>
        </row>
        <row r="19">
          <cell r="A19" t="str">
            <v>Gas Underground Storage 350-357 GD AN</v>
          </cell>
        </row>
        <row r="20">
          <cell r="A20" t="str">
            <v>Gas Underground Storage 350-357 GD OR</v>
          </cell>
        </row>
        <row r="21">
          <cell r="A21" t="str">
            <v>General 389-391 / 393-395 / 397-398 CD AA</v>
          </cell>
        </row>
        <row r="22">
          <cell r="A22" t="str">
            <v>General 389-391 / 393-395 / 397-398 CD AN</v>
          </cell>
        </row>
        <row r="23">
          <cell r="A23" t="str">
            <v>General 389-391 / 393-395 / 397-398 CD ID</v>
          </cell>
        </row>
        <row r="24">
          <cell r="A24" t="str">
            <v>General 389-391 / 393-395 / 397-398 CD WA</v>
          </cell>
        </row>
        <row r="25">
          <cell r="A25" t="str">
            <v>General 389-391 / 393-395 / 397-398 ED AN</v>
          </cell>
        </row>
        <row r="26">
          <cell r="A26" t="str">
            <v>General 389-391 / 393-395 / 397-398 GD AA</v>
          </cell>
        </row>
        <row r="27">
          <cell r="A27" t="str">
            <v>General 389-391 / 393-395 / 397-398 ED WA</v>
          </cell>
        </row>
        <row r="28">
          <cell r="A28" t="str">
            <v>General 389-391 / 393-395 / 397-398 ED ID</v>
          </cell>
        </row>
        <row r="29">
          <cell r="A29" t="str">
            <v>General 389-391 / 393-395 / 397-398 ED AA</v>
          </cell>
        </row>
        <row r="30">
          <cell r="A30" t="str">
            <v>General 389-391 / 393-395 / 397-398 GD WA</v>
          </cell>
        </row>
        <row r="31">
          <cell r="A31" t="str">
            <v>General 389-391 / 393-395 / 397-398 GD OR</v>
          </cell>
        </row>
        <row r="32">
          <cell r="A32" t="str">
            <v>General 389-391 / 393-395 / 397-398 GD AN</v>
          </cell>
        </row>
        <row r="33">
          <cell r="A33" t="str">
            <v>Hydro 331-336 ED AN</v>
          </cell>
        </row>
        <row r="34">
          <cell r="A34" t="str">
            <v>Hydro 331-336 ED WA</v>
          </cell>
        </row>
        <row r="35">
          <cell r="A35" t="str">
            <v>Other Elec Production / Turbines 340-346 ED AN</v>
          </cell>
        </row>
        <row r="36">
          <cell r="A36" t="str">
            <v>Software 303 CD AA</v>
          </cell>
        </row>
        <row r="37">
          <cell r="A37" t="str">
            <v>Software 303 CD ID</v>
          </cell>
        </row>
        <row r="38">
          <cell r="A38" t="str">
            <v>Software 303 CD WA</v>
          </cell>
        </row>
        <row r="39">
          <cell r="A39" t="str">
            <v>Software 303 ED AN</v>
          </cell>
        </row>
        <row r="40">
          <cell r="A40" t="str">
            <v>Software 303 ED MT</v>
          </cell>
        </row>
        <row r="41">
          <cell r="A41" t="str">
            <v>Software 303 ED WA</v>
          </cell>
        </row>
        <row r="42">
          <cell r="A42" t="str">
            <v>Software 303 ED AA</v>
          </cell>
        </row>
        <row r="43">
          <cell r="A43" t="str">
            <v>Software 303 CD AN</v>
          </cell>
        </row>
        <row r="44">
          <cell r="A44" t="str">
            <v>Software 303 GD AA</v>
          </cell>
        </row>
        <row r="45">
          <cell r="A45" t="str">
            <v>Thermal 311-316 ED AN</v>
          </cell>
        </row>
        <row r="46">
          <cell r="A46" t="str">
            <v>Transportation and Tools 392 / 396 CD AA</v>
          </cell>
        </row>
        <row r="47">
          <cell r="A47" t="str">
            <v>Transportation and Tools 392 / 396 CD AN</v>
          </cell>
        </row>
        <row r="48">
          <cell r="A48" t="str">
            <v>Transportation and Tools 392 / 396 CD WA</v>
          </cell>
        </row>
        <row r="49">
          <cell r="A49" t="str">
            <v>Transportation and Tools 392 / 396 CD ID</v>
          </cell>
        </row>
        <row r="50">
          <cell r="A50" t="str">
            <v>Transportation and Tools 392 / 396 ED AN</v>
          </cell>
        </row>
        <row r="51">
          <cell r="A51" t="str">
            <v>Transportation and Tools 392 / 396 ED WA</v>
          </cell>
        </row>
        <row r="52">
          <cell r="A52" t="str">
            <v>Transportation and Tools 392 / 396 ED ID</v>
          </cell>
        </row>
        <row r="53">
          <cell r="A53" t="str">
            <v>Transportation and Tools 392 / 396 GD AN</v>
          </cell>
        </row>
        <row r="54">
          <cell r="A54" t="str">
            <v>Transportation and Tools 392 / 396 GD ID</v>
          </cell>
        </row>
        <row r="55">
          <cell r="A55" t="str">
            <v>Transportation and Tools 392 / 396 GD WA</v>
          </cell>
        </row>
        <row r="56">
          <cell r="A56" t="str">
            <v>Transportation and Tools 392 / 396 GD OR</v>
          </cell>
        </row>
        <row r="57">
          <cell r="A57" t="str">
            <v>Gas Distribution 374-387 GD AA 1001</v>
          </cell>
        </row>
        <row r="58">
          <cell r="A58" t="str">
            <v>Gas Distribution 374-387 GD AN 1001</v>
          </cell>
        </row>
        <row r="59">
          <cell r="A59" t="str">
            <v>Gas Distribution 374-387 GD AA 1050</v>
          </cell>
        </row>
        <row r="60">
          <cell r="A60" t="str">
            <v>Gas Distribution 374-387 GD AA 1051</v>
          </cell>
        </row>
        <row r="61">
          <cell r="A61" t="str">
            <v>Gas Distribution 374-387 GD AA 1053</v>
          </cell>
        </row>
        <row r="62">
          <cell r="A62" t="str">
            <v>Gas Distribution 374-387 GD AA 3000</v>
          </cell>
        </row>
        <row r="63">
          <cell r="A63" t="str">
            <v>Gas Distribution 374-387 GD AA 3001</v>
          </cell>
        </row>
        <row r="64">
          <cell r="A64" t="str">
            <v>Gas Distribution 374-387 GD AA 3002</v>
          </cell>
        </row>
        <row r="65">
          <cell r="A65" t="str">
            <v>Gas Distribution 374-387 GD AA 3003</v>
          </cell>
        </row>
        <row r="66">
          <cell r="A66" t="str">
            <v>Gas Distribution 374-387 GD AN 3003</v>
          </cell>
        </row>
        <row r="67">
          <cell r="A67" t="str">
            <v>Gas Distribution 374-387 GD AA 3004</v>
          </cell>
        </row>
        <row r="68">
          <cell r="A68" t="str">
            <v>Gas Distribution 374-387 GD AA 3005</v>
          </cell>
        </row>
        <row r="69">
          <cell r="A69" t="str">
            <v>Gas Distribution 374-387 GD AN 3005</v>
          </cell>
        </row>
        <row r="70">
          <cell r="A70" t="str">
            <v>Gas Distribution 374-387 GD AA 3006</v>
          </cell>
        </row>
        <row r="71">
          <cell r="A71" t="str">
            <v>Gas Distribution 374-387 GD AA 3007</v>
          </cell>
        </row>
        <row r="72">
          <cell r="A72" t="str">
            <v>Gas Distribution 374-387 GD AA 3008</v>
          </cell>
        </row>
        <row r="73">
          <cell r="A73" t="str">
            <v>Gas Distribution 374-387 GD AA 3054</v>
          </cell>
        </row>
        <row r="74">
          <cell r="A74" t="str">
            <v>Gas Distribution 374-387 GD AA 3055</v>
          </cell>
        </row>
        <row r="75">
          <cell r="A75" t="str">
            <v>Gas Distribution 374-387 GD AA 3057</v>
          </cell>
        </row>
        <row r="76">
          <cell r="A76" t="str">
            <v>Gas Distribution 374-387 GD AA 3117</v>
          </cell>
        </row>
        <row r="77">
          <cell r="A77" t="str">
            <v>Gas Distribution 374-387 ED ID</v>
          </cell>
        </row>
        <row r="78">
          <cell r="A78" t="str">
            <v>Elec Distribution 360-373 ED AN 1000</v>
          </cell>
        </row>
        <row r="79">
          <cell r="A79" t="str">
            <v>Elec Distribution 360-373 ED AN 1002</v>
          </cell>
        </row>
        <row r="80">
          <cell r="A80" t="str">
            <v>Elec Distribution 360-373 ED AN 1003</v>
          </cell>
        </row>
        <row r="81">
          <cell r="A81" t="str">
            <v>Elec Distribution 360-373 ED AN 1004</v>
          </cell>
        </row>
        <row r="82">
          <cell r="A82" t="str">
            <v>Elec Distribution 360-373 ED AN 1005</v>
          </cell>
        </row>
        <row r="83">
          <cell r="A83" t="str">
            <v>Elec Distribution 360-373 ED AN 1006</v>
          </cell>
        </row>
        <row r="84">
          <cell r="A84" t="str">
            <v>Elec Distribution 360-373 ED AN 2054</v>
          </cell>
        </row>
        <row r="85">
          <cell r="A85" t="str">
            <v>Elec Distribution 360-373 ED AN 2055</v>
          </cell>
        </row>
        <row r="86">
          <cell r="A86" t="str">
            <v>Elec Distribution 360-373 ED AN 2056</v>
          </cell>
        </row>
        <row r="87">
          <cell r="A87" t="str">
            <v>Elec Distribution 360-373 ED AN 2059</v>
          </cell>
        </row>
        <row r="88">
          <cell r="A88" t="str">
            <v>Elec Distribution 360-373 ED AN 2060</v>
          </cell>
        </row>
        <row r="89">
          <cell r="A89" t="str">
            <v>Elec Distribution 360-373 ED AN 2204</v>
          </cell>
        </row>
        <row r="90">
          <cell r="A90" t="str">
            <v>Elec Distribution 360-373 ED AN 2414</v>
          </cell>
        </row>
        <row r="91">
          <cell r="A91" t="str">
            <v>Elec Distribution 360-373 ED AN 2423</v>
          </cell>
        </row>
        <row r="92">
          <cell r="A92" t="str">
            <v>Elec Distribution 360-373 ED AN 2470</v>
          </cell>
        </row>
        <row r="93">
          <cell r="A93" t="str">
            <v>Elec Distribution 360-373 ED AN 2516</v>
          </cell>
        </row>
        <row r="94">
          <cell r="A94" t="str">
            <v>Elec Distribution 360-373 ED AN 2535</v>
          </cell>
        </row>
        <row r="95">
          <cell r="A95" t="str">
            <v>Elec Distribution 360-373 ED AN 2584</v>
          </cell>
        </row>
        <row r="96">
          <cell r="A96" t="str">
            <v>Elec Distribution 360-373 ED AN 2599</v>
          </cell>
        </row>
        <row r="97">
          <cell r="A97" t="str">
            <v>Elec Distribution 360-373 ED AN 6000</v>
          </cell>
        </row>
        <row r="98">
          <cell r="A98" t="str">
            <v>Elec Distribution 360-373 CD WA 2586</v>
          </cell>
        </row>
      </sheetData>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Washington"/>
      <sheetName val="WA PF Major Smry"/>
      <sheetName val="WA PF Major(E)"/>
      <sheetName val="WA PF Major(G)"/>
      <sheetName val="Idaho"/>
      <sheetName val="Oregon"/>
      <sheetName val="2016 Inputs"/>
      <sheetName val="Actl Forcst - WA E"/>
      <sheetName val="Actl Forcst - WA G"/>
      <sheetName val="Actl Forcst - ID E"/>
      <sheetName val="Actl Forcst - ID G"/>
      <sheetName val="Actl Forcst - OR"/>
      <sheetName val="Actl Forcst - TotalCo"/>
      <sheetName val="Actual"/>
      <sheetName val="Actual_Transfers"/>
      <sheetName val="Budget"/>
      <sheetName val="CAP16.3"/>
      <sheetName val="Sheet3"/>
      <sheetName val="Sheet2"/>
      <sheetName val="Allocation Factors"/>
      <sheetName val="Specific Allocation"/>
      <sheetName val="AllocationFactors_Actuals"/>
      <sheetName val="Sheet1"/>
      <sheetName val="WA 5000s General to Software"/>
      <sheetName val="ID 5000s General to Software"/>
      <sheetName val="OR 5000s General to Softw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Allocation Factors</v>
          </cell>
        </row>
        <row r="3">
          <cell r="A3" t="str">
            <v>Allocation Categories</v>
          </cell>
        </row>
        <row r="4">
          <cell r="A4" t="str">
            <v>Elec Distribution 360-373 CD AN</v>
          </cell>
        </row>
        <row r="5">
          <cell r="A5" t="str">
            <v>Elec Distribution 360-373 CD AA</v>
          </cell>
        </row>
        <row r="6">
          <cell r="A6" t="str">
            <v>Elec Distribution 360-373 ED AN</v>
          </cell>
        </row>
        <row r="7">
          <cell r="A7" t="str">
            <v>Elec Distribution 360-373 ED ID</v>
          </cell>
        </row>
        <row r="8">
          <cell r="A8" t="str">
            <v>Elec Distribution 360-373 ED WA</v>
          </cell>
        </row>
        <row r="9">
          <cell r="A9" t="str">
            <v>Elec Distribution 360-373 ED MT</v>
          </cell>
        </row>
        <row r="10">
          <cell r="A10" t="str">
            <v>Elec Transmission 350-359 ED AN</v>
          </cell>
        </row>
        <row r="11">
          <cell r="A11" t="str">
            <v>Elec Transmission 350-359 ED ID</v>
          </cell>
        </row>
        <row r="12">
          <cell r="A12" t="str">
            <v>Elec Transmission 350-359 ED WA</v>
          </cell>
        </row>
        <row r="13">
          <cell r="A13" t="str">
            <v>Gas Distribution 374-387 GD AA</v>
          </cell>
        </row>
        <row r="14">
          <cell r="A14" t="str">
            <v>Gas Distribution 374-387 GD AN</v>
          </cell>
        </row>
        <row r="15">
          <cell r="A15" t="str">
            <v>Gas Distribution 374-387 GD ID</v>
          </cell>
        </row>
        <row r="16">
          <cell r="A16" t="str">
            <v>Gas Distribution 374-387 GD OR</v>
          </cell>
        </row>
        <row r="17">
          <cell r="A17" t="str">
            <v>Gas Distribution 374-387 GD WA</v>
          </cell>
        </row>
        <row r="18">
          <cell r="A18" t="str">
            <v>Gas Underground Storage 350-357 GD AA</v>
          </cell>
        </row>
        <row r="19">
          <cell r="A19" t="str">
            <v>Gas Underground Storage 350-357 GD AN</v>
          </cell>
        </row>
        <row r="20">
          <cell r="A20" t="str">
            <v>Gas Underground Storage 350-357 GD OR</v>
          </cell>
        </row>
        <row r="21">
          <cell r="A21" t="str">
            <v>General 389-391 / 393-395 / 397-398 CD AA</v>
          </cell>
        </row>
        <row r="22">
          <cell r="A22" t="str">
            <v>General 389-391 / 393-395 / 397-398 CD AN</v>
          </cell>
        </row>
        <row r="23">
          <cell r="A23" t="str">
            <v>General 389-391 / 393-395 / 397-398 CD ID</v>
          </cell>
        </row>
        <row r="24">
          <cell r="A24" t="str">
            <v>General 389-391 / 393-395 / 397-398 CD WA</v>
          </cell>
        </row>
        <row r="25">
          <cell r="A25" t="str">
            <v>General 389-391 / 393-395 / 397-398 ED AN</v>
          </cell>
        </row>
        <row r="26">
          <cell r="A26" t="str">
            <v>General 389-391 / 393-395 / 397-398 GD AA</v>
          </cell>
        </row>
        <row r="27">
          <cell r="A27" t="str">
            <v>General 389-391 / 393-395 / 397-398 ED WA</v>
          </cell>
        </row>
        <row r="28">
          <cell r="A28" t="str">
            <v>General 389-391 / 393-395 / 397-398 ED ID</v>
          </cell>
        </row>
        <row r="29">
          <cell r="A29" t="str">
            <v>General 389-391 / 393-395 / 397-398 ED AA</v>
          </cell>
        </row>
        <row r="30">
          <cell r="A30" t="str">
            <v>General 389-391 / 393-395 / 397-398 GD WA</v>
          </cell>
        </row>
        <row r="31">
          <cell r="A31" t="str">
            <v>General 389-391 / 393-395 / 397-398 GD OR</v>
          </cell>
        </row>
        <row r="32">
          <cell r="A32" t="str">
            <v>General 389-391 / 393-395 / 397-398 GD AN</v>
          </cell>
        </row>
        <row r="33">
          <cell r="A33" t="str">
            <v>Hydro 331-336 ED AN</v>
          </cell>
        </row>
        <row r="34">
          <cell r="A34" t="str">
            <v>Other Elec Production / Turbines 340-346 ED AN</v>
          </cell>
        </row>
        <row r="35">
          <cell r="A35" t="str">
            <v>Other Elec Production / Turbines 340-346 CD WA</v>
          </cell>
        </row>
        <row r="36">
          <cell r="A36" t="str">
            <v>Software 303 CD AA</v>
          </cell>
        </row>
        <row r="37">
          <cell r="A37" t="str">
            <v>Software 303 CD ID</v>
          </cell>
        </row>
        <row r="38">
          <cell r="A38" t="str">
            <v>Software 303 CD WA</v>
          </cell>
        </row>
        <row r="39">
          <cell r="A39" t="str">
            <v>Software 303 ED AN</v>
          </cell>
        </row>
        <row r="40">
          <cell r="A40" t="str">
            <v>Software 303 ED MT</v>
          </cell>
        </row>
        <row r="41">
          <cell r="A41" t="str">
            <v>Software 303 ED WA</v>
          </cell>
        </row>
        <row r="42">
          <cell r="A42" t="str">
            <v>Software 303 CD AN</v>
          </cell>
        </row>
        <row r="43">
          <cell r="A43" t="str">
            <v>Software 303 GD AA</v>
          </cell>
        </row>
        <row r="44">
          <cell r="A44" t="str">
            <v>Thermal 311-316 ED AN</v>
          </cell>
        </row>
        <row r="45">
          <cell r="A45" t="str">
            <v>Transportation and Tools 392 / 396 CD AA</v>
          </cell>
        </row>
        <row r="46">
          <cell r="A46" t="str">
            <v>Transportation and Tools 392 / 396 CD AN</v>
          </cell>
        </row>
        <row r="47">
          <cell r="A47" t="str">
            <v>Transportation and Tools 392 / 396 CD WA</v>
          </cell>
        </row>
        <row r="48">
          <cell r="A48" t="str">
            <v>Transportation and Tools 392 / 396 CD ID</v>
          </cell>
        </row>
        <row r="49">
          <cell r="A49" t="str">
            <v>Transportation and Tools 392 / 396 ED AN</v>
          </cell>
        </row>
        <row r="50">
          <cell r="A50" t="str">
            <v>Transportation and Tools 392 / 396 ED WA</v>
          </cell>
        </row>
        <row r="51">
          <cell r="A51" t="str">
            <v>Transportation and Tools 392 / 396 ED ID</v>
          </cell>
        </row>
        <row r="52">
          <cell r="A52" t="str">
            <v>Transportation and Tools 392 / 396 GD AN</v>
          </cell>
        </row>
        <row r="53">
          <cell r="A53" t="str">
            <v>Transportation and Tools 392 / 396 GD ID</v>
          </cell>
        </row>
        <row r="54">
          <cell r="A54" t="str">
            <v>Transportation and Tools 392 / 396 GD WA</v>
          </cell>
        </row>
        <row r="55">
          <cell r="A55" t="str">
            <v>Transportation and Tools 392 / 396 GD OR</v>
          </cell>
        </row>
        <row r="56">
          <cell r="A56" t="str">
            <v>Gas Distribution 374-387 GD AA 1001</v>
          </cell>
        </row>
        <row r="57">
          <cell r="A57" t="str">
            <v>Gas Distribution 374-387 GD AA 1050</v>
          </cell>
        </row>
        <row r="58">
          <cell r="A58" t="str">
            <v>Gas Distribution 374-387 GD AA 1051</v>
          </cell>
        </row>
        <row r="59">
          <cell r="A59" t="str">
            <v>Gas Distribution 374-387 GD AA 1053</v>
          </cell>
        </row>
        <row r="60">
          <cell r="A60" t="str">
            <v>Gas Distribution 374-387 GD AA 3000</v>
          </cell>
        </row>
        <row r="61">
          <cell r="A61" t="str">
            <v>Gas Distribution 374-387 GD AA 3001</v>
          </cell>
        </row>
        <row r="62">
          <cell r="A62" t="str">
            <v>Gas Distribution 374-387 GD AA 3002</v>
          </cell>
        </row>
        <row r="63">
          <cell r="A63" t="str">
            <v>Gas Distribution 374-387 GD AA 3003</v>
          </cell>
        </row>
        <row r="64">
          <cell r="A64" t="str">
            <v>Gas Distribution 374-387 GD AA 3004</v>
          </cell>
        </row>
        <row r="65">
          <cell r="A65" t="str">
            <v>Gas Distribution 374-387 GD AA 3005</v>
          </cell>
        </row>
        <row r="66">
          <cell r="A66" t="str">
            <v>Gas Distribution 374-387 GD AA 3006</v>
          </cell>
        </row>
        <row r="67">
          <cell r="A67" t="str">
            <v>Gas Distribution 374-387 GD AA 3007</v>
          </cell>
        </row>
        <row r="68">
          <cell r="A68" t="str">
            <v>Gas Distribution 374-387 GD AA 3008</v>
          </cell>
        </row>
        <row r="69">
          <cell r="A69" t="str">
            <v>Gas Distribution 374-387 GD AA 3054</v>
          </cell>
        </row>
        <row r="70">
          <cell r="A70" t="str">
            <v>Gas Distribution 374-387 GD AA 3055</v>
          </cell>
        </row>
        <row r="71">
          <cell r="A71" t="str">
            <v>Gas Distribution 374-387 GD AA 3057</v>
          </cell>
        </row>
        <row r="72">
          <cell r="A72" t="str">
            <v>Gas Distribution 374-387 GD AA 3117</v>
          </cell>
        </row>
        <row r="73">
          <cell r="A73" t="str">
            <v>Gas Distribution 374-387 ED ID</v>
          </cell>
        </row>
        <row r="74">
          <cell r="A74" t="str">
            <v>Elec Distribution 360-373 ED AN 1000</v>
          </cell>
        </row>
        <row r="75">
          <cell r="A75" t="str">
            <v>Elec Distribution 360-373 ED AN 1002</v>
          </cell>
        </row>
        <row r="76">
          <cell r="A76" t="str">
            <v>Elec Distribution 360-373 ED AN 1003</v>
          </cell>
        </row>
        <row r="77">
          <cell r="A77" t="str">
            <v>Elec Distribution 360-373 ED AN 1004</v>
          </cell>
        </row>
        <row r="78">
          <cell r="A78" t="str">
            <v>Elec Distribution 360-373 ED AN 1005</v>
          </cell>
        </row>
        <row r="79">
          <cell r="A79" t="str">
            <v>Elec Distribution 360-373 ED AN 1006</v>
          </cell>
        </row>
        <row r="80">
          <cell r="A80" t="str">
            <v>Elec Distribution 360-373 ED AN 2054</v>
          </cell>
        </row>
        <row r="81">
          <cell r="A81" t="str">
            <v>Elec Distribution 360-373 ED AN 2055</v>
          </cell>
        </row>
        <row r="82">
          <cell r="A82" t="str">
            <v>Elec Distribution 360-373 ED AN 2056</v>
          </cell>
        </row>
        <row r="83">
          <cell r="A83" t="str">
            <v>Elec Distribution 360-373 ED AN 2059</v>
          </cell>
        </row>
        <row r="84">
          <cell r="A84" t="str">
            <v>Elec Distribution 360-373 ED AN 2060</v>
          </cell>
        </row>
        <row r="85">
          <cell r="A85" t="str">
            <v>Elec Distribution 360-373 ED AN 2204</v>
          </cell>
        </row>
        <row r="86">
          <cell r="A86" t="str">
            <v>Elec Distribution 360-373 ED AN 2414</v>
          </cell>
        </row>
        <row r="87">
          <cell r="A87" t="str">
            <v>Elec Distribution 360-373 ED AN 2423</v>
          </cell>
        </row>
        <row r="88">
          <cell r="A88" t="str">
            <v>Elec Distribution 360-373 ED AN 2470</v>
          </cell>
        </row>
        <row r="89">
          <cell r="A89" t="str">
            <v>Elec Distribution 360-373 ED AN 2516</v>
          </cell>
        </row>
        <row r="90">
          <cell r="A90" t="str">
            <v>Elec Distribution 360-373 ED AN 2535</v>
          </cell>
        </row>
        <row r="91">
          <cell r="A91" t="str">
            <v>Elec Distribution 360-373 ED AN 2584</v>
          </cell>
        </row>
        <row r="92">
          <cell r="A92" t="str">
            <v>Elec Distribution 360-373 ED AN 2599</v>
          </cell>
        </row>
        <row r="93">
          <cell r="A93" t="str">
            <v>Elec Distribution 360-373 ED AN 6000</v>
          </cell>
        </row>
        <row r="94">
          <cell r="A94" t="str">
            <v>Elec Distribution 360-373 CD WA 2586</v>
          </cell>
        </row>
      </sheetData>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lias"/>
      <sheetName val="OR-CHK"/>
      <sheetName val="OR-CHK-UI"/>
      <sheetName val="OR-ALL"/>
      <sheetName val="OR-OPS"/>
      <sheetName val="OR-495"/>
      <sheetName val="OR-804"/>
      <sheetName val="OR-805"/>
      <sheetName val="OR-808"/>
      <sheetName val="OR-908"/>
      <sheetName val="OR-INT"/>
      <sheetName val="OR-FIT"/>
      <sheetName val="OR-SCM"/>
      <sheetName val="OR-DTE"/>
      <sheetName val="OR-OTX"/>
      <sheetName val="OR-PLT"/>
      <sheetName val="OR-APL"/>
      <sheetName val="OR-DEPX"/>
      <sheetName val="OR-AMTX"/>
      <sheetName val="OR-ADEP"/>
      <sheetName val="OR-AAMT"/>
      <sheetName val="C-GPL"/>
      <sheetName val="C-IPL"/>
      <sheetName val="C-DTX"/>
      <sheetName val="C-WKC"/>
      <sheetName val="OR-ROR"/>
    </sheetNames>
    <sheetDataSet>
      <sheetData sheetId="0">
        <row r="2">
          <cell r="H2">
            <v>12</v>
          </cell>
        </row>
        <row r="3">
          <cell r="H3" t="str">
            <v>A</v>
          </cell>
        </row>
        <row r="4">
          <cell r="H4" t="str">
            <v>For Twelve Months Ended November 30, 2018</v>
          </cell>
        </row>
        <row r="5">
          <cell r="H5" t="str">
            <v>Average of Monthly Averages Basis</v>
          </cell>
        </row>
      </sheetData>
      <sheetData sheetId="1"/>
      <sheetData sheetId="2"/>
      <sheetData sheetId="3"/>
      <sheetData sheetId="4">
        <row r="8">
          <cell r="C8">
            <v>0</v>
          </cell>
          <cell r="D8">
            <v>0</v>
          </cell>
          <cell r="E8">
            <v>0</v>
          </cell>
          <cell r="F8">
            <v>0</v>
          </cell>
          <cell r="G8">
            <v>0</v>
          </cell>
          <cell r="I8">
            <v>0</v>
          </cell>
          <cell r="J8">
            <v>0</v>
          </cell>
        </row>
        <row r="9">
          <cell r="C9">
            <v>0</v>
          </cell>
          <cell r="D9" t="str">
            <v>Input</v>
          </cell>
          <cell r="E9" t="str">
            <v>Elec/Gas North/Oregon 4-Factor</v>
          </cell>
          <cell r="F9" t="str">
            <v>01-01-2017 thru 12-31-2017</v>
          </cell>
          <cell r="G9" t="str">
            <v>Total</v>
          </cell>
          <cell r="H9" t="str">
            <v>Electric</v>
          </cell>
          <cell r="I9" t="str">
            <v>Gas North</v>
          </cell>
          <cell r="J9" t="str">
            <v>Oregon Gas</v>
          </cell>
        </row>
        <row r="10">
          <cell r="C10">
            <v>0</v>
          </cell>
          <cell r="D10">
            <v>0</v>
          </cell>
          <cell r="E10" t="str">
            <v xml:space="preserve">   Direct O &amp; M Accts 580 - 894</v>
          </cell>
          <cell r="F10">
            <v>0</v>
          </cell>
          <cell r="G10">
            <v>74561528</v>
          </cell>
          <cell r="H10">
            <v>62492356</v>
          </cell>
          <cell r="I10">
            <v>8088844</v>
          </cell>
          <cell r="J10">
            <v>3980328</v>
          </cell>
        </row>
        <row r="11">
          <cell r="C11">
            <v>0</v>
          </cell>
          <cell r="D11">
            <v>0</v>
          </cell>
          <cell r="E11" t="str">
            <v xml:space="preserve">   Direct O &amp; M Accts 901 - 935</v>
          </cell>
          <cell r="F11">
            <v>0</v>
          </cell>
          <cell r="G11">
            <v>51344851</v>
          </cell>
          <cell r="H11">
            <v>35523672</v>
          </cell>
          <cell r="I11">
            <v>10602829</v>
          </cell>
          <cell r="J11">
            <v>5218350</v>
          </cell>
        </row>
        <row r="12">
          <cell r="C12">
            <v>0</v>
          </cell>
          <cell r="D12">
            <v>0</v>
          </cell>
          <cell r="E12" t="str">
            <v xml:space="preserve">   Direct O &amp; M Accts 901 - 905 Utility 9 Only</v>
          </cell>
          <cell r="F12">
            <v>0</v>
          </cell>
          <cell r="G12">
            <v>5153393</v>
          </cell>
          <cell r="H12">
            <v>3464837</v>
          </cell>
          <cell r="I12">
            <v>1688556</v>
          </cell>
          <cell r="J12" t="str">
            <v>XXXXXX</v>
          </cell>
        </row>
        <row r="13">
          <cell r="C13">
            <v>0</v>
          </cell>
          <cell r="D13">
            <v>0</v>
          </cell>
          <cell r="E13" t="str">
            <v xml:space="preserve">   Adjustments</v>
          </cell>
          <cell r="F13">
            <v>0</v>
          </cell>
          <cell r="G13">
            <v>0</v>
          </cell>
          <cell r="H13">
            <v>0</v>
          </cell>
          <cell r="I13">
            <v>0</v>
          </cell>
          <cell r="J13">
            <v>0</v>
          </cell>
        </row>
        <row r="14">
          <cell r="C14">
            <v>0</v>
          </cell>
          <cell r="D14">
            <v>0</v>
          </cell>
          <cell r="E14" t="str">
            <v>Total</v>
          </cell>
          <cell r="F14">
            <v>0</v>
          </cell>
          <cell r="G14">
            <v>131059772</v>
          </cell>
          <cell r="H14">
            <v>101480865</v>
          </cell>
          <cell r="I14">
            <v>20380229</v>
          </cell>
          <cell r="J14">
            <v>9198678</v>
          </cell>
        </row>
        <row r="15">
          <cell r="C15">
            <v>0</v>
          </cell>
          <cell r="D15">
            <v>0</v>
          </cell>
          <cell r="E15" t="str">
            <v>Percentage</v>
          </cell>
          <cell r="F15">
            <v>0</v>
          </cell>
          <cell r="G15">
            <v>1</v>
          </cell>
          <cell r="H15">
            <v>0.77431000000000005</v>
          </cell>
          <cell r="I15">
            <v>0.1555</v>
          </cell>
          <cell r="J15">
            <v>7.0190000000000002E-2</v>
          </cell>
        </row>
        <row r="16">
          <cell r="C16">
            <v>0</v>
          </cell>
          <cell r="D16">
            <v>0</v>
          </cell>
          <cell r="E16">
            <v>0</v>
          </cell>
          <cell r="F16">
            <v>0</v>
          </cell>
          <cell r="G16">
            <v>0</v>
          </cell>
          <cell r="H16">
            <v>0</v>
          </cell>
          <cell r="I16">
            <v>0</v>
          </cell>
          <cell r="J16">
            <v>0</v>
          </cell>
        </row>
        <row r="17">
          <cell r="C17">
            <v>0</v>
          </cell>
          <cell r="D17">
            <v>0</v>
          </cell>
          <cell r="E17" t="str">
            <v xml:space="preserve">   Direct Labor Accts 580 - 894</v>
          </cell>
          <cell r="F17">
            <v>0</v>
          </cell>
          <cell r="G17">
            <v>74226505</v>
          </cell>
          <cell r="H17">
            <v>55932706</v>
          </cell>
          <cell r="I17">
            <v>12828428</v>
          </cell>
          <cell r="J17">
            <v>5465371</v>
          </cell>
        </row>
        <row r="18">
          <cell r="C18">
            <v>0</v>
          </cell>
          <cell r="D18">
            <v>0</v>
          </cell>
          <cell r="E18" t="str">
            <v xml:space="preserve">   Direct Labor Accts 901 - 935</v>
          </cell>
          <cell r="F18">
            <v>0</v>
          </cell>
          <cell r="G18">
            <v>6185979</v>
          </cell>
          <cell r="H18">
            <v>3809731</v>
          </cell>
          <cell r="I18">
            <v>197120</v>
          </cell>
          <cell r="J18">
            <v>2179128</v>
          </cell>
        </row>
        <row r="19">
          <cell r="C19">
            <v>0</v>
          </cell>
          <cell r="D19">
            <v>0</v>
          </cell>
          <cell r="E19" t="str">
            <v xml:space="preserve">   Direct Labor Accts 901 - 905 Utility 9 Only</v>
          </cell>
          <cell r="F19">
            <v>0</v>
          </cell>
          <cell r="G19">
            <v>11137496</v>
          </cell>
          <cell r="H19">
            <v>7407915</v>
          </cell>
          <cell r="I19">
            <v>3729581</v>
          </cell>
          <cell r="J19" t="str">
            <v>XXXXXX</v>
          </cell>
        </row>
        <row r="20">
          <cell r="C20">
            <v>0</v>
          </cell>
          <cell r="D20">
            <v>0</v>
          </cell>
          <cell r="E20" t="str">
            <v>Total</v>
          </cell>
          <cell r="F20">
            <v>0</v>
          </cell>
          <cell r="G20">
            <v>91549980</v>
          </cell>
          <cell r="H20">
            <v>67150352</v>
          </cell>
          <cell r="I20">
            <v>16755129</v>
          </cell>
          <cell r="J20">
            <v>7644499</v>
          </cell>
        </row>
        <row r="21">
          <cell r="C21">
            <v>0</v>
          </cell>
          <cell r="D21">
            <v>0</v>
          </cell>
          <cell r="E21" t="str">
            <v>Percentage</v>
          </cell>
          <cell r="F21">
            <v>0</v>
          </cell>
          <cell r="G21">
            <v>1</v>
          </cell>
          <cell r="H21">
            <v>0.73348000000000002</v>
          </cell>
          <cell r="I21">
            <v>0.18301999999999999</v>
          </cell>
          <cell r="J21">
            <v>8.3500000000000005E-2</v>
          </cell>
        </row>
        <row r="22">
          <cell r="C22">
            <v>0</v>
          </cell>
          <cell r="D22">
            <v>0</v>
          </cell>
          <cell r="E22">
            <v>0</v>
          </cell>
          <cell r="F22">
            <v>0</v>
          </cell>
          <cell r="G22">
            <v>0</v>
          </cell>
          <cell r="H22">
            <v>0</v>
          </cell>
          <cell r="I22">
            <v>0</v>
          </cell>
          <cell r="J22">
            <v>0</v>
          </cell>
        </row>
        <row r="23">
          <cell r="C23">
            <v>0</v>
          </cell>
          <cell r="D23">
            <v>0</v>
          </cell>
          <cell r="E23" t="str">
            <v xml:space="preserve">   Number of Customers</v>
          </cell>
          <cell r="F23">
            <v>0</v>
          </cell>
          <cell r="G23">
            <v>729596</v>
          </cell>
          <cell r="H23">
            <v>382273</v>
          </cell>
          <cell r="I23">
            <v>245616</v>
          </cell>
          <cell r="J23">
            <v>101707</v>
          </cell>
        </row>
        <row r="24">
          <cell r="C24">
            <v>0</v>
          </cell>
          <cell r="D24">
            <v>0</v>
          </cell>
          <cell r="E24" t="str">
            <v>Percentage</v>
          </cell>
          <cell r="F24">
            <v>0</v>
          </cell>
          <cell r="G24">
            <v>1</v>
          </cell>
          <cell r="H24">
            <v>0.52395000000000003</v>
          </cell>
          <cell r="I24">
            <v>0.33665</v>
          </cell>
          <cell r="J24">
            <v>0.1394</v>
          </cell>
        </row>
        <row r="25">
          <cell r="C25">
            <v>0</v>
          </cell>
          <cell r="D25">
            <v>0</v>
          </cell>
          <cell r="E25">
            <v>0</v>
          </cell>
          <cell r="F25">
            <v>0</v>
          </cell>
          <cell r="G25">
            <v>0</v>
          </cell>
          <cell r="H25">
            <v>0</v>
          </cell>
          <cell r="I25">
            <v>0</v>
          </cell>
          <cell r="J25">
            <v>0</v>
          </cell>
        </row>
        <row r="26">
          <cell r="C26">
            <v>0</v>
          </cell>
          <cell r="D26">
            <v>0</v>
          </cell>
          <cell r="E26" t="str">
            <v xml:space="preserve">   Net Direct Plant</v>
          </cell>
          <cell r="F26">
            <v>0</v>
          </cell>
          <cell r="G26">
            <v>3427085391</v>
          </cell>
          <cell r="H26">
            <v>2651455641</v>
          </cell>
          <cell r="I26">
            <v>503067746</v>
          </cell>
          <cell r="J26">
            <v>272562004</v>
          </cell>
        </row>
        <row r="27">
          <cell r="C27">
            <v>0</v>
          </cell>
          <cell r="D27">
            <v>0</v>
          </cell>
          <cell r="E27" t="str">
            <v>Percentage</v>
          </cell>
          <cell r="F27">
            <v>0</v>
          </cell>
          <cell r="G27">
            <v>1</v>
          </cell>
          <cell r="H27">
            <v>0.77368000000000003</v>
          </cell>
          <cell r="I27">
            <v>0.14679</v>
          </cell>
          <cell r="J27">
            <v>7.9530000000000003E-2</v>
          </cell>
        </row>
        <row r="28">
          <cell r="C28">
            <v>0</v>
          </cell>
          <cell r="D28">
            <v>0</v>
          </cell>
          <cell r="E28">
            <v>0</v>
          </cell>
          <cell r="F28">
            <v>0</v>
          </cell>
          <cell r="G28">
            <v>0</v>
          </cell>
          <cell r="H28">
            <v>0</v>
          </cell>
          <cell r="I28">
            <v>0</v>
          </cell>
          <cell r="J28">
            <v>0</v>
          </cell>
        </row>
        <row r="29">
          <cell r="C29">
            <v>0</v>
          </cell>
          <cell r="D29">
            <v>0</v>
          </cell>
          <cell r="E29" t="str">
            <v>Total Percentages</v>
          </cell>
          <cell r="F29">
            <v>0</v>
          </cell>
          <cell r="G29">
            <v>4</v>
          </cell>
          <cell r="H29">
            <v>2.8054199999999998</v>
          </cell>
          <cell r="I29">
            <v>0.82196000000000002</v>
          </cell>
          <cell r="J29">
            <v>0.37262000000000001</v>
          </cell>
        </row>
        <row r="30">
          <cell r="C30">
            <v>7</v>
          </cell>
          <cell r="D30">
            <v>0</v>
          </cell>
          <cell r="E30" t="str">
            <v>Average  (CD AA)</v>
          </cell>
          <cell r="F30">
            <v>0</v>
          </cell>
          <cell r="G30">
            <v>1</v>
          </cell>
          <cell r="H30">
            <v>0.70135000000000003</v>
          </cell>
          <cell r="I30">
            <v>0.20549000000000001</v>
          </cell>
          <cell r="J30">
            <v>9.3160000000000007E-2</v>
          </cell>
        </row>
        <row r="31">
          <cell r="C31">
            <v>0</v>
          </cell>
          <cell r="D31">
            <v>0</v>
          </cell>
          <cell r="E31">
            <v>0</v>
          </cell>
          <cell r="F31">
            <v>0</v>
          </cell>
          <cell r="G31">
            <v>0</v>
          </cell>
          <cell r="H31">
            <v>0</v>
          </cell>
          <cell r="I31">
            <v>0</v>
          </cell>
          <cell r="J31">
            <v>0</v>
          </cell>
        </row>
        <row r="32">
          <cell r="C32">
            <v>0</v>
          </cell>
          <cell r="D32" t="str">
            <v>Input</v>
          </cell>
          <cell r="E32" t="str">
            <v>Gas North/Oregon 4-Factor</v>
          </cell>
          <cell r="F32" t="str">
            <v>01-01-2017 thru 12-31-2017</v>
          </cell>
          <cell r="G32" t="str">
            <v>Total</v>
          </cell>
          <cell r="H32" t="str">
            <v>Electric</v>
          </cell>
          <cell r="I32" t="str">
            <v>Gas North</v>
          </cell>
          <cell r="J32" t="str">
            <v>Oregon Gas</v>
          </cell>
        </row>
        <row r="33">
          <cell r="C33">
            <v>0</v>
          </cell>
          <cell r="D33">
            <v>0</v>
          </cell>
          <cell r="E33" t="str">
            <v xml:space="preserve">   Direct O &amp; M Accts 580 - 894</v>
          </cell>
          <cell r="F33">
            <v>0</v>
          </cell>
          <cell r="G33">
            <v>11502745</v>
          </cell>
          <cell r="H33">
            <v>0</v>
          </cell>
          <cell r="I33">
            <v>7709221</v>
          </cell>
          <cell r="J33">
            <v>3793524</v>
          </cell>
        </row>
        <row r="34">
          <cell r="C34">
            <v>0</v>
          </cell>
          <cell r="D34">
            <v>0</v>
          </cell>
          <cell r="E34" t="str">
            <v xml:space="preserve">   Direct O &amp; M Accts 901 - 935</v>
          </cell>
          <cell r="F34">
            <v>0</v>
          </cell>
          <cell r="G34">
            <v>15449456</v>
          </cell>
          <cell r="H34">
            <v>0</v>
          </cell>
          <cell r="I34">
            <v>10353713</v>
          </cell>
          <cell r="J34">
            <v>5095743</v>
          </cell>
        </row>
        <row r="35">
          <cell r="C35">
            <v>0</v>
          </cell>
          <cell r="D35">
            <v>0</v>
          </cell>
          <cell r="E35" t="str">
            <v xml:space="preserve">   Direct O &amp; M Accts 901 - 905 Utility 9 Only</v>
          </cell>
          <cell r="F35">
            <v>0</v>
          </cell>
          <cell r="G35">
            <v>1688556</v>
          </cell>
          <cell r="H35">
            <v>0</v>
          </cell>
          <cell r="I35">
            <v>1688556</v>
          </cell>
          <cell r="J35" t="str">
            <v>XXXXXX</v>
          </cell>
        </row>
        <row r="36">
          <cell r="C36">
            <v>0</v>
          </cell>
          <cell r="D36">
            <v>0</v>
          </cell>
          <cell r="E36" t="str">
            <v>Total</v>
          </cell>
          <cell r="F36">
            <v>0</v>
          </cell>
          <cell r="G36">
            <v>28640757</v>
          </cell>
          <cell r="H36">
            <v>0</v>
          </cell>
          <cell r="I36">
            <v>19751490</v>
          </cell>
          <cell r="J36">
            <v>8889267</v>
          </cell>
        </row>
        <row r="37">
          <cell r="C37">
            <v>0</v>
          </cell>
          <cell r="D37">
            <v>0</v>
          </cell>
          <cell r="E37" t="str">
            <v>Percentage</v>
          </cell>
          <cell r="F37">
            <v>0</v>
          </cell>
          <cell r="G37">
            <v>1</v>
          </cell>
          <cell r="H37">
            <v>0</v>
          </cell>
          <cell r="I37">
            <v>0.68962999999999997</v>
          </cell>
          <cell r="J37">
            <v>0.31036999999999998</v>
          </cell>
        </row>
        <row r="38">
          <cell r="C38">
            <v>0</v>
          </cell>
          <cell r="D38">
            <v>0</v>
          </cell>
          <cell r="E38">
            <v>0</v>
          </cell>
          <cell r="F38">
            <v>0</v>
          </cell>
          <cell r="G38">
            <v>0</v>
          </cell>
          <cell r="H38">
            <v>0</v>
          </cell>
          <cell r="I38">
            <v>0</v>
          </cell>
          <cell r="J38">
            <v>0</v>
          </cell>
        </row>
        <row r="39">
          <cell r="C39">
            <v>0</v>
          </cell>
          <cell r="D39">
            <v>0</v>
          </cell>
          <cell r="E39" t="str">
            <v xml:space="preserve">   Direct Labor Accts 580 - 894</v>
          </cell>
          <cell r="F39">
            <v>0</v>
          </cell>
          <cell r="G39">
            <v>13255885</v>
          </cell>
          <cell r="H39">
            <v>0</v>
          </cell>
          <cell r="I39">
            <v>9295618</v>
          </cell>
          <cell r="J39">
            <v>3960267</v>
          </cell>
        </row>
        <row r="40">
          <cell r="C40">
            <v>0</v>
          </cell>
          <cell r="D40">
            <v>0</v>
          </cell>
          <cell r="E40" t="str">
            <v xml:space="preserve">   Direct Labor Accts 901 - 935</v>
          </cell>
          <cell r="F40">
            <v>0</v>
          </cell>
          <cell r="G40">
            <v>1818322</v>
          </cell>
          <cell r="H40">
            <v>0</v>
          </cell>
          <cell r="I40">
            <v>150838</v>
          </cell>
          <cell r="J40">
            <v>1667484</v>
          </cell>
        </row>
        <row r="41">
          <cell r="C41">
            <v>0</v>
          </cell>
          <cell r="D41">
            <v>0</v>
          </cell>
          <cell r="E41" t="str">
            <v xml:space="preserve">   Direct Labor Accts 901 - 905 Utility 9 Only</v>
          </cell>
          <cell r="F41">
            <v>0</v>
          </cell>
          <cell r="G41">
            <v>3729581</v>
          </cell>
          <cell r="H41">
            <v>0</v>
          </cell>
          <cell r="I41">
            <v>3729581</v>
          </cell>
          <cell r="J41" t="str">
            <v>XXXXXX</v>
          </cell>
        </row>
        <row r="42">
          <cell r="C42">
            <v>0</v>
          </cell>
          <cell r="D42">
            <v>0</v>
          </cell>
          <cell r="E42" t="str">
            <v>Total</v>
          </cell>
          <cell r="F42">
            <v>0</v>
          </cell>
          <cell r="G42">
            <v>18803788</v>
          </cell>
          <cell r="H42">
            <v>0</v>
          </cell>
          <cell r="I42">
            <v>13176037</v>
          </cell>
          <cell r="J42">
            <v>5627751</v>
          </cell>
        </row>
        <row r="43">
          <cell r="C43">
            <v>0</v>
          </cell>
          <cell r="D43">
            <v>0</v>
          </cell>
          <cell r="E43" t="str">
            <v>Percentage</v>
          </cell>
          <cell r="F43">
            <v>0</v>
          </cell>
          <cell r="G43">
            <v>1</v>
          </cell>
          <cell r="H43">
            <v>0</v>
          </cell>
          <cell r="I43">
            <v>0.70071000000000006</v>
          </cell>
          <cell r="J43">
            <v>0.29929</v>
          </cell>
        </row>
        <row r="44">
          <cell r="C44">
            <v>0</v>
          </cell>
          <cell r="D44">
            <v>0</v>
          </cell>
          <cell r="E44">
            <v>0</v>
          </cell>
          <cell r="F44">
            <v>0</v>
          </cell>
          <cell r="G44">
            <v>0</v>
          </cell>
          <cell r="H44">
            <v>0</v>
          </cell>
          <cell r="I44">
            <v>0</v>
          </cell>
          <cell r="J44">
            <v>0</v>
          </cell>
        </row>
        <row r="45">
          <cell r="C45">
            <v>0</v>
          </cell>
          <cell r="D45">
            <v>0</v>
          </cell>
          <cell r="E45" t="str">
            <v xml:space="preserve">   Number of Customers</v>
          </cell>
          <cell r="F45">
            <v>0</v>
          </cell>
          <cell r="G45">
            <v>347323</v>
          </cell>
          <cell r="H45">
            <v>0</v>
          </cell>
          <cell r="I45">
            <v>245616</v>
          </cell>
          <cell r="J45">
            <v>101707</v>
          </cell>
        </row>
        <row r="46">
          <cell r="C46">
            <v>0</v>
          </cell>
          <cell r="D46">
            <v>0</v>
          </cell>
          <cell r="E46" t="str">
            <v>Percentage</v>
          </cell>
          <cell r="F46">
            <v>0</v>
          </cell>
          <cell r="G46">
            <v>1</v>
          </cell>
          <cell r="H46">
            <v>0</v>
          </cell>
          <cell r="I46">
            <v>0.70716999999999997</v>
          </cell>
          <cell r="J46">
            <v>0.29282999999999998</v>
          </cell>
        </row>
        <row r="47">
          <cell r="C47">
            <v>0</v>
          </cell>
          <cell r="D47">
            <v>0</v>
          </cell>
          <cell r="E47">
            <v>0</v>
          </cell>
          <cell r="F47">
            <v>0</v>
          </cell>
          <cell r="G47">
            <v>0</v>
          </cell>
          <cell r="H47">
            <v>0</v>
          </cell>
          <cell r="I47">
            <v>0</v>
          </cell>
          <cell r="J47">
            <v>0</v>
          </cell>
        </row>
        <row r="48">
          <cell r="C48">
            <v>0</v>
          </cell>
          <cell r="D48">
            <v>0</v>
          </cell>
          <cell r="E48" t="str">
            <v xml:space="preserve">   Net Direct Plant</v>
          </cell>
          <cell r="F48">
            <v>0</v>
          </cell>
          <cell r="G48">
            <v>764182162</v>
          </cell>
          <cell r="H48">
            <v>0</v>
          </cell>
          <cell r="I48">
            <v>492888057</v>
          </cell>
          <cell r="J48">
            <v>271294105</v>
          </cell>
        </row>
        <row r="49">
          <cell r="C49">
            <v>0</v>
          </cell>
          <cell r="D49">
            <v>0</v>
          </cell>
          <cell r="E49" t="str">
            <v>Percentage</v>
          </cell>
          <cell r="F49">
            <v>0</v>
          </cell>
          <cell r="G49">
            <v>1</v>
          </cell>
          <cell r="H49">
            <v>0</v>
          </cell>
          <cell r="I49">
            <v>0.64498999999999995</v>
          </cell>
          <cell r="J49">
            <v>0.35500999999999999</v>
          </cell>
        </row>
        <row r="50">
          <cell r="C50">
            <v>0</v>
          </cell>
          <cell r="D50">
            <v>0</v>
          </cell>
          <cell r="E50">
            <v>0</v>
          </cell>
          <cell r="F50">
            <v>0</v>
          </cell>
          <cell r="G50">
            <v>0</v>
          </cell>
          <cell r="H50">
            <v>0</v>
          </cell>
          <cell r="I50">
            <v>0</v>
          </cell>
          <cell r="J50">
            <v>0</v>
          </cell>
        </row>
        <row r="51">
          <cell r="C51">
            <v>0</v>
          </cell>
          <cell r="D51">
            <v>0</v>
          </cell>
          <cell r="E51" t="str">
            <v>Total Percentages</v>
          </cell>
          <cell r="F51">
            <v>0</v>
          </cell>
          <cell r="G51">
            <v>4</v>
          </cell>
          <cell r="H51">
            <v>0</v>
          </cell>
          <cell r="I51">
            <v>2.7425000000000002</v>
          </cell>
          <cell r="J51">
            <v>1.2575000000000001</v>
          </cell>
        </row>
        <row r="52">
          <cell r="C52">
            <v>8</v>
          </cell>
          <cell r="D52">
            <v>0</v>
          </cell>
          <cell r="E52" t="str">
            <v>Average  (GD AA)</v>
          </cell>
          <cell r="F52">
            <v>0</v>
          </cell>
          <cell r="G52">
            <v>1</v>
          </cell>
          <cell r="H52">
            <v>0</v>
          </cell>
          <cell r="I52">
            <v>0.68562000000000001</v>
          </cell>
          <cell r="J52">
            <v>0.31437999999999999</v>
          </cell>
        </row>
        <row r="53">
          <cell r="C53">
            <v>0</v>
          </cell>
          <cell r="D53">
            <v>0</v>
          </cell>
          <cell r="E53">
            <v>0</v>
          </cell>
          <cell r="F53">
            <v>0</v>
          </cell>
          <cell r="G53">
            <v>0</v>
          </cell>
          <cell r="H53">
            <v>0</v>
          </cell>
          <cell r="I53">
            <v>0</v>
          </cell>
          <cell r="J53">
            <v>0</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t="str">
            <v>Input</v>
          </cell>
          <cell r="E56" t="str">
            <v xml:space="preserve">Elec/Gas North 4-Factor </v>
          </cell>
          <cell r="F56" t="str">
            <v>01-01-2017 thru 12-31-2017</v>
          </cell>
          <cell r="G56" t="str">
            <v>Total</v>
          </cell>
          <cell r="H56" t="str">
            <v>Electric</v>
          </cell>
          <cell r="I56" t="str">
            <v>Gas North</v>
          </cell>
          <cell r="J56" t="str">
            <v>Oregon Gas</v>
          </cell>
        </row>
        <row r="57">
          <cell r="C57">
            <v>0</v>
          </cell>
          <cell r="D57">
            <v>0</v>
          </cell>
          <cell r="E57" t="str">
            <v xml:space="preserve">   Direct O &amp; M Accts 580 - 894</v>
          </cell>
          <cell r="F57">
            <v>0</v>
          </cell>
          <cell r="G57">
            <v>70589908</v>
          </cell>
          <cell r="H57">
            <v>62492356</v>
          </cell>
          <cell r="I57">
            <v>8097552</v>
          </cell>
          <cell r="J57">
            <v>0</v>
          </cell>
        </row>
        <row r="58">
          <cell r="C58">
            <v>0</v>
          </cell>
          <cell r="D58">
            <v>0</v>
          </cell>
          <cell r="E58" t="str">
            <v xml:space="preserve">   Direct O &amp; M Accts 901 - 935</v>
          </cell>
          <cell r="F58">
            <v>0</v>
          </cell>
          <cell r="G58">
            <v>46132231</v>
          </cell>
          <cell r="H58">
            <v>35523672</v>
          </cell>
          <cell r="I58">
            <v>10608559</v>
          </cell>
          <cell r="J58">
            <v>0</v>
          </cell>
        </row>
        <row r="59">
          <cell r="C59">
            <v>0</v>
          </cell>
          <cell r="D59">
            <v>0</v>
          </cell>
          <cell r="E59" t="str">
            <v xml:space="preserve">   Adjustments</v>
          </cell>
          <cell r="F59">
            <v>0</v>
          </cell>
          <cell r="G59">
            <v>0</v>
          </cell>
          <cell r="H59">
            <v>0</v>
          </cell>
          <cell r="I59">
            <v>0</v>
          </cell>
          <cell r="J59">
            <v>0</v>
          </cell>
        </row>
        <row r="60">
          <cell r="C60">
            <v>0</v>
          </cell>
          <cell r="D60">
            <v>0</v>
          </cell>
          <cell r="E60" t="str">
            <v>Total</v>
          </cell>
          <cell r="F60">
            <v>0</v>
          </cell>
          <cell r="G60">
            <v>116722139</v>
          </cell>
          <cell r="H60">
            <v>98016028</v>
          </cell>
          <cell r="I60">
            <v>18706111</v>
          </cell>
          <cell r="J60">
            <v>0</v>
          </cell>
        </row>
        <row r="61">
          <cell r="C61">
            <v>0</v>
          </cell>
          <cell r="D61">
            <v>0</v>
          </cell>
          <cell r="E61" t="str">
            <v>Percentage</v>
          </cell>
          <cell r="F61">
            <v>0</v>
          </cell>
          <cell r="G61">
            <v>1</v>
          </cell>
          <cell r="H61">
            <v>0.83974000000000004</v>
          </cell>
          <cell r="I61">
            <v>0.16026000000000001</v>
          </cell>
          <cell r="J61">
            <v>0</v>
          </cell>
        </row>
        <row r="62">
          <cell r="C62">
            <v>0</v>
          </cell>
          <cell r="D62">
            <v>0</v>
          </cell>
          <cell r="E62">
            <v>0</v>
          </cell>
          <cell r="F62">
            <v>0</v>
          </cell>
          <cell r="G62">
            <v>0</v>
          </cell>
          <cell r="H62">
            <v>0</v>
          </cell>
          <cell r="I62">
            <v>0</v>
          </cell>
          <cell r="J62">
            <v>0</v>
          </cell>
        </row>
        <row r="63">
          <cell r="C63">
            <v>0</v>
          </cell>
          <cell r="D63">
            <v>0</v>
          </cell>
          <cell r="E63" t="str">
            <v xml:space="preserve">   Direct Labor Accts 580 - 894</v>
          </cell>
          <cell r="F63">
            <v>0</v>
          </cell>
          <cell r="G63">
            <v>68682217</v>
          </cell>
          <cell r="H63">
            <v>55932706</v>
          </cell>
          <cell r="I63">
            <v>12749511</v>
          </cell>
          <cell r="J63">
            <v>0</v>
          </cell>
        </row>
        <row r="64">
          <cell r="C64">
            <v>0</v>
          </cell>
          <cell r="D64">
            <v>0</v>
          </cell>
          <cell r="E64" t="str">
            <v xml:space="preserve">   Direct Labor Accts 901 - 935</v>
          </cell>
          <cell r="F64">
            <v>0</v>
          </cell>
          <cell r="G64">
            <v>4343072</v>
          </cell>
          <cell r="H64">
            <v>3809731</v>
          </cell>
          <cell r="I64">
            <v>533341</v>
          </cell>
          <cell r="J64">
            <v>0</v>
          </cell>
        </row>
        <row r="65">
          <cell r="C65">
            <v>0</v>
          </cell>
          <cell r="D65">
            <v>0</v>
          </cell>
          <cell r="E65" t="str">
            <v>Total</v>
          </cell>
          <cell r="F65">
            <v>0</v>
          </cell>
          <cell r="G65">
            <v>73025289</v>
          </cell>
          <cell r="H65">
            <v>59742437</v>
          </cell>
          <cell r="I65">
            <v>13282852</v>
          </cell>
          <cell r="J65">
            <v>0</v>
          </cell>
        </row>
        <row r="66">
          <cell r="C66">
            <v>0</v>
          </cell>
          <cell r="D66">
            <v>0</v>
          </cell>
          <cell r="E66" t="str">
            <v>Percentage</v>
          </cell>
          <cell r="F66">
            <v>0</v>
          </cell>
          <cell r="G66">
            <v>1</v>
          </cell>
          <cell r="H66">
            <v>0.81811</v>
          </cell>
          <cell r="I66">
            <v>0.18189</v>
          </cell>
          <cell r="J66">
            <v>0</v>
          </cell>
        </row>
        <row r="67">
          <cell r="C67">
            <v>0</v>
          </cell>
          <cell r="D67">
            <v>0</v>
          </cell>
          <cell r="E67">
            <v>0</v>
          </cell>
          <cell r="F67">
            <v>0</v>
          </cell>
          <cell r="G67">
            <v>0</v>
          </cell>
          <cell r="H67">
            <v>0</v>
          </cell>
          <cell r="I67">
            <v>0</v>
          </cell>
          <cell r="J67">
            <v>0</v>
          </cell>
        </row>
        <row r="68">
          <cell r="C68">
            <v>0</v>
          </cell>
          <cell r="D68">
            <v>0</v>
          </cell>
          <cell r="E68" t="str">
            <v xml:space="preserve">   Number of Customers</v>
          </cell>
          <cell r="F68">
            <v>0</v>
          </cell>
          <cell r="G68">
            <v>627889</v>
          </cell>
          <cell r="H68">
            <v>382273</v>
          </cell>
          <cell r="I68">
            <v>245616</v>
          </cell>
          <cell r="J68">
            <v>0</v>
          </cell>
        </row>
        <row r="69">
          <cell r="C69">
            <v>0</v>
          </cell>
          <cell r="D69">
            <v>0</v>
          </cell>
          <cell r="E69" t="str">
            <v>Percentage</v>
          </cell>
          <cell r="F69">
            <v>0</v>
          </cell>
          <cell r="G69">
            <v>1</v>
          </cell>
          <cell r="H69">
            <v>0.60882000000000003</v>
          </cell>
          <cell r="I69">
            <v>0.39118000000000003</v>
          </cell>
          <cell r="J69">
            <v>0</v>
          </cell>
        </row>
        <row r="70">
          <cell r="C70">
            <v>0</v>
          </cell>
          <cell r="D70">
            <v>0</v>
          </cell>
          <cell r="E70">
            <v>0</v>
          </cell>
          <cell r="F70">
            <v>0</v>
          </cell>
          <cell r="G70">
            <v>0</v>
          </cell>
          <cell r="H70">
            <v>0</v>
          </cell>
          <cell r="I70">
            <v>0</v>
          </cell>
          <cell r="J70">
            <v>0</v>
          </cell>
        </row>
        <row r="71">
          <cell r="C71">
            <v>0</v>
          </cell>
          <cell r="D71">
            <v>0</v>
          </cell>
          <cell r="E71" t="str">
            <v xml:space="preserve">   Net Direct Plant</v>
          </cell>
          <cell r="F71">
            <v>0</v>
          </cell>
          <cell r="G71">
            <v>3118486683</v>
          </cell>
          <cell r="H71">
            <v>2625598626</v>
          </cell>
          <cell r="I71">
            <v>492888057</v>
          </cell>
          <cell r="J71">
            <v>0</v>
          </cell>
        </row>
        <row r="72">
          <cell r="C72">
            <v>0</v>
          </cell>
          <cell r="D72">
            <v>0</v>
          </cell>
          <cell r="E72" t="str">
            <v>Percentage</v>
          </cell>
          <cell r="F72">
            <v>0</v>
          </cell>
          <cell r="G72">
            <v>1</v>
          </cell>
          <cell r="H72">
            <v>0.84194999999999998</v>
          </cell>
          <cell r="I72">
            <v>0.15805</v>
          </cell>
          <cell r="J72">
            <v>0</v>
          </cell>
        </row>
        <row r="73">
          <cell r="C73">
            <v>0</v>
          </cell>
          <cell r="D73">
            <v>0</v>
          </cell>
          <cell r="E73" t="str">
            <v>Total Percentages</v>
          </cell>
          <cell r="F73">
            <v>0</v>
          </cell>
          <cell r="G73">
            <v>4</v>
          </cell>
          <cell r="H73">
            <v>3.1086200000000002</v>
          </cell>
          <cell r="I73">
            <v>0.89137999999999995</v>
          </cell>
          <cell r="J73">
            <v>0</v>
          </cell>
        </row>
        <row r="74">
          <cell r="C74">
            <v>9</v>
          </cell>
          <cell r="D74">
            <v>0</v>
          </cell>
          <cell r="E74" t="str">
            <v>Average  (CD AN/ID/WA)</v>
          </cell>
          <cell r="F74">
            <v>0</v>
          </cell>
          <cell r="G74">
            <v>1</v>
          </cell>
          <cell r="H74">
            <v>0.77714000000000005</v>
          </cell>
          <cell r="I74">
            <v>0.22286</v>
          </cell>
          <cell r="J74">
            <v>0</v>
          </cell>
        </row>
        <row r="75">
          <cell r="C75">
            <v>0</v>
          </cell>
          <cell r="D75">
            <v>0</v>
          </cell>
          <cell r="E75">
            <v>0</v>
          </cell>
          <cell r="F75">
            <v>0</v>
          </cell>
          <cell r="G75">
            <v>0</v>
          </cell>
          <cell r="H75">
            <v>0</v>
          </cell>
          <cell r="I75">
            <v>0</v>
          </cell>
          <cell r="J75">
            <v>0</v>
          </cell>
        </row>
        <row r="76">
          <cell r="C76">
            <v>0</v>
          </cell>
          <cell r="D76">
            <v>0</v>
          </cell>
          <cell r="E76">
            <v>0</v>
          </cell>
          <cell r="F76">
            <v>0</v>
          </cell>
          <cell r="G76" t="str">
            <v>Total</v>
          </cell>
          <cell r="H76">
            <v>0</v>
          </cell>
          <cell r="I76" t="str">
            <v>Gas North</v>
          </cell>
          <cell r="J76" t="str">
            <v>Oregon Gas</v>
          </cell>
        </row>
        <row r="77">
          <cell r="C77" t="str">
            <v>JP</v>
          </cell>
          <cell r="D77">
            <v>0</v>
          </cell>
          <cell r="E77" t="str">
            <v>Gas North/Oregon JP Factor %</v>
          </cell>
          <cell r="F77" t="str">
            <v>01-01-2017 thru 12-31-2017</v>
          </cell>
          <cell r="G77">
            <v>1</v>
          </cell>
          <cell r="H77">
            <v>0</v>
          </cell>
          <cell r="I77">
            <v>0.90349999999999997</v>
          </cell>
          <cell r="J77">
            <v>9.6500000000000002E-2</v>
          </cell>
        </row>
        <row r="78">
          <cell r="C78">
            <v>0</v>
          </cell>
          <cell r="D78">
            <v>0</v>
          </cell>
          <cell r="E78">
            <v>0</v>
          </cell>
          <cell r="F78">
            <v>0</v>
          </cell>
          <cell r="G78">
            <v>0</v>
          </cell>
          <cell r="H78">
            <v>0</v>
          </cell>
          <cell r="I78">
            <v>0</v>
          </cell>
          <cell r="J78">
            <v>0</v>
          </cell>
        </row>
        <row r="79">
          <cell r="C79">
            <v>0</v>
          </cell>
          <cell r="D79">
            <v>0</v>
          </cell>
          <cell r="E79">
            <v>0</v>
          </cell>
          <cell r="F79">
            <v>0</v>
          </cell>
          <cell r="G79" t="str">
            <v>Total</v>
          </cell>
          <cell r="H79">
            <v>0</v>
          </cell>
          <cell r="I79">
            <v>0</v>
          </cell>
          <cell r="J79" t="str">
            <v>Oregon Gas</v>
          </cell>
        </row>
        <row r="80">
          <cell r="D80">
            <v>0</v>
          </cell>
          <cell r="E80" t="str">
            <v>Annual Throughput</v>
          </cell>
          <cell r="F80" t="str">
            <v>01-01-2017 thru 12-31-2017</v>
          </cell>
          <cell r="G80">
            <v>96627550</v>
          </cell>
          <cell r="H80">
            <v>0</v>
          </cell>
          <cell r="I80">
            <v>0</v>
          </cell>
          <cell r="J80">
            <v>96627550</v>
          </cell>
        </row>
        <row r="81">
          <cell r="C81">
            <v>10</v>
          </cell>
          <cell r="D81">
            <v>0</v>
          </cell>
          <cell r="E81" t="str">
            <v xml:space="preserve">  Percent</v>
          </cell>
          <cell r="F81">
            <v>0</v>
          </cell>
          <cell r="G81">
            <v>1</v>
          </cell>
          <cell r="H81">
            <v>0</v>
          </cell>
          <cell r="I81">
            <v>0</v>
          </cell>
          <cell r="J81">
            <v>1</v>
          </cell>
        </row>
        <row r="82">
          <cell r="C82">
            <v>0</v>
          </cell>
          <cell r="D82">
            <v>0</v>
          </cell>
          <cell r="E82">
            <v>0</v>
          </cell>
          <cell r="G82">
            <v>0</v>
          </cell>
          <cell r="H82">
            <v>0</v>
          </cell>
          <cell r="I82">
            <v>0</v>
          </cell>
          <cell r="J82">
            <v>0</v>
          </cell>
        </row>
        <row r="83">
          <cell r="D83" t="str">
            <v>OR-PLT</v>
          </cell>
          <cell r="E83" t="str">
            <v>Net Gas Plant (before ADFIT) - AMA</v>
          </cell>
          <cell r="F83" t="str">
            <v>11-01-2017 thru 11-30-2018</v>
          </cell>
          <cell r="G83">
            <v>315414928</v>
          </cell>
          <cell r="H83">
            <v>0</v>
          </cell>
          <cell r="I83">
            <v>0</v>
          </cell>
          <cell r="J83">
            <v>315414928</v>
          </cell>
        </row>
        <row r="84">
          <cell r="C84">
            <v>12</v>
          </cell>
          <cell r="D84">
            <v>0</v>
          </cell>
          <cell r="E84" t="str">
            <v xml:space="preserve">  Percent</v>
          </cell>
          <cell r="G84">
            <v>1</v>
          </cell>
          <cell r="H84">
            <v>0</v>
          </cell>
          <cell r="I84">
            <v>0</v>
          </cell>
          <cell r="J84">
            <v>1</v>
          </cell>
        </row>
        <row r="85">
          <cell r="C85">
            <v>0</v>
          </cell>
          <cell r="D85">
            <v>0</v>
          </cell>
          <cell r="E85">
            <v>0</v>
          </cell>
          <cell r="G85">
            <v>0</v>
          </cell>
          <cell r="H85">
            <v>0</v>
          </cell>
          <cell r="I85">
            <v>0</v>
          </cell>
          <cell r="J85">
            <v>0</v>
          </cell>
        </row>
        <row r="86">
          <cell r="C86">
            <v>16</v>
          </cell>
          <cell r="D86">
            <v>0</v>
          </cell>
          <cell r="E86" t="str">
            <v>Jurisdiction/Service JP Factor %</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99</v>
          </cell>
          <cell r="D88" t="str">
            <v>Input</v>
          </cell>
          <cell r="E88" t="str">
            <v>Not Allocated</v>
          </cell>
          <cell r="G88">
            <v>0</v>
          </cell>
          <cell r="H88">
            <v>0</v>
          </cell>
          <cell r="I88">
            <v>0</v>
          </cell>
          <cell r="J88">
            <v>0</v>
          </cell>
        </row>
        <row r="89">
          <cell r="C89">
            <v>0</v>
          </cell>
          <cell r="D89">
            <v>0</v>
          </cell>
          <cell r="E89">
            <v>0</v>
          </cell>
          <cell r="G89">
            <v>0</v>
          </cell>
          <cell r="H89">
            <v>0</v>
          </cell>
          <cell r="I89">
            <v>0</v>
          </cell>
          <cell r="J89">
            <v>0</v>
          </cell>
        </row>
        <row r="90">
          <cell r="C90">
            <v>0</v>
          </cell>
          <cell r="D90">
            <v>0</v>
          </cell>
          <cell r="E90" t="str">
            <v>**** The following is obsolete as of 201111 and will not be printed. ***</v>
          </cell>
          <cell r="F90">
            <v>0</v>
          </cell>
          <cell r="G90">
            <v>0</v>
          </cell>
          <cell r="H90">
            <v>0</v>
          </cell>
          <cell r="I90">
            <v>0</v>
          </cell>
          <cell r="J90">
            <v>0</v>
          </cell>
        </row>
        <row r="91">
          <cell r="C91">
            <v>0</v>
          </cell>
          <cell r="D91">
            <v>0</v>
          </cell>
          <cell r="E91" t="str">
            <v>Situs Plant by Functional Group:</v>
          </cell>
          <cell r="G91">
            <v>0</v>
          </cell>
          <cell r="H91">
            <v>0</v>
          </cell>
          <cell r="I91">
            <v>0</v>
          </cell>
          <cell r="J91">
            <v>0</v>
          </cell>
        </row>
        <row r="92">
          <cell r="C92">
            <v>0</v>
          </cell>
          <cell r="D92">
            <v>0</v>
          </cell>
          <cell r="E92" t="str">
            <v>(Used to functionalize R&amp;P Property Tax on</v>
          </cell>
          <cell r="G92">
            <v>0</v>
          </cell>
          <cell r="H92">
            <v>0</v>
          </cell>
          <cell r="I92">
            <v>0</v>
          </cell>
          <cell r="J92">
            <v>0</v>
          </cell>
        </row>
        <row r="93">
          <cell r="C93">
            <v>0</v>
          </cell>
          <cell r="D93">
            <v>0</v>
          </cell>
          <cell r="E93" t="str">
            <v xml:space="preserve"> Report OR-OTX)</v>
          </cell>
          <cell r="F93" t="str">
            <v>11-30-2018</v>
          </cell>
          <cell r="G93" t="str">
            <v>Oregon</v>
          </cell>
          <cell r="J93">
            <v>0</v>
          </cell>
        </row>
        <row r="94">
          <cell r="C94">
            <v>0</v>
          </cell>
          <cell r="D94" t="str">
            <v>OR-PLT</v>
          </cell>
          <cell r="E94" t="str">
            <v>Production</v>
          </cell>
          <cell r="G94">
            <v>7628</v>
          </cell>
          <cell r="J94">
            <v>0</v>
          </cell>
        </row>
        <row r="95">
          <cell r="C95">
            <v>0</v>
          </cell>
          <cell r="D95" t="str">
            <v>OR-PLT</v>
          </cell>
          <cell r="E95" t="str">
            <v>Distribution</v>
          </cell>
          <cell r="G95">
            <v>376952028</v>
          </cell>
          <cell r="J95">
            <v>0</v>
          </cell>
        </row>
        <row r="96">
          <cell r="C96">
            <v>0</v>
          </cell>
          <cell r="D96" t="str">
            <v>OR-PLT</v>
          </cell>
          <cell r="E96" t="str">
            <v>General</v>
          </cell>
          <cell r="G96">
            <v>37012960</v>
          </cell>
          <cell r="J96">
            <v>0</v>
          </cell>
        </row>
        <row r="97">
          <cell r="C97">
            <v>0</v>
          </cell>
          <cell r="D97">
            <v>0</v>
          </cell>
          <cell r="E97" t="str">
            <v xml:space="preserve">  TOTAL</v>
          </cell>
          <cell r="G97">
            <v>413972616</v>
          </cell>
          <cell r="J97">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 to Date CY Category"/>
      <sheetName val="Rosentrater"/>
      <sheetName val="Revised Final Additions"/>
      <sheetName val="2021 BC "/>
      <sheetName val="Revised Q1-3 TTP"/>
      <sheetName val="Rervised Q4 Exp TTP"/>
      <sheetName val="Categories"/>
      <sheetName val="Allocation"/>
      <sheetName val="Final Additions"/>
      <sheetName val="Current Year Category"/>
      <sheetName val="Witness Reference"/>
      <sheetName val="ER.BI.Business Case Link.11.02"/>
      <sheetName val="Past Year Category"/>
      <sheetName val="Current PRJ - PY Category"/>
      <sheetName val="TTP Hist Test Yr"/>
      <sheetName val="TTP 2021 Addit by Month"/>
    </sheetNames>
    <sheetDataSet>
      <sheetData sheetId="0"/>
      <sheetData sheetId="1"/>
      <sheetData sheetId="2"/>
      <sheetData sheetId="3"/>
      <sheetData sheetId="4"/>
      <sheetData sheetId="5"/>
      <sheetData sheetId="6">
        <row r="4">
          <cell r="C4" t="str">
            <v>302000</v>
          </cell>
        </row>
      </sheetData>
      <sheetData sheetId="7">
        <row r="36">
          <cell r="I36" t="str">
            <v>CD.AA.Distribution</v>
          </cell>
        </row>
      </sheetData>
      <sheetData sheetId="8">
        <row r="7">
          <cell r="B7" t="str">
            <v>BI_00I02</v>
          </cell>
        </row>
      </sheetData>
      <sheetData sheetId="9"/>
      <sheetData sheetId="10"/>
      <sheetData sheetId="11">
        <row r="3">
          <cell r="A3" t="str">
            <v>BI_00A54</v>
          </cell>
          <cell r="B3" t="str">
            <v>00A54</v>
          </cell>
          <cell r="C3" t="str">
            <v>BI_00A54 - EVSE Pilot in Washington State</v>
          </cell>
          <cell r="D3" t="str">
            <v>ER_7060</v>
          </cell>
          <cell r="E3" t="str">
            <v>7060</v>
          </cell>
          <cell r="F3" t="str">
            <v>ER_7060 - Strategic Initiatives</v>
          </cell>
          <cell r="G3" t="str">
            <v>Strategic Initiatives</v>
          </cell>
          <cell r="H3" t="str">
            <v>Strategic</v>
          </cell>
          <cell r="I3" t="str">
            <v>No Driver</v>
          </cell>
        </row>
        <row r="4">
          <cell r="A4" t="str">
            <v>BI_00E07</v>
          </cell>
          <cell r="B4" t="str">
            <v>00E07</v>
          </cell>
          <cell r="C4" t="str">
            <v>BI_00E07 - RCT Fast Start Controls Upgrade</v>
          </cell>
          <cell r="D4" t="str">
            <v>ER_7050</v>
          </cell>
          <cell r="E4" t="str">
            <v>7050</v>
          </cell>
          <cell r="F4" t="str">
            <v>ER_7050 - Productivity Initiative</v>
          </cell>
          <cell r="G4" t="str">
            <v>Productivity</v>
          </cell>
          <cell r="H4" t="str">
            <v>Productivity Function</v>
          </cell>
          <cell r="I4" t="str">
            <v>No Driver</v>
          </cell>
        </row>
        <row r="5">
          <cell r="A5" t="str">
            <v>BI_00I02</v>
          </cell>
          <cell r="B5" t="str">
            <v>00I02</v>
          </cell>
          <cell r="C5" t="str">
            <v>BI_00I02 - Gas Op Qual - Tooling, Vehicles and Material</v>
          </cell>
          <cell r="D5" t="str">
            <v>ER_7208</v>
          </cell>
          <cell r="E5" t="str">
            <v>7208</v>
          </cell>
          <cell r="F5" t="str">
            <v>ER_7208 - Gas Op Qual - Tooling, Vehicles and Material</v>
          </cell>
          <cell r="G5" t="str">
            <v>Gas Operator Qualification Compliance</v>
          </cell>
          <cell r="H5" t="str">
            <v>Other Subfunction</v>
          </cell>
          <cell r="I5" t="str">
            <v>Performance &amp; Capacity</v>
          </cell>
        </row>
        <row r="6">
          <cell r="A6" t="str">
            <v>BI_00L54</v>
          </cell>
          <cell r="B6" t="str">
            <v>00L54</v>
          </cell>
          <cell r="C6" t="str">
            <v>BI_00L54 - Purchase Company Aircraft</v>
          </cell>
          <cell r="D6" t="str">
            <v>ER_7207</v>
          </cell>
          <cell r="E6" t="str">
            <v>7207</v>
          </cell>
          <cell r="F6" t="str">
            <v>ER_7207 - Purchase Company Aircraft</v>
          </cell>
          <cell r="G6" t="str">
            <v>Company Aircraft Capital</v>
          </cell>
          <cell r="H6" t="str">
            <v>Other Subfunction</v>
          </cell>
          <cell r="I6" t="str">
            <v>Performance &amp; Capacity</v>
          </cell>
        </row>
        <row r="7">
          <cell r="A7" t="str">
            <v>BI_00X09</v>
          </cell>
          <cell r="B7" t="str">
            <v>00X09</v>
          </cell>
          <cell r="C7" t="str">
            <v>BI_00X09 - Data Science</v>
          </cell>
          <cell r="D7" t="str">
            <v>ER_7060</v>
          </cell>
          <cell r="E7" t="str">
            <v>7060</v>
          </cell>
          <cell r="F7" t="str">
            <v>ER_7060 - Strategic Initiatives</v>
          </cell>
          <cell r="G7" t="str">
            <v>Strategic Initiatives</v>
          </cell>
          <cell r="H7" t="str">
            <v>Strategic</v>
          </cell>
          <cell r="I7" t="str">
            <v>No Driver</v>
          </cell>
        </row>
        <row r="8">
          <cell r="A8" t="str">
            <v>BI_01A54</v>
          </cell>
          <cell r="B8" t="str">
            <v>01A54</v>
          </cell>
          <cell r="C8" t="str">
            <v>BI_01A54 - Transportation Electrification - Washington</v>
          </cell>
          <cell r="D8" t="str">
            <v>ER_2076</v>
          </cell>
          <cell r="E8" t="str">
            <v>2076</v>
          </cell>
          <cell r="F8" t="str">
            <v>ER_2076 - Transportation Electrification - Washington</v>
          </cell>
          <cell r="G8" t="str">
            <v>Electric Transportation</v>
          </cell>
          <cell r="H8" t="str">
            <v>Other Subfunction</v>
          </cell>
          <cell r="I8" t="str">
            <v>Performance &amp; Capacity</v>
          </cell>
        </row>
        <row r="9">
          <cell r="A9" t="str">
            <v>BI_01C11</v>
          </cell>
          <cell r="B9" t="str">
            <v>01C11</v>
          </cell>
          <cell r="C9" t="str">
            <v>BI_01C11 - Customer Transactional Systems</v>
          </cell>
          <cell r="D9" t="str">
            <v>ER_5040</v>
          </cell>
          <cell r="E9" t="str">
            <v>5040</v>
          </cell>
          <cell r="F9" t="str">
            <v>ER_5040 - Customer Transactional Systems</v>
          </cell>
          <cell r="G9" t="str">
            <v>Customer Transactional Systems</v>
          </cell>
          <cell r="H9" t="str">
            <v>ET Subfunction</v>
          </cell>
          <cell r="I9" t="str">
            <v>Customer Service Quality &amp; Reliability</v>
          </cell>
        </row>
        <row r="10">
          <cell r="A10" t="str">
            <v>BI_01E14</v>
          </cell>
          <cell r="B10" t="str">
            <v>01E14</v>
          </cell>
          <cell r="C10" t="str">
            <v>BI_01E14 - Special Use Permit</v>
          </cell>
          <cell r="D10" t="str">
            <v>ER_6101</v>
          </cell>
          <cell r="E10" t="str">
            <v>6101</v>
          </cell>
          <cell r="F10" t="str">
            <v>ER_6101 - Forest Srvc Rqmts</v>
          </cell>
          <cell r="G10" t="str">
            <v>Hazardous Oil Removal</v>
          </cell>
          <cell r="H10" t="str">
            <v>Environmental Subfunction</v>
          </cell>
          <cell r="I10" t="str">
            <v>Mandatory &amp; Compliance</v>
          </cell>
        </row>
        <row r="11">
          <cell r="A11" t="str">
            <v>BI_01H07</v>
          </cell>
          <cell r="B11" t="str">
            <v>01H07</v>
          </cell>
          <cell r="C11" t="str">
            <v>BI_01H07 - ISIT costs for HVAC</v>
          </cell>
          <cell r="D11" t="str">
            <v>ER_7101</v>
          </cell>
          <cell r="E11" t="str">
            <v>7101</v>
          </cell>
          <cell r="F11" t="str">
            <v>ER_7101 - COF HVAC Improvmt</v>
          </cell>
          <cell r="G11" t="str">
            <v>HVAC Renovation Project</v>
          </cell>
          <cell r="H11" t="str">
            <v>Facilities Capital</v>
          </cell>
          <cell r="I11" t="str">
            <v>No Driver</v>
          </cell>
        </row>
        <row r="12">
          <cell r="A12" t="str">
            <v>BI_01H51</v>
          </cell>
          <cell r="B12" t="str">
            <v>01H51</v>
          </cell>
          <cell r="C12" t="str">
            <v>BI_01H51 - Color Copier in Graphic Services</v>
          </cell>
          <cell r="D12" t="str">
            <v>ER_7050</v>
          </cell>
          <cell r="E12" t="str">
            <v>7050</v>
          </cell>
          <cell r="F12" t="str">
            <v>ER_7050 - Productivity Initiative</v>
          </cell>
          <cell r="G12" t="str">
            <v>Productivity</v>
          </cell>
          <cell r="H12" t="str">
            <v>Productivity Function</v>
          </cell>
          <cell r="I12" t="str">
            <v>No Driver</v>
          </cell>
        </row>
        <row r="13">
          <cell r="A13" t="str">
            <v>BI_01K51</v>
          </cell>
          <cell r="B13" t="str">
            <v>01K51</v>
          </cell>
          <cell r="C13" t="str">
            <v>BI_01K51 - Carry Deck Crane</v>
          </cell>
          <cell r="D13" t="str">
            <v>ER_7050</v>
          </cell>
          <cell r="E13" t="str">
            <v>7050</v>
          </cell>
          <cell r="F13" t="str">
            <v>ER_7050 - Productivity Initiative</v>
          </cell>
          <cell r="G13" t="str">
            <v>Productivity</v>
          </cell>
          <cell r="H13" t="str">
            <v>Productivity Function</v>
          </cell>
          <cell r="I13" t="str">
            <v>No Driver</v>
          </cell>
        </row>
        <row r="14">
          <cell r="A14" t="str">
            <v>BI_01L50</v>
          </cell>
          <cell r="B14" t="str">
            <v>01L50</v>
          </cell>
          <cell r="C14" t="str">
            <v>BI_01L50 - Keyhole Technology Equipment Gas</v>
          </cell>
          <cell r="D14" t="str">
            <v>ER_7050</v>
          </cell>
          <cell r="E14" t="str">
            <v>7050</v>
          </cell>
          <cell r="F14" t="str">
            <v>ER_7050 - Productivity Initiative</v>
          </cell>
          <cell r="G14" t="str">
            <v>Productivity</v>
          </cell>
          <cell r="H14" t="str">
            <v>Productivity Function</v>
          </cell>
          <cell r="I14" t="str">
            <v>No Driver</v>
          </cell>
        </row>
        <row r="15">
          <cell r="A15" t="str">
            <v>BI_01N09</v>
          </cell>
          <cell r="B15" t="str">
            <v>01N09</v>
          </cell>
          <cell r="C15" t="str">
            <v>BI_01N09 - Endpoint Compute and Productivity Systems</v>
          </cell>
          <cell r="D15" t="str">
            <v>ER_5016</v>
          </cell>
          <cell r="E15" t="str">
            <v>5016</v>
          </cell>
          <cell r="F15" t="str">
            <v>ER_5016 - Endpoint Compute and Productivity Systems</v>
          </cell>
          <cell r="G15" t="str">
            <v>Endpoint Compute and Productivity Systems</v>
          </cell>
          <cell r="H15" t="str">
            <v>ET Subfunction</v>
          </cell>
          <cell r="I15" t="str">
            <v>Performance &amp; Capacity</v>
          </cell>
        </row>
        <row r="16">
          <cell r="A16" t="str">
            <v>BI_01P09</v>
          </cell>
          <cell r="B16" t="str">
            <v>01P09</v>
          </cell>
          <cell r="C16" t="str">
            <v>BI_01P09 - Beacon Yard Security Network</v>
          </cell>
          <cell r="D16" t="str">
            <v>ER_5002</v>
          </cell>
          <cell r="E16" t="str">
            <v>5002</v>
          </cell>
          <cell r="F16" t="str">
            <v>ER_5002 - Security Initiative</v>
          </cell>
          <cell r="G16" t="str">
            <v>Enterprise Security</v>
          </cell>
          <cell r="H16" t="str">
            <v>Security Capital</v>
          </cell>
          <cell r="I16" t="str">
            <v>Customer Service Quality &amp; Reliability</v>
          </cell>
        </row>
        <row r="17">
          <cell r="A17" t="str">
            <v>BI_01R54</v>
          </cell>
          <cell r="B17" t="str">
            <v>01R54</v>
          </cell>
          <cell r="C17" t="str">
            <v>BI_01R54 - Post Street Annex</v>
          </cell>
          <cell r="D17" t="str">
            <v>ER_7138</v>
          </cell>
          <cell r="E17" t="str">
            <v>7138</v>
          </cell>
          <cell r="F17" t="str">
            <v>ER_7138 - Post Street Annex</v>
          </cell>
          <cell r="G17" t="str">
            <v>Post Street Annex</v>
          </cell>
          <cell r="H17" t="str">
            <v>Facilities Capital</v>
          </cell>
          <cell r="I17" t="str">
            <v>No Driver</v>
          </cell>
        </row>
        <row r="18">
          <cell r="A18" t="str">
            <v>BI_01S09</v>
          </cell>
          <cell r="B18" t="str">
            <v>01S09</v>
          </cell>
          <cell r="C18" t="str">
            <v>BI_01S09 - Aclara License Purchase</v>
          </cell>
          <cell r="D18" t="str">
            <v>ER_7050</v>
          </cell>
          <cell r="E18" t="str">
            <v>7050</v>
          </cell>
          <cell r="F18" t="str">
            <v>ER_7050 - Productivity Initiative</v>
          </cell>
          <cell r="G18" t="str">
            <v>Productivity</v>
          </cell>
          <cell r="H18" t="str">
            <v>Productivity Function</v>
          </cell>
          <cell r="I18" t="str">
            <v>No Driver</v>
          </cell>
        </row>
        <row r="19">
          <cell r="A19" t="str">
            <v>BI_01T08</v>
          </cell>
          <cell r="B19" t="str">
            <v>01T08</v>
          </cell>
          <cell r="C19" t="str">
            <v>BI_01T08 - DVR Upgrade</v>
          </cell>
          <cell r="D19" t="str">
            <v>ER_5002</v>
          </cell>
          <cell r="E19" t="str">
            <v>5002</v>
          </cell>
          <cell r="F19" t="str">
            <v>ER_5002 - Security Initiative</v>
          </cell>
          <cell r="G19" t="str">
            <v>Enterprise Security</v>
          </cell>
          <cell r="H19" t="str">
            <v>Security Capital</v>
          </cell>
          <cell r="I19" t="str">
            <v>Customer Service Quality &amp; Reliability</v>
          </cell>
        </row>
        <row r="20">
          <cell r="A20" t="str">
            <v>BI_01W09</v>
          </cell>
          <cell r="B20" t="str">
            <v>01W09</v>
          </cell>
          <cell r="C20" t="str">
            <v>BI_01W09 - Credit Scoring</v>
          </cell>
          <cell r="D20" t="str">
            <v>ER_7050</v>
          </cell>
          <cell r="E20" t="str">
            <v>7050</v>
          </cell>
          <cell r="F20" t="str">
            <v>ER_7050 - Productivity Initiative</v>
          </cell>
          <cell r="G20" t="str">
            <v>Productivity</v>
          </cell>
          <cell r="H20" t="str">
            <v>Productivity Function</v>
          </cell>
          <cell r="I20" t="str">
            <v>No Driver</v>
          </cell>
        </row>
        <row r="21">
          <cell r="A21" t="str">
            <v>BI_02A57</v>
          </cell>
          <cell r="B21" t="str">
            <v>02A57</v>
          </cell>
          <cell r="C21" t="str">
            <v>BI_02A57 - DSM Old Programs</v>
          </cell>
          <cell r="D21" t="str">
            <v>ER_7997</v>
          </cell>
          <cell r="E21" t="str">
            <v>7997</v>
          </cell>
          <cell r="F21" t="str">
            <v>ER_7997 - DSM Old Programs</v>
          </cell>
          <cell r="G21" t="str">
            <v>Regular Capital - Pre Business Case</v>
          </cell>
          <cell r="H21" t="str">
            <v>No Function</v>
          </cell>
          <cell r="I21" t="str">
            <v>No Driver</v>
          </cell>
        </row>
        <row r="22">
          <cell r="A22" t="str">
            <v>BI_02H07</v>
          </cell>
          <cell r="B22" t="str">
            <v>02H07</v>
          </cell>
          <cell r="C22" t="str">
            <v>BI_02H07 - Modular Wall System 4th Floor</v>
          </cell>
          <cell r="D22" t="str">
            <v>ER_7050</v>
          </cell>
          <cell r="E22" t="str">
            <v>7050</v>
          </cell>
          <cell r="F22" t="str">
            <v>ER_7050 - Productivity Initiative</v>
          </cell>
          <cell r="G22" t="str">
            <v>Productivity</v>
          </cell>
          <cell r="H22" t="str">
            <v>Productivity Function</v>
          </cell>
          <cell r="I22" t="str">
            <v>No Driver</v>
          </cell>
        </row>
        <row r="23">
          <cell r="A23" t="str">
            <v>BI_02H51</v>
          </cell>
          <cell r="B23" t="str">
            <v>02H51</v>
          </cell>
          <cell r="C23" t="str">
            <v>BI_02H51 - Capital Unmanned Systems</v>
          </cell>
          <cell r="D23" t="str">
            <v>ER_7006</v>
          </cell>
          <cell r="E23" t="str">
            <v>7006</v>
          </cell>
          <cell r="F23" t="str">
            <v>ER_7006 - Tools Lab &amp; Shop Equipment</v>
          </cell>
          <cell r="G23" t="str">
            <v>Capital Tools &amp; Stores</v>
          </cell>
          <cell r="H23" t="str">
            <v>Other Subfunction</v>
          </cell>
          <cell r="I23" t="str">
            <v>Asset Condition</v>
          </cell>
        </row>
        <row r="24">
          <cell r="A24" t="str">
            <v>BI_02K51</v>
          </cell>
          <cell r="B24" t="str">
            <v>02K51</v>
          </cell>
          <cell r="C24" t="str">
            <v>BI_02K51 - Telematics 2025</v>
          </cell>
          <cell r="D24" t="str">
            <v>ER_7008</v>
          </cell>
          <cell r="E24" t="str">
            <v>7008</v>
          </cell>
          <cell r="F24" t="str">
            <v>ER_7008 - Telematics 2025</v>
          </cell>
          <cell r="G24" t="str">
            <v>Telematics 2025</v>
          </cell>
          <cell r="H24" t="str">
            <v>Other Subfunction</v>
          </cell>
          <cell r="I24" t="str">
            <v>Asset Condition</v>
          </cell>
        </row>
        <row r="25">
          <cell r="A25" t="str">
            <v>BI_02T08</v>
          </cell>
          <cell r="B25" t="str">
            <v>02T08</v>
          </cell>
          <cell r="C25" t="str">
            <v>BI_02T08 - Mass Notification System for General Ofc Bldg</v>
          </cell>
          <cell r="D25" t="str">
            <v>ER_5002</v>
          </cell>
          <cell r="E25" t="str">
            <v>5002</v>
          </cell>
          <cell r="F25" t="str">
            <v>ER_5002 - Security Initiative</v>
          </cell>
          <cell r="G25" t="str">
            <v>Enterprise Security</v>
          </cell>
          <cell r="H25" t="str">
            <v>Security Capital</v>
          </cell>
          <cell r="I25" t="str">
            <v>Customer Service Quality &amp; Reliability</v>
          </cell>
        </row>
        <row r="26">
          <cell r="A26" t="str">
            <v>BI_02W09</v>
          </cell>
          <cell r="B26" t="str">
            <v>02W09</v>
          </cell>
          <cell r="C26" t="str">
            <v>BI_02W09 - WorkPlace Product Development Progam</v>
          </cell>
          <cell r="D26" t="str">
            <v>ER_5012</v>
          </cell>
          <cell r="E26" t="str">
            <v>5012</v>
          </cell>
          <cell r="F26" t="str">
            <v>ER_5012 - WorkPlace Product Development Program</v>
          </cell>
          <cell r="G26" t="str">
            <v>Regular Capital - Pre Business Case</v>
          </cell>
          <cell r="H26" t="str">
            <v>No Function</v>
          </cell>
          <cell r="I26" t="str">
            <v>No Driver</v>
          </cell>
        </row>
        <row r="27">
          <cell r="A27" t="str">
            <v>BI_03H07</v>
          </cell>
          <cell r="B27" t="str">
            <v>03H07</v>
          </cell>
          <cell r="C27" t="str">
            <v>BI_03H07 - Data Center Liebert Replacement</v>
          </cell>
          <cell r="D27" t="str">
            <v>ER_7050</v>
          </cell>
          <cell r="E27" t="str">
            <v>7050</v>
          </cell>
          <cell r="F27" t="str">
            <v>ER_7050 - Productivity Initiative</v>
          </cell>
          <cell r="G27" t="str">
            <v>Productivity</v>
          </cell>
          <cell r="H27" t="str">
            <v>Productivity Function</v>
          </cell>
          <cell r="I27" t="str">
            <v>No Driver</v>
          </cell>
        </row>
        <row r="28">
          <cell r="A28" t="str">
            <v>BI_03T08</v>
          </cell>
          <cell r="B28" t="str">
            <v>03T08</v>
          </cell>
          <cell r="C28" t="str">
            <v>BI_03T08 - Medford Security Project</v>
          </cell>
          <cell r="D28" t="str">
            <v>ER_5002</v>
          </cell>
          <cell r="E28" t="str">
            <v>5002</v>
          </cell>
          <cell r="F28" t="str">
            <v>ER_5002 - Security Initiative</v>
          </cell>
          <cell r="G28" t="str">
            <v>Enterprise Security</v>
          </cell>
          <cell r="H28" t="str">
            <v>Security Capital</v>
          </cell>
          <cell r="I28" t="str">
            <v>Customer Service Quality &amp; Reliability</v>
          </cell>
        </row>
        <row r="29">
          <cell r="A29" t="str">
            <v>BI_03W09</v>
          </cell>
          <cell r="B29" t="str">
            <v>03W09</v>
          </cell>
          <cell r="C29" t="str">
            <v>BI_03W09 - CSS Project - Facilities Work</v>
          </cell>
          <cell r="D29" t="str">
            <v>ER_5138</v>
          </cell>
          <cell r="E29" t="str">
            <v>5138</v>
          </cell>
          <cell r="F29" t="str">
            <v>ER_5138 - Customer Information System (CIS) Replacement</v>
          </cell>
          <cell r="G29" t="str">
            <v>CSS Replacement</v>
          </cell>
          <cell r="H29" t="str">
            <v>ET Subfunction</v>
          </cell>
          <cell r="I29" t="str">
            <v>No Driver</v>
          </cell>
        </row>
        <row r="30">
          <cell r="A30" t="str">
            <v>BI_04H07</v>
          </cell>
          <cell r="B30" t="str">
            <v>04H07</v>
          </cell>
          <cell r="C30" t="str">
            <v>BI_04H07 - HVAC Improvements Project</v>
          </cell>
          <cell r="D30" t="str">
            <v>ER_7101</v>
          </cell>
          <cell r="E30" t="str">
            <v>7101</v>
          </cell>
          <cell r="F30" t="str">
            <v>ER_7101 - COF HVAC Improvmt</v>
          </cell>
          <cell r="G30" t="str">
            <v>HVAC Renovation Project</v>
          </cell>
          <cell r="H30" t="str">
            <v>Facilities Capital</v>
          </cell>
          <cell r="I30" t="str">
            <v>No Driver</v>
          </cell>
        </row>
        <row r="31">
          <cell r="A31" t="str">
            <v>BI_04T08</v>
          </cell>
          <cell r="B31" t="str">
            <v>04T08</v>
          </cell>
          <cell r="C31" t="str">
            <v>BI_04T08 - AFM.NET UAT: Energy Delivery</v>
          </cell>
          <cell r="D31" t="str">
            <v>ER_2543</v>
          </cell>
          <cell r="E31" t="str">
            <v>2543</v>
          </cell>
          <cell r="F31" t="str">
            <v>ER_2543 - AFM.NET UAT: Energy Delivery</v>
          </cell>
          <cell r="G31" t="str">
            <v>Regular Capital - Pre Business Case</v>
          </cell>
          <cell r="H31" t="str">
            <v>No Function</v>
          </cell>
          <cell r="I31" t="str">
            <v>No Driver</v>
          </cell>
        </row>
        <row r="32">
          <cell r="A32" t="str">
            <v>BI_04W09</v>
          </cell>
          <cell r="B32" t="str">
            <v>04W09</v>
          </cell>
          <cell r="C32" t="str">
            <v>BI_04W09 - CSS Project - Enterprise Service Bus</v>
          </cell>
          <cell r="D32" t="str">
            <v>ER_5138</v>
          </cell>
          <cell r="E32" t="str">
            <v>5138</v>
          </cell>
          <cell r="F32" t="str">
            <v>ER_5138 - Customer Information System (CIS) Replacement</v>
          </cell>
          <cell r="G32" t="str">
            <v>CSS Replacement</v>
          </cell>
          <cell r="H32" t="str">
            <v>ET Subfunction</v>
          </cell>
          <cell r="I32" t="str">
            <v>No Driver</v>
          </cell>
        </row>
        <row r="33">
          <cell r="A33" t="str">
            <v>BI_05A50</v>
          </cell>
          <cell r="B33" t="str">
            <v>05A50</v>
          </cell>
          <cell r="C33" t="str">
            <v>BI_05A50 - Trans Minor Blanket- System</v>
          </cell>
          <cell r="D33" t="str">
            <v>ER_2051</v>
          </cell>
          <cell r="E33" t="str">
            <v>2051</v>
          </cell>
          <cell r="F33" t="str">
            <v>ER_2051 - Electric Transmission Plant-Storm</v>
          </cell>
          <cell r="G33" t="str">
            <v>Electric Storm</v>
          </cell>
          <cell r="H33" t="str">
            <v>T&amp;D Operations</v>
          </cell>
          <cell r="I33" t="str">
            <v>Failed Plant &amp; Operations</v>
          </cell>
        </row>
        <row r="34">
          <cell r="A34" t="str">
            <v>BI_05P91</v>
          </cell>
          <cell r="B34" t="str">
            <v>05P91</v>
          </cell>
          <cell r="C34" t="str">
            <v>BI_05P91 - Distributed Systems Refresh</v>
          </cell>
          <cell r="D34" t="str">
            <v>ER_5005</v>
          </cell>
          <cell r="E34" t="str">
            <v>5005</v>
          </cell>
          <cell r="F34" t="str">
            <v>ER_5005 - Information Technology Refresh Program</v>
          </cell>
          <cell r="G34" t="str">
            <v>Technology Refresh to Sustain Business Process</v>
          </cell>
          <cell r="H34" t="str">
            <v>ET Subfunction</v>
          </cell>
          <cell r="I34" t="str">
            <v>Asset Condition</v>
          </cell>
        </row>
        <row r="35">
          <cell r="A35" t="str">
            <v>BI_05P92</v>
          </cell>
          <cell r="B35" t="str">
            <v>05P92</v>
          </cell>
          <cell r="C35" t="str">
            <v>BI_05P92 - Communications Systems Refresh</v>
          </cell>
          <cell r="D35" t="str">
            <v>ER_5005</v>
          </cell>
          <cell r="E35" t="str">
            <v>5005</v>
          </cell>
          <cell r="F35" t="str">
            <v>ER_5005 - Information Technology Refresh Program</v>
          </cell>
          <cell r="G35" t="str">
            <v>Technology Refresh to Sustain Business Process</v>
          </cell>
          <cell r="H35" t="str">
            <v>ET Subfunction</v>
          </cell>
          <cell r="I35" t="str">
            <v>Asset Condition</v>
          </cell>
        </row>
        <row r="36">
          <cell r="A36" t="str">
            <v>BI_05P93</v>
          </cell>
          <cell r="B36" t="str">
            <v>05P93</v>
          </cell>
          <cell r="C36" t="str">
            <v>BI_05P93 - Network Systems Refresh</v>
          </cell>
          <cell r="D36" t="str">
            <v>ER_5005</v>
          </cell>
          <cell r="E36" t="str">
            <v>5005</v>
          </cell>
          <cell r="F36" t="str">
            <v>ER_5005 - Information Technology Refresh Program</v>
          </cell>
          <cell r="G36" t="str">
            <v>Technology Refresh to Sustain Business Process</v>
          </cell>
          <cell r="H36" t="str">
            <v>ET Subfunction</v>
          </cell>
          <cell r="I36" t="str">
            <v>Asset Condition</v>
          </cell>
        </row>
        <row r="37">
          <cell r="A37" t="str">
            <v>BI_05P94</v>
          </cell>
          <cell r="B37" t="str">
            <v>05P94</v>
          </cell>
          <cell r="C37" t="str">
            <v>BI_05P94 - Central Systems Refresh</v>
          </cell>
          <cell r="D37" t="str">
            <v>ER_5005</v>
          </cell>
          <cell r="E37" t="str">
            <v>5005</v>
          </cell>
          <cell r="F37" t="str">
            <v>ER_5005 - Information Technology Refresh Program</v>
          </cell>
          <cell r="G37" t="str">
            <v>Technology Refresh to Sustain Business Process</v>
          </cell>
          <cell r="H37" t="str">
            <v>ET Subfunction</v>
          </cell>
          <cell r="I37" t="str">
            <v>Asset Condition</v>
          </cell>
        </row>
        <row r="38">
          <cell r="A38" t="str">
            <v>BI_05P95</v>
          </cell>
          <cell r="B38" t="str">
            <v>05P95</v>
          </cell>
          <cell r="C38" t="str">
            <v>BI_05P95 - Security Systems Refresh</v>
          </cell>
          <cell r="D38" t="str">
            <v>ER_5014</v>
          </cell>
          <cell r="E38" t="str">
            <v>5014</v>
          </cell>
          <cell r="F38" t="str">
            <v>ER_5014 - Security Systems</v>
          </cell>
          <cell r="G38" t="str">
            <v>Enterprise Security</v>
          </cell>
          <cell r="H38" t="str">
            <v>Security Capital</v>
          </cell>
          <cell r="I38" t="str">
            <v>Customer Service Quality &amp; Reliability</v>
          </cell>
        </row>
        <row r="39">
          <cell r="A39" t="str">
            <v>BI_05P96</v>
          </cell>
          <cell r="B39" t="str">
            <v>05P96</v>
          </cell>
          <cell r="C39" t="str">
            <v>BI_05P96 - Environmental Systems Refresh</v>
          </cell>
          <cell r="D39" t="str">
            <v>ER_5005</v>
          </cell>
          <cell r="E39" t="str">
            <v>5005</v>
          </cell>
          <cell r="F39" t="str">
            <v>ER_5005 - Information Technology Refresh Program</v>
          </cell>
          <cell r="G39" t="str">
            <v>Technology Refresh to Sustain Business Process</v>
          </cell>
          <cell r="H39" t="str">
            <v>ET Subfunction</v>
          </cell>
          <cell r="I39" t="str">
            <v>Asset Condition</v>
          </cell>
        </row>
        <row r="40">
          <cell r="A40" t="str">
            <v>BI_05P97</v>
          </cell>
          <cell r="B40" t="str">
            <v>05P97</v>
          </cell>
          <cell r="C40" t="str">
            <v>BI_05P97 - Business Application Refresh/Update</v>
          </cell>
          <cell r="D40" t="str">
            <v>ER_5005</v>
          </cell>
          <cell r="E40" t="str">
            <v>5005</v>
          </cell>
          <cell r="F40" t="str">
            <v>ER_5005 - Information Technology Refresh Program</v>
          </cell>
          <cell r="G40" t="str">
            <v>Technology Refresh to Sustain Business Process</v>
          </cell>
          <cell r="H40" t="str">
            <v>ET Subfunction</v>
          </cell>
          <cell r="I40" t="str">
            <v>Asset Condition</v>
          </cell>
        </row>
        <row r="41">
          <cell r="A41" t="str">
            <v>BI_05T08</v>
          </cell>
          <cell r="B41" t="str">
            <v>05T08</v>
          </cell>
          <cell r="C41" t="str">
            <v>BI_05T08 - Security Improvements for the Avista Corp</v>
          </cell>
          <cell r="D41" t="str">
            <v>ER_5002</v>
          </cell>
          <cell r="E41" t="str">
            <v>5002</v>
          </cell>
          <cell r="F41" t="str">
            <v>ER_5002 - Security Initiative</v>
          </cell>
          <cell r="G41" t="str">
            <v>Enterprise Security</v>
          </cell>
          <cell r="H41" t="str">
            <v>Security Capital</v>
          </cell>
          <cell r="I41" t="str">
            <v>Customer Service Quality &amp; Reliability</v>
          </cell>
        </row>
        <row r="42">
          <cell r="A42" t="str">
            <v>BI_05W09</v>
          </cell>
          <cell r="B42" t="str">
            <v>05W09</v>
          </cell>
          <cell r="C42" t="str">
            <v>BI_05W09 - Quality Assurance and Automated Testing</v>
          </cell>
          <cell r="D42" t="str">
            <v>ER_7050</v>
          </cell>
          <cell r="E42" t="str">
            <v>7050</v>
          </cell>
          <cell r="F42" t="str">
            <v>ER_7050 - Productivity Initiative</v>
          </cell>
          <cell r="G42" t="str">
            <v>Productivity</v>
          </cell>
          <cell r="H42" t="str">
            <v>Productivity Function</v>
          </cell>
          <cell r="I42" t="str">
            <v>No Driver</v>
          </cell>
        </row>
        <row r="43">
          <cell r="A43" t="str">
            <v>BI_06D55</v>
          </cell>
          <cell r="B43" t="str">
            <v>06D55</v>
          </cell>
          <cell r="C43" t="str">
            <v>BI_06D55 - Jackson Prairie - Purchase Weyerhauser Property</v>
          </cell>
          <cell r="D43" t="str">
            <v>ER_7206</v>
          </cell>
          <cell r="E43" t="str">
            <v>7206</v>
          </cell>
          <cell r="F43" t="str">
            <v>ER_7206 - Jackson Prairie - Purchase Weyerhauser Property</v>
          </cell>
          <cell r="G43" t="str">
            <v>Jackson Prairie - Purchase Weyerhauser Property</v>
          </cell>
          <cell r="H43" t="str">
            <v>Other Subfunction</v>
          </cell>
          <cell r="I43" t="str">
            <v>No Driver</v>
          </cell>
        </row>
        <row r="44">
          <cell r="A44" t="str">
            <v>BI_06H07</v>
          </cell>
          <cell r="B44" t="str">
            <v>06H07</v>
          </cell>
          <cell r="C44" t="str">
            <v>BI_06H07 - Construct Ross Court Office Building</v>
          </cell>
          <cell r="D44" t="str">
            <v>ER_7106</v>
          </cell>
          <cell r="E44" t="str">
            <v>7106</v>
          </cell>
          <cell r="F44" t="str">
            <v>ER_7106 - Spokane Office Building Purchase</v>
          </cell>
          <cell r="G44" t="str">
            <v>Regular Capital - Pre Business Case</v>
          </cell>
          <cell r="H44" t="str">
            <v>No Function</v>
          </cell>
          <cell r="I44" t="str">
            <v>No Driver</v>
          </cell>
        </row>
        <row r="45">
          <cell r="A45" t="str">
            <v>BI_06P09</v>
          </cell>
          <cell r="B45" t="str">
            <v>06P09</v>
          </cell>
          <cell r="C45" t="str">
            <v>BI_06P09 - Network Infrastructure Expansion</v>
          </cell>
          <cell r="D45" t="str">
            <v>ER_5006</v>
          </cell>
          <cell r="E45" t="str">
            <v>5006</v>
          </cell>
          <cell r="F45" t="str">
            <v>ER_5006 - Information Technology Expansion Program</v>
          </cell>
          <cell r="G45" t="str">
            <v>Technology Expansion to Enable Business Process</v>
          </cell>
          <cell r="H45" t="str">
            <v>ET Subfunction</v>
          </cell>
          <cell r="I45" t="str">
            <v>Performance &amp; Capacity</v>
          </cell>
        </row>
        <row r="46">
          <cell r="A46" t="str">
            <v>BI_06P91</v>
          </cell>
          <cell r="B46" t="str">
            <v>06P91</v>
          </cell>
          <cell r="C46" t="str">
            <v>BI_06P91 - Distributed Systems Expansion</v>
          </cell>
          <cell r="D46" t="str">
            <v>ER_5006</v>
          </cell>
          <cell r="E46" t="str">
            <v>5006</v>
          </cell>
          <cell r="F46" t="str">
            <v>ER_5006 - Information Technology Expansion Program</v>
          </cell>
          <cell r="G46" t="str">
            <v>Technology Expansion to Enable Business Process</v>
          </cell>
          <cell r="H46" t="str">
            <v>ET Subfunction</v>
          </cell>
          <cell r="I46" t="str">
            <v>Performance &amp; Capacity</v>
          </cell>
        </row>
        <row r="47">
          <cell r="A47" t="str">
            <v>BI_06P92</v>
          </cell>
          <cell r="B47" t="str">
            <v>06P92</v>
          </cell>
          <cell r="C47" t="str">
            <v>BI_06P92 - Communications Systems Expansion</v>
          </cell>
          <cell r="D47" t="str">
            <v>ER_5006</v>
          </cell>
          <cell r="E47" t="str">
            <v>5006</v>
          </cell>
          <cell r="F47" t="str">
            <v>ER_5006 - Information Technology Expansion Program</v>
          </cell>
          <cell r="G47" t="str">
            <v>Technology Expansion to Enable Business Process</v>
          </cell>
          <cell r="H47" t="str">
            <v>ET Subfunction</v>
          </cell>
          <cell r="I47" t="str">
            <v>Performance &amp; Capacity</v>
          </cell>
        </row>
        <row r="48">
          <cell r="A48" t="str">
            <v>BI_06P93</v>
          </cell>
          <cell r="B48" t="str">
            <v>06P93</v>
          </cell>
          <cell r="C48" t="str">
            <v>BI_06P93 - Network Systems Expansion</v>
          </cell>
          <cell r="D48" t="str">
            <v>ER_5006</v>
          </cell>
          <cell r="E48" t="str">
            <v>5006</v>
          </cell>
          <cell r="F48" t="str">
            <v>ER_5006 - Information Technology Expansion Program</v>
          </cell>
          <cell r="G48" t="str">
            <v>Technology Expansion to Enable Business Process</v>
          </cell>
          <cell r="H48" t="str">
            <v>ET Subfunction</v>
          </cell>
          <cell r="I48" t="str">
            <v>Performance &amp; Capacity</v>
          </cell>
        </row>
        <row r="49">
          <cell r="A49" t="str">
            <v>BI_06P94</v>
          </cell>
          <cell r="B49" t="str">
            <v>06P94</v>
          </cell>
          <cell r="C49" t="str">
            <v>BI_06P94 - Central Systems Expansion</v>
          </cell>
          <cell r="D49" t="str">
            <v>ER_5006</v>
          </cell>
          <cell r="E49" t="str">
            <v>5006</v>
          </cell>
          <cell r="F49" t="str">
            <v>ER_5006 - Information Technology Expansion Program</v>
          </cell>
          <cell r="G49" t="str">
            <v>Technology Expansion to Enable Business Process</v>
          </cell>
          <cell r="H49" t="str">
            <v>ET Subfunction</v>
          </cell>
          <cell r="I49" t="str">
            <v>Performance &amp; Capacity</v>
          </cell>
        </row>
        <row r="50">
          <cell r="A50" t="str">
            <v>BI_06P95</v>
          </cell>
          <cell r="B50" t="str">
            <v>06P95</v>
          </cell>
          <cell r="C50" t="str">
            <v>BI_06P95 - Application License Expansion</v>
          </cell>
          <cell r="D50" t="str">
            <v>ER_5006</v>
          </cell>
          <cell r="E50" t="str">
            <v>5006</v>
          </cell>
          <cell r="F50" t="str">
            <v>ER_5006 - Information Technology Expansion Program</v>
          </cell>
          <cell r="G50" t="str">
            <v>Technology Expansion to Enable Business Process</v>
          </cell>
          <cell r="H50" t="str">
            <v>ET Subfunction</v>
          </cell>
          <cell r="I50" t="str">
            <v>Performance &amp; Capacity</v>
          </cell>
        </row>
        <row r="51">
          <cell r="A51" t="str">
            <v>BI_06P96</v>
          </cell>
          <cell r="B51" t="str">
            <v>06P96</v>
          </cell>
          <cell r="C51" t="str">
            <v>BI_06P96 - Facility (New and Remodel)</v>
          </cell>
          <cell r="D51" t="str">
            <v>ER_5006</v>
          </cell>
          <cell r="E51" t="str">
            <v>5006</v>
          </cell>
          <cell r="F51" t="str">
            <v>ER_5006 - Information Technology Expansion Program</v>
          </cell>
          <cell r="G51" t="str">
            <v>Technology Expansion to Enable Business Process</v>
          </cell>
          <cell r="H51" t="str">
            <v>ET Subfunction</v>
          </cell>
          <cell r="I51" t="str">
            <v>Performance &amp; Capacity</v>
          </cell>
        </row>
        <row r="52">
          <cell r="A52" t="str">
            <v>BI_06P97</v>
          </cell>
          <cell r="B52" t="str">
            <v>06P97</v>
          </cell>
          <cell r="C52" t="str">
            <v>BI_06P97 - Environmental Systems Expansion</v>
          </cell>
          <cell r="D52" t="str">
            <v>ER_5006</v>
          </cell>
          <cell r="E52" t="str">
            <v>5006</v>
          </cell>
          <cell r="F52" t="str">
            <v>ER_5006 - Information Technology Expansion Program</v>
          </cell>
          <cell r="G52" t="str">
            <v>Technology Expansion to Enable Business Process</v>
          </cell>
          <cell r="H52" t="str">
            <v>ET Subfunction</v>
          </cell>
          <cell r="I52" t="str">
            <v>Performance &amp; Capacity</v>
          </cell>
        </row>
        <row r="53">
          <cell r="A53" t="str">
            <v>BI_06P98</v>
          </cell>
          <cell r="B53" t="str">
            <v>06P98</v>
          </cell>
          <cell r="C53" t="str">
            <v>BI_06P98 - Security Systems Expansion</v>
          </cell>
          <cell r="D53" t="str">
            <v>ER_5014</v>
          </cell>
          <cell r="E53" t="str">
            <v>5014</v>
          </cell>
          <cell r="F53" t="str">
            <v>ER_5014 - Security Systems</v>
          </cell>
          <cell r="G53" t="str">
            <v>Enterprise Security</v>
          </cell>
          <cell r="H53" t="str">
            <v>Security Capital</v>
          </cell>
          <cell r="I53" t="str">
            <v>Customer Service Quality &amp; Reliability</v>
          </cell>
        </row>
        <row r="54">
          <cell r="A54" t="str">
            <v>BI_06W09</v>
          </cell>
          <cell r="B54" t="str">
            <v>06W09</v>
          </cell>
          <cell r="C54" t="str">
            <v>BI_06W09 - AFM Expansion</v>
          </cell>
          <cell r="D54" t="str">
            <v>ER_5006</v>
          </cell>
          <cell r="E54" t="str">
            <v>5006</v>
          </cell>
          <cell r="F54" t="str">
            <v>ER_5006 - Information Technology Expansion Program</v>
          </cell>
          <cell r="G54" t="str">
            <v>Technology Expansion to Enable Business Process</v>
          </cell>
          <cell r="H54" t="str">
            <v>ET Subfunction</v>
          </cell>
          <cell r="I54" t="str">
            <v>Performance &amp; Capacity</v>
          </cell>
        </row>
        <row r="55">
          <cell r="A55" t="str">
            <v>BI_06W91</v>
          </cell>
          <cell r="B55" t="str">
            <v>06W91</v>
          </cell>
          <cell r="C55" t="str">
            <v>BI_06W91 - Nucleus Expansion</v>
          </cell>
          <cell r="D55" t="str">
            <v>ER_5006</v>
          </cell>
          <cell r="E55" t="str">
            <v>5006</v>
          </cell>
          <cell r="F55" t="str">
            <v>ER_5006 - Information Technology Expansion Program</v>
          </cell>
          <cell r="G55" t="str">
            <v>Technology Expansion to Enable Business Process</v>
          </cell>
          <cell r="H55" t="str">
            <v>ET Subfunction</v>
          </cell>
          <cell r="I55" t="str">
            <v>Performance &amp; Capacity</v>
          </cell>
        </row>
        <row r="56">
          <cell r="A56" t="str">
            <v>BI_06W92</v>
          </cell>
          <cell r="B56" t="str">
            <v>06W92</v>
          </cell>
          <cell r="C56" t="str">
            <v>BI_06W92 - Web/EVP Expansion</v>
          </cell>
          <cell r="D56" t="str">
            <v>ER_5006</v>
          </cell>
          <cell r="E56" t="str">
            <v>5006</v>
          </cell>
          <cell r="F56" t="str">
            <v>ER_5006 - Information Technology Expansion Program</v>
          </cell>
          <cell r="G56" t="str">
            <v>Technology Expansion to Enable Business Process</v>
          </cell>
          <cell r="H56" t="str">
            <v>ET Subfunction</v>
          </cell>
          <cell r="I56" t="str">
            <v>Performance &amp; Capacity</v>
          </cell>
        </row>
        <row r="57">
          <cell r="A57" t="str">
            <v>BI_06W93</v>
          </cell>
          <cell r="B57" t="str">
            <v>06W93</v>
          </cell>
          <cell r="C57" t="str">
            <v>BI_06W93 - Business Intelligence Expansion</v>
          </cell>
          <cell r="D57" t="str">
            <v>ER_5006</v>
          </cell>
          <cell r="E57" t="str">
            <v>5006</v>
          </cell>
          <cell r="F57" t="str">
            <v>ER_5006 - Information Technology Expansion Program</v>
          </cell>
          <cell r="G57" t="str">
            <v>Technology Expansion to Enable Business Process</v>
          </cell>
          <cell r="H57" t="str">
            <v>ET Subfunction</v>
          </cell>
          <cell r="I57" t="str">
            <v>Performance &amp; Capacity</v>
          </cell>
        </row>
        <row r="58">
          <cell r="A58" t="str">
            <v>BI_06W94</v>
          </cell>
          <cell r="B58" t="str">
            <v>06W94</v>
          </cell>
          <cell r="C58" t="str">
            <v>BI_06W94 - HR Systems Expansion</v>
          </cell>
          <cell r="D58" t="str">
            <v>ER_5006</v>
          </cell>
          <cell r="E58" t="str">
            <v>5006</v>
          </cell>
          <cell r="F58" t="str">
            <v>ER_5006 - Information Technology Expansion Program</v>
          </cell>
          <cell r="G58" t="str">
            <v>Technology Expansion to Enable Business Process</v>
          </cell>
          <cell r="H58" t="str">
            <v>ET Subfunction</v>
          </cell>
          <cell r="I58" t="str">
            <v>Performance &amp; Capacity</v>
          </cell>
        </row>
        <row r="59">
          <cell r="A59" t="str">
            <v>BI_06W95</v>
          </cell>
          <cell r="B59" t="str">
            <v>06W95</v>
          </cell>
          <cell r="C59" t="str">
            <v>BI_06W95 - Business Application Expansion</v>
          </cell>
          <cell r="D59" t="str">
            <v>ER_5006</v>
          </cell>
          <cell r="E59" t="str">
            <v>5006</v>
          </cell>
          <cell r="F59" t="str">
            <v>ER_5006 - Information Technology Expansion Program</v>
          </cell>
          <cell r="G59" t="str">
            <v>Technology Expansion to Enable Business Process</v>
          </cell>
          <cell r="H59" t="str">
            <v>ET Subfunction</v>
          </cell>
          <cell r="I59" t="str">
            <v>Performance &amp; Capacity</v>
          </cell>
        </row>
        <row r="60">
          <cell r="A60" t="str">
            <v>BI_06W96</v>
          </cell>
          <cell r="B60" t="str">
            <v>06W96</v>
          </cell>
          <cell r="C60" t="str">
            <v>BI_06W96 - CC&amp;B and Maximo Expansion</v>
          </cell>
          <cell r="D60" t="str">
            <v>ER_5006</v>
          </cell>
          <cell r="E60" t="str">
            <v>5006</v>
          </cell>
          <cell r="F60" t="str">
            <v>ER_5006 - Information Technology Expansion Program</v>
          </cell>
          <cell r="G60" t="str">
            <v>Technology Expansion to Enable Business Process</v>
          </cell>
          <cell r="H60" t="str">
            <v>ET Subfunction</v>
          </cell>
          <cell r="I60" t="str">
            <v>Performance &amp; Capacity</v>
          </cell>
        </row>
        <row r="61">
          <cell r="A61" t="str">
            <v>BI_06W97</v>
          </cell>
          <cell r="B61" t="str">
            <v>06W97</v>
          </cell>
          <cell r="C61" t="str">
            <v>BI_06W97 - FM COTS Enhancements</v>
          </cell>
          <cell r="D61" t="str">
            <v>ER_5006</v>
          </cell>
          <cell r="E61" t="str">
            <v>5006</v>
          </cell>
          <cell r="F61" t="str">
            <v>ER_5006 - Information Technology Expansion Program</v>
          </cell>
          <cell r="G61" t="str">
            <v>Technology Expansion to Enable Business Process</v>
          </cell>
          <cell r="H61" t="str">
            <v>ET Subfunction</v>
          </cell>
          <cell r="I61" t="str">
            <v>Performance &amp; Capacity</v>
          </cell>
        </row>
        <row r="62">
          <cell r="A62" t="str">
            <v>BI_07H07</v>
          </cell>
          <cell r="B62" t="str">
            <v>07H07</v>
          </cell>
          <cell r="C62" t="str">
            <v>BI_07H07 - Dollar Road Land Purchase and Facility Expansion</v>
          </cell>
          <cell r="D62" t="str">
            <v>ER_7107</v>
          </cell>
          <cell r="E62" t="str">
            <v>7107</v>
          </cell>
          <cell r="F62" t="str">
            <v>ER_7107 - Dollar Road Land Purchase and Facility Expansion</v>
          </cell>
          <cell r="G62" t="str">
            <v>New Dollar Road Service Center</v>
          </cell>
          <cell r="H62" t="str">
            <v>Facilities Capital</v>
          </cell>
          <cell r="I62" t="str">
            <v>Asset Condition</v>
          </cell>
        </row>
        <row r="63">
          <cell r="A63" t="str">
            <v>BI_07W09</v>
          </cell>
          <cell r="B63" t="str">
            <v>07W09</v>
          </cell>
          <cell r="C63" t="str">
            <v>BI_07W09 - AFM Enhancements</v>
          </cell>
          <cell r="D63" t="str">
            <v>ER_5007</v>
          </cell>
          <cell r="E63" t="str">
            <v>5007</v>
          </cell>
          <cell r="F63" t="str">
            <v>ER_5007 - AFM Product Development Program</v>
          </cell>
          <cell r="G63" t="str">
            <v>Regular Capital - Pre Business Case</v>
          </cell>
          <cell r="H63" t="str">
            <v>No Function</v>
          </cell>
          <cell r="I63" t="str">
            <v>No Driver</v>
          </cell>
        </row>
        <row r="64">
          <cell r="A64" t="str">
            <v>BI_08H07</v>
          </cell>
          <cell r="B64" t="str">
            <v>08H07</v>
          </cell>
          <cell r="C64" t="str">
            <v>BI_08H07 - Spokane Valley Building</v>
          </cell>
          <cell r="D64" t="str">
            <v>ER_7106</v>
          </cell>
          <cell r="E64" t="str">
            <v>7106</v>
          </cell>
          <cell r="F64" t="str">
            <v>ER_7106 - Spokane Office Building Purchase</v>
          </cell>
          <cell r="G64" t="str">
            <v>Regular Capital - Pre Business Case</v>
          </cell>
          <cell r="H64" t="str">
            <v>No Function</v>
          </cell>
          <cell r="I64" t="str">
            <v>No Driver</v>
          </cell>
        </row>
        <row r="65">
          <cell r="A65" t="str">
            <v>BI_08V08</v>
          </cell>
          <cell r="B65" t="str">
            <v>08V08</v>
          </cell>
          <cell r="C65" t="str">
            <v>BI_08V08 - WSDOT Highway Franchise Consolidation</v>
          </cell>
          <cell r="D65" t="str">
            <v>ER_7108</v>
          </cell>
          <cell r="E65" t="str">
            <v>7108</v>
          </cell>
          <cell r="F65" t="str">
            <v>ER_7108 - WSDOT Highway Franchise Consolidation</v>
          </cell>
          <cell r="G65" t="str">
            <v>WSDOT Franchises</v>
          </cell>
          <cell r="H65" t="str">
            <v>Other Subfunction</v>
          </cell>
          <cell r="I65" t="str">
            <v>Mandatory &amp; Compliance</v>
          </cell>
        </row>
        <row r="66">
          <cell r="A66" t="str">
            <v>BI_08W09</v>
          </cell>
          <cell r="B66" t="str">
            <v>08W09</v>
          </cell>
          <cell r="C66" t="str">
            <v>BI_08W09 - Nucleus Enhancements</v>
          </cell>
          <cell r="D66" t="str">
            <v>ER_5008</v>
          </cell>
          <cell r="E66" t="str">
            <v>5008</v>
          </cell>
          <cell r="F66" t="str">
            <v>ER_5008 - Nucleus Product Development Program</v>
          </cell>
          <cell r="G66" t="str">
            <v>Regular Capital - Pre Business Case</v>
          </cell>
          <cell r="H66" t="str">
            <v>No Function</v>
          </cell>
          <cell r="I66" t="str">
            <v>No Driver</v>
          </cell>
        </row>
        <row r="67">
          <cell r="A67" t="str">
            <v>BI_09H07</v>
          </cell>
          <cell r="B67" t="str">
            <v>09H07</v>
          </cell>
          <cell r="C67" t="str">
            <v>BI_09H07 - Spok Central Oper Fac N Crescent Realignment</v>
          </cell>
          <cell r="D67" t="str">
            <v>ER_7109</v>
          </cell>
          <cell r="E67" t="str">
            <v>7109</v>
          </cell>
          <cell r="F67" t="str">
            <v>ER_7109 - Spok Central Oper Fac N Crescent Realignment</v>
          </cell>
          <cell r="G67" t="str">
            <v>Regular Capital - Pre Business Case</v>
          </cell>
          <cell r="H67" t="str">
            <v>No Function</v>
          </cell>
          <cell r="I67" t="str">
            <v>No Driver</v>
          </cell>
        </row>
        <row r="68">
          <cell r="A68" t="str">
            <v>BI_09N09</v>
          </cell>
          <cell r="B68" t="str">
            <v>09N09</v>
          </cell>
          <cell r="C68" t="str">
            <v>BI_09N09 - Communications equip - Storms</v>
          </cell>
          <cell r="D68" t="str">
            <v>ER_5015</v>
          </cell>
          <cell r="E68" t="str">
            <v>5015</v>
          </cell>
          <cell r="F68" t="str">
            <v>ER_5015 - Communications equip - Storms</v>
          </cell>
          <cell r="G68" t="str">
            <v>Electric Storm</v>
          </cell>
          <cell r="H68" t="str">
            <v>T&amp;D Operations</v>
          </cell>
          <cell r="I68" t="str">
            <v>Failed Plant &amp; Operations</v>
          </cell>
        </row>
        <row r="69">
          <cell r="A69" t="str">
            <v>BI_09V08</v>
          </cell>
          <cell r="B69" t="str">
            <v>09V08</v>
          </cell>
          <cell r="C69" t="str">
            <v>BI_09V08 - Wa St Park Utility Use Agreement</v>
          </cell>
          <cell r="D69" t="str">
            <v>ER_6109</v>
          </cell>
          <cell r="E69" t="str">
            <v>6109</v>
          </cell>
          <cell r="F69" t="str">
            <v>ER_6109 - Wa St Park Utility Use Agreement</v>
          </cell>
          <cell r="G69" t="str">
            <v>Wa State Park &amp; Rec Utility Use Agreement</v>
          </cell>
          <cell r="H69" t="str">
            <v>Other Subfunction</v>
          </cell>
          <cell r="I69" t="str">
            <v>No Driver</v>
          </cell>
        </row>
        <row r="70">
          <cell r="A70" t="str">
            <v>BI_09W09</v>
          </cell>
          <cell r="B70" t="str">
            <v>09W09</v>
          </cell>
          <cell r="C70" t="str">
            <v>BI_09W09 - Web Enhancements</v>
          </cell>
          <cell r="D70" t="str">
            <v>ER_5009</v>
          </cell>
          <cell r="E70" t="str">
            <v>5009</v>
          </cell>
          <cell r="F70" t="str">
            <v>ER_5009 - Web Product Development Program</v>
          </cell>
          <cell r="G70" t="str">
            <v>Regular Capital - Pre Business Case</v>
          </cell>
          <cell r="H70" t="str">
            <v>No Function</v>
          </cell>
          <cell r="I70" t="str">
            <v>No Driver</v>
          </cell>
        </row>
        <row r="71">
          <cell r="A71" t="str">
            <v>BI_10A50</v>
          </cell>
          <cell r="B71" t="str">
            <v>10A50</v>
          </cell>
          <cell r="C71" t="str">
            <v>BI_10A50 - Electric Rev Blanket - System</v>
          </cell>
          <cell r="D71" t="str">
            <v>ER_1000</v>
          </cell>
          <cell r="E71" t="str">
            <v>1000</v>
          </cell>
          <cell r="F71" t="str">
            <v>ER_1000 - Electric Revenue Blanket</v>
          </cell>
          <cell r="G71" t="str">
            <v>New Revenue - Growth</v>
          </cell>
          <cell r="H71" t="str">
            <v>Growth Subfunction</v>
          </cell>
          <cell r="I71" t="str">
            <v>Customer Requested</v>
          </cell>
        </row>
        <row r="72">
          <cell r="A72" t="str">
            <v>BI_10H07</v>
          </cell>
          <cell r="B72" t="str">
            <v>10H07</v>
          </cell>
          <cell r="C72" t="str">
            <v>BI_10H07 - Spok Fueling Stn &amp; Oil Storage Tank Vault Improv</v>
          </cell>
          <cell r="D72" t="str">
            <v>ER_7110</v>
          </cell>
          <cell r="E72" t="str">
            <v>7110</v>
          </cell>
          <cell r="F72" t="str">
            <v>ER_7110 - Spok Fueling Stn &amp; Oil Stor Tank Vault Improv</v>
          </cell>
          <cell r="G72" t="str">
            <v>Regular Capital - Pre Business Case</v>
          </cell>
          <cell r="H72" t="str">
            <v>No Function</v>
          </cell>
          <cell r="I72" t="str">
            <v>No Driver</v>
          </cell>
        </row>
        <row r="73">
          <cell r="A73" t="str">
            <v>BI_10N09</v>
          </cell>
          <cell r="B73" t="str">
            <v>10N09</v>
          </cell>
          <cell r="C73" t="str">
            <v>BI_10N09 - Power Plant Project</v>
          </cell>
          <cell r="D73" t="str">
            <v>ER_7050</v>
          </cell>
          <cell r="E73" t="str">
            <v>7050</v>
          </cell>
          <cell r="F73" t="str">
            <v>ER_7050 - Productivity Initiative</v>
          </cell>
          <cell r="G73" t="str">
            <v>Productivity</v>
          </cell>
          <cell r="H73" t="str">
            <v>Productivity Function</v>
          </cell>
          <cell r="I73" t="str">
            <v>No Driver</v>
          </cell>
        </row>
        <row r="74">
          <cell r="A74" t="str">
            <v>BI_10W09</v>
          </cell>
          <cell r="B74" t="str">
            <v>10W09</v>
          </cell>
          <cell r="C74" t="str">
            <v>BI_10W09 - Enterprise Business Continuity</v>
          </cell>
          <cell r="D74" t="str">
            <v>ER_5010</v>
          </cell>
          <cell r="E74" t="str">
            <v>5010</v>
          </cell>
          <cell r="F74" t="str">
            <v>ER_5010 - Enterprise Business Continuity</v>
          </cell>
          <cell r="G74" t="str">
            <v>Enterprise Business Continuity</v>
          </cell>
          <cell r="H74" t="str">
            <v>Security Capital</v>
          </cell>
          <cell r="I74" t="str">
            <v>Customer Service Quality &amp; Reliability</v>
          </cell>
        </row>
        <row r="75">
          <cell r="A75" t="str">
            <v>BI_11A50</v>
          </cell>
          <cell r="B75" t="str">
            <v>11A50</v>
          </cell>
          <cell r="C75" t="str">
            <v>BI_11A50 - Gas Revenue Blanket-System</v>
          </cell>
          <cell r="D75" t="str">
            <v>ER_1001</v>
          </cell>
          <cell r="E75" t="str">
            <v>1001</v>
          </cell>
          <cell r="F75" t="str">
            <v>ER_1001 - Gas Revenue Blanket</v>
          </cell>
          <cell r="G75" t="str">
            <v>New Revenue - Growth</v>
          </cell>
          <cell r="H75" t="str">
            <v>Growth Subfunction</v>
          </cell>
          <cell r="I75" t="str">
            <v>Customer Requested</v>
          </cell>
        </row>
        <row r="76">
          <cell r="A76" t="str">
            <v>BI_11D50</v>
          </cell>
          <cell r="B76" t="str">
            <v>11D50</v>
          </cell>
          <cell r="C76" t="str">
            <v>BI_11D50 - Mobile Collector purchase</v>
          </cell>
          <cell r="D76" t="str">
            <v>ER_7111</v>
          </cell>
          <cell r="E76" t="str">
            <v>7111</v>
          </cell>
          <cell r="F76" t="str">
            <v>ER_7111 - Purchase Mobile Collector to read ERTs</v>
          </cell>
          <cell r="G76" t="str">
            <v>Regular Capital - Pre Business Case</v>
          </cell>
          <cell r="H76" t="str">
            <v>No Function</v>
          </cell>
          <cell r="I76" t="str">
            <v>No Driver</v>
          </cell>
        </row>
        <row r="77">
          <cell r="A77" t="str">
            <v>BI_11F54</v>
          </cell>
          <cell r="B77" t="str">
            <v>11F54</v>
          </cell>
          <cell r="C77" t="str">
            <v>BI_11F54 - Remittance Processing Equipment</v>
          </cell>
          <cell r="D77" t="str">
            <v>ER_7050</v>
          </cell>
          <cell r="E77" t="str">
            <v>7050</v>
          </cell>
          <cell r="F77" t="str">
            <v>ER_7050 - Productivity Initiative</v>
          </cell>
          <cell r="G77" t="str">
            <v>Productivity</v>
          </cell>
          <cell r="H77" t="str">
            <v>Productivity Function</v>
          </cell>
          <cell r="I77" t="str">
            <v>No Driver</v>
          </cell>
        </row>
        <row r="78">
          <cell r="A78" t="str">
            <v>BI_11H07</v>
          </cell>
          <cell r="B78" t="str">
            <v>11H07</v>
          </cell>
          <cell r="C78" t="str">
            <v>BI_11H07 - COF HVAC improvements</v>
          </cell>
          <cell r="D78" t="str">
            <v>ER_7101</v>
          </cell>
          <cell r="E78" t="str">
            <v>7101</v>
          </cell>
          <cell r="F78" t="str">
            <v>ER_7101 - COF HVAC Improvmt</v>
          </cell>
          <cell r="G78" t="str">
            <v>HVAC Renovation Project</v>
          </cell>
          <cell r="H78" t="str">
            <v>Facilities Capital</v>
          </cell>
          <cell r="I78" t="str">
            <v>No Driver</v>
          </cell>
        </row>
        <row r="79">
          <cell r="A79" t="str">
            <v>BI_11K51</v>
          </cell>
          <cell r="B79" t="str">
            <v>11K51</v>
          </cell>
          <cell r="C79" t="str">
            <v>BI_11K51 - Zonar</v>
          </cell>
          <cell r="D79" t="str">
            <v>ER_7050</v>
          </cell>
          <cell r="E79" t="str">
            <v>7050</v>
          </cell>
          <cell r="F79" t="str">
            <v>ER_7050 - Productivity Initiative</v>
          </cell>
          <cell r="G79" t="str">
            <v>Productivity</v>
          </cell>
          <cell r="H79" t="str">
            <v>Productivity Function</v>
          </cell>
          <cell r="I79" t="str">
            <v>No Driver</v>
          </cell>
        </row>
        <row r="80">
          <cell r="A80" t="str">
            <v>BI_11N08</v>
          </cell>
          <cell r="B80" t="str">
            <v>11N08</v>
          </cell>
          <cell r="C80" t="str">
            <v>BI_11N08 - KIP 7700 Copier w 2300 Scanner</v>
          </cell>
          <cell r="D80" t="str">
            <v>ER_7050</v>
          </cell>
          <cell r="E80" t="str">
            <v>7050</v>
          </cell>
          <cell r="F80" t="str">
            <v>ER_7050 - Productivity Initiative</v>
          </cell>
          <cell r="G80" t="str">
            <v>Productivity</v>
          </cell>
          <cell r="H80" t="str">
            <v>Productivity Function</v>
          </cell>
          <cell r="I80" t="str">
            <v>No Driver</v>
          </cell>
        </row>
        <row r="81">
          <cell r="A81" t="str">
            <v>BI_11N09</v>
          </cell>
          <cell r="B81" t="str">
            <v>11N09</v>
          </cell>
          <cell r="C81" t="str">
            <v>BI_11N09 - Self Service Password project</v>
          </cell>
          <cell r="D81" t="str">
            <v>ER_7050</v>
          </cell>
          <cell r="E81" t="str">
            <v>7050</v>
          </cell>
          <cell r="F81" t="str">
            <v>ER_7050 - Productivity Initiative</v>
          </cell>
          <cell r="G81" t="str">
            <v>Productivity</v>
          </cell>
          <cell r="H81" t="str">
            <v>Productivity Function</v>
          </cell>
          <cell r="I81" t="str">
            <v>No Driver</v>
          </cell>
        </row>
        <row r="82">
          <cell r="A82" t="str">
            <v>BI_11P91</v>
          </cell>
          <cell r="B82" t="str">
            <v>11P91</v>
          </cell>
          <cell r="C82" t="str">
            <v>BI_11P91 - Technology Projects Minor Blanket &lt;$100,000</v>
          </cell>
          <cell r="D82" t="str">
            <v>ER_5006</v>
          </cell>
          <cell r="E82" t="str">
            <v>5006</v>
          </cell>
          <cell r="F82" t="str">
            <v>ER_5006 - Information Technology Expansion Program</v>
          </cell>
          <cell r="G82" t="str">
            <v>Technology Expansion to Enable Business Process</v>
          </cell>
          <cell r="H82" t="str">
            <v>ET Subfunction</v>
          </cell>
          <cell r="I82" t="str">
            <v>Performance &amp; Capacity</v>
          </cell>
        </row>
        <row r="83">
          <cell r="A83" t="str">
            <v>BI_11P92</v>
          </cell>
          <cell r="B83" t="str">
            <v>11P92</v>
          </cell>
          <cell r="C83" t="str">
            <v>BI_11P92 - Communications Systems</v>
          </cell>
          <cell r="D83" t="str">
            <v>ER_5111</v>
          </cell>
          <cell r="E83" t="str">
            <v>5111</v>
          </cell>
          <cell r="F83" t="str">
            <v>ER_5111 - Technology Projects Minor Blanket</v>
          </cell>
          <cell r="G83" t="str">
            <v>Regular Capital - Pre Business Case</v>
          </cell>
          <cell r="H83" t="str">
            <v>No Function</v>
          </cell>
          <cell r="I83" t="str">
            <v>No Driver</v>
          </cell>
        </row>
        <row r="84">
          <cell r="A84" t="str">
            <v>BI_11P93</v>
          </cell>
          <cell r="B84" t="str">
            <v>11P93</v>
          </cell>
          <cell r="C84" t="str">
            <v>BI_11P93 - Network Systems</v>
          </cell>
          <cell r="D84" t="str">
            <v>ER_5111</v>
          </cell>
          <cell r="E84" t="str">
            <v>5111</v>
          </cell>
          <cell r="F84" t="str">
            <v>ER_5111 - Technology Projects Minor Blanket</v>
          </cell>
          <cell r="G84" t="str">
            <v>Regular Capital - Pre Business Case</v>
          </cell>
          <cell r="H84" t="str">
            <v>No Function</v>
          </cell>
          <cell r="I84" t="str">
            <v>No Driver</v>
          </cell>
        </row>
        <row r="85">
          <cell r="A85" t="str">
            <v>BI_11P94</v>
          </cell>
          <cell r="B85" t="str">
            <v>11P94</v>
          </cell>
          <cell r="C85" t="str">
            <v>BI_11P94 - Central Systems</v>
          </cell>
          <cell r="D85" t="str">
            <v>ER_5111</v>
          </cell>
          <cell r="E85" t="str">
            <v>5111</v>
          </cell>
          <cell r="F85" t="str">
            <v>ER_5111 - Technology Projects Minor Blanket</v>
          </cell>
          <cell r="G85" t="str">
            <v>Regular Capital - Pre Business Case</v>
          </cell>
          <cell r="H85" t="str">
            <v>No Function</v>
          </cell>
          <cell r="I85" t="str">
            <v>No Driver</v>
          </cell>
        </row>
        <row r="86">
          <cell r="A86" t="str">
            <v>BI_11P95</v>
          </cell>
          <cell r="B86" t="str">
            <v>11P95</v>
          </cell>
          <cell r="C86" t="str">
            <v>BI_11P95 - Security Systems</v>
          </cell>
          <cell r="D86" t="str">
            <v>ER_5111</v>
          </cell>
          <cell r="E86" t="str">
            <v>5111</v>
          </cell>
          <cell r="F86" t="str">
            <v>ER_5111 - Technology Projects Minor Blanket</v>
          </cell>
          <cell r="G86" t="str">
            <v>Regular Capital - Pre Business Case</v>
          </cell>
          <cell r="H86" t="str">
            <v>No Function</v>
          </cell>
          <cell r="I86" t="str">
            <v>No Driver</v>
          </cell>
        </row>
        <row r="87">
          <cell r="A87" t="str">
            <v>BI_11P96</v>
          </cell>
          <cell r="B87" t="str">
            <v>11P96</v>
          </cell>
          <cell r="C87" t="str">
            <v>BI_11P96 - Environmental Systems</v>
          </cell>
          <cell r="D87" t="str">
            <v>ER_5111</v>
          </cell>
          <cell r="E87" t="str">
            <v>5111</v>
          </cell>
          <cell r="F87" t="str">
            <v>ER_5111 - Technology Projects Minor Blanket</v>
          </cell>
          <cell r="G87" t="str">
            <v>Regular Capital - Pre Business Case</v>
          </cell>
          <cell r="H87" t="str">
            <v>No Function</v>
          </cell>
          <cell r="I87" t="str">
            <v>No Driver</v>
          </cell>
        </row>
        <row r="88">
          <cell r="A88" t="str">
            <v>BI_11P97</v>
          </cell>
          <cell r="B88" t="str">
            <v>11P97</v>
          </cell>
          <cell r="C88" t="str">
            <v>BI_11P97 - Application Software Upgrades</v>
          </cell>
          <cell r="D88" t="str">
            <v>ER_5111</v>
          </cell>
          <cell r="E88" t="str">
            <v>5111</v>
          </cell>
          <cell r="F88" t="str">
            <v>ER_5111 - Technology Projects Minor Blanket</v>
          </cell>
          <cell r="G88" t="str">
            <v>Regular Capital - Pre Business Case</v>
          </cell>
          <cell r="H88" t="str">
            <v>No Function</v>
          </cell>
          <cell r="I88" t="str">
            <v>No Driver</v>
          </cell>
        </row>
        <row r="89">
          <cell r="A89" t="str">
            <v>BI_11P98</v>
          </cell>
          <cell r="B89" t="str">
            <v>11P98</v>
          </cell>
          <cell r="C89" t="str">
            <v>BI_11P98 - New Application Software</v>
          </cell>
          <cell r="D89" t="str">
            <v>ER_5111</v>
          </cell>
          <cell r="E89" t="str">
            <v>5111</v>
          </cell>
          <cell r="F89" t="str">
            <v>ER_5111 - Technology Projects Minor Blanket</v>
          </cell>
          <cell r="G89" t="str">
            <v>Regular Capital - Pre Business Case</v>
          </cell>
          <cell r="H89" t="str">
            <v>No Function</v>
          </cell>
          <cell r="I89" t="str">
            <v>No Driver</v>
          </cell>
        </row>
        <row r="90">
          <cell r="A90" t="str">
            <v>BI_11P99</v>
          </cell>
          <cell r="B90" t="str">
            <v>11P99</v>
          </cell>
          <cell r="C90" t="str">
            <v>BI_11P99 - Facility (New and Remodel) minor blanket</v>
          </cell>
          <cell r="D90" t="str">
            <v>ER_5111</v>
          </cell>
          <cell r="E90" t="str">
            <v>5111</v>
          </cell>
          <cell r="F90" t="str">
            <v>ER_5111 - Technology Projects Minor Blanket</v>
          </cell>
          <cell r="G90" t="str">
            <v>Regular Capital - Pre Business Case</v>
          </cell>
          <cell r="H90" t="str">
            <v>No Function</v>
          </cell>
          <cell r="I90" t="str">
            <v>No Driver</v>
          </cell>
        </row>
        <row r="91">
          <cell r="A91" t="str">
            <v>BI_11W09</v>
          </cell>
          <cell r="B91" t="str">
            <v>11W09</v>
          </cell>
          <cell r="C91" t="str">
            <v>BI_11W09 - Enterprise Data Architecture</v>
          </cell>
          <cell r="D91" t="str">
            <v>ER_5011</v>
          </cell>
          <cell r="E91" t="str">
            <v>5011</v>
          </cell>
          <cell r="F91" t="str">
            <v>ER_5011 - Enterprise Data Architecture</v>
          </cell>
          <cell r="G91" t="str">
            <v>Regular Capital - Pre Business Case</v>
          </cell>
          <cell r="H91" t="str">
            <v>No Function</v>
          </cell>
          <cell r="I91" t="str">
            <v>No Driver</v>
          </cell>
        </row>
        <row r="92">
          <cell r="A92" t="str">
            <v>BI_12A50</v>
          </cell>
          <cell r="B92" t="str">
            <v>12A50</v>
          </cell>
          <cell r="C92" t="str">
            <v>BI_12A50 - Gas Distr Non-Rev Blanket</v>
          </cell>
          <cell r="D92" t="str">
            <v>ER_3005</v>
          </cell>
          <cell r="E92" t="str">
            <v>3005</v>
          </cell>
          <cell r="F92" t="str">
            <v>ER_3005 - Gas Distribution Non-Revenue Blanket</v>
          </cell>
          <cell r="G92" t="str">
            <v>Gas Non-Revenue Program</v>
          </cell>
          <cell r="H92" t="str">
            <v>Gas Subfunction</v>
          </cell>
          <cell r="I92" t="str">
            <v>Failed Plant &amp; Operations</v>
          </cell>
        </row>
        <row r="93">
          <cell r="A93" t="str">
            <v>BI_12C06</v>
          </cell>
          <cell r="B93" t="str">
            <v>12C06</v>
          </cell>
          <cell r="C93" t="str">
            <v>BI_12C06 - CS2 Enhancement</v>
          </cell>
          <cell r="D93" t="str">
            <v>ER_7050</v>
          </cell>
          <cell r="E93" t="str">
            <v>7050</v>
          </cell>
          <cell r="F93" t="str">
            <v>ER_7050 - Productivity Initiative</v>
          </cell>
          <cell r="G93" t="str">
            <v>Productivity</v>
          </cell>
          <cell r="H93" t="str">
            <v>Productivity Function</v>
          </cell>
          <cell r="I93" t="str">
            <v>No Driver</v>
          </cell>
        </row>
        <row r="94">
          <cell r="A94" t="str">
            <v>BI_12E55</v>
          </cell>
          <cell r="B94" t="str">
            <v>12E55</v>
          </cell>
          <cell r="C94" t="str">
            <v>BI_12E55 - Avista Power Supply Optimization Project</v>
          </cell>
          <cell r="D94" t="str">
            <v>ER_7050</v>
          </cell>
          <cell r="E94" t="str">
            <v>7050</v>
          </cell>
          <cell r="F94" t="str">
            <v>ER_7050 - Productivity Initiative</v>
          </cell>
          <cell r="G94" t="str">
            <v>Productivity</v>
          </cell>
          <cell r="H94" t="str">
            <v>Productivity Function</v>
          </cell>
          <cell r="I94" t="str">
            <v>No Driver</v>
          </cell>
        </row>
        <row r="95">
          <cell r="A95" t="str">
            <v>BI_12H07</v>
          </cell>
          <cell r="B95" t="str">
            <v>12H07</v>
          </cell>
          <cell r="C95" t="str">
            <v>BI_12H07 - Liebert  Unit 2&amp;3 Data Center</v>
          </cell>
          <cell r="D95" t="str">
            <v>ER_7050</v>
          </cell>
          <cell r="E95" t="str">
            <v>7050</v>
          </cell>
          <cell r="F95" t="str">
            <v>ER_7050 - Productivity Initiative</v>
          </cell>
          <cell r="G95" t="str">
            <v>Productivity</v>
          </cell>
          <cell r="H95" t="str">
            <v>Productivity Function</v>
          </cell>
          <cell r="I95" t="str">
            <v>No Driver</v>
          </cell>
        </row>
        <row r="96">
          <cell r="A96" t="str">
            <v>BI_12N09</v>
          </cell>
          <cell r="B96" t="str">
            <v>12N09</v>
          </cell>
          <cell r="C96" t="str">
            <v>BI_12N09 - TL-Pro Application Replacement</v>
          </cell>
          <cell r="D96" t="str">
            <v>ER_7050</v>
          </cell>
          <cell r="E96" t="str">
            <v>7050</v>
          </cell>
          <cell r="F96" t="str">
            <v>ER_7050 - Productivity Initiative</v>
          </cell>
          <cell r="G96" t="str">
            <v>Productivity</v>
          </cell>
          <cell r="H96" t="str">
            <v>Productivity Function</v>
          </cell>
          <cell r="I96" t="str">
            <v>No Driver</v>
          </cell>
        </row>
        <row r="97">
          <cell r="A97" t="str">
            <v>BI_12V08</v>
          </cell>
          <cell r="B97" t="str">
            <v>12V08</v>
          </cell>
          <cell r="C97" t="str">
            <v>BI_12V08 - Union Pacific RR Permits to Easements Conversion</v>
          </cell>
          <cell r="D97" t="str">
            <v>ER_7112</v>
          </cell>
          <cell r="E97" t="str">
            <v>7112</v>
          </cell>
          <cell r="F97" t="str">
            <v>ER_7112 - Union Pacific RR Permits to Easements Conversion</v>
          </cell>
          <cell r="G97" t="str">
            <v>Regular Capital - Pre Business Case</v>
          </cell>
          <cell r="H97" t="str">
            <v>No Function</v>
          </cell>
          <cell r="I97" t="str">
            <v>No Driver</v>
          </cell>
        </row>
        <row r="98">
          <cell r="A98" t="str">
            <v>BI_12W09</v>
          </cell>
          <cell r="B98" t="str">
            <v>12W09</v>
          </cell>
          <cell r="C98" t="str">
            <v>BI_12W09 - Mobile Dispatch Upgrade</v>
          </cell>
          <cell r="D98" t="str">
            <v>ER_5112</v>
          </cell>
          <cell r="E98" t="str">
            <v>5112</v>
          </cell>
          <cell r="F98" t="str">
            <v>ER_5112 - Mobile Dispatch Upgrade</v>
          </cell>
          <cell r="G98" t="str">
            <v>Regular Capital - Pre Business Case</v>
          </cell>
          <cell r="H98" t="str">
            <v>No Function</v>
          </cell>
          <cell r="I98" t="str">
            <v>No Driver</v>
          </cell>
        </row>
        <row r="99">
          <cell r="A99" t="str">
            <v>BI_13D83</v>
          </cell>
          <cell r="B99" t="str">
            <v>13D83</v>
          </cell>
          <cell r="C99" t="str">
            <v>BI_13D83 - Gas Rev Projects/Goldendale</v>
          </cell>
          <cell r="D99" t="str">
            <v>ER_1001</v>
          </cell>
          <cell r="E99" t="str">
            <v>1001</v>
          </cell>
          <cell r="F99" t="str">
            <v>ER_1001 - Gas Revenue Blanket</v>
          </cell>
          <cell r="G99" t="str">
            <v>New Revenue - Growth</v>
          </cell>
          <cell r="H99" t="str">
            <v>Growth Subfunction</v>
          </cell>
          <cell r="I99" t="str">
            <v>Customer Requested</v>
          </cell>
        </row>
        <row r="100">
          <cell r="A100" t="str">
            <v>BI_13H07</v>
          </cell>
          <cell r="B100" t="str">
            <v>13H07</v>
          </cell>
          <cell r="C100" t="str">
            <v>BI_13H07 - Colville Service Center</v>
          </cell>
          <cell r="D100" t="str">
            <v>ER_7113</v>
          </cell>
          <cell r="E100" t="str">
            <v>7113</v>
          </cell>
          <cell r="F100" t="str">
            <v>ER_7113 - Colville Service Center</v>
          </cell>
          <cell r="G100" t="str">
            <v>Regular Capital - Pre Business Case</v>
          </cell>
          <cell r="H100" t="str">
            <v>No Function</v>
          </cell>
          <cell r="I100" t="str">
            <v>No Driver</v>
          </cell>
        </row>
        <row r="101">
          <cell r="A101" t="str">
            <v>BI_13K51</v>
          </cell>
          <cell r="B101" t="str">
            <v>13K51</v>
          </cell>
          <cell r="C101" t="str">
            <v>BI_13K51 - Weed Sprayer</v>
          </cell>
          <cell r="D101" t="str">
            <v>ER_7050</v>
          </cell>
          <cell r="E101" t="str">
            <v>7050</v>
          </cell>
          <cell r="F101" t="str">
            <v>ER_7050 - Productivity Initiative</v>
          </cell>
          <cell r="G101" t="str">
            <v>Productivity</v>
          </cell>
          <cell r="H101" t="str">
            <v>Productivity Function</v>
          </cell>
          <cell r="I101" t="str">
            <v>No Driver</v>
          </cell>
        </row>
        <row r="102">
          <cell r="A102" t="str">
            <v>BI_13M54</v>
          </cell>
          <cell r="B102" t="str">
            <v>13M54</v>
          </cell>
          <cell r="C102" t="str">
            <v>BI_13M54 - Install 15 kW Solar at the Rathdrum CETS Site</v>
          </cell>
          <cell r="D102" t="str">
            <v>ER_7114</v>
          </cell>
          <cell r="E102" t="str">
            <v>7114</v>
          </cell>
          <cell r="F102" t="str">
            <v>ER_7114 - Vehicle Portion of Solar Plug In Hybrid Initiative</v>
          </cell>
          <cell r="G102" t="str">
            <v>Regular Capital - Pre Business Case</v>
          </cell>
          <cell r="H102" t="str">
            <v>No Function</v>
          </cell>
          <cell r="I102" t="str">
            <v>No Driver</v>
          </cell>
        </row>
        <row r="103">
          <cell r="A103" t="str">
            <v>BI_13N09</v>
          </cell>
          <cell r="B103" t="str">
            <v>13N09</v>
          </cell>
          <cell r="C103" t="str">
            <v>BI_13N09 - Visibility - Gas PMC Opportunities</v>
          </cell>
          <cell r="D103" t="str">
            <v>ER_7050</v>
          </cell>
          <cell r="E103" t="str">
            <v>7050</v>
          </cell>
          <cell r="F103" t="str">
            <v>ER_7050 - Productivity Initiative</v>
          </cell>
          <cell r="G103" t="str">
            <v>Productivity</v>
          </cell>
          <cell r="H103" t="str">
            <v>Productivity Function</v>
          </cell>
          <cell r="I103" t="str">
            <v>No Driver</v>
          </cell>
        </row>
        <row r="104">
          <cell r="A104" t="str">
            <v>BI_13P09</v>
          </cell>
          <cell r="B104" t="str">
            <v>13P09</v>
          </cell>
          <cell r="C104" t="str">
            <v>BI_13P09 - IT for Facilities Projects</v>
          </cell>
          <cell r="D104" t="str">
            <v>ER_5006</v>
          </cell>
          <cell r="E104" t="str">
            <v>5006</v>
          </cell>
          <cell r="F104" t="str">
            <v>ER_5006 - Information Technology Expansion Program</v>
          </cell>
          <cell r="G104" t="str">
            <v>Technology Expansion to Enable Business Process</v>
          </cell>
          <cell r="H104" t="str">
            <v>ET Subfunction</v>
          </cell>
          <cell r="I104" t="str">
            <v>Performance &amp; Capacity</v>
          </cell>
        </row>
        <row r="105">
          <cell r="A105" t="str">
            <v>BI_13W09</v>
          </cell>
          <cell r="B105" t="str">
            <v>13W09</v>
          </cell>
          <cell r="C105" t="str">
            <v>BI_13W09 - Real Estate Permits</v>
          </cell>
          <cell r="D105" t="str">
            <v>ER_5113</v>
          </cell>
          <cell r="E105" t="str">
            <v>5113</v>
          </cell>
          <cell r="F105" t="str">
            <v>ER_5113 - Real Estate Permits</v>
          </cell>
          <cell r="G105" t="str">
            <v>Regular Capital - Pre Business Case</v>
          </cell>
          <cell r="H105" t="str">
            <v>No Function</v>
          </cell>
          <cell r="I105" t="str">
            <v>No Driver</v>
          </cell>
        </row>
        <row r="106">
          <cell r="A106" t="str">
            <v>BI_14C06</v>
          </cell>
          <cell r="B106" t="str">
            <v>14C06</v>
          </cell>
          <cell r="C106" t="str">
            <v>BI_14C06 - CS2 2014 Gas Flow Computer</v>
          </cell>
          <cell r="D106" t="str">
            <v>ER_7050</v>
          </cell>
          <cell r="E106" t="str">
            <v>7050</v>
          </cell>
          <cell r="F106" t="str">
            <v>ER_7050 - Productivity Initiative</v>
          </cell>
          <cell r="G106" t="str">
            <v>Productivity</v>
          </cell>
          <cell r="H106" t="str">
            <v>Productivity Function</v>
          </cell>
          <cell r="I106" t="str">
            <v>No Driver</v>
          </cell>
        </row>
        <row r="107">
          <cell r="A107" t="str">
            <v>BI_14D83</v>
          </cell>
          <cell r="B107" t="str">
            <v>14D83</v>
          </cell>
          <cell r="C107" t="str">
            <v>BI_14D83 - Gas Distribution Non Revenue-Goldendale</v>
          </cell>
          <cell r="D107" t="str">
            <v>ER_3005</v>
          </cell>
          <cell r="E107" t="str">
            <v>3005</v>
          </cell>
          <cell r="F107" t="str">
            <v>ER_3005 - Gas Distribution Non-Revenue Blanket</v>
          </cell>
          <cell r="G107" t="str">
            <v>Gas Non-Revenue Program</v>
          </cell>
          <cell r="H107" t="str">
            <v>Gas Subfunction</v>
          </cell>
          <cell r="I107" t="str">
            <v>Failed Plant &amp; Operations</v>
          </cell>
        </row>
        <row r="108">
          <cell r="A108" t="str">
            <v>BI_14E07</v>
          </cell>
          <cell r="B108" t="str">
            <v>14E07</v>
          </cell>
          <cell r="C108" t="str">
            <v>BI_14E07 - KFGS - Repl 5 Screw Fdrs w/VFDs &amp; Dist. Conveyor</v>
          </cell>
          <cell r="D108" t="str">
            <v>ER_7050</v>
          </cell>
          <cell r="E108" t="str">
            <v>7050</v>
          </cell>
          <cell r="F108" t="str">
            <v>ER_7050 - Productivity Initiative</v>
          </cell>
          <cell r="G108" t="str">
            <v>Productivity</v>
          </cell>
          <cell r="H108" t="str">
            <v>Productivity Function</v>
          </cell>
          <cell r="I108" t="str">
            <v>No Driver</v>
          </cell>
        </row>
        <row r="109">
          <cell r="A109" t="str">
            <v>BI_14E55</v>
          </cell>
          <cell r="B109" t="str">
            <v>14E55</v>
          </cell>
          <cell r="C109" t="str">
            <v>BI_14E55 - Lancaster 2014 Gas Flow Computer</v>
          </cell>
          <cell r="D109" t="str">
            <v>ER_7050</v>
          </cell>
          <cell r="E109" t="str">
            <v>7050</v>
          </cell>
          <cell r="F109" t="str">
            <v>ER_7050 - Productivity Initiative</v>
          </cell>
          <cell r="G109" t="str">
            <v>Productivity</v>
          </cell>
          <cell r="H109" t="str">
            <v>Productivity Function</v>
          </cell>
          <cell r="I109" t="str">
            <v>No Driver</v>
          </cell>
        </row>
        <row r="110">
          <cell r="A110" t="str">
            <v>BI_14H07</v>
          </cell>
          <cell r="B110" t="str">
            <v>14H07</v>
          </cell>
          <cell r="C110" t="str">
            <v>BI_14H07 - Injection Well into the Spokane Aquifer</v>
          </cell>
          <cell r="D110" t="str">
            <v>ER_7050</v>
          </cell>
          <cell r="E110" t="str">
            <v>7050</v>
          </cell>
          <cell r="F110" t="str">
            <v>ER_7050 - Productivity Initiative</v>
          </cell>
          <cell r="G110" t="str">
            <v>Productivity</v>
          </cell>
          <cell r="H110" t="str">
            <v>Productivity Function</v>
          </cell>
          <cell r="I110" t="str">
            <v>No Driver</v>
          </cell>
        </row>
        <row r="111">
          <cell r="A111" t="str">
            <v>BI_14H51</v>
          </cell>
          <cell r="B111" t="str">
            <v>14H51</v>
          </cell>
          <cell r="C111" t="str">
            <v>BI_14H51 - Derrick Phase Lifting Jibs</v>
          </cell>
          <cell r="D111" t="str">
            <v>ER_7050</v>
          </cell>
          <cell r="E111" t="str">
            <v>7050</v>
          </cell>
          <cell r="F111" t="str">
            <v>ER_7050 - Productivity Initiative</v>
          </cell>
          <cell r="G111" t="str">
            <v>Productivity</v>
          </cell>
          <cell r="H111" t="str">
            <v>Productivity Function</v>
          </cell>
          <cell r="I111" t="str">
            <v>No Driver</v>
          </cell>
        </row>
        <row r="112">
          <cell r="A112" t="str">
            <v>BI_14K51</v>
          </cell>
          <cell r="B112" t="str">
            <v>14K51</v>
          </cell>
          <cell r="C112" t="str">
            <v>BI_14K51 - Othello mini excavator and trailer</v>
          </cell>
          <cell r="D112" t="str">
            <v>ER_7050</v>
          </cell>
          <cell r="E112" t="str">
            <v>7050</v>
          </cell>
          <cell r="F112" t="str">
            <v>ER_7050 - Productivity Initiative</v>
          </cell>
          <cell r="G112" t="str">
            <v>Productivity</v>
          </cell>
          <cell r="H112" t="str">
            <v>Productivity Function</v>
          </cell>
          <cell r="I112" t="str">
            <v>No Driver</v>
          </cell>
        </row>
        <row r="113">
          <cell r="A113" t="str">
            <v>BI_14M54</v>
          </cell>
          <cell r="B113" t="str">
            <v>14M54</v>
          </cell>
          <cell r="C113" t="str">
            <v>BI_14M54 - Vehicle Portion of Solar &amp; Plug-In Hybrid Vehicle Initiative</v>
          </cell>
          <cell r="D113" t="str">
            <v>ER_7114</v>
          </cell>
          <cell r="E113" t="str">
            <v>7114</v>
          </cell>
          <cell r="F113" t="str">
            <v>ER_7114 - Vehicle Portion of Solar Plug In Hybrid Initiative</v>
          </cell>
          <cell r="G113" t="str">
            <v>Regular Capital - Pre Business Case</v>
          </cell>
          <cell r="H113" t="str">
            <v>No Function</v>
          </cell>
          <cell r="I113" t="str">
            <v>No Driver</v>
          </cell>
        </row>
        <row r="114">
          <cell r="A114" t="str">
            <v>BI_14N09</v>
          </cell>
          <cell r="B114" t="str">
            <v>14N09</v>
          </cell>
          <cell r="C114" t="str">
            <v>BI_14N09 - Enterprise Content Management (ECM)</v>
          </cell>
          <cell r="D114" t="str">
            <v>ER_7050</v>
          </cell>
          <cell r="E114" t="str">
            <v>7050</v>
          </cell>
          <cell r="F114" t="str">
            <v>ER_7050 - Productivity Initiative</v>
          </cell>
          <cell r="G114" t="str">
            <v>Productivity</v>
          </cell>
          <cell r="H114" t="str">
            <v>Productivity Function</v>
          </cell>
          <cell r="I114" t="str">
            <v>No Driver</v>
          </cell>
        </row>
        <row r="115">
          <cell r="A115" t="str">
            <v>BI_14T08</v>
          </cell>
          <cell r="B115" t="str">
            <v>14T08</v>
          </cell>
          <cell r="C115" t="str">
            <v>BI_14T08 - Battery Energy Storage Project</v>
          </cell>
          <cell r="D115" t="str">
            <v>ER_7060</v>
          </cell>
          <cell r="E115" t="str">
            <v>7060</v>
          </cell>
          <cell r="F115" t="str">
            <v>ER_7060 - Strategic Initiatives</v>
          </cell>
          <cell r="G115" t="str">
            <v>Strategic Initiatives</v>
          </cell>
          <cell r="H115" t="str">
            <v>Strategic</v>
          </cell>
          <cell r="I115" t="str">
            <v>No Driver</v>
          </cell>
        </row>
        <row r="116">
          <cell r="A116" t="str">
            <v>BI_14V08</v>
          </cell>
          <cell r="B116" t="str">
            <v>14V08</v>
          </cell>
          <cell r="C116" t="str">
            <v>BI_14V08 - GPX2 GPS Field Device</v>
          </cell>
          <cell r="D116" t="str">
            <v>ER_7050</v>
          </cell>
          <cell r="E116" t="str">
            <v>7050</v>
          </cell>
          <cell r="F116" t="str">
            <v>ER_7050 - Productivity Initiative</v>
          </cell>
          <cell r="G116" t="str">
            <v>Productivity</v>
          </cell>
          <cell r="H116" t="str">
            <v>Productivity Function</v>
          </cell>
          <cell r="I116" t="str">
            <v>No Driver</v>
          </cell>
        </row>
        <row r="117">
          <cell r="A117" t="str">
            <v>BI_14W09</v>
          </cell>
          <cell r="B117" t="str">
            <v>14W09</v>
          </cell>
          <cell r="C117" t="str">
            <v>BI_14W09 - Work Management System for GPSS</v>
          </cell>
          <cell r="D117" t="str">
            <v>ER_5114</v>
          </cell>
          <cell r="E117" t="str">
            <v>5114</v>
          </cell>
          <cell r="F117" t="str">
            <v>ER_5114 - Work Management System for GPSS</v>
          </cell>
          <cell r="G117" t="str">
            <v>Regular Capital - Pre Business Case</v>
          </cell>
          <cell r="H117" t="str">
            <v>No Function</v>
          </cell>
          <cell r="I117" t="str">
            <v>No Driver</v>
          </cell>
        </row>
        <row r="118">
          <cell r="A118" t="str">
            <v>BI_15A50</v>
          </cell>
          <cell r="B118" t="str">
            <v>15A50</v>
          </cell>
          <cell r="C118" t="str">
            <v>BI_15A50 - Gas Sys Reinforce-Minor- System</v>
          </cell>
          <cell r="D118" t="str">
            <v>ER_3000</v>
          </cell>
          <cell r="E118" t="str">
            <v>3000</v>
          </cell>
          <cell r="F118" t="str">
            <v>ER_3000 - Gas Reinforce-Minor Blanket</v>
          </cell>
          <cell r="G118" t="str">
            <v>Gas Reinforcement Program</v>
          </cell>
          <cell r="H118" t="str">
            <v>Gas Subfunction</v>
          </cell>
          <cell r="I118" t="str">
            <v>Performance &amp; Capacity</v>
          </cell>
        </row>
        <row r="119">
          <cell r="A119" t="str">
            <v>BI_15A54</v>
          </cell>
          <cell r="B119" t="str">
            <v>15A54</v>
          </cell>
          <cell r="C119" t="str">
            <v>BI_15A54 - Electric Vehicle Charging at Mission Campus</v>
          </cell>
          <cell r="D119" t="str">
            <v>ER_7060</v>
          </cell>
          <cell r="E119" t="str">
            <v>7060</v>
          </cell>
          <cell r="F119" t="str">
            <v>ER_7060 - Strategic Initiatives</v>
          </cell>
          <cell r="G119" t="str">
            <v>Strategic Initiatives</v>
          </cell>
          <cell r="H119" t="str">
            <v>Strategic</v>
          </cell>
          <cell r="I119" t="str">
            <v>No Driver</v>
          </cell>
        </row>
        <row r="120">
          <cell r="A120" t="str">
            <v>BI_15B53</v>
          </cell>
          <cell r="B120" t="str">
            <v>15B53</v>
          </cell>
          <cell r="C120" t="str">
            <v>BI_15B53 - Replace System Reinforcement - Palouse</v>
          </cell>
          <cell r="D120" t="str">
            <v>ER_3000</v>
          </cell>
          <cell r="E120" t="str">
            <v>3000</v>
          </cell>
          <cell r="F120" t="str">
            <v>ER_3000 - Gas Reinforce-Minor Blanket</v>
          </cell>
          <cell r="G120" t="str">
            <v>Gas Reinforcement Program</v>
          </cell>
          <cell r="H120" t="str">
            <v>Gas Subfunction</v>
          </cell>
          <cell r="I120" t="str">
            <v>Performance &amp; Capacity</v>
          </cell>
        </row>
        <row r="121">
          <cell r="A121" t="str">
            <v>BI_15D83</v>
          </cell>
          <cell r="B121" t="str">
            <v>15D83</v>
          </cell>
          <cell r="C121" t="str">
            <v>BI_15D83 - Replace System Reinforcement - Goldendale</v>
          </cell>
          <cell r="D121" t="str">
            <v>ER_3000</v>
          </cell>
          <cell r="E121" t="str">
            <v>3000</v>
          </cell>
          <cell r="F121" t="str">
            <v>ER_3000 - Gas Reinforce-Minor Blanket</v>
          </cell>
          <cell r="G121" t="str">
            <v>Gas Reinforcement Program</v>
          </cell>
          <cell r="H121" t="str">
            <v>Gas Subfunction</v>
          </cell>
          <cell r="I121" t="str">
            <v>Performance &amp; Capacity</v>
          </cell>
        </row>
        <row r="122">
          <cell r="A122" t="str">
            <v>BI_15E55</v>
          </cell>
          <cell r="B122" t="str">
            <v>15E55</v>
          </cell>
          <cell r="C122" t="str">
            <v>BI_15E55 - Avista Decision Support System (ADSS) Phase 2</v>
          </cell>
          <cell r="D122" t="str">
            <v>ER_7050</v>
          </cell>
          <cell r="E122" t="str">
            <v>7050</v>
          </cell>
          <cell r="F122" t="str">
            <v>ER_7050 - Productivity Initiative</v>
          </cell>
          <cell r="G122" t="str">
            <v>Productivity</v>
          </cell>
          <cell r="H122" t="str">
            <v>Productivity Function</v>
          </cell>
          <cell r="I122" t="str">
            <v>No Driver</v>
          </cell>
        </row>
        <row r="123">
          <cell r="A123" t="str">
            <v>BI_15H07</v>
          </cell>
          <cell r="B123" t="str">
            <v>15H07</v>
          </cell>
          <cell r="C123" t="str">
            <v>BI_15H07 - Modular Wall System for 3rd Floor-GOB</v>
          </cell>
          <cell r="D123" t="str">
            <v>ER_7050</v>
          </cell>
          <cell r="E123" t="str">
            <v>7050</v>
          </cell>
          <cell r="F123" t="str">
            <v>ER_7050 - Productivity Initiative</v>
          </cell>
          <cell r="G123" t="str">
            <v>Productivity</v>
          </cell>
          <cell r="H123" t="str">
            <v>Productivity Function</v>
          </cell>
          <cell r="I123" t="str">
            <v>No Driver</v>
          </cell>
        </row>
        <row r="124">
          <cell r="A124" t="str">
            <v>BI_15M54</v>
          </cell>
          <cell r="B124" t="str">
            <v>15M54</v>
          </cell>
          <cell r="C124" t="str">
            <v>BI_15M54 - Solar Portion of Solar &amp; Plug-In Hybrid Vehicle Initiative</v>
          </cell>
          <cell r="D124" t="str">
            <v>ER_7115</v>
          </cell>
          <cell r="E124" t="str">
            <v>7115</v>
          </cell>
          <cell r="F124" t="str">
            <v>ER_7115 - Solar Portion of Solar Plug In Hybrid Initiative</v>
          </cell>
          <cell r="G124" t="str">
            <v>Regular Capital - Pre Business Case</v>
          </cell>
          <cell r="H124" t="str">
            <v>No Function</v>
          </cell>
          <cell r="I124" t="str">
            <v>No Driver</v>
          </cell>
        </row>
        <row r="125">
          <cell r="A125" t="str">
            <v>BI_15N09</v>
          </cell>
          <cell r="B125" t="str">
            <v>15N09</v>
          </cell>
          <cell r="C125" t="str">
            <v>BI_15N09 - LMS Analytics</v>
          </cell>
          <cell r="D125" t="str">
            <v>ER_7050</v>
          </cell>
          <cell r="E125" t="str">
            <v>7050</v>
          </cell>
          <cell r="F125" t="str">
            <v>ER_7050 - Productivity Initiative</v>
          </cell>
          <cell r="G125" t="str">
            <v>Productivity</v>
          </cell>
          <cell r="H125" t="str">
            <v>Productivity Function</v>
          </cell>
          <cell r="I125" t="str">
            <v>No Driver</v>
          </cell>
        </row>
        <row r="126">
          <cell r="A126" t="str">
            <v>BI_15W09</v>
          </cell>
          <cell r="B126" t="str">
            <v>15W09</v>
          </cell>
          <cell r="C126" t="str">
            <v>BI_15W09 - Meter Data Management</v>
          </cell>
          <cell r="D126" t="str">
            <v>ER_5115</v>
          </cell>
          <cell r="E126" t="str">
            <v>5115</v>
          </cell>
          <cell r="F126" t="str">
            <v>ER_5115 - Meter Data Management</v>
          </cell>
          <cell r="G126" t="str">
            <v>Regular Capital - Pre Business Case</v>
          </cell>
          <cell r="H126" t="str">
            <v>No Function</v>
          </cell>
          <cell r="I126" t="str">
            <v>No Driver</v>
          </cell>
        </row>
        <row r="127">
          <cell r="A127" t="str">
            <v>BI_16A50</v>
          </cell>
          <cell r="B127" t="str">
            <v>16A50</v>
          </cell>
          <cell r="C127" t="str">
            <v>BI_16A50 - Replace of Deteriorated Gas Sys-Minor-System</v>
          </cell>
          <cell r="D127" t="str">
            <v>ER_3001</v>
          </cell>
          <cell r="E127" t="str">
            <v>3001</v>
          </cell>
          <cell r="F127" t="str">
            <v>ER_3001 - Replace Deteriorating Gas System</v>
          </cell>
          <cell r="G127" t="str">
            <v>Gas Deteriorated Steel Pipe Replacement Program</v>
          </cell>
          <cell r="H127" t="str">
            <v>Gas Subfunction</v>
          </cell>
          <cell r="I127" t="str">
            <v>Asset Condition</v>
          </cell>
        </row>
        <row r="128">
          <cell r="A128" t="str">
            <v>BI_16E55</v>
          </cell>
          <cell r="B128" t="str">
            <v>16E55</v>
          </cell>
          <cell r="C128" t="str">
            <v>BI_16E55 - Avista Decision Support System (ADSS) Phase 3</v>
          </cell>
          <cell r="D128" t="str">
            <v>ER_7050</v>
          </cell>
          <cell r="E128" t="str">
            <v>7050</v>
          </cell>
          <cell r="F128" t="str">
            <v>ER_7050 - Productivity Initiative</v>
          </cell>
          <cell r="G128" t="str">
            <v>Productivity</v>
          </cell>
          <cell r="H128" t="str">
            <v>Productivity Function</v>
          </cell>
          <cell r="I128" t="str">
            <v>No Driver</v>
          </cell>
        </row>
        <row r="129">
          <cell r="A129" t="str">
            <v>BI_16H07</v>
          </cell>
          <cell r="B129" t="str">
            <v>16H07</v>
          </cell>
          <cell r="C129" t="str">
            <v>BI_16H07 - Jack Stewart Training Center Modular Office Purch</v>
          </cell>
          <cell r="D129" t="str">
            <v>ER_7116</v>
          </cell>
          <cell r="E129" t="str">
            <v>7116</v>
          </cell>
          <cell r="F129" t="str">
            <v>ER_7116 - Jack Stewart Training Center Modular Office Purch</v>
          </cell>
          <cell r="G129" t="str">
            <v>Regular Capital - Pre Business Case</v>
          </cell>
          <cell r="H129" t="str">
            <v>No Function</v>
          </cell>
          <cell r="I129" t="str">
            <v>No Driver</v>
          </cell>
        </row>
        <row r="130">
          <cell r="A130" t="str">
            <v>BI_16N09</v>
          </cell>
          <cell r="B130" t="str">
            <v>16N09</v>
          </cell>
          <cell r="C130" t="str">
            <v>BI_16N09 - Visibility 1.3 - Gas PMC</v>
          </cell>
          <cell r="D130" t="str">
            <v>ER_7050</v>
          </cell>
          <cell r="E130" t="str">
            <v>7050</v>
          </cell>
          <cell r="F130" t="str">
            <v>ER_7050 - Productivity Initiative</v>
          </cell>
          <cell r="G130" t="str">
            <v>Productivity</v>
          </cell>
          <cell r="H130" t="str">
            <v>Productivity Function</v>
          </cell>
          <cell r="I130" t="str">
            <v>No Driver</v>
          </cell>
        </row>
        <row r="131">
          <cell r="A131" t="str">
            <v>BI_16W09</v>
          </cell>
          <cell r="B131" t="str">
            <v>16W09</v>
          </cell>
          <cell r="C131" t="str">
            <v>BI_16W09 - LMS for Field Offices</v>
          </cell>
          <cell r="D131" t="str">
            <v>ER_5116</v>
          </cell>
          <cell r="E131" t="str">
            <v>5116</v>
          </cell>
          <cell r="F131" t="str">
            <v>ER_5116 - LMS for Field Offices</v>
          </cell>
          <cell r="G131" t="str">
            <v>Regular Capital - Pre Business Case</v>
          </cell>
          <cell r="H131" t="str">
            <v>No Function</v>
          </cell>
          <cell r="I131" t="str">
            <v>No Driver</v>
          </cell>
        </row>
        <row r="132">
          <cell r="A132" t="str">
            <v>BI_17A50</v>
          </cell>
          <cell r="B132" t="str">
            <v>17A50</v>
          </cell>
          <cell r="C132" t="str">
            <v>BI_17A50 - Gas Reg Station Reliability - Minor Blanket</v>
          </cell>
          <cell r="D132" t="str">
            <v>ER_3002</v>
          </cell>
          <cell r="E132" t="str">
            <v>3002</v>
          </cell>
          <cell r="F132" t="str">
            <v>ER_3002 - Regulator Reliable - Blanket</v>
          </cell>
          <cell r="G132" t="str">
            <v>Gas Regulator Station Replacement Program</v>
          </cell>
          <cell r="H132" t="str">
            <v>Gas Subfunction</v>
          </cell>
          <cell r="I132" t="str">
            <v>Asset Condition</v>
          </cell>
        </row>
        <row r="133">
          <cell r="A133" t="str">
            <v>BI_17D83</v>
          </cell>
          <cell r="B133" t="str">
            <v>17D83</v>
          </cell>
          <cell r="C133" t="str">
            <v>BI_17D83 - Gas Regulator Station Reliability - Goldendale</v>
          </cell>
          <cell r="D133" t="str">
            <v>ER_3002</v>
          </cell>
          <cell r="E133" t="str">
            <v>3002</v>
          </cell>
          <cell r="F133" t="str">
            <v>ER_3002 - Regulator Reliable - Blanket</v>
          </cell>
          <cell r="G133" t="str">
            <v>Gas Regulator Station Replacement Program</v>
          </cell>
          <cell r="H133" t="str">
            <v>Gas Subfunction</v>
          </cell>
          <cell r="I133" t="str">
            <v>Asset Condition</v>
          </cell>
        </row>
        <row r="134">
          <cell r="A134" t="str">
            <v>BI_17H07</v>
          </cell>
          <cell r="B134" t="str">
            <v>17H07</v>
          </cell>
          <cell r="C134" t="str">
            <v>BI_17H07 - Purchase Modular Office Building for Airport</v>
          </cell>
          <cell r="D134" t="str">
            <v>ER_7117</v>
          </cell>
          <cell r="E134" t="str">
            <v>7117</v>
          </cell>
          <cell r="F134" t="str">
            <v>ER_7117 - Purchase Modular Office Building for Airport</v>
          </cell>
          <cell r="G134" t="str">
            <v>Regular Capital - Pre Business Case</v>
          </cell>
          <cell r="H134" t="str">
            <v>No Function</v>
          </cell>
          <cell r="I134" t="str">
            <v>No Driver</v>
          </cell>
        </row>
        <row r="135">
          <cell r="A135" t="str">
            <v>BI_17J53</v>
          </cell>
          <cell r="B135" t="str">
            <v>17J53</v>
          </cell>
          <cell r="C135" t="str">
            <v>BI_17J53 - Gas Regulator Station Reliability - Sandpoint</v>
          </cell>
          <cell r="D135" t="str">
            <v>ER_3002</v>
          </cell>
          <cell r="E135" t="str">
            <v>3002</v>
          </cell>
          <cell r="F135" t="str">
            <v>ER_3002 - Regulator Reliable - Blanket</v>
          </cell>
          <cell r="G135" t="str">
            <v>Gas Regulator Station Replacement Program</v>
          </cell>
          <cell r="H135" t="str">
            <v>Gas Subfunction</v>
          </cell>
          <cell r="I135" t="str">
            <v>Asset Condition</v>
          </cell>
        </row>
        <row r="136">
          <cell r="A136" t="str">
            <v>BI_17N09</v>
          </cell>
          <cell r="B136" t="str">
            <v>17N09</v>
          </cell>
          <cell r="C136" t="str">
            <v>BI_17N09 - Embotics Software</v>
          </cell>
          <cell r="D136" t="str">
            <v>ER_7050</v>
          </cell>
          <cell r="E136" t="str">
            <v>7050</v>
          </cell>
          <cell r="F136" t="str">
            <v>ER_7050 - Productivity Initiative</v>
          </cell>
          <cell r="G136" t="str">
            <v>Productivity</v>
          </cell>
          <cell r="H136" t="str">
            <v>Productivity Function</v>
          </cell>
          <cell r="I136" t="str">
            <v>No Driver</v>
          </cell>
        </row>
        <row r="137">
          <cell r="A137" t="str">
            <v>BI_17W01</v>
          </cell>
          <cell r="B137" t="str">
            <v>17W01</v>
          </cell>
          <cell r="C137" t="str">
            <v>BI_17W01 - Energy Delivery Modernization</v>
          </cell>
          <cell r="D137" t="str">
            <v>ER_5017</v>
          </cell>
          <cell r="E137" t="str">
            <v>5017</v>
          </cell>
          <cell r="F137" t="str">
            <v>ER_5017 - Energy Delivery Modernization</v>
          </cell>
          <cell r="G137" t="str">
            <v>Energy Delivery Modernization</v>
          </cell>
          <cell r="H137" t="str">
            <v>ET Subfunction</v>
          </cell>
          <cell r="I137" t="str">
            <v>Asset Condition</v>
          </cell>
        </row>
        <row r="138">
          <cell r="A138" t="str">
            <v>BI_17W09</v>
          </cell>
          <cell r="B138" t="str">
            <v>17W09</v>
          </cell>
          <cell r="C138" t="str">
            <v>BI_17W09 - Mobile Dispatch 2</v>
          </cell>
          <cell r="D138" t="str">
            <v>ER_5117</v>
          </cell>
          <cell r="E138" t="str">
            <v>5117</v>
          </cell>
          <cell r="F138" t="str">
            <v>ER_5117 - Mobile Dispatch 2</v>
          </cell>
          <cell r="G138" t="str">
            <v>Regular Capital - Pre Business Case</v>
          </cell>
          <cell r="H138" t="str">
            <v>No Function</v>
          </cell>
          <cell r="I138" t="str">
            <v>No Driver</v>
          </cell>
        </row>
        <row r="139">
          <cell r="A139" t="str">
            <v>BI_18F02</v>
          </cell>
          <cell r="B139" t="str">
            <v>18F02</v>
          </cell>
          <cell r="C139" t="str">
            <v>BI_18F02 - Resource Request Replacement</v>
          </cell>
          <cell r="D139" t="str">
            <v>ER_7050</v>
          </cell>
          <cell r="E139" t="str">
            <v>7050</v>
          </cell>
          <cell r="F139" t="str">
            <v>ER_7050 - Productivity Initiative</v>
          </cell>
          <cell r="G139" t="str">
            <v>Productivity</v>
          </cell>
          <cell r="H139" t="str">
            <v>Productivity Function</v>
          </cell>
          <cell r="I139" t="str">
            <v>No Driver</v>
          </cell>
        </row>
        <row r="140">
          <cell r="A140" t="str">
            <v>BI_18H07</v>
          </cell>
          <cell r="B140" t="str">
            <v>18H07</v>
          </cell>
          <cell r="C140" t="str">
            <v>BI_18H07 - Purchase homes and land adjacent to Spokane campus</v>
          </cell>
          <cell r="D140" t="str">
            <v>ER_7118</v>
          </cell>
          <cell r="E140" t="str">
            <v>7118</v>
          </cell>
          <cell r="F140" t="str">
            <v>ER_7118 - Purchase homes and land adjacent to Spokane campus</v>
          </cell>
          <cell r="G140" t="str">
            <v>Regular Capital - Pre Business Case</v>
          </cell>
          <cell r="H140" t="str">
            <v>No Function</v>
          </cell>
          <cell r="I140" t="str">
            <v>No Driver</v>
          </cell>
        </row>
        <row r="141">
          <cell r="A141" t="str">
            <v>BI_18N09</v>
          </cell>
          <cell r="B141" t="str">
            <v>18N09</v>
          </cell>
          <cell r="C141" t="str">
            <v>BI_18N09 - Application Performance Monitoring</v>
          </cell>
          <cell r="D141" t="str">
            <v>ER_7050</v>
          </cell>
          <cell r="E141" t="str">
            <v>7050</v>
          </cell>
          <cell r="F141" t="str">
            <v>ER_7050 - Productivity Initiative</v>
          </cell>
          <cell r="G141" t="str">
            <v>Productivity</v>
          </cell>
          <cell r="H141" t="str">
            <v>Productivity Function</v>
          </cell>
          <cell r="I141" t="str">
            <v>No Driver</v>
          </cell>
        </row>
        <row r="142">
          <cell r="A142" t="str">
            <v>BI_18W01</v>
          </cell>
          <cell r="B142" t="str">
            <v>18W01</v>
          </cell>
          <cell r="C142" t="str">
            <v>BI_18W01 - Energy Delivery Op Efficiency &amp; Shared Services</v>
          </cell>
          <cell r="D142" t="str">
            <v>ER_5018</v>
          </cell>
          <cell r="E142" t="str">
            <v>5018</v>
          </cell>
          <cell r="F142" t="str">
            <v>ER_5018 - Energy Delivery Op Efficiency &amp; Shared Services</v>
          </cell>
          <cell r="G142" t="str">
            <v>Energy Delivery Operational Efficiency &amp; Shared Services</v>
          </cell>
          <cell r="H142" t="str">
            <v>ET Subfunction</v>
          </cell>
          <cell r="I142" t="str">
            <v>Performance &amp; Capacity</v>
          </cell>
        </row>
        <row r="143">
          <cell r="A143" t="str">
            <v>BI_18W02</v>
          </cell>
          <cell r="B143" t="str">
            <v>18W02</v>
          </cell>
          <cell r="C143" t="str">
            <v>BI_18W02 - Energy Resources Modern &amp; Op Efficiency EDAN</v>
          </cell>
          <cell r="D143" t="str">
            <v>ER_5019</v>
          </cell>
          <cell r="E143" t="str">
            <v>5019</v>
          </cell>
          <cell r="F143" t="str">
            <v>ER_5019 - Energy Resources Modernization &amp; Op Efficiency</v>
          </cell>
          <cell r="G143" t="str">
            <v>Energy Resources Modernization &amp; Operational Efficiency</v>
          </cell>
          <cell r="H143" t="str">
            <v>ET Subfunction</v>
          </cell>
          <cell r="I143" t="str">
            <v>Performance &amp; Capacity</v>
          </cell>
        </row>
        <row r="144">
          <cell r="A144" t="str">
            <v>BI_18W03</v>
          </cell>
          <cell r="B144" t="str">
            <v>18W03</v>
          </cell>
          <cell r="C144" t="str">
            <v>BI_18W03 - Energy Resources Modern &amp; Op Efficiency GDAA</v>
          </cell>
          <cell r="D144" t="str">
            <v>ER_5019</v>
          </cell>
          <cell r="E144" t="str">
            <v>5019</v>
          </cell>
          <cell r="F144" t="str">
            <v>ER_5019 - Energy Resources Modernization &amp; Op Efficiency</v>
          </cell>
          <cell r="G144" t="str">
            <v>Energy Resources Modernization &amp; Operational Efficiency</v>
          </cell>
          <cell r="H144" t="str">
            <v>ET Subfunction</v>
          </cell>
          <cell r="I144" t="str">
            <v>Performance &amp; Capacity</v>
          </cell>
        </row>
        <row r="145">
          <cell r="A145" t="str">
            <v>BI_18W09</v>
          </cell>
          <cell r="B145" t="str">
            <v>18W09</v>
          </cell>
          <cell r="C145" t="str">
            <v>BI_18W09 - Enterprise Voice Portal (EVP)</v>
          </cell>
          <cell r="D145" t="str">
            <v>ER_5118</v>
          </cell>
          <cell r="E145" t="str">
            <v>5118</v>
          </cell>
          <cell r="F145" t="str">
            <v>ER_5118 - Enterprise Voice Portal (EVP)</v>
          </cell>
          <cell r="G145" t="str">
            <v>Regular Capital - Pre Business Case</v>
          </cell>
          <cell r="H145" t="str">
            <v>No Function</v>
          </cell>
          <cell r="I145" t="str">
            <v>No Driver</v>
          </cell>
        </row>
        <row r="146">
          <cell r="A146" t="str">
            <v>BI_19B04</v>
          </cell>
          <cell r="B146" t="str">
            <v>19B04</v>
          </cell>
          <cell r="C146" t="str">
            <v>BI_19B04 - Upriver Park Development</v>
          </cell>
          <cell r="D146" t="str">
            <v>ER_7060</v>
          </cell>
          <cell r="E146" t="str">
            <v>7060</v>
          </cell>
          <cell r="F146" t="str">
            <v>ER_7060 - Strategic Initiatives</v>
          </cell>
          <cell r="G146" t="str">
            <v>Strategic Initiatives</v>
          </cell>
          <cell r="H146" t="str">
            <v>Strategic</v>
          </cell>
          <cell r="I146" t="str">
            <v>No Driver</v>
          </cell>
        </row>
        <row r="147">
          <cell r="A147" t="str">
            <v>BI_19C51</v>
          </cell>
          <cell r="B147" t="str">
            <v>19C51</v>
          </cell>
          <cell r="C147" t="str">
            <v>BI_19C51 - South Landing (Catalyst) - Clean Energy Fund 3</v>
          </cell>
          <cell r="D147" t="str">
            <v>ER_7060</v>
          </cell>
          <cell r="E147" t="str">
            <v>7060</v>
          </cell>
          <cell r="F147" t="str">
            <v>ER_7060 - Strategic Initiatives</v>
          </cell>
          <cell r="G147" t="str">
            <v>Strategic Initiatives</v>
          </cell>
          <cell r="H147" t="str">
            <v>Strategic</v>
          </cell>
          <cell r="I147" t="str">
            <v>No Driver</v>
          </cell>
        </row>
        <row r="148">
          <cell r="A148" t="str">
            <v>BI_19E55</v>
          </cell>
          <cell r="B148" t="str">
            <v>19E55</v>
          </cell>
          <cell r="C148" t="str">
            <v>BI_19E55 - Avista Decision Support System Phase 4</v>
          </cell>
          <cell r="D148" t="str">
            <v>ER_7050</v>
          </cell>
          <cell r="E148" t="str">
            <v>7050</v>
          </cell>
          <cell r="F148" t="str">
            <v>ER_7050 - Productivity Initiative</v>
          </cell>
          <cell r="G148" t="str">
            <v>Productivity</v>
          </cell>
          <cell r="H148" t="str">
            <v>Productivity Function</v>
          </cell>
          <cell r="I148" t="str">
            <v>No Driver</v>
          </cell>
        </row>
        <row r="149">
          <cell r="A149" t="str">
            <v>BI_19H07</v>
          </cell>
          <cell r="B149" t="str">
            <v>19H07</v>
          </cell>
          <cell r="C149" t="str">
            <v>BI_19H07 - EIM Transmission Facilities Upgrade</v>
          </cell>
          <cell r="D149" t="str">
            <v>ER_7141</v>
          </cell>
          <cell r="E149" t="str">
            <v>7141</v>
          </cell>
          <cell r="F149" t="str">
            <v>ER_7141 - Energy Imbalance Market</v>
          </cell>
          <cell r="G149" t="str">
            <v>Energy Imbalance Market</v>
          </cell>
          <cell r="H149" t="str">
            <v>Other Subfunction</v>
          </cell>
          <cell r="I149" t="str">
            <v>Performance &amp; Capacity</v>
          </cell>
        </row>
        <row r="150">
          <cell r="A150" t="str">
            <v>BI_19N09</v>
          </cell>
          <cell r="B150" t="str">
            <v>19N09</v>
          </cell>
          <cell r="C150" t="str">
            <v>BI_19N09 - ET BI Network - EIM</v>
          </cell>
          <cell r="D150" t="str">
            <v>ER_7141</v>
          </cell>
          <cell r="E150" t="str">
            <v>7141</v>
          </cell>
          <cell r="F150" t="str">
            <v>ER_7141 - Energy Imbalance Market</v>
          </cell>
          <cell r="G150" t="str">
            <v>Energy Imbalance Market</v>
          </cell>
          <cell r="H150" t="str">
            <v>Other Subfunction</v>
          </cell>
          <cell r="I150" t="str">
            <v>Performance &amp; Capacity</v>
          </cell>
        </row>
        <row r="151">
          <cell r="A151" t="str">
            <v>BI_19P08</v>
          </cell>
          <cell r="B151" t="str">
            <v>19P08</v>
          </cell>
          <cell r="C151" t="str">
            <v>BI_19P08 - Real Time Power System Simulator</v>
          </cell>
          <cell r="D151" t="str">
            <v>ER_7060</v>
          </cell>
          <cell r="E151" t="str">
            <v>7060</v>
          </cell>
          <cell r="F151" t="str">
            <v>ER_7060 - Strategic Initiatives</v>
          </cell>
          <cell r="G151" t="str">
            <v>Strategic Initiatives</v>
          </cell>
          <cell r="H151" t="str">
            <v>Strategic</v>
          </cell>
          <cell r="I151" t="str">
            <v>No Driver</v>
          </cell>
        </row>
        <row r="152">
          <cell r="A152" t="str">
            <v>BI_19P09</v>
          </cell>
          <cell r="B152" t="str">
            <v>19P09</v>
          </cell>
          <cell r="C152" t="str">
            <v>BI_19P09 - Moducom Replacement (RTCCS)</v>
          </cell>
          <cell r="D152" t="str">
            <v>ER_5119</v>
          </cell>
          <cell r="E152" t="str">
            <v>5119</v>
          </cell>
          <cell r="F152" t="str">
            <v>ER_5119 - Moducom Replacement (RTCCS)</v>
          </cell>
          <cell r="G152" t="str">
            <v>RTCCS Refresh</v>
          </cell>
          <cell r="H152" t="str">
            <v>ET Subfunction</v>
          </cell>
          <cell r="I152" t="str">
            <v>No Driver</v>
          </cell>
        </row>
        <row r="153">
          <cell r="A153" t="str">
            <v>BI_19P99</v>
          </cell>
          <cell r="B153" t="str">
            <v>19P99</v>
          </cell>
          <cell r="C153" t="str">
            <v>BI_19P99 - Technology and Security HUB Building Improvements</v>
          </cell>
          <cell r="D153" t="str">
            <v>ER_7148</v>
          </cell>
          <cell r="E153" t="str">
            <v>7148</v>
          </cell>
          <cell r="F153" t="str">
            <v>ER_7148 - Catalyst Proj Integr Test Fac Tenant Improvements</v>
          </cell>
          <cell r="G153" t="str">
            <v>Catalyst Project – Integrated Test Facility Tenant Improvements</v>
          </cell>
          <cell r="H153" t="str">
            <v>Strategic</v>
          </cell>
          <cell r="I153" t="str">
            <v>No Driver</v>
          </cell>
        </row>
        <row r="154">
          <cell r="A154" t="str">
            <v>BI_19V08</v>
          </cell>
          <cell r="B154" t="str">
            <v>19V08</v>
          </cell>
          <cell r="C154" t="str">
            <v>BI_19V08 - Local Improvement Districts</v>
          </cell>
          <cell r="D154" t="str">
            <v>ER_7119</v>
          </cell>
          <cell r="E154" t="str">
            <v>7119</v>
          </cell>
          <cell r="F154" t="str">
            <v>ER_7119 - Local Improvement Districts</v>
          </cell>
          <cell r="G154" t="str">
            <v>Regular Capital - Pre Business Case</v>
          </cell>
          <cell r="H154" t="str">
            <v>No Function</v>
          </cell>
          <cell r="I154" t="str">
            <v>No Driver</v>
          </cell>
        </row>
        <row r="155">
          <cell r="A155" t="str">
            <v>BI_19W01</v>
          </cell>
          <cell r="B155" t="str">
            <v>19W01</v>
          </cell>
          <cell r="C155" t="str">
            <v>BI_19W01 - Energy Resources Modern &amp; Op Efficiency CDAA</v>
          </cell>
          <cell r="D155" t="str">
            <v>ER_5019</v>
          </cell>
          <cell r="E155" t="str">
            <v>5019</v>
          </cell>
          <cell r="F155" t="str">
            <v>ER_5019 - Energy Resources Modernization &amp; Op Efficiency</v>
          </cell>
          <cell r="G155" t="str">
            <v>Energy Resources Modernization &amp; Operational Efficiency</v>
          </cell>
          <cell r="H155" t="str">
            <v>ET Subfunction</v>
          </cell>
          <cell r="I155" t="str">
            <v>Performance &amp; Capacity</v>
          </cell>
        </row>
        <row r="156">
          <cell r="A156" t="str">
            <v>BI_19W09</v>
          </cell>
          <cell r="B156" t="str">
            <v>19W09</v>
          </cell>
          <cell r="C156" t="str">
            <v>BI_19W09 - Customer Experience Platform</v>
          </cell>
          <cell r="D156" t="str">
            <v>ER_7060</v>
          </cell>
          <cell r="E156" t="str">
            <v>7060</v>
          </cell>
          <cell r="F156" t="str">
            <v>ER_7060 - Strategic Initiatives</v>
          </cell>
          <cell r="G156" t="str">
            <v>Strategic Initiatives</v>
          </cell>
          <cell r="H156" t="str">
            <v>Strategic</v>
          </cell>
          <cell r="I156" t="str">
            <v>No Driver</v>
          </cell>
        </row>
        <row r="157">
          <cell r="A157" t="str">
            <v>BI_1BH07</v>
          </cell>
          <cell r="B157" t="str">
            <v>1BH07</v>
          </cell>
          <cell r="C157" t="str">
            <v>BI_1BH07 - Build Ross Court Parking Lot</v>
          </cell>
          <cell r="D157" t="str">
            <v>ER_7131</v>
          </cell>
          <cell r="E157" t="str">
            <v>7131</v>
          </cell>
          <cell r="F157" t="str">
            <v>ER_7131 - COF Long Term Restructuring Plan Phase 2</v>
          </cell>
          <cell r="G157" t="str">
            <v>Campus Repurposing Phase 2</v>
          </cell>
          <cell r="H157" t="str">
            <v>Facilities Capital</v>
          </cell>
          <cell r="I157" t="str">
            <v>Performance &amp; Capacity</v>
          </cell>
        </row>
        <row r="158">
          <cell r="A158" t="str">
            <v>BI_20B19</v>
          </cell>
          <cell r="B158" t="str">
            <v>20B19</v>
          </cell>
          <cell r="C158" t="str">
            <v>BI_20B19 - Dynamic Infrastructure Platform</v>
          </cell>
          <cell r="D158" t="str">
            <v>ER_7050</v>
          </cell>
          <cell r="E158" t="str">
            <v>7050</v>
          </cell>
          <cell r="F158" t="str">
            <v>ER_7050 - Productivity Initiative</v>
          </cell>
          <cell r="G158" t="str">
            <v>Productivity</v>
          </cell>
          <cell r="H158" t="str">
            <v>Productivity Function</v>
          </cell>
          <cell r="I158" t="str">
            <v>No Driver</v>
          </cell>
        </row>
        <row r="159">
          <cell r="A159" t="str">
            <v>BI_20H07</v>
          </cell>
          <cell r="B159" t="str">
            <v>20H07</v>
          </cell>
          <cell r="C159" t="str">
            <v>BI_20H07 - Spokane Health Clinic</v>
          </cell>
          <cell r="D159" t="str">
            <v>ER_7120</v>
          </cell>
          <cell r="E159" t="str">
            <v>7120</v>
          </cell>
          <cell r="F159" t="str">
            <v>ER_7120 - Spokane Health Clinic</v>
          </cell>
          <cell r="G159" t="str">
            <v>Clinic Expansion Project</v>
          </cell>
          <cell r="H159" t="str">
            <v>Facilities Capital</v>
          </cell>
          <cell r="I159" t="str">
            <v>No Driver</v>
          </cell>
        </row>
        <row r="160">
          <cell r="A160" t="str">
            <v>BI_20N09</v>
          </cell>
          <cell r="B160" t="str">
            <v>20N09</v>
          </cell>
          <cell r="C160" t="str">
            <v>BI_20N09 - ET BI Hardware/Software - EIM</v>
          </cell>
          <cell r="D160" t="str">
            <v>ER_7141</v>
          </cell>
          <cell r="E160" t="str">
            <v>7141</v>
          </cell>
          <cell r="F160" t="str">
            <v>ER_7141 - Energy Imbalance Market</v>
          </cell>
          <cell r="G160" t="str">
            <v>Energy Imbalance Market</v>
          </cell>
          <cell r="H160" t="str">
            <v>Other Subfunction</v>
          </cell>
          <cell r="I160" t="str">
            <v>Performance &amp; Capacity</v>
          </cell>
        </row>
        <row r="161">
          <cell r="A161" t="str">
            <v>BI_20P01</v>
          </cell>
          <cell r="B161" t="str">
            <v>20P01</v>
          </cell>
          <cell r="C161" t="str">
            <v>BI_20P01 - Enterprise &amp; Control Network Infrastructure CDAA</v>
          </cell>
          <cell r="D161" t="str">
            <v>ER_5020</v>
          </cell>
          <cell r="E161" t="str">
            <v>5020</v>
          </cell>
          <cell r="F161" t="str">
            <v>ER_5020 - Enterprise &amp; Control Network Infrastructure</v>
          </cell>
          <cell r="G161" t="str">
            <v>Enterprise &amp; Control Network Infrastructure</v>
          </cell>
          <cell r="H161" t="str">
            <v>ET Subfunction</v>
          </cell>
          <cell r="I161" t="str">
            <v>Performance &amp; Capacity</v>
          </cell>
        </row>
        <row r="162">
          <cell r="A162" t="str">
            <v>BI_20P02</v>
          </cell>
          <cell r="B162" t="str">
            <v>20P02</v>
          </cell>
          <cell r="C162" t="str">
            <v>BI_20P02 - Enterprise &amp; Control Network Infrastructure EDAN</v>
          </cell>
          <cell r="D162" t="str">
            <v>ER_5020</v>
          </cell>
          <cell r="E162" t="str">
            <v>5020</v>
          </cell>
          <cell r="F162" t="str">
            <v>ER_5020 - Enterprise &amp; Control Network Infrastructure</v>
          </cell>
          <cell r="G162" t="str">
            <v>Enterprise &amp; Control Network Infrastructure</v>
          </cell>
          <cell r="H162" t="str">
            <v>ET Subfunction</v>
          </cell>
          <cell r="I162" t="str">
            <v>Performance &amp; Capacity</v>
          </cell>
        </row>
        <row r="163">
          <cell r="A163" t="str">
            <v>BI_20P08</v>
          </cell>
          <cell r="B163" t="str">
            <v>20P08</v>
          </cell>
          <cell r="C163" t="str">
            <v>BI_20P08 - Clean Energy Fund 2</v>
          </cell>
          <cell r="D163" t="str">
            <v>ER_7060</v>
          </cell>
          <cell r="E163" t="str">
            <v>7060</v>
          </cell>
          <cell r="F163" t="str">
            <v>ER_7060 - Strategic Initiatives</v>
          </cell>
          <cell r="G163" t="str">
            <v>Strategic Initiatives</v>
          </cell>
          <cell r="H163" t="str">
            <v>Strategic</v>
          </cell>
          <cell r="I163" t="str">
            <v>No Driver</v>
          </cell>
        </row>
        <row r="164">
          <cell r="A164" t="str">
            <v>BI_20P99</v>
          </cell>
          <cell r="B164" t="str">
            <v>20P99</v>
          </cell>
          <cell r="C164" t="str">
            <v>BI_20P99 - Technology and Security HUB Building Improvements (7060)</v>
          </cell>
          <cell r="D164" t="str">
            <v>ER_7060</v>
          </cell>
          <cell r="E164" t="str">
            <v>7060</v>
          </cell>
          <cell r="F164" t="str">
            <v>ER_7060 - Strategic Initiatives</v>
          </cell>
          <cell r="G164" t="str">
            <v>Strategic Initiatives</v>
          </cell>
          <cell r="H164" t="str">
            <v>Strategic</v>
          </cell>
          <cell r="I164" t="str">
            <v>No Driver</v>
          </cell>
        </row>
        <row r="165">
          <cell r="A165" t="str">
            <v>BI_20W09</v>
          </cell>
          <cell r="B165" t="str">
            <v>20W09</v>
          </cell>
          <cell r="C165" t="str">
            <v>BI_20W09 - GRC Software (Governance, Risk &amp; Compliance)</v>
          </cell>
          <cell r="D165" t="str">
            <v>ER_5120</v>
          </cell>
          <cell r="E165" t="str">
            <v>5120</v>
          </cell>
          <cell r="F165" t="str">
            <v>ER_5120 - GRC Software (Governance, Risk &amp; Compliance)</v>
          </cell>
          <cell r="G165" t="str">
            <v>Regular Capital - Pre Business Case</v>
          </cell>
          <cell r="H165" t="str">
            <v>No Function</v>
          </cell>
          <cell r="I165" t="str">
            <v>No Driver</v>
          </cell>
        </row>
        <row r="166">
          <cell r="A166" t="str">
            <v>BI_21H07</v>
          </cell>
          <cell r="B166" t="str">
            <v>21H07</v>
          </cell>
          <cell r="C166" t="str">
            <v>BI_21H07 - St Maries New Service Center</v>
          </cell>
          <cell r="D166" t="str">
            <v>ER_7121</v>
          </cell>
          <cell r="E166" t="str">
            <v>7121</v>
          </cell>
          <cell r="F166" t="str">
            <v>ER_7121 - St Maries New Service Center</v>
          </cell>
          <cell r="G166" t="str">
            <v>Regular Capital - Pre Business Case</v>
          </cell>
          <cell r="H166" t="str">
            <v>No Function</v>
          </cell>
          <cell r="I166" t="str">
            <v>No Driver</v>
          </cell>
        </row>
        <row r="167">
          <cell r="A167" t="str">
            <v>BI_21K51</v>
          </cell>
          <cell r="B167" t="str">
            <v>21K51</v>
          </cell>
          <cell r="C167" t="str">
            <v>BI_21K51 - Transportation Equipment-CD.AN</v>
          </cell>
          <cell r="D167" t="str">
            <v>ER_7000</v>
          </cell>
          <cell r="E167" t="str">
            <v>7000</v>
          </cell>
          <cell r="F167" t="str">
            <v>ER_7000 - Transportation Equip</v>
          </cell>
          <cell r="G167" t="str">
            <v>Fleet Services Capital Plan</v>
          </cell>
          <cell r="H167" t="str">
            <v>Other Subfunction</v>
          </cell>
          <cell r="I167" t="str">
            <v>Asset Condition</v>
          </cell>
        </row>
        <row r="168">
          <cell r="A168" t="str">
            <v>BI_21P09</v>
          </cell>
          <cell r="B168" t="str">
            <v>21P09</v>
          </cell>
          <cell r="C168" t="str">
            <v>BI_21P09 - Microwave Replacement with Fiber</v>
          </cell>
          <cell r="D168" t="str">
            <v>ER_5121</v>
          </cell>
          <cell r="E168" t="str">
            <v>5121</v>
          </cell>
          <cell r="F168" t="str">
            <v>ER_5121 - Microwave Replacement with Fiber</v>
          </cell>
          <cell r="G168" t="str">
            <v>Microwave Refresh Business Case</v>
          </cell>
          <cell r="H168" t="str">
            <v>ET Subfunction</v>
          </cell>
          <cell r="I168" t="str">
            <v>Asset Condition</v>
          </cell>
        </row>
        <row r="169">
          <cell r="A169" t="str">
            <v>BI_21W09</v>
          </cell>
          <cell r="B169" t="str">
            <v>21W09</v>
          </cell>
          <cell r="C169" t="str">
            <v>BI_21W09 - Developer Environment Program</v>
          </cell>
          <cell r="D169" t="str">
            <v>ER_5021</v>
          </cell>
          <cell r="E169" t="str">
            <v>5021</v>
          </cell>
          <cell r="F169" t="str">
            <v>ER_5021 - Developer Environment Program</v>
          </cell>
          <cell r="G169" t="str">
            <v>Regular Capital - Pre Business Case</v>
          </cell>
          <cell r="H169" t="str">
            <v>No Function</v>
          </cell>
          <cell r="I169" t="str">
            <v>No Driver</v>
          </cell>
        </row>
        <row r="170">
          <cell r="A170" t="str">
            <v>BI_22H07</v>
          </cell>
          <cell r="B170" t="str">
            <v>22H07</v>
          </cell>
          <cell r="C170" t="str">
            <v>BI_22H07 - Davenport Service Center</v>
          </cell>
          <cell r="D170" t="str">
            <v>ER_7122</v>
          </cell>
          <cell r="E170" t="str">
            <v>7122</v>
          </cell>
          <cell r="F170" t="str">
            <v>ER_7122 - Davenport Service Center</v>
          </cell>
          <cell r="G170" t="str">
            <v>Regular Capital - Pre Business Case</v>
          </cell>
          <cell r="H170" t="str">
            <v>No Function</v>
          </cell>
          <cell r="I170" t="str">
            <v>No Driver</v>
          </cell>
        </row>
        <row r="171">
          <cell r="A171" t="str">
            <v>BI_22K51</v>
          </cell>
          <cell r="B171" t="str">
            <v>22K51</v>
          </cell>
          <cell r="C171" t="str">
            <v>BI_22K51 - Transportation Equipment-CD.ID</v>
          </cell>
          <cell r="D171" t="str">
            <v>ER_7000</v>
          </cell>
          <cell r="E171" t="str">
            <v>7000</v>
          </cell>
          <cell r="F171" t="str">
            <v>ER_7000 - Transportation Equip</v>
          </cell>
          <cell r="G171" t="str">
            <v>Fleet Services Capital Plan</v>
          </cell>
          <cell r="H171" t="str">
            <v>Other Subfunction</v>
          </cell>
          <cell r="I171" t="str">
            <v>Asset Condition</v>
          </cell>
        </row>
        <row r="172">
          <cell r="A172" t="str">
            <v>BI_22P01</v>
          </cell>
          <cell r="B172" t="str">
            <v>22P01</v>
          </cell>
          <cell r="C172" t="str">
            <v>BI_22P01 - Enterprise Communication Systems</v>
          </cell>
          <cell r="D172" t="str">
            <v>ER_5022</v>
          </cell>
          <cell r="E172" t="str">
            <v>5022</v>
          </cell>
          <cell r="F172" t="str">
            <v>ER_5022 - Enterprise Communication Systems</v>
          </cell>
          <cell r="G172" t="str">
            <v>Enterprise Communication Systems</v>
          </cell>
          <cell r="H172" t="str">
            <v>ET Subfunction</v>
          </cell>
          <cell r="I172" t="str">
            <v>Performance &amp; Capacity</v>
          </cell>
        </row>
        <row r="173">
          <cell r="A173" t="str">
            <v>BI_22P09</v>
          </cell>
          <cell r="B173" t="str">
            <v>22P09</v>
          </cell>
          <cell r="C173" t="str">
            <v>BI_22P09 - M230 to Hatwai</v>
          </cell>
          <cell r="D173" t="str">
            <v>ER_5121</v>
          </cell>
          <cell r="E173" t="str">
            <v>5121</v>
          </cell>
          <cell r="F173" t="str">
            <v>ER_5121 - Microwave Replacement with Fiber</v>
          </cell>
          <cell r="G173" t="str">
            <v>Microwave Refresh Business Case</v>
          </cell>
          <cell r="H173" t="str">
            <v>ET Subfunction</v>
          </cell>
          <cell r="I173" t="str">
            <v>Asset Condition</v>
          </cell>
        </row>
        <row r="174">
          <cell r="A174" t="str">
            <v>BI_23A50</v>
          </cell>
          <cell r="B174" t="str">
            <v>23A50</v>
          </cell>
          <cell r="C174" t="str">
            <v>BI_23A50 - Gas Sys Relocat Due to St&amp;Hwy Relocat-Minor Blk</v>
          </cell>
          <cell r="D174" t="str">
            <v>ER_3003</v>
          </cell>
          <cell r="E174" t="str">
            <v>3003</v>
          </cell>
          <cell r="F174" t="str">
            <v>ER_3003 - Gas Replace-St&amp;Hwy</v>
          </cell>
          <cell r="G174" t="str">
            <v>Gas Replacement Street and Highway Program</v>
          </cell>
          <cell r="H174" t="str">
            <v>Gas Subfunction</v>
          </cell>
          <cell r="I174" t="str">
            <v>Mandatory &amp; Compliance</v>
          </cell>
        </row>
        <row r="175">
          <cell r="A175" t="str">
            <v>BI_23H07</v>
          </cell>
          <cell r="B175" t="str">
            <v>23H07</v>
          </cell>
          <cell r="C175" t="str">
            <v>BI_23H07 - Ritzville New Service Center</v>
          </cell>
          <cell r="D175" t="str">
            <v>ER_7123</v>
          </cell>
          <cell r="E175" t="str">
            <v>7123</v>
          </cell>
          <cell r="F175" t="str">
            <v>ER_7123 - Ritzville New Service Center</v>
          </cell>
          <cell r="G175" t="str">
            <v>Regular Capital - Pre Business Case</v>
          </cell>
          <cell r="H175" t="str">
            <v>No Function</v>
          </cell>
          <cell r="I175" t="str">
            <v>No Driver</v>
          </cell>
        </row>
        <row r="176">
          <cell r="A176" t="str">
            <v>BI_23K51</v>
          </cell>
          <cell r="B176" t="str">
            <v>23K51</v>
          </cell>
          <cell r="C176" t="str">
            <v>BI_23K51 - Transportation Equipment-CD.WA</v>
          </cell>
          <cell r="D176" t="str">
            <v>ER_7000</v>
          </cell>
          <cell r="E176" t="str">
            <v>7000</v>
          </cell>
          <cell r="F176" t="str">
            <v>ER_7000 - Transportation Equip</v>
          </cell>
          <cell r="G176" t="str">
            <v>Fleet Services Capital Plan</v>
          </cell>
          <cell r="H176" t="str">
            <v>Other Subfunction</v>
          </cell>
          <cell r="I176" t="str">
            <v>Asset Condition</v>
          </cell>
        </row>
        <row r="177">
          <cell r="A177" t="str">
            <v>BI_23P01</v>
          </cell>
          <cell r="B177" t="str">
            <v>23P01</v>
          </cell>
          <cell r="C177" t="str">
            <v>BI_23P01 - Enterprise Information Management &amp; Analytics</v>
          </cell>
          <cell r="D177" t="str">
            <v>ER_5023</v>
          </cell>
          <cell r="E177" t="str">
            <v>5023</v>
          </cell>
          <cell r="F177" t="str">
            <v>ER_5023 - Enterprise Information Management &amp; Analytics</v>
          </cell>
          <cell r="G177" t="str">
            <v>Enterprise Information Management &amp; Analytics</v>
          </cell>
          <cell r="H177" t="str">
            <v>ET Subfunction</v>
          </cell>
          <cell r="I177" t="str">
            <v>Performance &amp; Capacity</v>
          </cell>
        </row>
        <row r="178">
          <cell r="A178" t="str">
            <v>BI_23P09</v>
          </cell>
          <cell r="B178" t="str">
            <v>23P09</v>
          </cell>
          <cell r="C178" t="str">
            <v>BI_23P09 - M230 to BEN</v>
          </cell>
          <cell r="D178" t="str">
            <v>ER_5121</v>
          </cell>
          <cell r="E178" t="str">
            <v>5121</v>
          </cell>
          <cell r="F178" t="str">
            <v>ER_5121 - Microwave Replacement with Fiber</v>
          </cell>
          <cell r="G178" t="str">
            <v>Microwave Refresh Business Case</v>
          </cell>
          <cell r="H178" t="str">
            <v>ET Subfunction</v>
          </cell>
          <cell r="I178" t="str">
            <v>Asset Condition</v>
          </cell>
        </row>
        <row r="179">
          <cell r="A179" t="str">
            <v>BI_23W01</v>
          </cell>
          <cell r="B179" t="str">
            <v>23W01</v>
          </cell>
          <cell r="C179" t="str">
            <v>BI_23W01 - Enterprise Information Management &amp; Analytics</v>
          </cell>
          <cell r="D179" t="str">
            <v>ER_5023</v>
          </cell>
          <cell r="E179" t="str">
            <v>5023</v>
          </cell>
          <cell r="F179" t="str">
            <v>ER_5023 - Enterprise Information Management &amp; Analytics</v>
          </cell>
          <cell r="G179" t="str">
            <v>Enterprise Information Management &amp; Analytics</v>
          </cell>
          <cell r="H179" t="str">
            <v>ET Subfunction</v>
          </cell>
          <cell r="I179" t="str">
            <v>Performance &amp; Capacity</v>
          </cell>
        </row>
        <row r="180">
          <cell r="A180" t="str">
            <v>BI_23W09</v>
          </cell>
          <cell r="B180" t="str">
            <v>23W09</v>
          </cell>
          <cell r="C180" t="str">
            <v>BI_23W09 - Electronic Records Management</v>
          </cell>
          <cell r="D180" t="str">
            <v>ER_5123</v>
          </cell>
          <cell r="E180" t="str">
            <v>5123</v>
          </cell>
          <cell r="F180" t="str">
            <v>ER_5123 - Electronic Records Management</v>
          </cell>
          <cell r="G180" t="str">
            <v>Regular Capital - Pre Business Case</v>
          </cell>
          <cell r="H180" t="str">
            <v>No Function</v>
          </cell>
          <cell r="I180" t="str">
            <v>No Driver</v>
          </cell>
        </row>
        <row r="181">
          <cell r="A181" t="str">
            <v>BI_24A50</v>
          </cell>
          <cell r="B181" t="str">
            <v>24A50</v>
          </cell>
          <cell r="C181" t="str">
            <v>BI_24A50 - Industrial Gas Customers-Minor Blanket</v>
          </cell>
          <cell r="D181" t="str">
            <v>ER_1052</v>
          </cell>
          <cell r="E181" t="str">
            <v>1052</v>
          </cell>
          <cell r="F181" t="str">
            <v>ER_1052 - Industrial Gas Customer Minor Blanket</v>
          </cell>
          <cell r="G181" t="str">
            <v>New Revenue - Growth</v>
          </cell>
          <cell r="H181" t="str">
            <v>Growth Subfunction</v>
          </cell>
          <cell r="I181" t="str">
            <v>Customer Requested</v>
          </cell>
        </row>
        <row r="182">
          <cell r="A182" t="str">
            <v>BI_24B53</v>
          </cell>
          <cell r="B182" t="str">
            <v>24B53</v>
          </cell>
          <cell r="C182" t="str">
            <v>BI_24B53 - Ind Gas Cust - Minor Blanket</v>
          </cell>
          <cell r="D182" t="str">
            <v>ER_1052</v>
          </cell>
          <cell r="E182" t="str">
            <v>1052</v>
          </cell>
          <cell r="F182" t="str">
            <v>ER_1052 - Industrial Gas Customer Minor Blanket</v>
          </cell>
          <cell r="G182" t="str">
            <v>New Revenue - Growth</v>
          </cell>
          <cell r="H182" t="str">
            <v>Growth Subfunction</v>
          </cell>
          <cell r="I182" t="str">
            <v>Customer Requested</v>
          </cell>
        </row>
        <row r="183">
          <cell r="A183" t="str">
            <v>BI_24H07</v>
          </cell>
          <cell r="B183" t="str">
            <v>24H07</v>
          </cell>
          <cell r="C183" t="str">
            <v>BI_24H07 - Jack Stewart replace Modular Bldgs w Addn</v>
          </cell>
          <cell r="D183" t="str">
            <v>ER_7124</v>
          </cell>
          <cell r="E183" t="str">
            <v>7124</v>
          </cell>
          <cell r="F183" t="str">
            <v>ER_7124 - Jack Stewart replace Modular Bldgs w Addn</v>
          </cell>
          <cell r="G183" t="str">
            <v>Regular Capital - Pre Business Case</v>
          </cell>
          <cell r="H183" t="str">
            <v>No Function</v>
          </cell>
          <cell r="I183" t="str">
            <v>No Driver</v>
          </cell>
        </row>
        <row r="184">
          <cell r="A184" t="str">
            <v>BI_24W09</v>
          </cell>
          <cell r="B184" t="str">
            <v>24W09</v>
          </cell>
          <cell r="C184" t="str">
            <v>BI_24W09 - Business Application Refresh/Upgrade Program</v>
          </cell>
          <cell r="D184" t="str">
            <v>ER_5024</v>
          </cell>
          <cell r="E184" t="str">
            <v>5024</v>
          </cell>
          <cell r="F184" t="str">
            <v>ER_5024 - Business Application Refresh/Upgrade Program</v>
          </cell>
          <cell r="G184" t="str">
            <v>Regular Capital - Pre Business Case</v>
          </cell>
          <cell r="H184" t="str">
            <v>No Function</v>
          </cell>
          <cell r="I184" t="str">
            <v>No Driver</v>
          </cell>
        </row>
        <row r="185">
          <cell r="A185" t="str">
            <v>BI_25H07</v>
          </cell>
          <cell r="B185" t="str">
            <v>25H07</v>
          </cell>
          <cell r="C185" t="str">
            <v>BI_25H07 - Ross Court Building</v>
          </cell>
          <cell r="D185" t="str">
            <v>ER_7125</v>
          </cell>
          <cell r="E185" t="str">
            <v>7125</v>
          </cell>
          <cell r="F185" t="str">
            <v>ER_7125 - Ross Court Building</v>
          </cell>
          <cell r="G185" t="str">
            <v>Regular Capital - Pre Business Case</v>
          </cell>
          <cell r="H185" t="str">
            <v>No Function</v>
          </cell>
          <cell r="I185" t="str">
            <v>No Driver</v>
          </cell>
        </row>
        <row r="186">
          <cell r="A186" t="str">
            <v>BI_25P01</v>
          </cell>
          <cell r="B186" t="str">
            <v>25P01</v>
          </cell>
          <cell r="C186" t="str">
            <v>BI_25P01 - Environmental Control &amp; Monitoring Systems</v>
          </cell>
          <cell r="D186" t="str">
            <v>ER_5025</v>
          </cell>
          <cell r="E186" t="str">
            <v>5025</v>
          </cell>
          <cell r="F186" t="str">
            <v>ER_5025 - Environmental Control &amp; Monitoring Systems</v>
          </cell>
          <cell r="G186" t="str">
            <v>Environmental Control &amp; Monitoring Systems</v>
          </cell>
          <cell r="H186" t="str">
            <v>ET Subfunction</v>
          </cell>
          <cell r="I186" t="str">
            <v>Performance &amp; Capacity</v>
          </cell>
        </row>
        <row r="187">
          <cell r="A187" t="str">
            <v>BI_25W09</v>
          </cell>
          <cell r="B187" t="str">
            <v>25W09</v>
          </cell>
          <cell r="C187" t="str">
            <v>BI_25W09 - Oracle Database Upgrade to 11g</v>
          </cell>
          <cell r="D187" t="str">
            <v>ER_5125</v>
          </cell>
          <cell r="E187" t="str">
            <v>5125</v>
          </cell>
          <cell r="F187" t="str">
            <v>ER_5125 - Oracle Database Upgrade to 11g</v>
          </cell>
          <cell r="G187" t="str">
            <v>Regular Capital - Pre Business Case</v>
          </cell>
          <cell r="H187" t="str">
            <v>No Function</v>
          </cell>
          <cell r="I187" t="str">
            <v>No Driver</v>
          </cell>
        </row>
        <row r="188">
          <cell r="A188" t="str">
            <v>BI_26H07</v>
          </cell>
          <cell r="B188" t="str">
            <v>26H07</v>
          </cell>
          <cell r="C188" t="str">
            <v>BI_26H07 - New Spokane Warehouse</v>
          </cell>
          <cell r="D188" t="str">
            <v>ER_7126</v>
          </cell>
          <cell r="E188" t="str">
            <v>7126</v>
          </cell>
          <cell r="F188" t="str">
            <v>ER_7126 - Long term Campus Re-Structuring Plan</v>
          </cell>
          <cell r="G188" t="str">
            <v>Campus Repurposing Phase 1</v>
          </cell>
          <cell r="H188" t="str">
            <v>Facilities Capital</v>
          </cell>
          <cell r="I188" t="str">
            <v>Performance &amp; Capacity</v>
          </cell>
        </row>
        <row r="189">
          <cell r="A189" t="str">
            <v>BI_26W01</v>
          </cell>
          <cell r="B189" t="str">
            <v>26W01</v>
          </cell>
          <cell r="C189" t="str">
            <v>BI_26W01 - ET Modernization &amp; Op Efficiency - Technology</v>
          </cell>
          <cell r="D189" t="str">
            <v>ER_5026</v>
          </cell>
          <cell r="E189" t="str">
            <v>5026</v>
          </cell>
          <cell r="F189" t="str">
            <v>ER_5026 - ET Modernization &amp; Op Efficiency - Technology</v>
          </cell>
          <cell r="G189" t="str">
            <v>ET Modernization &amp; Operational Efficiency - Technology</v>
          </cell>
          <cell r="H189" t="str">
            <v>ET Subfunction</v>
          </cell>
          <cell r="I189" t="str">
            <v>Performance &amp; Capacity</v>
          </cell>
        </row>
        <row r="190">
          <cell r="A190" t="str">
            <v>BI_26W09</v>
          </cell>
          <cell r="B190" t="str">
            <v>26W09</v>
          </cell>
          <cell r="C190" t="str">
            <v>BI_26W09 - WorkPlace Replatforming</v>
          </cell>
          <cell r="D190" t="str">
            <v>ER_5126</v>
          </cell>
          <cell r="E190" t="str">
            <v>5126</v>
          </cell>
          <cell r="F190" t="str">
            <v>ER_5126 - WorkPlace Replatforming</v>
          </cell>
          <cell r="G190" t="str">
            <v>Regular Capital - Pre Business Case</v>
          </cell>
          <cell r="H190" t="str">
            <v>No Function</v>
          </cell>
          <cell r="I190" t="str">
            <v>No Driver</v>
          </cell>
        </row>
        <row r="191">
          <cell r="A191" t="str">
            <v>BI_27M54</v>
          </cell>
          <cell r="B191" t="str">
            <v>27M54</v>
          </cell>
          <cell r="C191" t="str">
            <v>BI_27M54 - CNG Fleet Conversion</v>
          </cell>
          <cell r="D191" t="str">
            <v>ER_7127</v>
          </cell>
          <cell r="E191" t="str">
            <v>7127</v>
          </cell>
          <cell r="F191" t="str">
            <v>ER_7127 - CNG Fleet Conversion</v>
          </cell>
          <cell r="G191" t="str">
            <v>CNG Fleet Conversion</v>
          </cell>
          <cell r="H191" t="str">
            <v>Strategic</v>
          </cell>
          <cell r="I191" t="str">
            <v>No Driver</v>
          </cell>
        </row>
        <row r="192">
          <cell r="A192" t="str">
            <v>BI_27P01</v>
          </cell>
          <cell r="B192" t="str">
            <v>27P01</v>
          </cell>
          <cell r="C192" t="str">
            <v>BI_27P01 - Fiber Network Lease Service Replacement</v>
          </cell>
          <cell r="D192" t="str">
            <v>ER_5027</v>
          </cell>
          <cell r="E192" t="str">
            <v>5027</v>
          </cell>
          <cell r="F192" t="str">
            <v>ER_5027 - Fiber Network Lease Service Replacement</v>
          </cell>
          <cell r="G192" t="str">
            <v>Fiber Network Lease Service Replacement</v>
          </cell>
          <cell r="H192" t="str">
            <v>ET Subfunction</v>
          </cell>
          <cell r="I192" t="str">
            <v>Performance &amp; Capacity</v>
          </cell>
        </row>
        <row r="193">
          <cell r="A193" t="str">
            <v>BI_27P09</v>
          </cell>
          <cell r="B193" t="str">
            <v>27P09</v>
          </cell>
          <cell r="C193" t="str">
            <v>BI_27P09 - DIMP Infrastructure</v>
          </cell>
          <cell r="D193" t="str">
            <v>ER_5127</v>
          </cell>
          <cell r="E193" t="str">
            <v>5127</v>
          </cell>
          <cell r="F193" t="str">
            <v>ER_5127 - Gas Compliance Applications</v>
          </cell>
          <cell r="G193" t="str">
            <v>Regular Capital - Pre Business Case</v>
          </cell>
          <cell r="H193" t="str">
            <v>No Function</v>
          </cell>
          <cell r="I193" t="str">
            <v>No Driver</v>
          </cell>
        </row>
        <row r="194">
          <cell r="A194" t="str">
            <v>BI_28B56</v>
          </cell>
          <cell r="B194" t="str">
            <v>28B56</v>
          </cell>
          <cell r="C194" t="str">
            <v>BI_28B56 - Pacific Northwest AC Intertie Purchase</v>
          </cell>
          <cell r="D194" t="str">
            <v>ER_7128</v>
          </cell>
          <cell r="E194" t="str">
            <v>7128</v>
          </cell>
          <cell r="F194" t="str">
            <v>ER_7128 - Pacific Northwest AC Intertie Purchase</v>
          </cell>
          <cell r="G194" t="str">
            <v>Regular Capital - Pre Business Case</v>
          </cell>
          <cell r="H194" t="str">
            <v>No Function</v>
          </cell>
          <cell r="I194" t="str">
            <v>No Driver</v>
          </cell>
        </row>
        <row r="195">
          <cell r="A195" t="str">
            <v>BI_28W01</v>
          </cell>
          <cell r="B195" t="str">
            <v>28W01</v>
          </cell>
          <cell r="C195" t="str">
            <v>BI_28W01 - Financial &amp; Accounting Technology</v>
          </cell>
          <cell r="D195" t="str">
            <v>ER_5028</v>
          </cell>
          <cell r="E195" t="str">
            <v>5028</v>
          </cell>
          <cell r="F195" t="str">
            <v>ER_5028 - Financial &amp; Accounting Technology</v>
          </cell>
          <cell r="G195" t="str">
            <v>Financial &amp; Accounting Technology</v>
          </cell>
          <cell r="H195" t="str">
            <v>ET Subfunction</v>
          </cell>
          <cell r="I195" t="str">
            <v>Performance &amp; Capacity</v>
          </cell>
        </row>
        <row r="196">
          <cell r="A196" t="str">
            <v>BI_28W09</v>
          </cell>
          <cell r="B196" t="str">
            <v>28W09</v>
          </cell>
          <cell r="C196" t="str">
            <v>BI_28W09 - Oracle ERP r12 Upgrade</v>
          </cell>
          <cell r="D196" t="str">
            <v>ER_5128</v>
          </cell>
          <cell r="E196" t="str">
            <v>5128</v>
          </cell>
          <cell r="F196" t="str">
            <v>ER_5128 - Oracle ERP r12 Upgrade</v>
          </cell>
          <cell r="G196" t="str">
            <v>Regular Capital - Pre Business Case</v>
          </cell>
          <cell r="H196" t="str">
            <v>No Function</v>
          </cell>
          <cell r="I196" t="str">
            <v>No Driver</v>
          </cell>
        </row>
        <row r="197">
          <cell r="A197" t="str">
            <v>BI_29B51</v>
          </cell>
          <cell r="B197" t="str">
            <v>29B51</v>
          </cell>
          <cell r="C197" t="str">
            <v>BI_29B51 - Gas ERT Minor Blanket</v>
          </cell>
          <cell r="D197" t="str">
            <v>ER_1053</v>
          </cell>
          <cell r="E197" t="str">
            <v>1053</v>
          </cell>
          <cell r="F197" t="str">
            <v>ER_1053 - Gas ERT Minor Blanket</v>
          </cell>
          <cell r="G197" t="str">
            <v>New Revenue - Growth</v>
          </cell>
          <cell r="H197" t="str">
            <v>Growth Subfunction</v>
          </cell>
          <cell r="I197" t="str">
            <v>Customer Requested</v>
          </cell>
        </row>
        <row r="198">
          <cell r="A198" t="str">
            <v>BI_29N09</v>
          </cell>
          <cell r="B198" t="str">
            <v>29N09</v>
          </cell>
          <cell r="C198" t="str">
            <v>BI_29N09 - GridGlo GFX Integration</v>
          </cell>
          <cell r="D198" t="str">
            <v>ER_7129</v>
          </cell>
          <cell r="E198" t="str">
            <v>7129</v>
          </cell>
          <cell r="F198" t="str">
            <v>ER_7129 - GridGlo GFX Integration</v>
          </cell>
          <cell r="G198" t="str">
            <v>GridGlo GFX Integration</v>
          </cell>
          <cell r="H198" t="str">
            <v>Strategic</v>
          </cell>
          <cell r="I198" t="str">
            <v>No Driver</v>
          </cell>
        </row>
        <row r="199">
          <cell r="A199" t="str">
            <v>BI_29W01</v>
          </cell>
          <cell r="B199" t="str">
            <v>29W01</v>
          </cell>
          <cell r="C199" t="str">
            <v>BI_29W01 - Human Resources Technology</v>
          </cell>
          <cell r="D199" t="str">
            <v>ER_5029</v>
          </cell>
          <cell r="E199" t="str">
            <v>5029</v>
          </cell>
          <cell r="F199" t="str">
            <v>ER_5029 - Human Resources Technology</v>
          </cell>
          <cell r="G199" t="str">
            <v>Human Resources Technology</v>
          </cell>
          <cell r="H199" t="str">
            <v>ET Subfunction</v>
          </cell>
          <cell r="I199" t="str">
            <v>Performance &amp; Capacity</v>
          </cell>
        </row>
        <row r="200">
          <cell r="A200" t="str">
            <v>BI_29W09</v>
          </cell>
          <cell r="B200" t="str">
            <v>29W09</v>
          </cell>
          <cell r="C200" t="str">
            <v>BI_29W09 - AFM.net Upgrade</v>
          </cell>
          <cell r="D200" t="str">
            <v>ER_5129</v>
          </cell>
          <cell r="E200" t="str">
            <v>5129</v>
          </cell>
          <cell r="F200" t="str">
            <v>ER_5129 - AFM.net Upgrade</v>
          </cell>
          <cell r="G200" t="str">
            <v>Regular Capital - Pre Business Case</v>
          </cell>
          <cell r="H200" t="str">
            <v>No Function</v>
          </cell>
          <cell r="I200" t="str">
            <v>No Driver</v>
          </cell>
        </row>
        <row r="201">
          <cell r="A201" t="str">
            <v>BI_2AH07</v>
          </cell>
          <cell r="B201" t="str">
            <v>2AH07</v>
          </cell>
          <cell r="C201" t="str">
            <v>BI_2AH07 - Old Warehouse Conversion to Office Space</v>
          </cell>
          <cell r="D201" t="str">
            <v>ER_7126</v>
          </cell>
          <cell r="E201" t="str">
            <v>7126</v>
          </cell>
          <cell r="F201" t="str">
            <v>ER_7126 - Long term Campus Re-Structuring Plan</v>
          </cell>
          <cell r="G201" t="str">
            <v>Campus Repurposing Phase 1</v>
          </cell>
          <cell r="H201" t="str">
            <v>Facilities Capital</v>
          </cell>
          <cell r="I201" t="str">
            <v>Performance &amp; Capacity</v>
          </cell>
        </row>
        <row r="202">
          <cell r="A202" t="str">
            <v>BI_2BH07</v>
          </cell>
          <cell r="B202" t="str">
            <v>2BH07</v>
          </cell>
          <cell r="C202" t="str">
            <v>BI_2BH07 - New Fleet Building</v>
          </cell>
          <cell r="D202" t="str">
            <v>ER_7131</v>
          </cell>
          <cell r="E202" t="str">
            <v>7131</v>
          </cell>
          <cell r="F202" t="str">
            <v>ER_7131 - COF Long Term Restructuring Plan Phase 2</v>
          </cell>
          <cell r="G202" t="str">
            <v>Campus Repurposing Phase 2</v>
          </cell>
          <cell r="H202" t="str">
            <v>Facilities Capital</v>
          </cell>
          <cell r="I202" t="str">
            <v>Performance &amp; Capacity</v>
          </cell>
        </row>
        <row r="203">
          <cell r="A203" t="str">
            <v>BI_30A50</v>
          </cell>
          <cell r="B203" t="str">
            <v>30A50</v>
          </cell>
          <cell r="C203" t="str">
            <v>BI_30A50 - St Light Minor Blanket - System</v>
          </cell>
          <cell r="D203" t="str">
            <v>ER_1004</v>
          </cell>
          <cell r="E203" t="str">
            <v>1004</v>
          </cell>
          <cell r="F203" t="str">
            <v>ER_1004 - Street Lt Minor Blanket</v>
          </cell>
          <cell r="G203" t="str">
            <v>New Revenue - Growth</v>
          </cell>
          <cell r="H203" t="str">
            <v>Growth Subfunction</v>
          </cell>
          <cell r="I203" t="str">
            <v>Customer Requested</v>
          </cell>
        </row>
        <row r="204">
          <cell r="A204" t="str">
            <v>BI_30F08</v>
          </cell>
          <cell r="B204" t="str">
            <v>30F08</v>
          </cell>
          <cell r="C204" t="str">
            <v>BI_30F08 - Electric Shop Equipment Trailer</v>
          </cell>
          <cell r="D204" t="str">
            <v>ER_7050</v>
          </cell>
          <cell r="E204" t="str">
            <v>7050</v>
          </cell>
          <cell r="F204" t="str">
            <v>ER_7050 - Productivity Initiative</v>
          </cell>
          <cell r="G204" t="str">
            <v>Productivity</v>
          </cell>
          <cell r="H204" t="str">
            <v>Productivity Function</v>
          </cell>
          <cell r="I204" t="str">
            <v>No Driver</v>
          </cell>
        </row>
        <row r="205">
          <cell r="A205" t="str">
            <v>BI_30H07</v>
          </cell>
          <cell r="B205" t="str">
            <v>30H07</v>
          </cell>
          <cell r="C205" t="str">
            <v>BI_30H07 - Beacon Sub Security System</v>
          </cell>
          <cell r="D205" t="str">
            <v>ER_7050</v>
          </cell>
          <cell r="E205" t="str">
            <v>7050</v>
          </cell>
          <cell r="F205" t="str">
            <v>ER_7050 - Productivity Initiative</v>
          </cell>
          <cell r="G205" t="str">
            <v>Productivity</v>
          </cell>
          <cell r="H205" t="str">
            <v>Productivity Function</v>
          </cell>
          <cell r="I205" t="str">
            <v>No Driver</v>
          </cell>
        </row>
        <row r="206">
          <cell r="A206" t="str">
            <v>BI_30P01</v>
          </cell>
          <cell r="B206" t="str">
            <v>30P01</v>
          </cell>
          <cell r="C206" t="str">
            <v>BI_30P01 - Land Mobile Radio &amp; Real Time Comm Systems</v>
          </cell>
          <cell r="D206" t="str">
            <v>ER_5030</v>
          </cell>
          <cell r="E206" t="str">
            <v>5030</v>
          </cell>
          <cell r="F206" t="str">
            <v>ER_5030 - Land Mobile Radio &amp; Real Time Comm Systems</v>
          </cell>
          <cell r="G206" t="str">
            <v>Land Mobile Radio &amp; Real Time Communication Systems</v>
          </cell>
          <cell r="H206" t="str">
            <v>ET Subfunction</v>
          </cell>
          <cell r="I206" t="str">
            <v>Performance &amp; Capacity</v>
          </cell>
        </row>
        <row r="207">
          <cell r="A207" t="str">
            <v>BI_30W09</v>
          </cell>
          <cell r="B207" t="str">
            <v>30W09</v>
          </cell>
          <cell r="C207" t="str">
            <v>BI_30W09 - Rates System Project</v>
          </cell>
          <cell r="D207" t="str">
            <v>ER_5130</v>
          </cell>
          <cell r="E207" t="str">
            <v>5130</v>
          </cell>
          <cell r="F207" t="str">
            <v>ER_5130 - Rates System Project</v>
          </cell>
          <cell r="G207" t="str">
            <v>Regular Capital - Pre Business Case</v>
          </cell>
          <cell r="H207" t="str">
            <v>No Function</v>
          </cell>
          <cell r="I207" t="str">
            <v>No Driver</v>
          </cell>
        </row>
        <row r="208">
          <cell r="A208" t="str">
            <v>BI_30Z08</v>
          </cell>
          <cell r="B208" t="str">
            <v>30Z08</v>
          </cell>
          <cell r="C208" t="str">
            <v>BI_30Z08 - Remote Collar Installation for Washington &amp; Idaho</v>
          </cell>
          <cell r="D208" t="str">
            <v>ER_7050</v>
          </cell>
          <cell r="E208" t="str">
            <v>7050</v>
          </cell>
          <cell r="F208" t="str">
            <v>ER_7050 - Productivity Initiative</v>
          </cell>
          <cell r="G208" t="str">
            <v>Productivity</v>
          </cell>
          <cell r="H208" t="str">
            <v>Productivity Function</v>
          </cell>
          <cell r="I208" t="str">
            <v>No Driver</v>
          </cell>
        </row>
        <row r="209">
          <cell r="A209" t="str">
            <v>BI_31H07</v>
          </cell>
          <cell r="B209" t="str">
            <v>31H07</v>
          </cell>
          <cell r="C209" t="str">
            <v>BI_31H07 - HVAC Renovation Project- 70s Addition</v>
          </cell>
          <cell r="D209" t="str">
            <v>ER_7101</v>
          </cell>
          <cell r="E209" t="str">
            <v>7101</v>
          </cell>
          <cell r="F209" t="str">
            <v>ER_7101 - COF HVAC Improvmt</v>
          </cell>
          <cell r="G209" t="str">
            <v>HVAC Renovation Project</v>
          </cell>
          <cell r="H209" t="str">
            <v>Facilities Capital</v>
          </cell>
          <cell r="I209" t="str">
            <v>No Driver</v>
          </cell>
        </row>
        <row r="210">
          <cell r="A210" t="str">
            <v>BI_31K51</v>
          </cell>
          <cell r="B210" t="str">
            <v>31K51</v>
          </cell>
          <cell r="C210" t="str">
            <v>BI_31K51 - Transportation Equipment-ED.AN</v>
          </cell>
          <cell r="D210" t="str">
            <v>ER_7000</v>
          </cell>
          <cell r="E210" t="str">
            <v>7000</v>
          </cell>
          <cell r="F210" t="str">
            <v>ER_7000 - Transportation Equip</v>
          </cell>
          <cell r="G210" t="str">
            <v>Fleet Services Capital Plan</v>
          </cell>
          <cell r="H210" t="str">
            <v>Other Subfunction</v>
          </cell>
          <cell r="I210" t="str">
            <v>Asset Condition</v>
          </cell>
        </row>
        <row r="211">
          <cell r="A211" t="str">
            <v>BI_31N09</v>
          </cell>
          <cell r="B211" t="str">
            <v>31N09</v>
          </cell>
          <cell r="C211" t="str">
            <v>BI_31N09 - Gas Solutions Rewrite/Replace</v>
          </cell>
          <cell r="D211" t="str">
            <v>ER_5131</v>
          </cell>
          <cell r="E211" t="str">
            <v>5131</v>
          </cell>
          <cell r="F211" t="str">
            <v>ER_5131 - Gas Solutions Rewrite/Replace</v>
          </cell>
          <cell r="G211" t="str">
            <v>Regular Capital - Pre Business Case</v>
          </cell>
          <cell r="H211" t="str">
            <v>No Function</v>
          </cell>
          <cell r="I211" t="str">
            <v>No Driver</v>
          </cell>
        </row>
        <row r="212">
          <cell r="A212" t="str">
            <v>BI_31W01</v>
          </cell>
          <cell r="B212" t="str">
            <v>31W01</v>
          </cell>
          <cell r="C212" t="str">
            <v>BI_31W01 - Legal &amp; Compliance Technology</v>
          </cell>
          <cell r="D212" t="str">
            <v>ER_5031</v>
          </cell>
          <cell r="E212" t="str">
            <v>5031</v>
          </cell>
          <cell r="F212" t="str">
            <v>ER_5031 - Legal &amp; Compliance Technology</v>
          </cell>
          <cell r="G212" t="str">
            <v>Legal &amp; Compliance Technology</v>
          </cell>
          <cell r="H212" t="str">
            <v>ET Subfunction</v>
          </cell>
          <cell r="I212" t="str">
            <v>Performance &amp; Capacity</v>
          </cell>
        </row>
        <row r="213">
          <cell r="A213" t="str">
            <v>BI_32H07</v>
          </cell>
          <cell r="B213" t="str">
            <v>32H07</v>
          </cell>
          <cell r="C213" t="str">
            <v>BI_32H07 - Dollar Rd Service Center Addition and Remodel</v>
          </cell>
          <cell r="D213" t="str">
            <v>ER_7132</v>
          </cell>
          <cell r="E213" t="str">
            <v>7132</v>
          </cell>
          <cell r="F213" t="str">
            <v>ER_7132 - Dollar Rd Service Center Addition and Remodel</v>
          </cell>
          <cell r="G213" t="str">
            <v>New Dollar Road Service Center</v>
          </cell>
          <cell r="H213" t="str">
            <v>Facilities Capital</v>
          </cell>
          <cell r="I213" t="str">
            <v>Asset Condition</v>
          </cell>
        </row>
        <row r="214">
          <cell r="A214" t="str">
            <v>BI_32K51</v>
          </cell>
          <cell r="B214" t="str">
            <v>32K51</v>
          </cell>
          <cell r="C214" t="str">
            <v>BI_32K51 - Transportation Equipment-ED.ID</v>
          </cell>
          <cell r="D214" t="str">
            <v>ER_7000</v>
          </cell>
          <cell r="E214" t="str">
            <v>7000</v>
          </cell>
          <cell r="F214" t="str">
            <v>ER_7000 - Transportation Equip</v>
          </cell>
          <cell r="G214" t="str">
            <v>Fleet Services Capital Plan</v>
          </cell>
          <cell r="H214" t="str">
            <v>Other Subfunction</v>
          </cell>
          <cell r="I214" t="str">
            <v>Asset Condition</v>
          </cell>
        </row>
        <row r="215">
          <cell r="A215" t="str">
            <v>BI_32P01</v>
          </cell>
          <cell r="B215" t="str">
            <v>32P01</v>
          </cell>
          <cell r="C215" t="str">
            <v>BI_32P01 - Enterprise Security (CDAA)</v>
          </cell>
          <cell r="D215" t="str">
            <v>ER_5032</v>
          </cell>
          <cell r="E215" t="str">
            <v>5032</v>
          </cell>
          <cell r="F215" t="str">
            <v>ER_5032 - Enterprise Security</v>
          </cell>
          <cell r="G215" t="str">
            <v>Enterprise Security</v>
          </cell>
          <cell r="H215" t="str">
            <v>Security Capital</v>
          </cell>
          <cell r="I215" t="str">
            <v>Customer Service Quality &amp; Reliability</v>
          </cell>
        </row>
        <row r="216">
          <cell r="A216" t="str">
            <v>BI_32P02</v>
          </cell>
          <cell r="B216" t="str">
            <v>32P02</v>
          </cell>
          <cell r="C216" t="str">
            <v>BI_32P02 - Enterprise Security (EDAN)</v>
          </cell>
          <cell r="D216" t="str">
            <v>ER_5032</v>
          </cell>
          <cell r="E216" t="str">
            <v>5032</v>
          </cell>
          <cell r="F216" t="str">
            <v>ER_5032 - Enterprise Security</v>
          </cell>
          <cell r="G216" t="str">
            <v>Enterprise Security</v>
          </cell>
          <cell r="H216" t="str">
            <v>Security Capital</v>
          </cell>
          <cell r="I216" t="str">
            <v>Customer Service Quality &amp; Reliability</v>
          </cell>
        </row>
        <row r="217">
          <cell r="A217" t="str">
            <v>BI_32W09</v>
          </cell>
          <cell r="B217" t="str">
            <v>32W09</v>
          </cell>
          <cell r="C217" t="str">
            <v>BI_32W09 - PPR Meter Reading Application</v>
          </cell>
          <cell r="D217" t="str">
            <v>ER_5132</v>
          </cell>
          <cell r="E217" t="str">
            <v>5132</v>
          </cell>
          <cell r="F217" t="str">
            <v>ER_5132 - PP4 Meter Reading Application Upgrade</v>
          </cell>
          <cell r="G217" t="str">
            <v>Regular Capital - Pre Business Case</v>
          </cell>
          <cell r="H217" t="str">
            <v>No Function</v>
          </cell>
          <cell r="I217" t="str">
            <v>No Driver</v>
          </cell>
        </row>
        <row r="218">
          <cell r="A218" t="str">
            <v>BI_33C09</v>
          </cell>
          <cell r="B218" t="str">
            <v>33C09</v>
          </cell>
          <cell r="C218" t="str">
            <v>BI_33C09 - Facilities and Storage Locations</v>
          </cell>
          <cell r="D218" t="str">
            <v>ER_5033</v>
          </cell>
          <cell r="E218" t="str">
            <v>5033</v>
          </cell>
          <cell r="F218" t="str">
            <v>ER_5033 - Facilities and Storage Locations Security</v>
          </cell>
          <cell r="G218" t="str">
            <v>Facilities and Storage Location Security</v>
          </cell>
          <cell r="H218" t="str">
            <v>Security Capital</v>
          </cell>
          <cell r="I218" t="str">
            <v>Customer Service Quality &amp; Reliability</v>
          </cell>
        </row>
        <row r="219">
          <cell r="A219" t="str">
            <v>BI_33H07</v>
          </cell>
          <cell r="B219" t="str">
            <v>33H07</v>
          </cell>
          <cell r="C219" t="str">
            <v>BI_33H07 - Jack Stewart Training Center Expansion</v>
          </cell>
          <cell r="D219" t="str">
            <v>ER_7133</v>
          </cell>
          <cell r="E219" t="str">
            <v>7133</v>
          </cell>
          <cell r="F219" t="str">
            <v>ER_7133 - Jack Stewart Training Center Expansion</v>
          </cell>
          <cell r="G219" t="str">
            <v>Jack Stewart Training Center Expansion &amp; Enhancement</v>
          </cell>
          <cell r="H219" t="str">
            <v>Facilities Capital</v>
          </cell>
          <cell r="I219" t="str">
            <v>Asset Condition</v>
          </cell>
        </row>
        <row r="220">
          <cell r="A220" t="str">
            <v>BI_33K51</v>
          </cell>
          <cell r="B220" t="str">
            <v>33K51</v>
          </cell>
          <cell r="C220" t="str">
            <v>BI_33K51 - Transportation Equipment-ED.WA</v>
          </cell>
          <cell r="D220" t="str">
            <v>ER_7000</v>
          </cell>
          <cell r="E220" t="str">
            <v>7000</v>
          </cell>
          <cell r="F220" t="str">
            <v>ER_7000 - Transportation Equip</v>
          </cell>
          <cell r="G220" t="str">
            <v>Fleet Services Capital Plan</v>
          </cell>
          <cell r="H220" t="str">
            <v>Other Subfunction</v>
          </cell>
          <cell r="I220" t="str">
            <v>Asset Condition</v>
          </cell>
        </row>
        <row r="221">
          <cell r="A221" t="str">
            <v>BI_33W09</v>
          </cell>
          <cell r="B221" t="str">
            <v>33W09</v>
          </cell>
          <cell r="C221" t="str">
            <v>BI_33W09 - Nucleus Upgrade</v>
          </cell>
          <cell r="D221" t="str">
            <v>ER_5133</v>
          </cell>
          <cell r="E221" t="str">
            <v>5133</v>
          </cell>
          <cell r="F221" t="str">
            <v>ER_5133 - Nucleus Upgrade</v>
          </cell>
          <cell r="G221" t="str">
            <v>Regular Capital - Pre Business Case</v>
          </cell>
          <cell r="H221" t="str">
            <v>No Function</v>
          </cell>
          <cell r="I221" t="str">
            <v>No Driver</v>
          </cell>
        </row>
        <row r="222">
          <cell r="A222" t="str">
            <v>BI_34A50</v>
          </cell>
          <cell r="B222" t="str">
            <v>34A50</v>
          </cell>
          <cell r="C222" t="str">
            <v>BI_34A50 - Elect Distr Minor Blanket - System</v>
          </cell>
          <cell r="D222" t="str">
            <v>ER_2055</v>
          </cell>
          <cell r="E222" t="str">
            <v>2055</v>
          </cell>
          <cell r="F222" t="str">
            <v>ER_2055 - Electric Distribution Minor Blanket</v>
          </cell>
          <cell r="G222" t="str">
            <v>Distribution Minor Rebuild</v>
          </cell>
          <cell r="H222" t="str">
            <v>T&amp;D Operations</v>
          </cell>
          <cell r="I222" t="str">
            <v>Asset Condition</v>
          </cell>
        </row>
        <row r="223">
          <cell r="A223" t="str">
            <v>BI_34C09</v>
          </cell>
          <cell r="B223" t="str">
            <v>34C09</v>
          </cell>
          <cell r="C223" t="str">
            <v>BI_34C09 - Generation, Substation &amp; Gas Location Security</v>
          </cell>
          <cell r="D223" t="str">
            <v>ER_5034</v>
          </cell>
          <cell r="E223" t="str">
            <v>5034</v>
          </cell>
          <cell r="F223" t="str">
            <v>ER_5034 - Generation, Substation &amp; Gas Location Security</v>
          </cell>
          <cell r="G223" t="str">
            <v>Generation, Substation &amp; Gas Location Security</v>
          </cell>
          <cell r="H223" t="str">
            <v>Security Capital</v>
          </cell>
          <cell r="I223" t="str">
            <v>Customer Service Quality &amp; Reliability</v>
          </cell>
        </row>
        <row r="224">
          <cell r="A224" t="str">
            <v>BI_34H07</v>
          </cell>
          <cell r="B224" t="str">
            <v>34H07</v>
          </cell>
          <cell r="C224" t="str">
            <v>BI_34H07 - Pullman Service Center</v>
          </cell>
          <cell r="D224" t="str">
            <v>ER_7134</v>
          </cell>
          <cell r="E224" t="str">
            <v>7134</v>
          </cell>
          <cell r="F224" t="str">
            <v>ER_7134 - Pullman Service Center</v>
          </cell>
          <cell r="G224" t="str">
            <v>Palouse Service Center</v>
          </cell>
          <cell r="H224" t="str">
            <v>Facilities Capital</v>
          </cell>
          <cell r="I224" t="str">
            <v>Asset Condition</v>
          </cell>
        </row>
        <row r="225">
          <cell r="A225" t="str">
            <v>BI_34W09</v>
          </cell>
          <cell r="B225" t="str">
            <v>34W09</v>
          </cell>
          <cell r="C225" t="str">
            <v>BI_34W09 - HRIS Upgrade</v>
          </cell>
          <cell r="D225" t="str">
            <v>ER_5134</v>
          </cell>
          <cell r="E225" t="str">
            <v>5134</v>
          </cell>
          <cell r="F225" t="str">
            <v>ER_5134 - HRIS Upgrade</v>
          </cell>
          <cell r="G225" t="str">
            <v>Regular Capital - Pre Business Case</v>
          </cell>
          <cell r="H225" t="str">
            <v>No Function</v>
          </cell>
          <cell r="I225" t="str">
            <v>No Driver</v>
          </cell>
        </row>
        <row r="226">
          <cell r="A226" t="str">
            <v>BI_35A50</v>
          </cell>
          <cell r="B226" t="str">
            <v>35A50</v>
          </cell>
          <cell r="C226" t="str">
            <v>BI_35A50 - Electric Distribution Line Relocates</v>
          </cell>
          <cell r="D226" t="str">
            <v>ER_2056</v>
          </cell>
          <cell r="E226" t="str">
            <v>2056</v>
          </cell>
          <cell r="F226" t="str">
            <v>ER_2056 - Distribution Line Relocations</v>
          </cell>
          <cell r="G226" t="str">
            <v>Elec Relocation and Replacement Program</v>
          </cell>
          <cell r="H226" t="str">
            <v>T&amp;D Operations</v>
          </cell>
          <cell r="I226" t="str">
            <v>Mandatory &amp; Compliance</v>
          </cell>
        </row>
        <row r="227">
          <cell r="A227" t="str">
            <v>BI_35C09</v>
          </cell>
          <cell r="B227" t="str">
            <v>35C09</v>
          </cell>
          <cell r="C227" t="str">
            <v>BI_35C09 - Telecommunication &amp; Network Distribution Security</v>
          </cell>
          <cell r="D227" t="str">
            <v>ER_5035</v>
          </cell>
          <cell r="E227" t="str">
            <v>5035</v>
          </cell>
          <cell r="F227" t="str">
            <v>ER_5035 - Telecommunication &amp; Network Distribution Security</v>
          </cell>
          <cell r="G227" t="str">
            <v>Telecommunication &amp; Network Distribution location Security</v>
          </cell>
          <cell r="H227" t="str">
            <v>Security Capital</v>
          </cell>
          <cell r="I227" t="str">
            <v>Customer Service Quality &amp; Reliability</v>
          </cell>
        </row>
        <row r="228">
          <cell r="A228" t="str">
            <v>BI_35H07</v>
          </cell>
          <cell r="B228" t="str">
            <v>35H07</v>
          </cell>
          <cell r="C228" t="str">
            <v>BI_35H07 - Deer Park Service Center</v>
          </cell>
          <cell r="D228" t="str">
            <v>ER_7135</v>
          </cell>
          <cell r="E228" t="str">
            <v>7135</v>
          </cell>
          <cell r="F228" t="str">
            <v>ER_7135 - Deer Park Service Center</v>
          </cell>
          <cell r="G228" t="str">
            <v>New Deer Park Service Center</v>
          </cell>
          <cell r="H228" t="str">
            <v>Facilities Capital</v>
          </cell>
          <cell r="I228" t="str">
            <v>Asset Condition</v>
          </cell>
        </row>
        <row r="229">
          <cell r="A229" t="str">
            <v>BI_35N09</v>
          </cell>
          <cell r="B229" t="str">
            <v>35N09</v>
          </cell>
          <cell r="C229" t="str">
            <v>BI_35N09 - Infrastructure Technology Failed Assets</v>
          </cell>
          <cell r="D229" t="str">
            <v>ER_5037</v>
          </cell>
          <cell r="E229" t="str">
            <v>5037</v>
          </cell>
          <cell r="F229" t="str">
            <v>ER_5037 - Infrastructure Technology Failed Assets</v>
          </cell>
          <cell r="G229" t="str">
            <v>Technology Failed Assets</v>
          </cell>
          <cell r="H229" t="str">
            <v>ET Subfunction</v>
          </cell>
          <cell r="I229" t="str">
            <v>Failed Plant &amp; Operations</v>
          </cell>
        </row>
        <row r="230">
          <cell r="A230" t="str">
            <v>BI_35W09</v>
          </cell>
          <cell r="B230" t="str">
            <v>35W09</v>
          </cell>
          <cell r="C230" t="str">
            <v>BI_35W09 - Database High Availability</v>
          </cell>
          <cell r="D230" t="str">
            <v>ER_5135</v>
          </cell>
          <cell r="E230" t="str">
            <v>5135</v>
          </cell>
          <cell r="F230" t="str">
            <v>ER_5135 - Database High Availability</v>
          </cell>
          <cell r="G230" t="str">
            <v>Regular Capital - Pre Business Case</v>
          </cell>
          <cell r="H230" t="str">
            <v>No Function</v>
          </cell>
          <cell r="I230" t="str">
            <v>No Driver</v>
          </cell>
        </row>
        <row r="231">
          <cell r="A231" t="str">
            <v>BI_36H07</v>
          </cell>
          <cell r="B231" t="str">
            <v>36H07</v>
          </cell>
          <cell r="C231" t="str">
            <v>BI_36H07 - New Airport Hanger</v>
          </cell>
          <cell r="D231" t="str">
            <v>ER_7136</v>
          </cell>
          <cell r="E231" t="str">
            <v>7136</v>
          </cell>
          <cell r="F231" t="str">
            <v>ER_7136 - New Airport Hanger</v>
          </cell>
          <cell r="G231" t="str">
            <v>Airport Hangar</v>
          </cell>
          <cell r="H231" t="str">
            <v>Facilities Capital</v>
          </cell>
          <cell r="I231" t="str">
            <v>Performance &amp; Capacity</v>
          </cell>
        </row>
        <row r="232">
          <cell r="A232" t="str">
            <v>BI_36N09</v>
          </cell>
          <cell r="B232" t="str">
            <v>36N09</v>
          </cell>
          <cell r="C232" t="str">
            <v>BI_36N09 - Facilities Driven Technology Improvements</v>
          </cell>
          <cell r="D232" t="str">
            <v>ER_5036</v>
          </cell>
          <cell r="E232" t="str">
            <v>5036</v>
          </cell>
          <cell r="F232" t="str">
            <v>ER_5036 - Facilities Driven Technology Improvements</v>
          </cell>
          <cell r="G232" t="str">
            <v>Facilities Driven Technology Improvements</v>
          </cell>
          <cell r="H232" t="str">
            <v>ET Subfunction</v>
          </cell>
          <cell r="I232" t="str">
            <v>Performance &amp; Capacity</v>
          </cell>
        </row>
        <row r="233">
          <cell r="A233" t="str">
            <v>BI_36W09</v>
          </cell>
          <cell r="B233" t="str">
            <v>36W09</v>
          </cell>
          <cell r="C233" t="str">
            <v>BI_36W09 - Distribution Planning System Replacement</v>
          </cell>
          <cell r="D233" t="str">
            <v>ER_5136</v>
          </cell>
          <cell r="E233" t="str">
            <v>5136</v>
          </cell>
          <cell r="F233" t="str">
            <v>ER_5136 - Distribution Planning System Replacement</v>
          </cell>
          <cell r="G233" t="str">
            <v>Regular Capital - Pre Business Case</v>
          </cell>
          <cell r="H233" t="str">
            <v>No Function</v>
          </cell>
          <cell r="I233" t="str">
            <v>No Driver</v>
          </cell>
        </row>
        <row r="234">
          <cell r="A234" t="str">
            <v>BI_37A50</v>
          </cell>
          <cell r="B234" t="str">
            <v>37A50</v>
          </cell>
          <cell r="C234" t="str">
            <v>BI_37A50 - Area Light Minor Blanket - System</v>
          </cell>
          <cell r="D234" t="str">
            <v>ER_1005</v>
          </cell>
          <cell r="E234" t="str">
            <v>1005</v>
          </cell>
          <cell r="F234" t="str">
            <v>ER_1005 - Area Light Minor Blanket</v>
          </cell>
          <cell r="G234" t="str">
            <v>New Revenue - Growth</v>
          </cell>
          <cell r="H234" t="str">
            <v>Growth Subfunction</v>
          </cell>
          <cell r="I234" t="str">
            <v>Customer Requested</v>
          </cell>
        </row>
        <row r="235">
          <cell r="A235" t="str">
            <v>BI_37H07</v>
          </cell>
          <cell r="B235" t="str">
            <v>37H07</v>
          </cell>
          <cell r="C235" t="str">
            <v>BI_37H07 - Sandpoint Service Center</v>
          </cell>
          <cell r="D235" t="str">
            <v>ER_7137</v>
          </cell>
          <cell r="E235" t="str">
            <v>7137</v>
          </cell>
          <cell r="F235" t="str">
            <v>ER_7137 - Sandpoint Service Center</v>
          </cell>
          <cell r="G235" t="str">
            <v>Sandpoint Service Center</v>
          </cell>
          <cell r="H235" t="str">
            <v>Facilities Capital</v>
          </cell>
          <cell r="I235" t="str">
            <v>Performance &amp; Capacity</v>
          </cell>
        </row>
        <row r="236">
          <cell r="A236" t="str">
            <v>BI_37N09</v>
          </cell>
          <cell r="B236" t="str">
            <v>37N09</v>
          </cell>
          <cell r="C236" t="str">
            <v>BI_37N09 - Enterprise Asset &amp; Work Management</v>
          </cell>
          <cell r="D236" t="str">
            <v>ER_5138</v>
          </cell>
          <cell r="E236" t="str">
            <v>5138</v>
          </cell>
          <cell r="F236" t="str">
            <v>ER_5138 - Customer Information System (CIS) Replacement</v>
          </cell>
          <cell r="G236" t="str">
            <v>CSS Replacement</v>
          </cell>
          <cell r="H236" t="str">
            <v>ET Subfunction</v>
          </cell>
          <cell r="I236" t="str">
            <v>No Driver</v>
          </cell>
        </row>
        <row r="237">
          <cell r="A237" t="str">
            <v>BI_37W09</v>
          </cell>
          <cell r="B237" t="str">
            <v>37W09</v>
          </cell>
          <cell r="C237" t="str">
            <v>BI_37W09 - Fleet Application Upgrade</v>
          </cell>
          <cell r="D237" t="str">
            <v>ER_5137</v>
          </cell>
          <cell r="E237" t="str">
            <v>5137</v>
          </cell>
          <cell r="F237" t="str">
            <v>ER_5137 - Fleet Application Upgrade</v>
          </cell>
          <cell r="G237" t="str">
            <v>Regular Capital - Pre Business Case</v>
          </cell>
          <cell r="H237" t="str">
            <v>No Function</v>
          </cell>
          <cell r="I237" t="str">
            <v>No Driver</v>
          </cell>
        </row>
        <row r="238">
          <cell r="A238" t="str">
            <v>BI_38N09</v>
          </cell>
          <cell r="B238" t="str">
            <v>38N09</v>
          </cell>
          <cell r="C238" t="str">
            <v>BI_38N09 - Technology for Compass Project</v>
          </cell>
          <cell r="D238" t="str">
            <v>ER_5138</v>
          </cell>
          <cell r="E238" t="str">
            <v>5138</v>
          </cell>
          <cell r="F238" t="str">
            <v>ER_5138 - Customer Information System (CIS) Replacement</v>
          </cell>
          <cell r="G238" t="str">
            <v>CSS Replacement</v>
          </cell>
          <cell r="H238" t="str">
            <v>ET Subfunction</v>
          </cell>
          <cell r="I238" t="str">
            <v>No Driver</v>
          </cell>
        </row>
        <row r="239">
          <cell r="A239" t="str">
            <v>BI_38W09</v>
          </cell>
          <cell r="B239" t="str">
            <v>38W09</v>
          </cell>
          <cell r="C239" t="str">
            <v>BI_38W09 - Customer Information System (CIS) Replacement</v>
          </cell>
          <cell r="D239" t="str">
            <v>ER_5138</v>
          </cell>
          <cell r="E239" t="str">
            <v>5138</v>
          </cell>
          <cell r="F239" t="str">
            <v>ER_5138 - Customer Information System (CIS) Replacement</v>
          </cell>
          <cell r="G239" t="str">
            <v>CSS Replacement</v>
          </cell>
          <cell r="H239" t="str">
            <v>ET Subfunction</v>
          </cell>
          <cell r="I239" t="str">
            <v>No Driver</v>
          </cell>
        </row>
        <row r="240">
          <cell r="A240" t="str">
            <v>BI_38X09</v>
          </cell>
          <cell r="B240" t="str">
            <v>38X09</v>
          </cell>
          <cell r="C240" t="str">
            <v>BI_38X09 -  Enterprise Data Science</v>
          </cell>
          <cell r="D240" t="str">
            <v>ER_5038</v>
          </cell>
          <cell r="E240" t="str">
            <v>5038</v>
          </cell>
          <cell r="F240" t="str">
            <v>ER_5038 - Enterprise Data Science</v>
          </cell>
          <cell r="G240" t="str">
            <v>Enterprise Data Science</v>
          </cell>
          <cell r="H240" t="str">
            <v>ET Subfunction</v>
          </cell>
          <cell r="I240" t="str">
            <v>Performance &amp; Capacity</v>
          </cell>
        </row>
        <row r="241">
          <cell r="A241" t="str">
            <v>BI_39E29</v>
          </cell>
          <cell r="B241" t="str">
            <v>39E29</v>
          </cell>
          <cell r="C241" t="str">
            <v>BI_39E29 - Basic Workplace Technology Delivery</v>
          </cell>
          <cell r="D241" t="str">
            <v>ER_5039</v>
          </cell>
          <cell r="E241" t="str">
            <v>5039</v>
          </cell>
          <cell r="F241" t="str">
            <v>ER_5039 - Basic Workplace Technology Delivery</v>
          </cell>
          <cell r="G241" t="str">
            <v>Basic Workplace Technology Delivery</v>
          </cell>
          <cell r="H241" t="str">
            <v>ET Subfunction</v>
          </cell>
          <cell r="I241" t="str">
            <v>Performance &amp; Capacity</v>
          </cell>
        </row>
        <row r="242">
          <cell r="A242" t="str">
            <v>BI_39G02</v>
          </cell>
          <cell r="B242" t="str">
            <v>39G02</v>
          </cell>
          <cell r="C242" t="str">
            <v>BI_39G02 - Utility AED's</v>
          </cell>
          <cell r="D242" t="str">
            <v>ER_7103</v>
          </cell>
          <cell r="E242" t="str">
            <v>7103</v>
          </cell>
          <cell r="F242" t="str">
            <v>ER_7103 - Safety, Health and Craft Training</v>
          </cell>
          <cell r="G242" t="str">
            <v>Regular Capital - Pre Business Case</v>
          </cell>
          <cell r="H242" t="str">
            <v>No Function</v>
          </cell>
          <cell r="I242" t="str">
            <v>No Driver</v>
          </cell>
        </row>
        <row r="243">
          <cell r="A243" t="str">
            <v>BI_39H07</v>
          </cell>
          <cell r="B243" t="str">
            <v>39H07</v>
          </cell>
          <cell r="C243" t="str">
            <v>BI_39H07 - Netwk Bldg Purchase and Renovation</v>
          </cell>
          <cell r="D243" t="str">
            <v>ER_7139</v>
          </cell>
          <cell r="E243" t="str">
            <v>7139</v>
          </cell>
          <cell r="F243" t="str">
            <v>ER_7139 - Downtown Campus</v>
          </cell>
          <cell r="G243" t="str">
            <v>Downtown Campus</v>
          </cell>
          <cell r="H243" t="str">
            <v>Facilities Capital</v>
          </cell>
          <cell r="I243" t="str">
            <v>Performance &amp; Capacity</v>
          </cell>
        </row>
        <row r="244">
          <cell r="A244" t="str">
            <v>BI_39W09</v>
          </cell>
          <cell r="B244" t="str">
            <v>39W09</v>
          </cell>
          <cell r="C244" t="str">
            <v>BI_39W09 - Mobile Dispatch - Mobile Trouble Response</v>
          </cell>
          <cell r="D244" t="str">
            <v>ER_5139</v>
          </cell>
          <cell r="E244" t="str">
            <v>5139</v>
          </cell>
          <cell r="F244" t="str">
            <v>ER_5139 - Mobile Dispatch - Mobile Trouble Response</v>
          </cell>
          <cell r="G244" t="str">
            <v>Regular Capital - Pre Business Case</v>
          </cell>
          <cell r="H244" t="str">
            <v>No Function</v>
          </cell>
          <cell r="I244" t="str">
            <v>No Driver</v>
          </cell>
        </row>
        <row r="245">
          <cell r="A245" t="str">
            <v>BI_3AH07</v>
          </cell>
          <cell r="B245" t="str">
            <v>3AH07</v>
          </cell>
          <cell r="C245" t="str">
            <v>BI_3AH07 - Long Term Restructuring Future</v>
          </cell>
          <cell r="D245" t="str">
            <v>ER_7126</v>
          </cell>
          <cell r="E245" t="str">
            <v>7126</v>
          </cell>
          <cell r="F245" t="str">
            <v>ER_7126 - Long term Campus Re-Structuring Plan</v>
          </cell>
          <cell r="G245" t="str">
            <v>Campus Repurposing Phase 1</v>
          </cell>
          <cell r="H245" t="str">
            <v>Facilities Capital</v>
          </cell>
          <cell r="I245" t="str">
            <v>Performance &amp; Capacity</v>
          </cell>
        </row>
        <row r="246">
          <cell r="A246" t="str">
            <v>BI_3BH07</v>
          </cell>
          <cell r="B246" t="str">
            <v>3BH07</v>
          </cell>
          <cell r="C246" t="str">
            <v>BI_3BH07 - New Svc Bldg</v>
          </cell>
          <cell r="D246" t="str">
            <v>ER_7131</v>
          </cell>
          <cell r="E246" t="str">
            <v>7131</v>
          </cell>
          <cell r="F246" t="str">
            <v>ER_7131 - COF Long Term Restructuring Plan Phase 2</v>
          </cell>
          <cell r="G246" t="str">
            <v>Campus Repurposing Phase 2</v>
          </cell>
          <cell r="H246" t="str">
            <v>Facilities Capital</v>
          </cell>
          <cell r="I246" t="str">
            <v>Performance &amp; Capacity</v>
          </cell>
        </row>
        <row r="247">
          <cell r="A247" t="str">
            <v>BI_40A54</v>
          </cell>
          <cell r="B247" t="str">
            <v>40A54</v>
          </cell>
          <cell r="C247" t="str">
            <v>BI_40A54 - Community Solar - Boulder Pk</v>
          </cell>
          <cell r="D247" t="str">
            <v>ER_7140</v>
          </cell>
          <cell r="E247" t="str">
            <v>7140</v>
          </cell>
          <cell r="F247" t="str">
            <v>ER_7140 - Community Solar - Boulder Pk</v>
          </cell>
          <cell r="G247" t="str">
            <v>Community Solar - Boulder Park</v>
          </cell>
          <cell r="H247" t="str">
            <v>Other Subfunction</v>
          </cell>
          <cell r="I247" t="str">
            <v>No Driver</v>
          </cell>
        </row>
        <row r="248">
          <cell r="A248" t="str">
            <v>BI_40H07</v>
          </cell>
          <cell r="B248" t="str">
            <v>40H07</v>
          </cell>
          <cell r="C248" t="str">
            <v>BI_40H07 - Noxon and Clark Fork Living Facility Remodel</v>
          </cell>
          <cell r="D248" t="str">
            <v>ER_7143</v>
          </cell>
          <cell r="E248" t="str">
            <v>7143</v>
          </cell>
          <cell r="F248" t="str">
            <v>ER_7143 - Noxon and Clark Fork Living Facilty Remodel</v>
          </cell>
          <cell r="G248" t="str">
            <v>Noxon &amp; Clark Fork Living Facilities</v>
          </cell>
          <cell r="H248" t="str">
            <v>Facilities Capital</v>
          </cell>
          <cell r="I248" t="str">
            <v>Asset Condition</v>
          </cell>
        </row>
        <row r="249">
          <cell r="A249" t="str">
            <v>BI_40J53</v>
          </cell>
          <cell r="B249" t="str">
            <v>40J53</v>
          </cell>
          <cell r="C249" t="str">
            <v>BI_40J53 - Cathodic Protection - Sandpoint</v>
          </cell>
          <cell r="D249" t="str">
            <v>ER_3004</v>
          </cell>
          <cell r="E249" t="str">
            <v>3004</v>
          </cell>
          <cell r="F249" t="str">
            <v>ER_3004 - Cathodic Protection-Minor Blanket</v>
          </cell>
          <cell r="G249" t="str">
            <v>Gas Cathodic Protection Program</v>
          </cell>
          <cell r="H249" t="str">
            <v>Gas Subfunction</v>
          </cell>
          <cell r="I249" t="str">
            <v>Mandatory &amp; Compliance</v>
          </cell>
        </row>
        <row r="250">
          <cell r="A250" t="str">
            <v>BI_40K51</v>
          </cell>
          <cell r="B250" t="str">
            <v>40K51</v>
          </cell>
          <cell r="C250" t="str">
            <v>BI_40K51 - Transportation Equipment-GD.AA</v>
          </cell>
          <cell r="D250" t="str">
            <v>ER_7000</v>
          </cell>
          <cell r="E250" t="str">
            <v>7000</v>
          </cell>
          <cell r="F250" t="str">
            <v>ER_7000 - Transportation Equip</v>
          </cell>
          <cell r="G250" t="str">
            <v>Fleet Services Capital Plan</v>
          </cell>
          <cell r="H250" t="str">
            <v>Other Subfunction</v>
          </cell>
          <cell r="I250" t="str">
            <v>Asset Condition</v>
          </cell>
        </row>
        <row r="251">
          <cell r="A251" t="str">
            <v>BI_40W09</v>
          </cell>
          <cell r="B251" t="str">
            <v>40W09</v>
          </cell>
          <cell r="C251" t="str">
            <v>BI_40W09 - ET PPM System</v>
          </cell>
          <cell r="D251" t="str">
            <v>ER_5140</v>
          </cell>
          <cell r="E251" t="str">
            <v>5140</v>
          </cell>
          <cell r="F251" t="str">
            <v>ER_5140 - Project Portfolio Management System</v>
          </cell>
          <cell r="G251" t="str">
            <v>Regular Capital - Pre Business Case</v>
          </cell>
          <cell r="H251" t="str">
            <v>No Function</v>
          </cell>
          <cell r="I251" t="str">
            <v>No Driver</v>
          </cell>
        </row>
        <row r="252">
          <cell r="A252" t="str">
            <v>BI_41E55</v>
          </cell>
          <cell r="B252" t="str">
            <v>41E55</v>
          </cell>
          <cell r="C252" t="str">
            <v>BI_41E55 - EIM 2016</v>
          </cell>
          <cell r="D252" t="str">
            <v>ER_7141</v>
          </cell>
          <cell r="E252" t="str">
            <v>7141</v>
          </cell>
          <cell r="F252" t="str">
            <v>ER_7141 - Energy Imbalance Market</v>
          </cell>
          <cell r="G252" t="str">
            <v>Energy Imbalance Market</v>
          </cell>
          <cell r="H252" t="str">
            <v>Other Subfunction</v>
          </cell>
          <cell r="I252" t="str">
            <v>Performance &amp; Capacity</v>
          </cell>
        </row>
        <row r="253">
          <cell r="A253" t="str">
            <v>BI_41H07</v>
          </cell>
          <cell r="B253" t="str">
            <v>41H07</v>
          </cell>
          <cell r="C253" t="str">
            <v>BI_41H07 - Ergonomic Equiptment</v>
          </cell>
          <cell r="D253" t="str">
            <v>ER_7144</v>
          </cell>
          <cell r="E253" t="str">
            <v>7144</v>
          </cell>
          <cell r="F253" t="str">
            <v>ER_7144 - Ergonomic Equipment</v>
          </cell>
          <cell r="G253" t="str">
            <v>Ergonomic Equipment</v>
          </cell>
          <cell r="H253" t="str">
            <v>Other Subfunction</v>
          </cell>
          <cell r="I253" t="str">
            <v>Performance &amp; Capacity</v>
          </cell>
        </row>
        <row r="254">
          <cell r="A254" t="str">
            <v>BI_41K51</v>
          </cell>
          <cell r="B254" t="str">
            <v>41K51</v>
          </cell>
          <cell r="C254" t="str">
            <v>BI_41K51 - Transportation Equipment-GD.AN</v>
          </cell>
          <cell r="D254" t="str">
            <v>ER_7000</v>
          </cell>
          <cell r="E254" t="str">
            <v>7000</v>
          </cell>
          <cell r="F254" t="str">
            <v>ER_7000 - Transportation Equip</v>
          </cell>
          <cell r="G254" t="str">
            <v>Fleet Services Capital Plan</v>
          </cell>
          <cell r="H254" t="str">
            <v>Other Subfunction</v>
          </cell>
          <cell r="I254" t="str">
            <v>Asset Condition</v>
          </cell>
        </row>
        <row r="255">
          <cell r="A255" t="str">
            <v>BI_41W01</v>
          </cell>
          <cell r="B255" t="str">
            <v>41W01</v>
          </cell>
          <cell r="C255" t="str">
            <v>BI_41W01 - Energy Delivery Modernization &amp; Operational Effici</v>
          </cell>
          <cell r="D255" t="str">
            <v>ER_5041</v>
          </cell>
          <cell r="E255" t="str">
            <v>5041</v>
          </cell>
          <cell r="F255" t="str">
            <v>ER_5041 - Energy Delivery Modernization &amp; Operational Effici</v>
          </cell>
          <cell r="G255" t="str">
            <v>Energy Delivery Modernization &amp; Operational Efficiency</v>
          </cell>
          <cell r="H255" t="str">
            <v>ET Subfunction</v>
          </cell>
          <cell r="I255" t="str">
            <v>Performance &amp; Capacity</v>
          </cell>
        </row>
        <row r="256">
          <cell r="A256" t="str">
            <v>BI_41W09</v>
          </cell>
          <cell r="B256" t="str">
            <v>41W09</v>
          </cell>
          <cell r="C256" t="str">
            <v>BI_41W09 - Fixed Asset Acctg System Replacement</v>
          </cell>
          <cell r="D256" t="str">
            <v>ER_5141</v>
          </cell>
          <cell r="E256" t="str">
            <v>5141</v>
          </cell>
          <cell r="F256" t="str">
            <v>ER_5141 - Fixed Asset Acctg System Replacement</v>
          </cell>
          <cell r="G256" t="str">
            <v>Regular Capital - Pre Business Case</v>
          </cell>
          <cell r="H256" t="str">
            <v>No Function</v>
          </cell>
          <cell r="I256" t="str">
            <v>No Driver</v>
          </cell>
        </row>
        <row r="257">
          <cell r="A257" t="str">
            <v>BI_42C09</v>
          </cell>
          <cell r="B257" t="str">
            <v>42C09</v>
          </cell>
          <cell r="C257" t="str">
            <v>BI_42C09 - Security Compliance</v>
          </cell>
          <cell r="D257" t="str">
            <v>ER_5042</v>
          </cell>
          <cell r="E257" t="str">
            <v>5042</v>
          </cell>
          <cell r="F257" t="str">
            <v>ER_5042 - Security Compliance</v>
          </cell>
          <cell r="G257" t="str">
            <v>Security Compliance</v>
          </cell>
          <cell r="H257" t="str">
            <v>Security Capital</v>
          </cell>
          <cell r="I257" t="str">
            <v>Mandatory &amp; Compliance</v>
          </cell>
        </row>
        <row r="258">
          <cell r="A258" t="str">
            <v>BI_42H07</v>
          </cell>
          <cell r="B258" t="str">
            <v>42H07</v>
          </cell>
          <cell r="C258" t="str">
            <v>BI_42H07 - Clark Fork Engineering Building</v>
          </cell>
          <cell r="D258" t="str">
            <v>ER_7142</v>
          </cell>
          <cell r="E258" t="str">
            <v>7142</v>
          </cell>
          <cell r="F258" t="str">
            <v>ER_7142 - Clark Fork Engineering Building</v>
          </cell>
          <cell r="G258" t="str">
            <v>Clark Fork Engineering Building</v>
          </cell>
          <cell r="H258" t="str">
            <v>Facilities Capital</v>
          </cell>
          <cell r="I258" t="str">
            <v>No Driver</v>
          </cell>
        </row>
        <row r="259">
          <cell r="A259" t="str">
            <v>BI_42K51</v>
          </cell>
          <cell r="B259" t="str">
            <v>42K51</v>
          </cell>
          <cell r="C259" t="str">
            <v>BI_42K51 - Transportation Equipment-GD.ID</v>
          </cell>
          <cell r="D259" t="str">
            <v>ER_7000</v>
          </cell>
          <cell r="E259" t="str">
            <v>7000</v>
          </cell>
          <cell r="F259" t="str">
            <v>ER_7000 - Transportation Equip</v>
          </cell>
          <cell r="G259" t="str">
            <v>Fleet Services Capital Plan</v>
          </cell>
          <cell r="H259" t="str">
            <v>Other Subfunction</v>
          </cell>
          <cell r="I259" t="str">
            <v>Asset Condition</v>
          </cell>
        </row>
        <row r="260">
          <cell r="A260" t="str">
            <v>BI_42P09</v>
          </cell>
          <cell r="B260" t="str">
            <v>42P09</v>
          </cell>
          <cell r="C260" t="str">
            <v>BI_42P09 - High Voltage Protection Upgrade</v>
          </cell>
          <cell r="D260" t="str">
            <v>ER_5142</v>
          </cell>
          <cell r="E260" t="str">
            <v>5142</v>
          </cell>
          <cell r="F260" t="str">
            <v>ER_5142 - High Voltage Protection Upgrade</v>
          </cell>
          <cell r="G260" t="str">
            <v>High Voltage Protection (HVP) Refresh</v>
          </cell>
          <cell r="H260" t="str">
            <v>ET Subfunction</v>
          </cell>
          <cell r="I260" t="str">
            <v>Mandatory &amp; Compliance</v>
          </cell>
        </row>
        <row r="261">
          <cell r="A261" t="str">
            <v>BI_43H07</v>
          </cell>
          <cell r="B261" t="str">
            <v>43H07</v>
          </cell>
          <cell r="C261" t="str">
            <v>BI_43H07 - Gas Meter Shop Conversion</v>
          </cell>
          <cell r="D261" t="str">
            <v>ER_7146</v>
          </cell>
          <cell r="E261" t="str">
            <v>7146</v>
          </cell>
          <cell r="F261" t="str">
            <v>ER_7146 - Gas Meter Shop Conversion</v>
          </cell>
          <cell r="G261" t="str">
            <v>Service Building Basement Renovation</v>
          </cell>
          <cell r="H261" t="str">
            <v>Facilities Capital</v>
          </cell>
          <cell r="I261" t="str">
            <v>Asset Condition</v>
          </cell>
        </row>
        <row r="262">
          <cell r="A262" t="str">
            <v>BI_43K51</v>
          </cell>
          <cell r="B262" t="str">
            <v>43K51</v>
          </cell>
          <cell r="C262" t="str">
            <v>BI_43K51 - Transportation Equipment-GD.WA</v>
          </cell>
          <cell r="D262" t="str">
            <v>ER_7000</v>
          </cell>
          <cell r="E262" t="str">
            <v>7000</v>
          </cell>
          <cell r="F262" t="str">
            <v>ER_7000 - Transportation Equip</v>
          </cell>
          <cell r="G262" t="str">
            <v>Fleet Services Capital Plan</v>
          </cell>
          <cell r="H262" t="str">
            <v>Other Subfunction</v>
          </cell>
          <cell r="I262" t="str">
            <v>Asset Condition</v>
          </cell>
        </row>
        <row r="263">
          <cell r="A263" t="str">
            <v>BI_43N09</v>
          </cell>
          <cell r="B263" t="str">
            <v>43N09</v>
          </cell>
          <cell r="C263" t="str">
            <v>BI_43N09 - AU.com &amp; AVANet Redevelopment</v>
          </cell>
          <cell r="D263" t="str">
            <v>ER_5143</v>
          </cell>
          <cell r="E263" t="str">
            <v>5143</v>
          </cell>
          <cell r="F263" t="str">
            <v>ER_5143 - AU.com &amp; AVANet Redevelopment</v>
          </cell>
          <cell r="G263" t="str">
            <v>AvistaUtilities.com (AU.com) Redesign</v>
          </cell>
          <cell r="H263" t="str">
            <v>ET Subfunction</v>
          </cell>
          <cell r="I263" t="str">
            <v>Customer Service Quality &amp; Reliability</v>
          </cell>
        </row>
        <row r="264">
          <cell r="A264" t="str">
            <v>BI_43P09</v>
          </cell>
          <cell r="B264" t="str">
            <v>43P09</v>
          </cell>
          <cell r="C264" t="str">
            <v>BI_43P09 - EIM Modernization and Operational Efficiency</v>
          </cell>
          <cell r="D264" t="str">
            <v>ER_5043</v>
          </cell>
          <cell r="E264" t="str">
            <v>5043</v>
          </cell>
          <cell r="F264" t="str">
            <v>ER_5043 - EIM Modernization and Operational Efficiency</v>
          </cell>
          <cell r="G264" t="str">
            <v>Energy Imbalance Market Modernization &amp; Operational Efficiency</v>
          </cell>
          <cell r="H264" t="str">
            <v>ET Subfunction</v>
          </cell>
          <cell r="I264" t="str">
            <v>Performance &amp; Capacity</v>
          </cell>
        </row>
        <row r="265">
          <cell r="A265" t="str">
            <v>BI_44H07</v>
          </cell>
          <cell r="B265" t="str">
            <v>44H07</v>
          </cell>
          <cell r="C265" t="str">
            <v>BI_44H07 - Central 24 HR Operations facility</v>
          </cell>
          <cell r="D265" t="str">
            <v>ER_7147</v>
          </cell>
          <cell r="E265" t="str">
            <v>7147</v>
          </cell>
          <cell r="F265" t="str">
            <v>ER_7147 - Central 24 HR Operations facility</v>
          </cell>
          <cell r="G265" t="str">
            <v>Central 24 HR Operations Facility</v>
          </cell>
          <cell r="H265" t="str">
            <v>Facilities Capital</v>
          </cell>
          <cell r="I265" t="str">
            <v>Performance &amp; Capacity</v>
          </cell>
        </row>
        <row r="266">
          <cell r="A266" t="str">
            <v>BI_44K51</v>
          </cell>
          <cell r="B266" t="str">
            <v>44K51</v>
          </cell>
          <cell r="C266" t="str">
            <v>BI_44K51 - Transportation Equipment-GD.OR</v>
          </cell>
          <cell r="D266" t="str">
            <v>ER_7000</v>
          </cell>
          <cell r="E266" t="str">
            <v>7000</v>
          </cell>
          <cell r="F266" t="str">
            <v>ER_7000 - Transportation Equip</v>
          </cell>
          <cell r="G266" t="str">
            <v>Fleet Services Capital Plan</v>
          </cell>
          <cell r="H266" t="str">
            <v>Other Subfunction</v>
          </cell>
          <cell r="I266" t="str">
            <v>Asset Condition</v>
          </cell>
        </row>
        <row r="267">
          <cell r="A267" t="str">
            <v>BI_44N09</v>
          </cell>
          <cell r="B267" t="str">
            <v>44N09</v>
          </cell>
          <cell r="C267" t="str">
            <v>BI_44N09 - Mobility in the Field</v>
          </cell>
          <cell r="D267" t="str">
            <v>ER_5144</v>
          </cell>
          <cell r="E267" t="str">
            <v>5144</v>
          </cell>
          <cell r="F267" t="str">
            <v>ER_5144 - Mobility in the Field</v>
          </cell>
          <cell r="G267" t="str">
            <v>Atlas</v>
          </cell>
          <cell r="H267" t="str">
            <v>ET Subfunction</v>
          </cell>
          <cell r="I267" t="str">
            <v>Asset Condition</v>
          </cell>
        </row>
        <row r="268">
          <cell r="A268" t="str">
            <v>BI_45E55</v>
          </cell>
          <cell r="B268" t="str">
            <v>45E55</v>
          </cell>
          <cell r="C268" t="str">
            <v>BI_45E55 - Lancaster Plant ISIT Software &amp; Hardware</v>
          </cell>
          <cell r="D268" t="str">
            <v>ER_4145</v>
          </cell>
          <cell r="E268" t="str">
            <v>4145</v>
          </cell>
          <cell r="F268" t="str">
            <v>ER_4145 - Lancaster Plant Generation</v>
          </cell>
          <cell r="G268" t="str">
            <v>Regular Capital - Pre Business Case</v>
          </cell>
          <cell r="H268" t="str">
            <v>No Function</v>
          </cell>
          <cell r="I268" t="str">
            <v>No Driver</v>
          </cell>
        </row>
        <row r="269">
          <cell r="A269" t="str">
            <v>BI_45N09</v>
          </cell>
          <cell r="B269" t="str">
            <v>45N09</v>
          </cell>
          <cell r="C269" t="str">
            <v>BI_45N09 - Enterprise Electronic Document Storage</v>
          </cell>
          <cell r="D269" t="str">
            <v>ER_5145</v>
          </cell>
          <cell r="E269" t="str">
            <v>5145</v>
          </cell>
          <cell r="F269" t="str">
            <v>ER_5145 - Enterprise Electronic Document Storage</v>
          </cell>
          <cell r="G269" t="str">
            <v>Regular Capital - Pre Business Case</v>
          </cell>
          <cell r="H269" t="str">
            <v>No Function</v>
          </cell>
          <cell r="I269" t="str">
            <v>No Driver</v>
          </cell>
        </row>
        <row r="270">
          <cell r="A270" t="str">
            <v>BI_46N09</v>
          </cell>
          <cell r="B270" t="str">
            <v>46N09</v>
          </cell>
          <cell r="C270" t="str">
            <v>BI_46N09 - Computer Access for All Employees</v>
          </cell>
          <cell r="D270" t="str">
            <v>ER_5146</v>
          </cell>
          <cell r="E270" t="str">
            <v>5146</v>
          </cell>
          <cell r="F270" t="str">
            <v>ER_5146 - Computer Access for All Employees</v>
          </cell>
          <cell r="G270" t="str">
            <v>Regular Capital - Pre Business Case</v>
          </cell>
          <cell r="H270" t="str">
            <v>No Function</v>
          </cell>
          <cell r="I270" t="str">
            <v>No Driver</v>
          </cell>
        </row>
        <row r="271">
          <cell r="A271" t="str">
            <v>BI_47C08</v>
          </cell>
          <cell r="B271" t="str">
            <v>47C08</v>
          </cell>
          <cell r="C271" t="str">
            <v>BI_47C08 - Atlas</v>
          </cell>
          <cell r="D271" t="str">
            <v>ER_5147</v>
          </cell>
          <cell r="E271" t="str">
            <v>5147</v>
          </cell>
          <cell r="F271" t="str">
            <v>ER_5147 - Project Atlas</v>
          </cell>
          <cell r="G271" t="str">
            <v>Atlas</v>
          </cell>
          <cell r="H271" t="str">
            <v>ET Subfunction</v>
          </cell>
          <cell r="I271" t="str">
            <v>Asset Condition</v>
          </cell>
        </row>
        <row r="272">
          <cell r="A272" t="str">
            <v>BI_47N09</v>
          </cell>
          <cell r="B272" t="str">
            <v>47N09</v>
          </cell>
          <cell r="C272" t="str">
            <v>BI_47N09 - Mobile Dispatch Upgrade 9.4</v>
          </cell>
          <cell r="D272" t="str">
            <v>ER_5147</v>
          </cell>
          <cell r="E272" t="str">
            <v>5147</v>
          </cell>
          <cell r="F272" t="str">
            <v>ER_5147 - Project Atlas</v>
          </cell>
          <cell r="G272" t="str">
            <v>Atlas</v>
          </cell>
          <cell r="H272" t="str">
            <v>ET Subfunction</v>
          </cell>
          <cell r="I272" t="str">
            <v>Asset Condition</v>
          </cell>
        </row>
        <row r="273">
          <cell r="A273" t="str">
            <v>BI_47P00</v>
          </cell>
          <cell r="B273" t="str">
            <v>47P00</v>
          </cell>
          <cell r="C273" t="str">
            <v>BI_47P00 - Mobility in the Field Enhancments - Packages 1-3</v>
          </cell>
          <cell r="D273" t="str">
            <v>ER_5147</v>
          </cell>
          <cell r="E273" t="str">
            <v>5147</v>
          </cell>
          <cell r="F273" t="str">
            <v>ER_5147 - Project Atlas</v>
          </cell>
          <cell r="G273" t="str">
            <v>Atlas</v>
          </cell>
          <cell r="H273" t="str">
            <v>ET Subfunction</v>
          </cell>
          <cell r="I273" t="str">
            <v>Asset Condition</v>
          </cell>
        </row>
        <row r="274">
          <cell r="A274" t="str">
            <v>BI_47P03</v>
          </cell>
          <cell r="B274" t="str">
            <v>47P03</v>
          </cell>
          <cell r="C274" t="str">
            <v>BI_47P03 - Atlas Contruction Design Tool</v>
          </cell>
          <cell r="D274" t="str">
            <v>ER_5147</v>
          </cell>
          <cell r="E274" t="str">
            <v>5147</v>
          </cell>
          <cell r="F274" t="str">
            <v>ER_5147 - Project Atlas</v>
          </cell>
          <cell r="G274" t="str">
            <v>Atlas</v>
          </cell>
          <cell r="H274" t="str">
            <v>ET Subfunction</v>
          </cell>
          <cell r="I274" t="str">
            <v>Asset Condition</v>
          </cell>
        </row>
        <row r="275">
          <cell r="A275" t="str">
            <v>BI_47P08</v>
          </cell>
          <cell r="B275" t="str">
            <v>47P08</v>
          </cell>
          <cell r="C275" t="str">
            <v>BI_47P08 - Atlas - Conduit Manager</v>
          </cell>
          <cell r="D275" t="str">
            <v>ER_5147</v>
          </cell>
          <cell r="E275" t="str">
            <v>5147</v>
          </cell>
          <cell r="F275" t="str">
            <v>ER_5147 - Project Atlas</v>
          </cell>
          <cell r="G275" t="str">
            <v>Atlas</v>
          </cell>
          <cell r="H275" t="str">
            <v>ET Subfunction</v>
          </cell>
          <cell r="I275" t="str">
            <v>Asset Condition</v>
          </cell>
        </row>
        <row r="276">
          <cell r="A276" t="str">
            <v>BI_48H07</v>
          </cell>
          <cell r="B276" t="str">
            <v>48H07</v>
          </cell>
          <cell r="C276" t="str">
            <v>BI_48H07 - Facilities Space Build Out &amp; Improvements</v>
          </cell>
          <cell r="D276" t="str">
            <v>ER_7148</v>
          </cell>
          <cell r="E276" t="str">
            <v>7148</v>
          </cell>
          <cell r="F276" t="str">
            <v>ER_7148 - Catalyst Proj Integr Test Fac Tenant Improvements</v>
          </cell>
          <cell r="G276" t="str">
            <v>Catalyst Project – Integrated Test Facility Tenant Improvements</v>
          </cell>
          <cell r="H276" t="str">
            <v>Strategic</v>
          </cell>
          <cell r="I276" t="str">
            <v>No Driver</v>
          </cell>
        </row>
        <row r="277">
          <cell r="A277" t="str">
            <v>BI_48N09</v>
          </cell>
          <cell r="B277" t="str">
            <v>48N09</v>
          </cell>
          <cell r="C277" t="str">
            <v>BI_48N09 - Transmission Outage Management</v>
          </cell>
          <cell r="D277" t="str">
            <v>ER_5148</v>
          </cell>
          <cell r="E277" t="str">
            <v>5148</v>
          </cell>
          <cell r="F277" t="str">
            <v>ER_5148 - Transmission Outage Management</v>
          </cell>
          <cell r="G277" t="str">
            <v>Transmission Outage Management</v>
          </cell>
          <cell r="H277" t="str">
            <v>ET Subfunction</v>
          </cell>
          <cell r="I277" t="str">
            <v>No Driver</v>
          </cell>
        </row>
        <row r="278">
          <cell r="A278" t="str">
            <v>BI_49H07</v>
          </cell>
          <cell r="B278" t="str">
            <v>49H07</v>
          </cell>
          <cell r="C278" t="str">
            <v>BI_49H07 - Corporate and Craft Training building</v>
          </cell>
          <cell r="D278" t="str">
            <v>ER_7149</v>
          </cell>
          <cell r="E278" t="str">
            <v>7149</v>
          </cell>
          <cell r="F278" t="str">
            <v>ER_7149 - Corporate and Craft Training building</v>
          </cell>
          <cell r="G278" t="str">
            <v>Corporate and Craft Training</v>
          </cell>
          <cell r="H278" t="str">
            <v>Facilities Capital</v>
          </cell>
          <cell r="I278" t="str">
            <v>Performance &amp; Capacity</v>
          </cell>
        </row>
        <row r="279">
          <cell r="A279" t="str">
            <v>BI_49N09</v>
          </cell>
          <cell r="B279" t="str">
            <v>49N09</v>
          </cell>
          <cell r="C279" t="str">
            <v>BI_49N09 - Financial Forecast Model</v>
          </cell>
          <cell r="D279" t="str">
            <v>ER_5149</v>
          </cell>
          <cell r="E279" t="str">
            <v>5149</v>
          </cell>
          <cell r="F279" t="str">
            <v>ER_5149 - Financial Forecast Model</v>
          </cell>
          <cell r="G279" t="str">
            <v>Financial Forecast Model</v>
          </cell>
          <cell r="H279" t="str">
            <v>ET Subfunction</v>
          </cell>
          <cell r="I279" t="str">
            <v>No Driver</v>
          </cell>
        </row>
        <row r="280">
          <cell r="A280" t="str">
            <v>BI_4AH07</v>
          </cell>
          <cell r="B280" t="str">
            <v>4AH07</v>
          </cell>
          <cell r="C280" t="str">
            <v>BI_4AH07 - GPSS and Spokane Construction Renovation</v>
          </cell>
          <cell r="D280" t="str">
            <v>ER_7126</v>
          </cell>
          <cell r="E280" t="str">
            <v>7126</v>
          </cell>
          <cell r="F280" t="str">
            <v>ER_7126 - Long term Campus Re-Structuring Plan</v>
          </cell>
          <cell r="G280" t="str">
            <v>Campus Repurposing Phase 1</v>
          </cell>
          <cell r="H280" t="str">
            <v>Facilities Capital</v>
          </cell>
          <cell r="I280" t="str">
            <v>Performance &amp; Capacity</v>
          </cell>
        </row>
        <row r="281">
          <cell r="A281" t="str">
            <v>BI_4BH07</v>
          </cell>
          <cell r="B281" t="str">
            <v>4BH07</v>
          </cell>
          <cell r="C281" t="str">
            <v>BI_4BH07 - Ross Park Building Renovation</v>
          </cell>
          <cell r="D281" t="str">
            <v>ER_7145</v>
          </cell>
          <cell r="E281" t="str">
            <v>7145</v>
          </cell>
          <cell r="F281" t="str">
            <v>ER_7145 - Ross Park Building Renovation</v>
          </cell>
          <cell r="G281" t="str">
            <v>Ross Park Building Renovation</v>
          </cell>
          <cell r="H281" t="str">
            <v>Facilities Capital</v>
          </cell>
          <cell r="I281" t="str">
            <v>Performance &amp; Capacity</v>
          </cell>
        </row>
        <row r="282">
          <cell r="A282" t="str">
            <v>BI_50G02</v>
          </cell>
          <cell r="B282" t="str">
            <v>50G02</v>
          </cell>
          <cell r="C282" t="str">
            <v>BI_50G02 - Modular Classroom-Preline School</v>
          </cell>
          <cell r="D282" t="str">
            <v>ER_7050</v>
          </cell>
          <cell r="E282" t="str">
            <v>7050</v>
          </cell>
          <cell r="F282" t="str">
            <v>ER_7050 - Productivity Initiative</v>
          </cell>
          <cell r="G282" t="str">
            <v>Productivity</v>
          </cell>
          <cell r="H282" t="str">
            <v>Productivity Function</v>
          </cell>
          <cell r="I282" t="str">
            <v>No Driver</v>
          </cell>
        </row>
        <row r="283">
          <cell r="A283" t="str">
            <v>BI_50H07</v>
          </cell>
          <cell r="B283" t="str">
            <v>50H07</v>
          </cell>
          <cell r="C283" t="str">
            <v>BI_50H07 - Corpprate Campus Exterior Wellness &amp; Safety</v>
          </cell>
          <cell r="D283" t="str">
            <v>ER_7150</v>
          </cell>
          <cell r="E283" t="str">
            <v>7150</v>
          </cell>
          <cell r="F283" t="str">
            <v>ER_7150 - Corpprate Campus Exterior Wellness &amp; Safety</v>
          </cell>
          <cell r="G283" t="str">
            <v>Corporate Campus Exterior Wellness-Safety</v>
          </cell>
          <cell r="H283" t="str">
            <v>Facilities Capital</v>
          </cell>
          <cell r="I283" t="str">
            <v>Performance &amp; Capacity</v>
          </cell>
        </row>
        <row r="284">
          <cell r="A284" t="str">
            <v>BI_50K51</v>
          </cell>
          <cell r="B284" t="str">
            <v>50K51</v>
          </cell>
          <cell r="C284" t="str">
            <v>BI_50K51 - 2004 Productivity Initiative</v>
          </cell>
          <cell r="D284" t="str">
            <v>ER_7050</v>
          </cell>
          <cell r="E284" t="str">
            <v>7050</v>
          </cell>
          <cell r="F284" t="str">
            <v>ER_7050 - Productivity Initiative</v>
          </cell>
          <cell r="G284" t="str">
            <v>Productivity</v>
          </cell>
          <cell r="H284" t="str">
            <v>Productivity Function</v>
          </cell>
          <cell r="I284" t="str">
            <v>No Driver</v>
          </cell>
        </row>
        <row r="285">
          <cell r="A285" t="str">
            <v>BI_50Z08</v>
          </cell>
          <cell r="B285" t="str">
            <v>50Z08</v>
          </cell>
          <cell r="C285" t="str">
            <v>BI_50Z08 - AMR Web Presentment</v>
          </cell>
          <cell r="D285" t="str">
            <v>ER_5150</v>
          </cell>
          <cell r="E285" t="str">
            <v>5150</v>
          </cell>
          <cell r="F285" t="str">
            <v>ER_5150 - AMR Web Presentment</v>
          </cell>
          <cell r="G285" t="str">
            <v>AMR Web Presentment</v>
          </cell>
          <cell r="H285" t="str">
            <v>T&amp;D Engineering</v>
          </cell>
          <cell r="I285" t="str">
            <v>No Driver</v>
          </cell>
        </row>
        <row r="286">
          <cell r="A286" t="str">
            <v>BI_51H07</v>
          </cell>
          <cell r="B286" t="str">
            <v>51H07</v>
          </cell>
          <cell r="C286" t="str">
            <v>BI_51H07 - Facilities Space Build Out &amp; Improvements (7060)</v>
          </cell>
          <cell r="D286" t="str">
            <v>ER_7060</v>
          </cell>
          <cell r="E286" t="str">
            <v>7060</v>
          </cell>
          <cell r="F286" t="str">
            <v>ER_7060 - Strategic Initiatives</v>
          </cell>
          <cell r="G286" t="str">
            <v>Strategic Initiatives</v>
          </cell>
          <cell r="H286" t="str">
            <v>Strategic</v>
          </cell>
          <cell r="I286" t="str">
            <v>No Driver</v>
          </cell>
        </row>
        <row r="287">
          <cell r="A287" t="str">
            <v>BI_51N09</v>
          </cell>
          <cell r="B287" t="str">
            <v>51N09</v>
          </cell>
          <cell r="C287" t="str">
            <v>BI_51N09 - Customer Facing Technology</v>
          </cell>
          <cell r="D287" t="str">
            <v>ER_5151</v>
          </cell>
          <cell r="E287" t="str">
            <v>5151</v>
          </cell>
          <cell r="F287" t="str">
            <v>ER_5151 - Customer Facing Technology</v>
          </cell>
          <cell r="G287" t="str">
            <v>Customer Facing Technology Program</v>
          </cell>
          <cell r="H287" t="str">
            <v>ET Subfunction</v>
          </cell>
          <cell r="I287" t="str">
            <v>Customer Service Quality &amp; Reliability</v>
          </cell>
        </row>
        <row r="288">
          <cell r="A288" t="str">
            <v>BI_52A50</v>
          </cell>
          <cell r="B288" t="str">
            <v>52A50</v>
          </cell>
          <cell r="C288" t="str">
            <v>BI_52A50 - Failure of Electric Plant/ - System</v>
          </cell>
          <cell r="D288" t="str">
            <v>ER_2059</v>
          </cell>
          <cell r="E288" t="str">
            <v>2059</v>
          </cell>
          <cell r="F288" t="str">
            <v>ER_2059 - Failed Electric Dist Plant-Storm</v>
          </cell>
          <cell r="G288" t="str">
            <v>Electric Storm</v>
          </cell>
          <cell r="H288" t="str">
            <v>T&amp;D Operations</v>
          </cell>
          <cell r="I288" t="str">
            <v>Failed Plant &amp; Operations</v>
          </cell>
        </row>
        <row r="289">
          <cell r="A289" t="str">
            <v>BI_52N09</v>
          </cell>
          <cell r="B289" t="str">
            <v>52N09</v>
          </cell>
          <cell r="C289" t="str">
            <v>BI_52N09 - Payment Card Industry (PCI)</v>
          </cell>
          <cell r="D289" t="str">
            <v>ER_5152</v>
          </cell>
          <cell r="E289" t="str">
            <v>5152</v>
          </cell>
          <cell r="F289" t="str">
            <v>ER_5152 - Payment Card Industry (PCI)</v>
          </cell>
          <cell r="G289" t="str">
            <v>Payment Card Industry Compliance (PCI)</v>
          </cell>
          <cell r="H289" t="str">
            <v>Security Capital</v>
          </cell>
          <cell r="I289" t="str">
            <v>Mandatory &amp; Compliance</v>
          </cell>
        </row>
        <row r="290">
          <cell r="A290" t="str">
            <v>BI_53N09</v>
          </cell>
          <cell r="B290" t="str">
            <v>53N09</v>
          </cell>
          <cell r="C290" t="str">
            <v>BI_53N09 - CIP v5 Transition - Cyber Asset Electronic Access</v>
          </cell>
          <cell r="D290" t="str">
            <v>ER_5153</v>
          </cell>
          <cell r="E290" t="str">
            <v>5153</v>
          </cell>
          <cell r="F290" t="str">
            <v>ER_5153 - CIP v5 Transition - Cyber Asset Electronic Access</v>
          </cell>
          <cell r="G290" t="str">
            <v>CIP v5 Transition - Cyber Asset Electronic Access</v>
          </cell>
          <cell r="H290" t="str">
            <v>Security Capital</v>
          </cell>
          <cell r="I290" t="str">
            <v>Mandatory &amp; Compliance</v>
          </cell>
        </row>
        <row r="291">
          <cell r="A291" t="str">
            <v>BI_54N09</v>
          </cell>
          <cell r="B291" t="str">
            <v>54N09</v>
          </cell>
          <cell r="C291" t="str">
            <v>BI_54N09 - CIP 14v1 - High Impact Assets</v>
          </cell>
          <cell r="D291" t="str">
            <v>ER_5154</v>
          </cell>
          <cell r="E291" t="str">
            <v>5154</v>
          </cell>
          <cell r="F291" t="str">
            <v>ER_5154 - CIP 14v1 - High Impact Assets</v>
          </cell>
          <cell r="G291" t="str">
            <v>CIP 14 v1 - High Impact Assets</v>
          </cell>
          <cell r="H291" t="str">
            <v>Security Capital</v>
          </cell>
          <cell r="I291" t="str">
            <v>Mandatory &amp; Compliance</v>
          </cell>
        </row>
        <row r="292">
          <cell r="A292" t="str">
            <v>BI_55K51</v>
          </cell>
          <cell r="B292" t="str">
            <v>55K51</v>
          </cell>
          <cell r="C292" t="str">
            <v>BI_55K51 - 2005 Productivity Initiative</v>
          </cell>
          <cell r="D292" t="str">
            <v>ER_7050</v>
          </cell>
          <cell r="E292" t="str">
            <v>7050</v>
          </cell>
          <cell r="F292" t="str">
            <v>ER_7050 - Productivity Initiative</v>
          </cell>
          <cell r="G292" t="str">
            <v>Productivity</v>
          </cell>
          <cell r="H292" t="str">
            <v>Productivity Function</v>
          </cell>
          <cell r="I292" t="str">
            <v>No Driver</v>
          </cell>
        </row>
        <row r="293">
          <cell r="A293" t="str">
            <v>BI_55N09</v>
          </cell>
          <cell r="B293" t="str">
            <v>55N09</v>
          </cell>
          <cell r="C293" t="str">
            <v>BI_55N09 - Data Center Compute and Storage Systems</v>
          </cell>
          <cell r="D293" t="str">
            <v>ER_5155</v>
          </cell>
          <cell r="E293" t="str">
            <v>5155</v>
          </cell>
          <cell r="F293" t="str">
            <v>ER_5155 - Data Center Compute and Storage Systems</v>
          </cell>
          <cell r="G293" t="str">
            <v>Data Center Compute and Storage Systems</v>
          </cell>
          <cell r="H293" t="str">
            <v>ET Subfunction</v>
          </cell>
          <cell r="I293" t="str">
            <v>Performance &amp; Capacity</v>
          </cell>
        </row>
        <row r="294">
          <cell r="A294" t="str">
            <v>BI_56H07</v>
          </cell>
          <cell r="B294" t="str">
            <v>56H07</v>
          </cell>
          <cell r="C294" t="str">
            <v>BI_56H07 - Clarkston Property Development</v>
          </cell>
          <cell r="D294" t="str">
            <v>ER_7156</v>
          </cell>
          <cell r="E294" t="str">
            <v>7156</v>
          </cell>
          <cell r="F294" t="str">
            <v>ER_7156 - Clarkston Property Development</v>
          </cell>
          <cell r="G294" t="str">
            <v>Clarkston Property Development</v>
          </cell>
          <cell r="H294" t="str">
            <v>Facilities Capital</v>
          </cell>
          <cell r="I294" t="str">
            <v>Performance &amp; Capacity</v>
          </cell>
        </row>
        <row r="295">
          <cell r="A295" t="str">
            <v>BI_56K51</v>
          </cell>
          <cell r="B295" t="str">
            <v>56K51</v>
          </cell>
          <cell r="C295" t="str">
            <v>BI_56K51 - 2006 Productivity Initiative</v>
          </cell>
          <cell r="D295" t="str">
            <v>ER_7050</v>
          </cell>
          <cell r="E295" t="str">
            <v>7050</v>
          </cell>
          <cell r="F295" t="str">
            <v>ER_7050 - Productivity Initiative</v>
          </cell>
          <cell r="G295" t="str">
            <v>Productivity</v>
          </cell>
          <cell r="H295" t="str">
            <v>Productivity Function</v>
          </cell>
          <cell r="I295" t="str">
            <v>No Driver</v>
          </cell>
        </row>
        <row r="296">
          <cell r="A296" t="str">
            <v>BI_56L08</v>
          </cell>
          <cell r="B296" t="str">
            <v>56L08</v>
          </cell>
          <cell r="C296" t="str">
            <v>BI_56L08 - Transmission Line  Road Move</v>
          </cell>
          <cell r="D296" t="str">
            <v>ER_2056</v>
          </cell>
          <cell r="E296" t="str">
            <v>2056</v>
          </cell>
          <cell r="F296" t="str">
            <v>ER_2056 - Distribution Line Relocations</v>
          </cell>
          <cell r="G296" t="str">
            <v>Elec Relocation and Replacement Program</v>
          </cell>
          <cell r="H296" t="str">
            <v>T&amp;D Operations</v>
          </cell>
          <cell r="I296" t="str">
            <v>Mandatory &amp; Compliance</v>
          </cell>
        </row>
        <row r="297">
          <cell r="A297" t="str">
            <v>BI_56N09</v>
          </cell>
          <cell r="B297" t="str">
            <v>56N09</v>
          </cell>
          <cell r="C297" t="str">
            <v>BI_56N09 - Digital Grid Network Expansion</v>
          </cell>
          <cell r="D297" t="str">
            <v>ER_5156</v>
          </cell>
          <cell r="E297" t="str">
            <v>5156</v>
          </cell>
          <cell r="F297" t="str">
            <v>ER_5156 - Digital Grid Network Expansion</v>
          </cell>
          <cell r="G297" t="str">
            <v>Digital Grid Network</v>
          </cell>
          <cell r="H297" t="str">
            <v>ET Subfunction</v>
          </cell>
          <cell r="I297" t="str">
            <v>Performance &amp; Capacity</v>
          </cell>
        </row>
        <row r="298">
          <cell r="A298" t="str">
            <v>BI_57H07</v>
          </cell>
          <cell r="B298" t="str">
            <v>57H07</v>
          </cell>
          <cell r="C298" t="str">
            <v>BI_57H07 - Coeur d'Alene Property Development</v>
          </cell>
          <cell r="D298" t="str">
            <v>ER_7157</v>
          </cell>
          <cell r="E298" t="str">
            <v>7157</v>
          </cell>
          <cell r="F298" t="str">
            <v>ER_7157 - Coeur d'Alene Property Development</v>
          </cell>
          <cell r="G298" t="str">
            <v>Coeur d'Alene Property Development</v>
          </cell>
          <cell r="H298" t="str">
            <v>Facilities Capital</v>
          </cell>
          <cell r="I298" t="str">
            <v>Performance &amp; Capacity</v>
          </cell>
        </row>
        <row r="299">
          <cell r="A299" t="str">
            <v>BI_57K51</v>
          </cell>
          <cell r="B299" t="str">
            <v>57K51</v>
          </cell>
          <cell r="C299" t="str">
            <v>BI_57K51 - 2007 Productivity Initiative</v>
          </cell>
          <cell r="D299" t="str">
            <v>ER_7050</v>
          </cell>
          <cell r="E299" t="str">
            <v>7050</v>
          </cell>
          <cell r="F299" t="str">
            <v>ER_7050 - Productivity Initiative</v>
          </cell>
          <cell r="G299" t="str">
            <v>Productivity</v>
          </cell>
          <cell r="H299" t="str">
            <v>Productivity Function</v>
          </cell>
          <cell r="I299" t="str">
            <v>No Driver</v>
          </cell>
        </row>
        <row r="300">
          <cell r="A300" t="str">
            <v>BI_57P03</v>
          </cell>
          <cell r="B300" t="str">
            <v>57P03</v>
          </cell>
          <cell r="C300" t="str">
            <v>BI_57P03 - OMS/ADMS-EDAN</v>
          </cell>
          <cell r="D300" t="str">
            <v>ER_5157</v>
          </cell>
          <cell r="E300" t="str">
            <v>5157</v>
          </cell>
          <cell r="F300" t="str">
            <v>ER_5157 - OMS/ADMS</v>
          </cell>
          <cell r="G300" t="str">
            <v>Outage Management System &amp; Advanced Distribution Management System (OMS &amp; ADMS)</v>
          </cell>
          <cell r="H300" t="str">
            <v>ET Subfunction</v>
          </cell>
          <cell r="I300" t="str">
            <v>Asset Condition</v>
          </cell>
        </row>
        <row r="301">
          <cell r="A301" t="str">
            <v>BI_58K50</v>
          </cell>
          <cell r="B301" t="str">
            <v>58K50</v>
          </cell>
          <cell r="C301" t="str">
            <v>BI_58K50 - Customer Experience Platform Program</v>
          </cell>
          <cell r="D301" t="str">
            <v>ER_5158</v>
          </cell>
          <cell r="E301" t="str">
            <v>5158</v>
          </cell>
          <cell r="F301" t="str">
            <v>ER_5158 - Customer Experience Platform Program</v>
          </cell>
          <cell r="G301" t="str">
            <v>Customer Experience Platform Program</v>
          </cell>
          <cell r="H301" t="str">
            <v>ET Subfunction</v>
          </cell>
          <cell r="I301" t="str">
            <v>Customer Service Quality &amp; Reliability</v>
          </cell>
        </row>
        <row r="302">
          <cell r="A302" t="str">
            <v>BI_59P99</v>
          </cell>
          <cell r="B302" t="str">
            <v>59P99</v>
          </cell>
          <cell r="C302" t="str">
            <v>BI_59P99 - NERC CIP Compliance</v>
          </cell>
          <cell r="D302" t="str">
            <v>ER_5159</v>
          </cell>
          <cell r="E302" t="str">
            <v>5159</v>
          </cell>
          <cell r="F302" t="str">
            <v>ER_5159 - NERC CIP Compliance</v>
          </cell>
          <cell r="G302" t="str">
            <v>NERC CIP Compliance</v>
          </cell>
          <cell r="H302" t="str">
            <v>Security Capital</v>
          </cell>
          <cell r="I302" t="str">
            <v>Mandatory &amp; Compliance</v>
          </cell>
        </row>
        <row r="303">
          <cell r="A303" t="str">
            <v>BI_5AH07</v>
          </cell>
          <cell r="B303" t="str">
            <v>5AH07</v>
          </cell>
          <cell r="C303" t="str">
            <v>BI_5AH07 - New Investment Recovery/ Hazmat Building</v>
          </cell>
          <cell r="D303" t="str">
            <v>ER_7126</v>
          </cell>
          <cell r="E303" t="str">
            <v>7126</v>
          </cell>
          <cell r="F303" t="str">
            <v>ER_7126 - Long term Campus Re-Structuring Plan</v>
          </cell>
          <cell r="G303" t="str">
            <v>Campus Repurposing Phase 1</v>
          </cell>
          <cell r="H303" t="str">
            <v>Facilities Capital</v>
          </cell>
          <cell r="I303" t="str">
            <v>Performance &amp; Capacity</v>
          </cell>
        </row>
        <row r="304">
          <cell r="A304" t="str">
            <v>BI_5BH07</v>
          </cell>
          <cell r="B304" t="str">
            <v>5BH07</v>
          </cell>
          <cell r="C304" t="str">
            <v>BI_5BH07 - Parking Garage</v>
          </cell>
          <cell r="D304" t="str">
            <v>ER_7131</v>
          </cell>
          <cell r="E304" t="str">
            <v>7131</v>
          </cell>
          <cell r="F304" t="str">
            <v>ER_7131 - COF Long Term Restructuring Plan Phase 2</v>
          </cell>
          <cell r="G304" t="str">
            <v>Campus Repurposing Phase 2</v>
          </cell>
          <cell r="H304" t="str">
            <v>Facilities Capital</v>
          </cell>
          <cell r="I304" t="str">
            <v>Performance &amp; Capacity</v>
          </cell>
        </row>
        <row r="305">
          <cell r="A305" t="str">
            <v>BI_5CH07</v>
          </cell>
          <cell r="B305" t="str">
            <v>5CH07</v>
          </cell>
          <cell r="C305" t="str">
            <v>BI_5CH07 - Storage Tanks</v>
          </cell>
          <cell r="D305" t="str">
            <v>ER_7151</v>
          </cell>
          <cell r="E305" t="str">
            <v>7151</v>
          </cell>
          <cell r="F305" t="str">
            <v>ER_7151 - Oil Storage Improvements</v>
          </cell>
          <cell r="G305" t="str">
            <v>Oil Storage Improvements</v>
          </cell>
          <cell r="H305" t="str">
            <v>Other Subfunction</v>
          </cell>
          <cell r="I305" t="str">
            <v>Asset Condition</v>
          </cell>
        </row>
        <row r="306">
          <cell r="A306" t="str">
            <v>BI_5DH07</v>
          </cell>
          <cell r="B306" t="str">
            <v>5DH07</v>
          </cell>
          <cell r="C306" t="str">
            <v>BI_5DH07 - Oil Storage Facilities Improvements</v>
          </cell>
          <cell r="D306" t="str">
            <v>ER_7151</v>
          </cell>
          <cell r="E306" t="str">
            <v>7151</v>
          </cell>
          <cell r="F306" t="str">
            <v>ER_7151 - Oil Storage Improvements</v>
          </cell>
          <cell r="G306" t="str">
            <v>Oil Storage Improvements</v>
          </cell>
          <cell r="H306" t="str">
            <v>Other Subfunction</v>
          </cell>
          <cell r="I306" t="str">
            <v>Asset Condition</v>
          </cell>
        </row>
        <row r="307">
          <cell r="A307" t="str">
            <v>BI_60F52</v>
          </cell>
          <cell r="B307" t="str">
            <v>60F52</v>
          </cell>
          <cell r="C307" t="str">
            <v>BI_60F52 - Post Street Signage Lighting</v>
          </cell>
          <cell r="D307" t="str">
            <v>ER_7050</v>
          </cell>
          <cell r="E307" t="str">
            <v>7050</v>
          </cell>
          <cell r="F307" t="str">
            <v>ER_7050 - Productivity Initiative</v>
          </cell>
          <cell r="G307" t="str">
            <v>Productivity</v>
          </cell>
          <cell r="H307" t="str">
            <v>Productivity Function</v>
          </cell>
          <cell r="I307" t="str">
            <v>No Driver</v>
          </cell>
        </row>
        <row r="308">
          <cell r="A308" t="str">
            <v>BI_60F55</v>
          </cell>
          <cell r="B308" t="str">
            <v>60F55</v>
          </cell>
          <cell r="C308" t="str">
            <v>BI_60F55 - Productivity Initiative</v>
          </cell>
          <cell r="D308" t="str">
            <v>ER_7050</v>
          </cell>
          <cell r="E308" t="str">
            <v>7050</v>
          </cell>
          <cell r="F308" t="str">
            <v>ER_7050 - Productivity Initiative</v>
          </cell>
          <cell r="G308" t="str">
            <v>Productivity</v>
          </cell>
          <cell r="H308" t="str">
            <v>Productivity Function</v>
          </cell>
          <cell r="I308" t="str">
            <v>No Driver</v>
          </cell>
        </row>
        <row r="309">
          <cell r="A309" t="str">
            <v>BI_60G02</v>
          </cell>
          <cell r="B309" t="str">
            <v>60G02</v>
          </cell>
          <cell r="C309" t="str">
            <v>BI_60G02 - Jack Stewart Paving</v>
          </cell>
          <cell r="D309" t="str">
            <v>ER_7050</v>
          </cell>
          <cell r="E309" t="str">
            <v>7050</v>
          </cell>
          <cell r="F309" t="str">
            <v>ER_7050 - Productivity Initiative</v>
          </cell>
          <cell r="G309" t="str">
            <v>Productivity</v>
          </cell>
          <cell r="H309" t="str">
            <v>Productivity Function</v>
          </cell>
          <cell r="I309" t="str">
            <v>No Driver</v>
          </cell>
        </row>
        <row r="310">
          <cell r="A310" t="str">
            <v>BI_60P99</v>
          </cell>
          <cell r="B310" t="str">
            <v>60P99</v>
          </cell>
          <cell r="C310" t="str">
            <v>BI_60P99 - Network Backbone Infrastructure</v>
          </cell>
          <cell r="D310" t="str">
            <v>ER_5160</v>
          </cell>
          <cell r="E310" t="str">
            <v>5160</v>
          </cell>
          <cell r="F310" t="str">
            <v>ER_5160 - Network Backbone Infrastructure</v>
          </cell>
          <cell r="G310" t="str">
            <v>Network Backbone</v>
          </cell>
          <cell r="H310" t="str">
            <v>ET Subfunction</v>
          </cell>
          <cell r="I310" t="str">
            <v>Performance &amp; Capacity</v>
          </cell>
        </row>
        <row r="311">
          <cell r="A311" t="str">
            <v>BI_60W09</v>
          </cell>
          <cell r="B311" t="str">
            <v>60W09</v>
          </cell>
          <cell r="C311" t="str">
            <v>BI_60W09 - Avista Utilities Web Redesign</v>
          </cell>
          <cell r="D311" t="str">
            <v>ER_7050</v>
          </cell>
          <cell r="E311" t="str">
            <v>7050</v>
          </cell>
          <cell r="F311" t="str">
            <v>ER_7050 - Productivity Initiative</v>
          </cell>
          <cell r="G311" t="str">
            <v>Productivity</v>
          </cell>
          <cell r="H311" t="str">
            <v>Productivity Function</v>
          </cell>
          <cell r="I311" t="str">
            <v>No Driver</v>
          </cell>
        </row>
        <row r="312">
          <cell r="A312" t="str">
            <v>BI_61A50</v>
          </cell>
          <cell r="B312" t="str">
            <v>61A50</v>
          </cell>
          <cell r="C312" t="str">
            <v>BI_61A50 - WSDOT Franchise Requirements Construction</v>
          </cell>
          <cell r="D312" t="str">
            <v>ER_2061</v>
          </cell>
          <cell r="E312" t="str">
            <v>2061</v>
          </cell>
          <cell r="F312" t="str">
            <v>ER_2061 - WSDOT Franchise Requirements Construction</v>
          </cell>
          <cell r="G312" t="str">
            <v>Elec Relocation and Replacement Program</v>
          </cell>
          <cell r="H312" t="str">
            <v>T&amp;D Operations</v>
          </cell>
          <cell r="I312" t="str">
            <v>Mandatory &amp; Compliance</v>
          </cell>
        </row>
        <row r="313">
          <cell r="A313" t="str">
            <v>BI_61P99</v>
          </cell>
          <cell r="B313" t="str">
            <v>61P99</v>
          </cell>
          <cell r="C313" t="str">
            <v>BI_61P99 - Enterprise Network Infrastructure</v>
          </cell>
          <cell r="D313" t="str">
            <v>ER_5161</v>
          </cell>
          <cell r="E313" t="str">
            <v>5161</v>
          </cell>
          <cell r="F313" t="str">
            <v>ER_5161 - Enterprise Network Infrastructure</v>
          </cell>
          <cell r="G313" t="str">
            <v>Enterprise Network Infrastructure</v>
          </cell>
          <cell r="H313" t="str">
            <v>ET Subfunction</v>
          </cell>
          <cell r="I313" t="str">
            <v>Performance &amp; Capacity</v>
          </cell>
        </row>
        <row r="314">
          <cell r="A314" t="str">
            <v>BI_61W09</v>
          </cell>
          <cell r="B314" t="str">
            <v>61W09</v>
          </cell>
          <cell r="C314" t="str">
            <v>BI_61W09 - Mobile Locator</v>
          </cell>
          <cell r="D314" t="str">
            <v>ER_7050</v>
          </cell>
          <cell r="E314" t="str">
            <v>7050</v>
          </cell>
          <cell r="F314" t="str">
            <v>ER_7050 - Productivity Initiative</v>
          </cell>
          <cell r="G314" t="str">
            <v>Productivity</v>
          </cell>
          <cell r="H314" t="str">
            <v>Productivity Function</v>
          </cell>
          <cell r="I314" t="str">
            <v>No Driver</v>
          </cell>
        </row>
        <row r="315">
          <cell r="A315" t="str">
            <v>BI_62P99</v>
          </cell>
          <cell r="B315" t="str">
            <v>62P99</v>
          </cell>
          <cell r="C315" t="str">
            <v>BI_62P99 - Control and Safety Network Infrastructure</v>
          </cell>
          <cell r="D315" t="str">
            <v>ER_5162</v>
          </cell>
          <cell r="E315" t="str">
            <v>5162</v>
          </cell>
          <cell r="F315" t="str">
            <v>ER_5162 - Control and Safety Network Infrastructure</v>
          </cell>
          <cell r="G315" t="str">
            <v>Control and Safety Network Infrastructure</v>
          </cell>
          <cell r="H315" t="str">
            <v>ET Subfunction</v>
          </cell>
          <cell r="I315" t="str">
            <v>Performance &amp; Capacity</v>
          </cell>
        </row>
        <row r="316">
          <cell r="A316" t="str">
            <v>BI_63C09</v>
          </cell>
          <cell r="B316" t="str">
            <v>63C09</v>
          </cell>
          <cell r="C316" t="str">
            <v>BI_63C09 - Identity and Access Governance</v>
          </cell>
          <cell r="D316" t="str">
            <v>ER_5163</v>
          </cell>
          <cell r="E316" t="str">
            <v>5163</v>
          </cell>
          <cell r="F316" t="str">
            <v>ER_5163 - Identity and Access Governance</v>
          </cell>
          <cell r="G316" t="str">
            <v>Identity and Access Governance (IAG)</v>
          </cell>
          <cell r="H316" t="str">
            <v>Security Capital</v>
          </cell>
          <cell r="I316" t="str">
            <v>Mandatory &amp; Compliance</v>
          </cell>
        </row>
        <row r="317">
          <cell r="A317" t="str">
            <v>BI_64T51</v>
          </cell>
          <cell r="B317" t="str">
            <v>64T51</v>
          </cell>
          <cell r="C317" t="str">
            <v>BI_64T51 - Control Zone Mitigation Project</v>
          </cell>
          <cell r="D317" t="str">
            <v>ER_2064</v>
          </cell>
          <cell r="E317" t="str">
            <v>2064</v>
          </cell>
          <cell r="F317" t="str">
            <v>ER_2064 - Control Zone Mitigation Project</v>
          </cell>
          <cell r="G317" t="str">
            <v>Elec Relocation and Replacement Program</v>
          </cell>
          <cell r="H317" t="str">
            <v>T&amp;D Operations</v>
          </cell>
          <cell r="I317" t="str">
            <v>Mandatory &amp; Compliance</v>
          </cell>
        </row>
        <row r="318">
          <cell r="A318" t="str">
            <v>BI_66C51</v>
          </cell>
          <cell r="B318" t="str">
            <v>66C51</v>
          </cell>
          <cell r="C318" t="str">
            <v>BI_66C51 - DREEP:Distribution Reliability &amp; Energy Efficiency Project</v>
          </cell>
          <cell r="D318" t="str">
            <v>ER_2466</v>
          </cell>
          <cell r="E318" t="str">
            <v>2466</v>
          </cell>
          <cell r="F318" t="str">
            <v>ER_2466 - DREEP:Dist Reliability &amp; Energy Efficiency Proj</v>
          </cell>
          <cell r="G318" t="str">
            <v>Regular Capital - Pre Business Case</v>
          </cell>
          <cell r="H318" t="str">
            <v>No Function</v>
          </cell>
          <cell r="I318" t="str">
            <v>No Driver</v>
          </cell>
        </row>
        <row r="319">
          <cell r="A319" t="str">
            <v>BI_69R11</v>
          </cell>
          <cell r="B319" t="str">
            <v>69R11</v>
          </cell>
          <cell r="C319" t="str">
            <v>BI_69R11 - Compliance Load Study</v>
          </cell>
          <cell r="D319" t="str">
            <v>ER_2469</v>
          </cell>
          <cell r="E319" t="str">
            <v>2469</v>
          </cell>
          <cell r="F319" t="str">
            <v>ER_2469 - Compliance Load Study</v>
          </cell>
          <cell r="G319" t="str">
            <v>Regular Capital - Pre Business Case</v>
          </cell>
          <cell r="H319" t="str">
            <v>No Function</v>
          </cell>
          <cell r="I319" t="str">
            <v>No Driver</v>
          </cell>
        </row>
        <row r="320">
          <cell r="A320" t="str">
            <v>BI_6AH07</v>
          </cell>
          <cell r="B320" t="str">
            <v>6AH07</v>
          </cell>
          <cell r="C320" t="str">
            <v>BI_6AH07 - Warehouse Service Yard and Washbay</v>
          </cell>
          <cell r="D320" t="str">
            <v>ER_7126</v>
          </cell>
          <cell r="E320" t="str">
            <v>7126</v>
          </cell>
          <cell r="F320" t="str">
            <v>ER_7126 - Long term Campus Re-Structuring Plan</v>
          </cell>
          <cell r="G320" t="str">
            <v>Campus Repurposing Phase 1</v>
          </cell>
          <cell r="H320" t="str">
            <v>Facilities Capital</v>
          </cell>
          <cell r="I320" t="str">
            <v>Performance &amp; Capacity</v>
          </cell>
        </row>
        <row r="321">
          <cell r="A321" t="str">
            <v>BI_6BH07</v>
          </cell>
          <cell r="B321" t="str">
            <v>6BH07</v>
          </cell>
          <cell r="C321" t="str">
            <v>BI_6BH07 - Long Term Restructuring Ph 2 Future</v>
          </cell>
          <cell r="D321" t="str">
            <v>ER_7131</v>
          </cell>
          <cell r="E321" t="str">
            <v>7131</v>
          </cell>
          <cell r="F321" t="str">
            <v>ER_7131 - COF Long Term Restructuring Plan Phase 2</v>
          </cell>
          <cell r="G321" t="str">
            <v>Campus Repurposing Phase 2</v>
          </cell>
          <cell r="H321" t="str">
            <v>Facilities Capital</v>
          </cell>
          <cell r="I321" t="str">
            <v>Performance &amp; Capacity</v>
          </cell>
        </row>
        <row r="322">
          <cell r="A322" t="str">
            <v>BI_70F50</v>
          </cell>
          <cell r="B322" t="str">
            <v>70F50</v>
          </cell>
          <cell r="C322" t="str">
            <v>BI_70F50 - Remote Disconnect Reconnect Project ID/WA</v>
          </cell>
          <cell r="D322" t="str">
            <v>ER_7050</v>
          </cell>
          <cell r="E322" t="str">
            <v>7050</v>
          </cell>
          <cell r="F322" t="str">
            <v>ER_7050 - Productivity Initiative</v>
          </cell>
          <cell r="G322" t="str">
            <v>Productivity</v>
          </cell>
          <cell r="H322" t="str">
            <v>Productivity Function</v>
          </cell>
          <cell r="I322" t="str">
            <v>No Driver</v>
          </cell>
        </row>
        <row r="323">
          <cell r="A323" t="str">
            <v>BI_70H07</v>
          </cell>
          <cell r="B323" t="str">
            <v>70H07</v>
          </cell>
          <cell r="C323" t="str">
            <v>BI_70H07 - Mission Campus Yard Storage Improvements</v>
          </cell>
          <cell r="D323" t="str">
            <v>ER_7050</v>
          </cell>
          <cell r="E323" t="str">
            <v>7050</v>
          </cell>
          <cell r="F323" t="str">
            <v>ER_7050 - Productivity Initiative</v>
          </cell>
          <cell r="G323" t="str">
            <v>Productivity</v>
          </cell>
          <cell r="H323" t="str">
            <v>Productivity Function</v>
          </cell>
          <cell r="I323" t="str">
            <v>No Driver</v>
          </cell>
        </row>
        <row r="324">
          <cell r="A324" t="str">
            <v>BI_70L53</v>
          </cell>
          <cell r="B324" t="str">
            <v>70L53</v>
          </cell>
          <cell r="C324" t="str">
            <v>BI_70L53 - Coeur d'Alene Staging Facility</v>
          </cell>
          <cell r="D324" t="str">
            <v>ER_7050</v>
          </cell>
          <cell r="E324" t="str">
            <v>7050</v>
          </cell>
          <cell r="F324" t="str">
            <v>ER_7050 - Productivity Initiative</v>
          </cell>
          <cell r="G324" t="str">
            <v>Productivity</v>
          </cell>
          <cell r="H324" t="str">
            <v>Productivity Function</v>
          </cell>
          <cell r="I324" t="str">
            <v>No Driver</v>
          </cell>
        </row>
        <row r="325">
          <cell r="A325" t="str">
            <v>BI_70W09</v>
          </cell>
          <cell r="B325" t="str">
            <v>70W09</v>
          </cell>
          <cell r="C325" t="str">
            <v>BI_70W09 - Oracle ADI Replacement-GL Wand</v>
          </cell>
          <cell r="D325" t="str">
            <v>ER_7050</v>
          </cell>
          <cell r="E325" t="str">
            <v>7050</v>
          </cell>
          <cell r="F325" t="str">
            <v>ER_7050 - Productivity Initiative</v>
          </cell>
          <cell r="G325" t="str">
            <v>Productivity</v>
          </cell>
          <cell r="H325" t="str">
            <v>Productivity Function</v>
          </cell>
          <cell r="I325" t="str">
            <v>No Driver</v>
          </cell>
        </row>
        <row r="326">
          <cell r="A326" t="str">
            <v>BI_71A52</v>
          </cell>
          <cell r="B326" t="str">
            <v>71A52</v>
          </cell>
          <cell r="C326" t="str">
            <v>BI_71A52 - Structures and Improvements</v>
          </cell>
          <cell r="D326" t="str">
            <v>ER_7001</v>
          </cell>
          <cell r="E326" t="str">
            <v>7001</v>
          </cell>
          <cell r="F326" t="str">
            <v>ER_7001 - Structures &amp; Improv</v>
          </cell>
          <cell r="G326" t="str">
            <v>Structures and Improvements/Furniture</v>
          </cell>
          <cell r="H326" t="str">
            <v>Facilities Capital</v>
          </cell>
          <cell r="I326" t="str">
            <v>Asset Condition</v>
          </cell>
        </row>
        <row r="327">
          <cell r="A327" t="str">
            <v>BI_71A80</v>
          </cell>
          <cell r="B327" t="str">
            <v>71A80</v>
          </cell>
          <cell r="C327" t="str">
            <v>BI_71A80 - Structures and Improvements</v>
          </cell>
          <cell r="D327" t="str">
            <v>ER_7001</v>
          </cell>
          <cell r="E327" t="str">
            <v>7001</v>
          </cell>
          <cell r="F327" t="str">
            <v>ER_7001 - Structures &amp; Improv</v>
          </cell>
          <cell r="G327" t="str">
            <v>Structures and Improvements/Furniture</v>
          </cell>
          <cell r="H327" t="str">
            <v>Facilities Capital</v>
          </cell>
          <cell r="I327" t="str">
            <v>Asset Condition</v>
          </cell>
        </row>
        <row r="328">
          <cell r="A328" t="str">
            <v>BI_71B09</v>
          </cell>
          <cell r="B328" t="str">
            <v>71B09</v>
          </cell>
          <cell r="C328" t="str">
            <v>BI_71B09 - Strutures and Improvements</v>
          </cell>
          <cell r="D328" t="str">
            <v>ER_7001</v>
          </cell>
          <cell r="E328" t="str">
            <v>7001</v>
          </cell>
          <cell r="F328" t="str">
            <v>ER_7001 - Structures &amp; Improv</v>
          </cell>
          <cell r="G328" t="str">
            <v>Structures and Improvements/Furniture</v>
          </cell>
          <cell r="H328" t="str">
            <v>Facilities Capital</v>
          </cell>
          <cell r="I328" t="str">
            <v>Asset Condition</v>
          </cell>
        </row>
        <row r="329">
          <cell r="A329" t="str">
            <v>BI_71B50</v>
          </cell>
          <cell r="B329" t="str">
            <v>71B50</v>
          </cell>
          <cell r="C329" t="str">
            <v>BI_71B50 - Structures &amp; Improvements</v>
          </cell>
          <cell r="D329" t="str">
            <v>ER_7001</v>
          </cell>
          <cell r="E329" t="str">
            <v>7001</v>
          </cell>
          <cell r="F329" t="str">
            <v>ER_7001 - Structures &amp; Improv</v>
          </cell>
          <cell r="G329" t="str">
            <v>Structures and Improvements/Furniture</v>
          </cell>
          <cell r="H329" t="str">
            <v>Facilities Capital</v>
          </cell>
          <cell r="I329" t="str">
            <v>Asset Condition</v>
          </cell>
        </row>
        <row r="330">
          <cell r="A330" t="str">
            <v>BI_71B53</v>
          </cell>
          <cell r="B330" t="str">
            <v>71B53</v>
          </cell>
          <cell r="C330" t="str">
            <v>BI_71B53 - Structure and Improvements</v>
          </cell>
          <cell r="D330" t="str">
            <v>ER_7001</v>
          </cell>
          <cell r="E330" t="str">
            <v>7001</v>
          </cell>
          <cell r="F330" t="str">
            <v>ER_7001 - Structures &amp; Improv</v>
          </cell>
          <cell r="G330" t="str">
            <v>Structures and Improvements/Furniture</v>
          </cell>
          <cell r="H330" t="str">
            <v>Facilities Capital</v>
          </cell>
          <cell r="I330" t="str">
            <v>Asset Condition</v>
          </cell>
        </row>
        <row r="331">
          <cell r="A331" t="str">
            <v>BI_71C50</v>
          </cell>
          <cell r="B331" t="str">
            <v>71C50</v>
          </cell>
          <cell r="C331" t="str">
            <v>BI_71C50 - Emergency Power for Operations War Room</v>
          </cell>
          <cell r="D331" t="str">
            <v>ER_7001</v>
          </cell>
          <cell r="E331" t="str">
            <v>7001</v>
          </cell>
          <cell r="F331" t="str">
            <v>ER_7001 - Structures &amp; Improv</v>
          </cell>
          <cell r="G331" t="str">
            <v>Structures and Improvements/Furniture</v>
          </cell>
          <cell r="H331" t="str">
            <v>Facilities Capital</v>
          </cell>
          <cell r="I331" t="str">
            <v>Asset Condition</v>
          </cell>
        </row>
        <row r="332">
          <cell r="A332" t="str">
            <v>BI_71C53</v>
          </cell>
          <cell r="B332" t="str">
            <v>71C53</v>
          </cell>
          <cell r="C332" t="str">
            <v>BI_71C53 - Structures and Improvements</v>
          </cell>
          <cell r="D332" t="str">
            <v>ER_7001</v>
          </cell>
          <cell r="E332" t="str">
            <v>7001</v>
          </cell>
          <cell r="F332" t="str">
            <v>ER_7001 - Structures &amp; Improv</v>
          </cell>
          <cell r="G332" t="str">
            <v>Structures and Improvements/Furniture</v>
          </cell>
          <cell r="H332" t="str">
            <v>Facilities Capital</v>
          </cell>
          <cell r="I332" t="str">
            <v>Asset Condition</v>
          </cell>
        </row>
        <row r="333">
          <cell r="A333" t="str">
            <v>BI_71D53</v>
          </cell>
          <cell r="B333" t="str">
            <v>71D53</v>
          </cell>
          <cell r="C333" t="str">
            <v>BI_71D53 - Structure and Improvements</v>
          </cell>
          <cell r="D333" t="str">
            <v>ER_7001</v>
          </cell>
          <cell r="E333" t="str">
            <v>7001</v>
          </cell>
          <cell r="F333" t="str">
            <v>ER_7001 - Structures &amp; Improv</v>
          </cell>
          <cell r="G333" t="str">
            <v>Structures and Improvements/Furniture</v>
          </cell>
          <cell r="H333" t="str">
            <v>Facilities Capital</v>
          </cell>
          <cell r="I333" t="str">
            <v>Asset Condition</v>
          </cell>
        </row>
        <row r="334">
          <cell r="A334" t="str">
            <v>BI_71E09</v>
          </cell>
          <cell r="B334" t="str">
            <v>71E09</v>
          </cell>
          <cell r="C334" t="str">
            <v>BI_71E09 - Structures and Improv</v>
          </cell>
          <cell r="D334" t="str">
            <v>ER_7001</v>
          </cell>
          <cell r="E334" t="str">
            <v>7001</v>
          </cell>
          <cell r="F334" t="str">
            <v>ER_7001 - Structures &amp; Improv</v>
          </cell>
          <cell r="G334" t="str">
            <v>Structures and Improvements/Furniture</v>
          </cell>
          <cell r="H334" t="str">
            <v>Facilities Capital</v>
          </cell>
          <cell r="I334" t="str">
            <v>Asset Condition</v>
          </cell>
        </row>
        <row r="335">
          <cell r="A335" t="str">
            <v>BI_71E53</v>
          </cell>
          <cell r="B335" t="str">
            <v>71E53</v>
          </cell>
          <cell r="C335" t="str">
            <v>BI_71E53 - Structures and Improvements</v>
          </cell>
          <cell r="D335" t="str">
            <v>ER_7001</v>
          </cell>
          <cell r="E335" t="str">
            <v>7001</v>
          </cell>
          <cell r="F335" t="str">
            <v>ER_7001 - Structures &amp; Improv</v>
          </cell>
          <cell r="G335" t="str">
            <v>Structures and Improvements/Furniture</v>
          </cell>
          <cell r="H335" t="str">
            <v>Facilities Capital</v>
          </cell>
          <cell r="I335" t="str">
            <v>Asset Condition</v>
          </cell>
        </row>
        <row r="336">
          <cell r="A336" t="str">
            <v>BI_71F08</v>
          </cell>
          <cell r="B336" t="str">
            <v>71F08</v>
          </cell>
          <cell r="C336" t="str">
            <v>BI_71F08 - Structures and Improvements</v>
          </cell>
          <cell r="D336" t="str">
            <v>ER_7001</v>
          </cell>
          <cell r="E336" t="str">
            <v>7001</v>
          </cell>
          <cell r="F336" t="str">
            <v>ER_7001 - Structures &amp; Improv</v>
          </cell>
          <cell r="G336" t="str">
            <v>Structures and Improvements/Furniture</v>
          </cell>
          <cell r="H336" t="str">
            <v>Facilities Capital</v>
          </cell>
          <cell r="I336" t="str">
            <v>Asset Condition</v>
          </cell>
        </row>
        <row r="337">
          <cell r="A337" t="str">
            <v>BI_71G02</v>
          </cell>
          <cell r="B337" t="str">
            <v>71G02</v>
          </cell>
          <cell r="C337" t="str">
            <v>BI_71G02 - Structures and Improvements</v>
          </cell>
          <cell r="D337" t="str">
            <v>ER_7001</v>
          </cell>
          <cell r="E337" t="str">
            <v>7001</v>
          </cell>
          <cell r="F337" t="str">
            <v>ER_7001 - Structures &amp; Improv</v>
          </cell>
          <cell r="G337" t="str">
            <v>Structures and Improvements/Furniture</v>
          </cell>
          <cell r="H337" t="str">
            <v>Facilities Capital</v>
          </cell>
          <cell r="I337" t="str">
            <v>Asset Condition</v>
          </cell>
        </row>
        <row r="338">
          <cell r="A338" t="str">
            <v>BI_71G50</v>
          </cell>
          <cell r="B338" t="str">
            <v>71G50</v>
          </cell>
          <cell r="C338" t="str">
            <v>BI_71G50 - Structure and Improvements</v>
          </cell>
          <cell r="D338" t="str">
            <v>ER_7001</v>
          </cell>
          <cell r="E338" t="str">
            <v>7001</v>
          </cell>
          <cell r="F338" t="str">
            <v>ER_7001 - Structures &amp; Improv</v>
          </cell>
          <cell r="G338" t="str">
            <v>Structures and Improvements/Furniture</v>
          </cell>
          <cell r="H338" t="str">
            <v>Facilities Capital</v>
          </cell>
          <cell r="I338" t="str">
            <v>Asset Condition</v>
          </cell>
        </row>
        <row r="339">
          <cell r="A339" t="str">
            <v>BI_71H07</v>
          </cell>
          <cell r="B339" t="str">
            <v>71H07</v>
          </cell>
          <cell r="C339" t="str">
            <v>BI_71H07 - Structures and Improvements</v>
          </cell>
          <cell r="D339" t="str">
            <v>ER_7001</v>
          </cell>
          <cell r="E339" t="str">
            <v>7001</v>
          </cell>
          <cell r="F339" t="str">
            <v>ER_7001 - Structures &amp; Improv</v>
          </cell>
          <cell r="G339" t="str">
            <v>Structures and Improvements/Furniture</v>
          </cell>
          <cell r="H339" t="str">
            <v>Facilities Capital</v>
          </cell>
          <cell r="I339" t="str">
            <v>Asset Condition</v>
          </cell>
        </row>
        <row r="340">
          <cell r="A340" t="str">
            <v>BI_71H50</v>
          </cell>
          <cell r="B340" t="str">
            <v>71H50</v>
          </cell>
          <cell r="C340" t="str">
            <v>BI_71H50 - Structures and Improvements</v>
          </cell>
          <cell r="D340" t="str">
            <v>ER_7001</v>
          </cell>
          <cell r="E340" t="str">
            <v>7001</v>
          </cell>
          <cell r="F340" t="str">
            <v>ER_7001 - Structures &amp; Improv</v>
          </cell>
          <cell r="G340" t="str">
            <v>Structures and Improvements/Furniture</v>
          </cell>
          <cell r="H340" t="str">
            <v>Facilities Capital</v>
          </cell>
          <cell r="I340" t="str">
            <v>Asset Condition</v>
          </cell>
        </row>
        <row r="341">
          <cell r="A341" t="str">
            <v>BI_71H53</v>
          </cell>
          <cell r="B341" t="str">
            <v>71H53</v>
          </cell>
          <cell r="C341" t="str">
            <v>BI_71H53 - Structures and Improvements</v>
          </cell>
          <cell r="D341" t="str">
            <v>ER_7001</v>
          </cell>
          <cell r="E341" t="str">
            <v>7001</v>
          </cell>
          <cell r="F341" t="str">
            <v>ER_7001 - Structures &amp; Improv</v>
          </cell>
          <cell r="G341" t="str">
            <v>Structures and Improvements/Furniture</v>
          </cell>
          <cell r="H341" t="str">
            <v>Facilities Capital</v>
          </cell>
          <cell r="I341" t="str">
            <v>Asset Condition</v>
          </cell>
        </row>
        <row r="342">
          <cell r="A342" t="str">
            <v>BI_71J53</v>
          </cell>
          <cell r="B342" t="str">
            <v>71J53</v>
          </cell>
          <cell r="C342" t="str">
            <v>BI_71J53 - Structure and Improvements</v>
          </cell>
          <cell r="D342" t="str">
            <v>ER_7001</v>
          </cell>
          <cell r="E342" t="str">
            <v>7001</v>
          </cell>
          <cell r="F342" t="str">
            <v>ER_7001 - Structures &amp; Improv</v>
          </cell>
          <cell r="G342" t="str">
            <v>Structures and Improvements/Furniture</v>
          </cell>
          <cell r="H342" t="str">
            <v>Facilities Capital</v>
          </cell>
          <cell r="I342" t="str">
            <v>Asset Condition</v>
          </cell>
        </row>
        <row r="343">
          <cell r="A343" t="str">
            <v>BI_71K50</v>
          </cell>
          <cell r="B343" t="str">
            <v>71K50</v>
          </cell>
          <cell r="C343" t="str">
            <v>BI_71K50 - Structures and Improvements</v>
          </cell>
          <cell r="D343" t="str">
            <v>ER_7001</v>
          </cell>
          <cell r="E343" t="str">
            <v>7001</v>
          </cell>
          <cell r="F343" t="str">
            <v>ER_7001 - Structures &amp; Improv</v>
          </cell>
          <cell r="G343" t="str">
            <v>Structures and Improvements/Furniture</v>
          </cell>
          <cell r="H343" t="str">
            <v>Facilities Capital</v>
          </cell>
          <cell r="I343" t="str">
            <v>Asset Condition</v>
          </cell>
        </row>
        <row r="344">
          <cell r="A344" t="str">
            <v>BI_71K51</v>
          </cell>
          <cell r="B344" t="str">
            <v>71K51</v>
          </cell>
          <cell r="C344" t="str">
            <v>BI_71K51 - Structures and Improvements</v>
          </cell>
          <cell r="D344" t="str">
            <v>ER_7001</v>
          </cell>
          <cell r="E344" t="str">
            <v>7001</v>
          </cell>
          <cell r="F344" t="str">
            <v>ER_7001 - Structures &amp; Improv</v>
          </cell>
          <cell r="G344" t="str">
            <v>Structures and Improvements/Furniture</v>
          </cell>
          <cell r="H344" t="str">
            <v>Facilities Capital</v>
          </cell>
          <cell r="I344" t="str">
            <v>Asset Condition</v>
          </cell>
        </row>
        <row r="345">
          <cell r="A345" t="str">
            <v>BI_71L50</v>
          </cell>
          <cell r="B345" t="str">
            <v>71L50</v>
          </cell>
          <cell r="C345" t="str">
            <v>BI_71L50 - Structures &amp; Improvements</v>
          </cell>
          <cell r="D345" t="str">
            <v>ER_7001</v>
          </cell>
          <cell r="E345" t="str">
            <v>7001</v>
          </cell>
          <cell r="F345" t="str">
            <v>ER_7001 - Structures &amp; Improv</v>
          </cell>
          <cell r="G345" t="str">
            <v>Structures and Improvements/Furniture</v>
          </cell>
          <cell r="H345" t="str">
            <v>Facilities Capital</v>
          </cell>
          <cell r="I345" t="str">
            <v>Asset Condition</v>
          </cell>
        </row>
        <row r="346">
          <cell r="A346" t="str">
            <v>BI_71L53</v>
          </cell>
          <cell r="B346" t="str">
            <v>71L53</v>
          </cell>
          <cell r="C346" t="str">
            <v>BI_71L53 - Structure and Improvements</v>
          </cell>
          <cell r="D346" t="str">
            <v>ER_7001</v>
          </cell>
          <cell r="E346" t="str">
            <v>7001</v>
          </cell>
          <cell r="F346" t="str">
            <v>ER_7001 - Structures &amp; Improv</v>
          </cell>
          <cell r="G346" t="str">
            <v>Structures and Improvements/Furniture</v>
          </cell>
          <cell r="H346" t="str">
            <v>Facilities Capital</v>
          </cell>
          <cell r="I346" t="str">
            <v>Asset Condition</v>
          </cell>
        </row>
        <row r="347">
          <cell r="A347" t="str">
            <v>BI_71P09</v>
          </cell>
          <cell r="B347" t="str">
            <v>71P09</v>
          </cell>
          <cell r="C347" t="str">
            <v>BI_71P09 - Structures &amp; Improvements</v>
          </cell>
          <cell r="D347" t="str">
            <v>ER_7001</v>
          </cell>
          <cell r="E347" t="str">
            <v>7001</v>
          </cell>
          <cell r="F347" t="str">
            <v>ER_7001 - Structures &amp; Improv</v>
          </cell>
          <cell r="G347" t="str">
            <v>Structures and Improvements/Furniture</v>
          </cell>
          <cell r="H347" t="str">
            <v>Facilities Capital</v>
          </cell>
          <cell r="I347" t="str">
            <v>Asset Condition</v>
          </cell>
        </row>
        <row r="348">
          <cell r="A348" t="str">
            <v>BI_71P50</v>
          </cell>
          <cell r="B348" t="str">
            <v>71P50</v>
          </cell>
          <cell r="C348" t="str">
            <v>BI_71P50 - Structure and Improvements</v>
          </cell>
          <cell r="D348" t="str">
            <v>ER_7001</v>
          </cell>
          <cell r="E348" t="str">
            <v>7001</v>
          </cell>
          <cell r="F348" t="str">
            <v>ER_7001 - Structures &amp; Improv</v>
          </cell>
          <cell r="G348" t="str">
            <v>Structures and Improvements/Furniture</v>
          </cell>
          <cell r="H348" t="str">
            <v>Facilities Capital</v>
          </cell>
          <cell r="I348" t="str">
            <v>Asset Condition</v>
          </cell>
        </row>
        <row r="349">
          <cell r="A349" t="str">
            <v>BI_71P51</v>
          </cell>
          <cell r="B349" t="str">
            <v>71P51</v>
          </cell>
          <cell r="C349" t="str">
            <v>BI_71P51 - Structures and Improvements</v>
          </cell>
          <cell r="D349" t="str">
            <v>ER_7001</v>
          </cell>
          <cell r="E349" t="str">
            <v>7001</v>
          </cell>
          <cell r="F349" t="str">
            <v>ER_7001 - Structures &amp; Improv</v>
          </cell>
          <cell r="G349" t="str">
            <v>Structures and Improvements/Furniture</v>
          </cell>
          <cell r="H349" t="str">
            <v>Facilities Capital</v>
          </cell>
          <cell r="I349" t="str">
            <v>Asset Condition</v>
          </cell>
        </row>
        <row r="350">
          <cell r="A350" t="str">
            <v>BI_71R50</v>
          </cell>
          <cell r="B350" t="str">
            <v>71R50</v>
          </cell>
          <cell r="C350" t="str">
            <v>BI_71R50 - Structures &amp; Improvm</v>
          </cell>
          <cell r="D350" t="str">
            <v>ER_7001</v>
          </cell>
          <cell r="E350" t="str">
            <v>7001</v>
          </cell>
          <cell r="F350" t="str">
            <v>ER_7001 - Structures &amp; Improv</v>
          </cell>
          <cell r="G350" t="str">
            <v>Structures and Improvements/Furniture</v>
          </cell>
          <cell r="H350" t="str">
            <v>Facilities Capital</v>
          </cell>
          <cell r="I350" t="str">
            <v>Asset Condition</v>
          </cell>
        </row>
        <row r="351">
          <cell r="A351" t="str">
            <v>BI_71W09</v>
          </cell>
          <cell r="B351" t="str">
            <v>71W09</v>
          </cell>
          <cell r="C351" t="str">
            <v>BI_71W09 - Gas &amp; Electric Trouble Enhancements</v>
          </cell>
          <cell r="D351" t="str">
            <v>ER_5007</v>
          </cell>
          <cell r="E351" t="str">
            <v>5007</v>
          </cell>
          <cell r="F351" t="str">
            <v>ER_5007 - AFM Product Development Program</v>
          </cell>
          <cell r="G351" t="str">
            <v>Regular Capital - Pre Business Case</v>
          </cell>
          <cell r="H351" t="str">
            <v>No Function</v>
          </cell>
          <cell r="I351" t="str">
            <v>No Driver</v>
          </cell>
        </row>
        <row r="352">
          <cell r="A352" t="str">
            <v>BI_72H07</v>
          </cell>
          <cell r="B352" t="str">
            <v>72H07</v>
          </cell>
          <cell r="C352" t="str">
            <v>BI_72H07 - HVAC Project 2007 Service Building Controls</v>
          </cell>
          <cell r="D352" t="str">
            <v>ER_7050</v>
          </cell>
          <cell r="E352" t="str">
            <v>7050</v>
          </cell>
          <cell r="F352" t="str">
            <v>ER_7050 - Productivity Initiative</v>
          </cell>
          <cell r="G352" t="str">
            <v>Productivity</v>
          </cell>
          <cell r="H352" t="str">
            <v>Productivity Function</v>
          </cell>
          <cell r="I352" t="str">
            <v>No Driver</v>
          </cell>
        </row>
        <row r="353">
          <cell r="A353" t="str">
            <v>BI_72L53</v>
          </cell>
          <cell r="B353" t="str">
            <v>72L53</v>
          </cell>
          <cell r="C353" t="str">
            <v>BI_72L53 - Mini Excavators (5)</v>
          </cell>
          <cell r="D353" t="str">
            <v>ER_7050</v>
          </cell>
          <cell r="E353" t="str">
            <v>7050</v>
          </cell>
          <cell r="F353" t="str">
            <v>ER_7050 - Productivity Initiative</v>
          </cell>
          <cell r="G353" t="str">
            <v>Productivity</v>
          </cell>
          <cell r="H353" t="str">
            <v>Productivity Function</v>
          </cell>
          <cell r="I353" t="str">
            <v>No Driver</v>
          </cell>
        </row>
        <row r="354">
          <cell r="A354" t="str">
            <v>BI_73P09</v>
          </cell>
          <cell r="B354" t="str">
            <v>73P09</v>
          </cell>
          <cell r="C354" t="str">
            <v>BI_73P09 - Virtual Server Technology</v>
          </cell>
          <cell r="D354" t="str">
            <v>ER_7050</v>
          </cell>
          <cell r="E354" t="str">
            <v>7050</v>
          </cell>
          <cell r="F354" t="str">
            <v>ER_7050 - Productivity Initiative</v>
          </cell>
          <cell r="G354" t="str">
            <v>Productivity</v>
          </cell>
          <cell r="H354" t="str">
            <v>Productivity Function</v>
          </cell>
          <cell r="I354" t="str">
            <v>No Driver</v>
          </cell>
        </row>
        <row r="355">
          <cell r="A355" t="str">
            <v>BI_74H07</v>
          </cell>
          <cell r="B355" t="str">
            <v>74H07</v>
          </cell>
          <cell r="C355" t="str">
            <v>BI_74H07 - Klamath Falls Service Center</v>
          </cell>
          <cell r="D355" t="str">
            <v>ER_7004</v>
          </cell>
          <cell r="E355" t="str">
            <v>7004</v>
          </cell>
          <cell r="F355" t="str">
            <v>ER_7004 - Klamath Falls Service Center</v>
          </cell>
          <cell r="G355" t="str">
            <v>Regular Capital - Pre Business Case</v>
          </cell>
          <cell r="H355" t="str">
            <v>No Function</v>
          </cell>
          <cell r="I355" t="str">
            <v>No Driver</v>
          </cell>
        </row>
        <row r="356">
          <cell r="A356" t="str">
            <v>BI_75A52</v>
          </cell>
          <cell r="B356" t="str">
            <v>75A52</v>
          </cell>
          <cell r="C356" t="str">
            <v>BI_75A52 - Office Machines and Equipment</v>
          </cell>
          <cell r="D356" t="str">
            <v>ER_7002</v>
          </cell>
          <cell r="E356" t="str">
            <v>7002</v>
          </cell>
          <cell r="F356" t="str">
            <v>ER_7002 - Office Mach &amp; Equiq</v>
          </cell>
          <cell r="G356" t="str">
            <v>Capital Tools &amp; Stores</v>
          </cell>
          <cell r="H356" t="str">
            <v>Other Subfunction</v>
          </cell>
          <cell r="I356" t="str">
            <v>Asset Condition</v>
          </cell>
        </row>
        <row r="357">
          <cell r="A357" t="str">
            <v>BI_75B50</v>
          </cell>
          <cell r="B357" t="str">
            <v>75B50</v>
          </cell>
          <cell r="C357" t="str">
            <v>BI_75B50 - Office Machines and Equipment</v>
          </cell>
          <cell r="D357" t="str">
            <v>ER_7002</v>
          </cell>
          <cell r="E357" t="str">
            <v>7002</v>
          </cell>
          <cell r="F357" t="str">
            <v>ER_7002 - Office Mach &amp; Equiq</v>
          </cell>
          <cell r="G357" t="str">
            <v>Capital Tools &amp; Stores</v>
          </cell>
          <cell r="H357" t="str">
            <v>Other Subfunction</v>
          </cell>
          <cell r="I357" t="str">
            <v>Asset Condition</v>
          </cell>
        </row>
        <row r="358">
          <cell r="A358" t="str">
            <v>BI_75B53</v>
          </cell>
          <cell r="B358" t="str">
            <v>75B53</v>
          </cell>
          <cell r="C358" t="str">
            <v>BI_75B53 - Office Machines and Equipment</v>
          </cell>
          <cell r="D358" t="str">
            <v>ER_7002</v>
          </cell>
          <cell r="E358" t="str">
            <v>7002</v>
          </cell>
          <cell r="F358" t="str">
            <v>ER_7002 - Office Mach &amp; Equiq</v>
          </cell>
          <cell r="G358" t="str">
            <v>Capital Tools &amp; Stores</v>
          </cell>
          <cell r="H358" t="str">
            <v>Other Subfunction</v>
          </cell>
          <cell r="I358" t="str">
            <v>Asset Condition</v>
          </cell>
        </row>
        <row r="359">
          <cell r="A359" t="str">
            <v>BI_75E01</v>
          </cell>
          <cell r="B359" t="str">
            <v>75E01</v>
          </cell>
          <cell r="C359" t="str">
            <v>BI_75E01 - Office Machines and Equipment</v>
          </cell>
          <cell r="D359" t="str">
            <v>ER_7002</v>
          </cell>
          <cell r="E359" t="str">
            <v>7002</v>
          </cell>
          <cell r="F359" t="str">
            <v>ER_7002 - Office Mach &amp; Equiq</v>
          </cell>
          <cell r="G359" t="str">
            <v>Capital Tools &amp; Stores</v>
          </cell>
          <cell r="H359" t="str">
            <v>Other Subfunction</v>
          </cell>
          <cell r="I359" t="str">
            <v>Asset Condition</v>
          </cell>
        </row>
        <row r="360">
          <cell r="A360" t="str">
            <v>BI_75E14</v>
          </cell>
          <cell r="B360" t="str">
            <v>75E14</v>
          </cell>
          <cell r="C360" t="str">
            <v>BI_75E14 - Office Machines and Equipment</v>
          </cell>
          <cell r="D360" t="str">
            <v>ER_7002</v>
          </cell>
          <cell r="E360" t="str">
            <v>7002</v>
          </cell>
          <cell r="F360" t="str">
            <v>ER_7002 - Office Mach &amp; Equiq</v>
          </cell>
          <cell r="G360" t="str">
            <v>Capital Tools &amp; Stores</v>
          </cell>
          <cell r="H360" t="str">
            <v>Other Subfunction</v>
          </cell>
          <cell r="I360" t="str">
            <v>Asset Condition</v>
          </cell>
        </row>
        <row r="361">
          <cell r="A361" t="str">
            <v>BI_75G51</v>
          </cell>
          <cell r="B361" t="str">
            <v>75G51</v>
          </cell>
          <cell r="C361" t="str">
            <v>BI_75G51 - Office Machines and Equipment</v>
          </cell>
          <cell r="D361" t="str">
            <v>ER_7002</v>
          </cell>
          <cell r="E361" t="str">
            <v>7002</v>
          </cell>
          <cell r="F361" t="str">
            <v>ER_7002 - Office Mach &amp; Equiq</v>
          </cell>
          <cell r="G361" t="str">
            <v>Capital Tools &amp; Stores</v>
          </cell>
          <cell r="H361" t="str">
            <v>Other Subfunction</v>
          </cell>
          <cell r="I361" t="str">
            <v>Asset Condition</v>
          </cell>
        </row>
        <row r="362">
          <cell r="A362" t="str">
            <v>BI_75G54</v>
          </cell>
          <cell r="B362" t="str">
            <v>75G54</v>
          </cell>
          <cell r="C362" t="str">
            <v>BI_75G54 - Office Machines and Equipment</v>
          </cell>
          <cell r="D362" t="str">
            <v>ER_7002</v>
          </cell>
          <cell r="E362" t="str">
            <v>7002</v>
          </cell>
          <cell r="F362" t="str">
            <v>ER_7002 - Office Mach &amp; Equiq</v>
          </cell>
          <cell r="G362" t="str">
            <v>Capital Tools &amp; Stores</v>
          </cell>
          <cell r="H362" t="str">
            <v>Other Subfunction</v>
          </cell>
          <cell r="I362" t="str">
            <v>Asset Condition</v>
          </cell>
        </row>
        <row r="363">
          <cell r="A363" t="str">
            <v>BI_75H04</v>
          </cell>
          <cell r="B363" t="str">
            <v>75H04</v>
          </cell>
          <cell r="C363" t="str">
            <v>BI_75H04 - Office Machines and Equipment</v>
          </cell>
          <cell r="D363" t="str">
            <v>ER_7002</v>
          </cell>
          <cell r="E363" t="str">
            <v>7002</v>
          </cell>
          <cell r="F363" t="str">
            <v>ER_7002 - Office Mach &amp; Equiq</v>
          </cell>
          <cell r="G363" t="str">
            <v>Capital Tools &amp; Stores</v>
          </cell>
          <cell r="H363" t="str">
            <v>Other Subfunction</v>
          </cell>
          <cell r="I363" t="str">
            <v>Asset Condition</v>
          </cell>
        </row>
        <row r="364">
          <cell r="A364" t="str">
            <v>BI_75H51</v>
          </cell>
          <cell r="B364" t="str">
            <v>75H51</v>
          </cell>
          <cell r="C364" t="str">
            <v>BI_75H51 - Office Machines &amp; Equipment</v>
          </cell>
          <cell r="D364" t="str">
            <v>ER_7002</v>
          </cell>
          <cell r="E364" t="str">
            <v>7002</v>
          </cell>
          <cell r="F364" t="str">
            <v>ER_7002 - Office Mach &amp; Equiq</v>
          </cell>
          <cell r="G364" t="str">
            <v>Capital Tools &amp; Stores</v>
          </cell>
          <cell r="H364" t="str">
            <v>Other Subfunction</v>
          </cell>
          <cell r="I364" t="str">
            <v>Asset Condition</v>
          </cell>
        </row>
        <row r="365">
          <cell r="A365" t="str">
            <v>BI_75H54</v>
          </cell>
          <cell r="B365" t="str">
            <v>75H54</v>
          </cell>
          <cell r="C365" t="str">
            <v>BI_75H54 - Office Machines and Equipment</v>
          </cell>
          <cell r="D365" t="str">
            <v>ER_7002</v>
          </cell>
          <cell r="E365" t="str">
            <v>7002</v>
          </cell>
          <cell r="F365" t="str">
            <v>ER_7002 - Office Mach &amp; Equiq</v>
          </cell>
          <cell r="G365" t="str">
            <v>Capital Tools &amp; Stores</v>
          </cell>
          <cell r="H365" t="str">
            <v>Other Subfunction</v>
          </cell>
          <cell r="I365" t="str">
            <v>Asset Condition</v>
          </cell>
        </row>
        <row r="366">
          <cell r="A366" t="str">
            <v>BI_75M09</v>
          </cell>
          <cell r="B366" t="str">
            <v>75M09</v>
          </cell>
          <cell r="C366" t="str">
            <v>BI_75M09 - Office Machines and Equipment</v>
          </cell>
          <cell r="D366" t="str">
            <v>ER_7002</v>
          </cell>
          <cell r="E366" t="str">
            <v>7002</v>
          </cell>
          <cell r="F366" t="str">
            <v>ER_7002 - Office Mach &amp; Equiq</v>
          </cell>
          <cell r="G366" t="str">
            <v>Capital Tools &amp; Stores</v>
          </cell>
          <cell r="H366" t="str">
            <v>Other Subfunction</v>
          </cell>
          <cell r="I366" t="str">
            <v>Asset Condition</v>
          </cell>
        </row>
        <row r="367">
          <cell r="A367" t="str">
            <v>BI_76A56</v>
          </cell>
          <cell r="B367" t="str">
            <v>76A56</v>
          </cell>
          <cell r="C367" t="str">
            <v>BI_76A56 - System Operator Equipment</v>
          </cell>
          <cell r="D367" t="str">
            <v>ER_7003</v>
          </cell>
          <cell r="E367" t="str">
            <v>7003</v>
          </cell>
          <cell r="F367" t="str">
            <v>ER_7003 - Office Furniture</v>
          </cell>
          <cell r="G367" t="str">
            <v>Structures and Improvements/Furniture</v>
          </cell>
          <cell r="H367" t="str">
            <v>Facilities Capital</v>
          </cell>
          <cell r="I367" t="str">
            <v>Asset Condition</v>
          </cell>
        </row>
        <row r="368">
          <cell r="A368" t="str">
            <v>BI_76B02</v>
          </cell>
          <cell r="B368" t="str">
            <v>76B02</v>
          </cell>
          <cell r="C368" t="str">
            <v>BI_76B02 - Office Furniture</v>
          </cell>
          <cell r="D368" t="str">
            <v>ER_7003</v>
          </cell>
          <cell r="E368" t="str">
            <v>7003</v>
          </cell>
          <cell r="F368" t="str">
            <v>ER_7003 - Office Furniture</v>
          </cell>
          <cell r="G368" t="str">
            <v>Structures and Improvements/Furniture</v>
          </cell>
          <cell r="H368" t="str">
            <v>Facilities Capital</v>
          </cell>
          <cell r="I368" t="str">
            <v>Asset Condition</v>
          </cell>
        </row>
        <row r="369">
          <cell r="A369" t="str">
            <v>BI_76B50</v>
          </cell>
          <cell r="B369" t="str">
            <v>76B50</v>
          </cell>
          <cell r="C369" t="str">
            <v>BI_76B50 - Office Furniture</v>
          </cell>
          <cell r="D369" t="str">
            <v>ER_7003</v>
          </cell>
          <cell r="E369" t="str">
            <v>7003</v>
          </cell>
          <cell r="F369" t="str">
            <v>ER_7003 - Office Furniture</v>
          </cell>
          <cell r="G369" t="str">
            <v>Structures and Improvements/Furniture</v>
          </cell>
          <cell r="H369" t="str">
            <v>Facilities Capital</v>
          </cell>
          <cell r="I369" t="str">
            <v>Asset Condition</v>
          </cell>
        </row>
        <row r="370">
          <cell r="A370" t="str">
            <v>BI_76B53</v>
          </cell>
          <cell r="B370" t="str">
            <v>76B53</v>
          </cell>
          <cell r="C370" t="str">
            <v>BI_76B53 - Office Furniture</v>
          </cell>
          <cell r="D370" t="str">
            <v>ER_7003</v>
          </cell>
          <cell r="E370" t="str">
            <v>7003</v>
          </cell>
          <cell r="F370" t="str">
            <v>ER_7003 - Office Furniture</v>
          </cell>
          <cell r="G370" t="str">
            <v>Structures and Improvements/Furniture</v>
          </cell>
          <cell r="H370" t="str">
            <v>Facilities Capital</v>
          </cell>
          <cell r="I370" t="str">
            <v>Asset Condition</v>
          </cell>
        </row>
        <row r="371">
          <cell r="A371" t="str">
            <v>BI_76D53</v>
          </cell>
          <cell r="B371" t="str">
            <v>76D53</v>
          </cell>
          <cell r="C371" t="str">
            <v>BI_76D53 - Office Furniture</v>
          </cell>
          <cell r="D371" t="str">
            <v>ER_7003</v>
          </cell>
          <cell r="E371" t="str">
            <v>7003</v>
          </cell>
          <cell r="F371" t="str">
            <v>ER_7003 - Office Furniture</v>
          </cell>
          <cell r="G371" t="str">
            <v>Structures and Improvements/Furniture</v>
          </cell>
          <cell r="H371" t="str">
            <v>Facilities Capital</v>
          </cell>
          <cell r="I371" t="str">
            <v>Asset Condition</v>
          </cell>
        </row>
        <row r="372">
          <cell r="A372" t="str">
            <v>BI_76H07</v>
          </cell>
          <cell r="B372" t="str">
            <v>76H07</v>
          </cell>
          <cell r="C372" t="str">
            <v>BI_76H07 - Office Furniture</v>
          </cell>
          <cell r="D372" t="str">
            <v>ER_7003</v>
          </cell>
          <cell r="E372" t="str">
            <v>7003</v>
          </cell>
          <cell r="F372" t="str">
            <v>ER_7003 - Office Furniture</v>
          </cell>
          <cell r="G372" t="str">
            <v>Structures and Improvements/Furniture</v>
          </cell>
          <cell r="H372" t="str">
            <v>Facilities Capital</v>
          </cell>
          <cell r="I372" t="str">
            <v>Asset Condition</v>
          </cell>
        </row>
        <row r="373">
          <cell r="A373" t="str">
            <v>BI_76H50</v>
          </cell>
          <cell r="B373" t="str">
            <v>76H50</v>
          </cell>
          <cell r="C373" t="str">
            <v>BI_76H50 - Office Furniture</v>
          </cell>
          <cell r="D373" t="str">
            <v>ER_7003</v>
          </cell>
          <cell r="E373" t="str">
            <v>7003</v>
          </cell>
          <cell r="F373" t="str">
            <v>ER_7003 - Office Furniture</v>
          </cell>
          <cell r="G373" t="str">
            <v>Structures and Improvements/Furniture</v>
          </cell>
          <cell r="H373" t="str">
            <v>Facilities Capital</v>
          </cell>
          <cell r="I373" t="str">
            <v>Asset Condition</v>
          </cell>
        </row>
        <row r="374">
          <cell r="A374" t="str">
            <v>BI_76K53</v>
          </cell>
          <cell r="B374" t="str">
            <v>76K53</v>
          </cell>
          <cell r="C374" t="str">
            <v>BI_76K53 - Office Furniture</v>
          </cell>
          <cell r="D374" t="str">
            <v>ER_7003</v>
          </cell>
          <cell r="E374" t="str">
            <v>7003</v>
          </cell>
          <cell r="F374" t="str">
            <v>ER_7003 - Office Furniture</v>
          </cell>
          <cell r="G374" t="str">
            <v>Structures and Improvements/Furniture</v>
          </cell>
          <cell r="H374" t="str">
            <v>Facilities Capital</v>
          </cell>
          <cell r="I374" t="str">
            <v>Asset Condition</v>
          </cell>
        </row>
        <row r="375">
          <cell r="A375" t="str">
            <v>BI_77A02</v>
          </cell>
          <cell r="B375" t="str">
            <v>77A02</v>
          </cell>
          <cell r="C375" t="str">
            <v>BI_77A02 - Computer Software</v>
          </cell>
          <cell r="D375" t="str">
            <v>ER_5000</v>
          </cell>
          <cell r="E375" t="str">
            <v>5000</v>
          </cell>
          <cell r="F375" t="str">
            <v>ER_5000 - Computer Software</v>
          </cell>
          <cell r="G375" t="str">
            <v>Regular Capital - Pre Business Case</v>
          </cell>
          <cell r="H375" t="str">
            <v>No Function</v>
          </cell>
          <cell r="I375" t="str">
            <v>No Driver</v>
          </cell>
        </row>
        <row r="376">
          <cell r="A376" t="str">
            <v>BI_77A07</v>
          </cell>
          <cell r="B376" t="str">
            <v>77A07</v>
          </cell>
          <cell r="C376" t="str">
            <v>BI_77A07 - Computer Software</v>
          </cell>
          <cell r="D376" t="str">
            <v>ER_5000</v>
          </cell>
          <cell r="E376" t="str">
            <v>5000</v>
          </cell>
          <cell r="F376" t="str">
            <v>ER_5000 - Computer Software</v>
          </cell>
          <cell r="G376" t="str">
            <v>Regular Capital - Pre Business Case</v>
          </cell>
          <cell r="H376" t="str">
            <v>No Function</v>
          </cell>
          <cell r="I376" t="str">
            <v>No Driver</v>
          </cell>
        </row>
        <row r="377">
          <cell r="A377" t="str">
            <v>BI_77A09</v>
          </cell>
          <cell r="B377" t="str">
            <v>77A09</v>
          </cell>
          <cell r="C377" t="str">
            <v>BI_77A09 - Computer Software</v>
          </cell>
          <cell r="D377" t="str">
            <v>ER_5000</v>
          </cell>
          <cell r="E377" t="str">
            <v>5000</v>
          </cell>
          <cell r="F377" t="str">
            <v>ER_5000 - Computer Software</v>
          </cell>
          <cell r="G377" t="str">
            <v>Regular Capital - Pre Business Case</v>
          </cell>
          <cell r="H377" t="str">
            <v>No Function</v>
          </cell>
          <cell r="I377" t="str">
            <v>No Driver</v>
          </cell>
        </row>
        <row r="378">
          <cell r="A378" t="str">
            <v>BI_77A50</v>
          </cell>
          <cell r="B378" t="str">
            <v>77A50</v>
          </cell>
          <cell r="C378" t="str">
            <v>BI_77A50 - Chance Cutout Planned Replacement</v>
          </cell>
          <cell r="D378" t="str">
            <v>ER_7050</v>
          </cell>
          <cell r="E378" t="str">
            <v>7050</v>
          </cell>
          <cell r="F378" t="str">
            <v>ER_7050 - Productivity Initiative</v>
          </cell>
          <cell r="G378" t="str">
            <v>Productivity</v>
          </cell>
          <cell r="H378" t="str">
            <v>Productivity Function</v>
          </cell>
          <cell r="I378" t="str">
            <v>No Driver</v>
          </cell>
        </row>
        <row r="379">
          <cell r="A379" t="str">
            <v>BI_77A56</v>
          </cell>
          <cell r="B379" t="str">
            <v>77A56</v>
          </cell>
          <cell r="C379" t="str">
            <v>BI_77A56 - Computer Software</v>
          </cell>
          <cell r="D379" t="str">
            <v>ER_5000</v>
          </cell>
          <cell r="E379" t="str">
            <v>5000</v>
          </cell>
          <cell r="F379" t="str">
            <v>ER_5000 - Computer Software</v>
          </cell>
          <cell r="G379" t="str">
            <v>Regular Capital - Pre Business Case</v>
          </cell>
          <cell r="H379" t="str">
            <v>No Function</v>
          </cell>
          <cell r="I379" t="str">
            <v>No Driver</v>
          </cell>
        </row>
        <row r="380">
          <cell r="A380" t="str">
            <v>BI_77A57</v>
          </cell>
          <cell r="B380" t="str">
            <v>77A57</v>
          </cell>
          <cell r="C380" t="str">
            <v>BI_77A57 - Computer Software</v>
          </cell>
          <cell r="D380" t="str">
            <v>ER_5000</v>
          </cell>
          <cell r="E380" t="str">
            <v>5000</v>
          </cell>
          <cell r="F380" t="str">
            <v>ER_5000 - Computer Software</v>
          </cell>
          <cell r="G380" t="str">
            <v>Regular Capital - Pre Business Case</v>
          </cell>
          <cell r="H380" t="str">
            <v>No Function</v>
          </cell>
          <cell r="I380" t="str">
            <v>No Driver</v>
          </cell>
        </row>
        <row r="381">
          <cell r="A381" t="str">
            <v>BI_77B09</v>
          </cell>
          <cell r="B381" t="str">
            <v>77B09</v>
          </cell>
          <cell r="C381" t="str">
            <v>BI_77B09 - Spokane Imux: RP, F&amp;C, NW</v>
          </cell>
          <cell r="D381" t="str">
            <v>ER_7050</v>
          </cell>
          <cell r="E381" t="str">
            <v>7050</v>
          </cell>
          <cell r="F381" t="str">
            <v>ER_7050 - Productivity Initiative</v>
          </cell>
          <cell r="G381" t="str">
            <v>Productivity</v>
          </cell>
          <cell r="H381" t="str">
            <v>Productivity Function</v>
          </cell>
          <cell r="I381" t="str">
            <v>No Driver</v>
          </cell>
        </row>
        <row r="382">
          <cell r="A382" t="str">
            <v>BI_77B53</v>
          </cell>
          <cell r="B382" t="str">
            <v>77B53</v>
          </cell>
          <cell r="C382" t="str">
            <v>BI_77B53 - Pullman</v>
          </cell>
          <cell r="D382" t="str">
            <v>ER_5000</v>
          </cell>
          <cell r="E382" t="str">
            <v>5000</v>
          </cell>
          <cell r="F382" t="str">
            <v>ER_5000 - Computer Software</v>
          </cell>
          <cell r="G382" t="str">
            <v>Regular Capital - Pre Business Case</v>
          </cell>
          <cell r="H382" t="str">
            <v>No Function</v>
          </cell>
          <cell r="I382" t="str">
            <v>No Driver</v>
          </cell>
        </row>
        <row r="383">
          <cell r="A383" t="str">
            <v>BI_77B55</v>
          </cell>
          <cell r="B383" t="str">
            <v>77B55</v>
          </cell>
          <cell r="C383" t="str">
            <v>BI_77B55 - Computer Software</v>
          </cell>
          <cell r="D383" t="str">
            <v>ER_5000</v>
          </cell>
          <cell r="E383" t="str">
            <v>5000</v>
          </cell>
          <cell r="F383" t="str">
            <v>ER_5000 - Computer Software</v>
          </cell>
          <cell r="G383" t="str">
            <v>Regular Capital - Pre Business Case</v>
          </cell>
          <cell r="H383" t="str">
            <v>No Function</v>
          </cell>
          <cell r="I383" t="str">
            <v>No Driver</v>
          </cell>
        </row>
        <row r="384">
          <cell r="A384" t="str">
            <v>BI_77C08</v>
          </cell>
          <cell r="B384" t="str">
            <v>77C08</v>
          </cell>
          <cell r="C384" t="str">
            <v>BI_77C08 - Computer Software</v>
          </cell>
          <cell r="D384" t="str">
            <v>ER_5000</v>
          </cell>
          <cell r="E384" t="str">
            <v>5000</v>
          </cell>
          <cell r="F384" t="str">
            <v>ER_5000 - Computer Software</v>
          </cell>
          <cell r="G384" t="str">
            <v>Regular Capital - Pre Business Case</v>
          </cell>
          <cell r="H384" t="str">
            <v>No Function</v>
          </cell>
          <cell r="I384" t="str">
            <v>No Driver</v>
          </cell>
        </row>
        <row r="385">
          <cell r="A385" t="str">
            <v>BI_77C51</v>
          </cell>
          <cell r="B385" t="str">
            <v>77C51</v>
          </cell>
          <cell r="C385" t="str">
            <v>BI_77C51 - Computer Software</v>
          </cell>
          <cell r="D385" t="str">
            <v>ER_5000</v>
          </cell>
          <cell r="E385" t="str">
            <v>5000</v>
          </cell>
          <cell r="F385" t="str">
            <v>ER_5000 - Computer Software</v>
          </cell>
          <cell r="G385" t="str">
            <v>Regular Capital - Pre Business Case</v>
          </cell>
          <cell r="H385" t="str">
            <v>No Function</v>
          </cell>
          <cell r="I385" t="str">
            <v>No Driver</v>
          </cell>
        </row>
        <row r="386">
          <cell r="A386" t="str">
            <v>BI_77D09</v>
          </cell>
          <cell r="B386" t="str">
            <v>77D09</v>
          </cell>
          <cell r="C386" t="str">
            <v>BI_77D09 - Computer Software</v>
          </cell>
          <cell r="D386" t="str">
            <v>ER_5000</v>
          </cell>
          <cell r="E386" t="str">
            <v>5000</v>
          </cell>
          <cell r="F386" t="str">
            <v>ER_5000 - Computer Software</v>
          </cell>
          <cell r="G386" t="str">
            <v>Regular Capital - Pre Business Case</v>
          </cell>
          <cell r="H386" t="str">
            <v>No Function</v>
          </cell>
          <cell r="I386" t="str">
            <v>No Driver</v>
          </cell>
        </row>
        <row r="387">
          <cell r="A387" t="str">
            <v>BI_77D54</v>
          </cell>
          <cell r="B387" t="str">
            <v>77D54</v>
          </cell>
          <cell r="C387" t="str">
            <v>BI_77D54 - Computer Software</v>
          </cell>
          <cell r="D387" t="str">
            <v>ER_5000</v>
          </cell>
          <cell r="E387" t="str">
            <v>5000</v>
          </cell>
          <cell r="F387" t="str">
            <v>ER_5000 - Computer Software</v>
          </cell>
          <cell r="G387" t="str">
            <v>Regular Capital - Pre Business Case</v>
          </cell>
          <cell r="H387" t="str">
            <v>No Function</v>
          </cell>
          <cell r="I387" t="str">
            <v>No Driver</v>
          </cell>
        </row>
        <row r="388">
          <cell r="A388" t="str">
            <v>BI_77E07</v>
          </cell>
          <cell r="B388" t="str">
            <v>77E07</v>
          </cell>
          <cell r="C388" t="str">
            <v>BI_77E07 - Computer Software</v>
          </cell>
          <cell r="D388" t="str">
            <v>ER_5000</v>
          </cell>
          <cell r="E388" t="str">
            <v>5000</v>
          </cell>
          <cell r="F388" t="str">
            <v>ER_5000 - Computer Software</v>
          </cell>
          <cell r="G388" t="str">
            <v>Regular Capital - Pre Business Case</v>
          </cell>
          <cell r="H388" t="str">
            <v>No Function</v>
          </cell>
          <cell r="I388" t="str">
            <v>No Driver</v>
          </cell>
        </row>
        <row r="389">
          <cell r="A389" t="str">
            <v>BI_77E50</v>
          </cell>
          <cell r="B389" t="str">
            <v>77E50</v>
          </cell>
          <cell r="C389" t="str">
            <v>BI_77E50 - Computer Software</v>
          </cell>
          <cell r="D389" t="str">
            <v>ER_5000</v>
          </cell>
          <cell r="E389" t="str">
            <v>5000</v>
          </cell>
          <cell r="F389" t="str">
            <v>ER_5000 - Computer Software</v>
          </cell>
          <cell r="G389" t="str">
            <v>Regular Capital - Pre Business Case</v>
          </cell>
          <cell r="H389" t="str">
            <v>No Function</v>
          </cell>
          <cell r="I389" t="str">
            <v>No Driver</v>
          </cell>
        </row>
        <row r="390">
          <cell r="A390" t="str">
            <v>BI_77E55</v>
          </cell>
          <cell r="B390" t="str">
            <v>77E55</v>
          </cell>
          <cell r="C390" t="str">
            <v>BI_77E55 - Computer Software</v>
          </cell>
          <cell r="D390" t="str">
            <v>ER_5000</v>
          </cell>
          <cell r="E390" t="str">
            <v>5000</v>
          </cell>
          <cell r="F390" t="str">
            <v>ER_5000 - Computer Software</v>
          </cell>
          <cell r="G390" t="str">
            <v>Regular Capital - Pre Business Case</v>
          </cell>
          <cell r="H390" t="str">
            <v>No Function</v>
          </cell>
          <cell r="I390" t="str">
            <v>No Driver</v>
          </cell>
        </row>
        <row r="391">
          <cell r="A391" t="str">
            <v>BI_77F50</v>
          </cell>
          <cell r="B391" t="str">
            <v>77F50</v>
          </cell>
          <cell r="C391" t="str">
            <v>BI_77F50 - Computer Software</v>
          </cell>
          <cell r="D391" t="str">
            <v>ER_5000</v>
          </cell>
          <cell r="E391" t="str">
            <v>5000</v>
          </cell>
          <cell r="F391" t="str">
            <v>ER_5000 - Computer Software</v>
          </cell>
          <cell r="G391" t="str">
            <v>Regular Capital - Pre Business Case</v>
          </cell>
          <cell r="H391" t="str">
            <v>No Function</v>
          </cell>
          <cell r="I391" t="str">
            <v>No Driver</v>
          </cell>
        </row>
        <row r="392">
          <cell r="A392" t="str">
            <v>BI_77F51</v>
          </cell>
          <cell r="B392" t="str">
            <v>77F51</v>
          </cell>
          <cell r="C392" t="str">
            <v>BI_77F51 - Computer Software</v>
          </cell>
          <cell r="D392" t="str">
            <v>ER_5000</v>
          </cell>
          <cell r="E392" t="str">
            <v>5000</v>
          </cell>
          <cell r="F392" t="str">
            <v>ER_5000 - Computer Software</v>
          </cell>
          <cell r="G392" t="str">
            <v>Regular Capital - Pre Business Case</v>
          </cell>
          <cell r="H392" t="str">
            <v>No Function</v>
          </cell>
          <cell r="I392" t="str">
            <v>No Driver</v>
          </cell>
        </row>
        <row r="393">
          <cell r="A393" t="str">
            <v>BI_77G02</v>
          </cell>
          <cell r="B393" t="str">
            <v>77G02</v>
          </cell>
          <cell r="C393" t="str">
            <v>BI_77G02 - Computer Software</v>
          </cell>
          <cell r="D393" t="str">
            <v>ER_5000</v>
          </cell>
          <cell r="E393" t="str">
            <v>5000</v>
          </cell>
          <cell r="F393" t="str">
            <v>ER_5000 - Computer Software</v>
          </cell>
          <cell r="G393" t="str">
            <v>Regular Capital - Pre Business Case</v>
          </cell>
          <cell r="H393" t="str">
            <v>No Function</v>
          </cell>
          <cell r="I393" t="str">
            <v>No Driver</v>
          </cell>
        </row>
        <row r="394">
          <cell r="A394" t="str">
            <v>BI_77G51</v>
          </cell>
          <cell r="B394" t="str">
            <v>77G51</v>
          </cell>
          <cell r="C394" t="str">
            <v>BI_77G51 - Computer Software</v>
          </cell>
          <cell r="D394" t="str">
            <v>ER_5000</v>
          </cell>
          <cell r="E394" t="str">
            <v>5000</v>
          </cell>
          <cell r="F394" t="str">
            <v>ER_5000 - Computer Software</v>
          </cell>
          <cell r="G394" t="str">
            <v>Regular Capital - Pre Business Case</v>
          </cell>
          <cell r="H394" t="str">
            <v>No Function</v>
          </cell>
          <cell r="I394" t="str">
            <v>No Driver</v>
          </cell>
        </row>
        <row r="395">
          <cell r="A395" t="str">
            <v>BI_77H07</v>
          </cell>
          <cell r="B395" t="str">
            <v>77H07</v>
          </cell>
          <cell r="C395" t="str">
            <v>BI_77H07 - Computer Software</v>
          </cell>
          <cell r="D395" t="str">
            <v>ER_5000</v>
          </cell>
          <cell r="E395" t="str">
            <v>5000</v>
          </cell>
          <cell r="F395" t="str">
            <v>ER_5000 - Computer Software</v>
          </cell>
          <cell r="G395" t="str">
            <v>Regular Capital - Pre Business Case</v>
          </cell>
          <cell r="H395" t="str">
            <v>No Function</v>
          </cell>
          <cell r="I395" t="str">
            <v>No Driver</v>
          </cell>
        </row>
        <row r="396">
          <cell r="A396" t="str">
            <v>BI_77H51</v>
          </cell>
          <cell r="B396" t="str">
            <v>77H51</v>
          </cell>
          <cell r="C396" t="str">
            <v>BI_77H51 - Computer Software</v>
          </cell>
          <cell r="D396" t="str">
            <v>ER_5000</v>
          </cell>
          <cell r="E396" t="str">
            <v>5000</v>
          </cell>
          <cell r="F396" t="str">
            <v>ER_5000 - Computer Software</v>
          </cell>
          <cell r="G396" t="str">
            <v>Regular Capital - Pre Business Case</v>
          </cell>
          <cell r="H396" t="str">
            <v>No Function</v>
          </cell>
          <cell r="I396" t="str">
            <v>No Driver</v>
          </cell>
        </row>
        <row r="397">
          <cell r="A397" t="str">
            <v>BI_77J54</v>
          </cell>
          <cell r="B397" t="str">
            <v>77J54</v>
          </cell>
          <cell r="C397" t="str">
            <v>BI_77J54 - Computer Software</v>
          </cell>
          <cell r="D397" t="str">
            <v>ER_5000</v>
          </cell>
          <cell r="E397" t="str">
            <v>5000</v>
          </cell>
          <cell r="F397" t="str">
            <v>ER_5000 - Computer Software</v>
          </cell>
          <cell r="G397" t="str">
            <v>Regular Capital - Pre Business Case</v>
          </cell>
          <cell r="H397" t="str">
            <v>No Function</v>
          </cell>
          <cell r="I397" t="str">
            <v>No Driver</v>
          </cell>
        </row>
        <row r="398">
          <cell r="A398" t="str">
            <v>BI_77K07</v>
          </cell>
          <cell r="B398" t="str">
            <v>77K07</v>
          </cell>
          <cell r="C398" t="str">
            <v>BI_77K07 - Computer Software</v>
          </cell>
          <cell r="D398" t="str">
            <v>ER_5000</v>
          </cell>
          <cell r="E398" t="str">
            <v>5000</v>
          </cell>
          <cell r="F398" t="str">
            <v>ER_5000 - Computer Software</v>
          </cell>
          <cell r="G398" t="str">
            <v>Regular Capital - Pre Business Case</v>
          </cell>
          <cell r="H398" t="str">
            <v>No Function</v>
          </cell>
          <cell r="I398" t="str">
            <v>No Driver</v>
          </cell>
        </row>
        <row r="399">
          <cell r="A399" t="str">
            <v>BI_77K51</v>
          </cell>
          <cell r="B399" t="str">
            <v>77K51</v>
          </cell>
          <cell r="C399" t="str">
            <v>BI_77K51 - Computer Software</v>
          </cell>
          <cell r="D399" t="str">
            <v>ER_5000</v>
          </cell>
          <cell r="E399" t="str">
            <v>5000</v>
          </cell>
          <cell r="F399" t="str">
            <v>ER_5000 - Computer Software</v>
          </cell>
          <cell r="G399" t="str">
            <v>Regular Capital - Pre Business Case</v>
          </cell>
          <cell r="H399" t="str">
            <v>No Function</v>
          </cell>
          <cell r="I399" t="str">
            <v>No Driver</v>
          </cell>
        </row>
        <row r="400">
          <cell r="A400" t="str">
            <v>BI_77K54</v>
          </cell>
          <cell r="B400" t="str">
            <v>77K54</v>
          </cell>
          <cell r="C400" t="str">
            <v>BI_77K54 - Financial Systems</v>
          </cell>
          <cell r="D400" t="str">
            <v>ER_5000</v>
          </cell>
          <cell r="E400" t="str">
            <v>5000</v>
          </cell>
          <cell r="F400" t="str">
            <v>ER_5000 - Computer Software</v>
          </cell>
          <cell r="G400" t="str">
            <v>Regular Capital - Pre Business Case</v>
          </cell>
          <cell r="H400" t="str">
            <v>No Function</v>
          </cell>
          <cell r="I400" t="str">
            <v>No Driver</v>
          </cell>
        </row>
        <row r="401">
          <cell r="A401" t="str">
            <v>BI_77L09</v>
          </cell>
          <cell r="B401" t="str">
            <v>77L09</v>
          </cell>
          <cell r="C401" t="str">
            <v>BI_77L09 - Computer Software</v>
          </cell>
          <cell r="D401" t="str">
            <v>ER_5000</v>
          </cell>
          <cell r="E401" t="str">
            <v>5000</v>
          </cell>
          <cell r="F401" t="str">
            <v>ER_5000 - Computer Software</v>
          </cell>
          <cell r="G401" t="str">
            <v>Regular Capital - Pre Business Case</v>
          </cell>
          <cell r="H401" t="str">
            <v>No Function</v>
          </cell>
          <cell r="I401" t="str">
            <v>No Driver</v>
          </cell>
        </row>
        <row r="402">
          <cell r="A402" t="str">
            <v>BI_77L51</v>
          </cell>
          <cell r="B402" t="str">
            <v>77L51</v>
          </cell>
          <cell r="C402" t="str">
            <v>BI_77L51 - Computer Software</v>
          </cell>
          <cell r="D402" t="str">
            <v>ER_5000</v>
          </cell>
          <cell r="E402" t="str">
            <v>5000</v>
          </cell>
          <cell r="F402" t="str">
            <v>ER_5000 - Computer Software</v>
          </cell>
          <cell r="G402" t="str">
            <v>Regular Capital - Pre Business Case</v>
          </cell>
          <cell r="H402" t="str">
            <v>No Function</v>
          </cell>
          <cell r="I402" t="str">
            <v>No Driver</v>
          </cell>
        </row>
        <row r="403">
          <cell r="A403" t="str">
            <v>BI_77N01</v>
          </cell>
          <cell r="B403" t="str">
            <v>77N01</v>
          </cell>
          <cell r="C403" t="str">
            <v>BI_77N01 - Computer Software</v>
          </cell>
          <cell r="D403" t="str">
            <v>ER_5000</v>
          </cell>
          <cell r="E403" t="str">
            <v>5000</v>
          </cell>
          <cell r="F403" t="str">
            <v>ER_5000 - Computer Software</v>
          </cell>
          <cell r="G403" t="str">
            <v>Regular Capital - Pre Business Case</v>
          </cell>
          <cell r="H403" t="str">
            <v>No Function</v>
          </cell>
          <cell r="I403" t="str">
            <v>No Driver</v>
          </cell>
        </row>
        <row r="404">
          <cell r="A404" t="str">
            <v>BI_77N09</v>
          </cell>
          <cell r="B404" t="str">
            <v>77N09</v>
          </cell>
          <cell r="C404" t="str">
            <v>BI_77N09 - Computer Software</v>
          </cell>
          <cell r="D404" t="str">
            <v>ER_5000</v>
          </cell>
          <cell r="E404" t="str">
            <v>5000</v>
          </cell>
          <cell r="F404" t="str">
            <v>ER_5000 - Computer Software</v>
          </cell>
          <cell r="G404" t="str">
            <v>Regular Capital - Pre Business Case</v>
          </cell>
          <cell r="H404" t="str">
            <v>No Function</v>
          </cell>
          <cell r="I404" t="str">
            <v>No Driver</v>
          </cell>
        </row>
        <row r="405">
          <cell r="A405" t="str">
            <v>BI_77N50</v>
          </cell>
          <cell r="B405" t="str">
            <v>77N50</v>
          </cell>
          <cell r="C405" t="str">
            <v>BI_77N50 - Computer Software</v>
          </cell>
          <cell r="D405" t="str">
            <v>ER_5000</v>
          </cell>
          <cell r="E405" t="str">
            <v>5000</v>
          </cell>
          <cell r="F405" t="str">
            <v>ER_5000 - Computer Software</v>
          </cell>
          <cell r="G405" t="str">
            <v>Regular Capital - Pre Business Case</v>
          </cell>
          <cell r="H405" t="str">
            <v>No Function</v>
          </cell>
          <cell r="I405" t="str">
            <v>No Driver</v>
          </cell>
        </row>
        <row r="406">
          <cell r="A406" t="str">
            <v>BI_77P09</v>
          </cell>
          <cell r="B406" t="str">
            <v>77P09</v>
          </cell>
          <cell r="C406" t="str">
            <v>BI_77P09 - Computer Software</v>
          </cell>
          <cell r="D406" t="str">
            <v>ER_5000</v>
          </cell>
          <cell r="E406" t="str">
            <v>5000</v>
          </cell>
          <cell r="F406" t="str">
            <v>ER_5000 - Computer Software</v>
          </cell>
          <cell r="G406" t="str">
            <v>Regular Capital - Pre Business Case</v>
          </cell>
          <cell r="H406" t="str">
            <v>No Function</v>
          </cell>
          <cell r="I406" t="str">
            <v>No Driver</v>
          </cell>
        </row>
        <row r="407">
          <cell r="A407" t="str">
            <v>BI_77P51</v>
          </cell>
          <cell r="B407" t="str">
            <v>77P51</v>
          </cell>
          <cell r="C407" t="str">
            <v>BI_77P51 - Computer Software</v>
          </cell>
          <cell r="D407" t="str">
            <v>ER_5000</v>
          </cell>
          <cell r="E407" t="str">
            <v>5000</v>
          </cell>
          <cell r="F407" t="str">
            <v>ER_5000 - Computer Software</v>
          </cell>
          <cell r="G407" t="str">
            <v>Regular Capital - Pre Business Case</v>
          </cell>
          <cell r="H407" t="str">
            <v>No Function</v>
          </cell>
          <cell r="I407" t="str">
            <v>No Driver</v>
          </cell>
        </row>
        <row r="408">
          <cell r="A408" t="str">
            <v>BI_77R11</v>
          </cell>
          <cell r="B408" t="str">
            <v>77R11</v>
          </cell>
          <cell r="C408" t="str">
            <v>BI_77R11 - Computer Software</v>
          </cell>
          <cell r="D408" t="str">
            <v>ER_5000</v>
          </cell>
          <cell r="E408" t="str">
            <v>5000</v>
          </cell>
          <cell r="F408" t="str">
            <v>ER_5000 - Computer Software</v>
          </cell>
          <cell r="G408" t="str">
            <v>Regular Capital - Pre Business Case</v>
          </cell>
          <cell r="H408" t="str">
            <v>No Function</v>
          </cell>
          <cell r="I408" t="str">
            <v>No Driver</v>
          </cell>
        </row>
        <row r="409">
          <cell r="A409" t="str">
            <v>BI_77R55</v>
          </cell>
          <cell r="B409" t="str">
            <v>77R55</v>
          </cell>
          <cell r="C409" t="str">
            <v>BI_77R55 - Computer Software</v>
          </cell>
          <cell r="D409" t="str">
            <v>ER_5000</v>
          </cell>
          <cell r="E409" t="str">
            <v>5000</v>
          </cell>
          <cell r="F409" t="str">
            <v>ER_5000 - Computer Software</v>
          </cell>
          <cell r="G409" t="str">
            <v>Regular Capital - Pre Business Case</v>
          </cell>
          <cell r="H409" t="str">
            <v>No Function</v>
          </cell>
          <cell r="I409" t="str">
            <v>No Driver</v>
          </cell>
        </row>
        <row r="410">
          <cell r="A410" t="str">
            <v>BI_77T07</v>
          </cell>
          <cell r="B410" t="str">
            <v>77T07</v>
          </cell>
          <cell r="C410" t="str">
            <v>BI_77T07 - Computer Software</v>
          </cell>
          <cell r="D410" t="str">
            <v>ER_5000</v>
          </cell>
          <cell r="E410" t="str">
            <v>5000</v>
          </cell>
          <cell r="F410" t="str">
            <v>ER_5000 - Computer Software</v>
          </cell>
          <cell r="G410" t="str">
            <v>Regular Capital - Pre Business Case</v>
          </cell>
          <cell r="H410" t="str">
            <v>No Function</v>
          </cell>
          <cell r="I410" t="str">
            <v>No Driver</v>
          </cell>
        </row>
        <row r="411">
          <cell r="A411" t="str">
            <v>BI_77W09</v>
          </cell>
          <cell r="B411" t="str">
            <v>77W09</v>
          </cell>
          <cell r="C411" t="str">
            <v>BI_77W09 - Computer Software</v>
          </cell>
          <cell r="D411" t="str">
            <v>ER_5000</v>
          </cell>
          <cell r="E411" t="str">
            <v>5000</v>
          </cell>
          <cell r="F411" t="str">
            <v>ER_5000 - Computer Software</v>
          </cell>
          <cell r="G411" t="str">
            <v>Regular Capital - Pre Business Case</v>
          </cell>
          <cell r="H411" t="str">
            <v>No Function</v>
          </cell>
          <cell r="I411" t="str">
            <v>No Driver</v>
          </cell>
        </row>
        <row r="412">
          <cell r="A412" t="str">
            <v>BI_77Z08</v>
          </cell>
          <cell r="B412" t="str">
            <v>77Z08</v>
          </cell>
          <cell r="C412" t="str">
            <v>BI_77Z08 - Computer Software</v>
          </cell>
          <cell r="D412" t="str">
            <v>ER_5000</v>
          </cell>
          <cell r="E412" t="str">
            <v>5000</v>
          </cell>
          <cell r="F412" t="str">
            <v>ER_5000 - Computer Software</v>
          </cell>
          <cell r="G412" t="str">
            <v>Regular Capital - Pre Business Case</v>
          </cell>
          <cell r="H412" t="str">
            <v>No Function</v>
          </cell>
          <cell r="I412" t="str">
            <v>No Driver</v>
          </cell>
        </row>
        <row r="413">
          <cell r="A413" t="str">
            <v>BI_78A02</v>
          </cell>
          <cell r="B413" t="str">
            <v>78A02</v>
          </cell>
          <cell r="C413" t="str">
            <v>BI_78A02 - Computer Hardware</v>
          </cell>
          <cell r="D413" t="str">
            <v>ER_5001</v>
          </cell>
          <cell r="E413" t="str">
            <v>5001</v>
          </cell>
          <cell r="F413" t="str">
            <v>ER_5001 - Computer/Network Hardware</v>
          </cell>
          <cell r="G413" t="str">
            <v>Regular Capital - Pre Business Case</v>
          </cell>
          <cell r="H413" t="str">
            <v>No Function</v>
          </cell>
          <cell r="I413" t="str">
            <v>No Driver</v>
          </cell>
        </row>
        <row r="414">
          <cell r="A414" t="str">
            <v>BI_78A07</v>
          </cell>
          <cell r="B414" t="str">
            <v>78A07</v>
          </cell>
          <cell r="C414" t="str">
            <v>BI_78A07 - Computer Hardware</v>
          </cell>
          <cell r="D414" t="str">
            <v>ER_5001</v>
          </cell>
          <cell r="E414" t="str">
            <v>5001</v>
          </cell>
          <cell r="F414" t="str">
            <v>ER_5001 - Computer/Network Hardware</v>
          </cell>
          <cell r="G414" t="str">
            <v>Regular Capital - Pre Business Case</v>
          </cell>
          <cell r="H414" t="str">
            <v>No Function</v>
          </cell>
          <cell r="I414" t="str">
            <v>No Driver</v>
          </cell>
        </row>
        <row r="415">
          <cell r="A415" t="str">
            <v>BI_78A09</v>
          </cell>
          <cell r="B415" t="str">
            <v>78A09</v>
          </cell>
          <cell r="C415" t="str">
            <v>BI_78A09 - Computer Hardware</v>
          </cell>
          <cell r="D415" t="str">
            <v>ER_5001</v>
          </cell>
          <cell r="E415" t="str">
            <v>5001</v>
          </cell>
          <cell r="F415" t="str">
            <v>ER_5001 - Computer/Network Hardware</v>
          </cell>
          <cell r="G415" t="str">
            <v>Regular Capital - Pre Business Case</v>
          </cell>
          <cell r="H415" t="str">
            <v>No Function</v>
          </cell>
          <cell r="I415" t="str">
            <v>No Driver</v>
          </cell>
        </row>
        <row r="416">
          <cell r="A416" t="str">
            <v>BI_78A50</v>
          </cell>
          <cell r="B416" t="str">
            <v>78A50</v>
          </cell>
          <cell r="C416" t="str">
            <v>BI_78A50 - Computer Hardware</v>
          </cell>
          <cell r="D416" t="str">
            <v>ER_5001</v>
          </cell>
          <cell r="E416" t="str">
            <v>5001</v>
          </cell>
          <cell r="F416" t="str">
            <v>ER_5001 - Computer/Network Hardware</v>
          </cell>
          <cell r="G416" t="str">
            <v>Regular Capital - Pre Business Case</v>
          </cell>
          <cell r="H416" t="str">
            <v>No Function</v>
          </cell>
          <cell r="I416" t="str">
            <v>No Driver</v>
          </cell>
        </row>
        <row r="417">
          <cell r="A417" t="str">
            <v>BI_78A56</v>
          </cell>
          <cell r="B417" t="str">
            <v>78A56</v>
          </cell>
          <cell r="C417" t="str">
            <v>BI_78A56 - Computer Hardware</v>
          </cell>
          <cell r="D417" t="str">
            <v>ER_5001</v>
          </cell>
          <cell r="E417" t="str">
            <v>5001</v>
          </cell>
          <cell r="F417" t="str">
            <v>ER_5001 - Computer/Network Hardware</v>
          </cell>
          <cell r="G417" t="str">
            <v>Regular Capital - Pre Business Case</v>
          </cell>
          <cell r="H417" t="str">
            <v>No Function</v>
          </cell>
          <cell r="I417" t="str">
            <v>No Driver</v>
          </cell>
        </row>
        <row r="418">
          <cell r="A418" t="str">
            <v>BI_78A80</v>
          </cell>
          <cell r="B418" t="str">
            <v>78A80</v>
          </cell>
          <cell r="C418" t="str">
            <v>BI_78A80 - Computer Hardware</v>
          </cell>
          <cell r="D418" t="str">
            <v>ER_5001</v>
          </cell>
          <cell r="E418" t="str">
            <v>5001</v>
          </cell>
          <cell r="F418" t="str">
            <v>ER_5001 - Computer/Network Hardware</v>
          </cell>
          <cell r="G418" t="str">
            <v>Regular Capital - Pre Business Case</v>
          </cell>
          <cell r="H418" t="str">
            <v>No Function</v>
          </cell>
          <cell r="I418" t="str">
            <v>No Driver</v>
          </cell>
        </row>
        <row r="419">
          <cell r="A419" t="str">
            <v>BI_78B09</v>
          </cell>
          <cell r="B419" t="str">
            <v>78B09</v>
          </cell>
          <cell r="C419" t="str">
            <v>BI_78B09 - Computer Hardware</v>
          </cell>
          <cell r="D419" t="str">
            <v>ER_5001</v>
          </cell>
          <cell r="E419" t="str">
            <v>5001</v>
          </cell>
          <cell r="F419" t="str">
            <v>ER_5001 - Computer/Network Hardware</v>
          </cell>
          <cell r="G419" t="str">
            <v>Regular Capital - Pre Business Case</v>
          </cell>
          <cell r="H419" t="str">
            <v>No Function</v>
          </cell>
          <cell r="I419" t="str">
            <v>No Driver</v>
          </cell>
        </row>
        <row r="420">
          <cell r="A420" t="str">
            <v>BI_78C07</v>
          </cell>
          <cell r="B420" t="str">
            <v>78C07</v>
          </cell>
          <cell r="C420" t="str">
            <v>BI_78C07 - Computer Hardware</v>
          </cell>
          <cell r="D420" t="str">
            <v>ER_5001</v>
          </cell>
          <cell r="E420" t="str">
            <v>5001</v>
          </cell>
          <cell r="F420" t="str">
            <v>ER_5001 - Computer/Network Hardware</v>
          </cell>
          <cell r="G420" t="str">
            <v>Regular Capital - Pre Business Case</v>
          </cell>
          <cell r="H420" t="str">
            <v>No Function</v>
          </cell>
          <cell r="I420" t="str">
            <v>No Driver</v>
          </cell>
        </row>
        <row r="421">
          <cell r="A421" t="str">
            <v>BI_78C08</v>
          </cell>
          <cell r="B421" t="str">
            <v>78C08</v>
          </cell>
          <cell r="C421" t="str">
            <v>BI_78C08 - Computer Hardware</v>
          </cell>
          <cell r="D421" t="str">
            <v>ER_5001</v>
          </cell>
          <cell r="E421" t="str">
            <v>5001</v>
          </cell>
          <cell r="F421" t="str">
            <v>ER_5001 - Computer/Network Hardware</v>
          </cell>
          <cell r="G421" t="str">
            <v>Regular Capital - Pre Business Case</v>
          </cell>
          <cell r="H421" t="str">
            <v>No Function</v>
          </cell>
          <cell r="I421" t="str">
            <v>No Driver</v>
          </cell>
        </row>
        <row r="422">
          <cell r="A422" t="str">
            <v>BI_78D50</v>
          </cell>
          <cell r="B422" t="str">
            <v>78D50</v>
          </cell>
          <cell r="C422" t="str">
            <v>BI_78D50 - Computer Hardware</v>
          </cell>
          <cell r="D422" t="str">
            <v>ER_5001</v>
          </cell>
          <cell r="E422" t="str">
            <v>5001</v>
          </cell>
          <cell r="F422" t="str">
            <v>ER_5001 - Computer/Network Hardware</v>
          </cell>
          <cell r="G422" t="str">
            <v>Regular Capital - Pre Business Case</v>
          </cell>
          <cell r="H422" t="str">
            <v>No Function</v>
          </cell>
          <cell r="I422" t="str">
            <v>No Driver</v>
          </cell>
        </row>
        <row r="423">
          <cell r="A423" t="str">
            <v>BI_78D52</v>
          </cell>
          <cell r="B423" t="str">
            <v>78D52</v>
          </cell>
          <cell r="C423" t="str">
            <v>BI_78D52 - Computer Hardware</v>
          </cell>
          <cell r="D423" t="str">
            <v>ER_5001</v>
          </cell>
          <cell r="E423" t="str">
            <v>5001</v>
          </cell>
          <cell r="F423" t="str">
            <v>ER_5001 - Computer/Network Hardware</v>
          </cell>
          <cell r="G423" t="str">
            <v>Regular Capital - Pre Business Case</v>
          </cell>
          <cell r="H423" t="str">
            <v>No Function</v>
          </cell>
          <cell r="I423" t="str">
            <v>No Driver</v>
          </cell>
        </row>
        <row r="424">
          <cell r="A424" t="str">
            <v>BI_78D83</v>
          </cell>
          <cell r="B424" t="str">
            <v>78D83</v>
          </cell>
          <cell r="C424" t="str">
            <v>BI_78D83 - Computer Hardware</v>
          </cell>
          <cell r="D424" t="str">
            <v>ER_5001</v>
          </cell>
          <cell r="E424" t="str">
            <v>5001</v>
          </cell>
          <cell r="F424" t="str">
            <v>ER_5001 - Computer/Network Hardware</v>
          </cell>
          <cell r="G424" t="str">
            <v>Regular Capital - Pre Business Case</v>
          </cell>
          <cell r="H424" t="str">
            <v>No Function</v>
          </cell>
          <cell r="I424" t="str">
            <v>No Driver</v>
          </cell>
        </row>
        <row r="425">
          <cell r="A425" t="str">
            <v>BI_78E07</v>
          </cell>
          <cell r="B425" t="str">
            <v>78E07</v>
          </cell>
          <cell r="C425" t="str">
            <v>BI_78E07 - Computer Hardware</v>
          </cell>
          <cell r="D425" t="str">
            <v>ER_5001</v>
          </cell>
          <cell r="E425" t="str">
            <v>5001</v>
          </cell>
          <cell r="F425" t="str">
            <v>ER_5001 - Computer/Network Hardware</v>
          </cell>
          <cell r="G425" t="str">
            <v>Regular Capital - Pre Business Case</v>
          </cell>
          <cell r="H425" t="str">
            <v>No Function</v>
          </cell>
          <cell r="I425" t="str">
            <v>No Driver</v>
          </cell>
        </row>
        <row r="426">
          <cell r="A426" t="str">
            <v>BI_78F08</v>
          </cell>
          <cell r="B426" t="str">
            <v>78F08</v>
          </cell>
          <cell r="C426" t="str">
            <v>BI_78F08 - Computer Hardware</v>
          </cell>
          <cell r="D426" t="str">
            <v>ER_5001</v>
          </cell>
          <cell r="E426" t="str">
            <v>5001</v>
          </cell>
          <cell r="F426" t="str">
            <v>ER_5001 - Computer/Network Hardware</v>
          </cell>
          <cell r="G426" t="str">
            <v>Regular Capital - Pre Business Case</v>
          </cell>
          <cell r="H426" t="str">
            <v>No Function</v>
          </cell>
          <cell r="I426" t="str">
            <v>No Driver</v>
          </cell>
        </row>
        <row r="427">
          <cell r="A427" t="str">
            <v>BI_78F50</v>
          </cell>
          <cell r="B427" t="str">
            <v>78F50</v>
          </cell>
          <cell r="C427" t="str">
            <v>BI_78F50 - Computer Hardware</v>
          </cell>
          <cell r="D427" t="str">
            <v>ER_5001</v>
          </cell>
          <cell r="E427" t="str">
            <v>5001</v>
          </cell>
          <cell r="F427" t="str">
            <v>ER_5001 - Computer/Network Hardware</v>
          </cell>
          <cell r="G427" t="str">
            <v>Regular Capital - Pre Business Case</v>
          </cell>
          <cell r="H427" t="str">
            <v>No Function</v>
          </cell>
          <cell r="I427" t="str">
            <v>No Driver</v>
          </cell>
        </row>
        <row r="428">
          <cell r="A428" t="str">
            <v>BI_78F51</v>
          </cell>
          <cell r="B428" t="str">
            <v>78F51</v>
          </cell>
          <cell r="C428" t="str">
            <v>BI_78F51 - Computer Hardware</v>
          </cell>
          <cell r="D428" t="str">
            <v>ER_5001</v>
          </cell>
          <cell r="E428" t="str">
            <v>5001</v>
          </cell>
          <cell r="F428" t="str">
            <v>ER_5001 - Computer/Network Hardware</v>
          </cell>
          <cell r="G428" t="str">
            <v>Regular Capital - Pre Business Case</v>
          </cell>
          <cell r="H428" t="str">
            <v>No Function</v>
          </cell>
          <cell r="I428" t="str">
            <v>No Driver</v>
          </cell>
        </row>
        <row r="429">
          <cell r="A429" t="str">
            <v>BI_78G02</v>
          </cell>
          <cell r="B429" t="str">
            <v>78G02</v>
          </cell>
          <cell r="C429" t="str">
            <v>BI_78G02 - Computer Hardware</v>
          </cell>
          <cell r="D429" t="str">
            <v>ER_5001</v>
          </cell>
          <cell r="E429" t="str">
            <v>5001</v>
          </cell>
          <cell r="F429" t="str">
            <v>ER_5001 - Computer/Network Hardware</v>
          </cell>
          <cell r="G429" t="str">
            <v>Regular Capital - Pre Business Case</v>
          </cell>
          <cell r="H429" t="str">
            <v>No Function</v>
          </cell>
          <cell r="I429" t="str">
            <v>No Driver</v>
          </cell>
        </row>
        <row r="430">
          <cell r="A430" t="str">
            <v>BI_78H07</v>
          </cell>
          <cell r="B430" t="str">
            <v>78H07</v>
          </cell>
          <cell r="C430" t="str">
            <v>BI_78H07 - Computer Hardware</v>
          </cell>
          <cell r="D430" t="str">
            <v>ER_5001</v>
          </cell>
          <cell r="E430" t="str">
            <v>5001</v>
          </cell>
          <cell r="F430" t="str">
            <v>ER_5001 - Computer/Network Hardware</v>
          </cell>
          <cell r="G430" t="str">
            <v>Regular Capital - Pre Business Case</v>
          </cell>
          <cell r="H430" t="str">
            <v>No Function</v>
          </cell>
          <cell r="I430" t="str">
            <v>No Driver</v>
          </cell>
        </row>
        <row r="431">
          <cell r="A431" t="str">
            <v>BI_78J51</v>
          </cell>
          <cell r="B431" t="str">
            <v>78J51</v>
          </cell>
          <cell r="C431" t="str">
            <v>BI_78J51 - Computer Hardware</v>
          </cell>
          <cell r="D431" t="str">
            <v>ER_5001</v>
          </cell>
          <cell r="E431" t="str">
            <v>5001</v>
          </cell>
          <cell r="F431" t="str">
            <v>ER_5001 - Computer/Network Hardware</v>
          </cell>
          <cell r="G431" t="str">
            <v>Regular Capital - Pre Business Case</v>
          </cell>
          <cell r="H431" t="str">
            <v>No Function</v>
          </cell>
          <cell r="I431" t="str">
            <v>No Driver</v>
          </cell>
        </row>
        <row r="432">
          <cell r="A432" t="str">
            <v>BI_78L51</v>
          </cell>
          <cell r="B432" t="str">
            <v>78L51</v>
          </cell>
          <cell r="C432" t="str">
            <v>BI_78L51 - Computer Hardware</v>
          </cell>
          <cell r="D432" t="str">
            <v>ER_5001</v>
          </cell>
          <cell r="E432" t="str">
            <v>5001</v>
          </cell>
          <cell r="F432" t="str">
            <v>ER_5001 - Computer/Network Hardware</v>
          </cell>
          <cell r="G432" t="str">
            <v>Regular Capital - Pre Business Case</v>
          </cell>
          <cell r="H432" t="str">
            <v>No Function</v>
          </cell>
          <cell r="I432" t="str">
            <v>No Driver</v>
          </cell>
        </row>
        <row r="433">
          <cell r="A433" t="str">
            <v>BI_78M07</v>
          </cell>
          <cell r="B433" t="str">
            <v>78M07</v>
          </cell>
          <cell r="C433" t="str">
            <v>BI_78M07 - Computer Hardware</v>
          </cell>
          <cell r="D433" t="str">
            <v>ER_5001</v>
          </cell>
          <cell r="E433" t="str">
            <v>5001</v>
          </cell>
          <cell r="F433" t="str">
            <v>ER_5001 - Computer/Network Hardware</v>
          </cell>
          <cell r="G433" t="str">
            <v>Regular Capital - Pre Business Case</v>
          </cell>
          <cell r="H433" t="str">
            <v>No Function</v>
          </cell>
          <cell r="I433" t="str">
            <v>No Driver</v>
          </cell>
        </row>
        <row r="434">
          <cell r="A434" t="str">
            <v>BI_78M09</v>
          </cell>
          <cell r="B434" t="str">
            <v>78M09</v>
          </cell>
          <cell r="C434" t="str">
            <v>BI_78M09 - Computer Hardware</v>
          </cell>
          <cell r="D434" t="str">
            <v>ER_5001</v>
          </cell>
          <cell r="E434" t="str">
            <v>5001</v>
          </cell>
          <cell r="F434" t="str">
            <v>ER_5001 - Computer/Network Hardware</v>
          </cell>
          <cell r="G434" t="str">
            <v>Regular Capital - Pre Business Case</v>
          </cell>
          <cell r="H434" t="str">
            <v>No Function</v>
          </cell>
          <cell r="I434" t="str">
            <v>No Driver</v>
          </cell>
        </row>
        <row r="435">
          <cell r="A435" t="str">
            <v>BI_78N09</v>
          </cell>
          <cell r="B435" t="str">
            <v>78N09</v>
          </cell>
          <cell r="C435" t="str">
            <v>BI_78N09 - Computer/Network Hardware</v>
          </cell>
          <cell r="D435" t="str">
            <v>ER_5001</v>
          </cell>
          <cell r="E435" t="str">
            <v>5001</v>
          </cell>
          <cell r="F435" t="str">
            <v>ER_5001 - Computer/Network Hardware</v>
          </cell>
          <cell r="G435" t="str">
            <v>Regular Capital - Pre Business Case</v>
          </cell>
          <cell r="H435" t="str">
            <v>No Function</v>
          </cell>
          <cell r="I435" t="str">
            <v>No Driver</v>
          </cell>
        </row>
        <row r="436">
          <cell r="A436" t="str">
            <v>BI_78N50</v>
          </cell>
          <cell r="B436" t="str">
            <v>78N50</v>
          </cell>
          <cell r="C436" t="str">
            <v>BI_78N50 - Computer Hardware</v>
          </cell>
          <cell r="D436" t="str">
            <v>ER_5001</v>
          </cell>
          <cell r="E436" t="str">
            <v>5001</v>
          </cell>
          <cell r="F436" t="str">
            <v>ER_5001 - Computer/Network Hardware</v>
          </cell>
          <cell r="G436" t="str">
            <v>Regular Capital - Pre Business Case</v>
          </cell>
          <cell r="H436" t="str">
            <v>No Function</v>
          </cell>
          <cell r="I436" t="str">
            <v>No Driver</v>
          </cell>
        </row>
        <row r="437">
          <cell r="A437" t="str">
            <v>BI_78N54</v>
          </cell>
          <cell r="B437" t="str">
            <v>78N54</v>
          </cell>
          <cell r="C437" t="str">
            <v>BI_78N54 - Computer Hardware</v>
          </cell>
          <cell r="D437" t="str">
            <v>ER_5001</v>
          </cell>
          <cell r="E437" t="str">
            <v>5001</v>
          </cell>
          <cell r="F437" t="str">
            <v>ER_5001 - Computer/Network Hardware</v>
          </cell>
          <cell r="G437" t="str">
            <v>Regular Capital - Pre Business Case</v>
          </cell>
          <cell r="H437" t="str">
            <v>No Function</v>
          </cell>
          <cell r="I437" t="str">
            <v>No Driver</v>
          </cell>
        </row>
        <row r="438">
          <cell r="A438" t="str">
            <v>BI_78P09</v>
          </cell>
          <cell r="B438" t="str">
            <v>78P09</v>
          </cell>
          <cell r="C438" t="str">
            <v>BI_78P09 - Computer/Network Hardware</v>
          </cell>
          <cell r="D438" t="str">
            <v>ER_5001</v>
          </cell>
          <cell r="E438" t="str">
            <v>5001</v>
          </cell>
          <cell r="F438" t="str">
            <v>ER_5001 - Computer/Network Hardware</v>
          </cell>
          <cell r="G438" t="str">
            <v>Regular Capital - Pre Business Case</v>
          </cell>
          <cell r="H438" t="str">
            <v>No Function</v>
          </cell>
          <cell r="I438" t="str">
            <v>No Driver</v>
          </cell>
        </row>
        <row r="439">
          <cell r="A439" t="str">
            <v>BI_78R11</v>
          </cell>
          <cell r="B439" t="str">
            <v>78R11</v>
          </cell>
          <cell r="C439" t="str">
            <v>BI_78R11 - Computer Hardware</v>
          </cell>
          <cell r="D439" t="str">
            <v>ER_5001</v>
          </cell>
          <cell r="E439" t="str">
            <v>5001</v>
          </cell>
          <cell r="F439" t="str">
            <v>ER_5001 - Computer/Network Hardware</v>
          </cell>
          <cell r="G439" t="str">
            <v>Regular Capital - Pre Business Case</v>
          </cell>
          <cell r="H439" t="str">
            <v>No Function</v>
          </cell>
          <cell r="I439" t="str">
            <v>No Driver</v>
          </cell>
        </row>
        <row r="440">
          <cell r="A440" t="str">
            <v>BI_78R55</v>
          </cell>
          <cell r="B440" t="str">
            <v>78R55</v>
          </cell>
          <cell r="C440" t="str">
            <v>BI_78R55 - Computer Hardware</v>
          </cell>
          <cell r="D440" t="str">
            <v>ER_5001</v>
          </cell>
          <cell r="E440" t="str">
            <v>5001</v>
          </cell>
          <cell r="F440" t="str">
            <v>ER_5001 - Computer/Network Hardware</v>
          </cell>
          <cell r="G440" t="str">
            <v>Regular Capital - Pre Business Case</v>
          </cell>
          <cell r="H440" t="str">
            <v>No Function</v>
          </cell>
          <cell r="I440" t="str">
            <v>No Driver</v>
          </cell>
        </row>
        <row r="441">
          <cell r="A441" t="str">
            <v>BI_78S50</v>
          </cell>
          <cell r="B441" t="str">
            <v>78S50</v>
          </cell>
          <cell r="C441" t="str">
            <v>BI_78S50 - Computer Hardware</v>
          </cell>
          <cell r="D441" t="str">
            <v>ER_5001</v>
          </cell>
          <cell r="E441" t="str">
            <v>5001</v>
          </cell>
          <cell r="F441" t="str">
            <v>ER_5001 - Computer/Network Hardware</v>
          </cell>
          <cell r="G441" t="str">
            <v>Regular Capital - Pre Business Case</v>
          </cell>
          <cell r="H441" t="str">
            <v>No Function</v>
          </cell>
          <cell r="I441" t="str">
            <v>No Driver</v>
          </cell>
        </row>
        <row r="442">
          <cell r="A442" t="str">
            <v>BI_78S54</v>
          </cell>
          <cell r="B442" t="str">
            <v>78S54</v>
          </cell>
          <cell r="C442" t="str">
            <v>BI_78S54 - Computer Hardware</v>
          </cell>
          <cell r="D442" t="str">
            <v>ER_5001</v>
          </cell>
          <cell r="E442" t="str">
            <v>5001</v>
          </cell>
          <cell r="F442" t="str">
            <v>ER_5001 - Computer/Network Hardware</v>
          </cell>
          <cell r="G442" t="str">
            <v>Regular Capital - Pre Business Case</v>
          </cell>
          <cell r="H442" t="str">
            <v>No Function</v>
          </cell>
          <cell r="I442" t="str">
            <v>No Driver</v>
          </cell>
        </row>
        <row r="443">
          <cell r="A443" t="str">
            <v>BI_78T07</v>
          </cell>
          <cell r="B443" t="str">
            <v>78T07</v>
          </cell>
          <cell r="C443" t="str">
            <v>BI_78T07 - Computer Hardware</v>
          </cell>
          <cell r="D443" t="str">
            <v>ER_5001</v>
          </cell>
          <cell r="E443" t="str">
            <v>5001</v>
          </cell>
          <cell r="F443" t="str">
            <v>ER_5001 - Computer/Network Hardware</v>
          </cell>
          <cell r="G443" t="str">
            <v>Regular Capital - Pre Business Case</v>
          </cell>
          <cell r="H443" t="str">
            <v>No Function</v>
          </cell>
          <cell r="I443" t="str">
            <v>No Driver</v>
          </cell>
        </row>
        <row r="444">
          <cell r="A444" t="str">
            <v>BI_78W09</v>
          </cell>
          <cell r="B444" t="str">
            <v>78W09</v>
          </cell>
          <cell r="C444" t="str">
            <v>BI_78W09 - Computer Hardware</v>
          </cell>
          <cell r="D444" t="str">
            <v>ER_5001</v>
          </cell>
          <cell r="E444" t="str">
            <v>5001</v>
          </cell>
          <cell r="F444" t="str">
            <v>ER_5001 - Computer/Network Hardware</v>
          </cell>
          <cell r="G444" t="str">
            <v>Regular Capital - Pre Business Case</v>
          </cell>
          <cell r="H444" t="str">
            <v>No Function</v>
          </cell>
          <cell r="I444" t="str">
            <v>No Driver</v>
          </cell>
        </row>
        <row r="445">
          <cell r="A445" t="str">
            <v>BI_78X08</v>
          </cell>
          <cell r="B445" t="str">
            <v>78X08</v>
          </cell>
          <cell r="C445" t="str">
            <v>BI_78X08 - Computer Hardware</v>
          </cell>
          <cell r="D445" t="str">
            <v>ER_5001</v>
          </cell>
          <cell r="E445" t="str">
            <v>5001</v>
          </cell>
          <cell r="F445" t="str">
            <v>ER_5001 - Computer/Network Hardware</v>
          </cell>
          <cell r="G445" t="str">
            <v>Regular Capital - Pre Business Case</v>
          </cell>
          <cell r="H445" t="str">
            <v>No Function</v>
          </cell>
          <cell r="I445" t="str">
            <v>No Driver</v>
          </cell>
        </row>
        <row r="446">
          <cell r="A446" t="str">
            <v>BI_79E07</v>
          </cell>
          <cell r="B446" t="str">
            <v>79E07</v>
          </cell>
          <cell r="C446" t="str">
            <v>BI_79E07 - Security - Generation Facilities</v>
          </cell>
          <cell r="D446" t="str">
            <v>ER_5002</v>
          </cell>
          <cell r="E446" t="str">
            <v>5002</v>
          </cell>
          <cell r="F446" t="str">
            <v>ER_5002 - Security Initiative</v>
          </cell>
          <cell r="G446" t="str">
            <v>Enterprise Security</v>
          </cell>
          <cell r="H446" t="str">
            <v>Security Capital</v>
          </cell>
          <cell r="I446" t="str">
            <v>Customer Service Quality &amp; Reliability</v>
          </cell>
        </row>
        <row r="447">
          <cell r="A447" t="str">
            <v>BI_79H07</v>
          </cell>
          <cell r="B447" t="str">
            <v>79H07</v>
          </cell>
          <cell r="C447" t="str">
            <v>BI_79H07 - Critical Infrastructure/Facility&amp;Cyber Security</v>
          </cell>
          <cell r="D447" t="str">
            <v>ER_5002</v>
          </cell>
          <cell r="E447" t="str">
            <v>5002</v>
          </cell>
          <cell r="F447" t="str">
            <v>ER_5002 - Security Initiative</v>
          </cell>
          <cell r="G447" t="str">
            <v>Enterprise Security</v>
          </cell>
          <cell r="H447" t="str">
            <v>Security Capital</v>
          </cell>
          <cell r="I447" t="str">
            <v>Customer Service Quality &amp; Reliability</v>
          </cell>
        </row>
        <row r="448">
          <cell r="A448" t="str">
            <v>BI_79N09</v>
          </cell>
          <cell r="B448" t="str">
            <v>79N09</v>
          </cell>
          <cell r="C448" t="str">
            <v>BI_79N09 - Critical Infrastructure/Facility&amp;Cyber Security</v>
          </cell>
          <cell r="D448" t="str">
            <v>ER_5002</v>
          </cell>
          <cell r="E448" t="str">
            <v>5002</v>
          </cell>
          <cell r="F448" t="str">
            <v>ER_5002 - Security Initiative</v>
          </cell>
          <cell r="G448" t="str">
            <v>Enterprise Security</v>
          </cell>
          <cell r="H448" t="str">
            <v>Security Capital</v>
          </cell>
          <cell r="I448" t="str">
            <v>Customer Service Quality &amp; Reliability</v>
          </cell>
        </row>
        <row r="449">
          <cell r="A449" t="str">
            <v>BI_79T08</v>
          </cell>
          <cell r="B449" t="str">
            <v>79T08</v>
          </cell>
          <cell r="C449" t="str">
            <v>BI_79T08 - Substation Security</v>
          </cell>
          <cell r="D449" t="str">
            <v>ER_5002</v>
          </cell>
          <cell r="E449" t="str">
            <v>5002</v>
          </cell>
          <cell r="F449" t="str">
            <v>ER_5002 - Security Initiative</v>
          </cell>
          <cell r="G449" t="str">
            <v>Enterprise Security</v>
          </cell>
          <cell r="H449" t="str">
            <v>Security Capital</v>
          </cell>
          <cell r="I449" t="str">
            <v>Customer Service Quality &amp; Reliability</v>
          </cell>
        </row>
        <row r="450">
          <cell r="A450" t="str">
            <v>BI_79W09</v>
          </cell>
          <cell r="B450" t="str">
            <v>79W09</v>
          </cell>
          <cell r="C450" t="str">
            <v>BI_79W09 - Foundation Integration and Source Control</v>
          </cell>
          <cell r="D450" t="str">
            <v>ER_5109</v>
          </cell>
          <cell r="E450" t="str">
            <v>5109</v>
          </cell>
          <cell r="F450" t="str">
            <v>ER_5109 - Foundation Integration and Source Control</v>
          </cell>
          <cell r="G450" t="str">
            <v>Regular Capital - Pre Business Case</v>
          </cell>
          <cell r="H450" t="str">
            <v>No Function</v>
          </cell>
          <cell r="I450" t="str">
            <v>No Driver</v>
          </cell>
        </row>
        <row r="451">
          <cell r="A451" t="str">
            <v>BI_7BH07</v>
          </cell>
          <cell r="B451" t="str">
            <v>7BH07</v>
          </cell>
          <cell r="C451" t="str">
            <v>BI_7BH07 - North Center Road Reroute</v>
          </cell>
          <cell r="D451" t="str">
            <v>ER_7131</v>
          </cell>
          <cell r="E451" t="str">
            <v>7131</v>
          </cell>
          <cell r="F451" t="str">
            <v>ER_7131 - COF Long Term Restructuring Plan Phase 2</v>
          </cell>
          <cell r="G451" t="str">
            <v>Campus Repurposing Phase 2</v>
          </cell>
          <cell r="H451" t="str">
            <v>Facilities Capital</v>
          </cell>
          <cell r="I451" t="str">
            <v>Performance &amp; Capacity</v>
          </cell>
        </row>
        <row r="452">
          <cell r="A452" t="str">
            <v>BI_7DJ53</v>
          </cell>
          <cell r="B452" t="str">
            <v>7DJ53</v>
          </cell>
          <cell r="C452" t="str">
            <v>BI_7DJ53 - Oldtown-Priest River 115kV Distribution</v>
          </cell>
          <cell r="D452" t="str">
            <v>ER_7050</v>
          </cell>
          <cell r="E452" t="str">
            <v>7050</v>
          </cell>
          <cell r="F452" t="str">
            <v>ER_7050 - Productivity Initiative</v>
          </cell>
          <cell r="G452" t="str">
            <v>Productivity</v>
          </cell>
          <cell r="H452" t="str">
            <v>Productivity Function</v>
          </cell>
          <cell r="I452" t="str">
            <v>No Driver</v>
          </cell>
        </row>
        <row r="453">
          <cell r="A453" t="str">
            <v>BI_7SL08</v>
          </cell>
          <cell r="B453" t="str">
            <v>7SL08</v>
          </cell>
          <cell r="C453" t="str">
            <v>BI_7SL08 - Oldtown-Priest River 115kV Substation</v>
          </cell>
          <cell r="D453" t="str">
            <v>ER_7050</v>
          </cell>
          <cell r="E453" t="str">
            <v>7050</v>
          </cell>
          <cell r="F453" t="str">
            <v>ER_7050 - Productivity Initiative</v>
          </cell>
          <cell r="G453" t="str">
            <v>Productivity</v>
          </cell>
          <cell r="H453" t="str">
            <v>Productivity Function</v>
          </cell>
          <cell r="I453" t="str">
            <v>No Driver</v>
          </cell>
        </row>
        <row r="454">
          <cell r="A454" t="str">
            <v>BI_7TL08</v>
          </cell>
          <cell r="B454" t="str">
            <v>7TL08</v>
          </cell>
          <cell r="C454" t="str">
            <v>BI_7TL08 - Oldtown-Priest River 115kV Transmission</v>
          </cell>
          <cell r="D454" t="str">
            <v>ER_7050</v>
          </cell>
          <cell r="E454" t="str">
            <v>7050</v>
          </cell>
          <cell r="F454" t="str">
            <v>ER_7050 - Productivity Initiative</v>
          </cell>
          <cell r="G454" t="str">
            <v>Productivity</v>
          </cell>
          <cell r="H454" t="str">
            <v>Productivity Function</v>
          </cell>
          <cell r="I454" t="str">
            <v>No Driver</v>
          </cell>
        </row>
        <row r="455">
          <cell r="A455" t="str">
            <v>BI_80H53</v>
          </cell>
          <cell r="B455" t="str">
            <v>80H53</v>
          </cell>
          <cell r="C455" t="str">
            <v>BI_80H53 - HDW EZ-Thump</v>
          </cell>
          <cell r="D455" t="str">
            <v>ER_7050</v>
          </cell>
          <cell r="E455" t="str">
            <v>7050</v>
          </cell>
          <cell r="F455" t="str">
            <v>ER_7050 - Productivity Initiative</v>
          </cell>
          <cell r="G455" t="str">
            <v>Productivity</v>
          </cell>
          <cell r="H455" t="str">
            <v>Productivity Function</v>
          </cell>
          <cell r="I455" t="str">
            <v>No Driver</v>
          </cell>
        </row>
        <row r="456">
          <cell r="A456" t="str">
            <v>BI_80K51</v>
          </cell>
          <cell r="B456" t="str">
            <v>80K51</v>
          </cell>
          <cell r="C456" t="str">
            <v>BI_80K51 - Transportation Equipment-System Wide</v>
          </cell>
          <cell r="D456" t="str">
            <v>ER_7000</v>
          </cell>
          <cell r="E456" t="str">
            <v>7000</v>
          </cell>
          <cell r="F456" t="str">
            <v>ER_7000 - Transportation Equip</v>
          </cell>
          <cell r="G456" t="str">
            <v>Fleet Services Capital Plan</v>
          </cell>
          <cell r="H456" t="str">
            <v>Other Subfunction</v>
          </cell>
          <cell r="I456" t="str">
            <v>Asset Condition</v>
          </cell>
        </row>
        <row r="457">
          <cell r="A457" t="str">
            <v>BI_80W09</v>
          </cell>
          <cell r="B457" t="str">
            <v>80W09</v>
          </cell>
          <cell r="C457" t="str">
            <v>BI_80W09 - Kettle Falls Fuel Tracking System</v>
          </cell>
          <cell r="D457" t="str">
            <v>ER_7050</v>
          </cell>
          <cell r="E457" t="str">
            <v>7050</v>
          </cell>
          <cell r="F457" t="str">
            <v>ER_7050 - Productivity Initiative</v>
          </cell>
          <cell r="G457" t="str">
            <v>Productivity</v>
          </cell>
          <cell r="H457" t="str">
            <v>Productivity Function</v>
          </cell>
          <cell r="I457" t="str">
            <v>No Driver</v>
          </cell>
        </row>
        <row r="458">
          <cell r="A458" t="str">
            <v>BI_81A50</v>
          </cell>
          <cell r="B458" t="str">
            <v>81A50</v>
          </cell>
          <cell r="C458" t="str">
            <v>BI_81A50 - Purchase boring machines</v>
          </cell>
          <cell r="D458" t="str">
            <v>ER_7050</v>
          </cell>
          <cell r="E458" t="str">
            <v>7050</v>
          </cell>
          <cell r="F458" t="str">
            <v>ER_7050 - Productivity Initiative</v>
          </cell>
          <cell r="G458" t="str">
            <v>Productivity</v>
          </cell>
          <cell r="H458" t="str">
            <v>Productivity Function</v>
          </cell>
          <cell r="I458" t="str">
            <v>No Driver</v>
          </cell>
        </row>
        <row r="459">
          <cell r="A459" t="str">
            <v>BI_81H07</v>
          </cell>
          <cell r="B459" t="str">
            <v>81H07</v>
          </cell>
          <cell r="C459" t="str">
            <v>BI_81H07 - CDA HVAC Digital Controls</v>
          </cell>
          <cell r="D459" t="str">
            <v>ER_7050</v>
          </cell>
          <cell r="E459" t="str">
            <v>7050</v>
          </cell>
          <cell r="F459" t="str">
            <v>ER_7050 - Productivity Initiative</v>
          </cell>
          <cell r="G459" t="str">
            <v>Productivity</v>
          </cell>
          <cell r="H459" t="str">
            <v>Productivity Function</v>
          </cell>
          <cell r="I459" t="str">
            <v>No Driver</v>
          </cell>
        </row>
        <row r="460">
          <cell r="A460" t="str">
            <v>BI_81K51</v>
          </cell>
          <cell r="B460" t="str">
            <v>81K51</v>
          </cell>
          <cell r="C460" t="str">
            <v>BI_81K51 - Gas Trailers 2008 Productivity</v>
          </cell>
          <cell r="D460" t="str">
            <v>ER_7050</v>
          </cell>
          <cell r="E460" t="str">
            <v>7050</v>
          </cell>
          <cell r="F460" t="str">
            <v>ER_7050 - Productivity Initiative</v>
          </cell>
          <cell r="G460" t="str">
            <v>Productivity</v>
          </cell>
          <cell r="H460" t="str">
            <v>Productivity Function</v>
          </cell>
          <cell r="I460" t="str">
            <v>No Driver</v>
          </cell>
        </row>
        <row r="461">
          <cell r="A461" t="str">
            <v>BI_81P09</v>
          </cell>
          <cell r="B461" t="str">
            <v>81P09</v>
          </cell>
          <cell r="C461" t="str">
            <v>BI_81P09 - Enterprise Call Recording</v>
          </cell>
          <cell r="D461" t="str">
            <v>ER_7050</v>
          </cell>
          <cell r="E461" t="str">
            <v>7050</v>
          </cell>
          <cell r="F461" t="str">
            <v>ER_7050 - Productivity Initiative</v>
          </cell>
          <cell r="G461" t="str">
            <v>Productivity</v>
          </cell>
          <cell r="H461" t="str">
            <v>Productivity Function</v>
          </cell>
          <cell r="I461" t="str">
            <v>No Driver</v>
          </cell>
        </row>
        <row r="462">
          <cell r="A462" t="str">
            <v>BI_82C51</v>
          </cell>
          <cell r="B462" t="str">
            <v>82C51</v>
          </cell>
          <cell r="C462" t="str">
            <v>BI_82C51 - DREE Program</v>
          </cell>
          <cell r="D462" t="str">
            <v>ER_7050</v>
          </cell>
          <cell r="E462" t="str">
            <v>7050</v>
          </cell>
          <cell r="F462" t="str">
            <v>ER_7050 - Productivity Initiative</v>
          </cell>
          <cell r="G462" t="str">
            <v>Productivity</v>
          </cell>
          <cell r="H462" t="str">
            <v>Productivity Function</v>
          </cell>
          <cell r="I462" t="str">
            <v>No Driver</v>
          </cell>
        </row>
        <row r="463">
          <cell r="A463" t="str">
            <v>BI_83I50</v>
          </cell>
          <cell r="B463" t="str">
            <v>83I50</v>
          </cell>
          <cell r="C463" t="str">
            <v>BI_83I50 - Colville Remote Disconnects</v>
          </cell>
          <cell r="D463" t="str">
            <v>ER_7050</v>
          </cell>
          <cell r="E463" t="str">
            <v>7050</v>
          </cell>
          <cell r="F463" t="str">
            <v>ER_7050 - Productivity Initiative</v>
          </cell>
          <cell r="G463" t="str">
            <v>Productivity</v>
          </cell>
          <cell r="H463" t="str">
            <v>Productivity Function</v>
          </cell>
          <cell r="I463" t="str">
            <v>No Driver</v>
          </cell>
        </row>
        <row r="464">
          <cell r="A464" t="str">
            <v>BI_85B50</v>
          </cell>
          <cell r="B464" t="str">
            <v>85B50</v>
          </cell>
          <cell r="C464" t="str">
            <v>BI_85B50 - Stores Equip</v>
          </cell>
          <cell r="D464" t="str">
            <v>ER_7005</v>
          </cell>
          <cell r="E464" t="str">
            <v>7005</v>
          </cell>
          <cell r="F464" t="str">
            <v>ER_7005 - Stores Equip</v>
          </cell>
          <cell r="G464" t="str">
            <v>Capital Tools &amp; Stores</v>
          </cell>
          <cell r="H464" t="str">
            <v>Other Subfunction</v>
          </cell>
          <cell r="I464" t="str">
            <v>Asset Condition</v>
          </cell>
        </row>
        <row r="465">
          <cell r="A465" t="str">
            <v>BI_85B53</v>
          </cell>
          <cell r="B465" t="str">
            <v>85B53</v>
          </cell>
          <cell r="C465" t="str">
            <v>BI_85B53 - Stores Equipment - Minor Blanket</v>
          </cell>
          <cell r="D465" t="str">
            <v>ER_7005</v>
          </cell>
          <cell r="E465" t="str">
            <v>7005</v>
          </cell>
          <cell r="F465" t="str">
            <v>ER_7005 - Stores Equip</v>
          </cell>
          <cell r="G465" t="str">
            <v>Capital Tools &amp; Stores</v>
          </cell>
          <cell r="H465" t="str">
            <v>Other Subfunction</v>
          </cell>
          <cell r="I465" t="str">
            <v>Asset Condition</v>
          </cell>
        </row>
        <row r="466">
          <cell r="A466" t="str">
            <v>BI_85C83</v>
          </cell>
          <cell r="B466" t="str">
            <v>85C83</v>
          </cell>
          <cell r="C466" t="str">
            <v>BI_85C83 - Stores Equip</v>
          </cell>
          <cell r="D466" t="str">
            <v>ER_7005</v>
          </cell>
          <cell r="E466" t="str">
            <v>7005</v>
          </cell>
          <cell r="F466" t="str">
            <v>ER_7005 - Stores Equip</v>
          </cell>
          <cell r="G466" t="str">
            <v>Capital Tools &amp; Stores</v>
          </cell>
          <cell r="H466" t="str">
            <v>Other Subfunction</v>
          </cell>
          <cell r="I466" t="str">
            <v>Asset Condition</v>
          </cell>
        </row>
        <row r="467">
          <cell r="A467" t="str">
            <v>BI_85D83</v>
          </cell>
          <cell r="B467" t="str">
            <v>85D83</v>
          </cell>
          <cell r="C467" t="str">
            <v>BI_85D83 - Stores Equip</v>
          </cell>
          <cell r="D467" t="str">
            <v>ER_7005</v>
          </cell>
          <cell r="E467" t="str">
            <v>7005</v>
          </cell>
          <cell r="F467" t="str">
            <v>ER_7005 - Stores Equip</v>
          </cell>
          <cell r="G467" t="str">
            <v>Capital Tools &amp; Stores</v>
          </cell>
          <cell r="H467" t="str">
            <v>Other Subfunction</v>
          </cell>
          <cell r="I467" t="str">
            <v>Asset Condition</v>
          </cell>
        </row>
        <row r="468">
          <cell r="A468" t="str">
            <v>BI_85E07</v>
          </cell>
          <cell r="B468" t="str">
            <v>85E07</v>
          </cell>
          <cell r="C468" t="str">
            <v>BI_85E07 - Boiler Feed Pump Var Speed Drive Coyote Springs</v>
          </cell>
          <cell r="D468" t="str">
            <v>ER_7050</v>
          </cell>
          <cell r="E468" t="str">
            <v>7050</v>
          </cell>
          <cell r="F468" t="str">
            <v>ER_7050 - Productivity Initiative</v>
          </cell>
          <cell r="G468" t="str">
            <v>Productivity</v>
          </cell>
          <cell r="H468" t="str">
            <v>Productivity Function</v>
          </cell>
          <cell r="I468" t="str">
            <v>No Driver</v>
          </cell>
        </row>
        <row r="469">
          <cell r="A469" t="str">
            <v>BI_85H51</v>
          </cell>
          <cell r="B469" t="str">
            <v>85H51</v>
          </cell>
          <cell r="C469" t="str">
            <v>BI_85H51 - Stores Equip</v>
          </cell>
          <cell r="D469" t="str">
            <v>ER_7005</v>
          </cell>
          <cell r="E469" t="str">
            <v>7005</v>
          </cell>
          <cell r="F469" t="str">
            <v>ER_7005 - Stores Equip</v>
          </cell>
          <cell r="G469" t="str">
            <v>Capital Tools &amp; Stores</v>
          </cell>
          <cell r="H469" t="str">
            <v>Other Subfunction</v>
          </cell>
          <cell r="I469" t="str">
            <v>Asset Condition</v>
          </cell>
        </row>
        <row r="470">
          <cell r="A470" t="str">
            <v>BI_85J51</v>
          </cell>
          <cell r="B470" t="str">
            <v>85J51</v>
          </cell>
          <cell r="C470" t="str">
            <v>BI_85J51 - Stores Equip</v>
          </cell>
          <cell r="D470" t="str">
            <v>ER_7005</v>
          </cell>
          <cell r="E470" t="str">
            <v>7005</v>
          </cell>
          <cell r="F470" t="str">
            <v>ER_7005 - Stores Equip</v>
          </cell>
          <cell r="G470" t="str">
            <v>Capital Tools &amp; Stores</v>
          </cell>
          <cell r="H470" t="str">
            <v>Other Subfunction</v>
          </cell>
          <cell r="I470" t="str">
            <v>Asset Condition</v>
          </cell>
        </row>
        <row r="471">
          <cell r="A471" t="str">
            <v>BI_86A07</v>
          </cell>
          <cell r="B471" t="str">
            <v>86A07</v>
          </cell>
          <cell r="C471" t="str">
            <v>BI_86A07 - Tools/Shop/Garage Equipment-Electric</v>
          </cell>
          <cell r="D471" t="str">
            <v>ER_7006</v>
          </cell>
          <cell r="E471" t="str">
            <v>7006</v>
          </cell>
          <cell r="F471" t="str">
            <v>ER_7006 - Tools Lab &amp; Shop Equipment</v>
          </cell>
          <cell r="G471" t="str">
            <v>Capital Tools &amp; Stores</v>
          </cell>
          <cell r="H471" t="str">
            <v>Other Subfunction</v>
          </cell>
          <cell r="I471" t="str">
            <v>Asset Condition</v>
          </cell>
        </row>
        <row r="472">
          <cell r="A472" t="str">
            <v>BI_86A80</v>
          </cell>
          <cell r="B472" t="str">
            <v>86A80</v>
          </cell>
          <cell r="C472" t="str">
            <v>BI_86A80 - Tools/Shop/Garage Equipment-Electric</v>
          </cell>
          <cell r="D472" t="str">
            <v>ER_7006</v>
          </cell>
          <cell r="E472" t="str">
            <v>7006</v>
          </cell>
          <cell r="F472" t="str">
            <v>ER_7006 - Tools Lab &amp; Shop Equipment</v>
          </cell>
          <cell r="G472" t="str">
            <v>Capital Tools &amp; Stores</v>
          </cell>
          <cell r="H472" t="str">
            <v>Other Subfunction</v>
          </cell>
          <cell r="I472" t="str">
            <v>Asset Condition</v>
          </cell>
        </row>
        <row r="473">
          <cell r="A473" t="str">
            <v>BI_86A81</v>
          </cell>
          <cell r="B473" t="str">
            <v>86A81</v>
          </cell>
          <cell r="C473" t="str">
            <v>BI_86A81 - Tools/Lab/Shop Equipment</v>
          </cell>
          <cell r="D473" t="str">
            <v>ER_7006</v>
          </cell>
          <cell r="E473" t="str">
            <v>7006</v>
          </cell>
          <cell r="F473" t="str">
            <v>ER_7006 - Tools Lab &amp; Shop Equipment</v>
          </cell>
          <cell r="G473" t="str">
            <v>Capital Tools &amp; Stores</v>
          </cell>
          <cell r="H473" t="str">
            <v>Other Subfunction</v>
          </cell>
          <cell r="I473" t="str">
            <v>Asset Condition</v>
          </cell>
        </row>
        <row r="474">
          <cell r="A474" t="str">
            <v>BI_86A82</v>
          </cell>
          <cell r="B474" t="str">
            <v>86A82</v>
          </cell>
          <cell r="C474" t="str">
            <v>BI_86A82 - Tools/Shop/Garage Equipment-Electric</v>
          </cell>
          <cell r="D474" t="str">
            <v>ER_7006</v>
          </cell>
          <cell r="E474" t="str">
            <v>7006</v>
          </cell>
          <cell r="F474" t="str">
            <v>ER_7006 - Tools Lab &amp; Shop Equipment</v>
          </cell>
          <cell r="G474" t="str">
            <v>Capital Tools &amp; Stores</v>
          </cell>
          <cell r="H474" t="str">
            <v>Other Subfunction</v>
          </cell>
          <cell r="I474" t="str">
            <v>Asset Condition</v>
          </cell>
        </row>
        <row r="475">
          <cell r="A475" t="str">
            <v>BI_86A83</v>
          </cell>
          <cell r="B475" t="str">
            <v>86A83</v>
          </cell>
          <cell r="C475" t="str">
            <v>BI_86A83 - Tools/Lab/Shop Equipment</v>
          </cell>
          <cell r="D475" t="str">
            <v>ER_7006</v>
          </cell>
          <cell r="E475" t="str">
            <v>7006</v>
          </cell>
          <cell r="F475" t="str">
            <v>ER_7006 - Tools Lab &amp; Shop Equipment</v>
          </cell>
          <cell r="G475" t="str">
            <v>Capital Tools &amp; Stores</v>
          </cell>
          <cell r="H475" t="str">
            <v>Other Subfunction</v>
          </cell>
          <cell r="I475" t="str">
            <v>Asset Condition</v>
          </cell>
        </row>
        <row r="476">
          <cell r="A476" t="str">
            <v>BI_86B02</v>
          </cell>
          <cell r="B476" t="str">
            <v>86B02</v>
          </cell>
          <cell r="C476" t="str">
            <v>BI_86B02 - Tools/Shop/Garage Equipment-Electric</v>
          </cell>
          <cell r="D476" t="str">
            <v>ER_7006</v>
          </cell>
          <cell r="E476" t="str">
            <v>7006</v>
          </cell>
          <cell r="F476" t="str">
            <v>ER_7006 - Tools Lab &amp; Shop Equipment</v>
          </cell>
          <cell r="G476" t="str">
            <v>Capital Tools &amp; Stores</v>
          </cell>
          <cell r="H476" t="str">
            <v>Other Subfunction</v>
          </cell>
          <cell r="I476" t="str">
            <v>Asset Condition</v>
          </cell>
        </row>
        <row r="477">
          <cell r="A477" t="str">
            <v>BI_86B09</v>
          </cell>
          <cell r="B477" t="str">
            <v>86B09</v>
          </cell>
          <cell r="C477" t="str">
            <v>BI_86B09 - Tools/Shop/Labs Equipment-Electric</v>
          </cell>
          <cell r="D477" t="str">
            <v>ER_7006</v>
          </cell>
          <cell r="E477" t="str">
            <v>7006</v>
          </cell>
          <cell r="F477" t="str">
            <v>ER_7006 - Tools Lab &amp; Shop Equipment</v>
          </cell>
          <cell r="G477" t="str">
            <v>Capital Tools &amp; Stores</v>
          </cell>
          <cell r="H477" t="str">
            <v>Other Subfunction</v>
          </cell>
          <cell r="I477" t="str">
            <v>Asset Condition</v>
          </cell>
        </row>
        <row r="478">
          <cell r="A478" t="str">
            <v>BI_86B50</v>
          </cell>
          <cell r="B478" t="str">
            <v>86B50</v>
          </cell>
          <cell r="C478" t="str">
            <v>BI_86B50 - Tools/Shop/Labs Equipment-Electric</v>
          </cell>
          <cell r="D478" t="str">
            <v>ER_7006</v>
          </cell>
          <cell r="E478" t="str">
            <v>7006</v>
          </cell>
          <cell r="F478" t="str">
            <v>ER_7006 - Tools Lab &amp; Shop Equipment</v>
          </cell>
          <cell r="G478" t="str">
            <v>Capital Tools &amp; Stores</v>
          </cell>
          <cell r="H478" t="str">
            <v>Other Subfunction</v>
          </cell>
          <cell r="I478" t="str">
            <v>Asset Condition</v>
          </cell>
        </row>
        <row r="479">
          <cell r="A479" t="str">
            <v>BI_86B51</v>
          </cell>
          <cell r="B479" t="str">
            <v>86B51</v>
          </cell>
          <cell r="C479" t="str">
            <v>BI_86B51 - Tools/Lab/Shop Equipment</v>
          </cell>
          <cell r="D479" t="str">
            <v>ER_7006</v>
          </cell>
          <cell r="E479" t="str">
            <v>7006</v>
          </cell>
          <cell r="F479" t="str">
            <v>ER_7006 - Tools Lab &amp; Shop Equipment</v>
          </cell>
          <cell r="G479" t="str">
            <v>Capital Tools &amp; Stores</v>
          </cell>
          <cell r="H479" t="str">
            <v>Other Subfunction</v>
          </cell>
          <cell r="I479" t="str">
            <v>Asset Condition</v>
          </cell>
        </row>
        <row r="480">
          <cell r="A480" t="str">
            <v>BI_86B53</v>
          </cell>
          <cell r="B480" t="str">
            <v>86B53</v>
          </cell>
          <cell r="C480" t="str">
            <v>BI_86B53 - Tools/Shop/Labs Equipment-Electric</v>
          </cell>
          <cell r="D480" t="str">
            <v>ER_7006</v>
          </cell>
          <cell r="E480" t="str">
            <v>7006</v>
          </cell>
          <cell r="F480" t="str">
            <v>ER_7006 - Tools Lab &amp; Shop Equipment</v>
          </cell>
          <cell r="G480" t="str">
            <v>Capital Tools &amp; Stores</v>
          </cell>
          <cell r="H480" t="str">
            <v>Other Subfunction</v>
          </cell>
          <cell r="I480" t="str">
            <v>Asset Condition</v>
          </cell>
        </row>
        <row r="481">
          <cell r="A481" t="str">
            <v>BI_86C51</v>
          </cell>
          <cell r="B481" t="str">
            <v>86C51</v>
          </cell>
          <cell r="C481" t="str">
            <v>BI_86C51 - TS&amp;G Elec Tools</v>
          </cell>
          <cell r="D481" t="str">
            <v>ER_7006</v>
          </cell>
          <cell r="E481" t="str">
            <v>7006</v>
          </cell>
          <cell r="F481" t="str">
            <v>ER_7006 - Tools Lab &amp; Shop Equipment</v>
          </cell>
          <cell r="G481" t="str">
            <v>Capital Tools &amp; Stores</v>
          </cell>
          <cell r="H481" t="str">
            <v>Other Subfunction</v>
          </cell>
          <cell r="I481" t="str">
            <v>Asset Condition</v>
          </cell>
        </row>
        <row r="482">
          <cell r="A482" t="str">
            <v>BI_86C81</v>
          </cell>
          <cell r="B482" t="str">
            <v>86C81</v>
          </cell>
          <cell r="C482" t="str">
            <v>BI_86C81 - Tools/Shop/Labs Equipment-Electric</v>
          </cell>
          <cell r="D482" t="str">
            <v>ER_7006</v>
          </cell>
          <cell r="E482" t="str">
            <v>7006</v>
          </cell>
          <cell r="F482" t="str">
            <v>ER_7006 - Tools Lab &amp; Shop Equipment</v>
          </cell>
          <cell r="G482" t="str">
            <v>Capital Tools &amp; Stores</v>
          </cell>
          <cell r="H482" t="str">
            <v>Other Subfunction</v>
          </cell>
          <cell r="I482" t="str">
            <v>Asset Condition</v>
          </cell>
        </row>
        <row r="483">
          <cell r="A483" t="str">
            <v>BI_86D09</v>
          </cell>
          <cell r="B483" t="str">
            <v>86D09</v>
          </cell>
          <cell r="C483" t="str">
            <v>BI_86D09 - Tools/Shop/Garage Equipment-Electric</v>
          </cell>
          <cell r="D483" t="str">
            <v>ER_7006</v>
          </cell>
          <cell r="E483" t="str">
            <v>7006</v>
          </cell>
          <cell r="F483" t="str">
            <v>ER_7006 - Tools Lab &amp; Shop Equipment</v>
          </cell>
          <cell r="G483" t="str">
            <v>Capital Tools &amp; Stores</v>
          </cell>
          <cell r="H483" t="str">
            <v>Other Subfunction</v>
          </cell>
          <cell r="I483" t="str">
            <v>Asset Condition</v>
          </cell>
        </row>
        <row r="484">
          <cell r="A484" t="str">
            <v>BI_86D53</v>
          </cell>
          <cell r="B484" t="str">
            <v>86D53</v>
          </cell>
          <cell r="C484" t="str">
            <v>BI_86D53 - Tools/Shop/Labs Equipment-Electric</v>
          </cell>
          <cell r="D484" t="str">
            <v>ER_7006</v>
          </cell>
          <cell r="E484" t="str">
            <v>7006</v>
          </cell>
          <cell r="F484" t="str">
            <v>ER_7006 - Tools Lab &amp; Shop Equipment</v>
          </cell>
          <cell r="G484" t="str">
            <v>Capital Tools &amp; Stores</v>
          </cell>
          <cell r="H484" t="str">
            <v>Other Subfunction</v>
          </cell>
          <cell r="I484" t="str">
            <v>Asset Condition</v>
          </cell>
        </row>
        <row r="485">
          <cell r="A485" t="str">
            <v>BI_86D83</v>
          </cell>
          <cell r="B485" t="str">
            <v>86D83</v>
          </cell>
          <cell r="C485" t="str">
            <v>BI_86D83 - Tools/Shop/Garage Equipment-Electric</v>
          </cell>
          <cell r="D485" t="str">
            <v>ER_7006</v>
          </cell>
          <cell r="E485" t="str">
            <v>7006</v>
          </cell>
          <cell r="F485" t="str">
            <v>ER_7006 - Tools Lab &amp; Shop Equipment</v>
          </cell>
          <cell r="G485" t="str">
            <v>Capital Tools &amp; Stores</v>
          </cell>
          <cell r="H485" t="str">
            <v>Other Subfunction</v>
          </cell>
          <cell r="I485" t="str">
            <v>Asset Condition</v>
          </cell>
        </row>
        <row r="486">
          <cell r="A486" t="str">
            <v>BI_86F08</v>
          </cell>
          <cell r="B486" t="str">
            <v>86F08</v>
          </cell>
          <cell r="C486" t="str">
            <v>BI_86F08 - Tools/Shop/Garage Equipment-Electric</v>
          </cell>
          <cell r="D486" t="str">
            <v>ER_7006</v>
          </cell>
          <cell r="E486" t="str">
            <v>7006</v>
          </cell>
          <cell r="F486" t="str">
            <v>ER_7006 - Tools Lab &amp; Shop Equipment</v>
          </cell>
          <cell r="G486" t="str">
            <v>Capital Tools &amp; Stores</v>
          </cell>
          <cell r="H486" t="str">
            <v>Other Subfunction</v>
          </cell>
          <cell r="I486" t="str">
            <v>Asset Condition</v>
          </cell>
        </row>
        <row r="487">
          <cell r="A487" t="str">
            <v>BI_86G02</v>
          </cell>
          <cell r="B487" t="str">
            <v>86G02</v>
          </cell>
          <cell r="C487" t="str">
            <v>BI_86G02 - Tools/Shop/Garage Equipment-Electric</v>
          </cell>
          <cell r="D487" t="str">
            <v>ER_7006</v>
          </cell>
          <cell r="E487" t="str">
            <v>7006</v>
          </cell>
          <cell r="F487" t="str">
            <v>ER_7006 - Tools Lab &amp; Shop Equipment</v>
          </cell>
          <cell r="G487" t="str">
            <v>Capital Tools &amp; Stores</v>
          </cell>
          <cell r="H487" t="str">
            <v>Other Subfunction</v>
          </cell>
          <cell r="I487" t="str">
            <v>Asset Condition</v>
          </cell>
        </row>
        <row r="488">
          <cell r="A488" t="str">
            <v>BI_86H07</v>
          </cell>
          <cell r="B488" t="str">
            <v>86H07</v>
          </cell>
          <cell r="C488" t="str">
            <v>BI_86H07 - Tools/Shop/Labs Equipment-Electric</v>
          </cell>
          <cell r="D488" t="str">
            <v>ER_7006</v>
          </cell>
          <cell r="E488" t="str">
            <v>7006</v>
          </cell>
          <cell r="F488" t="str">
            <v>ER_7006 - Tools Lab &amp; Shop Equipment</v>
          </cell>
          <cell r="G488" t="str">
            <v>Capital Tools &amp; Stores</v>
          </cell>
          <cell r="H488" t="str">
            <v>Other Subfunction</v>
          </cell>
          <cell r="I488" t="str">
            <v>Asset Condition</v>
          </cell>
        </row>
        <row r="489">
          <cell r="A489" t="str">
            <v>BI_86H50</v>
          </cell>
          <cell r="B489" t="str">
            <v>86H50</v>
          </cell>
          <cell r="C489" t="str">
            <v>BI_86H50 - Tools/Shop/Garage Equipment-Electric</v>
          </cell>
          <cell r="D489" t="str">
            <v>ER_7006</v>
          </cell>
          <cell r="E489" t="str">
            <v>7006</v>
          </cell>
          <cell r="F489" t="str">
            <v>ER_7006 - Tools Lab &amp; Shop Equipment</v>
          </cell>
          <cell r="G489" t="str">
            <v>Capital Tools &amp; Stores</v>
          </cell>
          <cell r="H489" t="str">
            <v>Other Subfunction</v>
          </cell>
          <cell r="I489" t="str">
            <v>Asset Condition</v>
          </cell>
        </row>
        <row r="490">
          <cell r="A490" t="str">
            <v>BI_86H53</v>
          </cell>
          <cell r="B490" t="str">
            <v>86H53</v>
          </cell>
          <cell r="C490" t="str">
            <v>BI_86H53 - Stores Equip</v>
          </cell>
          <cell r="D490" t="str">
            <v>ER_7006</v>
          </cell>
          <cell r="E490" t="str">
            <v>7006</v>
          </cell>
          <cell r="F490" t="str">
            <v>ER_7006 - Tools Lab &amp; Shop Equipment</v>
          </cell>
          <cell r="G490" t="str">
            <v>Capital Tools &amp; Stores</v>
          </cell>
          <cell r="H490" t="str">
            <v>Other Subfunction</v>
          </cell>
          <cell r="I490" t="str">
            <v>Asset Condition</v>
          </cell>
        </row>
        <row r="491">
          <cell r="A491" t="str">
            <v>BI_86J51</v>
          </cell>
          <cell r="B491" t="str">
            <v>86J51</v>
          </cell>
          <cell r="C491" t="str">
            <v>BI_86J51 - Tools/Lab/Shop Equipment</v>
          </cell>
          <cell r="D491" t="str">
            <v>ER_7006</v>
          </cell>
          <cell r="E491" t="str">
            <v>7006</v>
          </cell>
          <cell r="F491" t="str">
            <v>ER_7006 - Tools Lab &amp; Shop Equipment</v>
          </cell>
          <cell r="G491" t="str">
            <v>Capital Tools &amp; Stores</v>
          </cell>
          <cell r="H491" t="str">
            <v>Other Subfunction</v>
          </cell>
          <cell r="I491" t="str">
            <v>Asset Condition</v>
          </cell>
        </row>
        <row r="492">
          <cell r="A492" t="str">
            <v>BI_86J53</v>
          </cell>
          <cell r="B492" t="str">
            <v>86J53</v>
          </cell>
          <cell r="C492" t="str">
            <v>BI_86J53 - Tools/Lab/Shop Equipment - Electric</v>
          </cell>
          <cell r="D492" t="str">
            <v>ER_7006</v>
          </cell>
          <cell r="E492" t="str">
            <v>7006</v>
          </cell>
          <cell r="F492" t="str">
            <v>ER_7006 - Tools Lab &amp; Shop Equipment</v>
          </cell>
          <cell r="G492" t="str">
            <v>Capital Tools &amp; Stores</v>
          </cell>
          <cell r="H492" t="str">
            <v>Other Subfunction</v>
          </cell>
          <cell r="I492" t="str">
            <v>Asset Condition</v>
          </cell>
        </row>
        <row r="493">
          <cell r="A493" t="str">
            <v>BI_86K07</v>
          </cell>
          <cell r="B493" t="str">
            <v>86K07</v>
          </cell>
          <cell r="C493" t="str">
            <v>BI_86K07 - Tools/Lab/Shop Equipment - Electric</v>
          </cell>
          <cell r="D493" t="str">
            <v>ER_7006</v>
          </cell>
          <cell r="E493" t="str">
            <v>7006</v>
          </cell>
          <cell r="F493" t="str">
            <v>ER_7006 - Tools Lab &amp; Shop Equipment</v>
          </cell>
          <cell r="G493" t="str">
            <v>Capital Tools &amp; Stores</v>
          </cell>
          <cell r="H493" t="str">
            <v>Other Subfunction</v>
          </cell>
          <cell r="I493" t="str">
            <v>Asset Condition</v>
          </cell>
        </row>
        <row r="494">
          <cell r="A494" t="str">
            <v>BI_86K51</v>
          </cell>
          <cell r="B494" t="str">
            <v>86K51</v>
          </cell>
          <cell r="C494" t="str">
            <v>BI_86K51 - Tools/Lab/Shop Equipment - Electric</v>
          </cell>
          <cell r="D494" t="str">
            <v>ER_7006</v>
          </cell>
          <cell r="E494" t="str">
            <v>7006</v>
          </cell>
          <cell r="F494" t="str">
            <v>ER_7006 - Tools Lab &amp; Shop Equipment</v>
          </cell>
          <cell r="G494" t="str">
            <v>Capital Tools &amp; Stores</v>
          </cell>
          <cell r="H494" t="str">
            <v>Other Subfunction</v>
          </cell>
          <cell r="I494" t="str">
            <v>Asset Condition</v>
          </cell>
        </row>
        <row r="495">
          <cell r="A495" t="str">
            <v>BI_86L07</v>
          </cell>
          <cell r="B495" t="str">
            <v>86L07</v>
          </cell>
          <cell r="C495" t="str">
            <v>BI_86L07 - Ts&amp;G Equip-Electr</v>
          </cell>
          <cell r="D495" t="str">
            <v>ER_7006</v>
          </cell>
          <cell r="E495" t="str">
            <v>7006</v>
          </cell>
          <cell r="F495" t="str">
            <v>ER_7006 - Tools Lab &amp; Shop Equipment</v>
          </cell>
          <cell r="G495" t="str">
            <v>Capital Tools &amp; Stores</v>
          </cell>
          <cell r="H495" t="str">
            <v>Other Subfunction</v>
          </cell>
          <cell r="I495" t="str">
            <v>Asset Condition</v>
          </cell>
        </row>
        <row r="496">
          <cell r="A496" t="str">
            <v>BI_86L50</v>
          </cell>
          <cell r="B496" t="str">
            <v>86L50</v>
          </cell>
          <cell r="C496" t="str">
            <v>BI_86L50 - Tools/Lab/Shop Equipment - Electric</v>
          </cell>
          <cell r="D496" t="str">
            <v>ER_7006</v>
          </cell>
          <cell r="E496" t="str">
            <v>7006</v>
          </cell>
          <cell r="F496" t="str">
            <v>ER_7006 - Tools Lab &amp; Shop Equipment</v>
          </cell>
          <cell r="G496" t="str">
            <v>Capital Tools &amp; Stores</v>
          </cell>
          <cell r="H496" t="str">
            <v>Other Subfunction</v>
          </cell>
          <cell r="I496" t="str">
            <v>Asset Condition</v>
          </cell>
        </row>
        <row r="497">
          <cell r="A497" t="str">
            <v>BI_86L53</v>
          </cell>
          <cell r="B497" t="str">
            <v>86L53</v>
          </cell>
          <cell r="C497" t="str">
            <v>BI_86L53 - Tools/Lab/Shop Equipment - Electric</v>
          </cell>
          <cell r="D497" t="str">
            <v>ER_7006</v>
          </cell>
          <cell r="E497" t="str">
            <v>7006</v>
          </cell>
          <cell r="F497" t="str">
            <v>ER_7006 - Tools Lab &amp; Shop Equipment</v>
          </cell>
          <cell r="G497" t="str">
            <v>Capital Tools &amp; Stores</v>
          </cell>
          <cell r="H497" t="str">
            <v>Other Subfunction</v>
          </cell>
          <cell r="I497" t="str">
            <v>Asset Condition</v>
          </cell>
        </row>
        <row r="498">
          <cell r="A498" t="str">
            <v>BI_86M07</v>
          </cell>
          <cell r="B498" t="str">
            <v>86M07</v>
          </cell>
          <cell r="C498" t="str">
            <v>BI_86M07 - Stores Equip</v>
          </cell>
          <cell r="D498" t="str">
            <v>ER_7006</v>
          </cell>
          <cell r="E498" t="str">
            <v>7006</v>
          </cell>
          <cell r="F498" t="str">
            <v>ER_7006 - Tools Lab &amp; Shop Equipment</v>
          </cell>
          <cell r="G498" t="str">
            <v>Capital Tools &amp; Stores</v>
          </cell>
          <cell r="H498" t="str">
            <v>Other Subfunction</v>
          </cell>
          <cell r="I498" t="str">
            <v>Asset Condition</v>
          </cell>
        </row>
        <row r="499">
          <cell r="A499" t="str">
            <v>BI_86M51</v>
          </cell>
          <cell r="B499" t="str">
            <v>86M51</v>
          </cell>
          <cell r="C499" t="str">
            <v>BI_86M51 - Tools/Shop/Garage Equipment-Electric</v>
          </cell>
          <cell r="D499" t="str">
            <v>ER_7006</v>
          </cell>
          <cell r="E499" t="str">
            <v>7006</v>
          </cell>
          <cell r="F499" t="str">
            <v>ER_7006 - Tools Lab &amp; Shop Equipment</v>
          </cell>
          <cell r="G499" t="str">
            <v>Capital Tools &amp; Stores</v>
          </cell>
          <cell r="H499" t="str">
            <v>Other Subfunction</v>
          </cell>
          <cell r="I499" t="str">
            <v>Asset Condition</v>
          </cell>
        </row>
        <row r="500">
          <cell r="A500" t="str">
            <v>BI_86T07</v>
          </cell>
          <cell r="B500" t="str">
            <v>86T07</v>
          </cell>
          <cell r="C500" t="str">
            <v>BI_86T07 - Stores Equip</v>
          </cell>
          <cell r="D500" t="str">
            <v>ER_7006</v>
          </cell>
          <cell r="E500" t="str">
            <v>7006</v>
          </cell>
          <cell r="F500" t="str">
            <v>ER_7006 - Tools Lab &amp; Shop Equipment</v>
          </cell>
          <cell r="G500" t="str">
            <v>Capital Tools &amp; Stores</v>
          </cell>
          <cell r="H500" t="str">
            <v>Other Subfunction</v>
          </cell>
          <cell r="I500" t="str">
            <v>Asset Condition</v>
          </cell>
        </row>
        <row r="501">
          <cell r="A501" t="str">
            <v>BI_86X08</v>
          </cell>
          <cell r="B501" t="str">
            <v>86X08</v>
          </cell>
          <cell r="C501" t="str">
            <v>BI_86X08 - Tools/Lab/Shop Equipment - Electric</v>
          </cell>
          <cell r="D501" t="str">
            <v>ER_7006</v>
          </cell>
          <cell r="E501" t="str">
            <v>7006</v>
          </cell>
          <cell r="F501" t="str">
            <v>ER_7006 - Tools Lab &amp; Shop Equipment</v>
          </cell>
          <cell r="G501" t="str">
            <v>Capital Tools &amp; Stores</v>
          </cell>
          <cell r="H501" t="str">
            <v>Other Subfunction</v>
          </cell>
          <cell r="I501" t="str">
            <v>Asset Condition</v>
          </cell>
        </row>
        <row r="502">
          <cell r="A502" t="str">
            <v>BI_86Z08</v>
          </cell>
          <cell r="B502" t="str">
            <v>86Z08</v>
          </cell>
          <cell r="C502" t="str">
            <v>BI_86Z08 - Tools/Shop/Garage Equipment-Electric</v>
          </cell>
          <cell r="D502" t="str">
            <v>ER_7006</v>
          </cell>
          <cell r="E502" t="str">
            <v>7006</v>
          </cell>
          <cell r="F502" t="str">
            <v>ER_7006 - Tools Lab &amp; Shop Equipment</v>
          </cell>
          <cell r="G502" t="str">
            <v>Capital Tools &amp; Stores</v>
          </cell>
          <cell r="H502" t="str">
            <v>Other Subfunction</v>
          </cell>
          <cell r="I502" t="str">
            <v>Asset Condition</v>
          </cell>
        </row>
        <row r="503">
          <cell r="A503" t="str">
            <v>BI_87C51</v>
          </cell>
          <cell r="B503" t="str">
            <v>87C51</v>
          </cell>
          <cell r="C503" t="str">
            <v>BI_87C51 - Ninth &amp; Central 12F4 Feeder Upgrade</v>
          </cell>
          <cell r="D503" t="str">
            <v>ER_7050</v>
          </cell>
          <cell r="E503" t="str">
            <v>7050</v>
          </cell>
          <cell r="F503" t="str">
            <v>ER_7050 - Productivity Initiative</v>
          </cell>
          <cell r="G503" t="str">
            <v>Productivity</v>
          </cell>
          <cell r="H503" t="str">
            <v>Productivity Function</v>
          </cell>
          <cell r="I503" t="str">
            <v>No Driver</v>
          </cell>
        </row>
        <row r="504">
          <cell r="A504" t="str">
            <v>BI_87K07</v>
          </cell>
          <cell r="B504" t="str">
            <v>87K07</v>
          </cell>
          <cell r="C504" t="str">
            <v>BI_87K07 - Kettle Falls Man-Lift Purchase - Genie S-85</v>
          </cell>
          <cell r="D504" t="str">
            <v>ER_7050</v>
          </cell>
          <cell r="E504" t="str">
            <v>7050</v>
          </cell>
          <cell r="F504" t="str">
            <v>ER_7050 - Productivity Initiative</v>
          </cell>
          <cell r="G504" t="str">
            <v>Productivity</v>
          </cell>
          <cell r="H504" t="str">
            <v>Productivity Function</v>
          </cell>
          <cell r="I504" t="str">
            <v>No Driver</v>
          </cell>
        </row>
        <row r="505">
          <cell r="A505" t="str">
            <v>BI_88A09</v>
          </cell>
          <cell r="B505" t="str">
            <v>88A09</v>
          </cell>
          <cell r="C505" t="str">
            <v>BI_88A09 - Communication Equipment</v>
          </cell>
          <cell r="D505" t="str">
            <v>ER_5003</v>
          </cell>
          <cell r="E505" t="str">
            <v>5003</v>
          </cell>
          <cell r="F505" t="str">
            <v>ER_5003 - Communication Equip</v>
          </cell>
          <cell r="G505" t="str">
            <v>Regular Capital - Pre Business Case</v>
          </cell>
          <cell r="H505" t="str">
            <v>No Function</v>
          </cell>
          <cell r="I505" t="str">
            <v>No Driver</v>
          </cell>
        </row>
        <row r="506">
          <cell r="A506" t="str">
            <v>BI_88A52</v>
          </cell>
          <cell r="B506" t="str">
            <v>88A52</v>
          </cell>
          <cell r="C506" t="str">
            <v>BI_88A52 - Communication Equipment</v>
          </cell>
          <cell r="D506" t="str">
            <v>ER_5003</v>
          </cell>
          <cell r="E506" t="str">
            <v>5003</v>
          </cell>
          <cell r="F506" t="str">
            <v>ER_5003 - Communication Equip</v>
          </cell>
          <cell r="G506" t="str">
            <v>Regular Capital - Pre Business Case</v>
          </cell>
          <cell r="H506" t="str">
            <v>No Function</v>
          </cell>
          <cell r="I506" t="str">
            <v>No Driver</v>
          </cell>
        </row>
        <row r="507">
          <cell r="A507" t="str">
            <v>BI_88B09</v>
          </cell>
          <cell r="B507" t="str">
            <v>88B09</v>
          </cell>
          <cell r="C507" t="str">
            <v>BI_88B09 - Spokane Telecommunications</v>
          </cell>
          <cell r="D507" t="str">
            <v>ER_5003</v>
          </cell>
          <cell r="E507" t="str">
            <v>5003</v>
          </cell>
          <cell r="F507" t="str">
            <v>ER_5003 - Communication Equip</v>
          </cell>
          <cell r="G507" t="str">
            <v>Regular Capital - Pre Business Case</v>
          </cell>
          <cell r="H507" t="str">
            <v>No Function</v>
          </cell>
          <cell r="I507" t="str">
            <v>No Driver</v>
          </cell>
        </row>
        <row r="508">
          <cell r="A508" t="str">
            <v>BI_88B50</v>
          </cell>
          <cell r="B508" t="str">
            <v>88B50</v>
          </cell>
          <cell r="C508" t="str">
            <v>BI_88B50 - Communication Equipment</v>
          </cell>
          <cell r="D508" t="str">
            <v>ER_5003</v>
          </cell>
          <cell r="E508" t="str">
            <v>5003</v>
          </cell>
          <cell r="F508" t="str">
            <v>ER_5003 - Communication Equip</v>
          </cell>
          <cell r="G508" t="str">
            <v>Regular Capital - Pre Business Case</v>
          </cell>
          <cell r="H508" t="str">
            <v>No Function</v>
          </cell>
          <cell r="I508" t="str">
            <v>No Driver</v>
          </cell>
        </row>
        <row r="509">
          <cell r="A509" t="str">
            <v>BI_88B53</v>
          </cell>
          <cell r="B509" t="str">
            <v>88B53</v>
          </cell>
          <cell r="C509" t="str">
            <v>BI_88B53 - Communication Equipment</v>
          </cell>
          <cell r="D509" t="str">
            <v>ER_5003</v>
          </cell>
          <cell r="E509" t="str">
            <v>5003</v>
          </cell>
          <cell r="F509" t="str">
            <v>ER_5003 - Communication Equip</v>
          </cell>
          <cell r="G509" t="str">
            <v>Regular Capital - Pre Business Case</v>
          </cell>
          <cell r="H509" t="str">
            <v>No Function</v>
          </cell>
          <cell r="I509" t="str">
            <v>No Driver</v>
          </cell>
        </row>
        <row r="510">
          <cell r="A510" t="str">
            <v>BI_88B91</v>
          </cell>
          <cell r="B510" t="str">
            <v>88B91</v>
          </cell>
          <cell r="C510" t="str">
            <v>BI_88B91 - Communication Equipment</v>
          </cell>
          <cell r="D510" t="str">
            <v>ER_5003</v>
          </cell>
          <cell r="E510" t="str">
            <v>5003</v>
          </cell>
          <cell r="F510" t="str">
            <v>ER_5003 - Communication Equip</v>
          </cell>
          <cell r="G510" t="str">
            <v>Regular Capital - Pre Business Case</v>
          </cell>
          <cell r="H510" t="str">
            <v>No Function</v>
          </cell>
          <cell r="I510" t="str">
            <v>No Driver</v>
          </cell>
        </row>
        <row r="511">
          <cell r="A511" t="str">
            <v>BI_88B92</v>
          </cell>
          <cell r="B511" t="str">
            <v>88B92</v>
          </cell>
          <cell r="C511" t="str">
            <v>BI_88B92 - Communications Equipment</v>
          </cell>
          <cell r="D511" t="str">
            <v>ER_5003</v>
          </cell>
          <cell r="E511" t="str">
            <v>5003</v>
          </cell>
          <cell r="F511" t="str">
            <v>ER_5003 - Communication Equip</v>
          </cell>
          <cell r="G511" t="str">
            <v>Regular Capital - Pre Business Case</v>
          </cell>
          <cell r="H511" t="str">
            <v>No Function</v>
          </cell>
          <cell r="I511" t="str">
            <v>No Driver</v>
          </cell>
        </row>
        <row r="512">
          <cell r="A512" t="str">
            <v>BI_88B93</v>
          </cell>
          <cell r="B512" t="str">
            <v>88B93</v>
          </cell>
          <cell r="C512" t="str">
            <v>BI_88B93 - Communications Equipment</v>
          </cell>
          <cell r="D512" t="str">
            <v>ER_5003</v>
          </cell>
          <cell r="E512" t="str">
            <v>5003</v>
          </cell>
          <cell r="F512" t="str">
            <v>ER_5003 - Communication Equip</v>
          </cell>
          <cell r="G512" t="str">
            <v>Regular Capital - Pre Business Case</v>
          </cell>
          <cell r="H512" t="str">
            <v>No Function</v>
          </cell>
          <cell r="I512" t="str">
            <v>No Driver</v>
          </cell>
        </row>
        <row r="513">
          <cell r="A513" t="str">
            <v>BI_88B94</v>
          </cell>
          <cell r="B513" t="str">
            <v>88B94</v>
          </cell>
          <cell r="C513" t="str">
            <v>BI_88B94 - Communications Equipment</v>
          </cell>
          <cell r="D513" t="str">
            <v>ER_5003</v>
          </cell>
          <cell r="E513" t="str">
            <v>5003</v>
          </cell>
          <cell r="F513" t="str">
            <v>ER_5003 - Communication Equip</v>
          </cell>
          <cell r="G513" t="str">
            <v>Regular Capital - Pre Business Case</v>
          </cell>
          <cell r="H513" t="str">
            <v>No Function</v>
          </cell>
          <cell r="I513" t="str">
            <v>No Driver</v>
          </cell>
        </row>
        <row r="514">
          <cell r="A514" t="str">
            <v>BI_88B95</v>
          </cell>
          <cell r="B514" t="str">
            <v>88B95</v>
          </cell>
          <cell r="C514" t="str">
            <v>BI_88B95 - Communications Equipment</v>
          </cell>
          <cell r="D514" t="str">
            <v>ER_5003</v>
          </cell>
          <cell r="E514" t="str">
            <v>5003</v>
          </cell>
          <cell r="F514" t="str">
            <v>ER_5003 - Communication Equip</v>
          </cell>
          <cell r="G514" t="str">
            <v>Regular Capital - Pre Business Case</v>
          </cell>
          <cell r="H514" t="str">
            <v>No Function</v>
          </cell>
          <cell r="I514" t="str">
            <v>No Driver</v>
          </cell>
        </row>
        <row r="515">
          <cell r="A515" t="str">
            <v>BI_88B96</v>
          </cell>
          <cell r="B515" t="str">
            <v>88B96</v>
          </cell>
          <cell r="C515" t="str">
            <v>BI_88B96 - Communications Equipment</v>
          </cell>
          <cell r="D515" t="str">
            <v>ER_5003</v>
          </cell>
          <cell r="E515" t="str">
            <v>5003</v>
          </cell>
          <cell r="F515" t="str">
            <v>ER_5003 - Communication Equip</v>
          </cell>
          <cell r="G515" t="str">
            <v>Regular Capital - Pre Business Case</v>
          </cell>
          <cell r="H515" t="str">
            <v>No Function</v>
          </cell>
          <cell r="I515" t="str">
            <v>No Driver</v>
          </cell>
        </row>
        <row r="516">
          <cell r="A516" t="str">
            <v>BI_88B97</v>
          </cell>
          <cell r="B516" t="str">
            <v>88B97</v>
          </cell>
          <cell r="C516" t="str">
            <v>BI_88B97 - Communications Equipment</v>
          </cell>
          <cell r="D516" t="str">
            <v>ER_5003</v>
          </cell>
          <cell r="E516" t="str">
            <v>5003</v>
          </cell>
          <cell r="F516" t="str">
            <v>ER_5003 - Communication Equip</v>
          </cell>
          <cell r="G516" t="str">
            <v>Regular Capital - Pre Business Case</v>
          </cell>
          <cell r="H516" t="str">
            <v>No Function</v>
          </cell>
          <cell r="I516" t="str">
            <v>No Driver</v>
          </cell>
        </row>
        <row r="517">
          <cell r="A517" t="str">
            <v>BI_88BO9</v>
          </cell>
          <cell r="B517" t="str">
            <v>88BO9</v>
          </cell>
          <cell r="C517" t="str">
            <v>BI_88BO9 - Spokane Telecommunications</v>
          </cell>
          <cell r="D517" t="str">
            <v>ER_5003</v>
          </cell>
          <cell r="E517" t="str">
            <v>5003</v>
          </cell>
          <cell r="F517" t="str">
            <v>ER_5003 - Communication Equip</v>
          </cell>
          <cell r="G517" t="str">
            <v>Regular Capital - Pre Business Case</v>
          </cell>
          <cell r="H517" t="str">
            <v>No Function</v>
          </cell>
          <cell r="I517" t="str">
            <v>No Driver</v>
          </cell>
        </row>
        <row r="518">
          <cell r="A518" t="str">
            <v>BI_88C07</v>
          </cell>
          <cell r="B518" t="str">
            <v>88C07</v>
          </cell>
          <cell r="C518" t="str">
            <v>BI_88C07 - Hydro Spokane River</v>
          </cell>
          <cell r="D518" t="str">
            <v>ER_5003</v>
          </cell>
          <cell r="E518" t="str">
            <v>5003</v>
          </cell>
          <cell r="F518" t="str">
            <v>ER_5003 - Communication Equip</v>
          </cell>
          <cell r="G518" t="str">
            <v>Regular Capital - Pre Business Case</v>
          </cell>
          <cell r="H518" t="str">
            <v>No Function</v>
          </cell>
          <cell r="I518" t="str">
            <v>No Driver</v>
          </cell>
        </row>
        <row r="519">
          <cell r="A519" t="str">
            <v>BI_88D09</v>
          </cell>
          <cell r="B519" t="str">
            <v>88D09</v>
          </cell>
          <cell r="C519" t="str">
            <v>BI_88D09 - Communication Equipment</v>
          </cell>
          <cell r="D519" t="str">
            <v>ER_5003</v>
          </cell>
          <cell r="E519" t="str">
            <v>5003</v>
          </cell>
          <cell r="F519" t="str">
            <v>ER_5003 - Communication Equip</v>
          </cell>
          <cell r="G519" t="str">
            <v>Regular Capital - Pre Business Case</v>
          </cell>
          <cell r="H519" t="str">
            <v>No Function</v>
          </cell>
          <cell r="I519" t="str">
            <v>No Driver</v>
          </cell>
        </row>
        <row r="520">
          <cell r="A520" t="str">
            <v>BI_88D53</v>
          </cell>
          <cell r="B520" t="str">
            <v>88D53</v>
          </cell>
          <cell r="C520" t="str">
            <v>BI_88D53 - Communication Equipment</v>
          </cell>
          <cell r="D520" t="str">
            <v>ER_5003</v>
          </cell>
          <cell r="E520" t="str">
            <v>5003</v>
          </cell>
          <cell r="F520" t="str">
            <v>ER_5003 - Communication Equip</v>
          </cell>
          <cell r="G520" t="str">
            <v>Regular Capital - Pre Business Case</v>
          </cell>
          <cell r="H520" t="str">
            <v>No Function</v>
          </cell>
          <cell r="I520" t="str">
            <v>No Driver</v>
          </cell>
        </row>
        <row r="521">
          <cell r="A521" t="str">
            <v>BI_88F08</v>
          </cell>
          <cell r="B521" t="str">
            <v>88F08</v>
          </cell>
          <cell r="C521" t="str">
            <v>BI_88F08 - Communication Equipment</v>
          </cell>
          <cell r="D521" t="str">
            <v>ER_5003</v>
          </cell>
          <cell r="E521" t="str">
            <v>5003</v>
          </cell>
          <cell r="F521" t="str">
            <v>ER_5003 - Communication Equip</v>
          </cell>
          <cell r="G521" t="str">
            <v>Regular Capital - Pre Business Case</v>
          </cell>
          <cell r="H521" t="str">
            <v>No Function</v>
          </cell>
          <cell r="I521" t="str">
            <v>No Driver</v>
          </cell>
        </row>
        <row r="522">
          <cell r="A522" t="str">
            <v>BI_88G02</v>
          </cell>
          <cell r="B522" t="str">
            <v>88G02</v>
          </cell>
          <cell r="C522" t="str">
            <v>BI_88G02 - Human Resources</v>
          </cell>
          <cell r="D522" t="str">
            <v>ER_5003</v>
          </cell>
          <cell r="E522" t="str">
            <v>5003</v>
          </cell>
          <cell r="F522" t="str">
            <v>ER_5003 - Communication Equip</v>
          </cell>
          <cell r="G522" t="str">
            <v>Regular Capital - Pre Business Case</v>
          </cell>
          <cell r="H522" t="str">
            <v>No Function</v>
          </cell>
          <cell r="I522" t="str">
            <v>No Driver</v>
          </cell>
        </row>
        <row r="523">
          <cell r="A523" t="str">
            <v>BI_88G50</v>
          </cell>
          <cell r="B523" t="str">
            <v>88G50</v>
          </cell>
          <cell r="C523" t="str">
            <v>BI_88G50 - Communication Equipment</v>
          </cell>
          <cell r="D523" t="str">
            <v>ER_5003</v>
          </cell>
          <cell r="E523" t="str">
            <v>5003</v>
          </cell>
          <cell r="F523" t="str">
            <v>ER_5003 - Communication Equip</v>
          </cell>
          <cell r="G523" t="str">
            <v>Regular Capital - Pre Business Case</v>
          </cell>
          <cell r="H523" t="str">
            <v>No Function</v>
          </cell>
          <cell r="I523" t="str">
            <v>No Driver</v>
          </cell>
        </row>
        <row r="524">
          <cell r="A524" t="str">
            <v>BI_88H50</v>
          </cell>
          <cell r="B524" t="str">
            <v>88H50</v>
          </cell>
          <cell r="C524" t="str">
            <v>BI_88H50 - Communication Equipment</v>
          </cell>
          <cell r="D524" t="str">
            <v>ER_5003</v>
          </cell>
          <cell r="E524" t="str">
            <v>5003</v>
          </cell>
          <cell r="F524" t="str">
            <v>ER_5003 - Communication Equip</v>
          </cell>
          <cell r="G524" t="str">
            <v>Regular Capital - Pre Business Case</v>
          </cell>
          <cell r="H524" t="str">
            <v>No Function</v>
          </cell>
          <cell r="I524" t="str">
            <v>No Driver</v>
          </cell>
        </row>
        <row r="525">
          <cell r="A525" t="str">
            <v>BI_88H53</v>
          </cell>
          <cell r="B525" t="str">
            <v>88H53</v>
          </cell>
          <cell r="C525" t="str">
            <v>BI_88H53 - Communication Equipment</v>
          </cell>
          <cell r="D525" t="str">
            <v>ER_5003</v>
          </cell>
          <cell r="E525" t="str">
            <v>5003</v>
          </cell>
          <cell r="F525" t="str">
            <v>ER_5003 - Communication Equip</v>
          </cell>
          <cell r="G525" t="str">
            <v>Regular Capital - Pre Business Case</v>
          </cell>
          <cell r="H525" t="str">
            <v>No Function</v>
          </cell>
          <cell r="I525" t="str">
            <v>No Driver</v>
          </cell>
        </row>
        <row r="526">
          <cell r="A526" t="str">
            <v>BI_88J53</v>
          </cell>
          <cell r="B526" t="str">
            <v>88J53</v>
          </cell>
          <cell r="C526" t="str">
            <v>BI_88J53 - Communication Equipment</v>
          </cell>
          <cell r="D526" t="str">
            <v>ER_5003</v>
          </cell>
          <cell r="E526" t="str">
            <v>5003</v>
          </cell>
          <cell r="F526" t="str">
            <v>ER_5003 - Communication Equip</v>
          </cell>
          <cell r="G526" t="str">
            <v>Regular Capital - Pre Business Case</v>
          </cell>
          <cell r="H526" t="str">
            <v>No Function</v>
          </cell>
          <cell r="I526" t="str">
            <v>No Driver</v>
          </cell>
        </row>
        <row r="527">
          <cell r="A527" t="str">
            <v>BI_88K07</v>
          </cell>
          <cell r="B527" t="str">
            <v>88K07</v>
          </cell>
          <cell r="C527" t="str">
            <v>BI_88K07 - Communication Equipment</v>
          </cell>
          <cell r="D527" t="str">
            <v>ER_5003</v>
          </cell>
          <cell r="E527" t="str">
            <v>5003</v>
          </cell>
          <cell r="F527" t="str">
            <v>ER_5003 - Communication Equip</v>
          </cell>
          <cell r="G527" t="str">
            <v>Regular Capital - Pre Business Case</v>
          </cell>
          <cell r="H527" t="str">
            <v>No Function</v>
          </cell>
          <cell r="I527" t="str">
            <v>No Driver</v>
          </cell>
        </row>
        <row r="528">
          <cell r="A528" t="str">
            <v>BI_88K50</v>
          </cell>
          <cell r="B528" t="str">
            <v>88K50</v>
          </cell>
          <cell r="C528" t="str">
            <v>BI_88K50 - Communication Equipment</v>
          </cell>
          <cell r="D528" t="str">
            <v>ER_5003</v>
          </cell>
          <cell r="E528" t="str">
            <v>5003</v>
          </cell>
          <cell r="F528" t="str">
            <v>ER_5003 - Communication Equip</v>
          </cell>
          <cell r="G528" t="str">
            <v>Regular Capital - Pre Business Case</v>
          </cell>
          <cell r="H528" t="str">
            <v>No Function</v>
          </cell>
          <cell r="I528" t="str">
            <v>No Driver</v>
          </cell>
        </row>
        <row r="529">
          <cell r="A529" t="str">
            <v>BI_88L07</v>
          </cell>
          <cell r="B529" t="str">
            <v>88L07</v>
          </cell>
          <cell r="C529" t="str">
            <v>BI_88L07 - Communication Equipment</v>
          </cell>
          <cell r="D529" t="str">
            <v>ER_5003</v>
          </cell>
          <cell r="E529" t="str">
            <v>5003</v>
          </cell>
          <cell r="F529" t="str">
            <v>ER_5003 - Communication Equip</v>
          </cell>
          <cell r="G529" t="str">
            <v>Regular Capital - Pre Business Case</v>
          </cell>
          <cell r="H529" t="str">
            <v>No Function</v>
          </cell>
          <cell r="I529" t="str">
            <v>No Driver</v>
          </cell>
        </row>
        <row r="530">
          <cell r="A530" t="str">
            <v>BI_88L50</v>
          </cell>
          <cell r="B530" t="str">
            <v>88L50</v>
          </cell>
          <cell r="C530" t="str">
            <v>BI_88L50 - Communication Equipment</v>
          </cell>
          <cell r="D530" t="str">
            <v>ER_5003</v>
          </cell>
          <cell r="E530" t="str">
            <v>5003</v>
          </cell>
          <cell r="F530" t="str">
            <v>ER_5003 - Communication Equip</v>
          </cell>
          <cell r="G530" t="str">
            <v>Regular Capital - Pre Business Case</v>
          </cell>
          <cell r="H530" t="str">
            <v>No Function</v>
          </cell>
          <cell r="I530" t="str">
            <v>No Driver</v>
          </cell>
        </row>
        <row r="531">
          <cell r="A531" t="str">
            <v>BI_88L53</v>
          </cell>
          <cell r="B531" t="str">
            <v>88L53</v>
          </cell>
          <cell r="C531" t="str">
            <v>BI_88L53 - Communication Equipment</v>
          </cell>
          <cell r="D531" t="str">
            <v>ER_5003</v>
          </cell>
          <cell r="E531" t="str">
            <v>5003</v>
          </cell>
          <cell r="F531" t="str">
            <v>ER_5003 - Communication Equip</v>
          </cell>
          <cell r="G531" t="str">
            <v>Regular Capital - Pre Business Case</v>
          </cell>
          <cell r="H531" t="str">
            <v>No Function</v>
          </cell>
          <cell r="I531" t="str">
            <v>No Driver</v>
          </cell>
        </row>
        <row r="532">
          <cell r="A532" t="str">
            <v>BI_88M07</v>
          </cell>
          <cell r="B532" t="str">
            <v>88M07</v>
          </cell>
          <cell r="C532" t="str">
            <v>BI_88M07 - Communication Equipment</v>
          </cell>
          <cell r="D532" t="str">
            <v>ER_5003</v>
          </cell>
          <cell r="E532" t="str">
            <v>5003</v>
          </cell>
          <cell r="F532" t="str">
            <v>ER_5003 - Communication Equip</v>
          </cell>
          <cell r="G532" t="str">
            <v>Regular Capital - Pre Business Case</v>
          </cell>
          <cell r="H532" t="str">
            <v>No Function</v>
          </cell>
          <cell r="I532" t="str">
            <v>No Driver</v>
          </cell>
        </row>
        <row r="533">
          <cell r="A533" t="str">
            <v>BI_88R55</v>
          </cell>
          <cell r="B533" t="str">
            <v>88R55</v>
          </cell>
          <cell r="C533" t="str">
            <v>BI_88R55 - Commun Equip - Risk Mgmt</v>
          </cell>
          <cell r="D533" t="str">
            <v>ER_5003</v>
          </cell>
          <cell r="E533" t="str">
            <v>5003</v>
          </cell>
          <cell r="F533" t="str">
            <v>ER_5003 - Communication Equip</v>
          </cell>
          <cell r="G533" t="str">
            <v>Regular Capital - Pre Business Case</v>
          </cell>
          <cell r="H533" t="str">
            <v>No Function</v>
          </cell>
          <cell r="I533" t="str">
            <v>No Driver</v>
          </cell>
        </row>
        <row r="534">
          <cell r="A534" t="str">
            <v>BI_88T07</v>
          </cell>
          <cell r="B534" t="str">
            <v>88T07</v>
          </cell>
          <cell r="C534" t="str">
            <v>BI_88T07 - Communication Equipment</v>
          </cell>
          <cell r="D534" t="str">
            <v>ER_5003</v>
          </cell>
          <cell r="E534" t="str">
            <v>5003</v>
          </cell>
          <cell r="F534" t="str">
            <v>ER_5003 - Communication Equip</v>
          </cell>
          <cell r="G534" t="str">
            <v>Regular Capital - Pre Business Case</v>
          </cell>
          <cell r="H534" t="str">
            <v>No Function</v>
          </cell>
          <cell r="I534" t="str">
            <v>No Driver</v>
          </cell>
        </row>
        <row r="535">
          <cell r="A535" t="str">
            <v>BI_89A07</v>
          </cell>
          <cell r="B535" t="str">
            <v>89A07</v>
          </cell>
          <cell r="C535" t="str">
            <v>BI_89A07 - Corporate Telephony Products &amp; Services</v>
          </cell>
          <cell r="D535" t="str">
            <v>ER_5004</v>
          </cell>
          <cell r="E535" t="str">
            <v>5004</v>
          </cell>
          <cell r="F535" t="str">
            <v>ER_5004 - Telephone Systems</v>
          </cell>
          <cell r="G535" t="str">
            <v>Regular Capital - Pre Business Case</v>
          </cell>
          <cell r="H535" t="str">
            <v>No Function</v>
          </cell>
          <cell r="I535" t="str">
            <v>No Driver</v>
          </cell>
        </row>
        <row r="536">
          <cell r="A536" t="str">
            <v>BI_89A09</v>
          </cell>
          <cell r="B536" t="str">
            <v>89A09</v>
          </cell>
          <cell r="C536" t="str">
            <v>BI_89A09 - Corporate Telephony Products &amp; Services</v>
          </cell>
          <cell r="D536" t="str">
            <v>ER_5004</v>
          </cell>
          <cell r="E536" t="str">
            <v>5004</v>
          </cell>
          <cell r="F536" t="str">
            <v>ER_5004 - Telephone Systems</v>
          </cell>
          <cell r="G536" t="str">
            <v>Regular Capital - Pre Business Case</v>
          </cell>
          <cell r="H536" t="str">
            <v>No Function</v>
          </cell>
          <cell r="I536" t="str">
            <v>No Driver</v>
          </cell>
        </row>
        <row r="537">
          <cell r="A537" t="str">
            <v>BI_89A80</v>
          </cell>
          <cell r="B537" t="str">
            <v>89A80</v>
          </cell>
          <cell r="C537" t="str">
            <v>BI_89A80 - Corporate Telephony Products &amp; Services</v>
          </cell>
          <cell r="D537" t="str">
            <v>ER_5004</v>
          </cell>
          <cell r="E537" t="str">
            <v>5004</v>
          </cell>
          <cell r="F537" t="str">
            <v>ER_5004 - Telephone Systems</v>
          </cell>
          <cell r="G537" t="str">
            <v>Regular Capital - Pre Business Case</v>
          </cell>
          <cell r="H537" t="str">
            <v>No Function</v>
          </cell>
          <cell r="I537" t="str">
            <v>No Driver</v>
          </cell>
        </row>
        <row r="538">
          <cell r="A538" t="str">
            <v>BI_89B50</v>
          </cell>
          <cell r="B538" t="str">
            <v>89B50</v>
          </cell>
          <cell r="C538" t="str">
            <v>BI_89B50 - Corporate Telephony Products &amp; Services</v>
          </cell>
          <cell r="D538" t="str">
            <v>ER_5004</v>
          </cell>
          <cell r="E538" t="str">
            <v>5004</v>
          </cell>
          <cell r="F538" t="str">
            <v>ER_5004 - Telephone Systems</v>
          </cell>
          <cell r="G538" t="str">
            <v>Regular Capital - Pre Business Case</v>
          </cell>
          <cell r="H538" t="str">
            <v>No Function</v>
          </cell>
          <cell r="I538" t="str">
            <v>No Driver</v>
          </cell>
        </row>
        <row r="539">
          <cell r="A539" t="str">
            <v>BI_89C07</v>
          </cell>
          <cell r="B539" t="str">
            <v>89C07</v>
          </cell>
          <cell r="C539" t="str">
            <v>BI_89C07 - Corporate Telephony Products &amp; Services</v>
          </cell>
          <cell r="D539" t="str">
            <v>ER_5004</v>
          </cell>
          <cell r="E539" t="str">
            <v>5004</v>
          </cell>
          <cell r="F539" t="str">
            <v>ER_5004 - Telephone Systems</v>
          </cell>
          <cell r="G539" t="str">
            <v>Regular Capital - Pre Business Case</v>
          </cell>
          <cell r="H539" t="str">
            <v>No Function</v>
          </cell>
          <cell r="I539" t="str">
            <v>No Driver</v>
          </cell>
        </row>
        <row r="540">
          <cell r="A540" t="str">
            <v>BI_89D53</v>
          </cell>
          <cell r="B540" t="str">
            <v>89D53</v>
          </cell>
          <cell r="C540" t="str">
            <v>BI_89D53 - Corporate Telephony Products &amp; Services</v>
          </cell>
          <cell r="D540" t="str">
            <v>ER_5004</v>
          </cell>
          <cell r="E540" t="str">
            <v>5004</v>
          </cell>
          <cell r="F540" t="str">
            <v>ER_5004 - Telephone Systems</v>
          </cell>
          <cell r="G540" t="str">
            <v>Regular Capital - Pre Business Case</v>
          </cell>
          <cell r="H540" t="str">
            <v>No Function</v>
          </cell>
          <cell r="I540" t="str">
            <v>No Driver</v>
          </cell>
        </row>
        <row r="541">
          <cell r="A541" t="str">
            <v>BI_89M07</v>
          </cell>
          <cell r="B541" t="str">
            <v>89M07</v>
          </cell>
          <cell r="C541" t="str">
            <v>BI_89M07 - Corporate Telephony Products &amp; Services</v>
          </cell>
          <cell r="D541" t="str">
            <v>ER_5004</v>
          </cell>
          <cell r="E541" t="str">
            <v>5004</v>
          </cell>
          <cell r="F541" t="str">
            <v>ER_5004 - Telephone Systems</v>
          </cell>
          <cell r="G541" t="str">
            <v>Regular Capital - Pre Business Case</v>
          </cell>
          <cell r="H541" t="str">
            <v>No Function</v>
          </cell>
          <cell r="I541" t="str">
            <v>No Driver</v>
          </cell>
        </row>
        <row r="542">
          <cell r="A542" t="str">
            <v>BI_89N09</v>
          </cell>
          <cell r="B542" t="str">
            <v>89N09</v>
          </cell>
          <cell r="C542" t="str">
            <v>BI_89N09 - Telephone/Video Systems</v>
          </cell>
          <cell r="D542" t="str">
            <v>ER_5004</v>
          </cell>
          <cell r="E542" t="str">
            <v>5004</v>
          </cell>
          <cell r="F542" t="str">
            <v>ER_5004 - Telephone Systems</v>
          </cell>
          <cell r="G542" t="str">
            <v>Regular Capital - Pre Business Case</v>
          </cell>
          <cell r="H542" t="str">
            <v>No Function</v>
          </cell>
          <cell r="I542" t="str">
            <v>No Driver</v>
          </cell>
        </row>
        <row r="543">
          <cell r="A543" t="str">
            <v>BI_89P09</v>
          </cell>
          <cell r="B543" t="str">
            <v>89P09</v>
          </cell>
          <cell r="C543" t="str">
            <v>BI_89P09 - Telephone/Video Systems</v>
          </cell>
          <cell r="D543" t="str">
            <v>ER_5004</v>
          </cell>
          <cell r="E543" t="str">
            <v>5004</v>
          </cell>
          <cell r="F543" t="str">
            <v>ER_5004 - Telephone Systems</v>
          </cell>
          <cell r="G543" t="str">
            <v>Regular Capital - Pre Business Case</v>
          </cell>
          <cell r="H543" t="str">
            <v>No Function</v>
          </cell>
          <cell r="I543" t="str">
            <v>No Driver</v>
          </cell>
        </row>
        <row r="544">
          <cell r="A544" t="str">
            <v>BI_89W09</v>
          </cell>
          <cell r="B544" t="str">
            <v>89W09</v>
          </cell>
          <cell r="C544" t="str">
            <v>BI_89W09 - Corporate Telephony Products &amp; Services</v>
          </cell>
          <cell r="D544" t="str">
            <v>ER_5004</v>
          </cell>
          <cell r="E544" t="str">
            <v>5004</v>
          </cell>
          <cell r="F544" t="str">
            <v>ER_5004 - Telephone Systems</v>
          </cell>
          <cell r="G544" t="str">
            <v>Regular Capital - Pre Business Case</v>
          </cell>
          <cell r="H544" t="str">
            <v>No Function</v>
          </cell>
          <cell r="I544" t="str">
            <v>No Driver</v>
          </cell>
        </row>
        <row r="545">
          <cell r="A545" t="str">
            <v>BI_90C06</v>
          </cell>
          <cell r="B545" t="str">
            <v>90C06</v>
          </cell>
          <cell r="C545" t="str">
            <v>BI_90C06 - CS2 Variable Frequency Drive</v>
          </cell>
          <cell r="D545" t="str">
            <v>ER_7050</v>
          </cell>
          <cell r="E545" t="str">
            <v>7050</v>
          </cell>
          <cell r="F545" t="str">
            <v>ER_7050 - Productivity Initiative</v>
          </cell>
          <cell r="G545" t="str">
            <v>Productivity</v>
          </cell>
          <cell r="H545" t="str">
            <v>Productivity Function</v>
          </cell>
          <cell r="I545" t="str">
            <v>No Driver</v>
          </cell>
        </row>
        <row r="546">
          <cell r="A546" t="str">
            <v>BI_91E07</v>
          </cell>
          <cell r="B546" t="str">
            <v>91E07</v>
          </cell>
          <cell r="C546" t="str">
            <v>BI_91E07 - Resource Metering, Telemetry, and Controls Upgrade</v>
          </cell>
          <cell r="D546" t="str">
            <v>ER_4191</v>
          </cell>
          <cell r="E546" t="str">
            <v>4191</v>
          </cell>
          <cell r="F546" t="str">
            <v>ER_4191 - Resource Metering, Telemetry, and Controls Upgrade</v>
          </cell>
          <cell r="G546" t="str">
            <v>Resource Metering, Telemetry, and Controls Upgrade</v>
          </cell>
          <cell r="H546" t="str">
            <v>Generation Subfunction</v>
          </cell>
          <cell r="I546" t="str">
            <v>Performance &amp; Capacity</v>
          </cell>
        </row>
        <row r="547">
          <cell r="A547" t="str">
            <v>BI_91H07</v>
          </cell>
          <cell r="B547" t="str">
            <v>91H07</v>
          </cell>
          <cell r="C547" t="str">
            <v>BI_91H07 - New Lifespace modular wall system for 5th fl</v>
          </cell>
          <cell r="D547" t="str">
            <v>ER_7050</v>
          </cell>
          <cell r="E547" t="str">
            <v>7050</v>
          </cell>
          <cell r="F547" t="str">
            <v>ER_7050 - Productivity Initiative</v>
          </cell>
          <cell r="G547" t="str">
            <v>Productivity</v>
          </cell>
          <cell r="H547" t="str">
            <v>Productivity Function</v>
          </cell>
          <cell r="I547" t="str">
            <v>No Driver</v>
          </cell>
        </row>
        <row r="548">
          <cell r="A548" t="str">
            <v>BI_91J09</v>
          </cell>
          <cell r="B548" t="str">
            <v>91J09</v>
          </cell>
          <cell r="C548" t="str">
            <v>BI_91J09 - Network and Comms Upgrade for EIM</v>
          </cell>
          <cell r="D548" t="str">
            <v>ER_4191</v>
          </cell>
          <cell r="E548" t="str">
            <v>4191</v>
          </cell>
          <cell r="F548" t="str">
            <v>ER_4191 - Resource Metering, Telemetry, and Controls Upgrade</v>
          </cell>
          <cell r="G548" t="str">
            <v>Resource Metering, Telemetry, and Controls Upgrade</v>
          </cell>
          <cell r="H548" t="str">
            <v>Generation Subfunction</v>
          </cell>
          <cell r="I548" t="str">
            <v>Performance &amp; Capacity</v>
          </cell>
        </row>
        <row r="549">
          <cell r="A549" t="str">
            <v>BI_91K51</v>
          </cell>
          <cell r="B549" t="str">
            <v>91K51</v>
          </cell>
          <cell r="C549" t="str">
            <v>BI_91K51 - Dodge Chasis</v>
          </cell>
          <cell r="D549" t="str">
            <v>ER_7050</v>
          </cell>
          <cell r="E549" t="str">
            <v>7050</v>
          </cell>
          <cell r="F549" t="str">
            <v>ER_7050 - Productivity Initiative</v>
          </cell>
          <cell r="G549" t="str">
            <v>Productivity</v>
          </cell>
          <cell r="H549" t="str">
            <v>Productivity Function</v>
          </cell>
          <cell r="I549" t="str">
            <v>No Driver</v>
          </cell>
        </row>
        <row r="550">
          <cell r="A550" t="str">
            <v>BI_91P09</v>
          </cell>
          <cell r="B550" t="str">
            <v>91P09</v>
          </cell>
          <cell r="C550" t="str">
            <v>BI_91P09 - Fleet Optimization Project ISIT portion</v>
          </cell>
          <cell r="D550" t="str">
            <v>ER_7050</v>
          </cell>
          <cell r="E550" t="str">
            <v>7050</v>
          </cell>
          <cell r="F550" t="str">
            <v>ER_7050 - Productivity Initiative</v>
          </cell>
          <cell r="G550" t="str">
            <v>Productivity</v>
          </cell>
          <cell r="H550" t="str">
            <v>Productivity Function</v>
          </cell>
          <cell r="I550" t="str">
            <v>No Driver</v>
          </cell>
        </row>
        <row r="551">
          <cell r="A551" t="str">
            <v>BI_91W09</v>
          </cell>
          <cell r="B551" t="str">
            <v>91W09</v>
          </cell>
          <cell r="C551" t="str">
            <v>BI_91W09 - Purchase AventX Software</v>
          </cell>
          <cell r="D551" t="str">
            <v>ER_7050</v>
          </cell>
          <cell r="E551" t="str">
            <v>7050</v>
          </cell>
          <cell r="F551" t="str">
            <v>ER_7050 - Productivity Initiative</v>
          </cell>
          <cell r="G551" t="str">
            <v>Productivity</v>
          </cell>
          <cell r="H551" t="str">
            <v>Productivity Function</v>
          </cell>
          <cell r="I551" t="str">
            <v>No Driver</v>
          </cell>
        </row>
        <row r="552">
          <cell r="A552" t="str">
            <v>BI_92A50</v>
          </cell>
          <cell r="B552" t="str">
            <v>92A50</v>
          </cell>
          <cell r="C552" t="str">
            <v>BI_92A50 - Fleet Optimization Project Vehicle portion</v>
          </cell>
          <cell r="D552" t="str">
            <v>ER_7050</v>
          </cell>
          <cell r="E552" t="str">
            <v>7050</v>
          </cell>
          <cell r="F552" t="str">
            <v>ER_7050 - Productivity Initiative</v>
          </cell>
          <cell r="G552" t="str">
            <v>Productivity</v>
          </cell>
          <cell r="H552" t="str">
            <v>Productivity Function</v>
          </cell>
          <cell r="I552" t="str">
            <v>No Driver</v>
          </cell>
        </row>
        <row r="553">
          <cell r="A553" t="str">
            <v>BI_92E07</v>
          </cell>
          <cell r="B553" t="str">
            <v>92E07</v>
          </cell>
          <cell r="C553" t="str">
            <v>BI_92E07 - HMI Control Software</v>
          </cell>
          <cell r="D553" t="str">
            <v>ER_4192</v>
          </cell>
          <cell r="E553" t="str">
            <v>4192</v>
          </cell>
          <cell r="F553" t="str">
            <v>ER_4192 - HMI Control Software</v>
          </cell>
          <cell r="G553" t="str">
            <v>HMI Control Software</v>
          </cell>
          <cell r="H553" t="str">
            <v>Generation Subfunction</v>
          </cell>
          <cell r="I553" t="str">
            <v>Asset Condition</v>
          </cell>
        </row>
        <row r="554">
          <cell r="A554" t="str">
            <v>BI_98H07</v>
          </cell>
          <cell r="B554" t="str">
            <v>98H07</v>
          </cell>
          <cell r="C554" t="str">
            <v>BI_98H07 - Central Dispatch Remodel</v>
          </cell>
          <cell r="D554" t="str">
            <v>ER_7100</v>
          </cell>
          <cell r="E554" t="str">
            <v>7100</v>
          </cell>
          <cell r="F554" t="str">
            <v>ER_7100 - Central Dispatch Remodel</v>
          </cell>
          <cell r="G554" t="str">
            <v>Regular Capital - Pre Business Case</v>
          </cell>
          <cell r="H554" t="str">
            <v>No Function</v>
          </cell>
          <cell r="I554" t="str">
            <v>No Driver</v>
          </cell>
        </row>
        <row r="555">
          <cell r="A555" t="str">
            <v>BI_AC900</v>
          </cell>
          <cell r="B555" t="str">
            <v>AC900</v>
          </cell>
          <cell r="C555" t="str">
            <v>BI_AC900 - Cabinet Gorge PRC-002 (Comms Integration)</v>
          </cell>
          <cell r="D555" t="str">
            <v>ER_2608</v>
          </cell>
          <cell r="E555" t="str">
            <v>2608</v>
          </cell>
          <cell r="F555" t="str">
            <v>ER_2608 - Protection System Upgrades for PRC-002</v>
          </cell>
          <cell r="G555" t="str">
            <v>Protection System Upgrade for PRC-002</v>
          </cell>
          <cell r="H555" t="str">
            <v>T&amp;D Engineering</v>
          </cell>
          <cell r="I555" t="str">
            <v>Mandatory &amp; Compliance</v>
          </cell>
        </row>
        <row r="556">
          <cell r="A556" t="str">
            <v>BI_AD001</v>
          </cell>
          <cell r="B556" t="str">
            <v>AD001</v>
          </cell>
          <cell r="C556" t="str">
            <v>BI_AD001 - Sandpoint FDR</v>
          </cell>
          <cell r="D556" t="str">
            <v>ER_2414</v>
          </cell>
          <cell r="E556" t="str">
            <v>2414</v>
          </cell>
          <cell r="F556" t="str">
            <v>ER_2414 - Sys-Dist Reliability-Improve Worst Fdrs</v>
          </cell>
          <cell r="G556" t="str">
            <v>Distribution System Enhancements</v>
          </cell>
          <cell r="H556" t="str">
            <v>T&amp;D Engineering</v>
          </cell>
          <cell r="I556" t="str">
            <v>Performance &amp; Capacity</v>
          </cell>
        </row>
        <row r="557">
          <cell r="A557" t="str">
            <v>BI_AD002</v>
          </cell>
          <cell r="B557" t="str">
            <v>AD002</v>
          </cell>
          <cell r="C557" t="str">
            <v>BI_AD002 - Clark Fork 711</v>
          </cell>
          <cell r="D557" t="str">
            <v>ER_2414</v>
          </cell>
          <cell r="E557" t="str">
            <v>2414</v>
          </cell>
          <cell r="F557" t="str">
            <v>ER_2414 - Sys-Dist Reliability-Improve Worst Fdrs</v>
          </cell>
          <cell r="G557" t="str">
            <v>Distribution System Enhancements</v>
          </cell>
          <cell r="H557" t="str">
            <v>T&amp;D Engineering</v>
          </cell>
          <cell r="I557" t="str">
            <v>Performance &amp; Capacity</v>
          </cell>
        </row>
        <row r="558">
          <cell r="A558" t="str">
            <v>BI_AD101</v>
          </cell>
          <cell r="B558" t="str">
            <v>AD101</v>
          </cell>
          <cell r="C558" t="str">
            <v>BI_AD101 - Oden 4S16 - Reconductor 3 Miles to 556 Aac</v>
          </cell>
          <cell r="D558" t="str">
            <v>ER_2291</v>
          </cell>
          <cell r="E558" t="str">
            <v>2291</v>
          </cell>
          <cell r="F558" t="str">
            <v>ER_2291 - Oden-Split Feeder/SCADA</v>
          </cell>
          <cell r="G558" t="str">
            <v>Regular Capital - Pre Business Case</v>
          </cell>
          <cell r="H558" t="str">
            <v>No Function</v>
          </cell>
          <cell r="I558" t="str">
            <v>No Driver</v>
          </cell>
        </row>
        <row r="559">
          <cell r="A559" t="str">
            <v>BI_AD102</v>
          </cell>
          <cell r="B559" t="str">
            <v>AD102</v>
          </cell>
          <cell r="C559" t="str">
            <v>BI_AD102 - Oden 731 ID</v>
          </cell>
          <cell r="D559" t="str">
            <v>ER_2414</v>
          </cell>
          <cell r="E559" t="str">
            <v>2414</v>
          </cell>
          <cell r="F559" t="str">
            <v>ER_2414 - Sys-Dist Reliability-Improve Worst Fdrs</v>
          </cell>
          <cell r="G559" t="str">
            <v>Distribution System Enhancements</v>
          </cell>
          <cell r="H559" t="str">
            <v>T&amp;D Engineering</v>
          </cell>
          <cell r="I559" t="str">
            <v>Performance &amp; Capacity</v>
          </cell>
        </row>
        <row r="560">
          <cell r="A560" t="str">
            <v>BI_AD103</v>
          </cell>
          <cell r="B560" t="str">
            <v>AD103</v>
          </cell>
          <cell r="C560" t="str">
            <v>BI_AD103 - Priest River 4S40 ID</v>
          </cell>
          <cell r="D560" t="str">
            <v>ER_2414</v>
          </cell>
          <cell r="E560" t="str">
            <v>2414</v>
          </cell>
          <cell r="F560" t="str">
            <v>ER_2414 - Sys-Dist Reliability-Improve Worst Fdrs</v>
          </cell>
          <cell r="G560" t="str">
            <v>Distribution System Enhancements</v>
          </cell>
          <cell r="H560" t="str">
            <v>T&amp;D Engineering</v>
          </cell>
          <cell r="I560" t="str">
            <v>Performance &amp; Capacity</v>
          </cell>
        </row>
        <row r="561">
          <cell r="A561" t="str">
            <v>BI_AD104</v>
          </cell>
          <cell r="B561" t="str">
            <v>AD104</v>
          </cell>
          <cell r="C561" t="str">
            <v>BI_AD104 - Sandpoint 4S22 Reond 0.7 mi</v>
          </cell>
          <cell r="D561" t="str">
            <v>ER_2515</v>
          </cell>
          <cell r="E561" t="str">
            <v>2515</v>
          </cell>
          <cell r="F561" t="str">
            <v>ER_2515 - Distribution - CdA East &amp; North</v>
          </cell>
          <cell r="G561" t="str">
            <v>Distribution System Enhancements</v>
          </cell>
          <cell r="H561" t="str">
            <v>T&amp;D Engineering</v>
          </cell>
          <cell r="I561" t="str">
            <v>Performance &amp; Capacity</v>
          </cell>
        </row>
        <row r="562">
          <cell r="A562" t="str">
            <v>BI_AD201</v>
          </cell>
          <cell r="B562" t="str">
            <v>AD201</v>
          </cell>
          <cell r="C562" t="str">
            <v>BI_AD201 - Oldtown 721 - Construct New Feeder</v>
          </cell>
          <cell r="D562" t="str">
            <v>ER_2213</v>
          </cell>
          <cell r="E562" t="str">
            <v>2213</v>
          </cell>
          <cell r="F562" t="str">
            <v>ER_2213 - Oldtown Substation Construction</v>
          </cell>
          <cell r="G562" t="str">
            <v>Regular Capital - Pre Business Case</v>
          </cell>
          <cell r="H562" t="str">
            <v>No Function</v>
          </cell>
          <cell r="I562" t="str">
            <v>No Driver</v>
          </cell>
        </row>
        <row r="563">
          <cell r="A563" t="str">
            <v>BI_AD202</v>
          </cell>
          <cell r="B563" t="str">
            <v>AD202</v>
          </cell>
          <cell r="C563" t="str">
            <v>BI_AD202 - Old Town 521 ID</v>
          </cell>
          <cell r="D563" t="str">
            <v>ER_2414</v>
          </cell>
          <cell r="E563" t="str">
            <v>2414</v>
          </cell>
          <cell r="F563" t="str">
            <v>ER_2414 - Sys-Dist Reliability-Improve Worst Fdrs</v>
          </cell>
          <cell r="G563" t="str">
            <v>Distribution System Enhancements</v>
          </cell>
          <cell r="H563" t="str">
            <v>T&amp;D Engineering</v>
          </cell>
          <cell r="I563" t="str">
            <v>Performance &amp; Capacity</v>
          </cell>
        </row>
        <row r="564">
          <cell r="A564" t="str">
            <v>BI_AD203</v>
          </cell>
          <cell r="B564" t="str">
            <v>AD203</v>
          </cell>
          <cell r="C564" t="str">
            <v>BI_AD203 - Bronx Sub</v>
          </cell>
          <cell r="D564" t="str">
            <v>ER_2204</v>
          </cell>
          <cell r="E564" t="str">
            <v>2204</v>
          </cell>
          <cell r="F564" t="str">
            <v>ER_2204 - Substation Rebuilds</v>
          </cell>
          <cell r="G564" t="str">
            <v>Substation - Station Rebuilds Program</v>
          </cell>
          <cell r="H564" t="str">
            <v>T&amp;D Engineering</v>
          </cell>
          <cell r="I564" t="str">
            <v>Asset Condition</v>
          </cell>
        </row>
        <row r="565">
          <cell r="A565" t="str">
            <v>BI_AD204</v>
          </cell>
          <cell r="B565" t="str">
            <v>AD204</v>
          </cell>
          <cell r="C565" t="str">
            <v>BI_AD204 - Bronx-Cabinet 115kV Reconduct/Rebuild: 2012 Distr</v>
          </cell>
          <cell r="D565" t="str">
            <v>ER_2423</v>
          </cell>
          <cell r="E565" t="str">
            <v>2423</v>
          </cell>
          <cell r="F565" t="str">
            <v>ER_2423 - System Transmission:Rebuild Condition</v>
          </cell>
          <cell r="G565" t="str">
            <v>Transmission Major Rebuild - Asset Condition</v>
          </cell>
          <cell r="H565" t="str">
            <v>T&amp;D Engineering</v>
          </cell>
          <cell r="I565" t="str">
            <v>Asset Condition</v>
          </cell>
        </row>
        <row r="566">
          <cell r="A566" t="str">
            <v>BI_AD301</v>
          </cell>
          <cell r="B566" t="str">
            <v>AD301</v>
          </cell>
          <cell r="C566" t="str">
            <v>BI_AD301 - Oldtown 722 - Transfer Tri-Pro Cedar to New Feeder</v>
          </cell>
          <cell r="D566" t="str">
            <v>ER_2213</v>
          </cell>
          <cell r="E566" t="str">
            <v>2213</v>
          </cell>
          <cell r="F566" t="str">
            <v>ER_2213 - Oldtown Substation Construction</v>
          </cell>
          <cell r="G566" t="str">
            <v>Regular Capital - Pre Business Case</v>
          </cell>
          <cell r="H566" t="str">
            <v>No Function</v>
          </cell>
          <cell r="I566" t="str">
            <v>No Driver</v>
          </cell>
        </row>
        <row r="567">
          <cell r="A567" t="str">
            <v>BI_AD302</v>
          </cell>
          <cell r="B567" t="str">
            <v>AD302</v>
          </cell>
          <cell r="C567" t="str">
            <v>BI_AD302 - Sandpoint Grid Modernization Project</v>
          </cell>
          <cell r="D567" t="str">
            <v>ER_2570</v>
          </cell>
          <cell r="E567" t="str">
            <v>2570</v>
          </cell>
          <cell r="F567" t="str">
            <v>ER_2570 - Sandpoint Grid Modernization Project</v>
          </cell>
          <cell r="G567" t="str">
            <v>Distribution Grid Modernization</v>
          </cell>
          <cell r="H567" t="str">
            <v>T&amp;D Operations</v>
          </cell>
          <cell r="I567" t="str">
            <v>Asset Condition</v>
          </cell>
        </row>
        <row r="568">
          <cell r="A568" t="str">
            <v>BI_AD303</v>
          </cell>
          <cell r="B568" t="str">
            <v>AD303</v>
          </cell>
          <cell r="C568" t="str">
            <v>BI_AD303 - Noxon Construction Sub - Distribution Integration</v>
          </cell>
          <cell r="D568" t="str">
            <v>ER_2572</v>
          </cell>
          <cell r="E568" t="str">
            <v>2572</v>
          </cell>
          <cell r="F568" t="str">
            <v>ER_2572 - Noxon Construction Sub - Minor Rebuild</v>
          </cell>
          <cell r="G568" t="str">
            <v>Substation - Station Rebuilds Program</v>
          </cell>
          <cell r="H568" t="str">
            <v>T&amp;D Engineering</v>
          </cell>
          <cell r="I568" t="str">
            <v>Asset Condition</v>
          </cell>
        </row>
        <row r="569">
          <cell r="A569" t="str">
            <v>BI_AD400</v>
          </cell>
          <cell r="B569" t="str">
            <v>AD400</v>
          </cell>
          <cell r="C569" t="str">
            <v>BI_AD400 - OLD 721 - create UG loop for Industrial Pk</v>
          </cell>
          <cell r="D569" t="str">
            <v>ER_2515</v>
          </cell>
          <cell r="E569" t="str">
            <v>2515</v>
          </cell>
          <cell r="F569" t="str">
            <v>ER_2515 - Distribution - CdA East &amp; North</v>
          </cell>
          <cell r="G569" t="str">
            <v>Distribution System Enhancements</v>
          </cell>
          <cell r="H569" t="str">
            <v>T&amp;D Engineering</v>
          </cell>
          <cell r="I569" t="str">
            <v>Performance &amp; Capacity</v>
          </cell>
        </row>
        <row r="570">
          <cell r="A570" t="str">
            <v>BI_AD401</v>
          </cell>
          <cell r="B570" t="str">
            <v>AD401</v>
          </cell>
          <cell r="C570" t="str">
            <v>BI_AD401 - SAG 741 - Recond Lignite 9200 ft</v>
          </cell>
          <cell r="D570" t="str">
            <v>ER_2515</v>
          </cell>
          <cell r="E570" t="str">
            <v>2515</v>
          </cell>
          <cell r="F570" t="str">
            <v>ER_2515 - Distribution - CdA East &amp; North</v>
          </cell>
          <cell r="G570" t="str">
            <v>Distribution System Enhancements</v>
          </cell>
          <cell r="H570" t="str">
            <v>T&amp;D Engineering</v>
          </cell>
          <cell r="I570" t="str">
            <v>Performance &amp; Capacity</v>
          </cell>
        </row>
        <row r="571">
          <cell r="A571" t="str">
            <v>BI_AD402</v>
          </cell>
          <cell r="B571" t="str">
            <v>AD402</v>
          </cell>
          <cell r="C571" t="str">
            <v>BI_AD402 - SPT 4S21 -River Xing &amp; Reloc at Sundowner</v>
          </cell>
          <cell r="D571" t="str">
            <v>ER_2515</v>
          </cell>
          <cell r="E571" t="str">
            <v>2515</v>
          </cell>
          <cell r="F571" t="str">
            <v>ER_2515 - Distribution - CdA East &amp; North</v>
          </cell>
          <cell r="G571" t="str">
            <v>Distribution System Enhancements</v>
          </cell>
          <cell r="H571" t="str">
            <v>T&amp;D Engineering</v>
          </cell>
          <cell r="I571" t="str">
            <v>Performance &amp; Capacity</v>
          </cell>
        </row>
        <row r="572">
          <cell r="A572" t="str">
            <v>BI_AD500</v>
          </cell>
          <cell r="B572" t="str">
            <v>AD500</v>
          </cell>
          <cell r="C572" t="str">
            <v>BI_AD500 - Sagle - const fdrs 741 &amp; 742</v>
          </cell>
          <cell r="D572" t="str">
            <v>ER_2239</v>
          </cell>
          <cell r="E572" t="str">
            <v>2239</v>
          </cell>
          <cell r="F572" t="str">
            <v>ER_2239 - Sagle 115 Sub</v>
          </cell>
          <cell r="G572" t="str">
            <v>Regular Capital - Pre Business Case</v>
          </cell>
          <cell r="H572" t="str">
            <v>No Function</v>
          </cell>
          <cell r="I572" t="str">
            <v>No Driver</v>
          </cell>
        </row>
        <row r="573">
          <cell r="A573" t="str">
            <v>BI_AD501</v>
          </cell>
          <cell r="B573" t="str">
            <v>AD501</v>
          </cell>
          <cell r="C573" t="str">
            <v>BI_AD501 - Pine St - conv to 21 kv</v>
          </cell>
          <cell r="D573" t="str">
            <v>ER_2313</v>
          </cell>
          <cell r="E573" t="str">
            <v>2313</v>
          </cell>
          <cell r="F573" t="str">
            <v>ER_2313 - Pine Street 2.5 Sub - Convert to 21 Sub</v>
          </cell>
          <cell r="G573" t="str">
            <v>Regular Capital - Pre Business Case</v>
          </cell>
          <cell r="H573" t="str">
            <v>No Function</v>
          </cell>
          <cell r="I573" t="str">
            <v>No Driver</v>
          </cell>
        </row>
        <row r="574">
          <cell r="A574" t="str">
            <v>BI_AD502</v>
          </cell>
          <cell r="B574" t="str">
            <v>AD502</v>
          </cell>
          <cell r="C574" t="str">
            <v>BI_AD502 - CKF711 Red Fir Ln conv to UG</v>
          </cell>
          <cell r="D574" t="str">
            <v>ER_2515</v>
          </cell>
          <cell r="E574" t="str">
            <v>2515</v>
          </cell>
          <cell r="F574" t="str">
            <v>ER_2515 - Distribution - CdA East &amp; North</v>
          </cell>
          <cell r="G574" t="str">
            <v>Distribution System Enhancements</v>
          </cell>
          <cell r="H574" t="str">
            <v>T&amp;D Engineering</v>
          </cell>
          <cell r="I574" t="str">
            <v>Performance &amp; Capacity</v>
          </cell>
        </row>
        <row r="575">
          <cell r="A575" t="str">
            <v>BI_AD503</v>
          </cell>
          <cell r="B575" t="str">
            <v>AD503</v>
          </cell>
          <cell r="C575" t="str">
            <v>BI_AD503 - Noxon Reactor Station - Install Distribution Svc</v>
          </cell>
          <cell r="D575" t="str">
            <v>ER_2532</v>
          </cell>
          <cell r="E575" t="str">
            <v>2532</v>
          </cell>
          <cell r="F575" t="str">
            <v>ER_2532 - Noxon 230 kV Substation - Rebuild</v>
          </cell>
          <cell r="G575" t="str">
            <v>Noxon Switchyard 230kV Breaker Replacement</v>
          </cell>
          <cell r="H575" t="str">
            <v>T&amp;D Engineering</v>
          </cell>
          <cell r="I575" t="str">
            <v>Mandatory &amp; Compliance</v>
          </cell>
        </row>
        <row r="576">
          <cell r="A576" t="str">
            <v>BI_AD504</v>
          </cell>
          <cell r="B576" t="str">
            <v>AD504</v>
          </cell>
          <cell r="C576" t="str">
            <v>BI_AD504 - SPT4S21:  Add (2) Viper Reclosers and Tie to Sagle</v>
          </cell>
          <cell r="D576" t="str">
            <v>ER_2515</v>
          </cell>
          <cell r="E576" t="str">
            <v>2515</v>
          </cell>
          <cell r="F576" t="str">
            <v>ER_2515 - Distribution - CdA East &amp; North</v>
          </cell>
          <cell r="G576" t="str">
            <v>Distribution System Enhancements</v>
          </cell>
          <cell r="H576" t="str">
            <v>T&amp;D Engineering</v>
          </cell>
          <cell r="I576" t="str">
            <v>Performance &amp; Capacity</v>
          </cell>
        </row>
        <row r="577">
          <cell r="A577" t="str">
            <v>BI_AD505</v>
          </cell>
          <cell r="B577" t="str">
            <v>AD505</v>
          </cell>
          <cell r="C577" t="str">
            <v>BI_AD505 - SPT4S23:  Reconductor 1.8 miles at Sandpoint Sub</v>
          </cell>
          <cell r="D577" t="str">
            <v>ER_2515</v>
          </cell>
          <cell r="E577" t="str">
            <v>2515</v>
          </cell>
          <cell r="F577" t="str">
            <v>ER_2515 - Distribution - CdA East &amp; North</v>
          </cell>
          <cell r="G577" t="str">
            <v>Distribution System Enhancements</v>
          </cell>
          <cell r="H577" t="str">
            <v>T&amp;D Engineering</v>
          </cell>
          <cell r="I577" t="str">
            <v>Performance &amp; Capacity</v>
          </cell>
        </row>
        <row r="578">
          <cell r="A578" t="str">
            <v>BI_AD600</v>
          </cell>
          <cell r="B578" t="str">
            <v>AD600</v>
          </cell>
          <cell r="C578" t="str">
            <v>BI_AD600 - SPT4S21-Reroute hvy tree area</v>
          </cell>
          <cell r="D578" t="str">
            <v>ER_2414</v>
          </cell>
          <cell r="E578" t="str">
            <v>2414</v>
          </cell>
          <cell r="F578" t="str">
            <v>ER_2414 - Sys-Dist Reliability-Improve Worst Fdrs</v>
          </cell>
          <cell r="G578" t="str">
            <v>Distribution System Enhancements</v>
          </cell>
          <cell r="H578" t="str">
            <v>T&amp;D Engineering</v>
          </cell>
          <cell r="I578" t="str">
            <v>Performance &amp; Capacity</v>
          </cell>
        </row>
        <row r="579">
          <cell r="A579" t="str">
            <v>BI_AD601</v>
          </cell>
          <cell r="B579" t="str">
            <v>AD601</v>
          </cell>
          <cell r="C579" t="str">
            <v>BI_AD601 - Priest River - Minor Rebuild - Distribution</v>
          </cell>
          <cell r="D579" t="str">
            <v>ER_2204</v>
          </cell>
          <cell r="E579" t="str">
            <v>2204</v>
          </cell>
          <cell r="F579" t="str">
            <v>ER_2204 - Substation Rebuilds</v>
          </cell>
          <cell r="G579" t="str">
            <v>Substation - Station Rebuilds Program</v>
          </cell>
          <cell r="H579" t="str">
            <v>T&amp;D Engineering</v>
          </cell>
          <cell r="I579" t="str">
            <v>Asset Condition</v>
          </cell>
        </row>
        <row r="580">
          <cell r="A580" t="str">
            <v>BI_AD700</v>
          </cell>
          <cell r="B580" t="str">
            <v>AD700</v>
          </cell>
          <cell r="C580" t="str">
            <v>BI_AD700 - SPT 4S22 Add Viper on Hospital Lateral</v>
          </cell>
          <cell r="D580" t="str">
            <v>ER_2515</v>
          </cell>
          <cell r="E580" t="str">
            <v>2515</v>
          </cell>
          <cell r="F580" t="str">
            <v>ER_2515 - Distribution - CdA East &amp; North</v>
          </cell>
          <cell r="G580" t="str">
            <v>Distribution System Enhancements</v>
          </cell>
          <cell r="H580" t="str">
            <v>T&amp;D Engineering</v>
          </cell>
          <cell r="I580" t="str">
            <v>Performance &amp; Capacity</v>
          </cell>
        </row>
        <row r="581">
          <cell r="A581" t="str">
            <v>BI_AD800</v>
          </cell>
          <cell r="B581" t="str">
            <v>AD800</v>
          </cell>
          <cell r="C581" t="str">
            <v>BI_AD800 - Sandpoint 4S23:  Add 2 DMS Reclosers</v>
          </cell>
          <cell r="D581" t="str">
            <v>ER_2515</v>
          </cell>
          <cell r="E581" t="str">
            <v>2515</v>
          </cell>
          <cell r="F581" t="str">
            <v>ER_2515 - Distribution - CdA East &amp; North</v>
          </cell>
          <cell r="G581" t="str">
            <v>Distribution System Enhancements</v>
          </cell>
          <cell r="H581" t="str">
            <v>T&amp;D Engineering</v>
          </cell>
          <cell r="I581" t="str">
            <v>Performance &amp; Capacity</v>
          </cell>
        </row>
        <row r="582">
          <cell r="A582" t="str">
            <v>BI_AD801</v>
          </cell>
          <cell r="B582" t="str">
            <v>AD801</v>
          </cell>
          <cell r="C582" t="str">
            <v>BI_AD801 - COT2402 - Sandspur Recloser</v>
          </cell>
          <cell r="D582" t="str">
            <v>ER_2516</v>
          </cell>
          <cell r="E582" t="str">
            <v>2516</v>
          </cell>
          <cell r="F582" t="str">
            <v>ER_2516 - Distribution - Pullman &amp; Lewis Clark</v>
          </cell>
          <cell r="G582" t="str">
            <v>Distribution System Enhancements</v>
          </cell>
          <cell r="H582" t="str">
            <v>T&amp;D Engineering</v>
          </cell>
          <cell r="I582" t="str">
            <v>Performance &amp; Capacity</v>
          </cell>
        </row>
        <row r="583">
          <cell r="A583" t="str">
            <v>BI_AD900</v>
          </cell>
          <cell r="B583" t="str">
            <v>AD900</v>
          </cell>
          <cell r="C583" t="str">
            <v>BI_AD900 - Old Town Distribution Reconductor</v>
          </cell>
          <cell r="D583" t="str">
            <v>ER_2515</v>
          </cell>
          <cell r="E583" t="str">
            <v>2515</v>
          </cell>
          <cell r="F583" t="str">
            <v>ER_2515 - Distribution - CdA East &amp; North</v>
          </cell>
          <cell r="G583" t="str">
            <v>Distribution System Enhancements</v>
          </cell>
          <cell r="H583" t="str">
            <v>T&amp;D Engineering</v>
          </cell>
          <cell r="I583" t="str">
            <v>Performance &amp; Capacity</v>
          </cell>
        </row>
        <row r="584">
          <cell r="A584" t="str">
            <v>BI_AD901</v>
          </cell>
          <cell r="B584" t="str">
            <v>AD901</v>
          </cell>
          <cell r="C584" t="str">
            <v>BI_AD901 - PRV 751 - Recond HWY 57</v>
          </cell>
          <cell r="D584" t="str">
            <v>ER_2515</v>
          </cell>
          <cell r="E584" t="str">
            <v>2515</v>
          </cell>
          <cell r="F584" t="str">
            <v>ER_2515 - Distribution - CdA East &amp; North</v>
          </cell>
          <cell r="G584" t="str">
            <v>Distribution System Enhancements</v>
          </cell>
          <cell r="H584" t="str">
            <v>T&amp;D Engineering</v>
          </cell>
          <cell r="I584" t="str">
            <v>Performance &amp; Capacity</v>
          </cell>
        </row>
        <row r="585">
          <cell r="A585" t="str">
            <v>BI_AD902</v>
          </cell>
          <cell r="B585" t="str">
            <v>AD902</v>
          </cell>
          <cell r="C585" t="str">
            <v>BI_AD902 - CKF 711 / ODN 732 Add 3 Vipers</v>
          </cell>
          <cell r="D585" t="str">
            <v>ER_2515</v>
          </cell>
          <cell r="E585" t="str">
            <v>2515</v>
          </cell>
          <cell r="F585" t="str">
            <v>ER_2515 - Distribution - CdA East &amp; North</v>
          </cell>
          <cell r="G585" t="str">
            <v>Distribution System Enhancements</v>
          </cell>
          <cell r="H585" t="str">
            <v>T&amp;D Engineering</v>
          </cell>
          <cell r="I585" t="str">
            <v>Performance &amp; Capacity</v>
          </cell>
        </row>
        <row r="586">
          <cell r="A586" t="str">
            <v>BI_AD990</v>
          </cell>
          <cell r="B586" t="str">
            <v>AD990</v>
          </cell>
          <cell r="C586" t="str">
            <v>BI_AD990 - Sandpoint Area - Dx Performance and Capacity</v>
          </cell>
          <cell r="D586" t="str">
            <v>ER_2515</v>
          </cell>
          <cell r="E586" t="str">
            <v>2515</v>
          </cell>
          <cell r="F586" t="str">
            <v>ER_2515 - Distribution - CdA East &amp; North</v>
          </cell>
          <cell r="G586" t="str">
            <v>Distribution System Enhancements</v>
          </cell>
          <cell r="H586" t="str">
            <v>T&amp;D Engineering</v>
          </cell>
          <cell r="I586" t="str">
            <v>Performance &amp; Capacity</v>
          </cell>
        </row>
        <row r="587">
          <cell r="A587" t="str">
            <v>BI_AG019</v>
          </cell>
          <cell r="B587" t="str">
            <v>AG019</v>
          </cell>
          <cell r="C587" t="str">
            <v>BI_AG019 - EIM Low Side Metering Upgrades - Generation</v>
          </cell>
          <cell r="D587" t="str">
            <v>ER_7141</v>
          </cell>
          <cell r="E587" t="str">
            <v>7141</v>
          </cell>
          <cell r="F587" t="str">
            <v>ER_7141 - Energy Imbalance Market</v>
          </cell>
          <cell r="G587" t="str">
            <v>Energy Imbalance Market</v>
          </cell>
          <cell r="H587" t="str">
            <v>Other Subfunction</v>
          </cell>
          <cell r="I587" t="str">
            <v>Performance &amp; Capacity</v>
          </cell>
        </row>
        <row r="588">
          <cell r="A588" t="str">
            <v>BI_AG020</v>
          </cell>
          <cell r="B588" t="str">
            <v>AG020</v>
          </cell>
          <cell r="C588" t="str">
            <v>BI_AG020 - EIM High Side Metering Upgrades - Generation</v>
          </cell>
          <cell r="D588" t="str">
            <v>ER_7141</v>
          </cell>
          <cell r="E588" t="str">
            <v>7141</v>
          </cell>
          <cell r="F588" t="str">
            <v>ER_7141 - Energy Imbalance Market</v>
          </cell>
          <cell r="G588" t="str">
            <v>Energy Imbalance Market</v>
          </cell>
          <cell r="H588" t="str">
            <v>Other Subfunction</v>
          </cell>
          <cell r="I588" t="str">
            <v>Performance &amp; Capacity</v>
          </cell>
        </row>
        <row r="589">
          <cell r="A589" t="str">
            <v>BI_AG021</v>
          </cell>
          <cell r="B589" t="str">
            <v>AG021</v>
          </cell>
          <cell r="C589" t="str">
            <v>BI_AG021 - EIM Control Upgrades - Generation</v>
          </cell>
          <cell r="D589" t="str">
            <v>ER_7141</v>
          </cell>
          <cell r="E589" t="str">
            <v>7141</v>
          </cell>
          <cell r="F589" t="str">
            <v>ER_7141 - Energy Imbalance Market</v>
          </cell>
          <cell r="G589" t="str">
            <v>Energy Imbalance Market</v>
          </cell>
          <cell r="H589" t="str">
            <v>Other Subfunction</v>
          </cell>
          <cell r="I589" t="str">
            <v>Performance &amp; Capacity</v>
          </cell>
        </row>
        <row r="590">
          <cell r="A590" t="str">
            <v>BI_AG022</v>
          </cell>
          <cell r="B590" t="str">
            <v>AG022</v>
          </cell>
          <cell r="C590" t="str">
            <v>BI_AG022 - Generation Masonry Building Rehabilitation</v>
          </cell>
          <cell r="D590" t="str">
            <v>ER_4005</v>
          </cell>
          <cell r="E590" t="str">
            <v>4005</v>
          </cell>
          <cell r="F590" t="str">
            <v>ER_4005 - Generation Masonry Building Rehabilitation</v>
          </cell>
          <cell r="G590" t="str">
            <v>Generation Masonry Building Rehabilitation</v>
          </cell>
          <cell r="H590" t="str">
            <v>Generation Subfunction</v>
          </cell>
          <cell r="I590" t="str">
            <v>Asset Condition</v>
          </cell>
        </row>
        <row r="591">
          <cell r="A591" t="str">
            <v>BI_AG101</v>
          </cell>
          <cell r="B591" t="str">
            <v>AG101</v>
          </cell>
          <cell r="C591" t="str">
            <v>BI_AG101 - CF Lic / Compliance Projects</v>
          </cell>
          <cell r="D591" t="str">
            <v>ER_6100</v>
          </cell>
          <cell r="E591" t="str">
            <v>6100</v>
          </cell>
          <cell r="F591" t="str">
            <v>ER_6100 - Clark Fork License/Compliance</v>
          </cell>
          <cell r="G591" t="str">
            <v>Clark Fork Settlement Agreement</v>
          </cell>
          <cell r="H591" t="str">
            <v>Environmental Subfunction</v>
          </cell>
          <cell r="I591" t="str">
            <v>Mandatory &amp; Compliance</v>
          </cell>
        </row>
        <row r="592">
          <cell r="A592" t="str">
            <v>BI_AG102</v>
          </cell>
          <cell r="B592" t="str">
            <v>AG102</v>
          </cell>
          <cell r="C592" t="str">
            <v>BI_AG102 - Base Hydro</v>
          </cell>
          <cell r="D592" t="str">
            <v>ER_4147</v>
          </cell>
          <cell r="E592" t="str">
            <v>4147</v>
          </cell>
          <cell r="F592" t="str">
            <v>ER_4147 - Base Hydro</v>
          </cell>
          <cell r="G592" t="str">
            <v>Base Load Hydro</v>
          </cell>
          <cell r="H592" t="str">
            <v>Generation Subfunction</v>
          </cell>
          <cell r="I592" t="str">
            <v>Asset Condition</v>
          </cell>
        </row>
        <row r="593">
          <cell r="A593" t="str">
            <v>BI_AG103</v>
          </cell>
          <cell r="B593" t="str">
            <v>AG103</v>
          </cell>
          <cell r="C593" t="str">
            <v>BI_AG103 - Regulating Hydro</v>
          </cell>
          <cell r="D593" t="str">
            <v>ER_4148</v>
          </cell>
          <cell r="E593" t="str">
            <v>4148</v>
          </cell>
          <cell r="F593" t="str">
            <v>ER_4148 - Regulating Hydro</v>
          </cell>
          <cell r="G593" t="str">
            <v>Regulating Hydro</v>
          </cell>
          <cell r="H593" t="str">
            <v>Generation Subfunction</v>
          </cell>
          <cell r="I593" t="str">
            <v>Asset Condition</v>
          </cell>
        </row>
        <row r="594">
          <cell r="A594" t="str">
            <v>BI_AG104</v>
          </cell>
          <cell r="B594" t="str">
            <v>AG104</v>
          </cell>
          <cell r="C594" t="str">
            <v>BI_AG104 - Kettle Falls Generating Station &amp; Combustion Turbine</v>
          </cell>
          <cell r="D594" t="str">
            <v>ER_4149</v>
          </cell>
          <cell r="E594" t="str">
            <v>4149</v>
          </cell>
          <cell r="F594" t="str">
            <v>ER_4149 - Base Load Thermal</v>
          </cell>
          <cell r="G594" t="str">
            <v>Base Load Thermal Program</v>
          </cell>
          <cell r="H594" t="str">
            <v>Generation Subfunction</v>
          </cell>
          <cell r="I594" t="str">
            <v>Failed Plant &amp; Operations</v>
          </cell>
        </row>
        <row r="595">
          <cell r="A595" t="str">
            <v>BI_AG105</v>
          </cell>
          <cell r="B595" t="str">
            <v>AG105</v>
          </cell>
          <cell r="C595" t="str">
            <v>BI_AG105 - Colstrip Units #3 &amp; #4</v>
          </cell>
          <cell r="D595" t="str">
            <v>ER_4149</v>
          </cell>
          <cell r="E595" t="str">
            <v>4149</v>
          </cell>
          <cell r="F595" t="str">
            <v>ER_4149 - Base Load Thermal</v>
          </cell>
          <cell r="G595" t="str">
            <v>Base Load Thermal Program</v>
          </cell>
          <cell r="H595" t="str">
            <v>Generation Subfunction</v>
          </cell>
          <cell r="I595" t="str">
            <v>Failed Plant &amp; Operations</v>
          </cell>
        </row>
        <row r="596">
          <cell r="A596" t="str">
            <v>BI_AG106</v>
          </cell>
          <cell r="B596" t="str">
            <v>AG106</v>
          </cell>
          <cell r="C596" t="str">
            <v>BI_AG106 - Coyote Springs 2</v>
          </cell>
          <cell r="D596" t="str">
            <v>ER_4149</v>
          </cell>
          <cell r="E596" t="str">
            <v>4149</v>
          </cell>
          <cell r="F596" t="str">
            <v>ER_4149 - Base Load Thermal</v>
          </cell>
          <cell r="G596" t="str">
            <v>Base Load Thermal Program</v>
          </cell>
          <cell r="H596" t="str">
            <v>Generation Subfunction</v>
          </cell>
          <cell r="I596" t="str">
            <v>Failed Plant &amp; Operations</v>
          </cell>
        </row>
        <row r="597">
          <cell r="A597" t="str">
            <v>BI_AG107</v>
          </cell>
          <cell r="B597" t="str">
            <v>AG107</v>
          </cell>
          <cell r="C597" t="str">
            <v>BI_AG107 - Lancaster</v>
          </cell>
          <cell r="D597" t="str">
            <v>ER_4149</v>
          </cell>
          <cell r="E597" t="str">
            <v>4149</v>
          </cell>
          <cell r="F597" t="str">
            <v>ER_4149 - Base Load Thermal</v>
          </cell>
          <cell r="G597" t="str">
            <v>Base Load Thermal Program</v>
          </cell>
          <cell r="H597" t="str">
            <v>Generation Subfunction</v>
          </cell>
          <cell r="I597" t="str">
            <v>Failed Plant &amp; Operations</v>
          </cell>
        </row>
        <row r="598">
          <cell r="A598" t="str">
            <v>BI_AG108</v>
          </cell>
          <cell r="B598" t="str">
            <v>AG108</v>
          </cell>
          <cell r="C598" t="str">
            <v>BI_AG108 - Peaking Generation</v>
          </cell>
          <cell r="D598" t="str">
            <v>ER_4150</v>
          </cell>
          <cell r="E598" t="str">
            <v>4150</v>
          </cell>
          <cell r="F598" t="str">
            <v>ER_4150 - Peaking Generation</v>
          </cell>
          <cell r="G598" t="str">
            <v>Peaking Generation Business Case</v>
          </cell>
          <cell r="H598" t="str">
            <v>Generation Subfunction</v>
          </cell>
          <cell r="I598" t="str">
            <v>Failed Plant &amp; Operations</v>
          </cell>
        </row>
        <row r="599">
          <cell r="A599" t="str">
            <v>BI_AG109</v>
          </cell>
          <cell r="B599" t="str">
            <v>AG109</v>
          </cell>
          <cell r="C599" t="str">
            <v>BI_AG109 - KF Develop New River Wells</v>
          </cell>
          <cell r="D599" t="str">
            <v>ER_4151</v>
          </cell>
          <cell r="E599" t="str">
            <v>4151</v>
          </cell>
          <cell r="F599" t="str">
            <v>ER_4151 - Kettle Falls Develop New River Wells</v>
          </cell>
          <cell r="G599" t="str">
            <v>Kettle Falls Water Supply</v>
          </cell>
          <cell r="H599" t="str">
            <v>Generation Subfunction</v>
          </cell>
          <cell r="I599" t="str">
            <v>No Driver</v>
          </cell>
        </row>
        <row r="600">
          <cell r="A600" t="str">
            <v>BI_AG110</v>
          </cell>
          <cell r="B600" t="str">
            <v>AG110</v>
          </cell>
          <cell r="C600" t="str">
            <v>BI_AG110 - Future Hydro Capital Projects</v>
          </cell>
          <cell r="D600" t="str">
            <v>ER_4155</v>
          </cell>
          <cell r="E600" t="str">
            <v>4155</v>
          </cell>
          <cell r="F600" t="str">
            <v>ER_4155 - Future Hydro Capital Projects</v>
          </cell>
          <cell r="G600" t="str">
            <v>Regular Capital - Pre Business Case</v>
          </cell>
          <cell r="H600" t="str">
            <v>No Function</v>
          </cell>
          <cell r="I600" t="str">
            <v>No Driver</v>
          </cell>
        </row>
        <row r="601">
          <cell r="A601" t="str">
            <v>BI_AG111</v>
          </cell>
          <cell r="B601" t="str">
            <v>AG111</v>
          </cell>
          <cell r="C601" t="str">
            <v>BI_AG111 - Future Steam Capital Projects</v>
          </cell>
          <cell r="D601" t="str">
            <v>ER_4156</v>
          </cell>
          <cell r="E601" t="str">
            <v>4156</v>
          </cell>
          <cell r="F601" t="str">
            <v>ER_4156 - Future Steam Capital Projects</v>
          </cell>
          <cell r="G601" t="str">
            <v>Regular Capital - Pre Business Case</v>
          </cell>
          <cell r="H601" t="str">
            <v>No Function</v>
          </cell>
          <cell r="I601" t="str">
            <v>No Driver</v>
          </cell>
        </row>
        <row r="602">
          <cell r="A602" t="str">
            <v>BI_AG112</v>
          </cell>
          <cell r="B602" t="str">
            <v>AG112</v>
          </cell>
          <cell r="C602" t="str">
            <v>BI_AG112 - Future Thermal Capital Projects</v>
          </cell>
          <cell r="D602" t="str">
            <v>ER_4157</v>
          </cell>
          <cell r="E602" t="str">
            <v>4157</v>
          </cell>
          <cell r="F602" t="str">
            <v>ER_4157 - Future Thermal Capital Projects</v>
          </cell>
          <cell r="G602" t="str">
            <v>Regular Capital - Pre Business Case</v>
          </cell>
          <cell r="H602" t="str">
            <v>No Function</v>
          </cell>
          <cell r="I602" t="str">
            <v>No Driver</v>
          </cell>
        </row>
        <row r="603">
          <cell r="A603" t="str">
            <v>BI_AG113</v>
          </cell>
          <cell r="B603" t="str">
            <v>AG113</v>
          </cell>
          <cell r="C603" t="str">
            <v>BI_AG113 - D10TQ Caterpillar Tractor</v>
          </cell>
          <cell r="D603" t="str">
            <v>ER_4158</v>
          </cell>
          <cell r="E603" t="str">
            <v>4158</v>
          </cell>
          <cell r="F603" t="str">
            <v>ER_4158 - Purchase D10TQ Caterpillar Tractor</v>
          </cell>
          <cell r="G603" t="str">
            <v>Regular Capital - Pre Business Case</v>
          </cell>
          <cell r="H603" t="str">
            <v>No Function</v>
          </cell>
          <cell r="I603" t="str">
            <v>No Driver</v>
          </cell>
        </row>
        <row r="604">
          <cell r="A604" t="str">
            <v>BI_AG200</v>
          </cell>
          <cell r="B604" t="str">
            <v>AG200</v>
          </cell>
          <cell r="C604" t="str">
            <v>BI_AG200 - Cash to Capital Deferral</v>
          </cell>
          <cell r="D604" t="str">
            <v>ER_4149</v>
          </cell>
          <cell r="E604" t="str">
            <v>4149</v>
          </cell>
          <cell r="F604" t="str">
            <v>ER_4149 - Base Load Thermal</v>
          </cell>
          <cell r="G604" t="str">
            <v>Base Load Thermal Program</v>
          </cell>
          <cell r="H604" t="str">
            <v>Generation Subfunction</v>
          </cell>
          <cell r="I604" t="str">
            <v>Failed Plant &amp; Operations</v>
          </cell>
        </row>
        <row r="605">
          <cell r="A605" t="str">
            <v>BI_AG201</v>
          </cell>
          <cell r="B605" t="str">
            <v>AG201</v>
          </cell>
          <cell r="C605" t="str">
            <v>BI_AG201 - Avista/PGE Shared Capital</v>
          </cell>
          <cell r="D605" t="str">
            <v>ER_4149</v>
          </cell>
          <cell r="E605" t="str">
            <v>4149</v>
          </cell>
          <cell r="F605" t="str">
            <v>ER_4149 - Base Load Thermal</v>
          </cell>
          <cell r="G605" t="str">
            <v>Base Load Thermal Program</v>
          </cell>
          <cell r="H605" t="str">
            <v>Generation Subfunction</v>
          </cell>
          <cell r="I605" t="str">
            <v>Failed Plant &amp; Operations</v>
          </cell>
        </row>
        <row r="606">
          <cell r="A606" t="str">
            <v>BI_AG202</v>
          </cell>
          <cell r="B606" t="str">
            <v>AG202</v>
          </cell>
          <cell r="C606" t="str">
            <v>BI_AG202 - Electric Shp 5 Ton Bridge Crane Replacement</v>
          </cell>
          <cell r="D606" t="str">
            <v>ER_4160</v>
          </cell>
          <cell r="E606" t="str">
            <v>4160</v>
          </cell>
          <cell r="F606" t="str">
            <v>ER_4160 - GPSS Electric Shp 5 Ton Crane Replacement</v>
          </cell>
          <cell r="G606" t="str">
            <v>Regular Capital - Pre Business Case</v>
          </cell>
          <cell r="H606" t="str">
            <v>No Function</v>
          </cell>
          <cell r="I606" t="str">
            <v>No Driver</v>
          </cell>
        </row>
        <row r="607">
          <cell r="A607" t="str">
            <v>BI_AG300</v>
          </cell>
          <cell r="B607" t="str">
            <v>AG300</v>
          </cell>
          <cell r="C607" t="str">
            <v>BI_AG300 - Mechanical Shop 3 Ton Crane</v>
          </cell>
          <cell r="D607" t="str">
            <v>ER_4165</v>
          </cell>
          <cell r="E607" t="str">
            <v>4165</v>
          </cell>
          <cell r="F607" t="str">
            <v>ER_4165 - Mechanical Shop 3 Ton Crane</v>
          </cell>
          <cell r="G607" t="str">
            <v>3 Ton Mechanical Shop Crane</v>
          </cell>
          <cell r="H607" t="str">
            <v>Generation Subfunction</v>
          </cell>
          <cell r="I607" t="str">
            <v>No Driver</v>
          </cell>
        </row>
        <row r="608">
          <cell r="A608" t="str">
            <v>BI_AG301</v>
          </cell>
          <cell r="B608" t="str">
            <v>AG301</v>
          </cell>
          <cell r="C608" t="str">
            <v>BI_AG301 - Generation Hydro Plant Annunciation Systems</v>
          </cell>
          <cell r="D608" t="str">
            <v>ER_4229</v>
          </cell>
          <cell r="E608" t="str">
            <v>4229</v>
          </cell>
          <cell r="F608" t="str">
            <v>ER_4229 - Generation Plant Annunciation Systems</v>
          </cell>
          <cell r="G608" t="str">
            <v>Generation Plant Annunciation Systems</v>
          </cell>
          <cell r="H608" t="str">
            <v>Generation Subfunction</v>
          </cell>
          <cell r="I608" t="str">
            <v>Performance &amp; Capacity</v>
          </cell>
        </row>
        <row r="609">
          <cell r="A609" t="str">
            <v>BI_AG302</v>
          </cell>
          <cell r="B609" t="str">
            <v>AG302</v>
          </cell>
          <cell r="C609" t="str">
            <v>BI_AG302 - Generation Thermal Plant Annunciation Systems</v>
          </cell>
          <cell r="D609" t="str">
            <v>ER_4229</v>
          </cell>
          <cell r="E609" t="str">
            <v>4229</v>
          </cell>
          <cell r="F609" t="str">
            <v>ER_4229 - Generation Plant Annunciation Systems</v>
          </cell>
          <cell r="G609" t="str">
            <v>Generation Plant Annunciation Systems</v>
          </cell>
          <cell r="H609" t="str">
            <v>Generation Subfunction</v>
          </cell>
          <cell r="I609" t="str">
            <v>Performance &amp; Capacity</v>
          </cell>
        </row>
        <row r="610">
          <cell r="A610" t="str">
            <v>BI_AG303</v>
          </cell>
          <cell r="B610" t="str">
            <v>AG303</v>
          </cell>
          <cell r="C610" t="str">
            <v>BI_AG303 - Generation Hydro Protection Upgrades</v>
          </cell>
          <cell r="D610" t="str">
            <v>ER_4230</v>
          </cell>
          <cell r="E610" t="str">
            <v>4230</v>
          </cell>
          <cell r="F610" t="str">
            <v>ER_4230 - Generation Protection Upgrades</v>
          </cell>
          <cell r="G610" t="str">
            <v>Generation Protection Upgrades</v>
          </cell>
          <cell r="H610" t="str">
            <v>Generation Subfunction</v>
          </cell>
          <cell r="I610" t="str">
            <v>Asset Condition</v>
          </cell>
        </row>
        <row r="611">
          <cell r="A611" t="str">
            <v>BI_AG304</v>
          </cell>
          <cell r="B611" t="str">
            <v>AG304</v>
          </cell>
          <cell r="C611" t="str">
            <v>BI_AG304 - Generation Thermal Protection Upgrades</v>
          </cell>
          <cell r="D611" t="str">
            <v>ER_4230</v>
          </cell>
          <cell r="E611" t="str">
            <v>4230</v>
          </cell>
          <cell r="F611" t="str">
            <v>ER_4230 - Generation Protection Upgrades</v>
          </cell>
          <cell r="G611" t="str">
            <v>Generation Protection Upgrades</v>
          </cell>
          <cell r="H611" t="str">
            <v>Generation Subfunction</v>
          </cell>
          <cell r="I611" t="str">
            <v>Asset Condition</v>
          </cell>
        </row>
        <row r="612">
          <cell r="A612" t="str">
            <v>BI_AG401</v>
          </cell>
          <cell r="B612" t="str">
            <v>AG401</v>
          </cell>
          <cell r="C612" t="str">
            <v>BI_AG401 - Electric Bmp - Hydro</v>
          </cell>
          <cell r="D612" t="str">
            <v>ER_6102</v>
          </cell>
          <cell r="E612" t="str">
            <v>6102</v>
          </cell>
          <cell r="F612" t="str">
            <v>ER_6102 - Env Compliance &amp; Best Mgmt Practices</v>
          </cell>
          <cell r="G612" t="str">
            <v>Regular Capital - Pre Business Case</v>
          </cell>
          <cell r="H612" t="str">
            <v>No Function</v>
          </cell>
          <cell r="I612" t="str">
            <v>No Driver</v>
          </cell>
        </row>
        <row r="613">
          <cell r="A613" t="str">
            <v>BI_AG402</v>
          </cell>
          <cell r="B613" t="str">
            <v>AG402</v>
          </cell>
          <cell r="C613" t="str">
            <v>BI_AG402 - Base Load Thermal</v>
          </cell>
          <cell r="D613" t="str">
            <v>ER_4149</v>
          </cell>
          <cell r="E613" t="str">
            <v>4149</v>
          </cell>
          <cell r="F613" t="str">
            <v>ER_4149 - Base Load Thermal</v>
          </cell>
          <cell r="G613" t="str">
            <v>Base Load Thermal Program</v>
          </cell>
          <cell r="H613" t="str">
            <v>Generation Subfunction</v>
          </cell>
          <cell r="I613" t="str">
            <v>Failed Plant &amp; Operations</v>
          </cell>
        </row>
        <row r="614">
          <cell r="A614" t="str">
            <v>BI_AG500</v>
          </cell>
          <cell r="B614" t="str">
            <v>AG500</v>
          </cell>
          <cell r="C614" t="str">
            <v>BI_AG500 - Combustion Turbine Minor Blanket</v>
          </cell>
          <cell r="D614" t="str">
            <v>ER_4002</v>
          </cell>
          <cell r="E614" t="str">
            <v>4002</v>
          </cell>
          <cell r="F614" t="str">
            <v>ER_4002 - Comb Turbine Minor Blanket</v>
          </cell>
          <cell r="G614" t="str">
            <v>Regular Capital - Pre Business Case</v>
          </cell>
          <cell r="H614" t="str">
            <v>No Function</v>
          </cell>
          <cell r="I614" t="str">
            <v>No Driver</v>
          </cell>
        </row>
        <row r="615">
          <cell r="A615" t="str">
            <v>BI_AG501</v>
          </cell>
          <cell r="B615" t="str">
            <v>AG501</v>
          </cell>
          <cell r="C615" t="str">
            <v>BI_AG501 - Control Network</v>
          </cell>
          <cell r="D615" t="str">
            <v>ER_4121</v>
          </cell>
          <cell r="E615" t="str">
            <v>4121</v>
          </cell>
          <cell r="F615" t="str">
            <v>ER_4121 - Control Network</v>
          </cell>
          <cell r="G615" t="str">
            <v>Regular Capital - Pre Business Case</v>
          </cell>
          <cell r="H615" t="str">
            <v>No Function</v>
          </cell>
          <cell r="I615" t="str">
            <v>No Driver</v>
          </cell>
        </row>
        <row r="616">
          <cell r="A616" t="str">
            <v>BI_AG502</v>
          </cell>
          <cell r="B616" t="str">
            <v>AG502</v>
          </cell>
          <cell r="C616" t="str">
            <v>BI_AG502 - Gen DC Supplied System Upgrade</v>
          </cell>
          <cell r="D616" t="str">
            <v>ER_4174</v>
          </cell>
          <cell r="E616" t="str">
            <v>4174</v>
          </cell>
          <cell r="F616" t="str">
            <v>ER_4174 - Gen DC Supplied System Upgrade</v>
          </cell>
          <cell r="G616" t="str">
            <v>Generation DC Supplied System Update</v>
          </cell>
          <cell r="H616" t="str">
            <v>Generation Subfunction</v>
          </cell>
          <cell r="I616" t="str">
            <v>Asset Condition</v>
          </cell>
        </row>
        <row r="617">
          <cell r="A617" t="str">
            <v>BI_AG600</v>
          </cell>
          <cell r="B617" t="str">
            <v>AG600</v>
          </cell>
          <cell r="C617" t="str">
            <v>BI_AG600 - Misc.</v>
          </cell>
          <cell r="D617" t="str">
            <v>ER_4003</v>
          </cell>
          <cell r="E617" t="str">
            <v>4003</v>
          </cell>
          <cell r="F617" t="str">
            <v>ER_4003 - FERC Hydro Safety Minor Blanket</v>
          </cell>
          <cell r="G617" t="str">
            <v>Regular Capital - Pre Business Case</v>
          </cell>
          <cell r="H617" t="str">
            <v>No Function</v>
          </cell>
          <cell r="I617" t="str">
            <v>No Driver</v>
          </cell>
        </row>
        <row r="618">
          <cell r="A618" t="str">
            <v>BI_AG601</v>
          </cell>
          <cell r="B618" t="str">
            <v>AG601</v>
          </cell>
          <cell r="C618" t="str">
            <v>BI_AG601 - Kettle Falls Stator Rewind</v>
          </cell>
          <cell r="D618" t="str">
            <v>ER_4172</v>
          </cell>
          <cell r="E618" t="str">
            <v>4172</v>
          </cell>
          <cell r="F618" t="str">
            <v>ER_4172 - Kettle Falls Stator Rewind</v>
          </cell>
          <cell r="G618" t="str">
            <v>Kettle Falls Stator Rewind</v>
          </cell>
          <cell r="H618" t="str">
            <v>Generation Subfunction</v>
          </cell>
          <cell r="I618" t="str">
            <v>Asset Condition</v>
          </cell>
        </row>
        <row r="619">
          <cell r="A619" t="str">
            <v>BI_AG700</v>
          </cell>
          <cell r="B619" t="str">
            <v>AG700</v>
          </cell>
          <cell r="C619" t="str">
            <v>BI_AG700 - Automation Replacement</v>
          </cell>
          <cell r="D619" t="str">
            <v>ER_4180</v>
          </cell>
          <cell r="E619" t="str">
            <v>4180</v>
          </cell>
          <cell r="F619" t="str">
            <v>ER_4180 - Automation Replacement</v>
          </cell>
          <cell r="G619" t="str">
            <v>Automation Replacement</v>
          </cell>
          <cell r="H619" t="str">
            <v>Generation Subfunction</v>
          </cell>
          <cell r="I619" t="str">
            <v>Customer Service Quality &amp; Reliability</v>
          </cell>
        </row>
        <row r="620">
          <cell r="A620" t="str">
            <v>BI_AG900</v>
          </cell>
          <cell r="B620" t="str">
            <v>AG900</v>
          </cell>
          <cell r="C620" t="str">
            <v>BI_AG900 - IT Support for Automation Replacement</v>
          </cell>
          <cell r="D620" t="str">
            <v>ER_4180</v>
          </cell>
          <cell r="E620" t="str">
            <v>4180</v>
          </cell>
          <cell r="F620" t="str">
            <v>ER_4180 - Automation Replacement</v>
          </cell>
          <cell r="G620" t="str">
            <v>Automation Replacement</v>
          </cell>
          <cell r="H620" t="str">
            <v>Generation Subfunction</v>
          </cell>
          <cell r="I620" t="str">
            <v>Customer Service Quality &amp; Reliability</v>
          </cell>
        </row>
        <row r="621">
          <cell r="A621" t="str">
            <v>BI_AMC23</v>
          </cell>
          <cell r="B621" t="str">
            <v>AMC23</v>
          </cell>
          <cell r="C621" t="str">
            <v>BI_AMC23 - Asset Mgmt Communication Plummer</v>
          </cell>
          <cell r="D621" t="str">
            <v>ER_2436</v>
          </cell>
          <cell r="E621" t="str">
            <v>2436</v>
          </cell>
          <cell r="F621" t="str">
            <v>ER_2436 - Plummer Sub Rebuild</v>
          </cell>
          <cell r="G621" t="str">
            <v>Regular Capital - Pre Business Case</v>
          </cell>
          <cell r="H621" t="str">
            <v>No Function</v>
          </cell>
          <cell r="I621" t="str">
            <v>No Driver</v>
          </cell>
        </row>
        <row r="622">
          <cell r="A622" t="str">
            <v>BI_AMD00</v>
          </cell>
          <cell r="B622" t="str">
            <v>AMD00</v>
          </cell>
          <cell r="C622" t="str">
            <v>BI_AMD00 - Asset Mgmt Distrib Mid-Line Reclosers</v>
          </cell>
          <cell r="D622" t="str">
            <v>ER_2278</v>
          </cell>
          <cell r="E622" t="str">
            <v>2278</v>
          </cell>
          <cell r="F622" t="str">
            <v>ER_2278 - Distribution Device Management Program</v>
          </cell>
          <cell r="G622" t="str">
            <v>Substation - Station Rebuilds Program</v>
          </cell>
          <cell r="H622" t="str">
            <v>T&amp;D Engineering</v>
          </cell>
          <cell r="I622" t="str">
            <v>Asset Condition</v>
          </cell>
        </row>
        <row r="623">
          <cell r="A623" t="str">
            <v>BI_AMD01</v>
          </cell>
          <cell r="B623" t="str">
            <v>AMD01</v>
          </cell>
          <cell r="C623" t="str">
            <v>BI_AMD01 - Asset Mgmt Distribution Reliability</v>
          </cell>
          <cell r="D623" t="str">
            <v>ER_2414</v>
          </cell>
          <cell r="E623" t="str">
            <v>2414</v>
          </cell>
          <cell r="F623" t="str">
            <v>ER_2414 - Sys-Dist Reliability-Improve Worst Fdrs</v>
          </cell>
          <cell r="G623" t="str">
            <v>Distribution System Enhancements</v>
          </cell>
          <cell r="H623" t="str">
            <v>T&amp;D Engineering</v>
          </cell>
          <cell r="I623" t="str">
            <v>Performance &amp; Capacity</v>
          </cell>
        </row>
        <row r="624">
          <cell r="A624" t="str">
            <v>BI_AMD02</v>
          </cell>
          <cell r="B624" t="str">
            <v>AMD02</v>
          </cell>
          <cell r="C624" t="str">
            <v>BI_AMD02 - Asset Mgmt Distribution Porcelain Cutout</v>
          </cell>
          <cell r="D624" t="str">
            <v>ER_2416</v>
          </cell>
          <cell r="E624" t="str">
            <v>2416</v>
          </cell>
          <cell r="F624" t="str">
            <v>ER_2416 - System-Porcelain Cutout Replacement</v>
          </cell>
          <cell r="G624" t="str">
            <v>Regular Capital - Pre Business Case</v>
          </cell>
          <cell r="H624" t="str">
            <v>No Function</v>
          </cell>
          <cell r="I624" t="str">
            <v>No Driver</v>
          </cell>
        </row>
        <row r="625">
          <cell r="A625" t="str">
            <v>BI_AMD03</v>
          </cell>
          <cell r="B625" t="str">
            <v>AMD03</v>
          </cell>
          <cell r="C625" t="str">
            <v>BI_AMD03 - WPM Inspection Capital Repairs</v>
          </cell>
          <cell r="D625" t="str">
            <v>ER_2071</v>
          </cell>
          <cell r="E625" t="str">
            <v>2071</v>
          </cell>
          <cell r="F625" t="str">
            <v>ER_2071 - Capital Distribution Feeder Repair Work</v>
          </cell>
          <cell r="G625" t="str">
            <v>Regular Capital - Pre Business Case</v>
          </cell>
          <cell r="H625" t="str">
            <v>No Function</v>
          </cell>
          <cell r="I625" t="str">
            <v>No Driver</v>
          </cell>
        </row>
        <row r="626">
          <cell r="A626" t="str">
            <v>BI_AMD04</v>
          </cell>
          <cell r="B626" t="str">
            <v>AMD04</v>
          </cell>
          <cell r="C626" t="str">
            <v>BI_AMD04 - DCR-DRY and DRC-PDL Wood Pole Rplcmt Proj (Dist UB)</v>
          </cell>
          <cell r="D626" t="str">
            <v>ER_2057</v>
          </cell>
          <cell r="E626" t="str">
            <v>2057</v>
          </cell>
          <cell r="F626" t="str">
            <v>ER_2057 - Transmission Minor Rebuild</v>
          </cell>
          <cell r="G626" t="str">
            <v>Transmission - Minor Rebuild</v>
          </cell>
          <cell r="H626" t="str">
            <v>T&amp;D Engineering</v>
          </cell>
          <cell r="I626" t="str">
            <v>Asset Condition</v>
          </cell>
        </row>
        <row r="627">
          <cell r="A627" t="str">
            <v>BI_AMD07</v>
          </cell>
          <cell r="B627" t="str">
            <v>AMD07</v>
          </cell>
          <cell r="C627" t="str">
            <v>BI_AMD07 - AM-Chance Cutout Replacement</v>
          </cell>
          <cell r="D627" t="str">
            <v>ER_7050</v>
          </cell>
          <cell r="E627" t="str">
            <v>7050</v>
          </cell>
          <cell r="F627" t="str">
            <v>ER_7050 - Productivity Initiative</v>
          </cell>
          <cell r="G627" t="str">
            <v>Productivity</v>
          </cell>
          <cell r="H627" t="str">
            <v>Productivity Function</v>
          </cell>
          <cell r="I627" t="str">
            <v>No Driver</v>
          </cell>
        </row>
        <row r="628">
          <cell r="A628" t="str">
            <v>BI_AMD08</v>
          </cell>
          <cell r="B628" t="str">
            <v>AMD08</v>
          </cell>
          <cell r="C628" t="str">
            <v>BI_AMD08 - Replace High Resistance Conductor</v>
          </cell>
          <cell r="D628" t="str">
            <v>ER_2072</v>
          </cell>
          <cell r="E628" t="str">
            <v>2072</v>
          </cell>
          <cell r="F628" t="str">
            <v>ER_2072 - Replace High Resistance Conductor</v>
          </cell>
          <cell r="G628" t="str">
            <v>Regular Capital - Pre Business Case</v>
          </cell>
          <cell r="H628" t="str">
            <v>No Function</v>
          </cell>
          <cell r="I628" t="str">
            <v>No Driver</v>
          </cell>
        </row>
        <row r="629">
          <cell r="A629" t="str">
            <v>BI_AMD14</v>
          </cell>
          <cell r="B629" t="str">
            <v>AMD14</v>
          </cell>
          <cell r="C629" t="str">
            <v>BI_AMD14 - Asset Mgmt Dist NW PILC 2ndry Rplc</v>
          </cell>
          <cell r="D629" t="str">
            <v>ER_2050</v>
          </cell>
          <cell r="E629" t="str">
            <v>2050</v>
          </cell>
          <cell r="F629" t="str">
            <v>ER_2050 - Spokane Electric Network Asset Mgmt</v>
          </cell>
          <cell r="G629" t="str">
            <v>Regular Capital - Pre Business Case</v>
          </cell>
          <cell r="H629" t="str">
            <v>No Function</v>
          </cell>
          <cell r="I629" t="str">
            <v>No Driver</v>
          </cell>
        </row>
        <row r="630">
          <cell r="A630" t="str">
            <v>BI_AMD15</v>
          </cell>
          <cell r="B630" t="str">
            <v>AMD15</v>
          </cell>
          <cell r="C630" t="str">
            <v>BI_AMD15 - Asset Mgmt Distribution NW Protectors</v>
          </cell>
          <cell r="D630" t="str">
            <v>ER_2050</v>
          </cell>
          <cell r="E630" t="str">
            <v>2050</v>
          </cell>
          <cell r="F630" t="str">
            <v>ER_2050 - Spokane Electric Network Asset Mgmt</v>
          </cell>
          <cell r="G630" t="str">
            <v>Regular Capital - Pre Business Case</v>
          </cell>
          <cell r="H630" t="str">
            <v>No Function</v>
          </cell>
          <cell r="I630" t="str">
            <v>No Driver</v>
          </cell>
        </row>
        <row r="631">
          <cell r="A631" t="str">
            <v>BI_AMD16</v>
          </cell>
          <cell r="B631" t="str">
            <v>AMD16</v>
          </cell>
          <cell r="C631" t="str">
            <v>BI_AMD16 - Asset Mgmt Distribution NW Primary Cable</v>
          </cell>
          <cell r="D631" t="str">
            <v>ER_2050</v>
          </cell>
          <cell r="E631" t="str">
            <v>2050</v>
          </cell>
          <cell r="F631" t="str">
            <v>ER_2050 - Spokane Electric Network Asset Mgmt</v>
          </cell>
          <cell r="G631" t="str">
            <v>Regular Capital - Pre Business Case</v>
          </cell>
          <cell r="H631" t="str">
            <v>No Function</v>
          </cell>
          <cell r="I631" t="str">
            <v>No Driver</v>
          </cell>
        </row>
        <row r="632">
          <cell r="A632" t="str">
            <v>BI_AMD17</v>
          </cell>
          <cell r="B632" t="str">
            <v>AMD17</v>
          </cell>
          <cell r="C632" t="str">
            <v>BI_AMD17 - Asset Mgmt Distrib Rplc Concrete Tops</v>
          </cell>
          <cell r="D632" t="str">
            <v>ER_2050</v>
          </cell>
          <cell r="E632" t="str">
            <v>2050</v>
          </cell>
          <cell r="F632" t="str">
            <v>ER_2050 - Spokane Electric Network Asset Mgmt</v>
          </cell>
          <cell r="G632" t="str">
            <v>Regular Capital - Pre Business Case</v>
          </cell>
          <cell r="H632" t="str">
            <v>No Function</v>
          </cell>
          <cell r="I632" t="str">
            <v>No Driver</v>
          </cell>
        </row>
        <row r="633">
          <cell r="A633" t="str">
            <v>BI_AMD18</v>
          </cell>
          <cell r="B633" t="str">
            <v>AMD18</v>
          </cell>
          <cell r="C633" t="str">
            <v>BI_AMD18 - Asset Mgmt Distribution NW Transformers</v>
          </cell>
          <cell r="D633" t="str">
            <v>ER_2050</v>
          </cell>
          <cell r="E633" t="str">
            <v>2050</v>
          </cell>
          <cell r="F633" t="str">
            <v>ER_2050 - Spokane Electric Network Asset Mgmt</v>
          </cell>
          <cell r="G633" t="str">
            <v>Regular Capital - Pre Business Case</v>
          </cell>
          <cell r="H633" t="str">
            <v>No Function</v>
          </cell>
          <cell r="I633" t="str">
            <v>No Driver</v>
          </cell>
        </row>
        <row r="634">
          <cell r="A634" t="str">
            <v>BI_AMD19</v>
          </cell>
          <cell r="B634" t="str">
            <v>AMD19</v>
          </cell>
          <cell r="C634" t="str">
            <v>BI_AMD19 - Asset Mgmt Distribution NW Ductbanks</v>
          </cell>
          <cell r="D634" t="str">
            <v>ER_2050</v>
          </cell>
          <cell r="E634" t="str">
            <v>2050</v>
          </cell>
          <cell r="F634" t="str">
            <v>ER_2050 - Spokane Electric Network Asset Mgmt</v>
          </cell>
          <cell r="G634" t="str">
            <v>Regular Capital - Pre Business Case</v>
          </cell>
          <cell r="H634" t="str">
            <v>No Function</v>
          </cell>
          <cell r="I634" t="str">
            <v>No Driver</v>
          </cell>
        </row>
        <row r="635">
          <cell r="A635" t="str">
            <v>BI_AMD23</v>
          </cell>
          <cell r="B635" t="str">
            <v>AMD23</v>
          </cell>
          <cell r="C635" t="str">
            <v>BI_AMD23 - Asset Mgmt Distribution Plummer</v>
          </cell>
          <cell r="D635" t="str">
            <v>ER_2436</v>
          </cell>
          <cell r="E635" t="str">
            <v>2436</v>
          </cell>
          <cell r="F635" t="str">
            <v>ER_2436 - Plummer Sub Rebuild</v>
          </cell>
          <cell r="G635" t="str">
            <v>Regular Capital - Pre Business Case</v>
          </cell>
          <cell r="H635" t="str">
            <v>No Function</v>
          </cell>
          <cell r="I635" t="str">
            <v>No Driver</v>
          </cell>
        </row>
        <row r="636">
          <cell r="A636" t="str">
            <v>BI_AMD30</v>
          </cell>
          <cell r="B636" t="str">
            <v>AMD30</v>
          </cell>
          <cell r="C636" t="str">
            <v>BI_AMD30 - Baseline-Wood Sub</v>
          </cell>
          <cell r="D636" t="str">
            <v>ER_2204</v>
          </cell>
          <cell r="E636" t="str">
            <v>2204</v>
          </cell>
          <cell r="F636" t="str">
            <v>ER_2204 - Substation Rebuilds</v>
          </cell>
          <cell r="G636" t="str">
            <v>Substation - Station Rebuilds Program</v>
          </cell>
          <cell r="H636" t="str">
            <v>T&amp;D Engineering</v>
          </cell>
          <cell r="I636" t="str">
            <v>Asset Condition</v>
          </cell>
        </row>
        <row r="637">
          <cell r="A637" t="str">
            <v>BI_AMD31</v>
          </cell>
          <cell r="B637" t="str">
            <v>AMD31</v>
          </cell>
          <cell r="C637" t="str">
            <v>BI_AMD31 - 100 Watt HPS Street Light Conversions to LED</v>
          </cell>
          <cell r="D637" t="str">
            <v>ER_2584</v>
          </cell>
          <cell r="E637" t="str">
            <v>2584</v>
          </cell>
          <cell r="F637" t="str">
            <v>ER_2584 - LED Change-Out Program</v>
          </cell>
          <cell r="G637" t="str">
            <v>LED Change-Out Program</v>
          </cell>
          <cell r="H637" t="str">
            <v>T&amp;D Operations</v>
          </cell>
          <cell r="I637" t="str">
            <v>Asset Condition</v>
          </cell>
        </row>
        <row r="638">
          <cell r="A638" t="str">
            <v>BI_AMS00</v>
          </cell>
          <cell r="B638" t="str">
            <v>AMS00</v>
          </cell>
          <cell r="C638" t="str">
            <v>BI_AMS00 - Asset Mgmt Substation Sub Reclosers</v>
          </cell>
          <cell r="D638" t="str">
            <v>ER_2278</v>
          </cell>
          <cell r="E638" t="str">
            <v>2278</v>
          </cell>
          <cell r="F638" t="str">
            <v>ER_2278 - Distribution Device Management Program</v>
          </cell>
          <cell r="G638" t="str">
            <v>Substation - Station Rebuilds Program</v>
          </cell>
          <cell r="H638" t="str">
            <v>T&amp;D Engineering</v>
          </cell>
          <cell r="I638" t="str">
            <v>Asset Condition</v>
          </cell>
        </row>
        <row r="639">
          <cell r="A639" t="str">
            <v>BI_AMS01</v>
          </cell>
          <cell r="B639" t="str">
            <v>AMS01</v>
          </cell>
          <cell r="C639" t="str">
            <v>BI_AMS01 - Blue Creek - Purchase/Replace 20 MVA Transformer</v>
          </cell>
          <cell r="D639" t="str">
            <v>ER_7050</v>
          </cell>
          <cell r="E639" t="str">
            <v>7050</v>
          </cell>
          <cell r="F639" t="str">
            <v>ER_7050 - Productivity Initiative</v>
          </cell>
          <cell r="G639" t="str">
            <v>Productivity</v>
          </cell>
          <cell r="H639" t="str">
            <v>Productivity Function</v>
          </cell>
          <cell r="I639" t="str">
            <v>No Driver</v>
          </cell>
        </row>
        <row r="640">
          <cell r="A640" t="str">
            <v>BI_AMS02</v>
          </cell>
          <cell r="B640" t="str">
            <v>AMS02</v>
          </cell>
          <cell r="C640" t="str">
            <v>BI_AMS02 - System - Rebuild 1 Wood Substation</v>
          </cell>
          <cell r="D640" t="str">
            <v>ER_2204</v>
          </cell>
          <cell r="E640" t="str">
            <v>2204</v>
          </cell>
          <cell r="F640" t="str">
            <v>ER_2204 - Substation Rebuilds</v>
          </cell>
          <cell r="G640" t="str">
            <v>Substation - Station Rebuilds Program</v>
          </cell>
          <cell r="H640" t="str">
            <v>T&amp;D Engineering</v>
          </cell>
          <cell r="I640" t="str">
            <v>Asset Condition</v>
          </cell>
        </row>
        <row r="641">
          <cell r="A641" t="str">
            <v>BI_AMS04</v>
          </cell>
          <cell r="B641" t="str">
            <v>AMS04</v>
          </cell>
          <cell r="C641" t="str">
            <v>BI_AMS04 - AM Subs- Distribution Power Transformers</v>
          </cell>
          <cell r="D641" t="str">
            <v>ER_1006</v>
          </cell>
          <cell r="E641" t="str">
            <v>1006</v>
          </cell>
          <cell r="F641" t="str">
            <v>ER_1006 - Power Xfmr-Distribution</v>
          </cell>
          <cell r="G641" t="str">
            <v>Substation - Station Rebuilds Program</v>
          </cell>
          <cell r="H641" t="str">
            <v>T&amp;D Engineering</v>
          </cell>
          <cell r="I641" t="str">
            <v>Asset Condition</v>
          </cell>
        </row>
        <row r="642">
          <cell r="A642" t="str">
            <v>BI_AMS06</v>
          </cell>
          <cell r="B642" t="str">
            <v>AMS06</v>
          </cell>
          <cell r="C642" t="str">
            <v>BI_AMS06 - Asset Mgmt Substation Circuit Breakers</v>
          </cell>
          <cell r="D642" t="str">
            <v>ER_2001</v>
          </cell>
          <cell r="E642" t="str">
            <v>2001</v>
          </cell>
          <cell r="F642" t="str">
            <v>ER_2001 - Power Circuit Breaker</v>
          </cell>
          <cell r="G642" t="str">
            <v>Substation - Station Rebuilds Program</v>
          </cell>
          <cell r="H642" t="str">
            <v>T&amp;D Engineering</v>
          </cell>
          <cell r="I642" t="str">
            <v>Asset Condition</v>
          </cell>
        </row>
        <row r="643">
          <cell r="A643" t="str">
            <v>BI_AMS07</v>
          </cell>
          <cell r="B643" t="str">
            <v>AMS07</v>
          </cell>
          <cell r="C643" t="str">
            <v>BI_AMS07 - System - Relay Replace / Install - AM</v>
          </cell>
          <cell r="D643" t="str">
            <v>ER_2215</v>
          </cell>
          <cell r="E643" t="str">
            <v>2215</v>
          </cell>
          <cell r="F643" t="str">
            <v>ER_2215 - Substation Asset Mgmt Capital Maintenance</v>
          </cell>
          <cell r="G643" t="str">
            <v>Substation - Station Rebuilds Program</v>
          </cell>
          <cell r="H643" t="str">
            <v>T&amp;D Engineering</v>
          </cell>
          <cell r="I643" t="str">
            <v>Asset Condition</v>
          </cell>
        </row>
        <row r="644">
          <cell r="A644" t="str">
            <v>BI_AMS08</v>
          </cell>
          <cell r="B644" t="str">
            <v>AMS08</v>
          </cell>
          <cell r="C644" t="str">
            <v>BI_AMS08 - AM Subs - Wood Substation Rebuilds</v>
          </cell>
          <cell r="D644" t="str">
            <v>ER_2204</v>
          </cell>
          <cell r="E644" t="str">
            <v>2204</v>
          </cell>
          <cell r="F644" t="str">
            <v>ER_2204 - Substation Rebuilds</v>
          </cell>
          <cell r="G644" t="str">
            <v>Substation - Station Rebuilds Program</v>
          </cell>
          <cell r="H644" t="str">
            <v>T&amp;D Engineering</v>
          </cell>
          <cell r="I644" t="str">
            <v>Asset Condition</v>
          </cell>
        </row>
        <row r="645">
          <cell r="A645" t="str">
            <v>BI_AMS09</v>
          </cell>
          <cell r="B645" t="str">
            <v>AMS09</v>
          </cell>
          <cell r="C645" t="str">
            <v>BI_AMS09 - System - Battery &amp; Charger Replace - Transmission</v>
          </cell>
          <cell r="D645" t="str">
            <v>ER_2215</v>
          </cell>
          <cell r="E645" t="str">
            <v>2215</v>
          </cell>
          <cell r="F645" t="str">
            <v>ER_2215 - Substation Asset Mgmt Capital Maintenance</v>
          </cell>
          <cell r="G645" t="str">
            <v>Substation - Station Rebuilds Program</v>
          </cell>
          <cell r="H645" t="str">
            <v>T&amp;D Engineering</v>
          </cell>
          <cell r="I645" t="str">
            <v>Asset Condition</v>
          </cell>
        </row>
        <row r="646">
          <cell r="A646" t="str">
            <v>BI_AMS10</v>
          </cell>
          <cell r="B646" t="str">
            <v>AMS10</v>
          </cell>
          <cell r="C646" t="str">
            <v>BI_AMS10 - System - Battery &amp; Charger Replace - Distribution</v>
          </cell>
          <cell r="D646" t="str">
            <v>ER_2215</v>
          </cell>
          <cell r="E646" t="str">
            <v>2215</v>
          </cell>
          <cell r="F646" t="str">
            <v>ER_2215 - Substation Asset Mgmt Capital Maintenance</v>
          </cell>
          <cell r="G646" t="str">
            <v>Substation - Station Rebuilds Program</v>
          </cell>
          <cell r="H646" t="str">
            <v>T&amp;D Engineering</v>
          </cell>
          <cell r="I646" t="str">
            <v>Asset Condition</v>
          </cell>
        </row>
        <row r="647">
          <cell r="A647" t="str">
            <v>BI_AMS20</v>
          </cell>
          <cell r="B647" t="str">
            <v>AMS20</v>
          </cell>
          <cell r="C647" t="str">
            <v>BI_AMS20 - Asset Mgmt Substation Voltage Regs</v>
          </cell>
          <cell r="D647" t="str">
            <v>ER_2052</v>
          </cell>
          <cell r="E647" t="str">
            <v>2052</v>
          </cell>
          <cell r="F647" t="str">
            <v>ER_2052 - Voltage Regulators</v>
          </cell>
          <cell r="G647" t="str">
            <v>Regular Capital - Pre Business Case</v>
          </cell>
          <cell r="H647" t="str">
            <v>No Function</v>
          </cell>
          <cell r="I647" t="str">
            <v>No Driver</v>
          </cell>
        </row>
        <row r="648">
          <cell r="A648" t="str">
            <v>BI_AMS21</v>
          </cell>
          <cell r="B648" t="str">
            <v>AMS21</v>
          </cell>
          <cell r="C648" t="str">
            <v>BI_AMS21 - Asset Mgmt Substation Rplc Air Switches</v>
          </cell>
          <cell r="D648" t="str">
            <v>ER_2261</v>
          </cell>
          <cell r="E648" t="str">
            <v>2261</v>
          </cell>
          <cell r="F648" t="str">
            <v>ER_2261 - System-Replace Substation Air Switches</v>
          </cell>
          <cell r="G648" t="str">
            <v>Regular Capital - Pre Business Case</v>
          </cell>
          <cell r="H648" t="str">
            <v>No Function</v>
          </cell>
          <cell r="I648" t="str">
            <v>No Driver</v>
          </cell>
        </row>
        <row r="649">
          <cell r="A649" t="str">
            <v>BI_AMS22</v>
          </cell>
          <cell r="B649" t="str">
            <v>AMS22</v>
          </cell>
          <cell r="C649" t="str">
            <v>BI_AMS22 - Asset Mgmt Substation Rplc A-258 &amp; A-271</v>
          </cell>
          <cell r="D649" t="str">
            <v>ER_2261</v>
          </cell>
          <cell r="E649" t="str">
            <v>2261</v>
          </cell>
          <cell r="F649" t="str">
            <v>ER_2261 - System-Replace Substation Air Switches</v>
          </cell>
          <cell r="G649" t="str">
            <v>Regular Capital - Pre Business Case</v>
          </cell>
          <cell r="H649" t="str">
            <v>No Function</v>
          </cell>
          <cell r="I649" t="str">
            <v>No Driver</v>
          </cell>
        </row>
        <row r="650">
          <cell r="A650" t="str">
            <v>BI_AMS23</v>
          </cell>
          <cell r="B650" t="str">
            <v>AMS23</v>
          </cell>
          <cell r="C650" t="str">
            <v>BI_AMS23 - Asset Mgmt Substation Plummer</v>
          </cell>
          <cell r="D650" t="str">
            <v>ER_2436</v>
          </cell>
          <cell r="E650" t="str">
            <v>2436</v>
          </cell>
          <cell r="F650" t="str">
            <v>ER_2436 - Plummer Sub Rebuild</v>
          </cell>
          <cell r="G650" t="str">
            <v>Regular Capital - Pre Business Case</v>
          </cell>
          <cell r="H650" t="str">
            <v>No Function</v>
          </cell>
          <cell r="I650" t="str">
            <v>No Driver</v>
          </cell>
        </row>
        <row r="651">
          <cell r="A651" t="str">
            <v>BI_AMS24</v>
          </cell>
          <cell r="B651" t="str">
            <v>AMS24</v>
          </cell>
          <cell r="C651" t="str">
            <v>BI_AMS24 - AM Subs - Transmission Autotransformers</v>
          </cell>
          <cell r="D651" t="str">
            <v>ER_2000</v>
          </cell>
          <cell r="E651" t="str">
            <v>2000</v>
          </cell>
          <cell r="F651" t="str">
            <v>ER_2000 - Substation - Capital Spares</v>
          </cell>
          <cell r="G651" t="str">
            <v>Substation - Station Rebuilds Program</v>
          </cell>
          <cell r="H651" t="str">
            <v>T&amp;D Engineering</v>
          </cell>
          <cell r="I651" t="str">
            <v>Asset Condition</v>
          </cell>
        </row>
        <row r="652">
          <cell r="A652" t="str">
            <v>BI_AMS25</v>
          </cell>
          <cell r="B652" t="str">
            <v>AMS25</v>
          </cell>
          <cell r="C652" t="str">
            <v>BI_AMS25 - Asset Mgmt Substation Breakers</v>
          </cell>
          <cell r="D652" t="str">
            <v>ER_2001</v>
          </cell>
          <cell r="E652" t="str">
            <v>2001</v>
          </cell>
          <cell r="F652" t="str">
            <v>ER_2001 - Power Circuit Breaker</v>
          </cell>
          <cell r="G652" t="str">
            <v>Substation - Station Rebuilds Program</v>
          </cell>
          <cell r="H652" t="str">
            <v>T&amp;D Engineering</v>
          </cell>
          <cell r="I652" t="str">
            <v>Asset Condition</v>
          </cell>
        </row>
        <row r="653">
          <cell r="A653" t="str">
            <v>BI_AMS26</v>
          </cell>
          <cell r="B653" t="str">
            <v>AMS26</v>
          </cell>
          <cell r="C653" t="str">
            <v>BI_AMS26 - AM Subs - Replace/Install Relays at WES</v>
          </cell>
          <cell r="D653" t="str">
            <v>ER_2252</v>
          </cell>
          <cell r="E653" t="str">
            <v>2252</v>
          </cell>
          <cell r="F653" t="str">
            <v>ER_2252 - System - Replace/Install Relays</v>
          </cell>
          <cell r="G653" t="str">
            <v>Substation - New Distribution Station Capacity Program</v>
          </cell>
          <cell r="H653" t="str">
            <v>T&amp;D Engineering</v>
          </cell>
          <cell r="I653" t="str">
            <v>Performance &amp; Capacity</v>
          </cell>
        </row>
        <row r="654">
          <cell r="A654" t="str">
            <v>BI_AMS27</v>
          </cell>
          <cell r="B654" t="str">
            <v>AMS27</v>
          </cell>
          <cell r="C654" t="str">
            <v>BI_AMS27 - AM Subs - Replace Dist XFMR - Losses</v>
          </cell>
          <cell r="D654" t="str">
            <v>ER_2336</v>
          </cell>
          <cell r="E654" t="str">
            <v>2336</v>
          </cell>
          <cell r="F654" t="str">
            <v>ER_2336 - System - Replace Dist Power Xfmrs</v>
          </cell>
          <cell r="G654" t="str">
            <v>Substation - New Distribution Station Capacity Program</v>
          </cell>
          <cell r="H654" t="str">
            <v>T&amp;D Engineering</v>
          </cell>
          <cell r="I654" t="str">
            <v>Performance &amp; Capacity</v>
          </cell>
        </row>
        <row r="655">
          <cell r="A655" t="str">
            <v>BI_AMS28</v>
          </cell>
          <cell r="B655" t="str">
            <v>AMS28</v>
          </cell>
          <cell r="C655" t="str">
            <v>BI_AMS28 - System - Dist Power Transformer Replace - Condition</v>
          </cell>
          <cell r="D655" t="str">
            <v>ER_2215</v>
          </cell>
          <cell r="E655" t="str">
            <v>2215</v>
          </cell>
          <cell r="F655" t="str">
            <v>ER_2215 - Substation Asset Mgmt Capital Maintenance</v>
          </cell>
          <cell r="G655" t="str">
            <v>Substation - Station Rebuilds Program</v>
          </cell>
          <cell r="H655" t="str">
            <v>T&amp;D Engineering</v>
          </cell>
          <cell r="I655" t="str">
            <v>Asset Condition</v>
          </cell>
        </row>
        <row r="656">
          <cell r="A656" t="str">
            <v>BI_AMS29</v>
          </cell>
          <cell r="B656" t="str">
            <v>AMS29</v>
          </cell>
          <cell r="C656" t="str">
            <v>BI_AMS29 - Asset Mgmt Substation Replace Auto</v>
          </cell>
          <cell r="D656" t="str">
            <v>ER_2357</v>
          </cell>
          <cell r="E656" t="str">
            <v>2357</v>
          </cell>
          <cell r="F656" t="str">
            <v>ER_2357 - Benewah 230-Replace Auto</v>
          </cell>
          <cell r="G656" t="str">
            <v>Regular Capital - Pre Business Case</v>
          </cell>
          <cell r="H656" t="str">
            <v>No Function</v>
          </cell>
          <cell r="I656" t="str">
            <v>No Driver</v>
          </cell>
        </row>
        <row r="657">
          <cell r="A657" t="str">
            <v>BI_AMS30</v>
          </cell>
          <cell r="B657" t="str">
            <v>AMS30</v>
          </cell>
          <cell r="C657" t="str">
            <v>BI_AMS30 - AM Subs - Noxon 230 kV Sub - Replace Breakers</v>
          </cell>
          <cell r="D657" t="str">
            <v>ER_2211</v>
          </cell>
          <cell r="E657" t="str">
            <v>2211</v>
          </cell>
          <cell r="F657" t="str">
            <v>ER_2211 - Noxon 230 kV Sub - Replace Breakers</v>
          </cell>
          <cell r="G657" t="str">
            <v>Regular Capital - Pre Business Case</v>
          </cell>
          <cell r="H657" t="str">
            <v>No Function</v>
          </cell>
          <cell r="I657" t="str">
            <v>No Driver</v>
          </cell>
        </row>
        <row r="658">
          <cell r="A658" t="str">
            <v>BI_AMS31</v>
          </cell>
          <cell r="B658" t="str">
            <v>AMS31</v>
          </cell>
          <cell r="C658" t="str">
            <v>BI_AMS31 - Asset Mgmt Substation Dist</v>
          </cell>
          <cell r="D658" t="str">
            <v>ER_1006</v>
          </cell>
          <cell r="E658" t="str">
            <v>1006</v>
          </cell>
          <cell r="F658" t="str">
            <v>ER_1006 - Power Xfmr-Distribution</v>
          </cell>
          <cell r="G658" t="str">
            <v>Substation - Station Rebuilds Program</v>
          </cell>
          <cell r="H658" t="str">
            <v>T&amp;D Engineering</v>
          </cell>
          <cell r="I658" t="str">
            <v>Asset Condition</v>
          </cell>
        </row>
        <row r="659">
          <cell r="A659" t="str">
            <v>BI_AMS32</v>
          </cell>
          <cell r="B659" t="str">
            <v>AMS32</v>
          </cell>
          <cell r="C659" t="str">
            <v>BI_AMS32 - System - High Voltage Breaker Replace - AM</v>
          </cell>
          <cell r="D659" t="str">
            <v>ER_2215</v>
          </cell>
          <cell r="E659" t="str">
            <v>2215</v>
          </cell>
          <cell r="F659" t="str">
            <v>ER_2215 - Substation Asset Mgmt Capital Maintenance</v>
          </cell>
          <cell r="G659" t="str">
            <v>Substation - Station Rebuilds Program</v>
          </cell>
          <cell r="H659" t="str">
            <v>T&amp;D Engineering</v>
          </cell>
          <cell r="I659" t="str">
            <v>Asset Condition</v>
          </cell>
        </row>
        <row r="660">
          <cell r="A660" t="str">
            <v>BI_AMS33</v>
          </cell>
          <cell r="B660" t="str">
            <v>AMS33</v>
          </cell>
          <cell r="C660" t="str">
            <v>BI_AMS33 - Chewelah - Replace 115/13kV Transformer</v>
          </cell>
          <cell r="D660" t="str">
            <v>ER_2336</v>
          </cell>
          <cell r="E660" t="str">
            <v>2336</v>
          </cell>
          <cell r="F660" t="str">
            <v>ER_2336 - System - Replace Dist Power Xfmrs</v>
          </cell>
          <cell r="G660" t="str">
            <v>Substation - New Distribution Station Capacity Program</v>
          </cell>
          <cell r="H660" t="str">
            <v>T&amp;D Engineering</v>
          </cell>
          <cell r="I660" t="str">
            <v>Performance &amp; Capacity</v>
          </cell>
        </row>
        <row r="661">
          <cell r="A661" t="str">
            <v>BI_AMS65</v>
          </cell>
          <cell r="B661" t="str">
            <v>AMS65</v>
          </cell>
          <cell r="C661" t="str">
            <v>BI_AMS65 - Asset Mgmt Sub Surge Protect Autotfmr</v>
          </cell>
          <cell r="D661" t="str">
            <v>ER_2260</v>
          </cell>
          <cell r="E661" t="str">
            <v>2260</v>
          </cell>
          <cell r="F661" t="str">
            <v>ER_2260 - System - Upgrade Surge Protection</v>
          </cell>
          <cell r="G661" t="str">
            <v>Substation - New Distribution Station Capacity Program</v>
          </cell>
          <cell r="H661" t="str">
            <v>T&amp;D Engineering</v>
          </cell>
          <cell r="I661" t="str">
            <v>Performance &amp; Capacity</v>
          </cell>
        </row>
        <row r="662">
          <cell r="A662" t="str">
            <v>BI_AMS66</v>
          </cell>
          <cell r="B662" t="str">
            <v>AMS66</v>
          </cell>
          <cell r="C662" t="str">
            <v>BI_AMS66 - Asset Mgmt Sub Repl Obsolete Circ Switch</v>
          </cell>
          <cell r="D662" t="str">
            <v>ER_2280</v>
          </cell>
          <cell r="E662" t="str">
            <v>2280</v>
          </cell>
          <cell r="F662" t="str">
            <v>ER_2280 - System - Replace Obsolete Circuit Switchers</v>
          </cell>
          <cell r="G662" t="str">
            <v>Substation - New Distribution Station Capacity Program</v>
          </cell>
          <cell r="H662" t="str">
            <v>T&amp;D Engineering</v>
          </cell>
          <cell r="I662" t="str">
            <v>Performance &amp; Capacity</v>
          </cell>
        </row>
        <row r="663">
          <cell r="A663" t="str">
            <v>BI_AMS80</v>
          </cell>
          <cell r="B663" t="str">
            <v>AMS80</v>
          </cell>
          <cell r="C663" t="str">
            <v>BI_AMS80 - System - High Voltage Fuse Upgrades</v>
          </cell>
          <cell r="D663" t="str">
            <v>ER_2215</v>
          </cell>
          <cell r="E663" t="str">
            <v>2215</v>
          </cell>
          <cell r="F663" t="str">
            <v>ER_2215 - Substation Asset Mgmt Capital Maintenance</v>
          </cell>
          <cell r="G663" t="str">
            <v>Substation - Station Rebuilds Program</v>
          </cell>
          <cell r="H663" t="str">
            <v>T&amp;D Engineering</v>
          </cell>
          <cell r="I663" t="str">
            <v>Asset Condition</v>
          </cell>
        </row>
        <row r="664">
          <cell r="A664" t="str">
            <v>BI_AMS81</v>
          </cell>
          <cell r="B664" t="str">
            <v>AMS81</v>
          </cell>
          <cell r="C664" t="str">
            <v>BI_AMS81 - System - Surge Protection Replace / Install</v>
          </cell>
          <cell r="D664" t="str">
            <v>ER_2215</v>
          </cell>
          <cell r="E664" t="str">
            <v>2215</v>
          </cell>
          <cell r="F664" t="str">
            <v>ER_2215 - Substation Asset Mgmt Capital Maintenance</v>
          </cell>
          <cell r="G664" t="str">
            <v>Substation - Station Rebuilds Program</v>
          </cell>
          <cell r="H664" t="str">
            <v>T&amp;D Engineering</v>
          </cell>
          <cell r="I664" t="str">
            <v>Asset Condition</v>
          </cell>
        </row>
        <row r="665">
          <cell r="A665" t="str">
            <v>BI_AMS82</v>
          </cell>
          <cell r="B665" t="str">
            <v>AMS82</v>
          </cell>
          <cell r="C665" t="str">
            <v>BI_AMS82 - System - Crushed Rock &amp; Fence Restoration - AM</v>
          </cell>
          <cell r="D665" t="str">
            <v>ER_2215</v>
          </cell>
          <cell r="E665" t="str">
            <v>2215</v>
          </cell>
          <cell r="F665" t="str">
            <v>ER_2215 - Substation Asset Mgmt Capital Maintenance</v>
          </cell>
          <cell r="G665" t="str">
            <v>Substation - Station Rebuilds Program</v>
          </cell>
          <cell r="H665" t="str">
            <v>T&amp;D Engineering</v>
          </cell>
          <cell r="I665" t="str">
            <v>Asset Condition</v>
          </cell>
        </row>
        <row r="666">
          <cell r="A666" t="str">
            <v>BI_AMS83</v>
          </cell>
          <cell r="B666" t="str">
            <v>AMS83</v>
          </cell>
          <cell r="C666" t="str">
            <v>BI_AMS83 - System - Low Voltage Breaker Replace - AM</v>
          </cell>
          <cell r="D666" t="str">
            <v>ER_2215</v>
          </cell>
          <cell r="E666" t="str">
            <v>2215</v>
          </cell>
          <cell r="F666" t="str">
            <v>ER_2215 - Substation Asset Mgmt Capital Maintenance</v>
          </cell>
          <cell r="G666" t="str">
            <v>Substation - Station Rebuilds Program</v>
          </cell>
          <cell r="H666" t="str">
            <v>T&amp;D Engineering</v>
          </cell>
          <cell r="I666" t="str">
            <v>Asset Condition</v>
          </cell>
        </row>
        <row r="667">
          <cell r="A667" t="str">
            <v>BI_AMS84</v>
          </cell>
          <cell r="B667" t="str">
            <v>AMS84</v>
          </cell>
          <cell r="C667" t="str">
            <v>BI_AMS84 - System - Circuit Switcher Replace - AM</v>
          </cell>
          <cell r="D667" t="str">
            <v>ER_2215</v>
          </cell>
          <cell r="E667" t="str">
            <v>2215</v>
          </cell>
          <cell r="F667" t="str">
            <v>ER_2215 - Substation Asset Mgmt Capital Maintenance</v>
          </cell>
          <cell r="G667" t="str">
            <v>Substation - Station Rebuilds Program</v>
          </cell>
          <cell r="H667" t="str">
            <v>T&amp;D Engineering</v>
          </cell>
          <cell r="I667" t="str">
            <v>Asset Condition</v>
          </cell>
        </row>
        <row r="668">
          <cell r="A668" t="str">
            <v>BI_AMS85</v>
          </cell>
          <cell r="B668" t="str">
            <v>AMS85</v>
          </cell>
          <cell r="C668" t="str">
            <v>BI_AMS85 - System - Air Switches Replace / Install</v>
          </cell>
          <cell r="D668" t="str">
            <v>ER_2215</v>
          </cell>
          <cell r="E668" t="str">
            <v>2215</v>
          </cell>
          <cell r="F668" t="str">
            <v>ER_2215 - Substation Asset Mgmt Capital Maintenance</v>
          </cell>
          <cell r="G668" t="str">
            <v>Substation - Station Rebuilds Program</v>
          </cell>
          <cell r="H668" t="str">
            <v>T&amp;D Engineering</v>
          </cell>
          <cell r="I668" t="str">
            <v>Asset Condition</v>
          </cell>
        </row>
        <row r="669">
          <cell r="A669" t="str">
            <v>BI_AMS90</v>
          </cell>
          <cell r="B669" t="str">
            <v>AMS90</v>
          </cell>
          <cell r="C669" t="str">
            <v>BI_AMS90 - Deary - Rebuild Wood Sub, Add Capacity</v>
          </cell>
          <cell r="D669" t="str">
            <v>ER_2204</v>
          </cell>
          <cell r="E669" t="str">
            <v>2204</v>
          </cell>
          <cell r="F669" t="str">
            <v>ER_2204 - Substation Rebuilds</v>
          </cell>
          <cell r="G669" t="str">
            <v>Substation - Station Rebuilds Program</v>
          </cell>
          <cell r="H669" t="str">
            <v>T&amp;D Engineering</v>
          </cell>
          <cell r="I669" t="str">
            <v>Asset Condition</v>
          </cell>
        </row>
        <row r="670">
          <cell r="A670" t="str">
            <v>BI_AMS91</v>
          </cell>
          <cell r="B670" t="str">
            <v>AMS91</v>
          </cell>
          <cell r="C670" t="str">
            <v>BI_AMS91 - Craigmont Sub - Wood Sub Rebuild</v>
          </cell>
          <cell r="D670" t="str">
            <v>ER_2204</v>
          </cell>
          <cell r="E670" t="str">
            <v>2204</v>
          </cell>
          <cell r="F670" t="str">
            <v>ER_2204 - Substation Rebuilds</v>
          </cell>
          <cell r="G670" t="str">
            <v>Substation - Station Rebuilds Program</v>
          </cell>
          <cell r="H670" t="str">
            <v>T&amp;D Engineering</v>
          </cell>
          <cell r="I670" t="str">
            <v>Asset Condition</v>
          </cell>
        </row>
        <row r="671">
          <cell r="A671" t="str">
            <v>BI_AMS92</v>
          </cell>
          <cell r="B671" t="str">
            <v>AMS92</v>
          </cell>
          <cell r="C671" t="str">
            <v>BI_AMS92 - System - Capacitor Bank Replace - AM</v>
          </cell>
          <cell r="D671" t="str">
            <v>ER_2215</v>
          </cell>
          <cell r="E671" t="str">
            <v>2215</v>
          </cell>
          <cell r="F671" t="str">
            <v>ER_2215 - Substation Asset Mgmt Capital Maintenance</v>
          </cell>
          <cell r="G671" t="str">
            <v>Substation - Station Rebuilds Program</v>
          </cell>
          <cell r="H671" t="str">
            <v>T&amp;D Engineering</v>
          </cell>
          <cell r="I671" t="str">
            <v>Asset Condition</v>
          </cell>
        </row>
        <row r="672">
          <cell r="A672" t="str">
            <v>BI_AMT01</v>
          </cell>
          <cell r="B672" t="str">
            <v>AMT01</v>
          </cell>
          <cell r="C672" t="str">
            <v>BI_AMT01 - Chewelah Substation New XFMR Integration</v>
          </cell>
          <cell r="D672" t="str">
            <v>ER_2336</v>
          </cell>
          <cell r="E672" t="str">
            <v>2336</v>
          </cell>
          <cell r="F672" t="str">
            <v>ER_2336 - System - Replace Dist Power Xfmrs</v>
          </cell>
          <cell r="G672" t="str">
            <v>Substation - New Distribution Station Capacity Program</v>
          </cell>
          <cell r="H672" t="str">
            <v>T&amp;D Engineering</v>
          </cell>
          <cell r="I672" t="str">
            <v>Performance &amp; Capacity</v>
          </cell>
        </row>
        <row r="673">
          <cell r="A673" t="str">
            <v>BI_AMT07</v>
          </cell>
          <cell r="B673" t="str">
            <v>AMT07</v>
          </cell>
          <cell r="C673" t="str">
            <v>BI_AMT07 - RAM-RAT1 115kV: Install A-467 (Distr Component)</v>
          </cell>
          <cell r="D673" t="str">
            <v>ER_2254</v>
          </cell>
          <cell r="E673" t="str">
            <v>2254</v>
          </cell>
          <cell r="F673" t="str">
            <v>ER_2254 - System 115kV Air Switch Upgrade</v>
          </cell>
          <cell r="G673" t="str">
            <v>Transmission - Minor Rebuild</v>
          </cell>
          <cell r="H673" t="str">
            <v>T&amp;D Engineering</v>
          </cell>
          <cell r="I673" t="str">
            <v>Asset Condition</v>
          </cell>
        </row>
        <row r="674">
          <cell r="A674" t="str">
            <v>BI_AMT08</v>
          </cell>
          <cell r="B674" t="str">
            <v>AMT08</v>
          </cell>
          <cell r="C674" t="str">
            <v>BI_AMT08 - Asset Mgmt Transmission Wood Sub Rebuild</v>
          </cell>
          <cell r="D674" t="str">
            <v>ER_2204</v>
          </cell>
          <cell r="E674" t="str">
            <v>2204</v>
          </cell>
          <cell r="F674" t="str">
            <v>ER_2204 - Substation Rebuilds</v>
          </cell>
          <cell r="G674" t="str">
            <v>Substation - Station Rebuilds Program</v>
          </cell>
          <cell r="H674" t="str">
            <v>T&amp;D Engineering</v>
          </cell>
          <cell r="I674" t="str">
            <v>Asset Condition</v>
          </cell>
        </row>
        <row r="675">
          <cell r="A675" t="str">
            <v>BI_AMT10</v>
          </cell>
          <cell r="B675" t="str">
            <v>AMT10</v>
          </cell>
          <cell r="C675" t="str">
            <v>BI_AMT10 - Asset Mgmt Transmission Switch Upgrade</v>
          </cell>
          <cell r="D675" t="str">
            <v>ER_2254</v>
          </cell>
          <cell r="E675" t="str">
            <v>2254</v>
          </cell>
          <cell r="F675" t="str">
            <v>ER_2254 - System 115kV Air Switch Upgrade</v>
          </cell>
          <cell r="G675" t="str">
            <v>Transmission - Minor Rebuild</v>
          </cell>
          <cell r="H675" t="str">
            <v>T&amp;D Engineering</v>
          </cell>
          <cell r="I675" t="str">
            <v>Asset Condition</v>
          </cell>
        </row>
        <row r="676">
          <cell r="A676" t="str">
            <v>BI_AMT12</v>
          </cell>
          <cell r="B676" t="str">
            <v>AMT12</v>
          </cell>
          <cell r="C676" t="str">
            <v>BI_AMT12 - Asset Mgmt Trans Minor Rebuilds WA</v>
          </cell>
          <cell r="D676" t="str">
            <v>ER_2057</v>
          </cell>
          <cell r="E676" t="str">
            <v>2057</v>
          </cell>
          <cell r="F676" t="str">
            <v>ER_2057 - Transmission Minor Rebuild</v>
          </cell>
          <cell r="G676" t="str">
            <v>Transmission - Minor Rebuild</v>
          </cell>
          <cell r="H676" t="str">
            <v>T&amp;D Engineering</v>
          </cell>
          <cell r="I676" t="str">
            <v>Asset Condition</v>
          </cell>
        </row>
        <row r="677">
          <cell r="A677" t="str">
            <v>BI_AMT13</v>
          </cell>
          <cell r="B677" t="str">
            <v>AMT13</v>
          </cell>
          <cell r="C677" t="str">
            <v>BI_AMT13 - Asset Mgmt Trans Minor Rebuilds ID</v>
          </cell>
          <cell r="D677" t="str">
            <v>ER_2057</v>
          </cell>
          <cell r="E677" t="str">
            <v>2057</v>
          </cell>
          <cell r="F677" t="str">
            <v>ER_2057 - Transmission Minor Rebuild</v>
          </cell>
          <cell r="G677" t="str">
            <v>Transmission - Minor Rebuild</v>
          </cell>
          <cell r="H677" t="str">
            <v>T&amp;D Engineering</v>
          </cell>
          <cell r="I677" t="str">
            <v>Asset Condition</v>
          </cell>
        </row>
        <row r="678">
          <cell r="A678" t="str">
            <v>BI_AMT23</v>
          </cell>
          <cell r="B678" t="str">
            <v>AMT23</v>
          </cell>
          <cell r="C678" t="str">
            <v>BI_AMT23 - Asset Mgmt Transmission Plummer</v>
          </cell>
          <cell r="D678" t="str">
            <v>ER_2436</v>
          </cell>
          <cell r="E678" t="str">
            <v>2436</v>
          </cell>
          <cell r="F678" t="str">
            <v>ER_2436 - Plummer Sub Rebuild</v>
          </cell>
          <cell r="G678" t="str">
            <v>Regular Capital - Pre Business Case</v>
          </cell>
          <cell r="H678" t="str">
            <v>No Function</v>
          </cell>
          <cell r="I678" t="str">
            <v>No Driver</v>
          </cell>
        </row>
        <row r="679">
          <cell r="A679" t="str">
            <v>BI_AMT24</v>
          </cell>
          <cell r="B679" t="str">
            <v>AMT24</v>
          </cell>
          <cell r="C679" t="str">
            <v>BI_AMT24 - Plummer Sub Asset Management Transmission</v>
          </cell>
          <cell r="D679" t="str">
            <v>ER_2302</v>
          </cell>
          <cell r="E679" t="str">
            <v>2302</v>
          </cell>
          <cell r="F679" t="str">
            <v>ER_2302 - Plummer-Increase Capacity/Rebuild</v>
          </cell>
          <cell r="G679" t="str">
            <v>Regular Capital - Pre Business Case</v>
          </cell>
          <cell r="H679" t="str">
            <v>No Function</v>
          </cell>
          <cell r="I679" t="str">
            <v>No Driver</v>
          </cell>
        </row>
        <row r="680">
          <cell r="A680" t="str">
            <v>BI_AMT81</v>
          </cell>
          <cell r="B680" t="str">
            <v>AMT81</v>
          </cell>
          <cell r="C680" t="str">
            <v>BI_AMT81 - Xsmn Asset Management</v>
          </cell>
          <cell r="D680" t="str">
            <v>ER_2423</v>
          </cell>
          <cell r="E680" t="str">
            <v>2423</v>
          </cell>
          <cell r="F680" t="str">
            <v>ER_2423 - System Transmission:Rebuild Condition</v>
          </cell>
          <cell r="G680" t="str">
            <v>Transmission Major Rebuild - Asset Condition</v>
          </cell>
          <cell r="H680" t="str">
            <v>T&amp;D Engineering</v>
          </cell>
          <cell r="I680" t="str">
            <v>Asset Condition</v>
          </cell>
        </row>
        <row r="681">
          <cell r="A681" t="str">
            <v>BI_AN511</v>
          </cell>
          <cell r="B681" t="str">
            <v>AN511</v>
          </cell>
          <cell r="C681" t="str">
            <v>BI_AN511 - Relocate Gas Dist Piping Hwy 95 Ponderay</v>
          </cell>
          <cell r="D681" t="str">
            <v>ER_3226</v>
          </cell>
          <cell r="E681" t="str">
            <v>3226</v>
          </cell>
          <cell r="F681" t="str">
            <v>ER_3226 - Relocate Gas Dist Piping Hwy 95 Ponderay</v>
          </cell>
          <cell r="G681" t="str">
            <v>Regular Capital - Pre Business Case</v>
          </cell>
          <cell r="H681" t="str">
            <v>No Function</v>
          </cell>
          <cell r="I681" t="str">
            <v>No Driver</v>
          </cell>
        </row>
        <row r="682">
          <cell r="A682" t="str">
            <v>BI_AN629</v>
          </cell>
          <cell r="B682" t="str">
            <v>AN629</v>
          </cell>
          <cell r="C682" t="str">
            <v>BI_AN629 - Install Dover Gate Station</v>
          </cell>
          <cell r="D682" t="str">
            <v>ER_3225</v>
          </cell>
          <cell r="E682" t="str">
            <v>3225</v>
          </cell>
          <cell r="F682" t="str">
            <v>ER_3225 - Install Dover Gate Station</v>
          </cell>
          <cell r="G682" t="str">
            <v>Regular Capital - Pre Business Case</v>
          </cell>
          <cell r="H682" t="str">
            <v>No Function</v>
          </cell>
          <cell r="I682" t="str">
            <v>No Driver</v>
          </cell>
        </row>
        <row r="683">
          <cell r="A683" t="str">
            <v>BI_AS003</v>
          </cell>
          <cell r="B683" t="str">
            <v>AS003</v>
          </cell>
          <cell r="C683" t="str">
            <v>BI_AS003 - Clark Fork 711 (Split FDR)</v>
          </cell>
          <cell r="D683" t="str">
            <v>ER_2414</v>
          </cell>
          <cell r="E683" t="str">
            <v>2414</v>
          </cell>
          <cell r="F683" t="str">
            <v>ER_2414 - Sys-Dist Reliability-Improve Worst Fdrs</v>
          </cell>
          <cell r="G683" t="str">
            <v>Distribution System Enhancements</v>
          </cell>
          <cell r="H683" t="str">
            <v>T&amp;D Engineering</v>
          </cell>
          <cell r="I683" t="str">
            <v>Performance &amp; Capacity</v>
          </cell>
        </row>
        <row r="684">
          <cell r="A684" t="str">
            <v>BI_AS201</v>
          </cell>
          <cell r="B684" t="str">
            <v>AS201</v>
          </cell>
          <cell r="C684" t="str">
            <v>BI_AS201 - Oldtown 115 Sub- Construct</v>
          </cell>
          <cell r="D684" t="str">
            <v>ER_2213</v>
          </cell>
          <cell r="E684" t="str">
            <v>2213</v>
          </cell>
          <cell r="F684" t="str">
            <v>ER_2213 - Oldtown Substation Construction</v>
          </cell>
          <cell r="G684" t="str">
            <v>Regular Capital - Pre Business Case</v>
          </cell>
          <cell r="H684" t="str">
            <v>No Function</v>
          </cell>
          <cell r="I684" t="str">
            <v>No Driver</v>
          </cell>
        </row>
        <row r="685">
          <cell r="A685" t="str">
            <v>BI_AS202</v>
          </cell>
          <cell r="B685" t="str">
            <v>AS202</v>
          </cell>
          <cell r="C685" t="str">
            <v>BI_AS202 - Noxon 230 kV Substation - Rebuild</v>
          </cell>
          <cell r="D685" t="str">
            <v>ER_2532</v>
          </cell>
          <cell r="E685" t="str">
            <v>2532</v>
          </cell>
          <cell r="F685" t="str">
            <v>ER_2532 - Noxon 230 kV Substation - Rebuild</v>
          </cell>
          <cell r="G685" t="str">
            <v>Noxon Switchyard 230kV Breaker Replacement</v>
          </cell>
          <cell r="H685" t="str">
            <v>T&amp;D Engineering</v>
          </cell>
          <cell r="I685" t="str">
            <v>Mandatory &amp; Compliance</v>
          </cell>
        </row>
        <row r="686">
          <cell r="A686" t="str">
            <v>BI_AS203</v>
          </cell>
          <cell r="B686" t="str">
            <v>AS203</v>
          </cell>
          <cell r="C686" t="str">
            <v>BI_AS203 - Bronx 115 kV - Rebuild Substation</v>
          </cell>
          <cell r="D686" t="str">
            <v>ER_2204</v>
          </cell>
          <cell r="E686" t="str">
            <v>2204</v>
          </cell>
          <cell r="F686" t="str">
            <v>ER_2204 - Substation Rebuilds</v>
          </cell>
          <cell r="G686" t="str">
            <v>Substation - Station Rebuilds Program</v>
          </cell>
          <cell r="H686" t="str">
            <v>T&amp;D Engineering</v>
          </cell>
          <cell r="I686" t="str">
            <v>Asset Condition</v>
          </cell>
        </row>
        <row r="687">
          <cell r="A687" t="str">
            <v>BI_AS209</v>
          </cell>
          <cell r="B687" t="str">
            <v>AS209</v>
          </cell>
          <cell r="C687" t="str">
            <v>BI_AS209 - Oldtown 115 Sub: Purchase Property</v>
          </cell>
          <cell r="D687" t="str">
            <v>ER_2213</v>
          </cell>
          <cell r="E687" t="str">
            <v>2213</v>
          </cell>
          <cell r="F687" t="str">
            <v>ER_2213 - Oldtown Substation Construction</v>
          </cell>
          <cell r="G687" t="str">
            <v>Regular Capital - Pre Business Case</v>
          </cell>
          <cell r="H687" t="str">
            <v>No Function</v>
          </cell>
          <cell r="I687" t="str">
            <v>No Driver</v>
          </cell>
        </row>
        <row r="688">
          <cell r="A688" t="str">
            <v>BI_AS210</v>
          </cell>
          <cell r="B688" t="str">
            <v>AS210</v>
          </cell>
          <cell r="C688" t="str">
            <v>BI_AS210 - Priest River - Temp Cap Increase</v>
          </cell>
          <cell r="D688" t="str">
            <v>ER_2213</v>
          </cell>
          <cell r="E688" t="str">
            <v>2213</v>
          </cell>
          <cell r="F688" t="str">
            <v>ER_2213 - Oldtown Substation Construction</v>
          </cell>
          <cell r="G688" t="str">
            <v>Regular Capital - Pre Business Case</v>
          </cell>
          <cell r="H688" t="str">
            <v>No Function</v>
          </cell>
          <cell r="I688" t="str">
            <v>No Driver</v>
          </cell>
        </row>
        <row r="689">
          <cell r="A689" t="str">
            <v>BI_AS300</v>
          </cell>
          <cell r="B689" t="str">
            <v>AS300</v>
          </cell>
          <cell r="C689" t="str">
            <v>BI_AS300 - Sandpoint 115 Kv Sub - Replace Feeder Breakers</v>
          </cell>
          <cell r="D689" t="str">
            <v>ER_2223</v>
          </cell>
          <cell r="E689" t="str">
            <v>2223</v>
          </cell>
          <cell r="F689" t="str">
            <v>ER_2223 - Sandpoint - Replace Breakers</v>
          </cell>
          <cell r="G689" t="str">
            <v>Regular Capital - Pre Business Case</v>
          </cell>
          <cell r="H689" t="str">
            <v>No Function</v>
          </cell>
          <cell r="I689" t="str">
            <v>No Driver</v>
          </cell>
        </row>
        <row r="690">
          <cell r="A690" t="str">
            <v>BI_AS301</v>
          </cell>
          <cell r="B690" t="str">
            <v>AS301</v>
          </cell>
          <cell r="C690" t="str">
            <v>BI_AS301 - Noxon 230 kV Switchyard - Lancaster Integration</v>
          </cell>
          <cell r="D690" t="str">
            <v>ER_7050</v>
          </cell>
          <cell r="E690" t="str">
            <v>7050</v>
          </cell>
          <cell r="F690" t="str">
            <v>ER_7050 - Productivity Initiative</v>
          </cell>
          <cell r="G690" t="str">
            <v>Productivity</v>
          </cell>
          <cell r="H690" t="str">
            <v>Productivity Function</v>
          </cell>
          <cell r="I690" t="str">
            <v>No Driver</v>
          </cell>
        </row>
        <row r="691">
          <cell r="A691" t="str">
            <v>BI_AS302</v>
          </cell>
          <cell r="B691" t="str">
            <v>AS302</v>
          </cell>
          <cell r="C691" t="str">
            <v>BI_AS302 - Sagle 115kV-Upgrade Stn Integration Sdpt Grid Mod</v>
          </cell>
          <cell r="D691" t="str">
            <v>ER_2570</v>
          </cell>
          <cell r="E691" t="str">
            <v>2570</v>
          </cell>
          <cell r="F691" t="str">
            <v>ER_2570 - Sandpoint Grid Modernization Project</v>
          </cell>
          <cell r="G691" t="str">
            <v>Distribution Grid Modernization</v>
          </cell>
          <cell r="H691" t="str">
            <v>T&amp;D Operations</v>
          </cell>
          <cell r="I691" t="str">
            <v>Asset Condition</v>
          </cell>
        </row>
        <row r="692">
          <cell r="A692" t="str">
            <v>BI_AS303</v>
          </cell>
          <cell r="B692" t="str">
            <v>AS303</v>
          </cell>
          <cell r="C692" t="str">
            <v>BI_AS303 - Sdpt 115kV-Upgrade Stn Integration Sdpt Grid Mod</v>
          </cell>
          <cell r="D692" t="str">
            <v>ER_2570</v>
          </cell>
          <cell r="E692" t="str">
            <v>2570</v>
          </cell>
          <cell r="F692" t="str">
            <v>ER_2570 - Sandpoint Grid Modernization Project</v>
          </cell>
          <cell r="G692" t="str">
            <v>Distribution Grid Modernization</v>
          </cell>
          <cell r="H692" t="str">
            <v>T&amp;D Operations</v>
          </cell>
          <cell r="I692" t="str">
            <v>Asset Condition</v>
          </cell>
        </row>
        <row r="693">
          <cell r="A693" t="str">
            <v>BI_AS304</v>
          </cell>
          <cell r="B693" t="str">
            <v>AS304</v>
          </cell>
          <cell r="C693" t="str">
            <v>BI_AS304 - Oden 115kV-Upgrade Stn Integration Sdpt Grid Mod</v>
          </cell>
          <cell r="D693" t="str">
            <v>ER_2570</v>
          </cell>
          <cell r="E693" t="str">
            <v>2570</v>
          </cell>
          <cell r="F693" t="str">
            <v>ER_2570 - Sandpoint Grid Modernization Project</v>
          </cell>
          <cell r="G693" t="str">
            <v>Distribution Grid Modernization</v>
          </cell>
          <cell r="H693" t="str">
            <v>T&amp;D Operations</v>
          </cell>
          <cell r="I693" t="str">
            <v>Asset Condition</v>
          </cell>
        </row>
        <row r="694">
          <cell r="A694" t="str">
            <v>BI_AS305</v>
          </cell>
          <cell r="B694" t="str">
            <v>AS305</v>
          </cell>
          <cell r="C694" t="str">
            <v>BI_AS305 - Noxon Construction Sub - Minor Rebuild</v>
          </cell>
          <cell r="D694" t="str">
            <v>ER_2572</v>
          </cell>
          <cell r="E694" t="str">
            <v>2572</v>
          </cell>
          <cell r="F694" t="str">
            <v>ER_2572 - Noxon Construction Sub - Minor Rebuild</v>
          </cell>
          <cell r="G694" t="str">
            <v>Substation - Station Rebuilds Program</v>
          </cell>
          <cell r="H694" t="str">
            <v>T&amp;D Engineering</v>
          </cell>
          <cell r="I694" t="str">
            <v>Asset Condition</v>
          </cell>
        </row>
        <row r="695">
          <cell r="A695" t="str">
            <v>BI_AS376</v>
          </cell>
          <cell r="B695" t="str">
            <v>AS376</v>
          </cell>
          <cell r="C695" t="str">
            <v>BI_AS376 - Cabinet 115 Sub - Inc Xfmr Capacity</v>
          </cell>
          <cell r="D695" t="str">
            <v>ER_2256</v>
          </cell>
          <cell r="E695" t="str">
            <v>2256</v>
          </cell>
          <cell r="F695" t="str">
            <v>ER_2256 - Cab-Increase Xfmr Capacity</v>
          </cell>
          <cell r="G695" t="str">
            <v>Regular Capital - Pre Business Case</v>
          </cell>
          <cell r="H695" t="str">
            <v>No Function</v>
          </cell>
          <cell r="I695" t="str">
            <v>No Driver</v>
          </cell>
        </row>
        <row r="696">
          <cell r="A696" t="str">
            <v>BI_AS401</v>
          </cell>
          <cell r="B696" t="str">
            <v>AS401</v>
          </cell>
          <cell r="C696" t="str">
            <v>BI_AS401 - Cabinet 230 Sw Yd - Rplc Bud Pts</v>
          </cell>
          <cell r="D696" t="str">
            <v>ER_2238</v>
          </cell>
          <cell r="E696" t="str">
            <v>2238</v>
          </cell>
          <cell r="F696" t="str">
            <v>ER_2238 - Cabinet 230kV Switch Yard</v>
          </cell>
          <cell r="G696" t="str">
            <v>Regular Capital - Pre Business Case</v>
          </cell>
          <cell r="H696" t="str">
            <v>No Function</v>
          </cell>
          <cell r="I696" t="str">
            <v>No Driver</v>
          </cell>
        </row>
        <row r="697">
          <cell r="A697" t="str">
            <v>BI_AS402</v>
          </cell>
          <cell r="B697" t="str">
            <v>AS402</v>
          </cell>
          <cell r="C697" t="str">
            <v>BI_AS402 - Newport 115 Kv Sub - Retire &amp; Salvage</v>
          </cell>
          <cell r="D697" t="str">
            <v>ER_2213</v>
          </cell>
          <cell r="E697" t="str">
            <v>2213</v>
          </cell>
          <cell r="F697" t="str">
            <v>ER_2213 - Oldtown Substation Construction</v>
          </cell>
          <cell r="G697" t="str">
            <v>Regular Capital - Pre Business Case</v>
          </cell>
          <cell r="H697" t="str">
            <v>No Function</v>
          </cell>
          <cell r="I697" t="str">
            <v>No Driver</v>
          </cell>
        </row>
        <row r="698">
          <cell r="A698" t="str">
            <v>BI_AS403</v>
          </cell>
          <cell r="B698" t="str">
            <v>AS403</v>
          </cell>
          <cell r="C698" t="str">
            <v>BI_AS403 - Sagle 115 Sub - Construct New Sub</v>
          </cell>
          <cell r="D698" t="str">
            <v>ER_2239</v>
          </cell>
          <cell r="E698" t="str">
            <v>2239</v>
          </cell>
          <cell r="F698" t="str">
            <v>ER_2239 - Sagle 115 Sub</v>
          </cell>
          <cell r="G698" t="str">
            <v>Regular Capital - Pre Business Case</v>
          </cell>
          <cell r="H698" t="str">
            <v>No Function</v>
          </cell>
          <cell r="I698" t="str">
            <v>No Driver</v>
          </cell>
        </row>
        <row r="699">
          <cell r="A699" t="str">
            <v>BI_AS500</v>
          </cell>
          <cell r="B699" t="str">
            <v>AS500</v>
          </cell>
          <cell r="C699" t="str">
            <v>BI_AS500 - Sandpoint 115 Sub- Add Xfmr #4</v>
          </cell>
          <cell r="D699" t="str">
            <v>ER_2330</v>
          </cell>
          <cell r="E699" t="str">
            <v>2330</v>
          </cell>
          <cell r="F699" t="str">
            <v>ER_2330 - Sandpoint 115 Sub- Add Xfmr #4</v>
          </cell>
          <cell r="G699" t="str">
            <v>Regular Capital - Pre Business Case</v>
          </cell>
          <cell r="H699" t="str">
            <v>No Function</v>
          </cell>
          <cell r="I699" t="str">
            <v>No Driver</v>
          </cell>
        </row>
        <row r="700">
          <cell r="A700" t="str">
            <v>BI_AS501</v>
          </cell>
          <cell r="B700" t="str">
            <v>AS501</v>
          </cell>
          <cell r="C700" t="str">
            <v>BI_AS501 - Lakeview - Replace Timbers</v>
          </cell>
          <cell r="D700" t="str">
            <v>ER_2204</v>
          </cell>
          <cell r="E700" t="str">
            <v>2204</v>
          </cell>
          <cell r="F700" t="str">
            <v>ER_2204 - Substation Rebuilds</v>
          </cell>
          <cell r="G700" t="str">
            <v>Substation - Station Rebuilds Program</v>
          </cell>
          <cell r="H700" t="str">
            <v>T&amp;D Engineering</v>
          </cell>
          <cell r="I700" t="str">
            <v>Asset Condition</v>
          </cell>
        </row>
        <row r="701">
          <cell r="A701" t="str">
            <v>BI_AS600</v>
          </cell>
          <cell r="B701" t="str">
            <v>AS600</v>
          </cell>
          <cell r="C701" t="str">
            <v>BI_AS600 - Priest River ? Minor Rebuild - 20 kV Yard</v>
          </cell>
          <cell r="D701" t="str">
            <v>ER_2204</v>
          </cell>
          <cell r="E701" t="str">
            <v>2204</v>
          </cell>
          <cell r="F701" t="str">
            <v>ER_2204 - Substation Rebuilds</v>
          </cell>
          <cell r="G701" t="str">
            <v>Substation - Station Rebuilds Program</v>
          </cell>
          <cell r="H701" t="str">
            <v>T&amp;D Engineering</v>
          </cell>
          <cell r="I701" t="str">
            <v>Asset Condition</v>
          </cell>
        </row>
        <row r="702">
          <cell r="A702" t="str">
            <v>BI_AS755</v>
          </cell>
          <cell r="B702" t="str">
            <v>AS755</v>
          </cell>
          <cell r="C702" t="str">
            <v>BI_AS755 - Sandpoint 115-13kV Sub-LTC Control Upgrade</v>
          </cell>
          <cell r="D702" t="str">
            <v>ER_2424</v>
          </cell>
          <cell r="E702" t="str">
            <v>2424</v>
          </cell>
          <cell r="F702" t="str">
            <v>ER_2424 - Sandpoint 115kV:LTC Control Upgrade</v>
          </cell>
          <cell r="G702" t="str">
            <v>Regular Capital - Pre Business Case</v>
          </cell>
          <cell r="H702" t="str">
            <v>No Function</v>
          </cell>
          <cell r="I702" t="str">
            <v>No Driver</v>
          </cell>
        </row>
        <row r="703">
          <cell r="A703" t="str">
            <v>BI_AS900</v>
          </cell>
          <cell r="B703" t="str">
            <v>AS900</v>
          </cell>
          <cell r="C703" t="str">
            <v>BI_AS900 - Cabinet Gorge PRC-002 (Substation Integration)</v>
          </cell>
          <cell r="D703" t="str">
            <v>ER_2608</v>
          </cell>
          <cell r="E703" t="str">
            <v>2608</v>
          </cell>
          <cell r="F703" t="str">
            <v>ER_2608 - Protection System Upgrades for PRC-002</v>
          </cell>
          <cell r="G703" t="str">
            <v>Protection System Upgrade for PRC-002</v>
          </cell>
          <cell r="H703" t="str">
            <v>T&amp;D Engineering</v>
          </cell>
          <cell r="I703" t="str">
            <v>Mandatory &amp; Compliance</v>
          </cell>
        </row>
        <row r="704">
          <cell r="A704" t="str">
            <v>BI_AS946</v>
          </cell>
          <cell r="B704" t="str">
            <v>AS946</v>
          </cell>
          <cell r="C704" t="str">
            <v>BI_AS946 - Oden 115 Sub: Split Fdr &amp; Scada Fdr</v>
          </cell>
          <cell r="D704" t="str">
            <v>ER_2291</v>
          </cell>
          <cell r="E704" t="str">
            <v>2291</v>
          </cell>
          <cell r="F704" t="str">
            <v>ER_2291 - Oden-Split Feeder/SCADA</v>
          </cell>
          <cell r="G704" t="str">
            <v>Regular Capital - Pre Business Case</v>
          </cell>
          <cell r="H704" t="str">
            <v>No Function</v>
          </cell>
          <cell r="I704" t="str">
            <v>No Driver</v>
          </cell>
        </row>
        <row r="705">
          <cell r="A705" t="str">
            <v>BI_AS965</v>
          </cell>
          <cell r="B705" t="str">
            <v>AS965</v>
          </cell>
          <cell r="C705" t="str">
            <v>BI_AS965 - Pine St sub - r&amp;s</v>
          </cell>
          <cell r="D705" t="str">
            <v>ER_2313</v>
          </cell>
          <cell r="E705" t="str">
            <v>2313</v>
          </cell>
          <cell r="F705" t="str">
            <v>ER_2313 - Pine Street 2.5 Sub - Convert to 21 Sub</v>
          </cell>
          <cell r="G705" t="str">
            <v>Regular Capital - Pre Business Case</v>
          </cell>
          <cell r="H705" t="str">
            <v>No Function</v>
          </cell>
          <cell r="I705" t="str">
            <v>No Driver</v>
          </cell>
        </row>
        <row r="706">
          <cell r="A706" t="str">
            <v>BI_AT001</v>
          </cell>
          <cell r="B706" t="str">
            <v>AT001</v>
          </cell>
          <cell r="C706" t="str">
            <v>BI_AT001 - Hwy 95 Bypass Sandpoint</v>
          </cell>
          <cell r="D706" t="str">
            <v>ER_2070</v>
          </cell>
          <cell r="E706" t="str">
            <v>2070</v>
          </cell>
          <cell r="F706" t="str">
            <v>ER_2070 - Trans/Dist/Sub Reimbursable Projects</v>
          </cell>
          <cell r="G706" t="str">
            <v>T&amp;D Reimbursable</v>
          </cell>
          <cell r="H706" t="str">
            <v>T&amp;D Engineering</v>
          </cell>
          <cell r="I706" t="str">
            <v>Customer Requested</v>
          </cell>
        </row>
        <row r="707">
          <cell r="A707" t="str">
            <v>BI_AT100</v>
          </cell>
          <cell r="B707" t="str">
            <v>AT100</v>
          </cell>
          <cell r="C707" t="str">
            <v>BI_AT100 - Integrate 115 kV lines at Bronx Sub</v>
          </cell>
          <cell r="D707" t="str">
            <v>ER_2465</v>
          </cell>
          <cell r="E707" t="str">
            <v>2465</v>
          </cell>
          <cell r="F707" t="str">
            <v>ER_2465 - Bronx - 115-21kV</v>
          </cell>
          <cell r="G707" t="str">
            <v>Substation - Station Rebuilds Program</v>
          </cell>
          <cell r="H707" t="str">
            <v>T&amp;D Engineering</v>
          </cell>
          <cell r="I707" t="str">
            <v>Asset Condition</v>
          </cell>
        </row>
        <row r="708">
          <cell r="A708" t="str">
            <v>BI_AT200</v>
          </cell>
          <cell r="B708" t="str">
            <v>AT200</v>
          </cell>
          <cell r="C708" t="str">
            <v>BI_AT200 - Noxon - Hot Springs #2 230kV Reroute</v>
          </cell>
          <cell r="D708" t="str">
            <v>ER_2553</v>
          </cell>
          <cell r="E708" t="str">
            <v>2553</v>
          </cell>
          <cell r="F708" t="str">
            <v>ER_2553 - Noxon - Hot Springs #2 230kV Reroute</v>
          </cell>
          <cell r="G708" t="str">
            <v>Transmission - NOX-HOT #2 230kV Reroute</v>
          </cell>
          <cell r="H708" t="str">
            <v>T&amp;D Engineering</v>
          </cell>
          <cell r="I708" t="str">
            <v>No Driver</v>
          </cell>
        </row>
        <row r="709">
          <cell r="A709" t="str">
            <v>BI_AT201</v>
          </cell>
          <cell r="B709" t="str">
            <v>AT201</v>
          </cell>
          <cell r="C709" t="str">
            <v>BI_AT201 - Oldtown 115 Tap: Convert 60Kv to 115Kv</v>
          </cell>
          <cell r="D709" t="str">
            <v>ER_2213</v>
          </cell>
          <cell r="E709" t="str">
            <v>2213</v>
          </cell>
          <cell r="F709" t="str">
            <v>ER_2213 - Oldtown Substation Construction</v>
          </cell>
          <cell r="G709" t="str">
            <v>Regular Capital - Pre Business Case</v>
          </cell>
          <cell r="H709" t="str">
            <v>No Function</v>
          </cell>
          <cell r="I709" t="str">
            <v>No Driver</v>
          </cell>
        </row>
        <row r="710">
          <cell r="A710" t="str">
            <v>BI_AT202</v>
          </cell>
          <cell r="B710" t="str">
            <v>AT202</v>
          </cell>
          <cell r="C710" t="str">
            <v>BI_AT202 - Noxon-Pine Creek 230kV Transmission Line LiDAR</v>
          </cell>
          <cell r="D710" t="str">
            <v>ER_2560</v>
          </cell>
          <cell r="E710" t="str">
            <v>2560</v>
          </cell>
          <cell r="F710" t="str">
            <v>ER_2560 - Line Ratings Mitigation Project</v>
          </cell>
          <cell r="G710" t="str">
            <v>Transmission - NERC High Priority Mitigation</v>
          </cell>
          <cell r="H710" t="str">
            <v>T&amp;D Engineering</v>
          </cell>
          <cell r="I710" t="str">
            <v>Mandatory &amp; Compliance</v>
          </cell>
        </row>
        <row r="711">
          <cell r="A711" t="str">
            <v>BI_AT203</v>
          </cell>
          <cell r="B711" t="str">
            <v>AT203</v>
          </cell>
          <cell r="C711" t="str">
            <v>BI_AT203 - Cabinet-Noxon 230kV Transmission Line: LiDAR</v>
          </cell>
          <cell r="D711" t="str">
            <v>ER_2560</v>
          </cell>
          <cell r="E711" t="str">
            <v>2560</v>
          </cell>
          <cell r="F711" t="str">
            <v>ER_2560 - Line Ratings Mitigation Project</v>
          </cell>
          <cell r="G711" t="str">
            <v>Transmission - NERC High Priority Mitigation</v>
          </cell>
          <cell r="H711" t="str">
            <v>T&amp;D Engineering</v>
          </cell>
          <cell r="I711" t="str">
            <v>Mandatory &amp; Compliance</v>
          </cell>
        </row>
        <row r="712">
          <cell r="A712" t="str">
            <v>BI_AT300</v>
          </cell>
          <cell r="B712" t="str">
            <v>AT300</v>
          </cell>
          <cell r="C712" t="str">
            <v>BI_AT300 - Noxon 230 kV Stn Rebuild:Transmission Integration</v>
          </cell>
          <cell r="D712" t="str">
            <v>ER_2532</v>
          </cell>
          <cell r="E712" t="str">
            <v>2532</v>
          </cell>
          <cell r="F712" t="str">
            <v>ER_2532 - Noxon 230 kV Substation - Rebuild</v>
          </cell>
          <cell r="G712" t="str">
            <v>Noxon Switchyard 230kV Breaker Replacement</v>
          </cell>
          <cell r="H712" t="str">
            <v>T&amp;D Engineering</v>
          </cell>
          <cell r="I712" t="str">
            <v>Mandatory &amp; Compliance</v>
          </cell>
        </row>
        <row r="713">
          <cell r="A713" t="str">
            <v>BI_AT301</v>
          </cell>
          <cell r="B713" t="str">
            <v>AT301</v>
          </cell>
          <cell r="C713" t="str">
            <v>BI_AT301 - Noxon-Hot Springs #2 230kV - Med Priority Rtgs Mit</v>
          </cell>
          <cell r="D713" t="str">
            <v>ER_2581</v>
          </cell>
          <cell r="E713" t="str">
            <v>2581</v>
          </cell>
          <cell r="F713" t="str">
            <v>ER_2581 - Medium Priority Ratings Mitigation</v>
          </cell>
          <cell r="G713" t="str">
            <v>Transmission NERC Medium-Risk Priority Lines Mitigation</v>
          </cell>
          <cell r="H713" t="str">
            <v>T&amp;D Engineering</v>
          </cell>
          <cell r="I713" t="str">
            <v>Mandatory &amp; Compliance</v>
          </cell>
        </row>
        <row r="714">
          <cell r="A714" t="str">
            <v>BI_AT401</v>
          </cell>
          <cell r="B714" t="str">
            <v>AT401</v>
          </cell>
          <cell r="C714" t="str">
            <v>BI_AT401 - Bronx-Cabinet 115 Kv: Minor Rebuild</v>
          </cell>
          <cell r="D714" t="str">
            <v>ER_2057</v>
          </cell>
          <cell r="E714" t="str">
            <v>2057</v>
          </cell>
          <cell r="F714" t="str">
            <v>ER_2057 - Transmission Minor Rebuild</v>
          </cell>
          <cell r="G714" t="str">
            <v>Transmission - Minor Rebuild</v>
          </cell>
          <cell r="H714" t="str">
            <v>T&amp;D Engineering</v>
          </cell>
          <cell r="I714" t="str">
            <v>Asset Condition</v>
          </cell>
        </row>
        <row r="715">
          <cell r="A715" t="str">
            <v>BI_AT500</v>
          </cell>
          <cell r="B715" t="str">
            <v>AT500</v>
          </cell>
          <cell r="C715" t="str">
            <v>BI_AT500 - Sagle 115 - tap xsmn</v>
          </cell>
          <cell r="D715" t="str">
            <v>ER_2239</v>
          </cell>
          <cell r="E715" t="str">
            <v>2239</v>
          </cell>
          <cell r="F715" t="str">
            <v>ER_2239 - Sagle 115 Sub</v>
          </cell>
          <cell r="G715" t="str">
            <v>Regular Capital - Pre Business Case</v>
          </cell>
          <cell r="H715" t="str">
            <v>No Function</v>
          </cell>
          <cell r="I715" t="str">
            <v>No Driver</v>
          </cell>
        </row>
        <row r="716">
          <cell r="A716" t="str">
            <v>BI_AT501</v>
          </cell>
          <cell r="B716" t="str">
            <v>AT501</v>
          </cell>
          <cell r="C716" t="str">
            <v>BI_AT501 - Bronx-Cabinet 115 kV: Reroute @ Pack River</v>
          </cell>
          <cell r="D716" t="str">
            <v>ER_2314</v>
          </cell>
          <cell r="E716" t="str">
            <v>2314</v>
          </cell>
          <cell r="F716" t="str">
            <v>ER_2314 - Bronx-Cabinet 115 kV: Reroute @ Pack River</v>
          </cell>
          <cell r="G716" t="str">
            <v>Regular Capital - Pre Business Case</v>
          </cell>
          <cell r="H716" t="str">
            <v>No Function</v>
          </cell>
          <cell r="I716" t="str">
            <v>No Driver</v>
          </cell>
        </row>
        <row r="717">
          <cell r="A717" t="str">
            <v>BI_AT681</v>
          </cell>
          <cell r="B717" t="str">
            <v>AT681</v>
          </cell>
          <cell r="C717" t="str">
            <v>BI_AT681 - Bronx-Cabinet 115:Reloc Oden-Pack River</v>
          </cell>
          <cell r="D717" t="str">
            <v>ER_2433</v>
          </cell>
          <cell r="E717" t="str">
            <v>2433</v>
          </cell>
          <cell r="F717" t="str">
            <v>ER_2433 - Bronx-Cabinet 115:Relocate Pack River</v>
          </cell>
          <cell r="G717" t="str">
            <v>Regular Capital - Pre Business Case</v>
          </cell>
          <cell r="H717" t="str">
            <v>No Function</v>
          </cell>
          <cell r="I717" t="str">
            <v>No Driver</v>
          </cell>
        </row>
        <row r="718">
          <cell r="A718" t="str">
            <v>BI_AT700</v>
          </cell>
          <cell r="B718" t="str">
            <v>AT700</v>
          </cell>
          <cell r="C718" t="str">
            <v>BI_AT700 - Cabinet-Noxon 230kV Transm Line Rebuild Project</v>
          </cell>
          <cell r="D718" t="str">
            <v>ER_2597</v>
          </cell>
          <cell r="E718" t="str">
            <v>2597</v>
          </cell>
          <cell r="F718" t="str">
            <v>ER_2597 - Cabinet-Noxon 230kV Transm Line Rebuild Project</v>
          </cell>
          <cell r="G718" t="str">
            <v>Transmission Major Rebuild - Asset Condition</v>
          </cell>
          <cell r="H718" t="str">
            <v>T&amp;D Engineering</v>
          </cell>
          <cell r="I718" t="str">
            <v>Asset Condition</v>
          </cell>
        </row>
        <row r="719">
          <cell r="A719" t="str">
            <v>BI_AT701</v>
          </cell>
          <cell r="B719" t="str">
            <v>AT701</v>
          </cell>
          <cell r="C719" t="str">
            <v>BI_AT701 - Priest River 115/21kV Sub Rebuild Tx Integration</v>
          </cell>
          <cell r="D719" t="str">
            <v>ER_2204</v>
          </cell>
          <cell r="E719" t="str">
            <v>2204</v>
          </cell>
          <cell r="F719" t="str">
            <v>ER_2204 - Substation Rebuilds</v>
          </cell>
          <cell r="G719" t="str">
            <v>Substation - Station Rebuilds Program</v>
          </cell>
          <cell r="H719" t="str">
            <v>T&amp;D Engineering</v>
          </cell>
          <cell r="I719" t="str">
            <v>Asset Condition</v>
          </cell>
        </row>
        <row r="720">
          <cell r="A720" t="str">
            <v>BI_AT702</v>
          </cell>
          <cell r="B720" t="str">
            <v>AT702</v>
          </cell>
          <cell r="C720" t="str">
            <v>BI_AT702 - Noxon Hydro-Noxon Switchyard 230kV Trans Line Rbld</v>
          </cell>
          <cell r="D720" t="str">
            <v>ER_2617</v>
          </cell>
          <cell r="E720" t="str">
            <v>2617</v>
          </cell>
          <cell r="F720" t="str">
            <v>ER_2617 - Noxon Hydro-Noxon Switchyard 230kV Trans Line Rbld</v>
          </cell>
          <cell r="G720" t="str">
            <v>Transmission Construction - Compliance</v>
          </cell>
          <cell r="H720" t="str">
            <v>T&amp;D Engineering</v>
          </cell>
          <cell r="I720" t="str">
            <v>Mandatory &amp; Compliance</v>
          </cell>
        </row>
        <row r="721">
          <cell r="A721" t="str">
            <v>BI_AT800</v>
          </cell>
          <cell r="B721" t="str">
            <v>AT800</v>
          </cell>
          <cell r="C721" t="str">
            <v>BI_AT800 - Noxon HED - Noxon Rapids SS: 230kV Line Rebuild</v>
          </cell>
          <cell r="D721" t="str">
            <v>ER_2619</v>
          </cell>
          <cell r="E721" t="str">
            <v>2619</v>
          </cell>
          <cell r="F721" t="str">
            <v>ER_2619 - Noxon HED - Noxon Rapids SS: 230kV Line Rebuild</v>
          </cell>
          <cell r="G721" t="str">
            <v>Transmission Construction - Compliance</v>
          </cell>
          <cell r="H721" t="str">
            <v>T&amp;D Engineering</v>
          </cell>
          <cell r="I721" t="str">
            <v>Mandatory &amp; Compliance</v>
          </cell>
        </row>
        <row r="722">
          <cell r="A722" t="str">
            <v>BI_AT900</v>
          </cell>
          <cell r="B722" t="str">
            <v>AT900</v>
          </cell>
          <cell r="C722" t="str">
            <v>BI_AT900 - Priest River 115:  Remove</v>
          </cell>
          <cell r="D722" t="str">
            <v>ER_2475</v>
          </cell>
          <cell r="E722" t="str">
            <v>2475</v>
          </cell>
          <cell r="F722" t="str">
            <v>ER_2475 - Priest River 115:  Remove</v>
          </cell>
          <cell r="G722" t="str">
            <v>Regular Capital - Pre Business Case</v>
          </cell>
          <cell r="H722" t="str">
            <v>No Function</v>
          </cell>
          <cell r="I722" t="str">
            <v>No Driver</v>
          </cell>
        </row>
        <row r="723">
          <cell r="A723" t="str">
            <v>BI_AT901</v>
          </cell>
          <cell r="B723" t="str">
            <v>AT901</v>
          </cell>
          <cell r="C723" t="str">
            <v>BI_AT901 - Cabinet Gorge PRC-002 (Transmission Integration)</v>
          </cell>
          <cell r="D723" t="str">
            <v>ER_2608</v>
          </cell>
          <cell r="E723" t="str">
            <v>2608</v>
          </cell>
          <cell r="F723" t="str">
            <v>ER_2608 - Protection System Upgrades for PRC-002</v>
          </cell>
          <cell r="G723" t="str">
            <v>Protection System Upgrade for PRC-002</v>
          </cell>
          <cell r="H723" t="str">
            <v>T&amp;D Engineering</v>
          </cell>
          <cell r="I723" t="str">
            <v>Mandatory &amp; Compliance</v>
          </cell>
        </row>
        <row r="724">
          <cell r="A724" t="str">
            <v>BI_BC000</v>
          </cell>
          <cell r="B724" t="str">
            <v>BC000</v>
          </cell>
          <cell r="C724" t="str">
            <v>BI_BC000 - Davenport Access Control &amp; Integ</v>
          </cell>
          <cell r="D724" t="str">
            <v>ER_2204</v>
          </cell>
          <cell r="E724" t="str">
            <v>2204</v>
          </cell>
          <cell r="F724" t="str">
            <v>ER_2204 - Substation Rebuilds</v>
          </cell>
          <cell r="G724" t="str">
            <v>Substation - Station Rebuilds Program</v>
          </cell>
          <cell r="H724" t="str">
            <v>T&amp;D Engineering</v>
          </cell>
          <cell r="I724" t="str">
            <v>Asset Condition</v>
          </cell>
        </row>
        <row r="725">
          <cell r="A725" t="str">
            <v>BI_BC001</v>
          </cell>
          <cell r="B725" t="str">
            <v>BC001</v>
          </cell>
          <cell r="C725" t="str">
            <v>BI_BC001 - Davenport Network Comm &amp; Camera Integ</v>
          </cell>
          <cell r="D725" t="str">
            <v>ER_2204</v>
          </cell>
          <cell r="E725" t="str">
            <v>2204</v>
          </cell>
          <cell r="F725" t="str">
            <v>ER_2204 - Substation Rebuilds</v>
          </cell>
          <cell r="G725" t="str">
            <v>Substation - Station Rebuilds Program</v>
          </cell>
          <cell r="H725" t="str">
            <v>T&amp;D Engineering</v>
          </cell>
          <cell r="I725" t="str">
            <v>Asset Condition</v>
          </cell>
        </row>
        <row r="726">
          <cell r="A726" t="str">
            <v>BI_BC300</v>
          </cell>
          <cell r="B726" t="str">
            <v>BC300</v>
          </cell>
          <cell r="C726" t="str">
            <v>BI_BC300 - LL Plant Upgrade - Access Control &amp; Sub Integ</v>
          </cell>
          <cell r="D726" t="str">
            <v>ER_2204</v>
          </cell>
          <cell r="E726" t="str">
            <v>2204</v>
          </cell>
          <cell r="F726" t="str">
            <v>ER_2204 - Substation Rebuilds</v>
          </cell>
          <cell r="G726" t="str">
            <v>Substation - Station Rebuilds Program</v>
          </cell>
          <cell r="H726" t="str">
            <v>T&amp;D Engineering</v>
          </cell>
          <cell r="I726" t="str">
            <v>Asset Condition</v>
          </cell>
        </row>
        <row r="727">
          <cell r="A727" t="str">
            <v>BI_BC301</v>
          </cell>
          <cell r="B727" t="str">
            <v>BC301</v>
          </cell>
          <cell r="C727" t="str">
            <v>BI_BC301 - LL Plant Upgrade - Network Comm &amp; Security Camera</v>
          </cell>
          <cell r="D727" t="str">
            <v>ER_2204</v>
          </cell>
          <cell r="E727" t="str">
            <v>2204</v>
          </cell>
          <cell r="F727" t="str">
            <v>ER_2204 - Substation Rebuilds</v>
          </cell>
          <cell r="G727" t="str">
            <v>Substation - Station Rebuilds Program</v>
          </cell>
          <cell r="H727" t="str">
            <v>T&amp;D Engineering</v>
          </cell>
          <cell r="I727" t="str">
            <v>Asset Condition</v>
          </cell>
        </row>
        <row r="728">
          <cell r="A728" t="str">
            <v>BI_BC900</v>
          </cell>
          <cell r="B728" t="str">
            <v>BC900</v>
          </cell>
          <cell r="C728" t="str">
            <v>BI_BC900 - Ford Substation 115-13kV Rebuild Comm</v>
          </cell>
          <cell r="D728" t="str">
            <v>ER_2204</v>
          </cell>
          <cell r="E728" t="str">
            <v>2204</v>
          </cell>
          <cell r="F728" t="str">
            <v>ER_2204 - Substation Rebuilds</v>
          </cell>
          <cell r="G728" t="str">
            <v>Substation - Station Rebuilds Program</v>
          </cell>
          <cell r="H728" t="str">
            <v>T&amp;D Engineering</v>
          </cell>
          <cell r="I728" t="str">
            <v>Asset Condition</v>
          </cell>
        </row>
        <row r="729">
          <cell r="A729" t="str">
            <v>BI_BC901</v>
          </cell>
          <cell r="B729" t="str">
            <v>BC901</v>
          </cell>
          <cell r="C729" t="str">
            <v>BI_BC901 - Davenport 115-13kV Sub Comm</v>
          </cell>
          <cell r="D729" t="str">
            <v>ER_2204</v>
          </cell>
          <cell r="E729" t="str">
            <v>2204</v>
          </cell>
          <cell r="F729" t="str">
            <v>ER_2204 - Substation Rebuilds</v>
          </cell>
          <cell r="G729" t="str">
            <v>Substation - Station Rebuilds Program</v>
          </cell>
          <cell r="H729" t="str">
            <v>T&amp;D Engineering</v>
          </cell>
          <cell r="I729" t="str">
            <v>Asset Condition</v>
          </cell>
        </row>
        <row r="730">
          <cell r="A730" t="str">
            <v>BI_BD002</v>
          </cell>
          <cell r="B730" t="str">
            <v>BD002</v>
          </cell>
          <cell r="C730" t="str">
            <v>BI_BD002 - Gifford 34F1 Davenport Portion Reliability</v>
          </cell>
          <cell r="D730" t="str">
            <v>ER_2414</v>
          </cell>
          <cell r="E730" t="str">
            <v>2414</v>
          </cell>
          <cell r="F730" t="str">
            <v>ER_2414 - Sys-Dist Reliability-Improve Worst Fdrs</v>
          </cell>
          <cell r="G730" t="str">
            <v>Distribution System Enhancements</v>
          </cell>
          <cell r="H730" t="str">
            <v>T&amp;D Engineering</v>
          </cell>
          <cell r="I730" t="str">
            <v>Performance &amp; Capacity</v>
          </cell>
        </row>
        <row r="731">
          <cell r="A731" t="str">
            <v>BI_BD003</v>
          </cell>
          <cell r="B731" t="str">
            <v>BD003</v>
          </cell>
          <cell r="C731" t="str">
            <v>BI_BD003 - Gifford 34F1 Bible Camp Stepdown Transformer Upgrd</v>
          </cell>
          <cell r="D731" t="str">
            <v>ER_2514</v>
          </cell>
          <cell r="E731" t="str">
            <v>2514</v>
          </cell>
          <cell r="F731" t="str">
            <v>ER_2514 - Distribution - Spokane North &amp; West</v>
          </cell>
          <cell r="G731" t="str">
            <v>Distribution System Enhancements</v>
          </cell>
          <cell r="H731" t="str">
            <v>T&amp;D Engineering</v>
          </cell>
          <cell r="I731" t="str">
            <v>Performance &amp; Capacity</v>
          </cell>
        </row>
        <row r="732">
          <cell r="A732" t="str">
            <v>BI_BD004</v>
          </cell>
          <cell r="B732" t="str">
            <v>BD004</v>
          </cell>
          <cell r="C732" t="str">
            <v>BI_BD004 - DVP12F1 Grid Modernization</v>
          </cell>
          <cell r="D732" t="str">
            <v>ER_2470</v>
          </cell>
          <cell r="E732" t="str">
            <v>2470</v>
          </cell>
          <cell r="F732" t="str">
            <v>ER_2470 - Dist Grid Modernization</v>
          </cell>
          <cell r="G732" t="str">
            <v>Distribution Grid Modernization</v>
          </cell>
          <cell r="H732" t="str">
            <v>T&amp;D Operations</v>
          </cell>
          <cell r="I732" t="str">
            <v>Asset Condition</v>
          </cell>
        </row>
        <row r="733">
          <cell r="A733" t="str">
            <v>BI_BD005</v>
          </cell>
          <cell r="B733" t="str">
            <v>BD005</v>
          </cell>
          <cell r="C733" t="str">
            <v>BI_BD005 - DVP12F1 Grid Modernization Automation</v>
          </cell>
          <cell r="D733" t="str">
            <v>ER_2599</v>
          </cell>
          <cell r="E733" t="str">
            <v>2599</v>
          </cell>
          <cell r="F733" t="str">
            <v>ER_2599 - Grid Mod Automation</v>
          </cell>
          <cell r="G733" t="str">
            <v>Distribution Grid Modernization</v>
          </cell>
          <cell r="H733" t="str">
            <v>T&amp;D Operations</v>
          </cell>
          <cell r="I733" t="str">
            <v>Asset Condition</v>
          </cell>
        </row>
        <row r="734">
          <cell r="A734" t="str">
            <v>BI_BD100</v>
          </cell>
          <cell r="B734" t="str">
            <v>BD100</v>
          </cell>
          <cell r="C734" t="str">
            <v>BI_BD100 - Davenport 12F2 Convert FDR to UG</v>
          </cell>
          <cell r="D734" t="str">
            <v>ER_2514</v>
          </cell>
          <cell r="E734" t="str">
            <v>2514</v>
          </cell>
          <cell r="F734" t="str">
            <v>ER_2514 - Distribution - Spokane North &amp; West</v>
          </cell>
          <cell r="G734" t="str">
            <v>Distribution System Enhancements</v>
          </cell>
          <cell r="H734" t="str">
            <v>T&amp;D Engineering</v>
          </cell>
          <cell r="I734" t="str">
            <v>Performance &amp; Capacity</v>
          </cell>
        </row>
        <row r="735">
          <cell r="A735" t="str">
            <v>BI_BD101</v>
          </cell>
          <cell r="B735" t="str">
            <v>BD101</v>
          </cell>
          <cell r="C735" t="str">
            <v>BI_BD101 - Gifford 34F1 WA (Davenport)</v>
          </cell>
          <cell r="D735" t="str">
            <v>ER_2414</v>
          </cell>
          <cell r="E735" t="str">
            <v>2414</v>
          </cell>
          <cell r="F735" t="str">
            <v>ER_2414 - Sys-Dist Reliability-Improve Worst Fdrs</v>
          </cell>
          <cell r="G735" t="str">
            <v>Distribution System Enhancements</v>
          </cell>
          <cell r="H735" t="str">
            <v>T&amp;D Engineering</v>
          </cell>
          <cell r="I735" t="str">
            <v>Performance &amp; Capacity</v>
          </cell>
        </row>
        <row r="736">
          <cell r="A736" t="str">
            <v>BI_BD102</v>
          </cell>
          <cell r="B736" t="str">
            <v>BD102</v>
          </cell>
          <cell r="C736" t="str">
            <v>BI_BD102 - Roxboro 751 - Reinforce 2.5 mi</v>
          </cell>
          <cell r="D736" t="str">
            <v>ER_2514</v>
          </cell>
          <cell r="E736" t="str">
            <v>2514</v>
          </cell>
          <cell r="F736" t="str">
            <v>ER_2514 - Distribution - Spokane North &amp; West</v>
          </cell>
          <cell r="G736" t="str">
            <v>Distribution System Enhancements</v>
          </cell>
          <cell r="H736" t="str">
            <v>T&amp;D Engineering</v>
          </cell>
          <cell r="I736" t="str">
            <v>Performance &amp; Capacity</v>
          </cell>
        </row>
        <row r="737">
          <cell r="A737" t="str">
            <v>BI_BD103</v>
          </cell>
          <cell r="B737" t="str">
            <v>BD103</v>
          </cell>
          <cell r="C737" t="str">
            <v>BI_BD103 - Valley 12F1 WA (Davenport)</v>
          </cell>
          <cell r="D737" t="str">
            <v>ER_2414</v>
          </cell>
          <cell r="E737" t="str">
            <v>2414</v>
          </cell>
          <cell r="F737" t="str">
            <v>ER_2414 - Sys-Dist Reliability-Improve Worst Fdrs</v>
          </cell>
          <cell r="G737" t="str">
            <v>Distribution System Enhancements</v>
          </cell>
          <cell r="H737" t="str">
            <v>T&amp;D Engineering</v>
          </cell>
          <cell r="I737" t="str">
            <v>Performance &amp; Capacity</v>
          </cell>
        </row>
        <row r="738">
          <cell r="A738" t="str">
            <v>BI_BD200</v>
          </cell>
          <cell r="B738" t="str">
            <v>BD200</v>
          </cell>
          <cell r="C738" t="str">
            <v>BI_BD200 - Little Falls 34F1</v>
          </cell>
          <cell r="D738" t="str">
            <v>ER_2414</v>
          </cell>
          <cell r="E738" t="str">
            <v>2414</v>
          </cell>
          <cell r="F738" t="str">
            <v>ER_2414 - Sys-Dist Reliability-Improve Worst Fdrs</v>
          </cell>
          <cell r="G738" t="str">
            <v>Distribution System Enhancements</v>
          </cell>
          <cell r="H738" t="str">
            <v>T&amp;D Engineering</v>
          </cell>
          <cell r="I738" t="str">
            <v>Performance &amp; Capacity</v>
          </cell>
        </row>
        <row r="739">
          <cell r="A739" t="str">
            <v>BI_BD201</v>
          </cell>
          <cell r="B739" t="str">
            <v>BD201</v>
          </cell>
          <cell r="C739" t="str">
            <v>BI_BD201 - Wilbur 12F2 Feeder Upgrade</v>
          </cell>
          <cell r="D739" t="str">
            <v>ER_2470</v>
          </cell>
          <cell r="E739" t="str">
            <v>2470</v>
          </cell>
          <cell r="F739" t="str">
            <v>ER_2470 - Dist Grid Modernization</v>
          </cell>
          <cell r="G739" t="str">
            <v>Distribution Grid Modernization</v>
          </cell>
          <cell r="H739" t="str">
            <v>T&amp;D Operations</v>
          </cell>
          <cell r="I739" t="str">
            <v>Asset Condition</v>
          </cell>
        </row>
        <row r="740">
          <cell r="A740" t="str">
            <v>BI_BD300</v>
          </cell>
          <cell r="B740" t="str">
            <v>BD300</v>
          </cell>
          <cell r="C740" t="str">
            <v>BI_BD300 - DVP12F2 - Recond 6 miles Hwy 2</v>
          </cell>
          <cell r="D740" t="str">
            <v>ER_2514</v>
          </cell>
          <cell r="E740" t="str">
            <v>2514</v>
          </cell>
          <cell r="F740" t="str">
            <v>ER_2514 - Distribution - Spokane North &amp; West</v>
          </cell>
          <cell r="G740" t="str">
            <v>Distribution System Enhancements</v>
          </cell>
          <cell r="H740" t="str">
            <v>T&amp;D Engineering</v>
          </cell>
          <cell r="I740" t="str">
            <v>Performance &amp; Capacity</v>
          </cell>
        </row>
        <row r="741">
          <cell r="A741" t="str">
            <v>BI_BD301</v>
          </cell>
          <cell r="B741" t="str">
            <v>BD301</v>
          </cell>
          <cell r="C741" t="str">
            <v>BI_BD301 - Odessa 13-4Kv Sub - Convert Load to 13Kv</v>
          </cell>
          <cell r="D741" t="str">
            <v>ER_2295</v>
          </cell>
          <cell r="E741" t="str">
            <v>2295</v>
          </cell>
          <cell r="F741" t="str">
            <v>ER_2295 - Odessa Conversion to 13kV</v>
          </cell>
          <cell r="G741" t="str">
            <v>Regular Capital - Pre Business Case</v>
          </cell>
          <cell r="H741" t="str">
            <v>No Function</v>
          </cell>
          <cell r="I741" t="str">
            <v>No Driver</v>
          </cell>
        </row>
        <row r="742">
          <cell r="A742" t="str">
            <v>BI_BD302</v>
          </cell>
          <cell r="B742" t="str">
            <v>BD302</v>
          </cell>
          <cell r="C742" t="str">
            <v>BI_BD302 - LF34F1 - Midline</v>
          </cell>
          <cell r="D742" t="str">
            <v>ER_2514</v>
          </cell>
          <cell r="E742" t="str">
            <v>2514</v>
          </cell>
          <cell r="F742" t="str">
            <v>ER_2514 - Distribution - Spokane North &amp; West</v>
          </cell>
          <cell r="G742" t="str">
            <v>Distribution System Enhancements</v>
          </cell>
          <cell r="H742" t="str">
            <v>T&amp;D Engineering</v>
          </cell>
          <cell r="I742" t="str">
            <v>Performance &amp; Capacity</v>
          </cell>
        </row>
        <row r="743">
          <cell r="A743" t="str">
            <v>BI_BD303</v>
          </cell>
          <cell r="B743" t="str">
            <v>BD303</v>
          </cell>
          <cell r="C743" t="str">
            <v>BI_BD303 - LL Plant Upgrade - Dist</v>
          </cell>
          <cell r="D743" t="str">
            <v>ER_2204</v>
          </cell>
          <cell r="E743" t="str">
            <v>2204</v>
          </cell>
          <cell r="F743" t="str">
            <v>ER_2204 - Substation Rebuilds</v>
          </cell>
          <cell r="G743" t="str">
            <v>Substation - Station Rebuilds Program</v>
          </cell>
          <cell r="H743" t="str">
            <v>T&amp;D Engineering</v>
          </cell>
          <cell r="I743" t="str">
            <v>Asset Condition</v>
          </cell>
        </row>
        <row r="744">
          <cell r="A744" t="str">
            <v>BI_BD401</v>
          </cell>
          <cell r="B744" t="str">
            <v>BD401</v>
          </cell>
          <cell r="C744" t="str">
            <v>BI_BD401 - Harrington 115-4Kv - Voltage Conversion to 13 Kv</v>
          </cell>
          <cell r="D744" t="str">
            <v>ER_2289</v>
          </cell>
          <cell r="E744" t="str">
            <v>2289</v>
          </cell>
          <cell r="F744" t="str">
            <v>ER_2289 - Harrington Conversion to 13 kV</v>
          </cell>
          <cell r="G744" t="str">
            <v>Harrington Upgrades</v>
          </cell>
          <cell r="H744" t="str">
            <v>T&amp;D Engineering</v>
          </cell>
          <cell r="I744" t="str">
            <v>Performance &amp; Capacity</v>
          </cell>
        </row>
        <row r="745">
          <cell r="A745" t="str">
            <v>BI_BD500</v>
          </cell>
          <cell r="B745" t="str">
            <v>BD500</v>
          </cell>
          <cell r="C745" t="str">
            <v>BI_BD500 - Gifford:  Add 13 kV Transformer</v>
          </cell>
          <cell r="D745" t="str">
            <v>ER_2204</v>
          </cell>
          <cell r="E745" t="str">
            <v>2204</v>
          </cell>
          <cell r="F745" t="str">
            <v>ER_2204 - Substation Rebuilds</v>
          </cell>
          <cell r="G745" t="str">
            <v>Substation - Station Rebuilds Program</v>
          </cell>
          <cell r="H745" t="str">
            <v>T&amp;D Engineering</v>
          </cell>
          <cell r="I745" t="str">
            <v>Asset Condition</v>
          </cell>
        </row>
        <row r="746">
          <cell r="A746" t="str">
            <v>BI_BD600</v>
          </cell>
          <cell r="B746" t="str">
            <v>BD600</v>
          </cell>
          <cell r="C746" t="str">
            <v>BI_BD600 - Dawn Mine Removal: Provide Alt Distribution Srv</v>
          </cell>
          <cell r="D746" t="str">
            <v>ER_2204</v>
          </cell>
          <cell r="E746" t="str">
            <v>2204</v>
          </cell>
          <cell r="F746" t="str">
            <v>ER_2204 - Substation Rebuilds</v>
          </cell>
          <cell r="G746" t="str">
            <v>Substation - Station Rebuilds Program</v>
          </cell>
          <cell r="H746" t="str">
            <v>T&amp;D Engineering</v>
          </cell>
          <cell r="I746" t="str">
            <v>Asset Condition</v>
          </cell>
        </row>
        <row r="747">
          <cell r="A747" t="str">
            <v>BI_BD601</v>
          </cell>
          <cell r="B747" t="str">
            <v>BD601</v>
          </cell>
          <cell r="C747" t="str">
            <v>BI_BD601 - Ford 115/13V Substation Rebuild (Dist Integration)</v>
          </cell>
          <cell r="D747" t="str">
            <v>ER_2204</v>
          </cell>
          <cell r="E747" t="str">
            <v>2204</v>
          </cell>
          <cell r="F747" t="str">
            <v>ER_2204 - Substation Rebuilds</v>
          </cell>
          <cell r="G747" t="str">
            <v>Substation - Station Rebuilds Program</v>
          </cell>
          <cell r="H747" t="str">
            <v>T&amp;D Engineering</v>
          </cell>
          <cell r="I747" t="str">
            <v>Asset Condition</v>
          </cell>
        </row>
        <row r="748">
          <cell r="A748" t="str">
            <v>BI_BD700</v>
          </cell>
          <cell r="B748" t="str">
            <v>BD700</v>
          </cell>
          <cell r="C748" t="str">
            <v>BI_BD700 - Taylor Road Reconductor</v>
          </cell>
          <cell r="D748" t="str">
            <v>ER_2514</v>
          </cell>
          <cell r="E748" t="str">
            <v>2514</v>
          </cell>
          <cell r="F748" t="str">
            <v>ER_2514 - Distribution - Spokane North &amp; West</v>
          </cell>
          <cell r="G748" t="str">
            <v>Distribution System Enhancements</v>
          </cell>
          <cell r="H748" t="str">
            <v>T&amp;D Engineering</v>
          </cell>
          <cell r="I748" t="str">
            <v>Performance &amp; Capacity</v>
          </cell>
        </row>
        <row r="749">
          <cell r="A749" t="str">
            <v>BI_BD701</v>
          </cell>
          <cell r="B749" t="str">
            <v>BD701</v>
          </cell>
          <cell r="C749" t="str">
            <v>BI_BD701 - ROXBORO 751 URD LATERAL</v>
          </cell>
          <cell r="D749" t="str">
            <v>ER_2514</v>
          </cell>
          <cell r="E749" t="str">
            <v>2514</v>
          </cell>
          <cell r="F749" t="str">
            <v>ER_2514 - Distribution - Spokane North &amp; West</v>
          </cell>
          <cell r="G749" t="str">
            <v>Distribution System Enhancements</v>
          </cell>
          <cell r="H749" t="str">
            <v>T&amp;D Engineering</v>
          </cell>
          <cell r="I749" t="str">
            <v>Performance &amp; Capacity</v>
          </cell>
        </row>
        <row r="750">
          <cell r="A750" t="str">
            <v>BI_BD702</v>
          </cell>
          <cell r="B750" t="str">
            <v>BD702</v>
          </cell>
          <cell r="C750" t="str">
            <v>BI_BD702 - SOT 521/522 - OTH 501/505 TIE LINE</v>
          </cell>
          <cell r="D750" t="str">
            <v>ER_2514</v>
          </cell>
          <cell r="E750" t="str">
            <v>2514</v>
          </cell>
          <cell r="F750" t="str">
            <v>ER_2514 - Distribution - Spokane North &amp; West</v>
          </cell>
          <cell r="G750" t="str">
            <v>Distribution System Enhancements</v>
          </cell>
          <cell r="H750" t="str">
            <v>T&amp;D Engineering</v>
          </cell>
          <cell r="I750" t="str">
            <v>Performance &amp; Capacity</v>
          </cell>
        </row>
        <row r="751">
          <cell r="A751" t="str">
            <v>BI_BD703</v>
          </cell>
          <cell r="B751" t="str">
            <v>BD703</v>
          </cell>
          <cell r="C751" t="str">
            <v>BI_BD703 - SO OTHELLO 522/523 REGULATOR HATTON RD</v>
          </cell>
          <cell r="D751" t="str">
            <v>ER_2514</v>
          </cell>
          <cell r="E751" t="str">
            <v>2514</v>
          </cell>
          <cell r="F751" t="str">
            <v>ER_2514 - Distribution - Spokane North &amp; West</v>
          </cell>
          <cell r="G751" t="str">
            <v>Distribution System Enhancements</v>
          </cell>
          <cell r="H751" t="str">
            <v>T&amp;D Engineering</v>
          </cell>
          <cell r="I751" t="str">
            <v>Performance &amp; Capacity</v>
          </cell>
        </row>
        <row r="752">
          <cell r="A752" t="str">
            <v>BI_BD800</v>
          </cell>
          <cell r="B752" t="str">
            <v>BD800</v>
          </cell>
          <cell r="C752" t="str">
            <v>BI_BD800 - Davenport 115/13V Sub Rebld Dist Integration</v>
          </cell>
          <cell r="D752" t="str">
            <v>ER_2204</v>
          </cell>
          <cell r="E752" t="str">
            <v>2204</v>
          </cell>
          <cell r="F752" t="str">
            <v>ER_2204 - Substation Rebuilds</v>
          </cell>
          <cell r="G752" t="str">
            <v>Substation - Station Rebuilds Program</v>
          </cell>
          <cell r="H752" t="str">
            <v>T&amp;D Engineering</v>
          </cell>
          <cell r="I752" t="str">
            <v>Asset Condition</v>
          </cell>
        </row>
        <row r="753">
          <cell r="A753" t="str">
            <v>BI_BD801</v>
          </cell>
          <cell r="B753" t="str">
            <v>BD801</v>
          </cell>
          <cell r="C753" t="str">
            <v>BI_BD801 - Othello Area Ops:  2 Viper Reclosers, 3 Air Switch</v>
          </cell>
          <cell r="D753" t="str">
            <v>ER_2514</v>
          </cell>
          <cell r="E753" t="str">
            <v>2514</v>
          </cell>
          <cell r="F753" t="str">
            <v>ER_2514 - Distribution - Spokane North &amp; West</v>
          </cell>
          <cell r="G753" t="str">
            <v>Distribution System Enhancements</v>
          </cell>
          <cell r="H753" t="str">
            <v>T&amp;D Engineering</v>
          </cell>
          <cell r="I753" t="str">
            <v>Performance &amp; Capacity</v>
          </cell>
        </row>
        <row r="754">
          <cell r="A754" t="str">
            <v>BI_BD900</v>
          </cell>
          <cell r="B754" t="str">
            <v>BD900</v>
          </cell>
          <cell r="C754" t="str">
            <v>BI_BD900 - Wellpinit Stepdown Banks</v>
          </cell>
          <cell r="D754" t="str">
            <v>ER_2503</v>
          </cell>
          <cell r="E754" t="str">
            <v>2503</v>
          </cell>
          <cell r="F754" t="str">
            <v>ER_2503 - Wellpinit Stepdown Banks</v>
          </cell>
          <cell r="G754" t="str">
            <v>Regular Capital - Pre Business Case</v>
          </cell>
          <cell r="H754" t="str">
            <v>No Function</v>
          </cell>
          <cell r="I754" t="str">
            <v>No Driver</v>
          </cell>
        </row>
        <row r="755">
          <cell r="A755" t="str">
            <v>BI_BD901</v>
          </cell>
          <cell r="B755" t="str">
            <v>BD901</v>
          </cell>
          <cell r="C755" t="str">
            <v>BI_BD901 - Valley 12F1 Davenport WA</v>
          </cell>
          <cell r="D755" t="str">
            <v>ER_2414</v>
          </cell>
          <cell r="E755" t="str">
            <v>2414</v>
          </cell>
          <cell r="F755" t="str">
            <v>ER_2414 - Sys-Dist Reliability-Improve Worst Fdrs</v>
          </cell>
          <cell r="G755" t="str">
            <v>Distribution System Enhancements</v>
          </cell>
          <cell r="H755" t="str">
            <v>T&amp;D Engineering</v>
          </cell>
          <cell r="I755" t="str">
            <v>Performance &amp; Capacity</v>
          </cell>
        </row>
        <row r="756">
          <cell r="A756" t="str">
            <v>BI_BD902</v>
          </cell>
          <cell r="B756" t="str">
            <v>BD902</v>
          </cell>
          <cell r="C756" t="str">
            <v>BI_BD902 - Little Falls Substation - Rebuild (Distribution)</v>
          </cell>
          <cell r="D756" t="str">
            <v>ER_2204</v>
          </cell>
          <cell r="E756" t="str">
            <v>2204</v>
          </cell>
          <cell r="F756" t="str">
            <v>ER_2204 - Substation Rebuilds</v>
          </cell>
          <cell r="G756" t="str">
            <v>Substation - Station Rebuilds Program</v>
          </cell>
          <cell r="H756" t="str">
            <v>T&amp;D Engineering</v>
          </cell>
          <cell r="I756" t="str">
            <v>Asset Condition</v>
          </cell>
        </row>
        <row r="757">
          <cell r="A757" t="str">
            <v>BI_BD903</v>
          </cell>
          <cell r="B757" t="str">
            <v>BD903</v>
          </cell>
          <cell r="C757" t="str">
            <v>BI_BD903 - Ford 12F1 Recond to LL</v>
          </cell>
          <cell r="D757" t="str">
            <v>ER_2514</v>
          </cell>
          <cell r="E757" t="str">
            <v>2514</v>
          </cell>
          <cell r="F757" t="str">
            <v>ER_2514 - Distribution - Spokane North &amp; West</v>
          </cell>
          <cell r="G757" t="str">
            <v>Distribution System Enhancements</v>
          </cell>
          <cell r="H757" t="str">
            <v>T&amp;D Engineering</v>
          </cell>
          <cell r="I757" t="str">
            <v>Performance &amp; Capacity</v>
          </cell>
        </row>
        <row r="758">
          <cell r="A758" t="str">
            <v>BI_BD904</v>
          </cell>
          <cell r="B758" t="str">
            <v>BD904</v>
          </cell>
          <cell r="C758" t="str">
            <v>BI_BD904 - LL 12F1 Reconf &amp; recond river xing</v>
          </cell>
          <cell r="D758" t="str">
            <v>ER_2514</v>
          </cell>
          <cell r="E758" t="str">
            <v>2514</v>
          </cell>
          <cell r="F758" t="str">
            <v>ER_2514 - Distribution - Spokane North &amp; West</v>
          </cell>
          <cell r="G758" t="str">
            <v>Distribution System Enhancements</v>
          </cell>
          <cell r="H758" t="str">
            <v>T&amp;D Engineering</v>
          </cell>
          <cell r="I758" t="str">
            <v>Performance &amp; Capacity</v>
          </cell>
        </row>
        <row r="759">
          <cell r="A759" t="str">
            <v>BI_BD990</v>
          </cell>
          <cell r="B759" t="str">
            <v>BD990</v>
          </cell>
          <cell r="C759" t="str">
            <v>BI_BD990 - Davenport Area - Dx Performance and Capacity</v>
          </cell>
          <cell r="D759" t="str">
            <v>ER_2623</v>
          </cell>
          <cell r="E759" t="str">
            <v>2623</v>
          </cell>
          <cell r="F759" t="str">
            <v>ER_2623 - Distribution - Big Bend, North &amp; West</v>
          </cell>
          <cell r="G759" t="str">
            <v>Distribution System Enhancements</v>
          </cell>
          <cell r="H759" t="str">
            <v>T&amp;D Engineering</v>
          </cell>
          <cell r="I759" t="str">
            <v>Performance &amp; Capacity</v>
          </cell>
        </row>
        <row r="760">
          <cell r="A760" t="str">
            <v>BI_BG001</v>
          </cell>
          <cell r="B760" t="str">
            <v>BG001</v>
          </cell>
          <cell r="C760" t="str">
            <v>BI_BG001 - Monroe Street Abandoned Penstock Stabilization</v>
          </cell>
          <cell r="D760" t="str">
            <v>ER_4216</v>
          </cell>
          <cell r="E760" t="str">
            <v>4216</v>
          </cell>
          <cell r="F760" t="str">
            <v>ER_4216 - Monroe Street Abandoned Penstock Stabilization</v>
          </cell>
          <cell r="G760" t="str">
            <v>Monroe Street Abandoned Penstock Stabilization</v>
          </cell>
          <cell r="H760" t="str">
            <v>Generation Subfunction</v>
          </cell>
          <cell r="I760" t="str">
            <v>Asset Condition</v>
          </cell>
        </row>
        <row r="761">
          <cell r="A761" t="str">
            <v>BI_BG099</v>
          </cell>
          <cell r="B761" t="str">
            <v>BG099</v>
          </cell>
          <cell r="C761" t="str">
            <v>BI_BG099 - Monroe Street Ada Overlook</v>
          </cell>
          <cell r="D761" t="str">
            <v>ER_6105</v>
          </cell>
          <cell r="E761" t="str">
            <v>6105</v>
          </cell>
          <cell r="F761" t="str">
            <v>ER_6105 - SR License &amp; Compliance Support</v>
          </cell>
          <cell r="G761" t="str">
            <v>Regular Capital - Pre Business Case</v>
          </cell>
          <cell r="H761" t="str">
            <v>No Function</v>
          </cell>
          <cell r="I761" t="str">
            <v>No Driver</v>
          </cell>
        </row>
        <row r="762">
          <cell r="A762" t="str">
            <v>BI_BG100</v>
          </cell>
          <cell r="B762" t="str">
            <v>BG100</v>
          </cell>
          <cell r="C762" t="str">
            <v>BI_BG100 - Monroe Street Generator Excitation Replacement</v>
          </cell>
          <cell r="D762" t="str">
            <v>ER_4186</v>
          </cell>
          <cell r="E762" t="str">
            <v>4186</v>
          </cell>
          <cell r="F762" t="str">
            <v>ER_4186 - Monroe Street Generator Excitation Replacement</v>
          </cell>
          <cell r="G762" t="str">
            <v>Monroe Street Generator Excitation Replacement</v>
          </cell>
          <cell r="H762" t="str">
            <v>Generation Subfunction</v>
          </cell>
          <cell r="I762" t="str">
            <v>Asset Condition</v>
          </cell>
        </row>
        <row r="763">
          <cell r="A763" t="str">
            <v>BI_BG204</v>
          </cell>
          <cell r="B763" t="str">
            <v>BG204</v>
          </cell>
          <cell r="C763" t="str">
            <v>BI_BG204 - Monroe St-Centennial Trail Extension</v>
          </cell>
          <cell r="D763" t="str">
            <v>ER_6105</v>
          </cell>
          <cell r="E763" t="str">
            <v>6105</v>
          </cell>
          <cell r="F763" t="str">
            <v>ER_6105 - SR License &amp; Compliance Support</v>
          </cell>
          <cell r="G763" t="str">
            <v>Regular Capital - Pre Business Case</v>
          </cell>
          <cell r="H763" t="str">
            <v>No Function</v>
          </cell>
          <cell r="I763" t="str">
            <v>No Driver</v>
          </cell>
        </row>
        <row r="764">
          <cell r="A764" t="str">
            <v>BI_BRG24</v>
          </cell>
          <cell r="B764" t="str">
            <v>BRG24</v>
          </cell>
          <cell r="C764" t="str">
            <v>BI_BRG24 - Industrial Gas Customers-Minor Blanket</v>
          </cell>
          <cell r="D764" t="str">
            <v>ER_1052</v>
          </cell>
          <cell r="E764" t="str">
            <v>1052</v>
          </cell>
          <cell r="F764" t="str">
            <v>ER_1052 - Industrial Gas Customer Minor Blanket</v>
          </cell>
          <cell r="G764" t="str">
            <v>New Revenue - Growth</v>
          </cell>
          <cell r="H764" t="str">
            <v>Growth Subfunction</v>
          </cell>
          <cell r="I764" t="str">
            <v>Customer Requested</v>
          </cell>
        </row>
        <row r="765">
          <cell r="A765" t="str">
            <v>BI_BS201</v>
          </cell>
          <cell r="B765" t="str">
            <v>BS201</v>
          </cell>
          <cell r="C765" t="str">
            <v>BI_BS201 - Stratford 115kV - Upgrade Bus</v>
          </cell>
          <cell r="D765" t="str">
            <v>ER_2563</v>
          </cell>
          <cell r="E765" t="str">
            <v>2563</v>
          </cell>
          <cell r="F765" t="str">
            <v>ER_2563 - Stratford 115kV - Upgrade Bus</v>
          </cell>
          <cell r="G765" t="str">
            <v>Substation - Station Rebuilds Program</v>
          </cell>
          <cell r="H765" t="str">
            <v>T&amp;D Engineering</v>
          </cell>
          <cell r="I765" t="str">
            <v>Asset Condition</v>
          </cell>
        </row>
        <row r="766">
          <cell r="A766" t="str">
            <v>BI_BS202</v>
          </cell>
          <cell r="B766" t="str">
            <v>BS202</v>
          </cell>
          <cell r="C766" t="str">
            <v>BI_BS202 - Ford 115 kV - Rebuild Substation</v>
          </cell>
          <cell r="D766" t="str">
            <v>ER_2204</v>
          </cell>
          <cell r="E766" t="str">
            <v>2204</v>
          </cell>
          <cell r="F766" t="str">
            <v>ER_2204 - Substation Rebuilds</v>
          </cell>
          <cell r="G766" t="str">
            <v>Substation - Station Rebuilds Program</v>
          </cell>
          <cell r="H766" t="str">
            <v>T&amp;D Engineering</v>
          </cell>
          <cell r="I766" t="str">
            <v>Asset Condition</v>
          </cell>
        </row>
        <row r="767">
          <cell r="A767" t="str">
            <v>BI_BS301</v>
          </cell>
          <cell r="B767" t="str">
            <v>BS301</v>
          </cell>
          <cell r="C767" t="str">
            <v>BI_BS301 - Odessa 13/4 Sub - Convert to 13 Kv</v>
          </cell>
          <cell r="D767" t="str">
            <v>ER_2295</v>
          </cell>
          <cell r="E767" t="str">
            <v>2295</v>
          </cell>
          <cell r="F767" t="str">
            <v>ER_2295 - Odessa Conversion to 13kV</v>
          </cell>
          <cell r="G767" t="str">
            <v>Regular Capital - Pre Business Case</v>
          </cell>
          <cell r="H767" t="str">
            <v>No Function</v>
          </cell>
          <cell r="I767" t="str">
            <v>No Driver</v>
          </cell>
        </row>
        <row r="768">
          <cell r="A768" t="str">
            <v>BI_BS302</v>
          </cell>
          <cell r="B768" t="str">
            <v>BS302</v>
          </cell>
          <cell r="C768" t="str">
            <v>BI_BS302 - Stratford Sub - 115kV Transm Integration</v>
          </cell>
          <cell r="D768" t="str">
            <v>ER_2563</v>
          </cell>
          <cell r="E768" t="str">
            <v>2563</v>
          </cell>
          <cell r="F768" t="str">
            <v>ER_2563 - Stratford 115kV - Upgrade Bus</v>
          </cell>
          <cell r="G768" t="str">
            <v>Substation - Station Rebuilds Program</v>
          </cell>
          <cell r="H768" t="str">
            <v>T&amp;D Engineering</v>
          </cell>
          <cell r="I768" t="str">
            <v>Asset Condition</v>
          </cell>
        </row>
        <row r="769">
          <cell r="A769" t="str">
            <v>BI_BS303</v>
          </cell>
          <cell r="B769" t="str">
            <v>BS303</v>
          </cell>
          <cell r="C769" t="str">
            <v>BI_BS303 - Harrington 115 kV Substation Rebuild/Conversion</v>
          </cell>
          <cell r="D769" t="str">
            <v>ER_2289</v>
          </cell>
          <cell r="E769" t="str">
            <v>2289</v>
          </cell>
          <cell r="F769" t="str">
            <v>ER_2289 - Harrington Conversion to 13 kV</v>
          </cell>
          <cell r="G769" t="str">
            <v>Harrington Upgrades</v>
          </cell>
          <cell r="H769" t="str">
            <v>T&amp;D Engineering</v>
          </cell>
          <cell r="I769" t="str">
            <v>Performance &amp; Capacity</v>
          </cell>
        </row>
        <row r="770">
          <cell r="A770" t="str">
            <v>BI_BS304</v>
          </cell>
          <cell r="B770" t="str">
            <v>BS304</v>
          </cell>
          <cell r="C770" t="str">
            <v>BI_BS304 - Little Falls 115 kV Sub - Rebuild</v>
          </cell>
          <cell r="D770" t="str">
            <v>ER_2204</v>
          </cell>
          <cell r="E770" t="str">
            <v>2204</v>
          </cell>
          <cell r="F770" t="str">
            <v>ER_2204 - Substation Rebuilds</v>
          </cell>
          <cell r="G770" t="str">
            <v>Substation - Station Rebuilds Program</v>
          </cell>
          <cell r="H770" t="str">
            <v>T&amp;D Engineering</v>
          </cell>
          <cell r="I770" t="str">
            <v>Asset Condition</v>
          </cell>
        </row>
        <row r="771">
          <cell r="A771" t="str">
            <v>BI_BS305</v>
          </cell>
          <cell r="B771" t="str">
            <v>BS305</v>
          </cell>
          <cell r="C771" t="str">
            <v>BI_BS305 - LL Plant Upgrade - Sub</v>
          </cell>
          <cell r="D771" t="str">
            <v>ER_2204</v>
          </cell>
          <cell r="E771" t="str">
            <v>2204</v>
          </cell>
          <cell r="F771" t="str">
            <v>ER_2204 - Substation Rebuilds</v>
          </cell>
          <cell r="G771" t="str">
            <v>Substation - Station Rebuilds Program</v>
          </cell>
          <cell r="H771" t="str">
            <v>T&amp;D Engineering</v>
          </cell>
          <cell r="I771" t="str">
            <v>Asset Condition</v>
          </cell>
        </row>
        <row r="772">
          <cell r="A772" t="str">
            <v>BI_BS400</v>
          </cell>
          <cell r="B772" t="str">
            <v>BS400</v>
          </cell>
          <cell r="C772" t="str">
            <v>BI_BS400 - Davenport 115 kV Substation - Minor Rebuild</v>
          </cell>
          <cell r="D772" t="str">
            <v>ER_2204</v>
          </cell>
          <cell r="E772" t="str">
            <v>2204</v>
          </cell>
          <cell r="F772" t="str">
            <v>ER_2204 - Substation Rebuilds</v>
          </cell>
          <cell r="G772" t="str">
            <v>Substation - Station Rebuilds Program</v>
          </cell>
          <cell r="H772" t="str">
            <v>T&amp;D Engineering</v>
          </cell>
          <cell r="I772" t="str">
            <v>Asset Condition</v>
          </cell>
        </row>
        <row r="773">
          <cell r="A773" t="str">
            <v>BI_BS500</v>
          </cell>
          <cell r="B773" t="str">
            <v>BS500</v>
          </cell>
          <cell r="C773" t="str">
            <v>BI_BS500 - Wilbur 12F2 - Replace Breaker - Grid Mod</v>
          </cell>
          <cell r="D773" t="str">
            <v>ER_2215</v>
          </cell>
          <cell r="E773" t="str">
            <v>2215</v>
          </cell>
          <cell r="F773" t="str">
            <v>ER_2215 - Substation Asset Mgmt Capital Maintenance</v>
          </cell>
          <cell r="G773" t="str">
            <v>Substation - Station Rebuilds Program</v>
          </cell>
          <cell r="H773" t="str">
            <v>T&amp;D Engineering</v>
          </cell>
          <cell r="I773" t="str">
            <v>Asset Condition</v>
          </cell>
        </row>
        <row r="774">
          <cell r="A774" t="str">
            <v>BI_BS621</v>
          </cell>
          <cell r="B774" t="str">
            <v>BS621</v>
          </cell>
          <cell r="C774" t="str">
            <v>BI_BS621 - Larson-Stratford 115kV line</v>
          </cell>
          <cell r="D774" t="str">
            <v>ER_2426</v>
          </cell>
          <cell r="E774" t="str">
            <v>2426</v>
          </cell>
          <cell r="F774" t="str">
            <v>ER_2426 - Stratford-Inst Intrchng Meter Larson Ln</v>
          </cell>
          <cell r="G774" t="str">
            <v>Regular Capital - Pre Business Case</v>
          </cell>
          <cell r="H774" t="str">
            <v>No Function</v>
          </cell>
          <cell r="I774" t="str">
            <v>No Driver</v>
          </cell>
        </row>
        <row r="775">
          <cell r="A775" t="str">
            <v>BI_BT101</v>
          </cell>
          <cell r="B775" t="str">
            <v>BT101</v>
          </cell>
          <cell r="C775" t="str">
            <v>BI_BT101 - Davenport Office Microwave Site Improvement</v>
          </cell>
          <cell r="D775" t="str">
            <v>ER_5102</v>
          </cell>
          <cell r="E775" t="str">
            <v>5102</v>
          </cell>
          <cell r="F775" t="str">
            <v>ER_5102 - Private Transport</v>
          </cell>
          <cell r="G775" t="str">
            <v>Regular Capital - Pre Business Case</v>
          </cell>
          <cell r="H775" t="str">
            <v>No Function</v>
          </cell>
          <cell r="I775" t="str">
            <v>No Driver</v>
          </cell>
        </row>
        <row r="776">
          <cell r="A776" t="str">
            <v>BI_BT111</v>
          </cell>
          <cell r="B776" t="str">
            <v>BT111</v>
          </cell>
          <cell r="C776" t="str">
            <v>BI_BT111 - Devils Gap - Stratford 115Kv Minor Rebuild</v>
          </cell>
          <cell r="D776" t="str">
            <v>ER_2057</v>
          </cell>
          <cell r="E776" t="str">
            <v>2057</v>
          </cell>
          <cell r="F776" t="str">
            <v>ER_2057 - Transmission Minor Rebuild</v>
          </cell>
          <cell r="G776" t="str">
            <v>Transmission - Minor Rebuild</v>
          </cell>
          <cell r="H776" t="str">
            <v>T&amp;D Engineering</v>
          </cell>
          <cell r="I776" t="str">
            <v>Asset Condition</v>
          </cell>
        </row>
        <row r="777">
          <cell r="A777" t="str">
            <v>BI_BT302</v>
          </cell>
          <cell r="B777" t="str">
            <v>BT302</v>
          </cell>
          <cell r="C777" t="str">
            <v>BI_BT302 - Stratford Sub - 115kV Transm Integration</v>
          </cell>
          <cell r="D777" t="str">
            <v>ER_2563</v>
          </cell>
          <cell r="E777" t="str">
            <v>2563</v>
          </cell>
          <cell r="F777" t="str">
            <v>ER_2563 - Stratford 115kV - Upgrade Bus</v>
          </cell>
          <cell r="G777" t="str">
            <v>Substation - Station Rebuilds Program</v>
          </cell>
          <cell r="H777" t="str">
            <v>T&amp;D Engineering</v>
          </cell>
          <cell r="I777" t="str">
            <v>Asset Condition</v>
          </cell>
        </row>
        <row r="778">
          <cell r="A778" t="str">
            <v>BI_BT303</v>
          </cell>
          <cell r="B778" t="str">
            <v>BT303</v>
          </cell>
          <cell r="C778" t="str">
            <v>BI_BT303 - Customer Requested Engineering Services</v>
          </cell>
          <cell r="D778" t="str">
            <v>ER_2070</v>
          </cell>
          <cell r="E778" t="str">
            <v>2070</v>
          </cell>
          <cell r="F778" t="str">
            <v>ER_2070 - Trans/Dist/Sub Reimbursable Projects</v>
          </cell>
          <cell r="G778" t="str">
            <v>T&amp;D Reimbursable</v>
          </cell>
          <cell r="H778" t="str">
            <v>T&amp;D Engineering</v>
          </cell>
          <cell r="I778" t="str">
            <v>Customer Requested</v>
          </cell>
        </row>
        <row r="779">
          <cell r="A779" t="str">
            <v>BI_BT304</v>
          </cell>
          <cell r="B779" t="str">
            <v>BT304</v>
          </cell>
          <cell r="C779" t="str">
            <v>BI_BT304 - Chelan-Stratford 115kV - Rbld Columbia River Xing</v>
          </cell>
          <cell r="D779" t="str">
            <v>ER_2574</v>
          </cell>
          <cell r="E779" t="str">
            <v>2574</v>
          </cell>
          <cell r="F779" t="str">
            <v>ER_2574 - Chelan-Stratford 115kV - Rbld Columbia River Xing</v>
          </cell>
          <cell r="G779" t="str">
            <v>Transmission - Reconductors and Rebuilds</v>
          </cell>
          <cell r="H779" t="str">
            <v>T&amp;D Engineering</v>
          </cell>
          <cell r="I779" t="str">
            <v>No Driver</v>
          </cell>
        </row>
        <row r="780">
          <cell r="A780" t="str">
            <v>BI_BT305</v>
          </cell>
          <cell r="B780" t="str">
            <v>BT305</v>
          </cell>
          <cell r="C780" t="str">
            <v>BI_BT305 - Harrington Sub 115-4kV Rebuild - Tx Integration</v>
          </cell>
          <cell r="D780" t="str">
            <v>ER_2289</v>
          </cell>
          <cell r="E780" t="str">
            <v>2289</v>
          </cell>
          <cell r="F780" t="str">
            <v>ER_2289 - Harrington Conversion to 13 kV</v>
          </cell>
          <cell r="G780" t="str">
            <v>Harrington Upgrades</v>
          </cell>
          <cell r="H780" t="str">
            <v>T&amp;D Engineering</v>
          </cell>
          <cell r="I780" t="str">
            <v>Performance &amp; Capacity</v>
          </cell>
        </row>
        <row r="781">
          <cell r="A781" t="str">
            <v>BI_BT306</v>
          </cell>
          <cell r="B781" t="str">
            <v>BT306</v>
          </cell>
          <cell r="C781" t="str">
            <v>BI_BT306 - Ford Substation 115-13kV Rebuild - Tx Integration</v>
          </cell>
          <cell r="D781" t="str">
            <v>ER_2204</v>
          </cell>
          <cell r="E781" t="str">
            <v>2204</v>
          </cell>
          <cell r="F781" t="str">
            <v>ER_2204 - Substation Rebuilds</v>
          </cell>
          <cell r="G781" t="str">
            <v>Substation - Station Rebuilds Program</v>
          </cell>
          <cell r="H781" t="str">
            <v>T&amp;D Engineering</v>
          </cell>
          <cell r="I781" t="str">
            <v>Asset Condition</v>
          </cell>
        </row>
        <row r="782">
          <cell r="A782" t="str">
            <v>BI_BT307</v>
          </cell>
          <cell r="B782" t="str">
            <v>BT307</v>
          </cell>
          <cell r="C782" t="str">
            <v>BI_BT307 - Little Falls Sub 115kV Rebuild - Tx Integration</v>
          </cell>
          <cell r="D782" t="str">
            <v>ER_2204</v>
          </cell>
          <cell r="E782" t="str">
            <v>2204</v>
          </cell>
          <cell r="F782" t="str">
            <v>ER_2204 - Substation Rebuilds</v>
          </cell>
          <cell r="G782" t="str">
            <v>Substation - Station Rebuilds Program</v>
          </cell>
          <cell r="H782" t="str">
            <v>T&amp;D Engineering</v>
          </cell>
          <cell r="I782" t="str">
            <v>Asset Condition</v>
          </cell>
        </row>
        <row r="783">
          <cell r="A783" t="str">
            <v>BI_BT308</v>
          </cell>
          <cell r="B783" t="str">
            <v>BT308</v>
          </cell>
          <cell r="C783" t="str">
            <v>BI_BT308 - Devils Gap-Stratford 115kV - Med Priority Rtgs Mit</v>
          </cell>
          <cell r="D783" t="str">
            <v>ER_2581</v>
          </cell>
          <cell r="E783" t="str">
            <v>2581</v>
          </cell>
          <cell r="F783" t="str">
            <v>ER_2581 - Medium Priority Ratings Mitigation</v>
          </cell>
          <cell r="G783" t="str">
            <v>Transmission NERC Medium-Risk Priority Lines Mitigation</v>
          </cell>
          <cell r="H783" t="str">
            <v>T&amp;D Engineering</v>
          </cell>
          <cell r="I783" t="str">
            <v>Mandatory &amp; Compliance</v>
          </cell>
        </row>
        <row r="784">
          <cell r="A784" t="str">
            <v>BI_BT309</v>
          </cell>
          <cell r="B784" t="str">
            <v>BT309</v>
          </cell>
          <cell r="C784" t="str">
            <v>BI_BT309 - LL Plant Upgrade - Tran</v>
          </cell>
          <cell r="D784" t="str">
            <v>ER_2204</v>
          </cell>
          <cell r="E784" t="str">
            <v>2204</v>
          </cell>
          <cell r="F784" t="str">
            <v>ER_2204 - Substation Rebuilds</v>
          </cell>
          <cell r="G784" t="str">
            <v>Substation - Station Rebuilds Program</v>
          </cell>
          <cell r="H784" t="str">
            <v>T&amp;D Engineering</v>
          </cell>
          <cell r="I784" t="str">
            <v>Asset Condition</v>
          </cell>
        </row>
        <row r="785">
          <cell r="A785" t="str">
            <v>BI_BT400</v>
          </cell>
          <cell r="B785" t="str">
            <v>BT400</v>
          </cell>
          <cell r="C785" t="str">
            <v>BI_BT400 - Stratford-Summer Falls 115kV: 2014 LiDAR Mitigation</v>
          </cell>
          <cell r="D785" t="str">
            <v>ER_2070</v>
          </cell>
          <cell r="E785" t="str">
            <v>2070</v>
          </cell>
          <cell r="F785" t="str">
            <v>ER_2070 - Trans/Dist/Sub Reimbursable Projects</v>
          </cell>
          <cell r="G785" t="str">
            <v>T&amp;D Reimbursable</v>
          </cell>
          <cell r="H785" t="str">
            <v>T&amp;D Engineering</v>
          </cell>
          <cell r="I785" t="str">
            <v>Customer Requested</v>
          </cell>
        </row>
        <row r="786">
          <cell r="A786" t="str">
            <v>BI_BT500</v>
          </cell>
          <cell r="B786" t="str">
            <v>BT500</v>
          </cell>
          <cell r="C786" t="str">
            <v>BI_BT500 - Wilbur 115 tap minor rbld</v>
          </cell>
          <cell r="D786" t="str">
            <v>ER_2057</v>
          </cell>
          <cell r="E786" t="str">
            <v>2057</v>
          </cell>
          <cell r="F786" t="str">
            <v>ER_2057 - Transmission Minor Rebuild</v>
          </cell>
          <cell r="G786" t="str">
            <v>Transmission - Minor Rebuild</v>
          </cell>
          <cell r="H786" t="str">
            <v>T&amp;D Engineering</v>
          </cell>
          <cell r="I786" t="str">
            <v>Asset Condition</v>
          </cell>
        </row>
        <row r="787">
          <cell r="A787" t="str">
            <v>BI_BT501</v>
          </cell>
          <cell r="B787" t="str">
            <v>BT501</v>
          </cell>
          <cell r="C787" t="str">
            <v>BI_BT501 - Addy-Devils Gap 115 minor rbld</v>
          </cell>
          <cell r="D787" t="str">
            <v>ER_2057</v>
          </cell>
          <cell r="E787" t="str">
            <v>2057</v>
          </cell>
          <cell r="F787" t="str">
            <v>ER_2057 - Transmission Minor Rebuild</v>
          </cell>
          <cell r="G787" t="str">
            <v>Transmission - Minor Rebuild</v>
          </cell>
          <cell r="H787" t="str">
            <v>T&amp;D Engineering</v>
          </cell>
          <cell r="I787" t="str">
            <v>Asset Condition</v>
          </cell>
        </row>
        <row r="788">
          <cell r="A788" t="str">
            <v>BI_BT700</v>
          </cell>
          <cell r="B788" t="str">
            <v>BT700</v>
          </cell>
          <cell r="C788" t="str">
            <v>BI_BT700 - Stratford-Summer Falls 115kV Rebuild</v>
          </cell>
          <cell r="D788" t="str">
            <v>ER_2070</v>
          </cell>
          <cell r="E788" t="str">
            <v>2070</v>
          </cell>
          <cell r="F788" t="str">
            <v>ER_2070 - Trans/Dist/Sub Reimbursable Projects</v>
          </cell>
          <cell r="G788" t="str">
            <v>T&amp;D Reimbursable</v>
          </cell>
          <cell r="H788" t="str">
            <v>T&amp;D Engineering</v>
          </cell>
          <cell r="I788" t="str">
            <v>Customer Requested</v>
          </cell>
        </row>
        <row r="789">
          <cell r="A789" t="str">
            <v>BI_BT701</v>
          </cell>
          <cell r="B789" t="str">
            <v>BT701</v>
          </cell>
          <cell r="C789" t="str">
            <v>BI_BT701 - Chelan-Stratford 115kV Transmission Line Rebuild</v>
          </cell>
          <cell r="D789" t="str">
            <v>ER_2611</v>
          </cell>
          <cell r="E789" t="str">
            <v>2611</v>
          </cell>
          <cell r="F789" t="str">
            <v>ER_2611 - Chelan-Stratford 115kV Transmission Line Rebuild</v>
          </cell>
          <cell r="G789" t="str">
            <v>Transmission Construction - Compliance</v>
          </cell>
          <cell r="H789" t="str">
            <v>T&amp;D Engineering</v>
          </cell>
          <cell r="I789" t="str">
            <v>Mandatory &amp; Compliance</v>
          </cell>
        </row>
        <row r="790">
          <cell r="A790" t="str">
            <v>BI_BT800</v>
          </cell>
          <cell r="B790" t="str">
            <v>BT800</v>
          </cell>
          <cell r="C790" t="str">
            <v>BI_BT800 - Davenport 115/13V Sub Rebuild (Tx Integration)</v>
          </cell>
          <cell r="D790" t="str">
            <v>ER_2204</v>
          </cell>
          <cell r="E790" t="str">
            <v>2204</v>
          </cell>
          <cell r="F790" t="str">
            <v>ER_2204 - Substation Rebuilds</v>
          </cell>
          <cell r="G790" t="str">
            <v>Substation - Station Rebuilds Program</v>
          </cell>
          <cell r="H790" t="str">
            <v>T&amp;D Engineering</v>
          </cell>
          <cell r="I790" t="str">
            <v>Asset Condition</v>
          </cell>
        </row>
        <row r="791">
          <cell r="A791" t="str">
            <v>BI_C3X54</v>
          </cell>
          <cell r="B791" t="str">
            <v>C3X54</v>
          </cell>
          <cell r="C791" t="str">
            <v>BI_C3X54 - Colstrip 3 ARO</v>
          </cell>
          <cell r="D791" t="str">
            <v>ER_7500</v>
          </cell>
          <cell r="E791" t="str">
            <v>7500</v>
          </cell>
          <cell r="F791" t="str">
            <v>ER_7500 - FAS 143 ARO</v>
          </cell>
          <cell r="G791" t="str">
            <v>FAS 143 ARO</v>
          </cell>
          <cell r="H791" t="str">
            <v>Outside Regular Capital</v>
          </cell>
          <cell r="I791" t="str">
            <v>No Driver</v>
          </cell>
        </row>
        <row r="792">
          <cell r="A792" t="str">
            <v>BI_C4X54</v>
          </cell>
          <cell r="B792" t="str">
            <v>C4X54</v>
          </cell>
          <cell r="C792" t="str">
            <v>BI_C4X54 - Colstrip 4 ARO</v>
          </cell>
          <cell r="D792" t="str">
            <v>ER_7500</v>
          </cell>
          <cell r="E792" t="str">
            <v>7500</v>
          </cell>
          <cell r="F792" t="str">
            <v>ER_7500 - FAS 143 ARO</v>
          </cell>
          <cell r="G792" t="str">
            <v>FAS 143 ARO</v>
          </cell>
          <cell r="H792" t="str">
            <v>Outside Regular Capital</v>
          </cell>
          <cell r="I792" t="str">
            <v>No Driver</v>
          </cell>
        </row>
        <row r="793">
          <cell r="A793" t="str">
            <v>BI_CC000</v>
          </cell>
          <cell r="B793" t="str">
            <v>CC000</v>
          </cell>
          <cell r="C793" t="str">
            <v>BI_CC000 - RAT Protection System Upgrades for PRC-002 (Net Comms)</v>
          </cell>
          <cell r="D793" t="str">
            <v>ER_2608</v>
          </cell>
          <cell r="E793" t="str">
            <v>2608</v>
          </cell>
          <cell r="F793" t="str">
            <v>ER_2608 - Protection System Upgrades for PRC-002</v>
          </cell>
          <cell r="G793" t="str">
            <v>Protection System Upgrade for PRC-002</v>
          </cell>
          <cell r="H793" t="str">
            <v>T&amp;D Engineering</v>
          </cell>
          <cell r="I793" t="str">
            <v>Mandatory &amp; Compliance</v>
          </cell>
        </row>
        <row r="794">
          <cell r="A794" t="str">
            <v>BI_CC001</v>
          </cell>
          <cell r="B794" t="str">
            <v>CC001</v>
          </cell>
          <cell r="C794" t="str">
            <v>BI_CC001 - KEC Rim Rock Substation Integration (Net Comms)</v>
          </cell>
          <cell r="D794" t="str">
            <v>ER_2626</v>
          </cell>
          <cell r="E794" t="str">
            <v>2626</v>
          </cell>
          <cell r="F794" t="str">
            <v>ER_2626 - KEC Rim Rock Substation Integration</v>
          </cell>
          <cell r="G794" t="str">
            <v>Transmission Construction - Compliance</v>
          </cell>
          <cell r="H794" t="str">
            <v>T&amp;D Engineering</v>
          </cell>
          <cell r="I794" t="str">
            <v>Mandatory &amp; Compliance</v>
          </cell>
        </row>
        <row r="795">
          <cell r="A795" t="str">
            <v>BI_CC002</v>
          </cell>
          <cell r="B795" t="str">
            <v>CC002</v>
          </cell>
          <cell r="C795" t="str">
            <v>BI_CC002 - Poleline Access Control &amp; Integ</v>
          </cell>
          <cell r="D795" t="str">
            <v>ER_2204</v>
          </cell>
          <cell r="E795" t="str">
            <v>2204</v>
          </cell>
          <cell r="F795" t="str">
            <v>ER_2204 - Substation Rebuilds</v>
          </cell>
          <cell r="G795" t="str">
            <v>Substation - Station Rebuilds Program</v>
          </cell>
          <cell r="H795" t="str">
            <v>T&amp;D Engineering</v>
          </cell>
          <cell r="I795" t="str">
            <v>Asset Condition</v>
          </cell>
        </row>
        <row r="796">
          <cell r="A796" t="str">
            <v>BI_CC003</v>
          </cell>
          <cell r="B796" t="str">
            <v>CC003</v>
          </cell>
          <cell r="C796" t="str">
            <v>BI_CC003 - Poleline Network Comm &amp; Camera Integ</v>
          </cell>
          <cell r="D796" t="str">
            <v>ER_2204</v>
          </cell>
          <cell r="E796" t="str">
            <v>2204</v>
          </cell>
          <cell r="F796" t="str">
            <v>ER_2204 - Substation Rebuilds</v>
          </cell>
          <cell r="G796" t="str">
            <v>Substation - Station Rebuilds Program</v>
          </cell>
          <cell r="H796" t="str">
            <v>T&amp;D Engineering</v>
          </cell>
          <cell r="I796" t="str">
            <v>Asset Condition</v>
          </cell>
        </row>
        <row r="797">
          <cell r="A797" t="str">
            <v>BI_CC900</v>
          </cell>
          <cell r="B797" t="str">
            <v>CC900</v>
          </cell>
          <cell r="C797" t="str">
            <v>BI_CC900 - Dalton 115-13kv Sub - Add 30 MVA XFM Comm</v>
          </cell>
          <cell r="D797" t="str">
            <v>ER_2274</v>
          </cell>
          <cell r="E797" t="str">
            <v>2274</v>
          </cell>
          <cell r="F797" t="str">
            <v>ER_2274 - New Substations</v>
          </cell>
          <cell r="G797" t="str">
            <v>Substation - New Distribution Station Capacity Program</v>
          </cell>
          <cell r="H797" t="str">
            <v>T&amp;D Engineering</v>
          </cell>
          <cell r="I797" t="str">
            <v>Performance &amp; Capacity</v>
          </cell>
        </row>
        <row r="798">
          <cell r="A798" t="str">
            <v>BI_CC901</v>
          </cell>
          <cell r="B798" t="str">
            <v>CC901</v>
          </cell>
          <cell r="C798" t="str">
            <v>BI_CC901 - Poleline 115kV Substation (Comm)</v>
          </cell>
          <cell r="D798" t="str">
            <v>ER_2204</v>
          </cell>
          <cell r="E798" t="str">
            <v>2204</v>
          </cell>
          <cell r="F798" t="str">
            <v>ER_2204 - Substation Rebuilds</v>
          </cell>
          <cell r="G798" t="str">
            <v>Substation - Station Rebuilds Program</v>
          </cell>
          <cell r="H798" t="str">
            <v>T&amp;D Engineering</v>
          </cell>
          <cell r="I798" t="str">
            <v>Asset Condition</v>
          </cell>
        </row>
        <row r="799">
          <cell r="A799" t="str">
            <v>BI_CD001</v>
          </cell>
          <cell r="B799" t="str">
            <v>CD001</v>
          </cell>
          <cell r="C799" t="str">
            <v>BI_CD001 - Dalton 131 Reconductor 1.5 Miles (Strayhorn)</v>
          </cell>
          <cell r="D799" t="str">
            <v>ER_2515</v>
          </cell>
          <cell r="E799" t="str">
            <v>2515</v>
          </cell>
          <cell r="F799" t="str">
            <v>ER_2515 - Distribution - CdA East &amp; North</v>
          </cell>
          <cell r="G799" t="str">
            <v>Distribution System Enhancements</v>
          </cell>
          <cell r="H799" t="str">
            <v>T&amp;D Engineering</v>
          </cell>
          <cell r="I799" t="str">
            <v>Performance &amp; Capacity</v>
          </cell>
        </row>
        <row r="800">
          <cell r="A800" t="str">
            <v>BI_CD002</v>
          </cell>
          <cell r="B800" t="str">
            <v>CD002</v>
          </cell>
          <cell r="C800" t="str">
            <v>BI_CD002 - DAL131 Recond and Extend 1.4 Miles (on Rimroc)</v>
          </cell>
          <cell r="D800" t="str">
            <v>ER_2515</v>
          </cell>
          <cell r="E800" t="str">
            <v>2515</v>
          </cell>
          <cell r="F800" t="str">
            <v>ER_2515 - Distribution - CdA East &amp; North</v>
          </cell>
          <cell r="G800" t="str">
            <v>Distribution System Enhancements</v>
          </cell>
          <cell r="H800" t="str">
            <v>T&amp;D Engineering</v>
          </cell>
          <cell r="I800" t="str">
            <v>Performance &amp; Capacity</v>
          </cell>
        </row>
        <row r="801">
          <cell r="A801" t="str">
            <v>BI_CD003</v>
          </cell>
          <cell r="B801" t="str">
            <v>CD003</v>
          </cell>
          <cell r="C801" t="str">
            <v>BI_CD003 - Idaho Rd 115kV:13kV Overbuild on Wyoming Rd</v>
          </cell>
          <cell r="D801" t="str">
            <v>ER_2307</v>
          </cell>
          <cell r="E801" t="str">
            <v>2307</v>
          </cell>
          <cell r="F801" t="str">
            <v>ER_2307 - Idaho Road Sub</v>
          </cell>
          <cell r="G801" t="str">
            <v>Regular Capital - Pre Business Case</v>
          </cell>
          <cell r="H801" t="str">
            <v>No Function</v>
          </cell>
          <cell r="I801" t="str">
            <v>No Driver</v>
          </cell>
        </row>
        <row r="802">
          <cell r="A802" t="str">
            <v>BI_CD004</v>
          </cell>
          <cell r="B802" t="str">
            <v>CD004</v>
          </cell>
          <cell r="C802" t="str">
            <v>BI_CD004 - CDA 123:  Fernan Lake Reinforcements</v>
          </cell>
          <cell r="D802" t="str">
            <v>ER_2515</v>
          </cell>
          <cell r="E802" t="str">
            <v>2515</v>
          </cell>
          <cell r="F802" t="str">
            <v>ER_2515 - Distribution - CdA East &amp; North</v>
          </cell>
          <cell r="G802" t="str">
            <v>Distribution System Enhancements</v>
          </cell>
          <cell r="H802" t="str">
            <v>T&amp;D Engineering</v>
          </cell>
          <cell r="I802" t="str">
            <v>Performance &amp; Capacity</v>
          </cell>
        </row>
        <row r="803">
          <cell r="A803" t="str">
            <v>BI_CD005</v>
          </cell>
          <cell r="B803" t="str">
            <v>CD005</v>
          </cell>
          <cell r="C803" t="str">
            <v>BI_CD005 - RAT Protection System Upgrades for PRC-002 (Dist)</v>
          </cell>
          <cell r="D803" t="str">
            <v>ER_2608</v>
          </cell>
          <cell r="E803" t="str">
            <v>2608</v>
          </cell>
          <cell r="F803" t="str">
            <v>ER_2608 - Protection System Upgrades for PRC-002</v>
          </cell>
          <cell r="G803" t="str">
            <v>Protection System Upgrade for PRC-002</v>
          </cell>
          <cell r="H803" t="str">
            <v>T&amp;D Engineering</v>
          </cell>
          <cell r="I803" t="str">
            <v>Mandatory &amp; Compliance</v>
          </cell>
        </row>
        <row r="804">
          <cell r="A804" t="str">
            <v>BI_CD101</v>
          </cell>
          <cell r="B804" t="str">
            <v>CD101</v>
          </cell>
          <cell r="C804" t="str">
            <v>BI_CD101 - Avondale 151 Recond 1.5 mi</v>
          </cell>
          <cell r="D804" t="str">
            <v>ER_2515</v>
          </cell>
          <cell r="E804" t="str">
            <v>2515</v>
          </cell>
          <cell r="F804" t="str">
            <v>ER_2515 - Distribution - CdA East &amp; North</v>
          </cell>
          <cell r="G804" t="str">
            <v>Distribution System Enhancements</v>
          </cell>
          <cell r="H804" t="str">
            <v>T&amp;D Engineering</v>
          </cell>
          <cell r="I804" t="str">
            <v>Performance &amp; Capacity</v>
          </cell>
        </row>
        <row r="805">
          <cell r="A805" t="str">
            <v>BI_CD102</v>
          </cell>
          <cell r="B805" t="str">
            <v>CD102</v>
          </cell>
          <cell r="C805" t="str">
            <v>BI_CD102 - Plummer Cx FDR to Worley</v>
          </cell>
          <cell r="D805" t="str">
            <v>ER_2527</v>
          </cell>
          <cell r="E805" t="str">
            <v>2527</v>
          </cell>
          <cell r="F805" t="str">
            <v>ER_2527 - Plummer Cx FDR to Worley</v>
          </cell>
          <cell r="G805" t="str">
            <v>Regular Capital - Pre Business Case</v>
          </cell>
          <cell r="H805" t="str">
            <v>No Function</v>
          </cell>
          <cell r="I805" t="str">
            <v>No Driver</v>
          </cell>
        </row>
        <row r="806">
          <cell r="A806" t="str">
            <v>BI_CD103</v>
          </cell>
          <cell r="B806" t="str">
            <v>CD103</v>
          </cell>
          <cell r="C806" t="str">
            <v>BI_CD103 - PVW 241 Tie</v>
          </cell>
          <cell r="D806" t="str">
            <v>ER_2517</v>
          </cell>
          <cell r="E806" t="str">
            <v>2517</v>
          </cell>
          <cell r="F806" t="str">
            <v>ER_2517 - EFM 12F2 &amp; PVW 241 Feeder Tie</v>
          </cell>
          <cell r="G806" t="str">
            <v>Regular Capital - Pre Business Case</v>
          </cell>
          <cell r="H806" t="str">
            <v>No Function</v>
          </cell>
          <cell r="I806" t="str">
            <v>No Driver</v>
          </cell>
        </row>
        <row r="807">
          <cell r="A807" t="str">
            <v>BI_CD104</v>
          </cell>
          <cell r="B807" t="str">
            <v>CD104</v>
          </cell>
          <cell r="C807" t="str">
            <v>BI_CD104 - Dalton 131 - Recond 0.8 mi (Lakeshore)</v>
          </cell>
          <cell r="D807" t="str">
            <v>ER_2515</v>
          </cell>
          <cell r="E807" t="str">
            <v>2515</v>
          </cell>
          <cell r="F807" t="str">
            <v>ER_2515 - Distribution - CdA East &amp; North</v>
          </cell>
          <cell r="G807" t="str">
            <v>Distribution System Enhancements</v>
          </cell>
          <cell r="H807" t="str">
            <v>T&amp;D Engineering</v>
          </cell>
          <cell r="I807" t="str">
            <v>Performance &amp; Capacity</v>
          </cell>
        </row>
        <row r="808">
          <cell r="A808" t="str">
            <v>BI_CD105</v>
          </cell>
          <cell r="B808" t="str">
            <v>CD105</v>
          </cell>
          <cell r="C808" t="str">
            <v>BI_CD105 - Dalton 133 - Add 1-Phase 3.1 miles</v>
          </cell>
          <cell r="D808" t="str">
            <v>ER_2515</v>
          </cell>
          <cell r="E808" t="str">
            <v>2515</v>
          </cell>
          <cell r="F808" t="str">
            <v>ER_2515 - Distribution - CdA East &amp; North</v>
          </cell>
          <cell r="G808" t="str">
            <v>Distribution System Enhancements</v>
          </cell>
          <cell r="H808" t="str">
            <v>T&amp;D Engineering</v>
          </cell>
          <cell r="I808" t="str">
            <v>Performance &amp; Capacity</v>
          </cell>
        </row>
        <row r="809">
          <cell r="A809" t="str">
            <v>BI_CD107</v>
          </cell>
          <cell r="B809" t="str">
            <v>CD107</v>
          </cell>
          <cell r="C809" t="str">
            <v>BI_CD107 - PF 213 - Recond 1.2 mi Riverbend Pk</v>
          </cell>
          <cell r="D809" t="str">
            <v>ER_2515</v>
          </cell>
          <cell r="E809" t="str">
            <v>2515</v>
          </cell>
          <cell r="F809" t="str">
            <v>ER_2515 - Distribution - CdA East &amp; North</v>
          </cell>
          <cell r="G809" t="str">
            <v>Distribution System Enhancements</v>
          </cell>
          <cell r="H809" t="str">
            <v>T&amp;D Engineering</v>
          </cell>
          <cell r="I809" t="str">
            <v>Performance &amp; Capacity</v>
          </cell>
        </row>
        <row r="810">
          <cell r="A810" t="str">
            <v>BI_CD108</v>
          </cell>
          <cell r="B810" t="str">
            <v>CD108</v>
          </cell>
          <cell r="C810" t="str">
            <v>BI_CD108 - Rathdrum 231 - Replace UG FDR Exit</v>
          </cell>
          <cell r="D810" t="str">
            <v>ER_2515</v>
          </cell>
          <cell r="E810" t="str">
            <v>2515</v>
          </cell>
          <cell r="F810" t="str">
            <v>ER_2515 - Distribution - CdA East &amp; North</v>
          </cell>
          <cell r="G810" t="str">
            <v>Distribution System Enhancements</v>
          </cell>
          <cell r="H810" t="str">
            <v>T&amp;D Engineering</v>
          </cell>
          <cell r="I810" t="str">
            <v>Performance &amp; Capacity</v>
          </cell>
        </row>
        <row r="811">
          <cell r="A811" t="str">
            <v>BI_CD200</v>
          </cell>
          <cell r="B811" t="str">
            <v>CD200</v>
          </cell>
          <cell r="C811" t="str">
            <v>BI_CD200 - Rathdrum 231 (D)</v>
          </cell>
          <cell r="D811" t="str">
            <v>ER_2414</v>
          </cell>
          <cell r="E811" t="str">
            <v>2414</v>
          </cell>
          <cell r="F811" t="str">
            <v>ER_2414 - Sys-Dist Reliability-Improve Worst Fdrs</v>
          </cell>
          <cell r="G811" t="str">
            <v>Distribution System Enhancements</v>
          </cell>
          <cell r="H811" t="str">
            <v>T&amp;D Engineering</v>
          </cell>
          <cell r="I811" t="str">
            <v>Performance &amp; Capacity</v>
          </cell>
        </row>
        <row r="812">
          <cell r="A812" t="str">
            <v>BI_CD201</v>
          </cell>
          <cell r="B812" t="str">
            <v>CD201</v>
          </cell>
          <cell r="C812" t="str">
            <v>BI_CD201 - Rathdrum 233 - UG 1 mi (Sylte Ranch)</v>
          </cell>
          <cell r="D812" t="str">
            <v>ER_2515</v>
          </cell>
          <cell r="E812" t="str">
            <v>2515</v>
          </cell>
          <cell r="F812" t="str">
            <v>ER_2515 - Distribution - CdA East &amp; North</v>
          </cell>
          <cell r="G812" t="str">
            <v>Distribution System Enhancements</v>
          </cell>
          <cell r="H812" t="str">
            <v>T&amp;D Engineering</v>
          </cell>
          <cell r="I812" t="str">
            <v>Performance &amp; Capacity</v>
          </cell>
        </row>
        <row r="813">
          <cell r="A813" t="str">
            <v>BI_CD202</v>
          </cell>
          <cell r="B813" t="str">
            <v>CD202</v>
          </cell>
          <cell r="C813" t="str">
            <v>BI_CD202 - CDA - Osprey Mitigation</v>
          </cell>
          <cell r="D813" t="str">
            <v>ER_2515</v>
          </cell>
          <cell r="E813" t="str">
            <v>2515</v>
          </cell>
          <cell r="F813" t="str">
            <v>ER_2515 - Distribution - CdA East &amp; North</v>
          </cell>
          <cell r="G813" t="str">
            <v>Distribution System Enhancements</v>
          </cell>
          <cell r="H813" t="str">
            <v>T&amp;D Engineering</v>
          </cell>
          <cell r="I813" t="str">
            <v>Performance &amp; Capacity</v>
          </cell>
        </row>
        <row r="814">
          <cell r="A814" t="str">
            <v>BI_CD203</v>
          </cell>
          <cell r="B814" t="str">
            <v>CD203</v>
          </cell>
          <cell r="C814" t="str">
            <v>BI_CD203 - Huetter 142 - Extend 3PH 0.5 mi</v>
          </cell>
          <cell r="D814" t="str">
            <v>ER_2515</v>
          </cell>
          <cell r="E814" t="str">
            <v>2515</v>
          </cell>
          <cell r="F814" t="str">
            <v>ER_2515 - Distribution - CdA East &amp; North</v>
          </cell>
          <cell r="G814" t="str">
            <v>Distribution System Enhancements</v>
          </cell>
          <cell r="H814" t="str">
            <v>T&amp;D Engineering</v>
          </cell>
          <cell r="I814" t="str">
            <v>Performance &amp; Capacity</v>
          </cell>
        </row>
        <row r="815">
          <cell r="A815" t="str">
            <v>BI_CD204</v>
          </cell>
          <cell r="B815" t="str">
            <v>CD204</v>
          </cell>
          <cell r="C815" t="str">
            <v>BI_CD204 - Blue Creek Sub - Distribution Line Integration</v>
          </cell>
          <cell r="D815" t="str">
            <v>ER_2546</v>
          </cell>
          <cell r="E815" t="str">
            <v>2546</v>
          </cell>
          <cell r="F815" t="str">
            <v>ER_2546 - Blue Creek 115 kV - Rebuild</v>
          </cell>
          <cell r="G815" t="str">
            <v>Substation - Station Rebuilds Program</v>
          </cell>
          <cell r="H815" t="str">
            <v>T&amp;D Engineering</v>
          </cell>
          <cell r="I815" t="str">
            <v>Asset Condition</v>
          </cell>
        </row>
        <row r="816">
          <cell r="A816" t="str">
            <v>BI_CD300</v>
          </cell>
          <cell r="B816" t="str">
            <v>CD300</v>
          </cell>
          <cell r="C816" t="str">
            <v>BI_CD300 - CDA124 - Recond NIC Loop</v>
          </cell>
          <cell r="D816" t="str">
            <v>ER_2515</v>
          </cell>
          <cell r="E816" t="str">
            <v>2515</v>
          </cell>
          <cell r="F816" t="str">
            <v>ER_2515 - Distribution - CdA East &amp; North</v>
          </cell>
          <cell r="G816" t="str">
            <v>Distribution System Enhancements</v>
          </cell>
          <cell r="H816" t="str">
            <v>T&amp;D Engineering</v>
          </cell>
          <cell r="I816" t="str">
            <v>Performance &amp; Capacity</v>
          </cell>
        </row>
        <row r="817">
          <cell r="A817" t="str">
            <v>BI_CD301</v>
          </cell>
          <cell r="B817" t="str">
            <v>CD301</v>
          </cell>
          <cell r="C817" t="str">
            <v>BI_CD301 - CdA 121 Feeder Upgrade</v>
          </cell>
          <cell r="D817" t="str">
            <v>ER_2470</v>
          </cell>
          <cell r="E817" t="str">
            <v>2470</v>
          </cell>
          <cell r="F817" t="str">
            <v>ER_2470 - Dist Grid Modernization</v>
          </cell>
          <cell r="G817" t="str">
            <v>Distribution Grid Modernization</v>
          </cell>
          <cell r="H817" t="str">
            <v>T&amp;D Operations</v>
          </cell>
          <cell r="I817" t="str">
            <v>Asset Condition</v>
          </cell>
        </row>
        <row r="818">
          <cell r="A818" t="str">
            <v>BI_CD302</v>
          </cell>
          <cell r="B818" t="str">
            <v>CD302</v>
          </cell>
          <cell r="C818" t="str">
            <v>BI_CD302 - Customer Driven Dx Intercxns: KEC Beck Rd Sub</v>
          </cell>
          <cell r="D818" t="str">
            <v>ER_2070</v>
          </cell>
          <cell r="E818" t="str">
            <v>2070</v>
          </cell>
          <cell r="F818" t="str">
            <v>ER_2070 - Trans/Dist/Sub Reimbursable Projects</v>
          </cell>
          <cell r="G818" t="str">
            <v>T&amp;D Reimbursable</v>
          </cell>
          <cell r="H818" t="str">
            <v>T&amp;D Engineering</v>
          </cell>
          <cell r="I818" t="str">
            <v>Customer Requested</v>
          </cell>
        </row>
        <row r="819">
          <cell r="A819" t="str">
            <v>BI_CD303</v>
          </cell>
          <cell r="B819" t="str">
            <v>CD303</v>
          </cell>
          <cell r="C819" t="str">
            <v>BI_CD303 - Canfield Substation - New (Distribution)</v>
          </cell>
          <cell r="D819" t="str">
            <v>ER_2274</v>
          </cell>
          <cell r="E819" t="str">
            <v>2274</v>
          </cell>
          <cell r="F819" t="str">
            <v>ER_2274 - New Substations</v>
          </cell>
          <cell r="G819" t="str">
            <v>Substation - New Distribution Station Capacity Program</v>
          </cell>
          <cell r="H819" t="str">
            <v>T&amp;D Engineering</v>
          </cell>
          <cell r="I819" t="str">
            <v>Performance &amp; Capacity</v>
          </cell>
        </row>
        <row r="820">
          <cell r="A820" t="str">
            <v>BI_CD387</v>
          </cell>
          <cell r="B820" t="str">
            <v>CD387</v>
          </cell>
          <cell r="C820" t="str">
            <v>BI_CD387 - Appleway 115 - construct new feeder</v>
          </cell>
          <cell r="D820" t="str">
            <v>ER_2306</v>
          </cell>
          <cell r="E820" t="str">
            <v>2306</v>
          </cell>
          <cell r="F820" t="str">
            <v>ER_2306 - Appleway Sub - Rebuild</v>
          </cell>
          <cell r="G820" t="str">
            <v>Substation - Station Rebuilds Program</v>
          </cell>
          <cell r="H820" t="str">
            <v>T&amp;D Engineering</v>
          </cell>
          <cell r="I820" t="str">
            <v>Asset Condition</v>
          </cell>
        </row>
        <row r="821">
          <cell r="A821" t="str">
            <v>BI_CD396</v>
          </cell>
          <cell r="B821" t="str">
            <v>CD396</v>
          </cell>
          <cell r="C821" t="str">
            <v>BI_CD396 - Appleway 111 - Relocate</v>
          </cell>
          <cell r="D821" t="str">
            <v>ER_2262</v>
          </cell>
          <cell r="E821" t="str">
            <v>2262</v>
          </cell>
          <cell r="F821" t="str">
            <v>ER_2262 - Gov't Way Relocation</v>
          </cell>
          <cell r="G821" t="str">
            <v>Regular Capital - Pre Business Case</v>
          </cell>
          <cell r="H821" t="str">
            <v>No Function</v>
          </cell>
          <cell r="I821" t="str">
            <v>No Driver</v>
          </cell>
        </row>
        <row r="822">
          <cell r="A822" t="str">
            <v>BI_CD397</v>
          </cell>
          <cell r="B822" t="str">
            <v>CD397</v>
          </cell>
          <cell r="C822" t="str">
            <v>BI_CD397 - Dalton 134 - Relocate</v>
          </cell>
          <cell r="D822" t="str">
            <v>ER_2262</v>
          </cell>
          <cell r="E822" t="str">
            <v>2262</v>
          </cell>
          <cell r="F822" t="str">
            <v>ER_2262 - Gov't Way Relocation</v>
          </cell>
          <cell r="G822" t="str">
            <v>Regular Capital - Pre Business Case</v>
          </cell>
          <cell r="H822" t="str">
            <v>No Function</v>
          </cell>
          <cell r="I822" t="str">
            <v>No Driver</v>
          </cell>
        </row>
        <row r="823">
          <cell r="A823" t="str">
            <v>BI_CD401</v>
          </cell>
          <cell r="B823" t="str">
            <v>CD401</v>
          </cell>
          <cell r="C823" t="str">
            <v>BI_CD401 - Dalton 134 - Coldwater Creek Area Loop</v>
          </cell>
          <cell r="D823" t="str">
            <v>ER_2515</v>
          </cell>
          <cell r="E823" t="str">
            <v>2515</v>
          </cell>
          <cell r="F823" t="str">
            <v>ER_2515 - Distribution - CdA East &amp; North</v>
          </cell>
          <cell r="G823" t="str">
            <v>Distribution System Enhancements</v>
          </cell>
          <cell r="H823" t="str">
            <v>T&amp;D Engineering</v>
          </cell>
          <cell r="I823" t="str">
            <v>Performance &amp; Capacity</v>
          </cell>
        </row>
        <row r="824">
          <cell r="A824" t="str">
            <v>BI_CD402</v>
          </cell>
          <cell r="B824" t="str">
            <v>CD402</v>
          </cell>
          <cell r="C824" t="str">
            <v>BI_CD402 - Huetter 142 - Extend Feeder 0.6 Miles</v>
          </cell>
          <cell r="D824" t="str">
            <v>ER_2250</v>
          </cell>
          <cell r="E824" t="str">
            <v>2250</v>
          </cell>
          <cell r="F824" t="str">
            <v>ER_2250 - Huetter 142 Extend Fdr</v>
          </cell>
          <cell r="G824" t="str">
            <v>Regular Capital - Pre Business Case</v>
          </cell>
          <cell r="H824" t="str">
            <v>No Function</v>
          </cell>
          <cell r="I824" t="str">
            <v>No Driver</v>
          </cell>
        </row>
        <row r="825">
          <cell r="A825" t="str">
            <v>BI_CD403</v>
          </cell>
          <cell r="B825" t="str">
            <v>CD403</v>
          </cell>
          <cell r="C825" t="str">
            <v>BI_CD403 - Blue Ck-321 Recond 3 mi</v>
          </cell>
          <cell r="D825" t="str">
            <v>ER_2515</v>
          </cell>
          <cell r="E825" t="str">
            <v>2515</v>
          </cell>
          <cell r="F825" t="str">
            <v>ER_2515 - Distribution - CdA East &amp; North</v>
          </cell>
          <cell r="G825" t="str">
            <v>Distribution System Enhancements</v>
          </cell>
          <cell r="H825" t="str">
            <v>T&amp;D Engineering</v>
          </cell>
          <cell r="I825" t="str">
            <v>Performance &amp; Capacity</v>
          </cell>
        </row>
        <row r="826">
          <cell r="A826" t="str">
            <v>BI_CD404</v>
          </cell>
          <cell r="B826" t="str">
            <v>CD404</v>
          </cell>
          <cell r="C826" t="str">
            <v>BI_CD404 - Lakeview 343-Conv 6 mi to UG</v>
          </cell>
          <cell r="D826" t="str">
            <v>ER_2515</v>
          </cell>
          <cell r="E826" t="str">
            <v>2515</v>
          </cell>
          <cell r="F826" t="str">
            <v>ER_2515 - Distribution - CdA East &amp; North</v>
          </cell>
          <cell r="G826" t="str">
            <v>Distribution System Enhancements</v>
          </cell>
          <cell r="H826" t="str">
            <v>T&amp;D Engineering</v>
          </cell>
          <cell r="I826" t="str">
            <v>Performance &amp; Capacity</v>
          </cell>
        </row>
        <row r="827">
          <cell r="A827" t="str">
            <v>BI_CD405</v>
          </cell>
          <cell r="B827" t="str">
            <v>CD405</v>
          </cell>
          <cell r="C827" t="str">
            <v>BI_CD405 - BLU 321- Rbld &amp; UG conv near Tony's Restaurant</v>
          </cell>
          <cell r="D827" t="str">
            <v>ER_2515</v>
          </cell>
          <cell r="E827" t="str">
            <v>2515</v>
          </cell>
          <cell r="F827" t="str">
            <v>ER_2515 - Distribution - CdA East &amp; North</v>
          </cell>
          <cell r="G827" t="str">
            <v>Distribution System Enhancements</v>
          </cell>
          <cell r="H827" t="str">
            <v>T&amp;D Engineering</v>
          </cell>
          <cell r="I827" t="str">
            <v>Performance &amp; Capacity</v>
          </cell>
        </row>
        <row r="828">
          <cell r="A828" t="str">
            <v>BI_CD406</v>
          </cell>
          <cell r="B828" t="str">
            <v>CD406</v>
          </cell>
          <cell r="C828" t="str">
            <v>BI_CD406 - CDA 125- Recond #6 Crapo Dalton &amp; 17th St</v>
          </cell>
          <cell r="D828" t="str">
            <v>ER_2515</v>
          </cell>
          <cell r="E828" t="str">
            <v>2515</v>
          </cell>
          <cell r="F828" t="str">
            <v>ER_2515 - Distribution - CdA East &amp; North</v>
          </cell>
          <cell r="G828" t="str">
            <v>Distribution System Enhancements</v>
          </cell>
          <cell r="H828" t="str">
            <v>T&amp;D Engineering</v>
          </cell>
          <cell r="I828" t="str">
            <v>Performance &amp; Capacity</v>
          </cell>
        </row>
        <row r="829">
          <cell r="A829" t="str">
            <v>BI_CD407</v>
          </cell>
          <cell r="B829" t="str">
            <v>CD407</v>
          </cell>
          <cell r="C829" t="str">
            <v>BI_CD407 - Pleasant View 241 - Reconductor &amp; Extend Feeder</v>
          </cell>
          <cell r="D829" t="str">
            <v>ER_2265</v>
          </cell>
          <cell r="E829" t="str">
            <v>2265</v>
          </cell>
          <cell r="F829" t="str">
            <v>ER_2265 - Pleasant View 241-Reconductor &amp; Extend</v>
          </cell>
          <cell r="G829" t="str">
            <v>Regular Capital - Pre Business Case</v>
          </cell>
          <cell r="H829" t="str">
            <v>No Function</v>
          </cell>
          <cell r="I829" t="str">
            <v>No Driver</v>
          </cell>
        </row>
        <row r="830">
          <cell r="A830" t="str">
            <v>BI_CD408</v>
          </cell>
          <cell r="B830" t="str">
            <v>CD408</v>
          </cell>
          <cell r="C830" t="str">
            <v>BI_CD408 - Pleasant View 243-Extend 750 Mcm UG Trunk 0.7Mi</v>
          </cell>
          <cell r="D830" t="str">
            <v>ER_2266</v>
          </cell>
          <cell r="E830" t="str">
            <v>2266</v>
          </cell>
          <cell r="F830" t="str">
            <v>ER_2266 - Pleasant View 243-Ext Underground .7Mi</v>
          </cell>
          <cell r="G830" t="str">
            <v>Regular Capital - Pre Business Case</v>
          </cell>
          <cell r="H830" t="str">
            <v>No Function</v>
          </cell>
          <cell r="I830" t="str">
            <v>No Driver</v>
          </cell>
        </row>
        <row r="831">
          <cell r="A831" t="str">
            <v>BI_CD409</v>
          </cell>
          <cell r="B831" t="str">
            <v>CD409</v>
          </cell>
          <cell r="C831" t="str">
            <v>BI_CD409 - PF 213 - Recond McGuire Rd</v>
          </cell>
          <cell r="D831" t="str">
            <v>ER_2515</v>
          </cell>
          <cell r="E831" t="str">
            <v>2515</v>
          </cell>
          <cell r="F831" t="str">
            <v>ER_2515 - Distribution - CdA East &amp; North</v>
          </cell>
          <cell r="G831" t="str">
            <v>Distribution System Enhancements</v>
          </cell>
          <cell r="H831" t="str">
            <v>T&amp;D Engineering</v>
          </cell>
          <cell r="I831" t="str">
            <v>Performance &amp; Capacity</v>
          </cell>
        </row>
        <row r="832">
          <cell r="A832" t="str">
            <v>BI_CD410</v>
          </cell>
          <cell r="B832" t="str">
            <v>CD410</v>
          </cell>
          <cell r="C832" t="str">
            <v>BI_CD410 - PVW 243 - Cap Bank Riverbend</v>
          </cell>
          <cell r="D832" t="str">
            <v>ER_2515</v>
          </cell>
          <cell r="E832" t="str">
            <v>2515</v>
          </cell>
          <cell r="F832" t="str">
            <v>ER_2515 - Distribution - CdA East &amp; North</v>
          </cell>
          <cell r="G832" t="str">
            <v>Distribution System Enhancements</v>
          </cell>
          <cell r="H832" t="str">
            <v>T&amp;D Engineering</v>
          </cell>
          <cell r="I832" t="str">
            <v>Performance &amp; Capacity</v>
          </cell>
        </row>
        <row r="833">
          <cell r="A833" t="str">
            <v>BI_CD411</v>
          </cell>
          <cell r="B833" t="str">
            <v>CD411</v>
          </cell>
          <cell r="C833" t="str">
            <v>BI_CD411 - RAT 233 - Recond Hwy 41 to 2/0 ACSR</v>
          </cell>
          <cell r="D833" t="str">
            <v>ER_2515</v>
          </cell>
          <cell r="E833" t="str">
            <v>2515</v>
          </cell>
          <cell r="F833" t="str">
            <v>ER_2515 - Distribution - CdA East &amp; North</v>
          </cell>
          <cell r="G833" t="str">
            <v>Distribution System Enhancements</v>
          </cell>
          <cell r="H833" t="str">
            <v>T&amp;D Engineering</v>
          </cell>
          <cell r="I833" t="str">
            <v>Performance &amp; Capacity</v>
          </cell>
        </row>
        <row r="834">
          <cell r="A834" t="str">
            <v>BI_CD412</v>
          </cell>
          <cell r="B834" t="str">
            <v>CD412</v>
          </cell>
          <cell r="C834" t="str">
            <v>BI_CD412 - RAT231 Feeder Upgrade</v>
          </cell>
          <cell r="D834" t="str">
            <v>ER_2470</v>
          </cell>
          <cell r="E834" t="str">
            <v>2470</v>
          </cell>
          <cell r="F834" t="str">
            <v>ER_2470 - Dist Grid Modernization</v>
          </cell>
          <cell r="G834" t="str">
            <v>Distribution Grid Modernization</v>
          </cell>
          <cell r="H834" t="str">
            <v>T&amp;D Operations</v>
          </cell>
          <cell r="I834" t="str">
            <v>Asset Condition</v>
          </cell>
        </row>
        <row r="835">
          <cell r="A835" t="str">
            <v>BI_CD500</v>
          </cell>
          <cell r="B835" t="str">
            <v>CD500</v>
          </cell>
          <cell r="C835" t="str">
            <v>BI_CD500 - Huetter 141 - Extend feeder 1.1 mi</v>
          </cell>
          <cell r="D835" t="str">
            <v>ER_2329</v>
          </cell>
          <cell r="E835" t="str">
            <v>2329</v>
          </cell>
          <cell r="F835" t="str">
            <v>ER_2329 - Huetter 141 - Extend feeder 1.1 miles on Mullan</v>
          </cell>
          <cell r="G835" t="str">
            <v>Regular Capital - Pre Business Case</v>
          </cell>
          <cell r="H835" t="str">
            <v>No Function</v>
          </cell>
          <cell r="I835" t="str">
            <v>No Driver</v>
          </cell>
        </row>
        <row r="836">
          <cell r="A836" t="str">
            <v>BI_CD501</v>
          </cell>
          <cell r="B836" t="str">
            <v>CD501</v>
          </cell>
          <cell r="C836" t="str">
            <v>BI_CD501 - Rathdrum 231 - Extend 1 mile on Lancaster</v>
          </cell>
          <cell r="D836" t="str">
            <v>ER_2515</v>
          </cell>
          <cell r="E836" t="str">
            <v>2515</v>
          </cell>
          <cell r="F836" t="str">
            <v>ER_2515 - Distribution - CdA East &amp; North</v>
          </cell>
          <cell r="G836" t="str">
            <v>Distribution System Enhancements</v>
          </cell>
          <cell r="H836" t="str">
            <v>T&amp;D Engineering</v>
          </cell>
          <cell r="I836" t="str">
            <v>Performance &amp; Capacity</v>
          </cell>
        </row>
        <row r="837">
          <cell r="A837" t="str">
            <v>BI_CD502</v>
          </cell>
          <cell r="B837" t="str">
            <v>CD502</v>
          </cell>
          <cell r="C837" t="str">
            <v>BI_CD502 - Pleasant View 241 - Extend feeder 1 mi</v>
          </cell>
          <cell r="D837" t="str">
            <v>ER_2515</v>
          </cell>
          <cell r="E837" t="str">
            <v>2515</v>
          </cell>
          <cell r="F837" t="str">
            <v>ER_2515 - Distribution - CdA East &amp; North</v>
          </cell>
          <cell r="G837" t="str">
            <v>Distribution System Enhancements</v>
          </cell>
          <cell r="H837" t="str">
            <v>T&amp;D Engineering</v>
          </cell>
          <cell r="I837" t="str">
            <v>Performance &amp; Capacity</v>
          </cell>
        </row>
        <row r="838">
          <cell r="A838" t="str">
            <v>BI_CD503</v>
          </cell>
          <cell r="B838" t="str">
            <v>CD503</v>
          </cell>
          <cell r="C838" t="str">
            <v>BI_CD503 - HUE142-Recd 1 mile on Atlas to 2/0 ACSR</v>
          </cell>
          <cell r="D838" t="str">
            <v>ER_2515</v>
          </cell>
          <cell r="E838" t="str">
            <v>2515</v>
          </cell>
          <cell r="F838" t="str">
            <v>ER_2515 - Distribution - CdA East &amp; North</v>
          </cell>
          <cell r="G838" t="str">
            <v>Distribution System Enhancements</v>
          </cell>
          <cell r="H838" t="str">
            <v>T&amp;D Engineering</v>
          </cell>
          <cell r="I838" t="str">
            <v>Performance &amp; Capacity</v>
          </cell>
        </row>
        <row r="839">
          <cell r="A839" t="str">
            <v>BI_CD504</v>
          </cell>
          <cell r="B839" t="str">
            <v>CD504</v>
          </cell>
          <cell r="C839" t="str">
            <v>BI_CD504 - Boulder-Rathdrum and PF-Ramsey 115kV Reconfig</v>
          </cell>
          <cell r="D839" t="str">
            <v>ER_2057</v>
          </cell>
          <cell r="E839" t="str">
            <v>2057</v>
          </cell>
          <cell r="F839" t="str">
            <v>ER_2057 - Transmission Minor Rebuild</v>
          </cell>
          <cell r="G839" t="str">
            <v>Transmission - Minor Rebuild</v>
          </cell>
          <cell r="H839" t="str">
            <v>T&amp;D Engineering</v>
          </cell>
          <cell r="I839" t="str">
            <v>Asset Condition</v>
          </cell>
        </row>
        <row r="840">
          <cell r="A840" t="str">
            <v>BI_CD505</v>
          </cell>
          <cell r="B840" t="str">
            <v>CD505</v>
          </cell>
          <cell r="C840" t="str">
            <v>BI_CD505 - PRA 222:  Reconductor 1/2 mile at Ponderosa</v>
          </cell>
          <cell r="D840" t="str">
            <v>ER_2515</v>
          </cell>
          <cell r="E840" t="str">
            <v>2515</v>
          </cell>
          <cell r="F840" t="str">
            <v>ER_2515 - Distribution - CdA East &amp; North</v>
          </cell>
          <cell r="G840" t="str">
            <v>Distribution System Enhancements</v>
          </cell>
          <cell r="H840" t="str">
            <v>T&amp;D Engineering</v>
          </cell>
          <cell r="I840" t="str">
            <v>Performance &amp; Capacity</v>
          </cell>
        </row>
        <row r="841">
          <cell r="A841" t="str">
            <v>BI_CD506</v>
          </cell>
          <cell r="B841" t="str">
            <v>CD506</v>
          </cell>
          <cell r="C841" t="str">
            <v>BI_CD506 - HUE 141: Add (1) Viper Recloser</v>
          </cell>
          <cell r="D841" t="str">
            <v>ER_2515</v>
          </cell>
          <cell r="E841" t="str">
            <v>2515</v>
          </cell>
          <cell r="F841" t="str">
            <v>ER_2515 - Distribution - CdA East &amp; North</v>
          </cell>
          <cell r="G841" t="str">
            <v>Distribution System Enhancements</v>
          </cell>
          <cell r="H841" t="str">
            <v>T&amp;D Engineering</v>
          </cell>
          <cell r="I841" t="str">
            <v>Performance &amp; Capacity</v>
          </cell>
        </row>
        <row r="842">
          <cell r="A842" t="str">
            <v>BI_CD507</v>
          </cell>
          <cell r="B842" t="str">
            <v>CD507</v>
          </cell>
          <cell r="C842" t="str">
            <v>BI_CD507 - BLU 321:   Add (2) Viper Reclosers</v>
          </cell>
          <cell r="D842" t="str">
            <v>ER_2515</v>
          </cell>
          <cell r="E842" t="str">
            <v>2515</v>
          </cell>
          <cell r="F842" t="str">
            <v>ER_2515 - Distribution - CdA East &amp; North</v>
          </cell>
          <cell r="G842" t="str">
            <v>Distribution System Enhancements</v>
          </cell>
          <cell r="H842" t="str">
            <v>T&amp;D Engineering</v>
          </cell>
          <cell r="I842" t="str">
            <v>Performance &amp; Capacity</v>
          </cell>
        </row>
        <row r="843">
          <cell r="A843" t="str">
            <v>BI_CD585</v>
          </cell>
          <cell r="B843" t="str">
            <v>CD585</v>
          </cell>
          <cell r="C843" t="str">
            <v>BI_CD585 - Construct Feeders 151 &amp; 152</v>
          </cell>
          <cell r="D843" t="str">
            <v>ER_2270</v>
          </cell>
          <cell r="E843" t="str">
            <v>2270</v>
          </cell>
          <cell r="F843" t="str">
            <v>ER_2270 - Avondale 115 Sub</v>
          </cell>
          <cell r="G843" t="str">
            <v>Regular Capital - Pre Business Case</v>
          </cell>
          <cell r="H843" t="str">
            <v>No Function</v>
          </cell>
          <cell r="I843" t="str">
            <v>No Driver</v>
          </cell>
        </row>
        <row r="844">
          <cell r="A844" t="str">
            <v>BI_CD600</v>
          </cell>
          <cell r="B844" t="str">
            <v>CD600</v>
          </cell>
          <cell r="C844" t="str">
            <v>BI_CD600 - IDR253-Church RD UG conv. Reliability</v>
          </cell>
          <cell r="D844" t="str">
            <v>ER_2515</v>
          </cell>
          <cell r="E844" t="str">
            <v>2515</v>
          </cell>
          <cell r="F844" t="str">
            <v>ER_2515 - Distribution - CdA East &amp; North</v>
          </cell>
          <cell r="G844" t="str">
            <v>Distribution System Enhancements</v>
          </cell>
          <cell r="H844" t="str">
            <v>T&amp;D Engineering</v>
          </cell>
          <cell r="I844" t="str">
            <v>Performance &amp; Capacity</v>
          </cell>
        </row>
        <row r="845">
          <cell r="A845" t="str">
            <v>BI_CD601</v>
          </cell>
          <cell r="B845" t="str">
            <v>CD601</v>
          </cell>
          <cell r="C845" t="str">
            <v>BI_CD601 - Dalton 30MVA XFM: Distribution Line Integration</v>
          </cell>
          <cell r="D845" t="str">
            <v>ER_2274</v>
          </cell>
          <cell r="E845" t="str">
            <v>2274</v>
          </cell>
          <cell r="F845" t="str">
            <v>ER_2274 - New Substations</v>
          </cell>
          <cell r="G845" t="str">
            <v>Substation - New Distribution Station Capacity Program</v>
          </cell>
          <cell r="H845" t="str">
            <v>T&amp;D Engineering</v>
          </cell>
          <cell r="I845" t="str">
            <v>Performance &amp; Capacity</v>
          </cell>
        </row>
        <row r="846">
          <cell r="A846" t="str">
            <v>BI_CD602</v>
          </cell>
          <cell r="B846" t="str">
            <v>CD602</v>
          </cell>
          <cell r="C846" t="str">
            <v>BI_CD602 - RAT233 Grid Mod Automation</v>
          </cell>
          <cell r="D846" t="str">
            <v>ER_2599</v>
          </cell>
          <cell r="E846" t="str">
            <v>2599</v>
          </cell>
          <cell r="F846" t="str">
            <v>ER_2599 - Grid Mod Automation</v>
          </cell>
          <cell r="G846" t="str">
            <v>Distribution Grid Modernization</v>
          </cell>
          <cell r="H846" t="str">
            <v>T&amp;D Operations</v>
          </cell>
          <cell r="I846" t="str">
            <v>Asset Condition</v>
          </cell>
        </row>
        <row r="847">
          <cell r="A847" t="str">
            <v>BI_CD700</v>
          </cell>
          <cell r="B847" t="str">
            <v>CD700</v>
          </cell>
          <cell r="C847" t="str">
            <v>BI_CD700 - CDA-Pine Creek Rebuild Distribution Ph 1</v>
          </cell>
          <cell r="D847" t="str">
            <v>ER_2556</v>
          </cell>
          <cell r="E847" t="str">
            <v>2556</v>
          </cell>
          <cell r="F847" t="str">
            <v>ER_2556 - CDA-Pine Creek 115kV Transmission Line: Rebuild</v>
          </cell>
          <cell r="G847" t="str">
            <v>Transmission Construction - Compliance</v>
          </cell>
          <cell r="H847" t="str">
            <v>T&amp;D Engineering</v>
          </cell>
          <cell r="I847" t="str">
            <v>Mandatory &amp; Compliance</v>
          </cell>
        </row>
        <row r="848">
          <cell r="A848" t="str">
            <v>BI_CD704</v>
          </cell>
          <cell r="B848" t="str">
            <v>CD704</v>
          </cell>
          <cell r="C848" t="str">
            <v>BI_CD704 - Blue Creek 321 Recond 1.2 Miles</v>
          </cell>
          <cell r="D848" t="str">
            <v>ER_2515</v>
          </cell>
          <cell r="E848" t="str">
            <v>2515</v>
          </cell>
          <cell r="F848" t="str">
            <v>ER_2515 - Distribution - CdA East &amp; North</v>
          </cell>
          <cell r="G848" t="str">
            <v>Distribution System Enhancements</v>
          </cell>
          <cell r="H848" t="str">
            <v>T&amp;D Engineering</v>
          </cell>
          <cell r="I848" t="str">
            <v>Performance &amp; Capacity</v>
          </cell>
        </row>
        <row r="849">
          <cell r="A849" t="str">
            <v>BI_CD705</v>
          </cell>
          <cell r="B849" t="str">
            <v>CD705</v>
          </cell>
          <cell r="C849" t="str">
            <v>BI_CD705 - BLU321-Add 3rd ph Wolflodge lat</v>
          </cell>
          <cell r="D849" t="str">
            <v>ER_2515</v>
          </cell>
          <cell r="E849" t="str">
            <v>2515</v>
          </cell>
          <cell r="F849" t="str">
            <v>ER_2515 - Distribution - CdA East &amp; North</v>
          </cell>
          <cell r="G849" t="str">
            <v>Distribution System Enhancements</v>
          </cell>
          <cell r="H849" t="str">
            <v>T&amp;D Engineering</v>
          </cell>
          <cell r="I849" t="str">
            <v>Performance &amp; Capacity</v>
          </cell>
        </row>
        <row r="850">
          <cell r="A850" t="str">
            <v>BI_CD800</v>
          </cell>
          <cell r="B850" t="str">
            <v>CD800</v>
          </cell>
          <cell r="C850" t="str">
            <v>BI_CD800 - Dalton 131 Extend .5mile on Lancaster Rd</v>
          </cell>
          <cell r="D850" t="str">
            <v>ER_2515</v>
          </cell>
          <cell r="E850" t="str">
            <v>2515</v>
          </cell>
          <cell r="F850" t="str">
            <v>ER_2515 - Distribution - CdA East &amp; North</v>
          </cell>
          <cell r="G850" t="str">
            <v>Distribution System Enhancements</v>
          </cell>
          <cell r="H850" t="str">
            <v>T&amp;D Engineering</v>
          </cell>
          <cell r="I850" t="str">
            <v>Performance &amp; Capacity</v>
          </cell>
        </row>
        <row r="851">
          <cell r="A851" t="str">
            <v>BI_CD801</v>
          </cell>
          <cell r="B851" t="str">
            <v>CD801</v>
          </cell>
          <cell r="C851" t="str">
            <v>BI_CD801 - Dalton 134:  UG Loop on Wilbur</v>
          </cell>
          <cell r="D851" t="str">
            <v>ER_2515</v>
          </cell>
          <cell r="E851" t="str">
            <v>2515</v>
          </cell>
          <cell r="F851" t="str">
            <v>ER_2515 - Distribution - CdA East &amp; North</v>
          </cell>
          <cell r="G851" t="str">
            <v>Distribution System Enhancements</v>
          </cell>
          <cell r="H851" t="str">
            <v>T&amp;D Engineering</v>
          </cell>
          <cell r="I851" t="str">
            <v>Performance &amp; Capacity</v>
          </cell>
        </row>
        <row r="852">
          <cell r="A852" t="str">
            <v>BI_CD841</v>
          </cell>
          <cell r="B852" t="str">
            <v>CD841</v>
          </cell>
          <cell r="C852" t="str">
            <v>BI_CD841 - PF 211 &amp; 213 Rebld&amp;Relocate Montrose Dev</v>
          </cell>
          <cell r="D852" t="str">
            <v>ER_1200</v>
          </cell>
          <cell r="E852" t="str">
            <v>1200</v>
          </cell>
          <cell r="F852" t="str">
            <v>ER_1200 - PF 211&amp;213 Rebld &amp; Relocate for Montrose Dev</v>
          </cell>
          <cell r="G852" t="str">
            <v>Regular Capital - Pre Business Case</v>
          </cell>
          <cell r="H852" t="str">
            <v>No Function</v>
          </cell>
          <cell r="I852" t="str">
            <v>No Driver</v>
          </cell>
        </row>
        <row r="853">
          <cell r="A853" t="str">
            <v>BI_CD900</v>
          </cell>
          <cell r="B853" t="str">
            <v>CD900</v>
          </cell>
          <cell r="C853" t="str">
            <v>BI_CD900 - Idaho Road 115-13kV Sub-Construct Three Feeders</v>
          </cell>
          <cell r="D853" t="str">
            <v>ER_2307</v>
          </cell>
          <cell r="E853" t="str">
            <v>2307</v>
          </cell>
          <cell r="F853" t="str">
            <v>ER_2307 - Idaho Road Sub</v>
          </cell>
          <cell r="G853" t="str">
            <v>Regular Capital - Pre Business Case</v>
          </cell>
          <cell r="H853" t="str">
            <v>No Function</v>
          </cell>
          <cell r="I853" t="str">
            <v>No Driver</v>
          </cell>
        </row>
        <row r="854">
          <cell r="A854" t="str">
            <v>BI_CD901</v>
          </cell>
          <cell r="B854" t="str">
            <v>CD901</v>
          </cell>
          <cell r="C854" t="str">
            <v>BI_CD901 - Rathdrum - 233 Construct Feeder</v>
          </cell>
          <cell r="D854" t="str">
            <v>ER_2362</v>
          </cell>
          <cell r="E854" t="str">
            <v>2362</v>
          </cell>
          <cell r="F854" t="str">
            <v>ER_2362 - Rathdrum 233 - Construct Feeder</v>
          </cell>
          <cell r="G854" t="str">
            <v>Regular Capital - Pre Business Case</v>
          </cell>
          <cell r="H854" t="str">
            <v>No Function</v>
          </cell>
          <cell r="I854" t="str">
            <v>No Driver</v>
          </cell>
        </row>
        <row r="855">
          <cell r="A855" t="str">
            <v>BI_CD902</v>
          </cell>
          <cell r="B855" t="str">
            <v>CD902</v>
          </cell>
          <cell r="C855" t="str">
            <v>BI_CD902 - Saint Maries 633</v>
          </cell>
          <cell r="D855" t="str">
            <v>ER_2414</v>
          </cell>
          <cell r="E855" t="str">
            <v>2414</v>
          </cell>
          <cell r="F855" t="str">
            <v>ER_2414 - Sys-Dist Reliability-Improve Worst Fdrs</v>
          </cell>
          <cell r="G855" t="str">
            <v>Distribution System Enhancements</v>
          </cell>
          <cell r="H855" t="str">
            <v>T&amp;D Engineering</v>
          </cell>
          <cell r="I855" t="str">
            <v>Performance &amp; Capacity</v>
          </cell>
        </row>
        <row r="856">
          <cell r="A856" t="str">
            <v>BI_CD903</v>
          </cell>
          <cell r="B856" t="str">
            <v>CD903</v>
          </cell>
          <cell r="C856" t="str">
            <v>BI_CD903 - Coeur d'Alene Distribution</v>
          </cell>
          <cell r="D856" t="str">
            <v>ER_2301</v>
          </cell>
          <cell r="E856" t="str">
            <v>2301</v>
          </cell>
          <cell r="F856" t="str">
            <v>ER_2301 - Tribal Permits and Settlements</v>
          </cell>
          <cell r="G856" t="str">
            <v>Tribal Permits &amp; Settlements</v>
          </cell>
          <cell r="H856" t="str">
            <v>Other Subfunction</v>
          </cell>
          <cell r="I856" t="str">
            <v>Mandatory &amp; Compliance</v>
          </cell>
        </row>
        <row r="857">
          <cell r="A857" t="str">
            <v>BI_CD904</v>
          </cell>
          <cell r="B857" t="str">
            <v>CD904</v>
          </cell>
          <cell r="C857" t="str">
            <v>BI_CD904 - Carlin Bay Sub:  Integrate Distribution Circuits</v>
          </cell>
          <cell r="D857" t="str">
            <v>ER_2274</v>
          </cell>
          <cell r="E857" t="str">
            <v>2274</v>
          </cell>
          <cell r="F857" t="str">
            <v>ER_2274 - New Substations</v>
          </cell>
          <cell r="G857" t="str">
            <v>Substation - New Distribution Station Capacity Program</v>
          </cell>
          <cell r="H857" t="str">
            <v>T&amp;D Engineering</v>
          </cell>
          <cell r="I857" t="str">
            <v>Performance &amp; Capacity</v>
          </cell>
        </row>
        <row r="858">
          <cell r="A858" t="str">
            <v>BI_CD905</v>
          </cell>
          <cell r="B858" t="str">
            <v>CD905</v>
          </cell>
          <cell r="C858" t="str">
            <v>BI_CD905 - Post Falls 211:  Recond 1 mi 2/0 to 556</v>
          </cell>
          <cell r="D858" t="str">
            <v>ER_2515</v>
          </cell>
          <cell r="E858" t="str">
            <v>2515</v>
          </cell>
          <cell r="F858" t="str">
            <v>ER_2515 - Distribution - CdA East &amp; North</v>
          </cell>
          <cell r="G858" t="str">
            <v>Distribution System Enhancements</v>
          </cell>
          <cell r="H858" t="str">
            <v>T&amp;D Engineering</v>
          </cell>
          <cell r="I858" t="str">
            <v>Performance &amp; Capacity</v>
          </cell>
        </row>
        <row r="859">
          <cell r="A859" t="str">
            <v>BI_CD906</v>
          </cell>
          <cell r="B859" t="str">
            <v>CD906</v>
          </cell>
          <cell r="C859" t="str">
            <v>BI_CD906 - SPL 361 - Recond to 556AAC (0.5m)</v>
          </cell>
          <cell r="D859" t="str">
            <v>ER_2515</v>
          </cell>
          <cell r="E859" t="str">
            <v>2515</v>
          </cell>
          <cell r="F859" t="str">
            <v>ER_2515 - Distribution - CdA East &amp; North</v>
          </cell>
          <cell r="G859" t="str">
            <v>Distribution System Enhancements</v>
          </cell>
          <cell r="H859" t="str">
            <v>T&amp;D Engineering</v>
          </cell>
          <cell r="I859" t="str">
            <v>Performance &amp; Capacity</v>
          </cell>
        </row>
        <row r="860">
          <cell r="A860" t="str">
            <v>BI_CD907</v>
          </cell>
          <cell r="B860" t="str">
            <v>CD907</v>
          </cell>
          <cell r="C860" t="str">
            <v>BI_CD907 - HUE 141 - Smart Regs on Seltice</v>
          </cell>
          <cell r="D860" t="str">
            <v>ER_2515</v>
          </cell>
          <cell r="E860" t="str">
            <v>2515</v>
          </cell>
          <cell r="F860" t="str">
            <v>ER_2515 - Distribution - CdA East &amp; North</v>
          </cell>
          <cell r="G860" t="str">
            <v>Distribution System Enhancements</v>
          </cell>
          <cell r="H860" t="str">
            <v>T&amp;D Engineering</v>
          </cell>
          <cell r="I860" t="str">
            <v>Performance &amp; Capacity</v>
          </cell>
        </row>
        <row r="861">
          <cell r="A861" t="str">
            <v>BI_CD908</v>
          </cell>
          <cell r="B861" t="str">
            <v>CD908</v>
          </cell>
          <cell r="C861" t="str">
            <v>BI_CD908 - Poleline 115kV Substation (Dist)</v>
          </cell>
          <cell r="D861" t="str">
            <v>ER_2204</v>
          </cell>
          <cell r="E861" t="str">
            <v>2204</v>
          </cell>
          <cell r="F861" t="str">
            <v>ER_2204 - Substation Rebuilds</v>
          </cell>
          <cell r="G861" t="str">
            <v>Substation - Station Rebuilds Program</v>
          </cell>
          <cell r="H861" t="str">
            <v>T&amp;D Engineering</v>
          </cell>
          <cell r="I861" t="str">
            <v>Asset Condition</v>
          </cell>
        </row>
        <row r="862">
          <cell r="A862" t="str">
            <v>BI_CD990</v>
          </cell>
          <cell r="B862" t="str">
            <v>CD990</v>
          </cell>
          <cell r="C862" t="str">
            <v>BI_CD990 - CDA Area - Dx Performance and Capacity</v>
          </cell>
          <cell r="D862" t="str">
            <v>ER_2515</v>
          </cell>
          <cell r="E862" t="str">
            <v>2515</v>
          </cell>
          <cell r="F862" t="str">
            <v>ER_2515 - Distribution - CdA East &amp; North</v>
          </cell>
          <cell r="G862" t="str">
            <v>Distribution System Enhancements</v>
          </cell>
          <cell r="H862" t="str">
            <v>T&amp;D Engineering</v>
          </cell>
          <cell r="I862" t="str">
            <v>Performance &amp; Capacity</v>
          </cell>
        </row>
        <row r="863">
          <cell r="A863" t="str">
            <v>BI_CG001</v>
          </cell>
          <cell r="B863" t="str">
            <v>CG001</v>
          </cell>
          <cell r="C863" t="str">
            <v>BI_CG001 - Post Falls Landing and Crane Pad Development</v>
          </cell>
          <cell r="D863" t="str">
            <v>ER_4210</v>
          </cell>
          <cell r="E863" t="str">
            <v>4210</v>
          </cell>
          <cell r="F863" t="str">
            <v>ER_4210 - Post Falls Landing and Crane Pad Development</v>
          </cell>
          <cell r="G863" t="str">
            <v>Post Falls Landing and Crane Pad Development</v>
          </cell>
          <cell r="H863" t="str">
            <v>Generation Subfunction</v>
          </cell>
          <cell r="I863" t="str">
            <v>Asset Condition</v>
          </cell>
        </row>
        <row r="864">
          <cell r="A864" t="str">
            <v>BI_CG002</v>
          </cell>
          <cell r="B864" t="str">
            <v>CG002</v>
          </cell>
          <cell r="C864" t="str">
            <v>BI_CG002 - PF North Channel Spillway Repl</v>
          </cell>
          <cell r="D864" t="str">
            <v>ER_4212</v>
          </cell>
          <cell r="E864" t="str">
            <v>4212</v>
          </cell>
          <cell r="F864" t="str">
            <v>ER_4212 - PF North Channel Spillway Repl</v>
          </cell>
          <cell r="G864" t="str">
            <v>Post Falls North Channel Spillway Rehabilitation</v>
          </cell>
          <cell r="H864" t="str">
            <v>Generation Subfunction</v>
          </cell>
          <cell r="I864" t="str">
            <v>Asset Condition</v>
          </cell>
        </row>
        <row r="865">
          <cell r="A865" t="str">
            <v>BI_CG100</v>
          </cell>
          <cell r="B865" t="str">
            <v>CG100</v>
          </cell>
          <cell r="C865" t="str">
            <v>BI_CG100 - Replace PF Intake Gate</v>
          </cell>
          <cell r="D865" t="str">
            <v>ER_4153</v>
          </cell>
          <cell r="E865" t="str">
            <v>4153</v>
          </cell>
          <cell r="F865" t="str">
            <v>ER_4153 - Post Falls Intake Gate Replacement</v>
          </cell>
          <cell r="G865" t="str">
            <v>Regular Capital - Pre Business Case</v>
          </cell>
          <cell r="H865" t="str">
            <v>No Function</v>
          </cell>
          <cell r="I865" t="str">
            <v>No Driver</v>
          </cell>
        </row>
        <row r="866">
          <cell r="A866" t="str">
            <v>BI_CG201</v>
          </cell>
          <cell r="B866" t="str">
            <v>CG201</v>
          </cell>
          <cell r="C866" t="str">
            <v>BI_CG201 - PF S Channel Gate Replacement</v>
          </cell>
          <cell r="D866" t="str">
            <v>ER_4162</v>
          </cell>
          <cell r="E866" t="str">
            <v>4162</v>
          </cell>
          <cell r="F866" t="str">
            <v>ER_4162 - PF S Channel Gate Replacement</v>
          </cell>
          <cell r="G866" t="str">
            <v>Post Falls South Channel Replacement</v>
          </cell>
          <cell r="H866" t="str">
            <v>Generation Subfunction</v>
          </cell>
          <cell r="I866" t="str">
            <v>No Driver</v>
          </cell>
        </row>
        <row r="867">
          <cell r="A867" t="str">
            <v>BI_CG500</v>
          </cell>
          <cell r="B867" t="str">
            <v>CG500</v>
          </cell>
          <cell r="C867" t="str">
            <v>BI_CG500 - Post Falls Redevelopment</v>
          </cell>
          <cell r="D867" t="str">
            <v>ER_4176</v>
          </cell>
          <cell r="E867" t="str">
            <v>4176</v>
          </cell>
          <cell r="F867" t="str">
            <v>ER_4176 - Post Falls Redevelopment</v>
          </cell>
          <cell r="G867" t="str">
            <v>Post Falls HED Redevelopment Program</v>
          </cell>
          <cell r="H867" t="str">
            <v>Generation Subfunction</v>
          </cell>
          <cell r="I867" t="str">
            <v>Asset Condition</v>
          </cell>
        </row>
        <row r="868">
          <cell r="A868" t="str">
            <v>BI_CG700</v>
          </cell>
          <cell r="B868" t="str">
            <v>CG700</v>
          </cell>
          <cell r="C868" t="str">
            <v>BI_CG700 - Post St Substation Transformer Cooling</v>
          </cell>
          <cell r="D868" t="str">
            <v>ER_4185</v>
          </cell>
          <cell r="E868" t="str">
            <v>4185</v>
          </cell>
          <cell r="F868" t="str">
            <v>ER_4185 - Post St Substation Transformer Cooling</v>
          </cell>
          <cell r="G868" t="str">
            <v>Post St Transformer Cooling</v>
          </cell>
          <cell r="H868" t="str">
            <v>Generation Subfunction</v>
          </cell>
          <cell r="I868" t="str">
            <v>Mandatory &amp; Compliance</v>
          </cell>
        </row>
        <row r="869">
          <cell r="A869" t="str">
            <v>BI_CS000</v>
          </cell>
          <cell r="B869" t="str">
            <v>CS000</v>
          </cell>
          <cell r="C869" t="str">
            <v>BI_CS000 - KEC Rim Rock Substation Integration (Substation)</v>
          </cell>
          <cell r="D869" t="str">
            <v>ER_2626</v>
          </cell>
          <cell r="E869" t="str">
            <v>2626</v>
          </cell>
          <cell r="F869" t="str">
            <v>ER_2626 - KEC Rim Rock Substation Integration</v>
          </cell>
          <cell r="G869" t="str">
            <v>Transmission Construction - Compliance</v>
          </cell>
          <cell r="H869" t="str">
            <v>T&amp;D Engineering</v>
          </cell>
          <cell r="I869" t="str">
            <v>Mandatory &amp; Compliance</v>
          </cell>
        </row>
        <row r="870">
          <cell r="A870" t="str">
            <v>BI_CS001</v>
          </cell>
          <cell r="B870" t="str">
            <v>CS001</v>
          </cell>
          <cell r="C870" t="str">
            <v>BI_CS001 - Avondale 115 Sub - Inst Road Approach</v>
          </cell>
          <cell r="D870" t="str">
            <v>ER_2270</v>
          </cell>
          <cell r="E870" t="str">
            <v>2270</v>
          </cell>
          <cell r="F870" t="str">
            <v>ER_2270 - Avondale 115 Sub</v>
          </cell>
          <cell r="G870" t="str">
            <v>Regular Capital - Pre Business Case</v>
          </cell>
          <cell r="H870" t="str">
            <v>No Function</v>
          </cell>
          <cell r="I870" t="str">
            <v>No Driver</v>
          </cell>
        </row>
        <row r="871">
          <cell r="A871" t="str">
            <v>BI_CS002</v>
          </cell>
          <cell r="B871" t="str">
            <v>CS002</v>
          </cell>
          <cell r="C871" t="str">
            <v>BI_CS002 - Carlin Bay Substation - New (Substation)</v>
          </cell>
          <cell r="D871" t="str">
            <v>ER_2274</v>
          </cell>
          <cell r="E871" t="str">
            <v>2274</v>
          </cell>
          <cell r="F871" t="str">
            <v>ER_2274 - New Substations</v>
          </cell>
          <cell r="G871" t="str">
            <v>Substation - New Distribution Station Capacity Program</v>
          </cell>
          <cell r="H871" t="str">
            <v>T&amp;D Engineering</v>
          </cell>
          <cell r="I871" t="str">
            <v>Performance &amp; Capacity</v>
          </cell>
        </row>
        <row r="872">
          <cell r="A872" t="str">
            <v>BI_CS003</v>
          </cell>
          <cell r="B872" t="str">
            <v>CS003</v>
          </cell>
          <cell r="C872" t="str">
            <v>BI_CS003 - RAT Protection System Upgrades for PRC-002 (Sub)</v>
          </cell>
          <cell r="D872" t="str">
            <v>ER_2608</v>
          </cell>
          <cell r="E872" t="str">
            <v>2608</v>
          </cell>
          <cell r="F872" t="str">
            <v>ER_2608 - Protection System Upgrades for PRC-002</v>
          </cell>
          <cell r="G872" t="str">
            <v>Protection System Upgrade for PRC-002</v>
          </cell>
          <cell r="H872" t="str">
            <v>T&amp;D Engineering</v>
          </cell>
          <cell r="I872" t="str">
            <v>Mandatory &amp; Compliance</v>
          </cell>
        </row>
        <row r="873">
          <cell r="A873" t="str">
            <v>BI_CS100</v>
          </cell>
          <cell r="B873" t="str">
            <v>CS100</v>
          </cell>
          <cell r="C873" t="str">
            <v>BI_CS100 - Blue Creek 115 kV - Rebuild</v>
          </cell>
          <cell r="D873" t="str">
            <v>ER_2546</v>
          </cell>
          <cell r="E873" t="str">
            <v>2546</v>
          </cell>
          <cell r="F873" t="str">
            <v>ER_2546 - Blue Creek 115 kV - Rebuild</v>
          </cell>
          <cell r="G873" t="str">
            <v>Substation - Station Rebuilds Program</v>
          </cell>
          <cell r="H873" t="str">
            <v>T&amp;D Engineering</v>
          </cell>
          <cell r="I873" t="str">
            <v>Asset Condition</v>
          </cell>
        </row>
        <row r="874">
          <cell r="A874" t="str">
            <v>BI_CS101</v>
          </cell>
          <cell r="B874" t="str">
            <v>CS101</v>
          </cell>
          <cell r="C874" t="str">
            <v>BI_CS101 - Rathdrum Sub - Reconfigure 115kV to DBDB (Sub)</v>
          </cell>
          <cell r="D874" t="str">
            <v>ER_2204</v>
          </cell>
          <cell r="E874" t="str">
            <v>2204</v>
          </cell>
          <cell r="F874" t="str">
            <v>ER_2204 - Substation Rebuilds</v>
          </cell>
          <cell r="G874" t="str">
            <v>Substation - Station Rebuilds Program</v>
          </cell>
          <cell r="H874" t="str">
            <v>T&amp;D Engineering</v>
          </cell>
          <cell r="I874" t="str">
            <v>Asset Condition</v>
          </cell>
        </row>
        <row r="875">
          <cell r="A875" t="str">
            <v>BI_CS204</v>
          </cell>
          <cell r="B875" t="str">
            <v>CS204</v>
          </cell>
          <cell r="C875" t="str">
            <v>BI_CS204 - Lancaster Interconnection - BPA portion of the project</v>
          </cell>
          <cell r="D875" t="str">
            <v>ER_7050</v>
          </cell>
          <cell r="E875" t="str">
            <v>7050</v>
          </cell>
          <cell r="F875" t="str">
            <v>ER_7050 - Productivity Initiative</v>
          </cell>
          <cell r="G875" t="str">
            <v>Productivity</v>
          </cell>
          <cell r="H875" t="str">
            <v>Productivity Function</v>
          </cell>
          <cell r="I875" t="str">
            <v>No Driver</v>
          </cell>
        </row>
        <row r="876">
          <cell r="A876" t="str">
            <v>BI_CS205</v>
          </cell>
          <cell r="B876" t="str">
            <v>CS205</v>
          </cell>
          <cell r="C876" t="str">
            <v>BI_CS205 - Rathdrum 230 Sub-Convert 230 to 2X2 Bus &amp; Bkrs</v>
          </cell>
          <cell r="D876" t="str">
            <v>ER_2100</v>
          </cell>
          <cell r="E876" t="str">
            <v>2100</v>
          </cell>
          <cell r="F876" t="str">
            <v>ER_2100 - Beacon-Rathdrum-Double Circuit 230kV</v>
          </cell>
          <cell r="G876" t="str">
            <v>Regular Capital - Pre Business Case</v>
          </cell>
          <cell r="H876" t="str">
            <v>No Function</v>
          </cell>
          <cell r="I876" t="str">
            <v>No Driver</v>
          </cell>
        </row>
        <row r="877">
          <cell r="A877" t="str">
            <v>BI_CS206</v>
          </cell>
          <cell r="B877" t="str">
            <v>CS206</v>
          </cell>
          <cell r="C877" t="str">
            <v>BI_CS206 - Rathdrum 230 Sub: Generatoin Dropping Ras</v>
          </cell>
          <cell r="D877" t="str">
            <v>ER_2101</v>
          </cell>
          <cell r="E877" t="str">
            <v>2101</v>
          </cell>
          <cell r="F877" t="str">
            <v>ER_2101 - Noxon/Cabinet-Generation RAS</v>
          </cell>
          <cell r="G877" t="str">
            <v>Regular Capital - Pre Business Case</v>
          </cell>
          <cell r="H877" t="str">
            <v>No Function</v>
          </cell>
          <cell r="I877" t="str">
            <v>No Driver</v>
          </cell>
        </row>
        <row r="878">
          <cell r="A878" t="str">
            <v>BI_CS387</v>
          </cell>
          <cell r="B878" t="str">
            <v>CS387</v>
          </cell>
          <cell r="C878" t="str">
            <v>BI_CS387 - Appleway115-13 - inc capxfmr 2 to 30 &amp; add fdr 6</v>
          </cell>
          <cell r="D878" t="str">
            <v>ER_2306</v>
          </cell>
          <cell r="E878" t="str">
            <v>2306</v>
          </cell>
          <cell r="F878" t="str">
            <v>ER_2306 - Appleway Sub - Rebuild</v>
          </cell>
          <cell r="G878" t="str">
            <v>Substation - Station Rebuilds Program</v>
          </cell>
          <cell r="H878" t="str">
            <v>T&amp;D Engineering</v>
          </cell>
          <cell r="I878" t="str">
            <v>Asset Condition</v>
          </cell>
        </row>
        <row r="879">
          <cell r="A879" t="str">
            <v>BI_CS390</v>
          </cell>
          <cell r="B879" t="str">
            <v>CS390</v>
          </cell>
          <cell r="C879" t="str">
            <v>BI_CS390 - Prairie 115Sub-Instl Load Brk 13Kv B Tie Sw Upgd</v>
          </cell>
          <cell r="D879" t="str">
            <v>ER_2259</v>
          </cell>
          <cell r="E879" t="str">
            <v>2259</v>
          </cell>
          <cell r="F879" t="str">
            <v>ER_2259 - Prairie-B Tie &amp; Meter</v>
          </cell>
          <cell r="G879" t="str">
            <v>Regular Capital - Pre Business Case</v>
          </cell>
          <cell r="H879" t="str">
            <v>No Function</v>
          </cell>
          <cell r="I879" t="str">
            <v>No Driver</v>
          </cell>
        </row>
        <row r="880">
          <cell r="A880" t="str">
            <v>BI_CS401</v>
          </cell>
          <cell r="B880" t="str">
            <v>CS401</v>
          </cell>
          <cell r="C880" t="str">
            <v>BI_CS401 - Avondale 115 Kv Sub Construct New</v>
          </cell>
          <cell r="D880" t="str">
            <v>ER_2270</v>
          </cell>
          <cell r="E880" t="str">
            <v>2270</v>
          </cell>
          <cell r="F880" t="str">
            <v>ER_2270 - Avondale 115 Sub</v>
          </cell>
          <cell r="G880" t="str">
            <v>Regular Capital - Pre Business Case</v>
          </cell>
          <cell r="H880" t="str">
            <v>No Function</v>
          </cell>
          <cell r="I880" t="str">
            <v>No Driver</v>
          </cell>
        </row>
        <row r="881">
          <cell r="A881" t="str">
            <v>BI_CS402</v>
          </cell>
          <cell r="B881" t="str">
            <v>CS402</v>
          </cell>
          <cell r="C881" t="str">
            <v>BI_CS402 - Ramsey 115 Sw Stat - Inst 45 Mvar Cap</v>
          </cell>
          <cell r="D881" t="str">
            <v>ER_2240</v>
          </cell>
          <cell r="E881" t="str">
            <v>2240</v>
          </cell>
          <cell r="F881" t="str">
            <v>ER_2240 - Ramsey 115 Switching Station</v>
          </cell>
          <cell r="G881" t="str">
            <v>Regular Capital - Pre Business Case</v>
          </cell>
          <cell r="H881" t="str">
            <v>No Function</v>
          </cell>
          <cell r="I881" t="str">
            <v>No Driver</v>
          </cell>
        </row>
        <row r="882">
          <cell r="A882" t="str">
            <v>BI_CS500</v>
          </cell>
          <cell r="B882" t="str">
            <v>CS500</v>
          </cell>
          <cell r="C882" t="str">
            <v>BI_CS500 - Idaho Rd 115-13kV Sub-New Const</v>
          </cell>
          <cell r="D882" t="str">
            <v>ER_2307</v>
          </cell>
          <cell r="E882" t="str">
            <v>2307</v>
          </cell>
          <cell r="F882" t="str">
            <v>ER_2307 - Idaho Road Sub</v>
          </cell>
          <cell r="G882" t="str">
            <v>Regular Capital - Pre Business Case</v>
          </cell>
          <cell r="H882" t="str">
            <v>No Function</v>
          </cell>
          <cell r="I882" t="str">
            <v>No Driver</v>
          </cell>
        </row>
        <row r="883">
          <cell r="A883" t="str">
            <v>BI_CS501</v>
          </cell>
          <cell r="B883" t="str">
            <v>CS501</v>
          </cell>
          <cell r="C883" t="str">
            <v>BI_CS501 - Pine Cr 230 Sub-Upgr Relays Benewah Ln Pos</v>
          </cell>
          <cell r="D883" t="str">
            <v>ER_2105</v>
          </cell>
          <cell r="E883" t="str">
            <v>2105</v>
          </cell>
          <cell r="F883" t="str">
            <v>ER_2105 - Benewah-Shawnee 230 kV Construction</v>
          </cell>
          <cell r="G883" t="str">
            <v>Regular Capital - Pre Business Case</v>
          </cell>
          <cell r="H883" t="str">
            <v>No Function</v>
          </cell>
          <cell r="I883" t="str">
            <v>No Driver</v>
          </cell>
        </row>
        <row r="884">
          <cell r="A884" t="str">
            <v>BI_CS502</v>
          </cell>
          <cell r="B884" t="str">
            <v>CS502</v>
          </cell>
          <cell r="C884" t="str">
            <v>BI_CS502 - Rathdrum 231 - Replace Breaker - Grid Mod</v>
          </cell>
          <cell r="D884" t="str">
            <v>ER_2599</v>
          </cell>
          <cell r="E884" t="str">
            <v>2599</v>
          </cell>
          <cell r="F884" t="str">
            <v>ER_2599 - Grid Mod Automation</v>
          </cell>
          <cell r="G884" t="str">
            <v>Distribution Grid Modernization</v>
          </cell>
          <cell r="H884" t="str">
            <v>T&amp;D Operations</v>
          </cell>
          <cell r="I884" t="str">
            <v>Asset Condition</v>
          </cell>
        </row>
        <row r="885">
          <cell r="A885" t="str">
            <v>BI_CS503</v>
          </cell>
          <cell r="B885" t="str">
            <v>CS503</v>
          </cell>
          <cell r="C885" t="str">
            <v>BI_CS503 - Huetter - Expand Sub - Add Capacity</v>
          </cell>
          <cell r="D885" t="str">
            <v>ER_2204</v>
          </cell>
          <cell r="E885" t="str">
            <v>2204</v>
          </cell>
          <cell r="F885" t="str">
            <v>ER_2204 - Substation Rebuilds</v>
          </cell>
          <cell r="G885" t="str">
            <v>Substation - Station Rebuilds Program</v>
          </cell>
          <cell r="H885" t="str">
            <v>T&amp;D Engineering</v>
          </cell>
          <cell r="I885" t="str">
            <v>Asset Condition</v>
          </cell>
        </row>
        <row r="886">
          <cell r="A886" t="str">
            <v>BI_CS600</v>
          </cell>
          <cell r="B886" t="str">
            <v>CS600</v>
          </cell>
          <cell r="C886" t="str">
            <v>BI_CS600 - Dalton - Rebuild Sub - Add Capacity</v>
          </cell>
          <cell r="D886" t="str">
            <v>ER_2274</v>
          </cell>
          <cell r="E886" t="str">
            <v>2274</v>
          </cell>
          <cell r="F886" t="str">
            <v>ER_2274 - New Substations</v>
          </cell>
          <cell r="G886" t="str">
            <v>Substation - New Distribution Station Capacity Program</v>
          </cell>
          <cell r="H886" t="str">
            <v>T&amp;D Engineering</v>
          </cell>
          <cell r="I886" t="str">
            <v>Performance &amp; Capacity</v>
          </cell>
        </row>
        <row r="887">
          <cell r="A887" t="str">
            <v>BI_CS602</v>
          </cell>
          <cell r="B887" t="str">
            <v>CS602</v>
          </cell>
          <cell r="C887" t="str">
            <v>BI_CS602 - Spirit Lk 115-13kV Sub-Inc Xfmr Capacity</v>
          </cell>
          <cell r="D887" t="str">
            <v>ER_2338</v>
          </cell>
          <cell r="E887" t="str">
            <v>2338</v>
          </cell>
          <cell r="F887" t="str">
            <v>ER_2338 - Spirit Lake 115 Sub - Increase Xfmr Capacity</v>
          </cell>
          <cell r="G887" t="str">
            <v>Regular Capital - Pre Business Case</v>
          </cell>
          <cell r="H887" t="str">
            <v>No Function</v>
          </cell>
          <cell r="I887" t="str">
            <v>No Driver</v>
          </cell>
        </row>
        <row r="888">
          <cell r="A888" t="str">
            <v>BI_CS645</v>
          </cell>
          <cell r="B888" t="str">
            <v>CS645</v>
          </cell>
          <cell r="C888" t="str">
            <v>BI_CS645 - Allpeway 115 Sub - Purchase Contigious Property</v>
          </cell>
          <cell r="D888" t="str">
            <v>ER_2271</v>
          </cell>
          <cell r="E888" t="str">
            <v>2271</v>
          </cell>
          <cell r="F888" t="str">
            <v>ER_2271 - Appleway-Purchase Property</v>
          </cell>
          <cell r="G888" t="str">
            <v>Regular Capital - Pre Business Case</v>
          </cell>
          <cell r="H888" t="str">
            <v>No Function</v>
          </cell>
          <cell r="I888" t="str">
            <v>No Driver</v>
          </cell>
        </row>
        <row r="889">
          <cell r="A889" t="str">
            <v>BI_CS695</v>
          </cell>
          <cell r="B889" t="str">
            <v>CS695</v>
          </cell>
          <cell r="C889" t="str">
            <v>BI_CS695 - Sunshine 13kV Substation:Incr Capacity</v>
          </cell>
          <cell r="D889" t="str">
            <v>ER_2434</v>
          </cell>
          <cell r="E889" t="str">
            <v>2434</v>
          </cell>
          <cell r="F889" t="str">
            <v>ER_2434 - Sunshine 113kV Substation-Incr Capacity</v>
          </cell>
          <cell r="G889" t="str">
            <v>Regular Capital - Pre Business Case</v>
          </cell>
          <cell r="H889" t="str">
            <v>No Function</v>
          </cell>
          <cell r="I889" t="str">
            <v>No Driver</v>
          </cell>
        </row>
        <row r="890">
          <cell r="A890" t="str">
            <v>BI_CS801</v>
          </cell>
          <cell r="B890" t="str">
            <v>CS801</v>
          </cell>
          <cell r="C890" t="str">
            <v>BI_CS801 - Ogara Switching Station - Rebuild (Substation)</v>
          </cell>
          <cell r="D890" t="str">
            <v>ER_2204</v>
          </cell>
          <cell r="E890" t="str">
            <v>2204</v>
          </cell>
          <cell r="F890" t="str">
            <v>ER_2204 - Substation Rebuilds</v>
          </cell>
          <cell r="G890" t="str">
            <v>Substation - Station Rebuilds Program</v>
          </cell>
          <cell r="H890" t="str">
            <v>T&amp;D Engineering</v>
          </cell>
          <cell r="I890" t="str">
            <v>Asset Condition</v>
          </cell>
        </row>
        <row r="891">
          <cell r="A891" t="str">
            <v>BI_CS802</v>
          </cell>
          <cell r="B891" t="str">
            <v>CS802</v>
          </cell>
          <cell r="C891" t="str">
            <v>BI_CS802 - Spokane-CDA 115 kV Line Relay Upgrades</v>
          </cell>
          <cell r="D891" t="str">
            <v>ER_2217</v>
          </cell>
          <cell r="E891" t="str">
            <v>2217</v>
          </cell>
          <cell r="F891" t="str">
            <v>ER_2217 - Spokane-CDA 115 kV Line Relay Upgrades</v>
          </cell>
          <cell r="G891" t="str">
            <v>Distribution System Enhancements</v>
          </cell>
          <cell r="H891" t="str">
            <v>T&amp;D Engineering</v>
          </cell>
          <cell r="I891" t="str">
            <v>Performance &amp; Capacity</v>
          </cell>
        </row>
        <row r="892">
          <cell r="A892" t="str">
            <v>BI_CS803</v>
          </cell>
          <cell r="B892" t="str">
            <v>CS803</v>
          </cell>
          <cell r="C892" t="str">
            <v>BI_CS803 - Mission New 115kV Tap &amp; Arrester</v>
          </cell>
          <cell r="D892" t="str">
            <v>ER_2556</v>
          </cell>
          <cell r="E892" t="str">
            <v>2556</v>
          </cell>
          <cell r="F892" t="str">
            <v>ER_2556 - CDA-Pine Creek 115kV Transmission Line: Rebuild</v>
          </cell>
          <cell r="G892" t="str">
            <v>Transmission Construction - Compliance</v>
          </cell>
          <cell r="H892" t="str">
            <v>T&amp;D Engineering</v>
          </cell>
          <cell r="I892" t="str">
            <v>Mandatory &amp; Compliance</v>
          </cell>
        </row>
        <row r="893">
          <cell r="A893" t="str">
            <v>BI_CS804</v>
          </cell>
          <cell r="B893" t="str">
            <v>CS804</v>
          </cell>
          <cell r="C893" t="str">
            <v>BI_CS804 - Hern Sub - Retire &amp; Salvage</v>
          </cell>
          <cell r="D893" t="str">
            <v>ER_2204</v>
          </cell>
          <cell r="E893" t="str">
            <v>2204</v>
          </cell>
          <cell r="F893" t="str">
            <v>ER_2204 - Substation Rebuilds</v>
          </cell>
          <cell r="G893" t="str">
            <v>Substation - Station Rebuilds Program</v>
          </cell>
          <cell r="H893" t="str">
            <v>T&amp;D Engineering</v>
          </cell>
          <cell r="I893" t="str">
            <v>Asset Condition</v>
          </cell>
        </row>
        <row r="894">
          <cell r="A894" t="str">
            <v>BI_CS882</v>
          </cell>
          <cell r="B894" t="str">
            <v>CS882</v>
          </cell>
          <cell r="C894" t="str">
            <v>BI_CS882 - Rathdrum 115 Sub-Add 2nd Xfmr &amp; New Feeder</v>
          </cell>
          <cell r="D894" t="str">
            <v>ER_2362</v>
          </cell>
          <cell r="E894" t="str">
            <v>2362</v>
          </cell>
          <cell r="F894" t="str">
            <v>ER_2362 - Rathdrum 233 - Construct Feeder</v>
          </cell>
          <cell r="G894" t="str">
            <v>Regular Capital - Pre Business Case</v>
          </cell>
          <cell r="H894" t="str">
            <v>No Function</v>
          </cell>
          <cell r="I894" t="str">
            <v>No Driver</v>
          </cell>
        </row>
        <row r="895">
          <cell r="A895" t="str">
            <v>BI_CS883</v>
          </cell>
          <cell r="B895" t="str">
            <v>CS883</v>
          </cell>
          <cell r="C895" t="str">
            <v>BI_CS883 - Prarie Sub - New Drain and Swale</v>
          </cell>
          <cell r="D895" t="str">
            <v>ER_2275</v>
          </cell>
          <cell r="E895" t="str">
            <v>2275</v>
          </cell>
          <cell r="F895" t="str">
            <v>ER_2275 - System - Rock/Fence Restore</v>
          </cell>
          <cell r="G895" t="str">
            <v>Substation - New Distribution Station Capacity Program</v>
          </cell>
          <cell r="H895" t="str">
            <v>T&amp;D Engineering</v>
          </cell>
          <cell r="I895" t="str">
            <v>Performance &amp; Capacity</v>
          </cell>
        </row>
        <row r="896">
          <cell r="A896" t="str">
            <v>BI_CS900</v>
          </cell>
          <cell r="B896" t="str">
            <v>CS900</v>
          </cell>
          <cell r="C896" t="str">
            <v>BI_CS900 - Carlin Bay Sub - Property</v>
          </cell>
          <cell r="D896" t="str">
            <v>ER_2480</v>
          </cell>
          <cell r="E896" t="str">
            <v>2480</v>
          </cell>
          <cell r="F896" t="str">
            <v>ER_2480 - Carlin Bay Substation</v>
          </cell>
          <cell r="G896" t="str">
            <v>Transmission - Performance &amp; Capacity</v>
          </cell>
          <cell r="H896" t="str">
            <v>T&amp;D Engineering</v>
          </cell>
          <cell r="I896" t="str">
            <v>Performance &amp; Capacity</v>
          </cell>
        </row>
        <row r="897">
          <cell r="A897" t="str">
            <v>BI_CS901</v>
          </cell>
          <cell r="B897" t="str">
            <v>CS901</v>
          </cell>
          <cell r="C897" t="str">
            <v>BI_CS901 - Canfield Substation - New (Substation)</v>
          </cell>
          <cell r="D897" t="str">
            <v>ER_2274</v>
          </cell>
          <cell r="E897" t="str">
            <v>2274</v>
          </cell>
          <cell r="F897" t="str">
            <v>ER_2274 - New Substations</v>
          </cell>
          <cell r="G897" t="str">
            <v>Substation - New Distribution Station Capacity Program</v>
          </cell>
          <cell r="H897" t="str">
            <v>T&amp;D Engineering</v>
          </cell>
          <cell r="I897" t="str">
            <v>Performance &amp; Capacity</v>
          </cell>
        </row>
        <row r="898">
          <cell r="A898" t="str">
            <v>BI_CS902</v>
          </cell>
          <cell r="B898" t="str">
            <v>CS902</v>
          </cell>
          <cell r="C898" t="str">
            <v>BI_CS902 - Poleline 115kV Substation (Sub)</v>
          </cell>
          <cell r="D898" t="str">
            <v>ER_2204</v>
          </cell>
          <cell r="E898" t="str">
            <v>2204</v>
          </cell>
          <cell r="F898" t="str">
            <v>ER_2204 - Substation Rebuilds</v>
          </cell>
          <cell r="G898" t="str">
            <v>Substation - Station Rebuilds Program</v>
          </cell>
          <cell r="H898" t="str">
            <v>T&amp;D Engineering</v>
          </cell>
          <cell r="I898" t="str">
            <v>Asset Condition</v>
          </cell>
        </row>
        <row r="899">
          <cell r="A899" t="str">
            <v>BI_CSG16</v>
          </cell>
          <cell r="B899" t="str">
            <v>CSG16</v>
          </cell>
          <cell r="C899" t="str">
            <v>BI_CSG16 - Replace Deteriorated Gas System - Sandpoint</v>
          </cell>
          <cell r="D899" t="str">
            <v>ER_3001</v>
          </cell>
          <cell r="E899" t="str">
            <v>3001</v>
          </cell>
          <cell r="F899" t="str">
            <v>ER_3001 - Replace Deteriorating Gas System</v>
          </cell>
          <cell r="G899" t="str">
            <v>Gas Deteriorated Steel Pipe Replacement Program</v>
          </cell>
          <cell r="H899" t="str">
            <v>Gas Subfunction</v>
          </cell>
          <cell r="I899" t="str">
            <v>Asset Condition</v>
          </cell>
        </row>
        <row r="900">
          <cell r="A900" t="str">
            <v>BI_CSG24</v>
          </cell>
          <cell r="B900" t="str">
            <v>CSG24</v>
          </cell>
          <cell r="C900" t="str">
            <v>BI_CSG24 - Industrial Gas Customers-Minor Blanket</v>
          </cell>
          <cell r="D900" t="str">
            <v>ER_1052</v>
          </cell>
          <cell r="E900" t="str">
            <v>1052</v>
          </cell>
          <cell r="F900" t="str">
            <v>ER_1052 - Industrial Gas Customer Minor Blanket</v>
          </cell>
          <cell r="G900" t="str">
            <v>New Revenue - Growth</v>
          </cell>
          <cell r="H900" t="str">
            <v>Growth Subfunction</v>
          </cell>
          <cell r="I900" t="str">
            <v>Customer Requested</v>
          </cell>
        </row>
        <row r="901">
          <cell r="A901" t="str">
            <v>BI_CSX54</v>
          </cell>
          <cell r="B901" t="str">
            <v>CSX54</v>
          </cell>
          <cell r="C901" t="str">
            <v>BI_CSX54 - CS2 ARO</v>
          </cell>
          <cell r="D901" t="str">
            <v>ER_7500</v>
          </cell>
          <cell r="E901" t="str">
            <v>7500</v>
          </cell>
          <cell r="F901" t="str">
            <v>ER_7500 - FAS 143 ARO</v>
          </cell>
          <cell r="G901" t="str">
            <v>FAS 143 ARO</v>
          </cell>
          <cell r="H901" t="str">
            <v>Outside Regular Capital</v>
          </cell>
          <cell r="I901" t="str">
            <v>No Driver</v>
          </cell>
        </row>
        <row r="902">
          <cell r="A902" t="str">
            <v>BI_CT000</v>
          </cell>
          <cell r="B902" t="str">
            <v>CT000</v>
          </cell>
          <cell r="C902" t="str">
            <v>BI_CT000 - Carlin Bay Substation - New (Transmission)</v>
          </cell>
          <cell r="D902" t="str">
            <v>ER_2480</v>
          </cell>
          <cell r="E902" t="str">
            <v>2480</v>
          </cell>
          <cell r="F902" t="str">
            <v>ER_2480 - Carlin Bay Substation</v>
          </cell>
          <cell r="G902" t="str">
            <v>Transmission - Performance &amp; Capacity</v>
          </cell>
          <cell r="H902" t="str">
            <v>T&amp;D Engineering</v>
          </cell>
          <cell r="I902" t="str">
            <v>Performance &amp; Capacity</v>
          </cell>
        </row>
        <row r="903">
          <cell r="A903" t="str">
            <v>BI_CT001</v>
          </cell>
          <cell r="B903" t="str">
            <v>CT001</v>
          </cell>
          <cell r="C903" t="str">
            <v>BI_CT001 - RAT Protection System Upgrades for PRC-002 (Trans)</v>
          </cell>
          <cell r="D903" t="str">
            <v>ER_2608</v>
          </cell>
          <cell r="E903" t="str">
            <v>2608</v>
          </cell>
          <cell r="F903" t="str">
            <v>ER_2608 - Protection System Upgrades for PRC-002</v>
          </cell>
          <cell r="G903" t="str">
            <v>Protection System Upgrade for PRC-002</v>
          </cell>
          <cell r="H903" t="str">
            <v>T&amp;D Engineering</v>
          </cell>
          <cell r="I903" t="str">
            <v>Mandatory &amp; Compliance</v>
          </cell>
        </row>
        <row r="904">
          <cell r="A904" t="str">
            <v>BI_CT002</v>
          </cell>
          <cell r="B904" t="str">
            <v>CT002</v>
          </cell>
          <cell r="C904" t="str">
            <v>BI_CT002 - KEC Rim Rock Substation Integration (Transmission)</v>
          </cell>
          <cell r="D904" t="str">
            <v>ER_2626</v>
          </cell>
          <cell r="E904" t="str">
            <v>2626</v>
          </cell>
          <cell r="F904" t="str">
            <v>ER_2626 - KEC Rim Rock Substation Integration</v>
          </cell>
          <cell r="G904" t="str">
            <v>Transmission Construction - Compliance</v>
          </cell>
          <cell r="H904" t="str">
            <v>T&amp;D Engineering</v>
          </cell>
          <cell r="I904" t="str">
            <v>Mandatory &amp; Compliance</v>
          </cell>
        </row>
        <row r="905">
          <cell r="A905" t="str">
            <v>BI_CT101</v>
          </cell>
          <cell r="B905" t="str">
            <v>CT101</v>
          </cell>
          <cell r="C905" t="str">
            <v>BI_CT101 - Burke-Thompson A&amp;B 115kV Transmission Rebuld Proj</v>
          </cell>
          <cell r="D905" t="str">
            <v>ER_2550</v>
          </cell>
          <cell r="E905" t="str">
            <v>2550</v>
          </cell>
          <cell r="F905" t="str">
            <v>ER_2550 - Burke-Thompson A&amp;B 115kV Transmission Rebuld Proj</v>
          </cell>
          <cell r="G905" t="str">
            <v>Transmission Major Rebuild - Asset Condition</v>
          </cell>
          <cell r="H905" t="str">
            <v>T&amp;D Engineering</v>
          </cell>
          <cell r="I905" t="str">
            <v>Asset Condition</v>
          </cell>
        </row>
        <row r="906">
          <cell r="A906" t="str">
            <v>BI_CT102</v>
          </cell>
          <cell r="B906" t="str">
            <v>CT102</v>
          </cell>
          <cell r="C906" t="str">
            <v>BI_CT102 - Lancaster Sub: 230kV Transm Interconnection Proj</v>
          </cell>
          <cell r="D906" t="str">
            <v>ER_7050</v>
          </cell>
          <cell r="E906" t="str">
            <v>7050</v>
          </cell>
          <cell r="F906" t="str">
            <v>ER_7050 - Productivity Initiative</v>
          </cell>
          <cell r="G906" t="str">
            <v>Productivity</v>
          </cell>
          <cell r="H906" t="str">
            <v>Productivity Function</v>
          </cell>
          <cell r="I906" t="str">
            <v>No Driver</v>
          </cell>
        </row>
        <row r="907">
          <cell r="A907" t="str">
            <v>BI_CT103</v>
          </cell>
          <cell r="B907" t="str">
            <v>CT103</v>
          </cell>
          <cell r="C907" t="str">
            <v>BI_CT103 - Rathdrum Sub - Reconfigure 115kV to DBDB (Trans)</v>
          </cell>
          <cell r="D907" t="str">
            <v>ER_2204</v>
          </cell>
          <cell r="E907" t="str">
            <v>2204</v>
          </cell>
          <cell r="F907" t="str">
            <v>ER_2204 - Substation Rebuilds</v>
          </cell>
          <cell r="G907" t="str">
            <v>Substation - Station Rebuilds Program</v>
          </cell>
          <cell r="H907" t="str">
            <v>T&amp;D Engineering</v>
          </cell>
          <cell r="I907" t="str">
            <v>Asset Condition</v>
          </cell>
        </row>
        <row r="908">
          <cell r="A908" t="str">
            <v>BI_CT104</v>
          </cell>
          <cell r="B908" t="str">
            <v>CT104</v>
          </cell>
          <cell r="C908" t="str">
            <v>BI_CT104 - Poleline Substation: 115kV Transmission Integration</v>
          </cell>
          <cell r="D908" t="str">
            <v>ER_2204</v>
          </cell>
          <cell r="E908" t="str">
            <v>2204</v>
          </cell>
          <cell r="F908" t="str">
            <v>ER_2204 - Substation Rebuilds</v>
          </cell>
          <cell r="G908" t="str">
            <v>Substation - Station Rebuilds Program</v>
          </cell>
          <cell r="H908" t="str">
            <v>T&amp;D Engineering</v>
          </cell>
          <cell r="I908" t="str">
            <v>Asset Condition</v>
          </cell>
        </row>
        <row r="909">
          <cell r="A909" t="str">
            <v>BI_CT108</v>
          </cell>
          <cell r="B909" t="str">
            <v>CT108</v>
          </cell>
          <cell r="C909" t="str">
            <v>BI_CT108 - Cust Driven Transm Interconnects:KEC Julia St. Sub</v>
          </cell>
          <cell r="D909" t="str">
            <v>ER_2070</v>
          </cell>
          <cell r="E909" t="str">
            <v>2070</v>
          </cell>
          <cell r="F909" t="str">
            <v>ER_2070 - Trans/Dist/Sub Reimbursable Projects</v>
          </cell>
          <cell r="G909" t="str">
            <v>T&amp;D Reimbursable</v>
          </cell>
          <cell r="H909" t="str">
            <v>T&amp;D Engineering</v>
          </cell>
          <cell r="I909" t="str">
            <v>Customer Requested</v>
          </cell>
        </row>
        <row r="910">
          <cell r="A910" t="str">
            <v>BI_CT109</v>
          </cell>
          <cell r="B910" t="str">
            <v>CT109</v>
          </cell>
          <cell r="C910" t="str">
            <v>BI_CT109 - APL-RAT Lancaster Roundabout Relocation</v>
          </cell>
          <cell r="D910" t="str">
            <v>ER_2070</v>
          </cell>
          <cell r="E910" t="str">
            <v>2070</v>
          </cell>
          <cell r="F910" t="str">
            <v>ER_2070 - Trans/Dist/Sub Reimbursable Projects</v>
          </cell>
          <cell r="G910" t="str">
            <v>T&amp;D Reimbursable</v>
          </cell>
          <cell r="H910" t="str">
            <v>T&amp;D Engineering</v>
          </cell>
          <cell r="I910" t="str">
            <v>Customer Requested</v>
          </cell>
        </row>
        <row r="911">
          <cell r="A911" t="str">
            <v>BI_CT200</v>
          </cell>
          <cell r="B911" t="str">
            <v>CT200</v>
          </cell>
          <cell r="C911" t="str">
            <v>BI_CT200 - Blue Creek 115kV Sub Rebuild - Transmiss Integrate</v>
          </cell>
          <cell r="D911" t="str">
            <v>ER_2546</v>
          </cell>
          <cell r="E911" t="str">
            <v>2546</v>
          </cell>
          <cell r="F911" t="str">
            <v>ER_2546 - Blue Creek 115 kV - Rebuild</v>
          </cell>
          <cell r="G911" t="str">
            <v>Substation - Station Rebuilds Program</v>
          </cell>
          <cell r="H911" t="str">
            <v>T&amp;D Engineering</v>
          </cell>
          <cell r="I911" t="str">
            <v>Asset Condition</v>
          </cell>
        </row>
        <row r="912">
          <cell r="A912" t="str">
            <v>BI_CT201</v>
          </cell>
          <cell r="B912" t="str">
            <v>CT201</v>
          </cell>
          <cell r="C912" t="str">
            <v>BI_CT201 - Benewah-Pine Creek 230 Kv:Minor Rebuild</v>
          </cell>
          <cell r="D912" t="str">
            <v>ER_2057</v>
          </cell>
          <cell r="E912" t="str">
            <v>2057</v>
          </cell>
          <cell r="F912" t="str">
            <v>ER_2057 - Transmission Minor Rebuild</v>
          </cell>
          <cell r="G912" t="str">
            <v>Transmission - Minor Rebuild</v>
          </cell>
          <cell r="H912" t="str">
            <v>T&amp;D Engineering</v>
          </cell>
          <cell r="I912" t="str">
            <v>Asset Condition</v>
          </cell>
        </row>
        <row r="913">
          <cell r="A913" t="str">
            <v>BI_CT202</v>
          </cell>
          <cell r="B913" t="str">
            <v>CT202</v>
          </cell>
          <cell r="C913" t="str">
            <v>BI_CT202 - Cabinet-Rathdrum 230kV Transmission Line: LiDAR</v>
          </cell>
          <cell r="D913" t="str">
            <v>ER_2560</v>
          </cell>
          <cell r="E913" t="str">
            <v>2560</v>
          </cell>
          <cell r="F913" t="str">
            <v>ER_2560 - Line Ratings Mitigation Project</v>
          </cell>
          <cell r="G913" t="str">
            <v>Transmission - NERC High Priority Mitigation</v>
          </cell>
          <cell r="H913" t="str">
            <v>T&amp;D Engineering</v>
          </cell>
          <cell r="I913" t="str">
            <v>Mandatory &amp; Compliance</v>
          </cell>
        </row>
        <row r="914">
          <cell r="A914" t="str">
            <v>BI_CT203</v>
          </cell>
          <cell r="B914" t="str">
            <v>CT203</v>
          </cell>
          <cell r="C914" t="str">
            <v>BI_CT203 - Benewah-Pine Creek 230kV Transmission Line: LiDAR</v>
          </cell>
          <cell r="D914" t="str">
            <v>ER_2560</v>
          </cell>
          <cell r="E914" t="str">
            <v>2560</v>
          </cell>
          <cell r="F914" t="str">
            <v>ER_2560 - Line Ratings Mitigation Project</v>
          </cell>
          <cell r="G914" t="str">
            <v>Transmission - NERC High Priority Mitigation</v>
          </cell>
          <cell r="H914" t="str">
            <v>T&amp;D Engineering</v>
          </cell>
          <cell r="I914" t="str">
            <v>Mandatory &amp; Compliance</v>
          </cell>
        </row>
        <row r="915">
          <cell r="A915" t="str">
            <v>BI_CT300</v>
          </cell>
          <cell r="B915" t="str">
            <v>CT300</v>
          </cell>
          <cell r="C915" t="str">
            <v>BI_CT300 - CDA-Pine Creek 115kV Transmission Line: Rebuild</v>
          </cell>
          <cell r="D915" t="str">
            <v>ER_2556</v>
          </cell>
          <cell r="E915" t="str">
            <v>2556</v>
          </cell>
          <cell r="F915" t="str">
            <v>ER_2556 - CDA-Pine Creek 115kV Transmission Line: Rebuild</v>
          </cell>
          <cell r="G915" t="str">
            <v>Transmission Construction - Compliance</v>
          </cell>
          <cell r="H915" t="str">
            <v>T&amp;D Engineering</v>
          </cell>
          <cell r="I915" t="str">
            <v>Mandatory &amp; Compliance</v>
          </cell>
        </row>
        <row r="916">
          <cell r="A916" t="str">
            <v>BI_CT301</v>
          </cell>
          <cell r="B916" t="str">
            <v>CT301</v>
          </cell>
          <cell r="C916" t="str">
            <v>BI_CT301 - Oti-Pf 115 -- Replace Str 5/3</v>
          </cell>
          <cell r="D916" t="str">
            <v>ER_2266</v>
          </cell>
          <cell r="E916" t="str">
            <v>2266</v>
          </cell>
          <cell r="F916" t="str">
            <v>ER_2266 - Pleasant View 243-Ext Underground .7Mi</v>
          </cell>
          <cell r="G916" t="str">
            <v>Regular Capital - Pre Business Case</v>
          </cell>
          <cell r="H916" t="str">
            <v>No Function</v>
          </cell>
          <cell r="I916" t="str">
            <v>No Driver</v>
          </cell>
        </row>
        <row r="917">
          <cell r="A917" t="str">
            <v>BI_CT302</v>
          </cell>
          <cell r="B917" t="str">
            <v>CT302</v>
          </cell>
          <cell r="C917" t="str">
            <v>BI_CT302 - Ramsey-Rathdrum 115kV Reloc Project at Prairie Ave</v>
          </cell>
          <cell r="D917" t="str">
            <v>ER_2070</v>
          </cell>
          <cell r="E917" t="str">
            <v>2070</v>
          </cell>
          <cell r="F917" t="str">
            <v>ER_2070 - Trans/Dist/Sub Reimbursable Projects</v>
          </cell>
          <cell r="G917" t="str">
            <v>T&amp;D Reimbursable</v>
          </cell>
          <cell r="H917" t="str">
            <v>T&amp;D Engineering</v>
          </cell>
          <cell r="I917" t="str">
            <v>Customer Requested</v>
          </cell>
        </row>
        <row r="918">
          <cell r="A918" t="str">
            <v>BI_CT303</v>
          </cell>
          <cell r="B918" t="str">
            <v>CT303</v>
          </cell>
          <cell r="C918" t="str">
            <v>BI_CT303 - Customer Driven Tx Intercxns: KEC Beck Rd Sub</v>
          </cell>
          <cell r="D918" t="str">
            <v>ER_2070</v>
          </cell>
          <cell r="E918" t="str">
            <v>2070</v>
          </cell>
          <cell r="F918" t="str">
            <v>ER_2070 - Trans/Dist/Sub Reimbursable Projects</v>
          </cell>
          <cell r="G918" t="str">
            <v>T&amp;D Reimbursable</v>
          </cell>
          <cell r="H918" t="str">
            <v>T&amp;D Engineering</v>
          </cell>
          <cell r="I918" t="str">
            <v>Customer Requested</v>
          </cell>
        </row>
        <row r="919">
          <cell r="A919" t="str">
            <v>BI_CT304</v>
          </cell>
          <cell r="B919" t="str">
            <v>CT304</v>
          </cell>
          <cell r="C919" t="str">
            <v>BI_CT304 - Benewah-Pine Creek 115kV - Low Priority Rtgs Mit</v>
          </cell>
          <cell r="D919" t="str">
            <v>ER_2579</v>
          </cell>
          <cell r="E919" t="str">
            <v>2579</v>
          </cell>
          <cell r="F919" t="str">
            <v>ER_2579 - Low Priority Ratings Mitigation</v>
          </cell>
          <cell r="G919" t="str">
            <v>Transmission NERC Low-Risk Priority Lines Mitigation</v>
          </cell>
          <cell r="H919" t="str">
            <v>T&amp;D Engineering</v>
          </cell>
          <cell r="I919" t="str">
            <v>Mandatory &amp; Compliance</v>
          </cell>
        </row>
        <row r="920">
          <cell r="A920" t="str">
            <v>BI_CT305</v>
          </cell>
          <cell r="B920" t="str">
            <v>CT305</v>
          </cell>
          <cell r="C920" t="str">
            <v>BI_CT305 - Canfield Substation - New (Transmission)</v>
          </cell>
          <cell r="D920" t="str">
            <v>ER_2274</v>
          </cell>
          <cell r="E920" t="str">
            <v>2274</v>
          </cell>
          <cell r="F920" t="str">
            <v>ER_2274 - New Substations</v>
          </cell>
          <cell r="G920" t="str">
            <v>Substation - New Distribution Station Capacity Program</v>
          </cell>
          <cell r="H920" t="str">
            <v>T&amp;D Engineering</v>
          </cell>
          <cell r="I920" t="str">
            <v>Performance &amp; Capacity</v>
          </cell>
        </row>
        <row r="921">
          <cell r="A921" t="str">
            <v>BI_CT306</v>
          </cell>
          <cell r="B921" t="str">
            <v>CT306</v>
          </cell>
          <cell r="C921" t="str">
            <v>BI_CT306 - Huetter Substation: 115kV Transmission Integration</v>
          </cell>
          <cell r="D921" t="str">
            <v>ER_2204</v>
          </cell>
          <cell r="E921" t="str">
            <v>2204</v>
          </cell>
          <cell r="F921" t="str">
            <v>ER_2204 - Substation Rebuilds</v>
          </cell>
          <cell r="G921" t="str">
            <v>Substation - Station Rebuilds Program</v>
          </cell>
          <cell r="H921" t="str">
            <v>T&amp;D Engineering</v>
          </cell>
          <cell r="I921" t="str">
            <v>Asset Condition</v>
          </cell>
        </row>
        <row r="922">
          <cell r="A922" t="str">
            <v>BI_CT387</v>
          </cell>
          <cell r="B922" t="str">
            <v>CT387</v>
          </cell>
          <cell r="C922" t="str">
            <v>BI_CT387 - Appleway Substation 115kV Integration</v>
          </cell>
          <cell r="D922" t="str">
            <v>ER_2306</v>
          </cell>
          <cell r="E922" t="str">
            <v>2306</v>
          </cell>
          <cell r="F922" t="str">
            <v>ER_2306 - Appleway Sub - Rebuild</v>
          </cell>
          <cell r="G922" t="str">
            <v>Substation - Station Rebuilds Program</v>
          </cell>
          <cell r="H922" t="str">
            <v>T&amp;D Engineering</v>
          </cell>
          <cell r="I922" t="str">
            <v>Asset Condition</v>
          </cell>
        </row>
        <row r="923">
          <cell r="A923" t="str">
            <v>BI_CT396</v>
          </cell>
          <cell r="B923" t="str">
            <v>CT396</v>
          </cell>
          <cell r="C923" t="str">
            <v>BI_CT396 - Ramsey-Rathdrum #2 115 Kv: Reloc @ Govt Rd</v>
          </cell>
          <cell r="D923" t="str">
            <v>ER_2262</v>
          </cell>
          <cell r="E923" t="str">
            <v>2262</v>
          </cell>
          <cell r="F923" t="str">
            <v>ER_2262 - Gov't Way Relocation</v>
          </cell>
          <cell r="G923" t="str">
            <v>Regular Capital - Pre Business Case</v>
          </cell>
          <cell r="H923" t="str">
            <v>No Function</v>
          </cell>
          <cell r="I923" t="str">
            <v>No Driver</v>
          </cell>
        </row>
        <row r="924">
          <cell r="A924" t="str">
            <v>BI_CT401</v>
          </cell>
          <cell r="B924" t="str">
            <v>CT401</v>
          </cell>
          <cell r="C924" t="str">
            <v>BI_CT401 - Cda-Rathdrum 115Kv:Install Tap KEC Hayden Sub</v>
          </cell>
          <cell r="D924" t="str">
            <v>ER_1007</v>
          </cell>
          <cell r="E924" t="str">
            <v>1007</v>
          </cell>
          <cell r="F924" t="str">
            <v>ER_1007 - CdA-Rathdrum 115 Hayden Tap</v>
          </cell>
          <cell r="G924" t="str">
            <v>Regular Capital - Pre Business Case</v>
          </cell>
          <cell r="H924" t="str">
            <v>No Function</v>
          </cell>
          <cell r="I924" t="str">
            <v>No Driver</v>
          </cell>
        </row>
        <row r="925">
          <cell r="A925" t="str">
            <v>BI_CT410</v>
          </cell>
          <cell r="B925" t="str">
            <v>CT410</v>
          </cell>
          <cell r="C925" t="str">
            <v>BI_CT410 - Avondale 115-13 Kv Sub-Integrate Transmission</v>
          </cell>
          <cell r="D925" t="str">
            <v>ER_2270</v>
          </cell>
          <cell r="E925" t="str">
            <v>2270</v>
          </cell>
          <cell r="F925" t="str">
            <v>ER_2270 - Avondale 115 Sub</v>
          </cell>
          <cell r="G925" t="str">
            <v>Regular Capital - Pre Business Case</v>
          </cell>
          <cell r="H925" t="str">
            <v>No Function</v>
          </cell>
          <cell r="I925" t="str">
            <v>No Driver</v>
          </cell>
        </row>
        <row r="926">
          <cell r="A926" t="str">
            <v>BI_CT411</v>
          </cell>
          <cell r="B926" t="str">
            <v>CT411</v>
          </cell>
          <cell r="C926" t="str">
            <v>BI_CT411 - Burke-Pine Creek #3 115kV Relo at Lower Repository</v>
          </cell>
          <cell r="D926" t="str">
            <v>ER_2070</v>
          </cell>
          <cell r="E926" t="str">
            <v>2070</v>
          </cell>
          <cell r="F926" t="str">
            <v>ER_2070 - Trans/Dist/Sub Reimbursable Projects</v>
          </cell>
          <cell r="G926" t="str">
            <v>T&amp;D Reimbursable</v>
          </cell>
          <cell r="H926" t="str">
            <v>T&amp;D Engineering</v>
          </cell>
          <cell r="I926" t="str">
            <v>Customer Requested</v>
          </cell>
        </row>
        <row r="927">
          <cell r="A927" t="str">
            <v>BI_CT500</v>
          </cell>
          <cell r="B927" t="str">
            <v>CT500</v>
          </cell>
          <cell r="C927" t="str">
            <v>BI_CT500 - Ben-Pine Creek 230kV:Construct Double Circuit</v>
          </cell>
          <cell r="D927" t="str">
            <v>ER_2110</v>
          </cell>
          <cell r="E927" t="str">
            <v>2110</v>
          </cell>
          <cell r="F927" t="str">
            <v>ER_2110 - Benewah-Pinecreek Double Circuit 230kV</v>
          </cell>
          <cell r="G927" t="str">
            <v>Regular Capital - Pre Business Case</v>
          </cell>
          <cell r="H927" t="str">
            <v>No Function</v>
          </cell>
          <cell r="I927" t="str">
            <v>No Driver</v>
          </cell>
        </row>
        <row r="928">
          <cell r="A928" t="str">
            <v>BI_CT501</v>
          </cell>
          <cell r="B928" t="str">
            <v>CT501</v>
          </cell>
          <cell r="C928" t="str">
            <v>BI_CT501 - BEN-PCR (StMariesTap) 115kV-Low Prior RatngMitigat</v>
          </cell>
          <cell r="D928" t="str">
            <v>ER_2579</v>
          </cell>
          <cell r="E928" t="str">
            <v>2579</v>
          </cell>
          <cell r="F928" t="str">
            <v>ER_2579 - Low Priority Ratings Mitigation</v>
          </cell>
          <cell r="G928" t="str">
            <v>Transmission NERC Low-Risk Priority Lines Mitigation</v>
          </cell>
          <cell r="H928" t="str">
            <v>T&amp;D Engineering</v>
          </cell>
          <cell r="I928" t="str">
            <v>Mandatory &amp; Compliance</v>
          </cell>
        </row>
        <row r="929">
          <cell r="A929" t="str">
            <v>BI_CT622</v>
          </cell>
          <cell r="B929" t="str">
            <v>CT622</v>
          </cell>
          <cell r="C929" t="str">
            <v>BI_CT622 - CDA-Pine Creek 115kV:Minor Transmission Rebuild</v>
          </cell>
          <cell r="D929" t="str">
            <v>ER_2057</v>
          </cell>
          <cell r="E929" t="str">
            <v>2057</v>
          </cell>
          <cell r="F929" t="str">
            <v>ER_2057 - Transmission Minor Rebuild</v>
          </cell>
          <cell r="G929" t="str">
            <v>Transmission - Minor Rebuild</v>
          </cell>
          <cell r="H929" t="str">
            <v>T&amp;D Engineering</v>
          </cell>
          <cell r="I929" t="str">
            <v>Asset Condition</v>
          </cell>
        </row>
        <row r="930">
          <cell r="A930" t="str">
            <v>BI_CT646</v>
          </cell>
          <cell r="B930" t="str">
            <v>CT646</v>
          </cell>
          <cell r="C930" t="str">
            <v>BI_CT646 - Noxon-Pinecreek 230kV:Ready Fiber Optic</v>
          </cell>
          <cell r="D930" t="str">
            <v>ER_2113</v>
          </cell>
          <cell r="E930" t="str">
            <v>2113</v>
          </cell>
          <cell r="F930" t="str">
            <v>ER_2113 - Noxon-Pinecreek 230kV:Ready Fiber Optic</v>
          </cell>
          <cell r="G930" t="str">
            <v>Regular Capital - Pre Business Case</v>
          </cell>
          <cell r="H930" t="str">
            <v>No Function</v>
          </cell>
          <cell r="I930" t="str">
            <v>No Driver</v>
          </cell>
        </row>
        <row r="931">
          <cell r="A931" t="str">
            <v>BI_CT651</v>
          </cell>
          <cell r="B931" t="str">
            <v>CT651</v>
          </cell>
          <cell r="C931" t="str">
            <v>BI_CT651 - CdA-Rath 115kV:Install Vibration Dampers</v>
          </cell>
          <cell r="D931" t="str">
            <v>ER_2057</v>
          </cell>
          <cell r="E931" t="str">
            <v>2057</v>
          </cell>
          <cell r="F931" t="str">
            <v>ER_2057 - Transmission Minor Rebuild</v>
          </cell>
          <cell r="G931" t="str">
            <v>Transmission - Minor Rebuild</v>
          </cell>
          <cell r="H931" t="str">
            <v>T&amp;D Engineering</v>
          </cell>
          <cell r="I931" t="str">
            <v>Asset Condition</v>
          </cell>
        </row>
        <row r="932">
          <cell r="A932" t="str">
            <v>BI_CT700</v>
          </cell>
          <cell r="B932" t="str">
            <v>CT700</v>
          </cell>
          <cell r="C932" t="str">
            <v>BI_CT700 - CDA Transmission</v>
          </cell>
          <cell r="D932" t="str">
            <v>ER_2301</v>
          </cell>
          <cell r="E932" t="str">
            <v>2301</v>
          </cell>
          <cell r="F932" t="str">
            <v>ER_2301 - Tribal Permits and Settlements</v>
          </cell>
          <cell r="G932" t="str">
            <v>Tribal Permits &amp; Settlements</v>
          </cell>
          <cell r="H932" t="str">
            <v>Other Subfunction</v>
          </cell>
          <cell r="I932" t="str">
            <v>Mandatory &amp; Compliance</v>
          </cell>
        </row>
        <row r="933">
          <cell r="A933" t="str">
            <v>BI_CT77R</v>
          </cell>
          <cell r="B933" t="str">
            <v>CT77R</v>
          </cell>
          <cell r="C933" t="str">
            <v>BI_CT77R - Noxon-PC 230: Relocate at Zanetti Quarry</v>
          </cell>
          <cell r="D933" t="str">
            <v>ER_2070</v>
          </cell>
          <cell r="E933" t="str">
            <v>2070</v>
          </cell>
          <cell r="F933" t="str">
            <v>ER_2070 - Trans/Dist/Sub Reimbursable Projects</v>
          </cell>
          <cell r="G933" t="str">
            <v>T&amp;D Reimbursable</v>
          </cell>
          <cell r="H933" t="str">
            <v>T&amp;D Engineering</v>
          </cell>
          <cell r="I933" t="str">
            <v>Customer Requested</v>
          </cell>
        </row>
        <row r="934">
          <cell r="A934" t="str">
            <v>BI_CT800</v>
          </cell>
          <cell r="B934" t="str">
            <v>CT800</v>
          </cell>
          <cell r="C934" t="str">
            <v>BI_CT800 - Dalton Substation - Rebuild (Transmission)</v>
          </cell>
          <cell r="D934" t="str">
            <v>ER_2274</v>
          </cell>
          <cell r="E934" t="str">
            <v>2274</v>
          </cell>
          <cell r="F934" t="str">
            <v>ER_2274 - New Substations</v>
          </cell>
          <cell r="G934" t="str">
            <v>Substation - New Distribution Station Capacity Program</v>
          </cell>
          <cell r="H934" t="str">
            <v>T&amp;D Engineering</v>
          </cell>
          <cell r="I934" t="str">
            <v>Performance &amp; Capacity</v>
          </cell>
        </row>
        <row r="935">
          <cell r="A935" t="str">
            <v>BI_CT802</v>
          </cell>
          <cell r="B935" t="str">
            <v>CT802</v>
          </cell>
          <cell r="C935" t="str">
            <v>BI_CT802 - Meyer Road Wood to Steel</v>
          </cell>
          <cell r="D935" t="str">
            <v>ER_2452</v>
          </cell>
          <cell r="E935" t="str">
            <v>2452</v>
          </cell>
          <cell r="F935" t="str">
            <v>ER_2452 - Meyer Road Wood to Steel</v>
          </cell>
          <cell r="G935" t="str">
            <v>Regular Capital - Pre Business Case</v>
          </cell>
          <cell r="H935" t="str">
            <v>No Function</v>
          </cell>
          <cell r="I935" t="str">
            <v>No Driver</v>
          </cell>
        </row>
        <row r="936">
          <cell r="A936" t="str">
            <v>BI_CT803</v>
          </cell>
          <cell r="B936" t="str">
            <v>CT803</v>
          </cell>
          <cell r="C936" t="str">
            <v>BI_CT803 - Dower(KEC)-Post Falls 115:Air Switch Tie to PF-Ramsey</v>
          </cell>
          <cell r="D936" t="str">
            <v>ER_2070</v>
          </cell>
          <cell r="E936" t="str">
            <v>2070</v>
          </cell>
          <cell r="F936" t="str">
            <v>ER_2070 - Trans/Dist/Sub Reimbursable Projects</v>
          </cell>
          <cell r="G936" t="str">
            <v>T&amp;D Reimbursable</v>
          </cell>
          <cell r="H936" t="str">
            <v>T&amp;D Engineering</v>
          </cell>
          <cell r="I936" t="str">
            <v>Customer Requested</v>
          </cell>
        </row>
        <row r="937">
          <cell r="A937" t="str">
            <v>BI_CT804</v>
          </cell>
          <cell r="B937" t="str">
            <v>CT804</v>
          </cell>
          <cell r="C937" t="str">
            <v>BI_CT804 - Relo of Rathdrum Lines at Meyer and Boekel</v>
          </cell>
          <cell r="D937" t="str">
            <v>ER_2070</v>
          </cell>
          <cell r="E937" t="str">
            <v>2070</v>
          </cell>
          <cell r="F937" t="str">
            <v>ER_2070 - Trans/Dist/Sub Reimbursable Projects</v>
          </cell>
          <cell r="G937" t="str">
            <v>T&amp;D Reimbursable</v>
          </cell>
          <cell r="H937" t="str">
            <v>T&amp;D Engineering</v>
          </cell>
          <cell r="I937" t="str">
            <v>Customer Requested</v>
          </cell>
        </row>
        <row r="938">
          <cell r="A938" t="str">
            <v>BI_CT805</v>
          </cell>
          <cell r="B938" t="str">
            <v>CT805</v>
          </cell>
          <cell r="C938" t="str">
            <v>BI_CT805 - Relo of RAM-RAT #3 Line at Poleline and Hwy 41</v>
          </cell>
          <cell r="D938" t="str">
            <v>ER_2070</v>
          </cell>
          <cell r="E938" t="str">
            <v>2070</v>
          </cell>
          <cell r="F938" t="str">
            <v>ER_2070 - Trans/Dist/Sub Reimbursable Projects</v>
          </cell>
          <cell r="G938" t="str">
            <v>T&amp;D Reimbursable</v>
          </cell>
          <cell r="H938" t="str">
            <v>T&amp;D Engineering</v>
          </cell>
          <cell r="I938" t="str">
            <v>Customer Requested</v>
          </cell>
        </row>
        <row r="939">
          <cell r="A939" t="str">
            <v>BI_CT806</v>
          </cell>
          <cell r="B939" t="str">
            <v>CT806</v>
          </cell>
          <cell r="C939" t="str">
            <v>BI_CT806 - Relo of RAM-RAT #3 Line at Wyoming and Hwy 41</v>
          </cell>
          <cell r="D939" t="str">
            <v>ER_2070</v>
          </cell>
          <cell r="E939" t="str">
            <v>2070</v>
          </cell>
          <cell r="F939" t="str">
            <v>ER_2070 - Trans/Dist/Sub Reimbursable Projects</v>
          </cell>
          <cell r="G939" t="str">
            <v>T&amp;D Reimbursable</v>
          </cell>
          <cell r="H939" t="str">
            <v>T&amp;D Engineering</v>
          </cell>
          <cell r="I939" t="str">
            <v>Customer Requested</v>
          </cell>
        </row>
        <row r="940">
          <cell r="A940" t="str">
            <v>BI_CT901</v>
          </cell>
          <cell r="B940" t="str">
            <v>CT901</v>
          </cell>
          <cell r="C940" t="str">
            <v>BI_CT901 - Ramsey-Rathdrum #2 115kV:  US 95 Widening</v>
          </cell>
          <cell r="D940" t="str">
            <v>ER_2070</v>
          </cell>
          <cell r="E940" t="str">
            <v>2070</v>
          </cell>
          <cell r="F940" t="str">
            <v>ER_2070 - Trans/Dist/Sub Reimbursable Projects</v>
          </cell>
          <cell r="G940" t="str">
            <v>T&amp;D Reimbursable</v>
          </cell>
          <cell r="H940" t="str">
            <v>T&amp;D Engineering</v>
          </cell>
          <cell r="I940" t="str">
            <v>Customer Requested</v>
          </cell>
        </row>
        <row r="941">
          <cell r="A941" t="str">
            <v>BI_CT902</v>
          </cell>
          <cell r="B941" t="str">
            <v>CT902</v>
          </cell>
          <cell r="C941" t="str">
            <v>BI_CT902 - Coeur d'Alene Benewah-Pine Creek 230kV Trans</v>
          </cell>
          <cell r="D941" t="str">
            <v>ER_2301</v>
          </cell>
          <cell r="E941" t="str">
            <v>2301</v>
          </cell>
          <cell r="F941" t="str">
            <v>ER_2301 - Tribal Permits and Settlements</v>
          </cell>
          <cell r="G941" t="str">
            <v>Tribal Permits &amp; Settlements</v>
          </cell>
          <cell r="H941" t="str">
            <v>Other Subfunction</v>
          </cell>
          <cell r="I941" t="str">
            <v>Mandatory &amp; Compliance</v>
          </cell>
        </row>
        <row r="942">
          <cell r="A942" t="str">
            <v>BI_CT903</v>
          </cell>
          <cell r="B942" t="str">
            <v>CT903</v>
          </cell>
          <cell r="C942" t="str">
            <v>BI_CT903 - Ogara Switching Station - Rebuild (Transmission)</v>
          </cell>
          <cell r="D942" t="str">
            <v>ER_2204</v>
          </cell>
          <cell r="E942" t="str">
            <v>2204</v>
          </cell>
          <cell r="F942" t="str">
            <v>ER_2204 - Substation Rebuilds</v>
          </cell>
          <cell r="G942" t="str">
            <v>Substation - Station Rebuilds Program</v>
          </cell>
          <cell r="H942" t="str">
            <v>T&amp;D Engineering</v>
          </cell>
          <cell r="I942" t="str">
            <v>Asset Condition</v>
          </cell>
        </row>
        <row r="943">
          <cell r="A943" t="str">
            <v>BI_CT906</v>
          </cell>
          <cell r="B943" t="str">
            <v>CT906</v>
          </cell>
          <cell r="C943" t="str">
            <v>BI_CT906 - Idaho Rd 115 Tap</v>
          </cell>
          <cell r="D943" t="str">
            <v>ER_2307</v>
          </cell>
          <cell r="E943" t="str">
            <v>2307</v>
          </cell>
          <cell r="F943" t="str">
            <v>ER_2307 - Idaho Road Sub</v>
          </cell>
          <cell r="G943" t="str">
            <v>Regular Capital - Pre Business Case</v>
          </cell>
          <cell r="H943" t="str">
            <v>No Function</v>
          </cell>
          <cell r="I943" t="str">
            <v>No Driver</v>
          </cell>
        </row>
        <row r="944">
          <cell r="A944" t="str">
            <v>BI_CT907</v>
          </cell>
          <cell r="B944" t="str">
            <v>CT907</v>
          </cell>
          <cell r="C944" t="str">
            <v>BI_CT907 - BLD-RAT 115kV Rebuild for Rock Crusher Distr Extn</v>
          </cell>
          <cell r="D944" t="str">
            <v>ER_2515</v>
          </cell>
          <cell r="E944" t="str">
            <v>2515</v>
          </cell>
          <cell r="F944" t="str">
            <v>ER_2515 - Distribution - CdA East &amp; North</v>
          </cell>
          <cell r="G944" t="str">
            <v>Distribution System Enhancements</v>
          </cell>
          <cell r="H944" t="str">
            <v>T&amp;D Engineering</v>
          </cell>
          <cell r="I944" t="str">
            <v>Performance &amp; Capacity</v>
          </cell>
        </row>
        <row r="945">
          <cell r="A945" t="str">
            <v>BI_CT908</v>
          </cell>
          <cell r="B945" t="str">
            <v>CT908</v>
          </cell>
          <cell r="C945" t="str">
            <v>BI_CT908 - Benewah-Pine Creek 230kV Trans Rebuild Project</v>
          </cell>
          <cell r="D945" t="str">
            <v>ER_2594</v>
          </cell>
          <cell r="E945" t="str">
            <v>2594</v>
          </cell>
          <cell r="F945" t="str">
            <v>ER_2594 - Benewah-Pine Creek 230kV Trans Rebuild Project</v>
          </cell>
          <cell r="G945" t="str">
            <v>Transmission Major Rebuild - Asset Condition</v>
          </cell>
          <cell r="H945" t="str">
            <v>T&amp;D Engineering</v>
          </cell>
          <cell r="I945" t="str">
            <v>Asset Condition</v>
          </cell>
        </row>
        <row r="946">
          <cell r="A946" t="str">
            <v>BI_CT909</v>
          </cell>
          <cell r="B946" t="str">
            <v>CT909</v>
          </cell>
          <cell r="C946" t="str">
            <v>BI_CT909 - Poleline 115kV Substation (Trans)</v>
          </cell>
          <cell r="D946" t="str">
            <v>ER_2204</v>
          </cell>
          <cell r="E946" t="str">
            <v>2204</v>
          </cell>
          <cell r="F946" t="str">
            <v>ER_2204 - Substation Rebuilds</v>
          </cell>
          <cell r="G946" t="str">
            <v>Substation - Station Rebuilds Program</v>
          </cell>
          <cell r="H946" t="str">
            <v>T&amp;D Engineering</v>
          </cell>
          <cell r="I946" t="str">
            <v>Asset Condition</v>
          </cell>
        </row>
        <row r="947">
          <cell r="A947" t="str">
            <v>BI_CT910</v>
          </cell>
          <cell r="B947" t="str">
            <v>CT910</v>
          </cell>
          <cell r="C947" t="str">
            <v>BI_CT910 - Ogara to Carlin Bay: New 115kV Transmission Line</v>
          </cell>
          <cell r="D947" t="str">
            <v>ER_2480</v>
          </cell>
          <cell r="E947" t="str">
            <v>2480</v>
          </cell>
          <cell r="F947" t="str">
            <v>ER_2480 - Carlin Bay Substation</v>
          </cell>
          <cell r="G947" t="str">
            <v>Transmission - Performance &amp; Capacity</v>
          </cell>
          <cell r="H947" t="str">
            <v>T&amp;D Engineering</v>
          </cell>
          <cell r="I947" t="str">
            <v>Performance &amp; Capacity</v>
          </cell>
        </row>
        <row r="948">
          <cell r="A948" t="str">
            <v>BI_CY605</v>
          </cell>
          <cell r="B948" t="str">
            <v>CY605</v>
          </cell>
          <cell r="C948" t="str">
            <v>BI_CY605 - CDA/RAT Fiber Connectivity</v>
          </cell>
          <cell r="D948" t="str">
            <v>ER_5102</v>
          </cell>
          <cell r="E948" t="str">
            <v>5102</v>
          </cell>
          <cell r="F948" t="str">
            <v>ER_5102 - Private Transport</v>
          </cell>
          <cell r="G948" t="str">
            <v>Regular Capital - Pre Business Case</v>
          </cell>
          <cell r="H948" t="str">
            <v>No Function</v>
          </cell>
          <cell r="I948" t="str">
            <v>No Driver</v>
          </cell>
        </row>
        <row r="949">
          <cell r="A949" t="str">
            <v>BI_DD300</v>
          </cell>
          <cell r="B949" t="str">
            <v>DD300</v>
          </cell>
          <cell r="C949" t="str">
            <v>BI_DD300 - Deer Park 12F1 Tie on Wildrose</v>
          </cell>
          <cell r="D949" t="str">
            <v>ER_2514</v>
          </cell>
          <cell r="E949" t="str">
            <v>2514</v>
          </cell>
          <cell r="F949" t="str">
            <v>ER_2514 - Distribution - Spokane North &amp; West</v>
          </cell>
          <cell r="G949" t="str">
            <v>Distribution System Enhancements</v>
          </cell>
          <cell r="H949" t="str">
            <v>T&amp;D Engineering</v>
          </cell>
          <cell r="I949" t="str">
            <v>Performance &amp; Capacity</v>
          </cell>
        </row>
        <row r="950">
          <cell r="A950" t="str">
            <v>BI_DD301</v>
          </cell>
          <cell r="B950" t="str">
            <v>DD301</v>
          </cell>
          <cell r="C950" t="str">
            <v>BI_DD301 - DEE12F1 Midline (protection req)</v>
          </cell>
          <cell r="D950" t="str">
            <v>ER_2514</v>
          </cell>
          <cell r="E950" t="str">
            <v>2514</v>
          </cell>
          <cell r="F950" t="str">
            <v>ER_2514 - Distribution - Spokane North &amp; West</v>
          </cell>
          <cell r="G950" t="str">
            <v>Distribution System Enhancements</v>
          </cell>
          <cell r="H950" t="str">
            <v>T&amp;D Engineering</v>
          </cell>
          <cell r="I950" t="str">
            <v>Performance &amp; Capacity</v>
          </cell>
        </row>
        <row r="951">
          <cell r="A951" t="str">
            <v>BI_DD400</v>
          </cell>
          <cell r="B951" t="str">
            <v>DD400</v>
          </cell>
          <cell r="C951" t="str">
            <v>BI_DD400 - Colbert 12F2 Green Bluff Tie</v>
          </cell>
          <cell r="D951" t="str">
            <v>ER_2514</v>
          </cell>
          <cell r="E951" t="str">
            <v>2514</v>
          </cell>
          <cell r="F951" t="str">
            <v>ER_2514 - Distribution - Spokane North &amp; West</v>
          </cell>
          <cell r="G951" t="str">
            <v>Distribution System Enhancements</v>
          </cell>
          <cell r="H951" t="str">
            <v>T&amp;D Engineering</v>
          </cell>
          <cell r="I951" t="str">
            <v>Performance &amp; Capacity</v>
          </cell>
        </row>
        <row r="952">
          <cell r="A952" t="str">
            <v>BI_DD401</v>
          </cell>
          <cell r="B952" t="str">
            <v>DD401</v>
          </cell>
          <cell r="C952" t="str">
            <v>BI_DD401 - Loon Lk 12F2 Deer Lk Narrows xing</v>
          </cell>
          <cell r="D952" t="str">
            <v>ER_2514</v>
          </cell>
          <cell r="E952" t="str">
            <v>2514</v>
          </cell>
          <cell r="F952" t="str">
            <v>ER_2514 - Distribution - Spokane North &amp; West</v>
          </cell>
          <cell r="G952" t="str">
            <v>Distribution System Enhancements</v>
          </cell>
          <cell r="H952" t="str">
            <v>T&amp;D Engineering</v>
          </cell>
          <cell r="I952" t="str">
            <v>Performance &amp; Capacity</v>
          </cell>
        </row>
        <row r="953">
          <cell r="A953" t="str">
            <v>BI_DD402</v>
          </cell>
          <cell r="B953" t="str">
            <v>DD402</v>
          </cell>
          <cell r="C953" t="str">
            <v>BI_DD402 - Colbert 12F1 Recond Midway 1 mi</v>
          </cell>
          <cell r="D953" t="str">
            <v>ER_2514</v>
          </cell>
          <cell r="E953" t="str">
            <v>2514</v>
          </cell>
          <cell r="F953" t="str">
            <v>ER_2514 - Distribution - Spokane North &amp; West</v>
          </cell>
          <cell r="G953" t="str">
            <v>Distribution System Enhancements</v>
          </cell>
          <cell r="H953" t="str">
            <v>T&amp;D Engineering</v>
          </cell>
          <cell r="I953" t="str">
            <v>Performance &amp; Capacity</v>
          </cell>
        </row>
        <row r="954">
          <cell r="A954" t="str">
            <v>BI_DD403</v>
          </cell>
          <cell r="B954" t="str">
            <v>DD403</v>
          </cell>
          <cell r="C954" t="str">
            <v>BI_DD403 - Deer Park 12F2 bear Lk-Antler tie</v>
          </cell>
          <cell r="D954" t="str">
            <v>ER_2514</v>
          </cell>
          <cell r="E954" t="str">
            <v>2514</v>
          </cell>
          <cell r="F954" t="str">
            <v>ER_2514 - Distribution - Spokane North &amp; West</v>
          </cell>
          <cell r="G954" t="str">
            <v>Distribution System Enhancements</v>
          </cell>
          <cell r="H954" t="str">
            <v>T&amp;D Engineering</v>
          </cell>
          <cell r="I954" t="str">
            <v>Performance &amp; Capacity</v>
          </cell>
        </row>
        <row r="955">
          <cell r="A955" t="str">
            <v>BI_DD500</v>
          </cell>
          <cell r="B955" t="str">
            <v>DD500</v>
          </cell>
          <cell r="C955" t="str">
            <v>BI_DD500 - Deer Park 12F2 Recond to LOO 12F1</v>
          </cell>
          <cell r="D955" t="str">
            <v>ER_2514</v>
          </cell>
          <cell r="E955" t="str">
            <v>2514</v>
          </cell>
          <cell r="F955" t="str">
            <v>ER_2514 - Distribution - Spokane North &amp; West</v>
          </cell>
          <cell r="G955" t="str">
            <v>Distribution System Enhancements</v>
          </cell>
          <cell r="H955" t="str">
            <v>T&amp;D Engineering</v>
          </cell>
          <cell r="I955" t="str">
            <v>Performance &amp; Capacity</v>
          </cell>
        </row>
        <row r="956">
          <cell r="A956" t="str">
            <v>BI_DD800</v>
          </cell>
          <cell r="B956" t="str">
            <v>DD800</v>
          </cell>
          <cell r="C956" t="str">
            <v>BI_DD800 - PDL 1201 Tie to PDL 1208</v>
          </cell>
          <cell r="D956" t="str">
            <v>ER_2516</v>
          </cell>
          <cell r="E956" t="str">
            <v>2516</v>
          </cell>
          <cell r="F956" t="str">
            <v>ER_2516 - Distribution - Pullman &amp; Lewis Clark</v>
          </cell>
          <cell r="G956" t="str">
            <v>Distribution System Enhancements</v>
          </cell>
          <cell r="H956" t="str">
            <v>T&amp;D Engineering</v>
          </cell>
          <cell r="I956" t="str">
            <v>Performance &amp; Capacity</v>
          </cell>
        </row>
        <row r="957">
          <cell r="A957" t="str">
            <v>BI_DD801</v>
          </cell>
          <cell r="B957" t="str">
            <v>DD801</v>
          </cell>
          <cell r="C957" t="str">
            <v>BI_DD801 - DRY1208 to PDL1202 - Fair &amp; 13th St</v>
          </cell>
          <cell r="D957" t="str">
            <v>ER_2516</v>
          </cell>
          <cell r="E957" t="str">
            <v>2516</v>
          </cell>
          <cell r="F957" t="str">
            <v>ER_2516 - Distribution - Pullman &amp; Lewis Clark</v>
          </cell>
          <cell r="G957" t="str">
            <v>Distribution System Enhancements</v>
          </cell>
          <cell r="H957" t="str">
            <v>T&amp;D Engineering</v>
          </cell>
          <cell r="I957" t="str">
            <v>Performance &amp; Capacity</v>
          </cell>
        </row>
        <row r="958">
          <cell r="A958" t="str">
            <v>BI_DD802</v>
          </cell>
          <cell r="B958" t="str">
            <v>DD802</v>
          </cell>
          <cell r="C958" t="str">
            <v>BI_DD802 - MLN12F1  Grid Modernization</v>
          </cell>
          <cell r="D958" t="str">
            <v>ER_2470</v>
          </cell>
          <cell r="E958" t="str">
            <v>2470</v>
          </cell>
          <cell r="F958" t="str">
            <v>ER_2470 - Dist Grid Modernization</v>
          </cell>
          <cell r="G958" t="str">
            <v>Distribution Grid Modernization</v>
          </cell>
          <cell r="H958" t="str">
            <v>T&amp;D Operations</v>
          </cell>
          <cell r="I958" t="str">
            <v>Asset Condition</v>
          </cell>
        </row>
        <row r="959">
          <cell r="A959" t="str">
            <v>BI_DD900</v>
          </cell>
          <cell r="B959" t="str">
            <v>DD900</v>
          </cell>
          <cell r="C959" t="str">
            <v>BI_DD900 - LOO12F2 Grid Modernization</v>
          </cell>
          <cell r="D959" t="str">
            <v>ER_2470</v>
          </cell>
          <cell r="E959" t="str">
            <v>2470</v>
          </cell>
          <cell r="F959" t="str">
            <v>ER_2470 - Dist Grid Modernization</v>
          </cell>
          <cell r="G959" t="str">
            <v>Distribution Grid Modernization</v>
          </cell>
          <cell r="H959" t="str">
            <v>T&amp;D Operations</v>
          </cell>
          <cell r="I959" t="str">
            <v>Asset Condition</v>
          </cell>
        </row>
        <row r="960">
          <cell r="A960" t="str">
            <v>BI_DD901</v>
          </cell>
          <cell r="B960" t="str">
            <v>DD901</v>
          </cell>
          <cell r="C960" t="str">
            <v>BI_DD901 - LOO12F2 Grid Modernization Automation</v>
          </cell>
          <cell r="D960" t="str">
            <v>ER_2599</v>
          </cell>
          <cell r="E960" t="str">
            <v>2599</v>
          </cell>
          <cell r="F960" t="str">
            <v>ER_2599 - Grid Mod Automation</v>
          </cell>
          <cell r="G960" t="str">
            <v>Distribution Grid Modernization</v>
          </cell>
          <cell r="H960" t="str">
            <v>T&amp;D Operations</v>
          </cell>
          <cell r="I960" t="str">
            <v>Asset Condition</v>
          </cell>
        </row>
        <row r="961">
          <cell r="A961" t="str">
            <v>BI_DD902</v>
          </cell>
          <cell r="B961" t="str">
            <v>DD902</v>
          </cell>
          <cell r="C961" t="str">
            <v>BI_DD902 - DEP 12F2 Grote Rd Recond (1m)</v>
          </cell>
          <cell r="D961" t="str">
            <v>ER_2514</v>
          </cell>
          <cell r="E961" t="str">
            <v>2514</v>
          </cell>
          <cell r="F961" t="str">
            <v>ER_2514 - Distribution - Spokane North &amp; West</v>
          </cell>
          <cell r="G961" t="str">
            <v>Distribution System Enhancements</v>
          </cell>
          <cell r="H961" t="str">
            <v>T&amp;D Engineering</v>
          </cell>
          <cell r="I961" t="str">
            <v>Performance &amp; Capacity</v>
          </cell>
        </row>
        <row r="962">
          <cell r="A962" t="str">
            <v>BI_DD990</v>
          </cell>
          <cell r="B962" t="str">
            <v>DD990</v>
          </cell>
          <cell r="C962" t="str">
            <v>BI_DD990 - Deer Park Area - Dx Performance and Capacity</v>
          </cell>
          <cell r="D962" t="str">
            <v>ER_2514</v>
          </cell>
          <cell r="E962" t="str">
            <v>2514</v>
          </cell>
          <cell r="F962" t="str">
            <v>ER_2514 - Distribution - Spokane North &amp; West</v>
          </cell>
          <cell r="G962" t="str">
            <v>Distribution System Enhancements</v>
          </cell>
          <cell r="H962" t="str">
            <v>T&amp;D Engineering</v>
          </cell>
          <cell r="I962" t="str">
            <v>Performance &amp; Capacity</v>
          </cell>
        </row>
        <row r="963">
          <cell r="A963" t="str">
            <v>BI_DG000</v>
          </cell>
          <cell r="B963" t="str">
            <v>DG000</v>
          </cell>
          <cell r="C963" t="str">
            <v>BI_DG000 - Little Falls Intake Gate Replacement</v>
          </cell>
          <cell r="D963" t="str">
            <v>ER_4204</v>
          </cell>
          <cell r="E963" t="str">
            <v>4204</v>
          </cell>
          <cell r="F963" t="str">
            <v>ER_4204 - Little Falls Intake Gate Replacement</v>
          </cell>
          <cell r="G963" t="str">
            <v>Little Falls Intake Gate Replacement</v>
          </cell>
          <cell r="H963" t="str">
            <v>Generation Subfunction</v>
          </cell>
          <cell r="I963" t="str">
            <v>Asset Condition</v>
          </cell>
        </row>
        <row r="964">
          <cell r="A964" t="str">
            <v>BI_DG100</v>
          </cell>
          <cell r="B964" t="str">
            <v>DG100</v>
          </cell>
          <cell r="C964" t="str">
            <v>BI_DG100 - LF Powerhouse Redevelopment</v>
          </cell>
          <cell r="D964" t="str">
            <v>ER_4152</v>
          </cell>
          <cell r="E964" t="str">
            <v>4152</v>
          </cell>
          <cell r="F964" t="str">
            <v>ER_4152 - Little Falls Powerhouse Redevelopment</v>
          </cell>
          <cell r="G964" t="str">
            <v>Little Falls Plant Upgrade</v>
          </cell>
          <cell r="H964" t="str">
            <v>Generation Subfunction</v>
          </cell>
          <cell r="I964" t="str">
            <v>Asset Condition</v>
          </cell>
        </row>
        <row r="965">
          <cell r="A965" t="str">
            <v>BI_DG401</v>
          </cell>
          <cell r="B965" t="str">
            <v>DG401</v>
          </cell>
          <cell r="C965" t="str">
            <v>BI_DG401 - Little Falls Stability Project</v>
          </cell>
          <cell r="D965" t="str">
            <v>ER_6001</v>
          </cell>
          <cell r="E965" t="str">
            <v>6001</v>
          </cell>
          <cell r="F965" t="str">
            <v>ER_6001 - Hydro Generation Minor Blanket</v>
          </cell>
          <cell r="G965" t="str">
            <v>Hydro Safety Minor Blanket</v>
          </cell>
          <cell r="H965" t="str">
            <v>Environmental Subfunction</v>
          </cell>
          <cell r="I965" t="str">
            <v>Mandatory &amp; Compliance</v>
          </cell>
        </row>
        <row r="966">
          <cell r="A966" t="str">
            <v>BI_DG500</v>
          </cell>
          <cell r="B966" t="str">
            <v>DG500</v>
          </cell>
          <cell r="C966" t="str">
            <v>BI_DG500 - LF HED - Install Obermeyer Gate</v>
          </cell>
          <cell r="D966" t="str">
            <v>ER_4179</v>
          </cell>
          <cell r="E966" t="str">
            <v>4179</v>
          </cell>
          <cell r="F966" t="str">
            <v>ER_4179 - LF Spillway Flashboard Replacement</v>
          </cell>
          <cell r="G966" t="str">
            <v>Little Falls Spillway Flashboard Replacement</v>
          </cell>
          <cell r="H966" t="str">
            <v>Generation Subfunction</v>
          </cell>
          <cell r="I966" t="str">
            <v>Asset Condition</v>
          </cell>
        </row>
        <row r="967">
          <cell r="A967" t="str">
            <v>BI_DN001</v>
          </cell>
          <cell r="B967" t="str">
            <v>DN001</v>
          </cell>
          <cell r="C967" t="str">
            <v>BI_DN001 - Cathodic Protection - Clarkston</v>
          </cell>
          <cell r="D967" t="str">
            <v>ER_3004</v>
          </cell>
          <cell r="E967" t="str">
            <v>3004</v>
          </cell>
          <cell r="F967" t="str">
            <v>ER_3004 - Cathodic Protection-Minor Blanket</v>
          </cell>
          <cell r="G967" t="str">
            <v>Gas Cathodic Protection Program</v>
          </cell>
          <cell r="H967" t="str">
            <v>Gas Subfunction</v>
          </cell>
          <cell r="I967" t="str">
            <v>Mandatory &amp; Compliance</v>
          </cell>
        </row>
        <row r="968">
          <cell r="A968" t="str">
            <v>BI_DS305</v>
          </cell>
          <cell r="B968" t="str">
            <v>DS305</v>
          </cell>
          <cell r="C968" t="str">
            <v>BI_DS305 - Clearwater 115Sub-Upgrade Metering New Contract</v>
          </cell>
          <cell r="D968" t="str">
            <v>ER_2229</v>
          </cell>
          <cell r="E968" t="str">
            <v>2229</v>
          </cell>
          <cell r="F968" t="str">
            <v>ER_2229 - Clearwater 115Sub Upgrade</v>
          </cell>
          <cell r="G968" t="str">
            <v>Regular Capital - Pre Business Case</v>
          </cell>
          <cell r="H968" t="str">
            <v>No Function</v>
          </cell>
          <cell r="I968" t="str">
            <v>No Driver</v>
          </cell>
        </row>
        <row r="969">
          <cell r="A969" t="str">
            <v>BI_EG000</v>
          </cell>
          <cell r="B969" t="str">
            <v>EG000</v>
          </cell>
          <cell r="C969" t="str">
            <v>BI_EG000 - LL HED Emergency Generator Plant</v>
          </cell>
          <cell r="D969" t="str">
            <v>ER_4183</v>
          </cell>
          <cell r="E969" t="str">
            <v>4183</v>
          </cell>
          <cell r="F969" t="str">
            <v>ER_4183 - LL HED Emergency Generator Plant</v>
          </cell>
          <cell r="G969" t="str">
            <v>Long Lake Replace Plant Emergency Generator</v>
          </cell>
          <cell r="H969" t="str">
            <v>Generation Subfunction</v>
          </cell>
          <cell r="I969" t="str">
            <v>Asset Condition</v>
          </cell>
        </row>
        <row r="970">
          <cell r="A970" t="str">
            <v>BI_EG201</v>
          </cell>
          <cell r="B970" t="str">
            <v>EG201</v>
          </cell>
          <cell r="C970" t="str">
            <v>BI_EG201 - Long Lake Plant Upgrades</v>
          </cell>
          <cell r="D970" t="str">
            <v>ER_4164</v>
          </cell>
          <cell r="E970" t="str">
            <v>4164</v>
          </cell>
          <cell r="F970" t="str">
            <v>ER_4164 - Long Lake Plant Upgrades</v>
          </cell>
          <cell r="G970" t="str">
            <v>Long Lake Plant Upgrade</v>
          </cell>
          <cell r="H970" t="str">
            <v>Generation Subfunction</v>
          </cell>
          <cell r="I970" t="str">
            <v>Asset Condition</v>
          </cell>
        </row>
        <row r="971">
          <cell r="A971" t="str">
            <v>BI_EG202</v>
          </cell>
          <cell r="B971" t="str">
            <v>EG202</v>
          </cell>
          <cell r="C971" t="str">
            <v>BI_EG202 - Long Lake Modernization ET Support</v>
          </cell>
          <cell r="D971" t="str">
            <v>ER_4164</v>
          </cell>
          <cell r="E971" t="str">
            <v>4164</v>
          </cell>
          <cell r="F971" t="str">
            <v>ER_4164 - Long Lake Plant Upgrades</v>
          </cell>
          <cell r="G971" t="str">
            <v>Long Lake Plant Upgrade</v>
          </cell>
          <cell r="H971" t="str">
            <v>Generation Subfunction</v>
          </cell>
          <cell r="I971" t="str">
            <v>Asset Condition</v>
          </cell>
        </row>
        <row r="972">
          <cell r="A972" t="str">
            <v>BI_EG203</v>
          </cell>
          <cell r="B972" t="str">
            <v>EG203</v>
          </cell>
          <cell r="C972" t="str">
            <v>BI_EG203 - Long Lake Facility Upgrades - Phase 1</v>
          </cell>
          <cell r="D972" t="str">
            <v>ER_4164</v>
          </cell>
          <cell r="E972" t="str">
            <v>4164</v>
          </cell>
          <cell r="F972" t="str">
            <v>ER_4164 - Long Lake Plant Upgrades</v>
          </cell>
          <cell r="G972" t="str">
            <v>Long Lake Plant Upgrade</v>
          </cell>
          <cell r="H972" t="str">
            <v>Generation Subfunction</v>
          </cell>
          <cell r="I972" t="str">
            <v>Asset Condition</v>
          </cell>
        </row>
        <row r="973">
          <cell r="A973" t="str">
            <v>BI_EG300</v>
          </cell>
          <cell r="B973" t="str">
            <v>EG300</v>
          </cell>
          <cell r="C973" t="str">
            <v>BI_EG300 - Long Lake HED Replace Field Windings</v>
          </cell>
          <cell r="D973" t="str">
            <v>ER_4169</v>
          </cell>
          <cell r="E973" t="str">
            <v>4169</v>
          </cell>
          <cell r="F973" t="str">
            <v>ER_4169 - Long Lake HED Replace Field Windings</v>
          </cell>
          <cell r="G973" t="str">
            <v>Long Lake Replace Field Windings</v>
          </cell>
          <cell r="H973" t="str">
            <v>Generation Subfunction</v>
          </cell>
          <cell r="I973" t="str">
            <v>No Driver</v>
          </cell>
        </row>
        <row r="974">
          <cell r="A974" t="str">
            <v>BI_EG500</v>
          </cell>
          <cell r="B974" t="str">
            <v>EG500</v>
          </cell>
          <cell r="C974" t="str">
            <v>BI_EG500 - Long Lake Incline Elevator Replacement Project</v>
          </cell>
          <cell r="D974" t="str">
            <v>ER_4218</v>
          </cell>
          <cell r="E974" t="str">
            <v>4218</v>
          </cell>
          <cell r="F974" t="str">
            <v>ER_4218 - Long Lake Incline Elevator Replacement Project</v>
          </cell>
          <cell r="G974" t="str">
            <v>Long Lake Incline Elevator Replacement Project</v>
          </cell>
          <cell r="H974" t="str">
            <v>Generation Subfunction</v>
          </cell>
          <cell r="I974" t="str">
            <v>Asset Condition</v>
          </cell>
        </row>
        <row r="975">
          <cell r="A975" t="str">
            <v>BI_EG700</v>
          </cell>
          <cell r="B975" t="str">
            <v>EG700</v>
          </cell>
          <cell r="C975" t="str">
            <v>BI_EG700 - LL HED Stability Enhancement</v>
          </cell>
          <cell r="D975" t="str">
            <v>ER_4188</v>
          </cell>
          <cell r="E975" t="str">
            <v>4188</v>
          </cell>
          <cell r="F975" t="str">
            <v>ER_4188 - LL HED Stability Enhancement</v>
          </cell>
          <cell r="G975" t="str">
            <v>Long Lake Stability Enhancement</v>
          </cell>
          <cell r="H975" t="str">
            <v>Generation Subfunction</v>
          </cell>
          <cell r="I975" t="str">
            <v>Mandatory &amp; Compliance</v>
          </cell>
        </row>
        <row r="976">
          <cell r="A976" t="str">
            <v>BI_FC000</v>
          </cell>
          <cell r="B976" t="str">
            <v>FC000</v>
          </cell>
          <cell r="C976" t="str">
            <v>BI_FC000 - Saddle Mountain Phase 2 Integration (Comm)</v>
          </cell>
          <cell r="D976" t="str">
            <v>ER_2616</v>
          </cell>
          <cell r="E976" t="str">
            <v>2616</v>
          </cell>
          <cell r="F976" t="str">
            <v>ER_2616 - Saddle Mountain Integration Phase 2</v>
          </cell>
          <cell r="G976" t="str">
            <v>Saddle Mountain 230/115kV Station (New) Integration Project Phase 2</v>
          </cell>
          <cell r="H976" t="str">
            <v>T&amp;D Engineering</v>
          </cell>
          <cell r="I976" t="str">
            <v>Mandatory &amp; Compliance</v>
          </cell>
        </row>
        <row r="977">
          <cell r="A977" t="str">
            <v>BI_FC001</v>
          </cell>
          <cell r="B977" t="str">
            <v>FC001</v>
          </cell>
          <cell r="C977" t="str">
            <v>BI_FC001 - Metro 115kV Substation Rebuild - ET_Security</v>
          </cell>
          <cell r="D977" t="str">
            <v>ER_2616</v>
          </cell>
          <cell r="E977" t="str">
            <v>2616</v>
          </cell>
          <cell r="F977" t="str">
            <v>ER_2616 - Saddle Mountain Integration Phase 2</v>
          </cell>
          <cell r="G977" t="str">
            <v>Saddle Mountain 230/115kV Station (New) Integration Project Phase 2</v>
          </cell>
          <cell r="H977" t="str">
            <v>T&amp;D Engineering</v>
          </cell>
          <cell r="I977" t="str">
            <v>Mandatory &amp; Compliance</v>
          </cell>
        </row>
        <row r="978">
          <cell r="A978" t="str">
            <v>BI_FC002</v>
          </cell>
          <cell r="B978" t="str">
            <v>FC002</v>
          </cell>
          <cell r="C978" t="str">
            <v>BI_FC002 - Saddle Mountain Phase 2 - Security Monitoring</v>
          </cell>
          <cell r="D978" t="str">
            <v>ER_2616</v>
          </cell>
          <cell r="E978" t="str">
            <v>2616</v>
          </cell>
          <cell r="F978" t="str">
            <v>ER_2616 - Saddle Mountain Integration Phase 2</v>
          </cell>
          <cell r="G978" t="str">
            <v>Saddle Mountain 230/115kV Station (New) Integration Project Phase 2</v>
          </cell>
          <cell r="H978" t="str">
            <v>T&amp;D Engineering</v>
          </cell>
          <cell r="I978" t="str">
            <v>Mandatory &amp; Compliance</v>
          </cell>
        </row>
        <row r="979">
          <cell r="A979" t="str">
            <v>BI_FC003</v>
          </cell>
          <cell r="B979" t="str">
            <v>FC003</v>
          </cell>
          <cell r="C979" t="str">
            <v>BI_FC003 - Saddle Mountain Phase 2 - Backhaul Comm</v>
          </cell>
          <cell r="D979" t="str">
            <v>ER_2616</v>
          </cell>
          <cell r="E979" t="str">
            <v>2616</v>
          </cell>
          <cell r="F979" t="str">
            <v>ER_2616 - Saddle Mountain Integration Phase 2</v>
          </cell>
          <cell r="G979" t="str">
            <v>Saddle Mountain 230/115kV Station (New) Integration Project Phase 2</v>
          </cell>
          <cell r="H979" t="str">
            <v>T&amp;D Engineering</v>
          </cell>
          <cell r="I979" t="str">
            <v>Mandatory &amp; Compliance</v>
          </cell>
        </row>
        <row r="980">
          <cell r="A980" t="str">
            <v>BI_FC100</v>
          </cell>
          <cell r="B980" t="str">
            <v>FC100</v>
          </cell>
          <cell r="C980" t="str">
            <v>BI_FC100 - Othello Area OPGW</v>
          </cell>
          <cell r="D980" t="str">
            <v>ER_2616</v>
          </cell>
          <cell r="E980" t="str">
            <v>2616</v>
          </cell>
          <cell r="F980" t="str">
            <v>ER_2616 - Saddle Mountain Integration Phase 2</v>
          </cell>
          <cell r="G980" t="str">
            <v>Saddle Mountain 230/115kV Station (New) Integration Project Phase 2</v>
          </cell>
          <cell r="H980" t="str">
            <v>T&amp;D Engineering</v>
          </cell>
          <cell r="I980" t="str">
            <v>Mandatory &amp; Compliance</v>
          </cell>
        </row>
        <row r="981">
          <cell r="A981" t="str">
            <v>BI_FC800</v>
          </cell>
          <cell r="B981" t="str">
            <v>FC800</v>
          </cell>
          <cell r="C981" t="str">
            <v>BI_FC800 - Roxboro 115kV Sub: Comms Integration</v>
          </cell>
          <cell r="D981" t="str">
            <v>ER_2618</v>
          </cell>
          <cell r="E981" t="str">
            <v>2618</v>
          </cell>
          <cell r="F981" t="str">
            <v>ER_2618 - Rattlesnake Flat 115kV Wind Farm Project</v>
          </cell>
          <cell r="G981" t="str">
            <v>Rattlesnake Flat Wind Farm Project 115kV Integration Project</v>
          </cell>
          <cell r="H981" t="str">
            <v>T&amp;D Engineering</v>
          </cell>
          <cell r="I981" t="str">
            <v>Customer Requested</v>
          </cell>
        </row>
        <row r="982">
          <cell r="A982" t="str">
            <v>BI_FC801</v>
          </cell>
          <cell r="B982" t="str">
            <v>FC801</v>
          </cell>
          <cell r="C982" t="str">
            <v>BI_FC801 - Warden 115kV Sub: Comms Integration</v>
          </cell>
          <cell r="D982" t="str">
            <v>ER_2618</v>
          </cell>
          <cell r="E982" t="str">
            <v>2618</v>
          </cell>
          <cell r="F982" t="str">
            <v>ER_2618 - Rattlesnake Flat 115kV Wind Farm Project</v>
          </cell>
          <cell r="G982" t="str">
            <v>Rattlesnake Flat Wind Farm Project 115kV Integration Project</v>
          </cell>
          <cell r="H982" t="str">
            <v>T&amp;D Engineering</v>
          </cell>
          <cell r="I982" t="str">
            <v>Customer Requested</v>
          </cell>
        </row>
        <row r="983">
          <cell r="A983" t="str">
            <v>BI_FC802</v>
          </cell>
          <cell r="B983" t="str">
            <v>FC802</v>
          </cell>
          <cell r="C983" t="str">
            <v>BI_FC802 - Lind 115kV Sub: Comms Integration</v>
          </cell>
          <cell r="D983" t="str">
            <v>ER_2618</v>
          </cell>
          <cell r="E983" t="str">
            <v>2618</v>
          </cell>
          <cell r="F983" t="str">
            <v>ER_2618 - Rattlesnake Flat 115kV Wind Farm Project</v>
          </cell>
          <cell r="G983" t="str">
            <v>Rattlesnake Flat Wind Farm Project 115kV Integration Project</v>
          </cell>
          <cell r="H983" t="str">
            <v>T&amp;D Engineering</v>
          </cell>
          <cell r="I983" t="str">
            <v>Customer Requested</v>
          </cell>
        </row>
        <row r="984">
          <cell r="A984" t="str">
            <v>BI_FD000</v>
          </cell>
          <cell r="B984" t="str">
            <v>FD000</v>
          </cell>
          <cell r="C984" t="str">
            <v>BI_FD000 - Othello-Warde #2 115kV Tx Line Rbld: Dist Underbld</v>
          </cell>
          <cell r="D984" t="str">
            <v>ER_2616</v>
          </cell>
          <cell r="E984" t="str">
            <v>2616</v>
          </cell>
          <cell r="F984" t="str">
            <v>ER_2616 - Saddle Mountain Integration Phase 2</v>
          </cell>
          <cell r="G984" t="str">
            <v>Saddle Mountain 230/115kV Station (New) Integration Project Phase 2</v>
          </cell>
          <cell r="H984" t="str">
            <v>T&amp;D Engineering</v>
          </cell>
          <cell r="I984" t="str">
            <v>Mandatory &amp; Compliance</v>
          </cell>
        </row>
        <row r="985">
          <cell r="A985" t="str">
            <v>BI_FD101</v>
          </cell>
          <cell r="B985" t="str">
            <v>FD101</v>
          </cell>
          <cell r="C985" t="str">
            <v>BI_FD101 - SOT 522/523-Recond 6A</v>
          </cell>
          <cell r="D985" t="str">
            <v>ER_2514</v>
          </cell>
          <cell r="E985" t="str">
            <v>2514</v>
          </cell>
          <cell r="F985" t="str">
            <v>ER_2514 - Distribution - Spokane North &amp; West</v>
          </cell>
          <cell r="G985" t="str">
            <v>Distribution System Enhancements</v>
          </cell>
          <cell r="H985" t="str">
            <v>T&amp;D Engineering</v>
          </cell>
          <cell r="I985" t="str">
            <v>Performance &amp; Capacity</v>
          </cell>
        </row>
        <row r="986">
          <cell r="A986" t="str">
            <v>BI_FD102</v>
          </cell>
          <cell r="B986" t="str">
            <v>FD102</v>
          </cell>
          <cell r="C986" t="str">
            <v>BI_FD102 - Washtucna 12F1 - WAS781</v>
          </cell>
          <cell r="D986" t="str">
            <v>ER_2514</v>
          </cell>
          <cell r="E986" t="str">
            <v>2514</v>
          </cell>
          <cell r="F986" t="str">
            <v>ER_2514 - Distribution - Spokane North &amp; West</v>
          </cell>
          <cell r="G986" t="str">
            <v>Distribution System Enhancements</v>
          </cell>
          <cell r="H986" t="str">
            <v>T&amp;D Engineering</v>
          </cell>
          <cell r="I986" t="str">
            <v>Performance &amp; Capacity</v>
          </cell>
        </row>
        <row r="987">
          <cell r="A987" t="str">
            <v>BI_FD200</v>
          </cell>
          <cell r="B987" t="str">
            <v>FD200</v>
          </cell>
          <cell r="C987" t="str">
            <v>BI_FD200 - Long Lake - Cnv OH to UG (USFWS)</v>
          </cell>
          <cell r="D987" t="str">
            <v>ER_2514</v>
          </cell>
          <cell r="E987" t="str">
            <v>2514</v>
          </cell>
          <cell r="F987" t="str">
            <v>ER_2514 - Distribution - Spokane North &amp; West</v>
          </cell>
          <cell r="G987" t="str">
            <v>Distribution System Enhancements</v>
          </cell>
          <cell r="H987" t="str">
            <v>T&amp;D Engineering</v>
          </cell>
          <cell r="I987" t="str">
            <v>Performance &amp; Capacity</v>
          </cell>
        </row>
        <row r="988">
          <cell r="A988" t="str">
            <v>BI_FD300</v>
          </cell>
          <cell r="B988" t="str">
            <v>FD300</v>
          </cell>
          <cell r="C988" t="str">
            <v>BI_FD300 - ROX751 Recond(9)</v>
          </cell>
          <cell r="D988" t="str">
            <v>ER_2414</v>
          </cell>
          <cell r="E988" t="str">
            <v>2414</v>
          </cell>
          <cell r="F988" t="str">
            <v>ER_2414 - Sys-Dist Reliability-Improve Worst Fdrs</v>
          </cell>
          <cell r="G988" t="str">
            <v>Distribution System Enhancements</v>
          </cell>
          <cell r="H988" t="str">
            <v>T&amp;D Engineering</v>
          </cell>
          <cell r="I988" t="str">
            <v>Performance &amp; Capacity</v>
          </cell>
        </row>
        <row r="989">
          <cell r="A989" t="str">
            <v>BI_FD301</v>
          </cell>
          <cell r="B989" t="str">
            <v>FD301</v>
          </cell>
          <cell r="C989" t="str">
            <v>BI_FD301 - SPG761 - Recond Small CU</v>
          </cell>
          <cell r="D989" t="str">
            <v>ER_2514</v>
          </cell>
          <cell r="E989" t="str">
            <v>2514</v>
          </cell>
          <cell r="F989" t="str">
            <v>ER_2514 - Distribution - Spokane North &amp; West</v>
          </cell>
          <cell r="G989" t="str">
            <v>Distribution System Enhancements</v>
          </cell>
          <cell r="H989" t="str">
            <v>T&amp;D Engineering</v>
          </cell>
          <cell r="I989" t="str">
            <v>Performance &amp; Capacity</v>
          </cell>
        </row>
        <row r="990">
          <cell r="A990" t="str">
            <v>BI_FD302</v>
          </cell>
          <cell r="B990" t="str">
            <v>FD302</v>
          </cell>
          <cell r="C990" t="str">
            <v>BI_FD302 - LIN711 - Convert to 25kV - tie Rox751</v>
          </cell>
          <cell r="D990" t="str">
            <v>ER_2514</v>
          </cell>
          <cell r="E990" t="str">
            <v>2514</v>
          </cell>
          <cell r="F990" t="str">
            <v>ER_2514 - Distribution - Spokane North &amp; West</v>
          </cell>
          <cell r="G990" t="str">
            <v>Distribution System Enhancements</v>
          </cell>
          <cell r="H990" t="str">
            <v>T&amp;D Engineering</v>
          </cell>
          <cell r="I990" t="str">
            <v>Performance &amp; Capacity</v>
          </cell>
        </row>
        <row r="991">
          <cell r="A991" t="str">
            <v>BI_FD400</v>
          </cell>
          <cell r="B991" t="str">
            <v>FD400</v>
          </cell>
          <cell r="C991" t="str">
            <v>BI_FD400 - OTH502 Feeder Upgrade</v>
          </cell>
          <cell r="D991" t="str">
            <v>ER_2470</v>
          </cell>
          <cell r="E991" t="str">
            <v>2470</v>
          </cell>
          <cell r="F991" t="str">
            <v>ER_2470 - Dist Grid Modernization</v>
          </cell>
          <cell r="G991" t="str">
            <v>Distribution Grid Modernization</v>
          </cell>
          <cell r="H991" t="str">
            <v>T&amp;D Operations</v>
          </cell>
          <cell r="I991" t="str">
            <v>Asset Condition</v>
          </cell>
        </row>
        <row r="992">
          <cell r="A992" t="str">
            <v>BI_FD500</v>
          </cell>
          <cell r="B992" t="str">
            <v>FD500</v>
          </cell>
          <cell r="C992" t="str">
            <v>BI_FD500 - Bruce Siding 531 - Construct Feeder</v>
          </cell>
          <cell r="D992" t="str">
            <v>ER_2325</v>
          </cell>
          <cell r="E992" t="str">
            <v>2325</v>
          </cell>
          <cell r="F992" t="str">
            <v>ER_2325 - Bruce Siding Sub - Construct New 115 kV Sub</v>
          </cell>
          <cell r="G992" t="str">
            <v>Regular Capital - Pre Business Case</v>
          </cell>
          <cell r="H992" t="str">
            <v>No Function</v>
          </cell>
          <cell r="I992" t="str">
            <v>No Driver</v>
          </cell>
        </row>
        <row r="993">
          <cell r="A993" t="str">
            <v>BI_FD501</v>
          </cell>
          <cell r="B993" t="str">
            <v>FD501</v>
          </cell>
          <cell r="C993" t="str">
            <v>BI_FD501 - Othello 502 - Convert McCain to UG</v>
          </cell>
          <cell r="D993" t="str">
            <v>ER_2350</v>
          </cell>
          <cell r="E993" t="str">
            <v>2350</v>
          </cell>
          <cell r="F993" t="str">
            <v>ER_2350 - Othello 502-Convert McCain Underground</v>
          </cell>
          <cell r="G993" t="str">
            <v>Regular Capital - Pre Business Case</v>
          </cell>
          <cell r="H993" t="str">
            <v>No Function</v>
          </cell>
          <cell r="I993" t="str">
            <v>No Driver</v>
          </cell>
        </row>
        <row r="994">
          <cell r="A994" t="str">
            <v>BI_FD502</v>
          </cell>
          <cell r="B994" t="str">
            <v>FD502</v>
          </cell>
          <cell r="C994" t="str">
            <v>BI_FD502 - SPR761 Feeder Upgrade</v>
          </cell>
          <cell r="D994" t="str">
            <v>ER_2470</v>
          </cell>
          <cell r="E994" t="str">
            <v>2470</v>
          </cell>
          <cell r="F994" t="str">
            <v>ER_2470 - Dist Grid Modernization</v>
          </cell>
          <cell r="G994" t="str">
            <v>Distribution Grid Modernization</v>
          </cell>
          <cell r="H994" t="str">
            <v>T&amp;D Operations</v>
          </cell>
          <cell r="I994" t="str">
            <v>Asset Condition</v>
          </cell>
        </row>
        <row r="995">
          <cell r="A995" t="str">
            <v>BI_FD700</v>
          </cell>
          <cell r="B995" t="str">
            <v>FD700</v>
          </cell>
          <cell r="C995" t="str">
            <v>BI_FD700 - Lee&amp;Reynolds 2nd Xfm:  Integrate Distribution Circuits</v>
          </cell>
          <cell r="D995" t="str">
            <v>ER_2204</v>
          </cell>
          <cell r="E995" t="str">
            <v>2204</v>
          </cell>
          <cell r="F995" t="str">
            <v>ER_2204 - Substation Rebuilds</v>
          </cell>
          <cell r="G995" t="str">
            <v>Substation - Station Rebuilds Program</v>
          </cell>
          <cell r="H995" t="str">
            <v>T&amp;D Engineering</v>
          </cell>
          <cell r="I995" t="str">
            <v>Asset Condition</v>
          </cell>
        </row>
        <row r="996">
          <cell r="A996" t="str">
            <v>BI_FD701</v>
          </cell>
          <cell r="B996" t="str">
            <v>FD701</v>
          </cell>
          <cell r="C996" t="str">
            <v>BI_FD701 - Othello City 115/13V Sub Rebuild Dist Integration</v>
          </cell>
          <cell r="D996" t="str">
            <v>ER_2204</v>
          </cell>
          <cell r="E996" t="str">
            <v>2204</v>
          </cell>
          <cell r="F996" t="str">
            <v>ER_2204 - Substation Rebuilds</v>
          </cell>
          <cell r="G996" t="str">
            <v>Substation - Station Rebuilds Program</v>
          </cell>
          <cell r="H996" t="str">
            <v>T&amp;D Engineering</v>
          </cell>
          <cell r="I996" t="str">
            <v>Asset Condition</v>
          </cell>
        </row>
        <row r="997">
          <cell r="A997" t="str">
            <v>BI_FD705</v>
          </cell>
          <cell r="B997" t="str">
            <v>FD705</v>
          </cell>
          <cell r="C997" t="str">
            <v>BI_FD705 - Lind Sub - Solar Farm Interconnection (Dx)</v>
          </cell>
          <cell r="D997" t="str">
            <v>ER_2609</v>
          </cell>
          <cell r="E997" t="str">
            <v>2609</v>
          </cell>
          <cell r="F997" t="str">
            <v>ER_2609 - Lind Solar Project #53 Interconnection</v>
          </cell>
          <cell r="G997" t="str">
            <v>Lind Solar Project #53 Interconnection</v>
          </cell>
          <cell r="H997" t="str">
            <v>T&amp;D Engineering</v>
          </cell>
          <cell r="I997" t="str">
            <v>Customer Requested</v>
          </cell>
        </row>
        <row r="998">
          <cell r="A998" t="str">
            <v>BI_FD800</v>
          </cell>
          <cell r="B998" t="str">
            <v>FD800</v>
          </cell>
          <cell r="C998" t="str">
            <v>BI_FD800 - Othello Area Automated Distribution Switching</v>
          </cell>
          <cell r="D998" t="str">
            <v>ER_2514</v>
          </cell>
          <cell r="E998" t="str">
            <v>2514</v>
          </cell>
          <cell r="F998" t="str">
            <v>ER_2514 - Distribution - Spokane North &amp; West</v>
          </cell>
          <cell r="G998" t="str">
            <v>Distribution System Enhancements</v>
          </cell>
          <cell r="H998" t="str">
            <v>T&amp;D Engineering</v>
          </cell>
          <cell r="I998" t="str">
            <v>Performance &amp; Capacity</v>
          </cell>
        </row>
        <row r="999">
          <cell r="A999" t="str">
            <v>BI_FD801</v>
          </cell>
          <cell r="B999" t="str">
            <v>FD801</v>
          </cell>
          <cell r="C999" t="str">
            <v>BI_FD801 - Saddle Mountain Phase 2 Integration (Dist)</v>
          </cell>
          <cell r="D999" t="str">
            <v>ER_2616</v>
          </cell>
          <cell r="E999" t="str">
            <v>2616</v>
          </cell>
          <cell r="F999" t="str">
            <v>ER_2616 - Saddle Mountain Integration Phase 2</v>
          </cell>
          <cell r="G999" t="str">
            <v>Saddle Mountain 230/115kV Station (New) Integration Project Phase 2</v>
          </cell>
          <cell r="H999" t="str">
            <v>T&amp;D Engineering</v>
          </cell>
          <cell r="I999" t="str">
            <v>Mandatory &amp; Compliance</v>
          </cell>
        </row>
        <row r="1000">
          <cell r="A1000" t="str">
            <v>BI_FD802</v>
          </cell>
          <cell r="B1000" t="str">
            <v>FD802</v>
          </cell>
          <cell r="C1000" t="str">
            <v>BI_FD802 - Lind-Washtucna 115kV Tx: Lind-Neilson Dst Underbld</v>
          </cell>
          <cell r="D1000" t="str">
            <v>ER_2618</v>
          </cell>
          <cell r="E1000" t="str">
            <v>2618</v>
          </cell>
          <cell r="F1000" t="str">
            <v>ER_2618 - Rattlesnake Flat 115kV Wind Farm Project</v>
          </cell>
          <cell r="G1000" t="str">
            <v>Rattlesnake Flat Wind Farm Project 115kV Integration Project</v>
          </cell>
          <cell r="H1000" t="str">
            <v>T&amp;D Engineering</v>
          </cell>
          <cell r="I1000" t="str">
            <v>Customer Requested</v>
          </cell>
        </row>
        <row r="1001">
          <cell r="A1001" t="str">
            <v>BI_FD805</v>
          </cell>
          <cell r="B1001" t="str">
            <v>FD805</v>
          </cell>
          <cell r="C1001" t="str">
            <v>BI_FD805 - Neilson 115kV Substation: Distribution Support</v>
          </cell>
          <cell r="D1001" t="str">
            <v>ER_2618</v>
          </cell>
          <cell r="E1001" t="str">
            <v>2618</v>
          </cell>
          <cell r="F1001" t="str">
            <v>ER_2618 - Rattlesnake Flat 115kV Wind Farm Project</v>
          </cell>
          <cell r="G1001" t="str">
            <v>Rattlesnake Flat Wind Farm Project 115kV Integration Project</v>
          </cell>
          <cell r="H1001" t="str">
            <v>T&amp;D Engineering</v>
          </cell>
          <cell r="I1001" t="str">
            <v>Customer Requested</v>
          </cell>
        </row>
        <row r="1002">
          <cell r="A1002" t="str">
            <v>BI_FD900</v>
          </cell>
          <cell r="B1002" t="str">
            <v>FD900</v>
          </cell>
          <cell r="C1002" t="str">
            <v>BI_FD900 - L&amp;R 515 Recond to backup Bruce Crossing</v>
          </cell>
          <cell r="D1002" t="str">
            <v>ER_2514</v>
          </cell>
          <cell r="E1002" t="str">
            <v>2514</v>
          </cell>
          <cell r="F1002" t="str">
            <v>ER_2514 - Distribution - Spokane North &amp; West</v>
          </cell>
          <cell r="G1002" t="str">
            <v>Distribution System Enhancements</v>
          </cell>
          <cell r="H1002" t="str">
            <v>T&amp;D Engineering</v>
          </cell>
          <cell r="I1002" t="str">
            <v>Performance &amp; Capacity</v>
          </cell>
        </row>
        <row r="1003">
          <cell r="A1003" t="str">
            <v>BI_FD901</v>
          </cell>
          <cell r="B1003" t="str">
            <v>FD901</v>
          </cell>
          <cell r="C1003" t="str">
            <v>BI_FD901 - SOT 522 Recond along HWY 26</v>
          </cell>
          <cell r="D1003" t="str">
            <v>ER_2514</v>
          </cell>
          <cell r="E1003" t="str">
            <v>2514</v>
          </cell>
          <cell r="F1003" t="str">
            <v>ER_2514 - Distribution - Spokane North &amp; West</v>
          </cell>
          <cell r="G1003" t="str">
            <v>Distribution System Enhancements</v>
          </cell>
          <cell r="H1003" t="str">
            <v>T&amp;D Engineering</v>
          </cell>
          <cell r="I1003" t="str">
            <v>Performance &amp; Capacity</v>
          </cell>
        </row>
        <row r="1004">
          <cell r="A1004" t="str">
            <v>BI_FD990</v>
          </cell>
          <cell r="B1004" t="str">
            <v>FD990</v>
          </cell>
          <cell r="C1004" t="str">
            <v>BI_FD990 - Othello Area - Dx Performance and Capacity</v>
          </cell>
          <cell r="D1004" t="str">
            <v>ER_2623</v>
          </cell>
          <cell r="E1004" t="str">
            <v>2623</v>
          </cell>
          <cell r="F1004" t="str">
            <v>ER_2623 - Distribution - Big Bend, North &amp; West</v>
          </cell>
          <cell r="G1004" t="str">
            <v>Distribution System Enhancements</v>
          </cell>
          <cell r="H1004" t="str">
            <v>T&amp;D Engineering</v>
          </cell>
          <cell r="I1004" t="str">
            <v>Performance &amp; Capacity</v>
          </cell>
        </row>
        <row r="1005">
          <cell r="A1005" t="str">
            <v>BI_FG100</v>
          </cell>
          <cell r="B1005" t="str">
            <v>FG100</v>
          </cell>
          <cell r="C1005" t="str">
            <v>BI_FG100 - Upper Falls HED Unit Upgrade</v>
          </cell>
          <cell r="D1005" t="str">
            <v>ER_4189</v>
          </cell>
          <cell r="E1005" t="str">
            <v>4189</v>
          </cell>
          <cell r="F1005" t="str">
            <v>ER_4189 - Upper Falls HED Unit Upgrade</v>
          </cell>
          <cell r="G1005" t="str">
            <v>Upper Falls Unit Upgrade</v>
          </cell>
          <cell r="H1005" t="str">
            <v>Generation Subfunction</v>
          </cell>
          <cell r="I1005" t="str">
            <v>Performance &amp; Capacity</v>
          </cell>
        </row>
        <row r="1006">
          <cell r="A1006" t="str">
            <v>BI_FG101</v>
          </cell>
          <cell r="B1006" t="str">
            <v>FG101</v>
          </cell>
          <cell r="C1006" t="str">
            <v>BI_FG101 - UF &amp; MS Permanent Backup Generator</v>
          </cell>
          <cell r="D1006" t="str">
            <v>ER_4190</v>
          </cell>
          <cell r="E1006" t="str">
            <v>4190</v>
          </cell>
          <cell r="F1006" t="str">
            <v>ER_4190 - UF &amp; MS Permanent Backup Generator</v>
          </cell>
          <cell r="G1006" t="str">
            <v>Upper Falls and Monroe Street Permanent Backup Generator</v>
          </cell>
          <cell r="H1006" t="str">
            <v>Generation Subfunction</v>
          </cell>
          <cell r="I1006" t="str">
            <v>Performance &amp; Capacity</v>
          </cell>
        </row>
        <row r="1007">
          <cell r="A1007" t="str">
            <v>BI_FG400</v>
          </cell>
          <cell r="B1007" t="str">
            <v>FG400</v>
          </cell>
          <cell r="C1007" t="str">
            <v>BI_FG400 - Upper Falls Trash Rake Replacement</v>
          </cell>
          <cell r="D1007" t="str">
            <v>ER_4211</v>
          </cell>
          <cell r="E1007" t="str">
            <v>4211</v>
          </cell>
          <cell r="F1007" t="str">
            <v>ER_4211 - Upper Falls Trash Rake Replacement</v>
          </cell>
          <cell r="G1007" t="str">
            <v>Upper Falls Trash Rake Replacement</v>
          </cell>
          <cell r="H1007" t="str">
            <v>Generation Subfunction</v>
          </cell>
          <cell r="I1007" t="str">
            <v>Asset Condition</v>
          </cell>
        </row>
        <row r="1008">
          <cell r="A1008" t="str">
            <v>BI_FG500</v>
          </cell>
          <cell r="B1008" t="str">
            <v>FG500</v>
          </cell>
          <cell r="C1008" t="str">
            <v>BI_FG500 - Upper Falls Control Works Spillway Modernization</v>
          </cell>
          <cell r="D1008" t="str">
            <v>ER_4219</v>
          </cell>
          <cell r="E1008" t="str">
            <v>4219</v>
          </cell>
          <cell r="F1008" t="str">
            <v>ER_4219 - Upper Falls Control Works Spillway Modernization</v>
          </cell>
          <cell r="G1008" t="str">
            <v>Upper Falls Control Works Spillway Modernization</v>
          </cell>
          <cell r="H1008" t="str">
            <v>Generation Subfunction</v>
          </cell>
          <cell r="I1008" t="str">
            <v>Asset Condition</v>
          </cell>
        </row>
        <row r="1009">
          <cell r="A1009" t="str">
            <v>BI_FIN10</v>
          </cell>
          <cell r="B1009" t="str">
            <v>FIN10</v>
          </cell>
          <cell r="C1009" t="str">
            <v>BI_FIN10 - Physical Inventory Adjustments-Elec</v>
          </cell>
          <cell r="D1009" t="str">
            <v>ER_1000</v>
          </cell>
          <cell r="E1009" t="str">
            <v>1000</v>
          </cell>
          <cell r="F1009" t="str">
            <v>ER_1000 - Electric Revenue Blanket</v>
          </cell>
          <cell r="G1009" t="str">
            <v>New Revenue - Growth</v>
          </cell>
          <cell r="H1009" t="str">
            <v>Growth Subfunction</v>
          </cell>
          <cell r="I1009" t="str">
            <v>Customer Requested</v>
          </cell>
        </row>
        <row r="1010">
          <cell r="A1010" t="str">
            <v>BI_FIN11</v>
          </cell>
          <cell r="B1010" t="str">
            <v>FIN11</v>
          </cell>
          <cell r="C1010" t="str">
            <v>BI_FIN11 - Physical Inventory Adjustments-Gas</v>
          </cell>
          <cell r="D1010" t="str">
            <v>ER_1001</v>
          </cell>
          <cell r="E1010" t="str">
            <v>1001</v>
          </cell>
          <cell r="F1010" t="str">
            <v>ER_1001 - Gas Revenue Blanket</v>
          </cell>
          <cell r="G1010" t="str">
            <v>New Revenue - Growth</v>
          </cell>
          <cell r="H1010" t="str">
            <v>Growth Subfunction</v>
          </cell>
          <cell r="I1010" t="str">
            <v>Customer Requested</v>
          </cell>
        </row>
        <row r="1011">
          <cell r="A1011" t="str">
            <v>BI_FIN13</v>
          </cell>
          <cell r="B1011" t="str">
            <v>FIN13</v>
          </cell>
          <cell r="C1011" t="str">
            <v>BI_FIN13 - Physical Inventory Adjustments-ORCA</v>
          </cell>
          <cell r="D1011" t="str">
            <v>ER_1001</v>
          </cell>
          <cell r="E1011" t="str">
            <v>1001</v>
          </cell>
          <cell r="F1011" t="str">
            <v>ER_1001 - Gas Revenue Blanket</v>
          </cell>
          <cell r="G1011" t="str">
            <v>New Revenue - Growth</v>
          </cell>
          <cell r="H1011" t="str">
            <v>Growth Subfunction</v>
          </cell>
          <cell r="I1011" t="str">
            <v>Customer Requested</v>
          </cell>
        </row>
        <row r="1012">
          <cell r="A1012" t="str">
            <v>BI_FS401</v>
          </cell>
          <cell r="B1012" t="str">
            <v>FS401</v>
          </cell>
          <cell r="C1012" t="str">
            <v>BI_FS401 - Othello 115 Sub - Crash Barrier Design</v>
          </cell>
          <cell r="D1012" t="str">
            <v>ER_2241</v>
          </cell>
          <cell r="E1012" t="str">
            <v>2241</v>
          </cell>
          <cell r="F1012" t="str">
            <v>ER_2241 - Othello 115 Sub</v>
          </cell>
          <cell r="G1012" t="str">
            <v>Regular Capital - Pre Business Case</v>
          </cell>
          <cell r="H1012" t="str">
            <v>No Function</v>
          </cell>
          <cell r="I1012" t="str">
            <v>No Driver</v>
          </cell>
        </row>
        <row r="1013">
          <cell r="A1013" t="str">
            <v>BI_FS402</v>
          </cell>
          <cell r="B1013" t="str">
            <v>FS402</v>
          </cell>
          <cell r="C1013" t="str">
            <v>BI_FS402 - Sprague 115 kV Substation - Minor Rebuild</v>
          </cell>
          <cell r="D1013" t="str">
            <v>ER_2204</v>
          </cell>
          <cell r="E1013" t="str">
            <v>2204</v>
          </cell>
          <cell r="F1013" t="str">
            <v>ER_2204 - Substation Rebuilds</v>
          </cell>
          <cell r="G1013" t="str">
            <v>Substation - Station Rebuilds Program</v>
          </cell>
          <cell r="H1013" t="str">
            <v>T&amp;D Engineering</v>
          </cell>
          <cell r="I1013" t="str">
            <v>Asset Condition</v>
          </cell>
        </row>
        <row r="1014">
          <cell r="A1014" t="str">
            <v>BI_FS500</v>
          </cell>
          <cell r="B1014" t="str">
            <v>FS500</v>
          </cell>
          <cell r="C1014" t="str">
            <v>BI_FS500 - Bruce Siding Sub - Construct New 115 kV Sub</v>
          </cell>
          <cell r="D1014" t="str">
            <v>ER_2325</v>
          </cell>
          <cell r="E1014" t="str">
            <v>2325</v>
          </cell>
          <cell r="F1014" t="str">
            <v>ER_2325 - Bruce Siding Sub - Construct New 115 kV Sub</v>
          </cell>
          <cell r="G1014" t="str">
            <v>Regular Capital - Pre Business Case</v>
          </cell>
          <cell r="H1014" t="str">
            <v>No Function</v>
          </cell>
          <cell r="I1014" t="str">
            <v>No Driver</v>
          </cell>
        </row>
        <row r="1015">
          <cell r="A1015" t="str">
            <v>BI_FS501</v>
          </cell>
          <cell r="B1015" t="str">
            <v>FS501</v>
          </cell>
          <cell r="C1015" t="str">
            <v>BI_FS501 - Bruce Rd. Substation - Property</v>
          </cell>
          <cell r="D1015" t="str">
            <v>ER_2274</v>
          </cell>
          <cell r="E1015" t="str">
            <v>2274</v>
          </cell>
          <cell r="F1015" t="str">
            <v>ER_2274 - New Substations</v>
          </cell>
          <cell r="G1015" t="str">
            <v>Substation - New Distribution Station Capacity Program</v>
          </cell>
          <cell r="H1015" t="str">
            <v>T&amp;D Engineering</v>
          </cell>
          <cell r="I1015" t="str">
            <v>Performance &amp; Capacity</v>
          </cell>
        </row>
        <row r="1016">
          <cell r="A1016" t="str">
            <v>BI_FS700</v>
          </cell>
          <cell r="B1016" t="str">
            <v>FS700</v>
          </cell>
          <cell r="C1016" t="str">
            <v>BI_FS700 - Lee &amp; Reynolds Sub 115/13V Capacity Increase</v>
          </cell>
          <cell r="D1016" t="str">
            <v>ER_2204</v>
          </cell>
          <cell r="E1016" t="str">
            <v>2204</v>
          </cell>
          <cell r="F1016" t="str">
            <v>ER_2204 - Substation Rebuilds</v>
          </cell>
          <cell r="G1016" t="str">
            <v>Substation - Station Rebuilds Program</v>
          </cell>
          <cell r="H1016" t="str">
            <v>T&amp;D Engineering</v>
          </cell>
          <cell r="I1016" t="str">
            <v>Asset Condition</v>
          </cell>
        </row>
        <row r="1017">
          <cell r="A1017" t="str">
            <v>BI_FS701</v>
          </cell>
          <cell r="B1017" t="str">
            <v>FS701</v>
          </cell>
          <cell r="C1017" t="str">
            <v>BI_FS701 - Othello City 115/13V Substation Rebuild</v>
          </cell>
          <cell r="D1017" t="str">
            <v>ER_2204</v>
          </cell>
          <cell r="E1017" t="str">
            <v>2204</v>
          </cell>
          <cell r="F1017" t="str">
            <v>ER_2204 - Substation Rebuilds</v>
          </cell>
          <cell r="G1017" t="str">
            <v>Substation - Station Rebuilds Program</v>
          </cell>
          <cell r="H1017" t="str">
            <v>T&amp;D Engineering</v>
          </cell>
          <cell r="I1017" t="str">
            <v>Asset Condition</v>
          </cell>
        </row>
        <row r="1018">
          <cell r="A1018" t="str">
            <v>BI_FS702</v>
          </cell>
          <cell r="B1018" t="str">
            <v>FS702</v>
          </cell>
          <cell r="C1018" t="str">
            <v>BI_FS702 - Saddle Mountain Integration (Substation Work)</v>
          </cell>
          <cell r="D1018" t="str">
            <v>ER_2605</v>
          </cell>
          <cell r="E1018" t="str">
            <v>2605</v>
          </cell>
          <cell r="F1018" t="str">
            <v>ER_2605 - Saddle Mountain Integration</v>
          </cell>
          <cell r="G1018" t="str">
            <v>Saddle Mountain 230/115kV Station (New) Integration Project Phase 1</v>
          </cell>
          <cell r="H1018" t="str">
            <v>T&amp;D Engineering</v>
          </cell>
          <cell r="I1018" t="str">
            <v>Mandatory &amp; Compliance</v>
          </cell>
        </row>
        <row r="1019">
          <cell r="A1019" t="str">
            <v>BI_FS705</v>
          </cell>
          <cell r="B1019" t="str">
            <v>FS705</v>
          </cell>
          <cell r="C1019" t="str">
            <v>BI_FS705 - Lind Sub - Solar Farm Interconnection (Sub)</v>
          </cell>
          <cell r="D1019" t="str">
            <v>ER_2609</v>
          </cell>
          <cell r="E1019" t="str">
            <v>2609</v>
          </cell>
          <cell r="F1019" t="str">
            <v>ER_2609 - Lind Solar Project #53 Interconnection</v>
          </cell>
          <cell r="G1019" t="str">
            <v>Lind Solar Project #53 Interconnection</v>
          </cell>
          <cell r="H1019" t="str">
            <v>T&amp;D Engineering</v>
          </cell>
          <cell r="I1019" t="str">
            <v>Customer Requested</v>
          </cell>
        </row>
        <row r="1020">
          <cell r="A1020" t="str">
            <v>BI_FS800</v>
          </cell>
          <cell r="B1020" t="str">
            <v>FS800</v>
          </cell>
          <cell r="C1020" t="str">
            <v>BI_FS800 - Saddle Mountain Phase 2 Integration (Sub)</v>
          </cell>
          <cell r="D1020" t="str">
            <v>ER_2616</v>
          </cell>
          <cell r="E1020" t="str">
            <v>2616</v>
          </cell>
          <cell r="F1020" t="str">
            <v>ER_2616 - Saddle Mountain Integration Phase 2</v>
          </cell>
          <cell r="G1020" t="str">
            <v>Saddle Mountain 230/115kV Station (New) Integration Project Phase 2</v>
          </cell>
          <cell r="H1020" t="str">
            <v>T&amp;D Engineering</v>
          </cell>
          <cell r="I1020" t="str">
            <v>Mandatory &amp; Compliance</v>
          </cell>
        </row>
        <row r="1021">
          <cell r="A1021" t="str">
            <v>BI_FS801</v>
          </cell>
          <cell r="B1021" t="str">
            <v>FS801</v>
          </cell>
          <cell r="C1021" t="str">
            <v>BI_FS801 - Othello 115kV Switching Station: Capacity Upgrades</v>
          </cell>
          <cell r="D1021" t="str">
            <v>ER_2618</v>
          </cell>
          <cell r="E1021" t="str">
            <v>2618</v>
          </cell>
          <cell r="F1021" t="str">
            <v>ER_2618 - Rattlesnake Flat 115kV Wind Farm Project</v>
          </cell>
          <cell r="G1021" t="str">
            <v>Rattlesnake Flat Wind Farm Project 115kV Integration Project</v>
          </cell>
          <cell r="H1021" t="str">
            <v>T&amp;D Engineering</v>
          </cell>
          <cell r="I1021" t="str">
            <v>Customer Requested</v>
          </cell>
        </row>
        <row r="1022">
          <cell r="A1022" t="str">
            <v>BI_FS802</v>
          </cell>
          <cell r="B1022" t="str">
            <v>FS802</v>
          </cell>
          <cell r="C1022" t="str">
            <v>BI_FS802 - Warden 115kV Substation: Capacity Upgrades</v>
          </cell>
          <cell r="D1022" t="str">
            <v>ER_2618</v>
          </cell>
          <cell r="E1022" t="str">
            <v>2618</v>
          </cell>
          <cell r="F1022" t="str">
            <v>ER_2618 - Rattlesnake Flat 115kV Wind Farm Project</v>
          </cell>
          <cell r="G1022" t="str">
            <v>Rattlesnake Flat Wind Farm Project 115kV Integration Project</v>
          </cell>
          <cell r="H1022" t="str">
            <v>T&amp;D Engineering</v>
          </cell>
          <cell r="I1022" t="str">
            <v>Customer Requested</v>
          </cell>
        </row>
        <row r="1023">
          <cell r="A1023" t="str">
            <v>BI_FS803</v>
          </cell>
          <cell r="B1023" t="str">
            <v>FS803</v>
          </cell>
          <cell r="C1023" t="str">
            <v>BI_FS803 - Roxboro 115kV Substation: Capacity Upgrades</v>
          </cell>
          <cell r="D1023" t="str">
            <v>ER_2618</v>
          </cell>
          <cell r="E1023" t="str">
            <v>2618</v>
          </cell>
          <cell r="F1023" t="str">
            <v>ER_2618 - Rattlesnake Flat 115kV Wind Farm Project</v>
          </cell>
          <cell r="G1023" t="str">
            <v>Rattlesnake Flat Wind Farm Project 115kV Integration Project</v>
          </cell>
          <cell r="H1023" t="str">
            <v>T&amp;D Engineering</v>
          </cell>
          <cell r="I1023" t="str">
            <v>Customer Requested</v>
          </cell>
        </row>
        <row r="1024">
          <cell r="A1024" t="str">
            <v>BI_FS804</v>
          </cell>
          <cell r="B1024" t="str">
            <v>FS804</v>
          </cell>
          <cell r="C1024" t="str">
            <v>BI_FS804 - Lind 115kV Substation: Capacity Upgrades</v>
          </cell>
          <cell r="D1024" t="str">
            <v>ER_2618</v>
          </cell>
          <cell r="E1024" t="str">
            <v>2618</v>
          </cell>
          <cell r="F1024" t="str">
            <v>ER_2618 - Rattlesnake Flat 115kV Wind Farm Project</v>
          </cell>
          <cell r="G1024" t="str">
            <v>Rattlesnake Flat Wind Farm Project 115kV Integration Project</v>
          </cell>
          <cell r="H1024" t="str">
            <v>T&amp;D Engineering</v>
          </cell>
          <cell r="I1024" t="str">
            <v>Customer Requested</v>
          </cell>
        </row>
        <row r="1025">
          <cell r="A1025" t="str">
            <v>BI_FS805</v>
          </cell>
          <cell r="B1025" t="str">
            <v>FS805</v>
          </cell>
          <cell r="C1025" t="str">
            <v>BI_FS805 - Neilson 115kV Substation: New Sub Construction</v>
          </cell>
          <cell r="D1025" t="str">
            <v>ER_2618</v>
          </cell>
          <cell r="E1025" t="str">
            <v>2618</v>
          </cell>
          <cell r="F1025" t="str">
            <v>ER_2618 - Rattlesnake Flat 115kV Wind Farm Project</v>
          </cell>
          <cell r="G1025" t="str">
            <v>Rattlesnake Flat Wind Farm Project 115kV Integration Project</v>
          </cell>
          <cell r="H1025" t="str">
            <v>T&amp;D Engineering</v>
          </cell>
          <cell r="I1025" t="str">
            <v>Customer Requested</v>
          </cell>
        </row>
        <row r="1026">
          <cell r="A1026" t="str">
            <v>BI_FT000</v>
          </cell>
          <cell r="B1026" t="str">
            <v>FT000</v>
          </cell>
          <cell r="C1026" t="str">
            <v>BI_FT000 - Walla Walla-Wanapum Str. 52-10 Replacement for BPA</v>
          </cell>
          <cell r="D1026" t="str">
            <v>ER_2070</v>
          </cell>
          <cell r="E1026" t="str">
            <v>2070</v>
          </cell>
          <cell r="F1026" t="str">
            <v>ER_2070 - Trans/Dist/Sub Reimbursable Projects</v>
          </cell>
          <cell r="G1026" t="str">
            <v>T&amp;D Reimbursable</v>
          </cell>
          <cell r="H1026" t="str">
            <v>T&amp;D Engineering</v>
          </cell>
          <cell r="I1026" t="str">
            <v>Customer Requested</v>
          </cell>
        </row>
        <row r="1027">
          <cell r="A1027" t="str">
            <v>BI_FT101</v>
          </cell>
          <cell r="B1027" t="str">
            <v>FT101</v>
          </cell>
          <cell r="C1027" t="str">
            <v>BI_FT101 - Othello Office Microwave Site Improvement</v>
          </cell>
          <cell r="D1027" t="str">
            <v>ER_5102</v>
          </cell>
          <cell r="E1027" t="str">
            <v>5102</v>
          </cell>
          <cell r="F1027" t="str">
            <v>ER_5102 - Private Transport</v>
          </cell>
          <cell r="G1027" t="str">
            <v>Regular Capital - Pre Business Case</v>
          </cell>
          <cell r="H1027" t="str">
            <v>No Function</v>
          </cell>
          <cell r="I1027" t="str">
            <v>No Driver</v>
          </cell>
        </row>
        <row r="1028">
          <cell r="A1028" t="str">
            <v>BI_FT106</v>
          </cell>
          <cell r="B1028" t="str">
            <v>FT106</v>
          </cell>
          <cell r="C1028" t="str">
            <v>BI_FT106 - Bruce Siding 115 Tap</v>
          </cell>
          <cell r="D1028" t="str">
            <v>ER_2325</v>
          </cell>
          <cell r="E1028" t="str">
            <v>2325</v>
          </cell>
          <cell r="F1028" t="str">
            <v>ER_2325 - Bruce Siding Sub - Construct New 115 kV Sub</v>
          </cell>
          <cell r="G1028" t="str">
            <v>Regular Capital - Pre Business Case</v>
          </cell>
          <cell r="H1028" t="str">
            <v>No Function</v>
          </cell>
          <cell r="I1028" t="str">
            <v>No Driver</v>
          </cell>
        </row>
        <row r="1029">
          <cell r="A1029" t="str">
            <v>BI_FT130</v>
          </cell>
          <cell r="B1029" t="str">
            <v>FT130</v>
          </cell>
          <cell r="C1029" t="str">
            <v>BI_FT130 - Benton-Othello 115 Recond</v>
          </cell>
          <cell r="D1029" t="str">
            <v>ER_2457</v>
          </cell>
          <cell r="E1029" t="str">
            <v>2457</v>
          </cell>
          <cell r="F1029" t="str">
            <v>ER_2457 - Benton-Othello 115 Recond</v>
          </cell>
          <cell r="G1029" t="str">
            <v>Transmission Construction - Compliance</v>
          </cell>
          <cell r="H1029" t="str">
            <v>T&amp;D Engineering</v>
          </cell>
          <cell r="I1029" t="str">
            <v>Mandatory &amp; Compliance</v>
          </cell>
        </row>
        <row r="1030">
          <cell r="A1030" t="str">
            <v>BI_FT201</v>
          </cell>
          <cell r="B1030" t="str">
            <v>FT201</v>
          </cell>
          <cell r="C1030" t="str">
            <v>BI_FT201 - Lind-Warden 115 Kv: Minor Rebuild</v>
          </cell>
          <cell r="D1030" t="str">
            <v>ER_2057</v>
          </cell>
          <cell r="E1030" t="str">
            <v>2057</v>
          </cell>
          <cell r="F1030" t="str">
            <v>ER_2057 - Transmission Minor Rebuild</v>
          </cell>
          <cell r="G1030" t="str">
            <v>Transmission - Minor Rebuild</v>
          </cell>
          <cell r="H1030" t="str">
            <v>T&amp;D Engineering</v>
          </cell>
          <cell r="I1030" t="str">
            <v>Asset Condition</v>
          </cell>
        </row>
        <row r="1031">
          <cell r="A1031" t="str">
            <v>BI_FT207</v>
          </cell>
          <cell r="B1031" t="str">
            <v>FT207</v>
          </cell>
          <cell r="C1031" t="str">
            <v>BI_FT207 - Microwave Tower Installation @ L&amp;R Substation</v>
          </cell>
          <cell r="D1031" t="str">
            <v>ER_5102</v>
          </cell>
          <cell r="E1031" t="str">
            <v>5102</v>
          </cell>
          <cell r="F1031" t="str">
            <v>ER_5102 - Private Transport</v>
          </cell>
          <cell r="G1031" t="str">
            <v>Regular Capital - Pre Business Case</v>
          </cell>
          <cell r="H1031" t="str">
            <v>No Function</v>
          </cell>
          <cell r="I1031" t="str">
            <v>No Driver</v>
          </cell>
        </row>
        <row r="1032">
          <cell r="A1032" t="str">
            <v>BI_FT401</v>
          </cell>
          <cell r="B1032" t="str">
            <v>FT401</v>
          </cell>
          <cell r="C1032" t="str">
            <v>BI_FT401 - Chelan-Stratford 115 Kv - Repair Fire Damage</v>
          </cell>
          <cell r="D1032" t="str">
            <v>ER_2255</v>
          </cell>
          <cell r="E1032" t="str">
            <v>2255</v>
          </cell>
          <cell r="F1032" t="str">
            <v>ER_2255 - Chelan-Stratford Fire Damage</v>
          </cell>
          <cell r="G1032" t="str">
            <v>Regular Capital - Pre Business Case</v>
          </cell>
          <cell r="H1032" t="str">
            <v>No Function</v>
          </cell>
          <cell r="I1032" t="str">
            <v>No Driver</v>
          </cell>
        </row>
        <row r="1033">
          <cell r="A1033" t="str">
            <v>BI_FT500</v>
          </cell>
          <cell r="B1033" t="str">
            <v>FT500</v>
          </cell>
          <cell r="C1033" t="str">
            <v>BI_FT500 - Walla Walla-Wanapum 230 MR</v>
          </cell>
          <cell r="D1033" t="str">
            <v>ER_2057</v>
          </cell>
          <cell r="E1033" t="str">
            <v>2057</v>
          </cell>
          <cell r="F1033" t="str">
            <v>ER_2057 - Transmission Minor Rebuild</v>
          </cell>
          <cell r="G1033" t="str">
            <v>Transmission - Minor Rebuild</v>
          </cell>
          <cell r="H1033" t="str">
            <v>T&amp;D Engineering</v>
          </cell>
          <cell r="I1033" t="str">
            <v>Asset Condition</v>
          </cell>
        </row>
        <row r="1034">
          <cell r="A1034" t="str">
            <v>BI_FT501</v>
          </cell>
          <cell r="B1034" t="str">
            <v>FT501</v>
          </cell>
          <cell r="C1034" t="str">
            <v>BI_FT501 - Bruce Siding 115-13 kV Sub: Tap Transmission</v>
          </cell>
          <cell r="D1034" t="str">
            <v>ER_2325</v>
          </cell>
          <cell r="E1034" t="str">
            <v>2325</v>
          </cell>
          <cell r="F1034" t="str">
            <v>ER_2325 - Bruce Siding Sub - Construct New 115 kV Sub</v>
          </cell>
          <cell r="G1034" t="str">
            <v>Regular Capital - Pre Business Case</v>
          </cell>
          <cell r="H1034" t="str">
            <v>No Function</v>
          </cell>
          <cell r="I1034" t="str">
            <v>No Driver</v>
          </cell>
        </row>
        <row r="1035">
          <cell r="A1035" t="str">
            <v>BI_FT502</v>
          </cell>
          <cell r="B1035" t="str">
            <v>FT502</v>
          </cell>
          <cell r="C1035" t="str">
            <v>BI_FT502 - Othello Transmission Fire Rebuild</v>
          </cell>
          <cell r="D1035" t="str">
            <v>ER_2369</v>
          </cell>
          <cell r="E1035" t="str">
            <v>2369</v>
          </cell>
          <cell r="F1035" t="str">
            <v>ER_2369 - Othello Transmission Fire Rebuild</v>
          </cell>
          <cell r="G1035" t="str">
            <v>Regular Capital - Pre Business Case</v>
          </cell>
          <cell r="H1035" t="str">
            <v>No Function</v>
          </cell>
          <cell r="I1035" t="str">
            <v>No Driver</v>
          </cell>
        </row>
        <row r="1036">
          <cell r="A1036" t="str">
            <v>BI_FT631</v>
          </cell>
          <cell r="B1036" t="str">
            <v>FT631</v>
          </cell>
          <cell r="C1036" t="str">
            <v>BI_FT631 - Wanapum Switchyard-Repl Breaker W-5482</v>
          </cell>
          <cell r="D1036" t="str">
            <v>ER_2432</v>
          </cell>
          <cell r="E1036" t="str">
            <v>2432</v>
          </cell>
          <cell r="F1036" t="str">
            <v>ER_2432 - Wanapum Switchyard-Repl Breaker W-5482</v>
          </cell>
          <cell r="G1036" t="str">
            <v>Regular Capital - Pre Business Case</v>
          </cell>
          <cell r="H1036" t="str">
            <v>No Function</v>
          </cell>
          <cell r="I1036" t="str">
            <v>No Driver</v>
          </cell>
        </row>
        <row r="1037">
          <cell r="A1037" t="str">
            <v>BI_FT652</v>
          </cell>
          <cell r="B1037" t="str">
            <v>FT652</v>
          </cell>
          <cell r="C1037" t="str">
            <v>BI_FT652 - Chelan-Stratford 115kV:Minor Rebuild</v>
          </cell>
          <cell r="D1037" t="str">
            <v>ER_2057</v>
          </cell>
          <cell r="E1037" t="str">
            <v>2057</v>
          </cell>
          <cell r="F1037" t="str">
            <v>ER_2057 - Transmission Minor Rebuild</v>
          </cell>
          <cell r="G1037" t="str">
            <v>Transmission - Minor Rebuild</v>
          </cell>
          <cell r="H1037" t="str">
            <v>T&amp;D Engineering</v>
          </cell>
          <cell r="I1037" t="str">
            <v>Asset Condition</v>
          </cell>
        </row>
        <row r="1038">
          <cell r="A1038" t="str">
            <v>BI_FT700</v>
          </cell>
          <cell r="B1038" t="str">
            <v>FT700</v>
          </cell>
          <cell r="C1038" t="str">
            <v>BI_FT700 - Lee &amp; Reynolds Sub 115/13V Capacity Incr Tx Integ</v>
          </cell>
          <cell r="D1038" t="str">
            <v>ER_2204</v>
          </cell>
          <cell r="E1038" t="str">
            <v>2204</v>
          </cell>
          <cell r="F1038" t="str">
            <v>ER_2204 - Substation Rebuilds</v>
          </cell>
          <cell r="G1038" t="str">
            <v>Substation - Station Rebuilds Program</v>
          </cell>
          <cell r="H1038" t="str">
            <v>T&amp;D Engineering</v>
          </cell>
          <cell r="I1038" t="str">
            <v>Asset Condition</v>
          </cell>
        </row>
        <row r="1039">
          <cell r="A1039" t="str">
            <v>BI_FT701</v>
          </cell>
          <cell r="B1039" t="str">
            <v>FT701</v>
          </cell>
          <cell r="C1039" t="str">
            <v>BI_FT701 - Othello City 115/13V Sub Rebuild Tx Integration</v>
          </cell>
          <cell r="D1039" t="str">
            <v>ER_2204</v>
          </cell>
          <cell r="E1039" t="str">
            <v>2204</v>
          </cell>
          <cell r="F1039" t="str">
            <v>ER_2204 - Substation Rebuilds</v>
          </cell>
          <cell r="G1039" t="str">
            <v>Substation - Station Rebuilds Program</v>
          </cell>
          <cell r="H1039" t="str">
            <v>T&amp;D Engineering</v>
          </cell>
          <cell r="I1039" t="str">
            <v>Asset Condition</v>
          </cell>
        </row>
        <row r="1040">
          <cell r="A1040" t="str">
            <v>BI_FT702</v>
          </cell>
          <cell r="B1040" t="str">
            <v>FT702</v>
          </cell>
          <cell r="C1040" t="str">
            <v>BI_FT702 - Saddle Mountain Integration (Transmission Work)</v>
          </cell>
          <cell r="D1040" t="str">
            <v>ER_2605</v>
          </cell>
          <cell r="E1040" t="str">
            <v>2605</v>
          </cell>
          <cell r="F1040" t="str">
            <v>ER_2605 - Saddle Mountain Integration</v>
          </cell>
          <cell r="G1040" t="str">
            <v>Saddle Mountain 230/115kV Station (New) Integration Project Phase 1</v>
          </cell>
          <cell r="H1040" t="str">
            <v>T&amp;D Engineering</v>
          </cell>
          <cell r="I1040" t="str">
            <v>Mandatory &amp; Compliance</v>
          </cell>
        </row>
        <row r="1041">
          <cell r="A1041" t="str">
            <v>BI_FT703</v>
          </cell>
          <cell r="B1041" t="str">
            <v>FT703</v>
          </cell>
          <cell r="C1041" t="str">
            <v>BI_FT703 - Saddle Mountain Integration (Communications Work)</v>
          </cell>
          <cell r="D1041" t="str">
            <v>ER_2605</v>
          </cell>
          <cell r="E1041" t="str">
            <v>2605</v>
          </cell>
          <cell r="F1041" t="str">
            <v>ER_2605 - Saddle Mountain Integration</v>
          </cell>
          <cell r="G1041" t="str">
            <v>Saddle Mountain 230/115kV Station (New) Integration Project Phase 1</v>
          </cell>
          <cell r="H1041" t="str">
            <v>T&amp;D Engineering</v>
          </cell>
          <cell r="I1041" t="str">
            <v>Mandatory &amp; Compliance</v>
          </cell>
        </row>
        <row r="1042">
          <cell r="A1042" t="str">
            <v>BI_FT705</v>
          </cell>
          <cell r="B1042" t="str">
            <v>FT705</v>
          </cell>
          <cell r="C1042" t="str">
            <v>BI_FT705 - Lind Sub - Solar Farm Interconnection (Tx)</v>
          </cell>
          <cell r="D1042" t="str">
            <v>ER_2609</v>
          </cell>
          <cell r="E1042" t="str">
            <v>2609</v>
          </cell>
          <cell r="F1042" t="str">
            <v>ER_2609 - Lind Solar Project #53 Interconnection</v>
          </cell>
          <cell r="G1042" t="str">
            <v>Lind Solar Project #53 Interconnection</v>
          </cell>
          <cell r="H1042" t="str">
            <v>T&amp;D Engineering</v>
          </cell>
          <cell r="I1042" t="str">
            <v>Customer Requested</v>
          </cell>
        </row>
        <row r="1043">
          <cell r="A1043" t="str">
            <v>BI_FT724</v>
          </cell>
          <cell r="B1043" t="str">
            <v>FT724</v>
          </cell>
          <cell r="C1043" t="str">
            <v>BI_FT724 - Wanapum 230 Sub-Walla WallaLine Terminal Upgrade</v>
          </cell>
          <cell r="D1043" t="str">
            <v>ER_2447</v>
          </cell>
          <cell r="E1043" t="str">
            <v>2447</v>
          </cell>
          <cell r="F1043" t="str">
            <v>ER_2447 - Wanapum 230 Sub-Walla Walla Line Terminal Upgrade</v>
          </cell>
          <cell r="G1043" t="str">
            <v>Regular Capital - Pre Business Case</v>
          </cell>
          <cell r="H1043" t="str">
            <v>No Function</v>
          </cell>
          <cell r="I1043" t="str">
            <v>No Driver</v>
          </cell>
        </row>
        <row r="1044">
          <cell r="A1044" t="str">
            <v>BI_FT800</v>
          </cell>
          <cell r="B1044" t="str">
            <v>FT800</v>
          </cell>
          <cell r="C1044" t="str">
            <v>BI_FT800 - Saddle Mountain Phase 2 Integration (Trans)</v>
          </cell>
          <cell r="D1044" t="str">
            <v>ER_2616</v>
          </cell>
          <cell r="E1044" t="str">
            <v>2616</v>
          </cell>
          <cell r="F1044" t="str">
            <v>ER_2616 - Saddle Mountain Integration Phase 2</v>
          </cell>
          <cell r="G1044" t="str">
            <v>Saddle Mountain 230/115kV Station (New) Integration Project Phase 2</v>
          </cell>
          <cell r="H1044" t="str">
            <v>T&amp;D Engineering</v>
          </cell>
          <cell r="I1044" t="str">
            <v>Mandatory &amp; Compliance</v>
          </cell>
        </row>
        <row r="1045">
          <cell r="A1045" t="str">
            <v>BI_FT801</v>
          </cell>
          <cell r="B1045" t="str">
            <v>FT801</v>
          </cell>
          <cell r="C1045" t="str">
            <v>BI_FT801 - Neilson 115kV Substation: Comms Integration</v>
          </cell>
          <cell r="D1045" t="str">
            <v>ER_2618</v>
          </cell>
          <cell r="E1045" t="str">
            <v>2618</v>
          </cell>
          <cell r="F1045" t="str">
            <v>ER_2618 - Rattlesnake Flat 115kV Wind Farm Project</v>
          </cell>
          <cell r="G1045" t="str">
            <v>Rattlesnake Flat Wind Farm Project 115kV Integration Project</v>
          </cell>
          <cell r="H1045" t="str">
            <v>T&amp;D Engineering</v>
          </cell>
          <cell r="I1045" t="str">
            <v>Customer Requested</v>
          </cell>
        </row>
        <row r="1046">
          <cell r="A1046" t="str">
            <v>BI_FT802</v>
          </cell>
          <cell r="B1046" t="str">
            <v>FT802</v>
          </cell>
          <cell r="C1046" t="str">
            <v>BI_FT802 - Lind-Washtucna 115kV Tx: Lind-Neilson Rebuild</v>
          </cell>
          <cell r="D1046" t="str">
            <v>ER_2618</v>
          </cell>
          <cell r="E1046" t="str">
            <v>2618</v>
          </cell>
          <cell r="F1046" t="str">
            <v>ER_2618 - Rattlesnake Flat 115kV Wind Farm Project</v>
          </cell>
          <cell r="G1046" t="str">
            <v>Rattlesnake Flat Wind Farm Project 115kV Integration Project</v>
          </cell>
          <cell r="H1046" t="str">
            <v>T&amp;D Engineering</v>
          </cell>
          <cell r="I1046" t="str">
            <v>Customer Requested</v>
          </cell>
        </row>
        <row r="1047">
          <cell r="A1047" t="str">
            <v>BI_FT805</v>
          </cell>
          <cell r="B1047" t="str">
            <v>FT805</v>
          </cell>
          <cell r="C1047" t="str">
            <v>BI_FT805 - Neilson 115kV Substation: Transmission Integration</v>
          </cell>
          <cell r="D1047" t="str">
            <v>ER_2618</v>
          </cell>
          <cell r="E1047" t="str">
            <v>2618</v>
          </cell>
          <cell r="F1047" t="str">
            <v>ER_2618 - Rattlesnake Flat 115kV Wind Farm Project</v>
          </cell>
          <cell r="G1047" t="str">
            <v>Rattlesnake Flat Wind Farm Project 115kV Integration Project</v>
          </cell>
          <cell r="H1047" t="str">
            <v>T&amp;D Engineering</v>
          </cell>
          <cell r="I1047" t="str">
            <v>Customer Requested</v>
          </cell>
        </row>
        <row r="1048">
          <cell r="A1048" t="str">
            <v>BI_GG000</v>
          </cell>
          <cell r="B1048" t="str">
            <v>GG000</v>
          </cell>
          <cell r="C1048" t="str">
            <v>BI_GG000 - Nine Mile Units 3 &amp; 4 Control Upgrade</v>
          </cell>
          <cell r="D1048" t="str">
            <v>ER_4207</v>
          </cell>
          <cell r="E1048" t="str">
            <v>4207</v>
          </cell>
          <cell r="F1048" t="str">
            <v>ER_4207 - Nine Mile Units 3 &amp; 4 Control Upgrade</v>
          </cell>
          <cell r="G1048" t="str">
            <v>Nine Mile Units 3 &amp; 4 Control Upgrade</v>
          </cell>
          <cell r="H1048" t="str">
            <v>Generation Subfunction</v>
          </cell>
          <cell r="I1048" t="str">
            <v>Asset Condition</v>
          </cell>
        </row>
        <row r="1049">
          <cell r="A1049" t="str">
            <v>BI_GG200</v>
          </cell>
          <cell r="B1049" t="str">
            <v>GG200</v>
          </cell>
          <cell r="C1049" t="str">
            <v>BI_GG200 - Nine Mile HED Battery Building</v>
          </cell>
          <cell r="D1049" t="str">
            <v>ER_4231</v>
          </cell>
          <cell r="E1049" t="str">
            <v>4231</v>
          </cell>
          <cell r="F1049" t="str">
            <v>ER_4231 - Nine Mile HED Battery Building</v>
          </cell>
          <cell r="G1049" t="str">
            <v>Nine Mile HED Battery Building</v>
          </cell>
          <cell r="H1049" t="str">
            <v>Generation Subfunction</v>
          </cell>
          <cell r="I1049" t="str">
            <v>Asset Condition</v>
          </cell>
        </row>
        <row r="1050">
          <cell r="A1050" t="str">
            <v>BI_GG300</v>
          </cell>
          <cell r="B1050" t="str">
            <v>GG300</v>
          </cell>
          <cell r="C1050" t="str">
            <v>BI_GG300 - Nine Mile Unit 3 Mechanical Overhaul</v>
          </cell>
          <cell r="D1050" t="str">
            <v>ER_4214</v>
          </cell>
          <cell r="E1050" t="str">
            <v>4214</v>
          </cell>
          <cell r="F1050" t="str">
            <v>ER_4214 - Nine Mile Unit 3 Mechanical Overhaul</v>
          </cell>
          <cell r="G1050" t="str">
            <v>Nine Mile Unit 3 Mechanical Overhaul</v>
          </cell>
          <cell r="H1050" t="str">
            <v>Generation Subfunction</v>
          </cell>
          <cell r="I1050" t="str">
            <v>Asset Condition</v>
          </cell>
        </row>
        <row r="1051">
          <cell r="A1051" t="str">
            <v>BI_GG301</v>
          </cell>
          <cell r="B1051" t="str">
            <v>GG301</v>
          </cell>
          <cell r="C1051" t="str">
            <v>BI_GG301 - Nine Mile Powerhouse Crane Rehab</v>
          </cell>
          <cell r="D1051" t="str">
            <v>ER_4215</v>
          </cell>
          <cell r="E1051" t="str">
            <v>4215</v>
          </cell>
          <cell r="F1051" t="str">
            <v>ER_4215 - Nine Mile Powerhouse Crane Rehab</v>
          </cell>
          <cell r="G1051" t="str">
            <v>Nine Mile Powerhouse Crane Rehab</v>
          </cell>
          <cell r="H1051" t="str">
            <v>Generation Subfunction</v>
          </cell>
          <cell r="I1051" t="str">
            <v>Asset Condition</v>
          </cell>
        </row>
        <row r="1052">
          <cell r="A1052" t="str">
            <v>BI_GG810</v>
          </cell>
          <cell r="B1052" t="str">
            <v>GG810</v>
          </cell>
          <cell r="C1052" t="str">
            <v>BI_GG810 - Qualchan Reinforcement</v>
          </cell>
          <cell r="D1052" t="str">
            <v>ER_3249</v>
          </cell>
          <cell r="E1052" t="str">
            <v>3249</v>
          </cell>
          <cell r="F1052" t="str">
            <v>ER_3249 - Qualchan Reinforcement</v>
          </cell>
          <cell r="G1052" t="str">
            <v>Regular Capital - Pre Business Case</v>
          </cell>
          <cell r="H1052" t="str">
            <v>No Function</v>
          </cell>
          <cell r="I1052" t="str">
            <v>No Driver</v>
          </cell>
        </row>
        <row r="1053">
          <cell r="A1053" t="str">
            <v>BI_GG811</v>
          </cell>
          <cell r="B1053" t="str">
            <v>GG811</v>
          </cell>
          <cell r="C1053" t="str">
            <v>BI_GG811 - Nine Mile Redevelopment</v>
          </cell>
          <cell r="D1053" t="str">
            <v>ER_4140</v>
          </cell>
          <cell r="E1053" t="str">
            <v>4140</v>
          </cell>
          <cell r="F1053" t="str">
            <v>ER_4140 - Nine Mile Redevelopment</v>
          </cell>
          <cell r="G1053" t="str">
            <v>Nine Mile Rehabilitation</v>
          </cell>
          <cell r="H1053" t="str">
            <v>Generation Subfunction</v>
          </cell>
          <cell r="I1053" t="str">
            <v>Failed Plant &amp; Operations</v>
          </cell>
        </row>
        <row r="1054">
          <cell r="A1054" t="str">
            <v>BI_GH212</v>
          </cell>
          <cell r="B1054" t="str">
            <v>GH212</v>
          </cell>
          <cell r="C1054" t="str">
            <v>BI_GH212 - Grants Pass Granite Hill 6 Hp Gas Reinforcement</v>
          </cell>
          <cell r="D1054" t="str">
            <v>ER_3201</v>
          </cell>
          <cell r="E1054" t="str">
            <v>3201</v>
          </cell>
          <cell r="F1054" t="str">
            <v>ER_3201 - Grants Pass Granit</v>
          </cell>
          <cell r="G1054" t="str">
            <v>Regular Capital - Pre Business Case</v>
          </cell>
          <cell r="H1054" t="str">
            <v>No Function</v>
          </cell>
          <cell r="I1054" t="str">
            <v>No Driver</v>
          </cell>
        </row>
        <row r="1055">
          <cell r="A1055" t="str">
            <v>BI_GL024</v>
          </cell>
          <cell r="B1055" t="str">
            <v>GL024</v>
          </cell>
          <cell r="C1055" t="str">
            <v>BI_GL024 - Industrial Gas Customer-Minor Blanket</v>
          </cell>
          <cell r="D1055" t="str">
            <v>ER_1052</v>
          </cell>
          <cell r="E1055" t="str">
            <v>1052</v>
          </cell>
          <cell r="F1055" t="str">
            <v>ER_1052 - Industrial Gas Customer Minor Blanket</v>
          </cell>
          <cell r="G1055" t="str">
            <v>New Revenue - Growth</v>
          </cell>
          <cell r="H1055" t="str">
            <v>Growth Subfunction</v>
          </cell>
          <cell r="I1055" t="str">
            <v>Customer Requested</v>
          </cell>
        </row>
        <row r="1056">
          <cell r="A1056" t="str">
            <v>BI_GN001</v>
          </cell>
          <cell r="B1056" t="str">
            <v>GN001</v>
          </cell>
          <cell r="C1056" t="str">
            <v>BI_GN001 - Install Gas AMI for Pullman Smart Grid</v>
          </cell>
          <cell r="D1056" t="str">
            <v>ER_3291</v>
          </cell>
          <cell r="E1056" t="str">
            <v>3291</v>
          </cell>
          <cell r="F1056" t="str">
            <v>ER_3291 - Install Gas AMI for Pullman Smart Grid</v>
          </cell>
          <cell r="G1056" t="str">
            <v>Smart Grid Demonstration Project</v>
          </cell>
          <cell r="H1056" t="str">
            <v>T&amp;D Engineering</v>
          </cell>
          <cell r="I1056" t="str">
            <v>No Driver</v>
          </cell>
        </row>
        <row r="1057">
          <cell r="A1057" t="str">
            <v>BI_GN002</v>
          </cell>
          <cell r="B1057" t="str">
            <v>GN002</v>
          </cell>
          <cell r="C1057" t="str">
            <v>BI_GN002 - Rebuild - Keno Gate Station, Klamath Falls OR</v>
          </cell>
          <cell r="D1057" t="str">
            <v>ER_3294</v>
          </cell>
          <cell r="E1057" t="str">
            <v>3294</v>
          </cell>
          <cell r="F1057" t="str">
            <v>ER_3294 - Rebuild - Keno Gate Station, Klamath Falls OR</v>
          </cell>
          <cell r="G1057" t="str">
            <v>Regular Capital - Pre Business Case</v>
          </cell>
          <cell r="H1057" t="str">
            <v>No Function</v>
          </cell>
          <cell r="I1057" t="str">
            <v>No Driver</v>
          </cell>
        </row>
        <row r="1058">
          <cell r="A1058" t="str">
            <v>BI_GN003</v>
          </cell>
          <cell r="B1058" t="str">
            <v>GN003</v>
          </cell>
          <cell r="C1058" t="str">
            <v>BI_GN003 - Gas Pullman HP Reinforcement</v>
          </cell>
          <cell r="D1058" t="str">
            <v>ER_3309</v>
          </cell>
          <cell r="E1058" t="str">
            <v>3309</v>
          </cell>
          <cell r="F1058" t="str">
            <v>ER_3309 - Gas Pullman HP Reinforcement</v>
          </cell>
          <cell r="G1058" t="str">
            <v>Gas Pullman HP Reinforcement Project</v>
          </cell>
          <cell r="H1058" t="str">
            <v>Gas Subfunction</v>
          </cell>
          <cell r="I1058" t="str">
            <v>Performance &amp; Capacity</v>
          </cell>
        </row>
        <row r="1059">
          <cell r="A1059" t="str">
            <v>BI_GN100</v>
          </cell>
          <cell r="B1059" t="str">
            <v>GN100</v>
          </cell>
          <cell r="C1059" t="str">
            <v>BI_GN100 - Reinforcement-Tolo to Hwy 62 Looping, Medford OR</v>
          </cell>
          <cell r="D1059" t="str">
            <v>ER_3274</v>
          </cell>
          <cell r="E1059" t="str">
            <v>3274</v>
          </cell>
          <cell r="F1059" t="str">
            <v>ER_3274 - Reinforcement-Tolo to Hwy 62 Looping, Medford OR</v>
          </cell>
          <cell r="G1059" t="str">
            <v>Regular Capital - Pre Business Case</v>
          </cell>
          <cell r="H1059" t="str">
            <v>No Function</v>
          </cell>
          <cell r="I1059" t="str">
            <v>No Driver</v>
          </cell>
        </row>
        <row r="1060">
          <cell r="A1060" t="str">
            <v>BI_GN101</v>
          </cell>
          <cell r="B1060" t="str">
            <v>GN101</v>
          </cell>
          <cell r="C1060" t="str">
            <v>BI_GN101 - IMP Pipe Replace, 2012 Commitment, Medford OR</v>
          </cell>
          <cell r="D1060" t="str">
            <v>ER_3277</v>
          </cell>
          <cell r="E1060" t="str">
            <v>3277</v>
          </cell>
          <cell r="F1060" t="str">
            <v>ER_3277 - IMP Pipe Replace, 2012 Commitment, Medford OR</v>
          </cell>
          <cell r="G1060" t="str">
            <v>Regular Capital - Pre Business Case</v>
          </cell>
          <cell r="H1060" t="str">
            <v>No Function</v>
          </cell>
          <cell r="I1060" t="str">
            <v>No Driver</v>
          </cell>
        </row>
        <row r="1061">
          <cell r="A1061" t="str">
            <v>BI_GN102</v>
          </cell>
          <cell r="B1061" t="str">
            <v>GN102</v>
          </cell>
          <cell r="C1061" t="str">
            <v>BI_GN102 - Replace - Moscow/Bovill HP, (Deary, Helmer, Troy)</v>
          </cell>
          <cell r="D1061" t="str">
            <v>ER_3295</v>
          </cell>
          <cell r="E1061" t="str">
            <v>3295</v>
          </cell>
          <cell r="F1061" t="str">
            <v>ER_3295 - Replace - Moscow/Bovill HP, (Deary, Helmer, Troy)</v>
          </cell>
          <cell r="G1061" t="str">
            <v>Regular Capital - Pre Business Case</v>
          </cell>
          <cell r="H1061" t="str">
            <v>No Function</v>
          </cell>
          <cell r="I1061" t="str">
            <v>No Driver</v>
          </cell>
        </row>
        <row r="1062">
          <cell r="A1062" t="str">
            <v>BI_GN103</v>
          </cell>
          <cell r="B1062" t="str">
            <v>GN103</v>
          </cell>
          <cell r="C1062" t="str">
            <v>BI_GN103 - Upgrade, YZ Odorizers, WA &amp; ID</v>
          </cell>
          <cell r="D1062" t="str">
            <v>ER_3296</v>
          </cell>
          <cell r="E1062" t="str">
            <v>3296</v>
          </cell>
          <cell r="F1062" t="str">
            <v>ER_3296 - Upgrade, YZ Odorizers, WA &amp; ID</v>
          </cell>
          <cell r="G1062" t="str">
            <v>Regular Capital - Pre Business Case</v>
          </cell>
          <cell r="H1062" t="str">
            <v>No Function</v>
          </cell>
          <cell r="I1062" t="str">
            <v>No Driver</v>
          </cell>
        </row>
        <row r="1063">
          <cell r="A1063" t="str">
            <v>BI_GN104</v>
          </cell>
          <cell r="B1063" t="str">
            <v>GN104</v>
          </cell>
          <cell r="C1063" t="str">
            <v>BI_GN104 - Replacement - 6 PE Pipe, Tokia WA</v>
          </cell>
          <cell r="D1063" t="str">
            <v>ER_3001</v>
          </cell>
          <cell r="E1063" t="str">
            <v>3001</v>
          </cell>
          <cell r="F1063" t="str">
            <v>ER_3001 - Replace Deteriorating Gas System</v>
          </cell>
          <cell r="G1063" t="str">
            <v>Gas Deteriorated Steel Pipe Replacement Program</v>
          </cell>
          <cell r="H1063" t="str">
            <v>Gas Subfunction</v>
          </cell>
          <cell r="I1063" t="str">
            <v>Asset Condition</v>
          </cell>
        </row>
        <row r="1064">
          <cell r="A1064" t="str">
            <v>BI_GN106</v>
          </cell>
          <cell r="B1064" t="str">
            <v>GN106</v>
          </cell>
          <cell r="C1064" t="str">
            <v>BI_GN106 - Aldyl -A Pipe Replacement</v>
          </cell>
          <cell r="D1064" t="str">
            <v>ER_3008</v>
          </cell>
          <cell r="E1064" t="str">
            <v>3008</v>
          </cell>
          <cell r="F1064" t="str">
            <v>ER_3008 - Aldyl -A Pipe Replacement</v>
          </cell>
          <cell r="G1064" t="str">
            <v>Gas Facility Replacement Program (GFRP) Aldyl A Pipe Replacement</v>
          </cell>
          <cell r="H1064" t="str">
            <v>Gas Subfunction</v>
          </cell>
          <cell r="I1064" t="str">
            <v>Mandatory &amp; Compliance</v>
          </cell>
        </row>
        <row r="1065">
          <cell r="A1065" t="str">
            <v>BI_GN107</v>
          </cell>
          <cell r="B1065" t="str">
            <v>GN107</v>
          </cell>
          <cell r="C1065" t="str">
            <v>BI_GN107 - Hwy 95 Relocation and Replacement w/ 6 PE</v>
          </cell>
          <cell r="D1065" t="str">
            <v>ER_3297</v>
          </cell>
          <cell r="E1065" t="str">
            <v>3297</v>
          </cell>
          <cell r="F1065" t="str">
            <v>ER_3297 - Hwy 95 Relocation and Replacement w/ 6 PE</v>
          </cell>
          <cell r="G1065" t="str">
            <v>Regular Capital - Pre Business Case</v>
          </cell>
          <cell r="H1065" t="str">
            <v>No Function</v>
          </cell>
          <cell r="I1065" t="str">
            <v>No Driver</v>
          </cell>
        </row>
        <row r="1066">
          <cell r="A1066" t="str">
            <v>BI_GN108</v>
          </cell>
          <cell r="B1066" t="str">
            <v>GN108</v>
          </cell>
          <cell r="C1066" t="str">
            <v>BI_GN108 - Old Hwy 95 Relocation</v>
          </cell>
          <cell r="D1066" t="str">
            <v>ER_3298</v>
          </cell>
          <cell r="E1066" t="str">
            <v>3298</v>
          </cell>
          <cell r="F1066" t="str">
            <v>ER_3298 - Old Hwy 95 Relocation</v>
          </cell>
          <cell r="G1066" t="str">
            <v>Old Hwy 95 Relocation</v>
          </cell>
          <cell r="H1066" t="str">
            <v>Gas Subfunction</v>
          </cell>
          <cell r="I1066" t="str">
            <v>No Driver</v>
          </cell>
        </row>
        <row r="1067">
          <cell r="A1067" t="str">
            <v>BI_GN202</v>
          </cell>
          <cell r="B1067" t="str">
            <v>GN202</v>
          </cell>
          <cell r="C1067" t="str">
            <v>BI_GN202 - Roseburg Hp Gas Main Extension for Dcfp</v>
          </cell>
          <cell r="D1067" t="str">
            <v>ER_1100</v>
          </cell>
          <cell r="E1067" t="str">
            <v>1100</v>
          </cell>
          <cell r="F1067" t="str">
            <v>ER_1100 - Roseburg-Douglas Co Forest Products Gas</v>
          </cell>
          <cell r="G1067" t="str">
            <v>Regular Capital - Pre Business Case</v>
          </cell>
          <cell r="H1067" t="str">
            <v>No Function</v>
          </cell>
          <cell r="I1067" t="str">
            <v>No Driver</v>
          </cell>
        </row>
        <row r="1068">
          <cell r="A1068" t="str">
            <v>BI_GN203</v>
          </cell>
          <cell r="B1068" t="str">
            <v>GN203</v>
          </cell>
          <cell r="C1068" t="str">
            <v>BI_GN203 - Reinf - Wolf Lodge Tap, CDA ID</v>
          </cell>
          <cell r="D1068" t="str">
            <v>ER_3276</v>
          </cell>
          <cell r="E1068" t="str">
            <v>3276</v>
          </cell>
          <cell r="F1068" t="str">
            <v>ER_3276 - Reinf - Wolf Lodge Tap, CDA, ID</v>
          </cell>
          <cell r="G1068" t="str">
            <v>Regular Capital - Pre Business Case</v>
          </cell>
          <cell r="H1068" t="str">
            <v>No Function</v>
          </cell>
          <cell r="I1068" t="str">
            <v>No Driver</v>
          </cell>
        </row>
        <row r="1069">
          <cell r="A1069" t="str">
            <v>BI_GN204</v>
          </cell>
          <cell r="B1069" t="str">
            <v>GN204</v>
          </cell>
          <cell r="C1069" t="str">
            <v>BI_GN204 - Reinforce-HP Main Ext south from CDA East Gate, ID</v>
          </cell>
          <cell r="D1069" t="str">
            <v>ER_3279</v>
          </cell>
          <cell r="E1069" t="str">
            <v>3279</v>
          </cell>
          <cell r="F1069" t="str">
            <v>ER_3279 - Reinforce-HP Main Ext south from CDA East Gate, ID</v>
          </cell>
          <cell r="G1069" t="str">
            <v>Regular Capital - Pre Business Case</v>
          </cell>
          <cell r="H1069" t="str">
            <v>No Function</v>
          </cell>
          <cell r="I1069" t="str">
            <v>No Driver</v>
          </cell>
        </row>
        <row r="1070">
          <cell r="A1070" t="str">
            <v>BI_GN205</v>
          </cell>
          <cell r="B1070" t="str">
            <v>GN205</v>
          </cell>
          <cell r="C1070" t="str">
            <v>BI_GN205 - Spirit Lake HP Main Reinforcement, Athol, ID</v>
          </cell>
          <cell r="D1070" t="str">
            <v>ER_3292</v>
          </cell>
          <cell r="E1070" t="str">
            <v>3292</v>
          </cell>
          <cell r="F1070" t="str">
            <v>ER_3292 - Spirit Lake HP Main Reinforcement Athol ID</v>
          </cell>
          <cell r="G1070" t="str">
            <v>Regular Capital - Pre Business Case</v>
          </cell>
          <cell r="H1070" t="str">
            <v>No Function</v>
          </cell>
          <cell r="I1070" t="str">
            <v>No Driver</v>
          </cell>
        </row>
        <row r="1071">
          <cell r="A1071" t="str">
            <v>BI_GN206</v>
          </cell>
          <cell r="B1071" t="str">
            <v>GN206</v>
          </cell>
          <cell r="C1071" t="str">
            <v>BI_GN206 - Klamath Falls Lateral</v>
          </cell>
          <cell r="D1071" t="str">
            <v>ER_3293</v>
          </cell>
          <cell r="E1071" t="str">
            <v>3293</v>
          </cell>
          <cell r="F1071" t="str">
            <v>ER_3293 - Klamath Falls Lateral</v>
          </cell>
          <cell r="G1071" t="str">
            <v>Regular Capital - Pre Business Case</v>
          </cell>
          <cell r="H1071" t="str">
            <v>No Function</v>
          </cell>
          <cell r="I1071" t="str">
            <v>No Driver</v>
          </cell>
        </row>
        <row r="1072">
          <cell r="A1072" t="str">
            <v>BI_GN207</v>
          </cell>
          <cell r="B1072" t="str">
            <v>GN207</v>
          </cell>
          <cell r="C1072" t="str">
            <v>BI_GN207 - Gas non designated</v>
          </cell>
          <cell r="D1072" t="str">
            <v>ER_3999</v>
          </cell>
          <cell r="E1072" t="str">
            <v>3999</v>
          </cell>
          <cell r="F1072" t="str">
            <v>ER_3999 - Gas non designated</v>
          </cell>
          <cell r="G1072" t="str">
            <v>Regular Capital - Pre Business Case</v>
          </cell>
          <cell r="H1072" t="str">
            <v>No Function</v>
          </cell>
          <cell r="I1072" t="str">
            <v>No Driver</v>
          </cell>
        </row>
        <row r="1073">
          <cell r="A1073" t="str">
            <v>BI_GN208</v>
          </cell>
          <cell r="B1073" t="str">
            <v>GN208</v>
          </cell>
          <cell r="C1073" t="str">
            <v>BI_GN208 - Tri City, OR Easement &amp; 6 HP Relocation</v>
          </cell>
          <cell r="D1073" t="str">
            <v>ER_3299</v>
          </cell>
          <cell r="E1073" t="str">
            <v>3299</v>
          </cell>
          <cell r="F1073" t="str">
            <v>ER_3299 - Tri City, OR Easement &amp; 6 HP Relocation</v>
          </cell>
          <cell r="G1073" t="str">
            <v>Regular Capital - Pre Business Case</v>
          </cell>
          <cell r="H1073" t="str">
            <v>No Function</v>
          </cell>
          <cell r="I1073" t="str">
            <v>No Driver</v>
          </cell>
        </row>
        <row r="1074">
          <cell r="A1074" t="str">
            <v>BI_GN209</v>
          </cell>
          <cell r="B1074" t="str">
            <v>GN209</v>
          </cell>
          <cell r="C1074" t="str">
            <v>BI_GN209 - Reinforce-Pierce Rd, La Grande</v>
          </cell>
          <cell r="D1074" t="str">
            <v>ER_3300</v>
          </cell>
          <cell r="E1074" t="str">
            <v>3300</v>
          </cell>
          <cell r="F1074" t="str">
            <v>ER_3300 - Reinforce-Pierce Rd, La Grande</v>
          </cell>
          <cell r="G1074" t="str">
            <v>Regular Capital - Pre Business Case</v>
          </cell>
          <cell r="H1074" t="str">
            <v>No Function</v>
          </cell>
          <cell r="I1074" t="str">
            <v>No Driver</v>
          </cell>
        </row>
        <row r="1075">
          <cell r="A1075" t="str">
            <v>BI_GN210</v>
          </cell>
          <cell r="B1075" t="str">
            <v>GN210</v>
          </cell>
          <cell r="C1075" t="str">
            <v>BI_GN210 - Aldyl A WA - Main Pipe Major Project</v>
          </cell>
          <cell r="D1075" t="str">
            <v>ER_3008</v>
          </cell>
          <cell r="E1075" t="str">
            <v>3008</v>
          </cell>
          <cell r="F1075" t="str">
            <v>ER_3008 - Aldyl -A Pipe Replacement</v>
          </cell>
          <cell r="G1075" t="str">
            <v>Gas Facility Replacement Program (GFRP) Aldyl A Pipe Replacement</v>
          </cell>
          <cell r="H1075" t="str">
            <v>Gas Subfunction</v>
          </cell>
          <cell r="I1075" t="str">
            <v>Mandatory &amp; Compliance</v>
          </cell>
        </row>
        <row r="1076">
          <cell r="A1076" t="str">
            <v>BI_GN211</v>
          </cell>
          <cell r="B1076" t="str">
            <v>GN211</v>
          </cell>
          <cell r="C1076" t="str">
            <v>BI_GN211 - Aldyl A WA - Main Pipe Minor Project</v>
          </cell>
          <cell r="D1076" t="str">
            <v>ER_3008</v>
          </cell>
          <cell r="E1076" t="str">
            <v>3008</v>
          </cell>
          <cell r="F1076" t="str">
            <v>ER_3008 - Aldyl -A Pipe Replacement</v>
          </cell>
          <cell r="G1076" t="str">
            <v>Gas Facility Replacement Program (GFRP) Aldyl A Pipe Replacement</v>
          </cell>
          <cell r="H1076" t="str">
            <v>Gas Subfunction</v>
          </cell>
          <cell r="I1076" t="str">
            <v>Mandatory &amp; Compliance</v>
          </cell>
        </row>
        <row r="1077">
          <cell r="A1077" t="str">
            <v>BI_GN212</v>
          </cell>
          <cell r="B1077" t="str">
            <v>GN212</v>
          </cell>
          <cell r="C1077" t="str">
            <v>BI_GN212 - Aldyl A WA - STTR Major Project</v>
          </cell>
          <cell r="D1077" t="str">
            <v>ER_3008</v>
          </cell>
          <cell r="E1077" t="str">
            <v>3008</v>
          </cell>
          <cell r="F1077" t="str">
            <v>ER_3008 - Aldyl -A Pipe Replacement</v>
          </cell>
          <cell r="G1077" t="str">
            <v>Gas Facility Replacement Program (GFRP) Aldyl A Pipe Replacement</v>
          </cell>
          <cell r="H1077" t="str">
            <v>Gas Subfunction</v>
          </cell>
          <cell r="I1077" t="str">
            <v>Mandatory &amp; Compliance</v>
          </cell>
        </row>
        <row r="1078">
          <cell r="A1078" t="str">
            <v>BI_GN213</v>
          </cell>
          <cell r="B1078" t="str">
            <v>GN213</v>
          </cell>
          <cell r="C1078" t="str">
            <v>BI_GN213 - Aldyl A WA - STTR Minor Project</v>
          </cell>
          <cell r="D1078" t="str">
            <v>ER_3008</v>
          </cell>
          <cell r="E1078" t="str">
            <v>3008</v>
          </cell>
          <cell r="F1078" t="str">
            <v>ER_3008 - Aldyl -A Pipe Replacement</v>
          </cell>
          <cell r="G1078" t="str">
            <v>Gas Facility Replacement Program (GFRP) Aldyl A Pipe Replacement</v>
          </cell>
          <cell r="H1078" t="str">
            <v>Gas Subfunction</v>
          </cell>
          <cell r="I1078" t="str">
            <v>Mandatory &amp; Compliance</v>
          </cell>
        </row>
        <row r="1079">
          <cell r="A1079" t="str">
            <v>BI_GN214</v>
          </cell>
          <cell r="B1079" t="str">
            <v>GN214</v>
          </cell>
          <cell r="C1079" t="str">
            <v>BI_GN214 - Aldyl A OR - Main Pipe Major Project</v>
          </cell>
          <cell r="D1079" t="str">
            <v>ER_3008</v>
          </cell>
          <cell r="E1079" t="str">
            <v>3008</v>
          </cell>
          <cell r="F1079" t="str">
            <v>ER_3008 - Aldyl -A Pipe Replacement</v>
          </cell>
          <cell r="G1079" t="str">
            <v>Gas Facility Replacement Program (GFRP) Aldyl A Pipe Replacement</v>
          </cell>
          <cell r="H1079" t="str">
            <v>Gas Subfunction</v>
          </cell>
          <cell r="I1079" t="str">
            <v>Mandatory &amp; Compliance</v>
          </cell>
        </row>
        <row r="1080">
          <cell r="A1080" t="str">
            <v>BI_GN215</v>
          </cell>
          <cell r="B1080" t="str">
            <v>GN215</v>
          </cell>
          <cell r="C1080" t="str">
            <v>BI_GN215 - Aldyl A OR - STTR Major Project</v>
          </cell>
          <cell r="D1080" t="str">
            <v>ER_3008</v>
          </cell>
          <cell r="E1080" t="str">
            <v>3008</v>
          </cell>
          <cell r="F1080" t="str">
            <v>ER_3008 - Aldyl -A Pipe Replacement</v>
          </cell>
          <cell r="G1080" t="str">
            <v>Gas Facility Replacement Program (GFRP) Aldyl A Pipe Replacement</v>
          </cell>
          <cell r="H1080" t="str">
            <v>Gas Subfunction</v>
          </cell>
          <cell r="I1080" t="str">
            <v>Mandatory &amp; Compliance</v>
          </cell>
        </row>
        <row r="1081">
          <cell r="A1081" t="str">
            <v>BI_GN216</v>
          </cell>
          <cell r="B1081" t="str">
            <v>GN216</v>
          </cell>
          <cell r="C1081" t="str">
            <v>BI_GN216 - Aldyl A ID - Main Pipe Major Project</v>
          </cell>
          <cell r="D1081" t="str">
            <v>ER_3008</v>
          </cell>
          <cell r="E1081" t="str">
            <v>3008</v>
          </cell>
          <cell r="F1081" t="str">
            <v>ER_3008 - Aldyl -A Pipe Replacement</v>
          </cell>
          <cell r="G1081" t="str">
            <v>Gas Facility Replacement Program (GFRP) Aldyl A Pipe Replacement</v>
          </cell>
          <cell r="H1081" t="str">
            <v>Gas Subfunction</v>
          </cell>
          <cell r="I1081" t="str">
            <v>Mandatory &amp; Compliance</v>
          </cell>
        </row>
        <row r="1082">
          <cell r="A1082" t="str">
            <v>BI_GN217</v>
          </cell>
          <cell r="B1082" t="str">
            <v>GN217</v>
          </cell>
          <cell r="C1082" t="str">
            <v>BI_GN217 - Aldyl A ID - STTR Major Project</v>
          </cell>
          <cell r="D1082" t="str">
            <v>ER_3008</v>
          </cell>
          <cell r="E1082" t="str">
            <v>3008</v>
          </cell>
          <cell r="F1082" t="str">
            <v>ER_3008 - Aldyl -A Pipe Replacement</v>
          </cell>
          <cell r="G1082" t="str">
            <v>Gas Facility Replacement Program (GFRP) Aldyl A Pipe Replacement</v>
          </cell>
          <cell r="H1082" t="str">
            <v>Gas Subfunction</v>
          </cell>
          <cell r="I1082" t="str">
            <v>Mandatory &amp; Compliance</v>
          </cell>
        </row>
        <row r="1083">
          <cell r="A1083" t="str">
            <v>BI_GN218</v>
          </cell>
          <cell r="B1083" t="str">
            <v>GN218</v>
          </cell>
          <cell r="C1083" t="str">
            <v>BI_GN218 - Above Grade Pipe Remediation ID</v>
          </cell>
          <cell r="D1083" t="str">
            <v>ER_3009</v>
          </cell>
          <cell r="E1083" t="str">
            <v>3009</v>
          </cell>
          <cell r="F1083" t="str">
            <v>ER_3009 - Gas Above Grade Pipe Remediation</v>
          </cell>
          <cell r="G1083" t="str">
            <v>Gas Above Grade Pipe Remediation Program</v>
          </cell>
          <cell r="H1083" t="str">
            <v>Gas Subfunction</v>
          </cell>
          <cell r="I1083" t="str">
            <v>Mandatory &amp; Compliance</v>
          </cell>
        </row>
        <row r="1084">
          <cell r="A1084" t="str">
            <v>BI_GN219</v>
          </cell>
          <cell r="B1084" t="str">
            <v>GN219</v>
          </cell>
          <cell r="C1084" t="str">
            <v>BI_GN219 - Above Grade Pipe Remediation OR</v>
          </cell>
          <cell r="D1084" t="str">
            <v>ER_3009</v>
          </cell>
          <cell r="E1084" t="str">
            <v>3009</v>
          </cell>
          <cell r="F1084" t="str">
            <v>ER_3009 - Gas Above Grade Pipe Remediation</v>
          </cell>
          <cell r="G1084" t="str">
            <v>Gas Above Grade Pipe Remediation Program</v>
          </cell>
          <cell r="H1084" t="str">
            <v>Gas Subfunction</v>
          </cell>
          <cell r="I1084" t="str">
            <v>Mandatory &amp; Compliance</v>
          </cell>
        </row>
        <row r="1085">
          <cell r="A1085" t="str">
            <v>BI_GN220</v>
          </cell>
          <cell r="B1085" t="str">
            <v>GN220</v>
          </cell>
          <cell r="C1085" t="str">
            <v>BI_GN220 - Above Grade Pipe Remediation WA</v>
          </cell>
          <cell r="D1085" t="str">
            <v>ER_3009</v>
          </cell>
          <cell r="E1085" t="str">
            <v>3009</v>
          </cell>
          <cell r="F1085" t="str">
            <v>ER_3009 - Gas Above Grade Pipe Remediation</v>
          </cell>
          <cell r="G1085" t="str">
            <v>Gas Above Grade Pipe Remediation Program</v>
          </cell>
          <cell r="H1085" t="str">
            <v>Gas Subfunction</v>
          </cell>
          <cell r="I1085" t="str">
            <v>Mandatory &amp; Compliance</v>
          </cell>
        </row>
        <row r="1086">
          <cell r="A1086" t="str">
            <v>BI_GN221</v>
          </cell>
          <cell r="B1086" t="str">
            <v>GN221</v>
          </cell>
          <cell r="C1086" t="str">
            <v>BI_GN221 - Gas Transient Voltage Mitigation ID</v>
          </cell>
          <cell r="D1086" t="str">
            <v>ER_3010</v>
          </cell>
          <cell r="E1086" t="str">
            <v>3010</v>
          </cell>
          <cell r="F1086" t="str">
            <v>ER_3010 - Gas Transient Voltage Mitigation Program</v>
          </cell>
          <cell r="G1086" t="str">
            <v>Gas Transient Voltage Mitigation Program</v>
          </cell>
          <cell r="H1086" t="str">
            <v>Gas Subfunction</v>
          </cell>
          <cell r="I1086" t="str">
            <v>Mandatory &amp; Compliance</v>
          </cell>
        </row>
        <row r="1087">
          <cell r="A1087" t="str">
            <v>BI_GN222</v>
          </cell>
          <cell r="B1087" t="str">
            <v>GN222</v>
          </cell>
          <cell r="C1087" t="str">
            <v>BI_GN222 - Gas Transient Voltage Mitigation OR</v>
          </cell>
          <cell r="D1087" t="str">
            <v>ER_3010</v>
          </cell>
          <cell r="E1087" t="str">
            <v>3010</v>
          </cell>
          <cell r="F1087" t="str">
            <v>ER_3010 - Gas Transient Voltage Mitigation Program</v>
          </cell>
          <cell r="G1087" t="str">
            <v>Gas Transient Voltage Mitigation Program</v>
          </cell>
          <cell r="H1087" t="str">
            <v>Gas Subfunction</v>
          </cell>
          <cell r="I1087" t="str">
            <v>Mandatory &amp; Compliance</v>
          </cell>
        </row>
        <row r="1088">
          <cell r="A1088" t="str">
            <v>BI_GN223</v>
          </cell>
          <cell r="B1088" t="str">
            <v>GN223</v>
          </cell>
          <cell r="C1088" t="str">
            <v>BI_GN223 - Gas Transient Voltage Mitigation WA</v>
          </cell>
          <cell r="D1088" t="str">
            <v>ER_3010</v>
          </cell>
          <cell r="E1088" t="str">
            <v>3010</v>
          </cell>
          <cell r="F1088" t="str">
            <v>ER_3010 - Gas Transient Voltage Mitigation Program</v>
          </cell>
          <cell r="G1088" t="str">
            <v>Gas Transient Voltage Mitigation Program</v>
          </cell>
          <cell r="H1088" t="str">
            <v>Gas Subfunction</v>
          </cell>
          <cell r="I1088" t="str">
            <v>Mandatory &amp; Compliance</v>
          </cell>
        </row>
        <row r="1089">
          <cell r="A1089" t="str">
            <v>BI_GN246</v>
          </cell>
          <cell r="B1089" t="str">
            <v>GN246</v>
          </cell>
          <cell r="C1089" t="str">
            <v>BI_GN246 - Gas Extension to WSU Congeneration Project</v>
          </cell>
          <cell r="D1089" t="str">
            <v>ER_1101</v>
          </cell>
          <cell r="E1089" t="str">
            <v>1101</v>
          </cell>
          <cell r="F1089" t="str">
            <v>ER_1101 - WSU Gas Cogen. Extension</v>
          </cell>
          <cell r="G1089" t="str">
            <v>Regular Capital - Pre Business Case</v>
          </cell>
          <cell r="H1089" t="str">
            <v>No Function</v>
          </cell>
          <cell r="I1089" t="str">
            <v>No Driver</v>
          </cell>
        </row>
        <row r="1090">
          <cell r="A1090" t="str">
            <v>BI_GN299</v>
          </cell>
          <cell r="B1090" t="str">
            <v>GN299</v>
          </cell>
          <cell r="C1090" t="str">
            <v>BI_GN299 - Genesee Hp Gas Feeder Move</v>
          </cell>
          <cell r="D1090" t="str">
            <v>ER_3100</v>
          </cell>
          <cell r="E1090" t="str">
            <v>3100</v>
          </cell>
          <cell r="F1090" t="str">
            <v>ER_3100 - Genesee HP Feeder</v>
          </cell>
          <cell r="G1090" t="str">
            <v>Regular Capital - Pre Business Case</v>
          </cell>
          <cell r="H1090" t="str">
            <v>No Function</v>
          </cell>
          <cell r="I1090" t="str">
            <v>No Driver</v>
          </cell>
        </row>
        <row r="1091">
          <cell r="A1091" t="str">
            <v>BI_GN300</v>
          </cell>
          <cell r="B1091" t="str">
            <v>GN300</v>
          </cell>
          <cell r="C1091" t="str">
            <v>BI_GN300 - Extend Main to Serve Spokane Rock Products</v>
          </cell>
          <cell r="D1091" t="str">
            <v>ER_1103</v>
          </cell>
          <cell r="E1091" t="str">
            <v>1103</v>
          </cell>
          <cell r="F1091" t="str">
            <v>ER_1103 - Spokane Rock Products</v>
          </cell>
          <cell r="G1091" t="str">
            <v>Regular Capital - Pre Business Case</v>
          </cell>
          <cell r="H1091" t="str">
            <v>No Function</v>
          </cell>
          <cell r="I1091" t="str">
            <v>No Driver</v>
          </cell>
        </row>
        <row r="1092">
          <cell r="A1092" t="str">
            <v>BI_GN301</v>
          </cell>
          <cell r="B1092" t="str">
            <v>GN301</v>
          </cell>
          <cell r="C1092" t="str">
            <v>BI_GN301 - Relocate 8 H.P. Main for Lincoln Middle School</v>
          </cell>
          <cell r="D1092" t="str">
            <v>ER_3104</v>
          </cell>
          <cell r="E1092" t="str">
            <v>3104</v>
          </cell>
          <cell r="F1092" t="str">
            <v>ER_3104 - Relocate HP Main Lincoln Middle School</v>
          </cell>
          <cell r="G1092" t="str">
            <v>Regular Capital - Pre Business Case</v>
          </cell>
          <cell r="H1092" t="str">
            <v>No Function</v>
          </cell>
          <cell r="I1092" t="str">
            <v>No Driver</v>
          </cell>
        </row>
        <row r="1093">
          <cell r="A1093" t="str">
            <v>BI_GN303</v>
          </cell>
          <cell r="B1093" t="str">
            <v>GN303</v>
          </cell>
          <cell r="C1093" t="str">
            <v>BI_GN303 - Remove Whitworth From Master Meter System</v>
          </cell>
          <cell r="D1093" t="str">
            <v>ER_3105</v>
          </cell>
          <cell r="E1093" t="str">
            <v>3105</v>
          </cell>
          <cell r="F1093" t="str">
            <v>ER_3105 - Rebuild Whitworth</v>
          </cell>
          <cell r="G1093" t="str">
            <v>Regular Capital - Pre Business Case</v>
          </cell>
          <cell r="H1093" t="str">
            <v>No Function</v>
          </cell>
          <cell r="I1093" t="str">
            <v>No Driver</v>
          </cell>
        </row>
        <row r="1094">
          <cell r="A1094" t="str">
            <v>BI_GN304</v>
          </cell>
          <cell r="B1094" t="str">
            <v>GN304</v>
          </cell>
          <cell r="C1094" t="str">
            <v>BI_GN304 - Replacement - Stevenson Bridge Bore, Stevenson WA</v>
          </cell>
          <cell r="D1094" t="str">
            <v>ER_3273</v>
          </cell>
          <cell r="E1094" t="str">
            <v>3273</v>
          </cell>
          <cell r="F1094" t="str">
            <v>ER_3273 - Replacement - Stevenson Bridge Bore, Stevenson WA</v>
          </cell>
          <cell r="G1094" t="str">
            <v>Regular Capital - Pre Business Case</v>
          </cell>
          <cell r="H1094" t="str">
            <v>No Function</v>
          </cell>
          <cell r="I1094" t="str">
            <v>No Driver</v>
          </cell>
        </row>
        <row r="1095">
          <cell r="A1095" t="str">
            <v>BI_GN305</v>
          </cell>
          <cell r="B1095" t="str">
            <v>GN305</v>
          </cell>
          <cell r="C1095" t="str">
            <v>BI_GN305 - Upgrade-CDA East Tap Upgrade, CDA, ID</v>
          </cell>
          <cell r="D1095" t="str">
            <v>ER_3275</v>
          </cell>
          <cell r="E1095" t="str">
            <v>3275</v>
          </cell>
          <cell r="F1095" t="str">
            <v>ER_3275 - Upgrade-CDA East Tap Upgrade, CDA ID</v>
          </cell>
          <cell r="G1095" t="str">
            <v>Regular Capital - Pre Business Case</v>
          </cell>
          <cell r="H1095" t="str">
            <v>No Function</v>
          </cell>
          <cell r="I1095" t="str">
            <v>No Driver</v>
          </cell>
        </row>
        <row r="1096">
          <cell r="A1096" t="str">
            <v>BI_GN306</v>
          </cell>
          <cell r="B1096" t="str">
            <v>GN306</v>
          </cell>
          <cell r="C1096" t="str">
            <v>BI_GN306 - Cheney 8 inch HP Feeder Project</v>
          </cell>
          <cell r="D1096" t="str">
            <v>ER_3245</v>
          </cell>
          <cell r="E1096" t="str">
            <v>3245</v>
          </cell>
          <cell r="F1096" t="str">
            <v>ER_3245 - Cheney 8 HP Feeder Project</v>
          </cell>
          <cell r="G1096" t="str">
            <v>Regular Capital - Pre Business Case</v>
          </cell>
          <cell r="H1096" t="str">
            <v>No Function</v>
          </cell>
          <cell r="I1096" t="str">
            <v>No Driver</v>
          </cell>
        </row>
        <row r="1097">
          <cell r="A1097" t="str">
            <v>BI_GN307</v>
          </cell>
          <cell r="B1097" t="str">
            <v>GN307</v>
          </cell>
          <cell r="C1097" t="str">
            <v>BI_GN307 - Gas Pierce Rd La Grande HP Reinforcement</v>
          </cell>
          <cell r="D1097" t="str">
            <v>ER_3209</v>
          </cell>
          <cell r="E1097" t="str">
            <v>3209</v>
          </cell>
          <cell r="F1097" t="str">
            <v>ER_3209 - Gas Pierce Rd La Grande HP Reinforcement</v>
          </cell>
          <cell r="G1097" t="str">
            <v>Gas Pierce Rd La Grande HP Reinforcement</v>
          </cell>
          <cell r="H1097" t="str">
            <v>Gas Subfunction</v>
          </cell>
          <cell r="I1097" t="str">
            <v>Performance &amp; Capacity</v>
          </cell>
        </row>
        <row r="1098">
          <cell r="A1098" t="str">
            <v>BI_GN308</v>
          </cell>
          <cell r="B1098" t="str">
            <v>GN308</v>
          </cell>
          <cell r="C1098" t="str">
            <v>BI_GN308 - HWY 62 - HP &amp; IP Main Relocation &amp; SSFT #1316</v>
          </cell>
          <cell r="D1098" t="str">
            <v>ER_3302</v>
          </cell>
          <cell r="E1098" t="str">
            <v>3302</v>
          </cell>
          <cell r="F1098" t="str">
            <v>ER_3302 - HWY 62 - HP &amp; IP Main Relocation &amp; SSFT #1316</v>
          </cell>
          <cell r="G1098" t="str">
            <v>Gas Replacement Street and Highway Program</v>
          </cell>
          <cell r="H1098" t="str">
            <v>Gas Subfunction</v>
          </cell>
          <cell r="I1098" t="str">
            <v>Mandatory &amp; Compliance</v>
          </cell>
        </row>
        <row r="1099">
          <cell r="A1099" t="str">
            <v>BI_GN309</v>
          </cell>
          <cell r="B1099" t="str">
            <v>GN309</v>
          </cell>
          <cell r="C1099" t="str">
            <v>BI_GN309 - Gas Ladd Canyon Gate Stn Upgrade, La Grande</v>
          </cell>
          <cell r="D1099" t="str">
            <v>ER_3303</v>
          </cell>
          <cell r="E1099" t="str">
            <v>3303</v>
          </cell>
          <cell r="F1099" t="str">
            <v>ER_3303 - Gas Ladd Canyon Gate Stn Upgrade, La Grande</v>
          </cell>
          <cell r="G1099" t="str">
            <v>Gas Ladd Canyon Gate Station</v>
          </cell>
          <cell r="H1099" t="str">
            <v>Gas Subfunction</v>
          </cell>
          <cell r="I1099" t="str">
            <v>No Driver</v>
          </cell>
        </row>
        <row r="1100">
          <cell r="A1100" t="str">
            <v>BI_GN310</v>
          </cell>
          <cell r="B1100" t="str">
            <v>GN310</v>
          </cell>
          <cell r="C1100" t="str">
            <v>BI_GN310 - Aldyl A-OR-Main Pipe-Minor Project -Gas Districts</v>
          </cell>
          <cell r="D1100" t="str">
            <v>ER_3008</v>
          </cell>
          <cell r="E1100" t="str">
            <v>3008</v>
          </cell>
          <cell r="F1100" t="str">
            <v>ER_3008 - Aldyl -A Pipe Replacement</v>
          </cell>
          <cell r="G1100" t="str">
            <v>Gas Facility Replacement Program (GFRP) Aldyl A Pipe Replacement</v>
          </cell>
          <cell r="H1100" t="str">
            <v>Gas Subfunction</v>
          </cell>
          <cell r="I1100" t="str">
            <v>Mandatory &amp; Compliance</v>
          </cell>
        </row>
        <row r="1101">
          <cell r="A1101" t="str">
            <v>BI_GN311</v>
          </cell>
          <cell r="B1101" t="str">
            <v>GN311</v>
          </cell>
          <cell r="C1101" t="str">
            <v>BI_GN311 - Aldyl A-OR-STTR-Minor Project -Gas Districts</v>
          </cell>
          <cell r="D1101" t="str">
            <v>ER_3008</v>
          </cell>
          <cell r="E1101" t="str">
            <v>3008</v>
          </cell>
          <cell r="F1101" t="str">
            <v>ER_3008 - Aldyl -A Pipe Replacement</v>
          </cell>
          <cell r="G1101" t="str">
            <v>Gas Facility Replacement Program (GFRP) Aldyl A Pipe Replacement</v>
          </cell>
          <cell r="H1101" t="str">
            <v>Gas Subfunction</v>
          </cell>
          <cell r="I1101" t="str">
            <v>Mandatory &amp; Compliance</v>
          </cell>
        </row>
        <row r="1102">
          <cell r="A1102" t="str">
            <v>BI_GN312</v>
          </cell>
          <cell r="B1102" t="str">
            <v>GN312</v>
          </cell>
          <cell r="C1102" t="str">
            <v>BI_GN312 - Aldyl A-ID-Main Pipe-Minor Project -Gas Districts</v>
          </cell>
          <cell r="D1102" t="str">
            <v>ER_3008</v>
          </cell>
          <cell r="E1102" t="str">
            <v>3008</v>
          </cell>
          <cell r="F1102" t="str">
            <v>ER_3008 - Aldyl -A Pipe Replacement</v>
          </cell>
          <cell r="G1102" t="str">
            <v>Gas Facility Replacement Program (GFRP) Aldyl A Pipe Replacement</v>
          </cell>
          <cell r="H1102" t="str">
            <v>Gas Subfunction</v>
          </cell>
          <cell r="I1102" t="str">
            <v>Mandatory &amp; Compliance</v>
          </cell>
        </row>
        <row r="1103">
          <cell r="A1103" t="str">
            <v>BI_GN313</v>
          </cell>
          <cell r="B1103" t="str">
            <v>GN313</v>
          </cell>
          <cell r="C1103" t="str">
            <v>BI_GN313 - Aldyl A-ID-STTR-Minor Project -Gas Districts</v>
          </cell>
          <cell r="D1103" t="str">
            <v>ER_3008</v>
          </cell>
          <cell r="E1103" t="str">
            <v>3008</v>
          </cell>
          <cell r="F1103" t="str">
            <v>ER_3008 - Aldyl -A Pipe Replacement</v>
          </cell>
          <cell r="G1103" t="str">
            <v>Gas Facility Replacement Program (GFRP) Aldyl A Pipe Replacement</v>
          </cell>
          <cell r="H1103" t="str">
            <v>Gas Subfunction</v>
          </cell>
          <cell r="I1103" t="str">
            <v>Mandatory &amp; Compliance</v>
          </cell>
        </row>
        <row r="1104">
          <cell r="A1104" t="str">
            <v>BI_GN332</v>
          </cell>
          <cell r="B1104" t="str">
            <v>GN332</v>
          </cell>
          <cell r="C1104" t="str">
            <v>BI_GN332 - Shmc / Lower South Hill 6 PE Reinforce</v>
          </cell>
          <cell r="D1104" t="str">
            <v>ER_1102</v>
          </cell>
          <cell r="E1104" t="str">
            <v>1102</v>
          </cell>
          <cell r="F1104" t="str">
            <v>ER_1102 - SHMC Reinforce</v>
          </cell>
          <cell r="G1104" t="str">
            <v>Regular Capital - Pre Business Case</v>
          </cell>
          <cell r="H1104" t="str">
            <v>No Function</v>
          </cell>
          <cell r="I1104" t="str">
            <v>No Driver</v>
          </cell>
        </row>
        <row r="1105">
          <cell r="A1105" t="str">
            <v>BI_GN333</v>
          </cell>
          <cell r="B1105" t="str">
            <v>GN333</v>
          </cell>
          <cell r="C1105" t="str">
            <v>BI_GN333 - Spokane St Bridge Gas Main</v>
          </cell>
          <cell r="D1105" t="str">
            <v>ER_3305</v>
          </cell>
          <cell r="E1105" t="str">
            <v>3305</v>
          </cell>
          <cell r="F1105" t="str">
            <v>ER_3305 - Spokane St Bridge Gas Main</v>
          </cell>
          <cell r="G1105" t="str">
            <v>Gas Spokane St Bridge IP Main Project</v>
          </cell>
          <cell r="H1105" t="str">
            <v>Gas Subfunction</v>
          </cell>
          <cell r="I1105" t="str">
            <v>No Driver</v>
          </cell>
        </row>
        <row r="1106">
          <cell r="A1106" t="str">
            <v>BI_GN401</v>
          </cell>
          <cell r="B1106" t="str">
            <v>GN401</v>
          </cell>
          <cell r="C1106" t="str">
            <v>BI_GN401 - Reinforce to Serve New Nez Pierce Casino Load</v>
          </cell>
          <cell r="D1106" t="str">
            <v>ER_1104</v>
          </cell>
          <cell r="E1106" t="str">
            <v>1104</v>
          </cell>
          <cell r="F1106" t="str">
            <v>ER_1104 - Reinforce Main to Nez Perce</v>
          </cell>
          <cell r="G1106" t="str">
            <v>Regular Capital - Pre Business Case</v>
          </cell>
          <cell r="H1106" t="str">
            <v>No Function</v>
          </cell>
          <cell r="I1106" t="str">
            <v>No Driver</v>
          </cell>
        </row>
        <row r="1107">
          <cell r="A1107" t="str">
            <v>BI_GN402</v>
          </cell>
          <cell r="B1107" t="str">
            <v>GN402</v>
          </cell>
          <cell r="C1107" t="str">
            <v>BI_GN402 - Bridging the Valley Project - Gas</v>
          </cell>
          <cell r="D1107" t="str">
            <v>ER_3107</v>
          </cell>
          <cell r="E1107" t="str">
            <v>3107</v>
          </cell>
          <cell r="F1107" t="str">
            <v>ER_3107 - Bridging the Valley</v>
          </cell>
          <cell r="G1107" t="str">
            <v>Regular Capital - Pre Business Case</v>
          </cell>
          <cell r="H1107" t="str">
            <v>No Function</v>
          </cell>
          <cell r="I1107" t="str">
            <v>No Driver</v>
          </cell>
        </row>
        <row r="1108">
          <cell r="A1108" t="str">
            <v>BI_GN403</v>
          </cell>
          <cell r="B1108" t="str">
            <v>GN403</v>
          </cell>
          <cell r="C1108" t="str">
            <v>BI_GN403 - Bruce Rd. Reinforcement Project</v>
          </cell>
          <cell r="D1108" t="str">
            <v>ER_3108</v>
          </cell>
          <cell r="E1108" t="str">
            <v>3108</v>
          </cell>
          <cell r="F1108" t="str">
            <v>ER_3108 - Bruce Rd Reinforcement</v>
          </cell>
          <cell r="G1108" t="str">
            <v>Regular Capital - Pre Business Case</v>
          </cell>
          <cell r="H1108" t="str">
            <v>No Function</v>
          </cell>
          <cell r="I1108" t="str">
            <v>No Driver</v>
          </cell>
        </row>
        <row r="1109">
          <cell r="A1109" t="str">
            <v>BI_GN404</v>
          </cell>
          <cell r="B1109" t="str">
            <v>GN404</v>
          </cell>
          <cell r="C1109" t="str">
            <v>BI_GN404 - Re-Route 14000 Ft. Moscow Feeder</v>
          </cell>
          <cell r="D1109" t="str">
            <v>ER_3109</v>
          </cell>
          <cell r="E1109" t="str">
            <v>3109</v>
          </cell>
          <cell r="F1109" t="str">
            <v>ER_3109 - Re-Route Moscow Feeder</v>
          </cell>
          <cell r="G1109" t="str">
            <v>Regular Capital - Pre Business Case</v>
          </cell>
          <cell r="H1109" t="str">
            <v>No Function</v>
          </cell>
          <cell r="I1109" t="str">
            <v>No Driver</v>
          </cell>
        </row>
        <row r="1110">
          <cell r="A1110" t="str">
            <v>BI_GN405</v>
          </cell>
          <cell r="B1110" t="str">
            <v>GN405</v>
          </cell>
          <cell r="C1110" t="str">
            <v>BI_GN405 - Reinforce Cheney - Med Lake H.P. Feeder</v>
          </cell>
          <cell r="D1110" t="str">
            <v>ER_3110</v>
          </cell>
          <cell r="E1110" t="str">
            <v>3110</v>
          </cell>
          <cell r="F1110" t="str">
            <v>ER_3110 - Reinforce Cheney Med Lk</v>
          </cell>
          <cell r="G1110" t="str">
            <v>Regular Capital - Pre Business Case</v>
          </cell>
          <cell r="H1110" t="str">
            <v>No Function</v>
          </cell>
          <cell r="I1110" t="str">
            <v>No Driver</v>
          </cell>
        </row>
        <row r="1111">
          <cell r="A1111" t="str">
            <v>BI_GN406</v>
          </cell>
          <cell r="B1111" t="str">
            <v>GN406</v>
          </cell>
          <cell r="C1111" t="str">
            <v>BI_GN406 - Correct Snow Slide Issues At Meters Schweitzer</v>
          </cell>
          <cell r="D1111" t="str">
            <v>ER_3111</v>
          </cell>
          <cell r="E1111" t="str">
            <v>3111</v>
          </cell>
          <cell r="F1111" t="str">
            <v>ER_3111 - Correct Snow Issues at Meters</v>
          </cell>
          <cell r="G1111" t="str">
            <v>Regular Capital - Pre Business Case</v>
          </cell>
          <cell r="H1111" t="str">
            <v>No Function</v>
          </cell>
          <cell r="I1111" t="str">
            <v>No Driver</v>
          </cell>
        </row>
        <row r="1112">
          <cell r="A1112" t="str">
            <v>BI_GN407</v>
          </cell>
          <cell r="B1112" t="str">
            <v>GN407</v>
          </cell>
          <cell r="C1112" t="str">
            <v>BI_GN407 - Re-Route K.F. H.P. Feeder and Gate Sta.</v>
          </cell>
          <cell r="D1112" t="str">
            <v>ER_3112</v>
          </cell>
          <cell r="E1112" t="str">
            <v>3112</v>
          </cell>
          <cell r="F1112" t="str">
            <v>ER_3112 - Re-Rte Kettle Falls Fdr &amp; Gate Station</v>
          </cell>
          <cell r="G1112" t="str">
            <v>Regular Capital - Pre Business Case</v>
          </cell>
          <cell r="H1112" t="str">
            <v>No Function</v>
          </cell>
          <cell r="I1112" t="str">
            <v>No Driver</v>
          </cell>
        </row>
        <row r="1113">
          <cell r="A1113" t="str">
            <v>BI_GN408</v>
          </cell>
          <cell r="B1113" t="str">
            <v>GN408</v>
          </cell>
          <cell r="C1113" t="str">
            <v>BI_GN408 - Re-Route 12000 Ft. South Hill Feeder</v>
          </cell>
          <cell r="D1113" t="str">
            <v>ER_3113</v>
          </cell>
          <cell r="E1113" t="str">
            <v>3113</v>
          </cell>
          <cell r="F1113" t="str">
            <v>ER_3113 - Re-Rte 12K Ft of HP Fdr Palouse Hwy</v>
          </cell>
          <cell r="G1113" t="str">
            <v>Regular Capital - Pre Business Case</v>
          </cell>
          <cell r="H1113" t="str">
            <v>No Function</v>
          </cell>
          <cell r="I1113" t="str">
            <v>No Driver</v>
          </cell>
        </row>
        <row r="1114">
          <cell r="A1114" t="str">
            <v>BI_GN409</v>
          </cell>
          <cell r="B1114" t="str">
            <v>GN409</v>
          </cell>
          <cell r="C1114" t="str">
            <v>BI_GN409 - Implement Dras Software/Pipeline Integrity Mgmt</v>
          </cell>
          <cell r="D1114" t="str">
            <v>ER_3114</v>
          </cell>
          <cell r="E1114" t="str">
            <v>3114</v>
          </cell>
          <cell r="F1114" t="str">
            <v>ER_3114 - Integrity Mgmt Plan</v>
          </cell>
          <cell r="G1114" t="str">
            <v>Regular Capital - Pre Business Case</v>
          </cell>
          <cell r="H1114" t="str">
            <v>No Function</v>
          </cell>
          <cell r="I1114" t="str">
            <v>No Driver</v>
          </cell>
        </row>
        <row r="1115">
          <cell r="A1115" t="str">
            <v>BI_GN410</v>
          </cell>
          <cell r="B1115" t="str">
            <v>GN410</v>
          </cell>
          <cell r="C1115" t="str">
            <v>BI_GN410 - Bonanza Gate Stn Move</v>
          </cell>
          <cell r="D1115" t="str">
            <v>ER_3307</v>
          </cell>
          <cell r="E1115" t="str">
            <v>3307</v>
          </cell>
          <cell r="F1115" t="str">
            <v>ER_3307 - Bonanza Gate Stn Move</v>
          </cell>
          <cell r="G1115" t="str">
            <v>Gas Bonanza Gate Stn Project</v>
          </cell>
          <cell r="H1115" t="str">
            <v>Gas Subfunction</v>
          </cell>
          <cell r="I1115" t="str">
            <v>No Driver</v>
          </cell>
        </row>
        <row r="1116">
          <cell r="A1116" t="str">
            <v>BI_GN415</v>
          </cell>
          <cell r="B1116" t="str">
            <v>GN415</v>
          </cell>
          <cell r="C1116" t="str">
            <v>BI_GN415 - Implement Metretek Replacement</v>
          </cell>
          <cell r="D1116" t="str">
            <v>ER_3115</v>
          </cell>
          <cell r="E1116" t="str">
            <v>3115</v>
          </cell>
          <cell r="F1116" t="str">
            <v>ER_3115 - Metretek Replacement</v>
          </cell>
          <cell r="G1116" t="str">
            <v>Regular Capital - Pre Business Case</v>
          </cell>
          <cell r="H1116" t="str">
            <v>No Function</v>
          </cell>
          <cell r="I1116" t="str">
            <v>No Driver</v>
          </cell>
        </row>
        <row r="1117">
          <cell r="A1117" t="str">
            <v>BI_GN420</v>
          </cell>
          <cell r="B1117" t="str">
            <v>GN420</v>
          </cell>
          <cell r="C1117" t="str">
            <v>BI_GN420 - Eagle Pt High Pressure Reinforcement</v>
          </cell>
          <cell r="D1117" t="str">
            <v>ER_3208</v>
          </cell>
          <cell r="E1117" t="str">
            <v>3208</v>
          </cell>
          <cell r="F1117" t="str">
            <v>ER_3208 - Eagle Pt High Pressure Reinforcement</v>
          </cell>
          <cell r="G1117" t="str">
            <v>Regular Capital - Pre Business Case</v>
          </cell>
          <cell r="H1117" t="str">
            <v>No Function</v>
          </cell>
          <cell r="I1117" t="str">
            <v>No Driver</v>
          </cell>
        </row>
        <row r="1118">
          <cell r="A1118" t="str">
            <v>BI_GN450</v>
          </cell>
          <cell r="B1118" t="str">
            <v>GN450</v>
          </cell>
          <cell r="C1118" t="str">
            <v>BI_GN450 - Gas reinforcement to Hauser Lake</v>
          </cell>
          <cell r="D1118" t="str">
            <v>ER_3118</v>
          </cell>
          <cell r="E1118" t="str">
            <v>3118</v>
          </cell>
          <cell r="F1118" t="str">
            <v>ER_3118 - Hauser Lake Gate Sation</v>
          </cell>
          <cell r="G1118" t="str">
            <v>Regular Capital - Pre Business Case</v>
          </cell>
          <cell r="H1118" t="str">
            <v>No Function</v>
          </cell>
          <cell r="I1118" t="str">
            <v>No Driver</v>
          </cell>
        </row>
        <row r="1119">
          <cell r="A1119" t="str">
            <v>BI_GN500</v>
          </cell>
          <cell r="B1119" t="str">
            <v>GN500</v>
          </cell>
          <cell r="C1119" t="str">
            <v>BI_GN500 - Cougar Gulch Gas Extension</v>
          </cell>
          <cell r="D1119" t="str">
            <v>ER_1001</v>
          </cell>
          <cell r="E1119" t="str">
            <v>1001</v>
          </cell>
          <cell r="F1119" t="str">
            <v>ER_1001 - Gas Revenue Blanket</v>
          </cell>
          <cell r="G1119" t="str">
            <v>New Revenue - Growth</v>
          </cell>
          <cell r="H1119" t="str">
            <v>Growth Subfunction</v>
          </cell>
          <cell r="I1119" t="str">
            <v>Customer Requested</v>
          </cell>
        </row>
        <row r="1120">
          <cell r="A1120" t="str">
            <v>BI_GN501</v>
          </cell>
          <cell r="B1120" t="str">
            <v>GN501</v>
          </cell>
          <cell r="C1120" t="str">
            <v>BI_GN501 - Rathdrum Tap Rebuild</v>
          </cell>
          <cell r="D1120" t="str">
            <v>ER_3119</v>
          </cell>
          <cell r="E1120" t="str">
            <v>3119</v>
          </cell>
          <cell r="F1120" t="str">
            <v>ER_3119 - Rathdrum Tap Rebuild</v>
          </cell>
          <cell r="G1120" t="str">
            <v>Regular Capital - Pre Business Case</v>
          </cell>
          <cell r="H1120" t="str">
            <v>No Function</v>
          </cell>
          <cell r="I1120" t="str">
            <v>No Driver</v>
          </cell>
        </row>
        <row r="1121">
          <cell r="A1121" t="str">
            <v>BI_GN502</v>
          </cell>
          <cell r="B1121" t="str">
            <v>GN502</v>
          </cell>
          <cell r="C1121" t="str">
            <v>BI_GN502 - Fairchild Reconstruction Work</v>
          </cell>
          <cell r="D1121" t="str">
            <v>ER_3120</v>
          </cell>
          <cell r="E1121" t="str">
            <v>3120</v>
          </cell>
          <cell r="F1121" t="str">
            <v>ER_3120 - Fairchild Reconstruction Work</v>
          </cell>
          <cell r="G1121" t="str">
            <v>Regular Capital - Pre Business Case</v>
          </cell>
          <cell r="H1121" t="str">
            <v>No Function</v>
          </cell>
          <cell r="I1121" t="str">
            <v>No Driver</v>
          </cell>
        </row>
        <row r="1122">
          <cell r="A1122" t="str">
            <v>BI_GN503</v>
          </cell>
          <cell r="B1122" t="str">
            <v>GN503</v>
          </cell>
          <cell r="C1122" t="str">
            <v>BI_GN503 - Rathdrum Prairie HP Gas Reinforcement</v>
          </cell>
          <cell r="D1122" t="str">
            <v>ER_3301</v>
          </cell>
          <cell r="E1122" t="str">
            <v>3301</v>
          </cell>
          <cell r="F1122" t="str">
            <v>ER_3301 - Rathdrum Prairie HP Gas Reinforcement</v>
          </cell>
          <cell r="G1122" t="str">
            <v>Gas Rathdrum Prairie HP Main Reinforcement</v>
          </cell>
          <cell r="H1122" t="str">
            <v>Gas Subfunction</v>
          </cell>
          <cell r="I1122" t="str">
            <v>Performance &amp; Capacity</v>
          </cell>
        </row>
        <row r="1123">
          <cell r="A1123" t="str">
            <v>BI_GN504</v>
          </cell>
          <cell r="B1123" t="str">
            <v>GN504</v>
          </cell>
          <cell r="C1123" t="str">
            <v>BI_GN504 - Goldendale HP</v>
          </cell>
          <cell r="D1123" t="str">
            <v>ER_3306</v>
          </cell>
          <cell r="E1123" t="str">
            <v>3306</v>
          </cell>
          <cell r="F1123" t="str">
            <v>ER_3306 - Goldendale HP</v>
          </cell>
          <cell r="G1123" t="str">
            <v>Gas Goldendale HP Main Reinforcement Project</v>
          </cell>
          <cell r="H1123" t="str">
            <v>Gas Subfunction</v>
          </cell>
          <cell r="I1123" t="str">
            <v>No Driver</v>
          </cell>
        </row>
        <row r="1124">
          <cell r="A1124" t="str">
            <v>BI_GN515</v>
          </cell>
          <cell r="B1124" t="str">
            <v>GN515</v>
          </cell>
          <cell r="C1124" t="str">
            <v>BI_GN515 - N Medford Boise Cascade HP Main&amp;Reg Stn</v>
          </cell>
          <cell r="D1124" t="str">
            <v>ER_3220</v>
          </cell>
          <cell r="E1124" t="str">
            <v>3220</v>
          </cell>
          <cell r="F1124" t="str">
            <v>ER_3220 - N Medford Boise Cascade HP Main&amp;Reg Stn</v>
          </cell>
          <cell r="G1124" t="str">
            <v>Regular Capital - Pre Business Case</v>
          </cell>
          <cell r="H1124" t="str">
            <v>No Function</v>
          </cell>
          <cell r="I1124" t="str">
            <v>No Driver</v>
          </cell>
        </row>
        <row r="1125">
          <cell r="A1125" t="str">
            <v>BI_GN520</v>
          </cell>
          <cell r="B1125" t="str">
            <v>GN520</v>
          </cell>
          <cell r="C1125" t="str">
            <v>BI_GN520 - Ross Lane Pressure Support</v>
          </cell>
          <cell r="D1125" t="str">
            <v>ER_3221</v>
          </cell>
          <cell r="E1125" t="str">
            <v>3221</v>
          </cell>
          <cell r="F1125" t="str">
            <v>ER_3221 - Ross Lane Pressure Support</v>
          </cell>
          <cell r="G1125" t="str">
            <v>Regular Capital - Pre Business Case</v>
          </cell>
          <cell r="H1125" t="str">
            <v>No Function</v>
          </cell>
          <cell r="I1125" t="str">
            <v>No Driver</v>
          </cell>
        </row>
        <row r="1126">
          <cell r="A1126" t="str">
            <v>BI_GN600</v>
          </cell>
          <cell r="B1126" t="str">
            <v>GN600</v>
          </cell>
          <cell r="C1126" t="str">
            <v>BI_GN600 - Cougar Gulch</v>
          </cell>
          <cell r="D1126" t="str">
            <v>ER_1105</v>
          </cell>
          <cell r="E1126" t="str">
            <v>1105</v>
          </cell>
          <cell r="F1126" t="str">
            <v>ER_1105 - Strategic Gas Growth</v>
          </cell>
          <cell r="G1126" t="str">
            <v>Regular Capital - Pre Business Case</v>
          </cell>
          <cell r="H1126" t="str">
            <v>No Function</v>
          </cell>
          <cell r="I1126" t="str">
            <v>No Driver</v>
          </cell>
        </row>
        <row r="1127">
          <cell r="A1127" t="str">
            <v>BI_GN605</v>
          </cell>
          <cell r="B1127" t="str">
            <v>GN605</v>
          </cell>
          <cell r="C1127" t="str">
            <v>BI_GN605 - Grants Pass South Side Reinforcement</v>
          </cell>
          <cell r="D1127" t="str">
            <v>ER_3205</v>
          </cell>
          <cell r="E1127" t="str">
            <v>3205</v>
          </cell>
          <cell r="F1127" t="str">
            <v>ER_3205 - Grants Pass South Side Reinforcement</v>
          </cell>
          <cell r="G1127" t="str">
            <v>Regular Capital - Pre Business Case</v>
          </cell>
          <cell r="H1127" t="str">
            <v>No Function</v>
          </cell>
          <cell r="I1127" t="str">
            <v>No Driver</v>
          </cell>
        </row>
        <row r="1128">
          <cell r="A1128" t="str">
            <v>BI_GN610</v>
          </cell>
          <cell r="B1128" t="str">
            <v>GN610</v>
          </cell>
          <cell r="C1128" t="str">
            <v>BI_GN610 - Sagle Gas Distribution</v>
          </cell>
          <cell r="D1128" t="str">
            <v>ER_3206</v>
          </cell>
          <cell r="E1128" t="str">
            <v>3206</v>
          </cell>
          <cell r="F1128" t="str">
            <v>ER_3206 - Sagle Gas Distribution</v>
          </cell>
          <cell r="G1128" t="str">
            <v>Regular Capital - Pre Business Case</v>
          </cell>
          <cell r="H1128" t="str">
            <v>No Function</v>
          </cell>
          <cell r="I1128" t="str">
            <v>No Driver</v>
          </cell>
        </row>
        <row r="1129">
          <cell r="A1129" t="str">
            <v>BI_GN676</v>
          </cell>
          <cell r="B1129" t="str">
            <v>GN676</v>
          </cell>
          <cell r="C1129" t="str">
            <v>BI_GN676 - Upgrade Rathdrum Taps</v>
          </cell>
          <cell r="D1129" t="str">
            <v>ER_3231</v>
          </cell>
          <cell r="E1129" t="str">
            <v>3231</v>
          </cell>
          <cell r="F1129" t="str">
            <v>ER_3231 - Upgrade Rathdrum Taps</v>
          </cell>
          <cell r="G1129" t="str">
            <v>Regular Capital - Pre Business Case</v>
          </cell>
          <cell r="H1129" t="str">
            <v>No Function</v>
          </cell>
          <cell r="I1129" t="str">
            <v>No Driver</v>
          </cell>
        </row>
        <row r="1130">
          <cell r="A1130" t="str">
            <v>BI_GN700</v>
          </cell>
          <cell r="B1130" t="str">
            <v>GN700</v>
          </cell>
          <cell r="C1130" t="str">
            <v>BI_GN700 - Cheney HP Reinforcement</v>
          </cell>
          <cell r="D1130" t="str">
            <v>ER_3311</v>
          </cell>
          <cell r="E1130" t="str">
            <v>3311</v>
          </cell>
          <cell r="F1130" t="str">
            <v>ER_3311 - Cheney HP Reinforcement</v>
          </cell>
          <cell r="G1130" t="str">
            <v>Gas Cheney HP Reinforcement</v>
          </cell>
          <cell r="H1130" t="str">
            <v>Gas Subfunction</v>
          </cell>
          <cell r="I1130" t="str">
            <v>Performance &amp; Capacity</v>
          </cell>
        </row>
        <row r="1131">
          <cell r="A1131" t="str">
            <v>BI_GN704</v>
          </cell>
          <cell r="B1131" t="str">
            <v>GN704</v>
          </cell>
          <cell r="C1131" t="str">
            <v>BI_GN704 - Sutherlin HP Reinforcement</v>
          </cell>
          <cell r="D1131" t="str">
            <v>ER_3251</v>
          </cell>
          <cell r="E1131" t="str">
            <v>3251</v>
          </cell>
          <cell r="F1131" t="str">
            <v>ER_3251 - Sutherlin HP Reinforcement</v>
          </cell>
          <cell r="G1131" t="str">
            <v>Regular Capital - Pre Business Case</v>
          </cell>
          <cell r="H1131" t="str">
            <v>No Function</v>
          </cell>
          <cell r="I1131" t="str">
            <v>No Driver</v>
          </cell>
        </row>
        <row r="1132">
          <cell r="A1132" t="str">
            <v>BI_GN706</v>
          </cell>
          <cell r="B1132" t="str">
            <v>GN706</v>
          </cell>
          <cell r="C1132" t="str">
            <v>BI_GN706 - Bonners Ferry 4 PE Reinforcement</v>
          </cell>
          <cell r="D1132" t="str">
            <v>ER_3121</v>
          </cell>
          <cell r="E1132" t="str">
            <v>3121</v>
          </cell>
          <cell r="F1132" t="str">
            <v>ER_3121 - Bonners Ferry 4 PE Reinforcement</v>
          </cell>
          <cell r="G1132" t="str">
            <v>Regular Capital - Pre Business Case</v>
          </cell>
          <cell r="H1132" t="str">
            <v>No Function</v>
          </cell>
          <cell r="I1132" t="str">
            <v>No Driver</v>
          </cell>
        </row>
        <row r="1133">
          <cell r="A1133" t="str">
            <v>BI_GN715</v>
          </cell>
          <cell r="B1133" t="str">
            <v>GN715</v>
          </cell>
          <cell r="C1133" t="str">
            <v>BI_GN715 - Jackson Rd Reinforcement</v>
          </cell>
          <cell r="D1133" t="str">
            <v>ER_3250</v>
          </cell>
          <cell r="E1133" t="str">
            <v>3250</v>
          </cell>
          <cell r="F1133" t="str">
            <v>ER_3250 - Jackson Rd Reinforcement</v>
          </cell>
          <cell r="G1133" t="str">
            <v>Regular Capital - Pre Business Case</v>
          </cell>
          <cell r="H1133" t="str">
            <v>No Function</v>
          </cell>
          <cell r="I1133" t="str">
            <v>No Driver</v>
          </cell>
        </row>
        <row r="1134">
          <cell r="A1134" t="str">
            <v>BI_GN724</v>
          </cell>
          <cell r="B1134" t="str">
            <v>GN724</v>
          </cell>
          <cell r="C1134" t="str">
            <v>BI_GN724 - 6 PE Hayden Ave Idaho</v>
          </cell>
          <cell r="D1134" t="str">
            <v>ER_3247</v>
          </cell>
          <cell r="E1134" t="str">
            <v>3247</v>
          </cell>
          <cell r="F1134" t="str">
            <v>ER_3247 - 6 PE Hayden Ave Idaho</v>
          </cell>
          <cell r="G1134" t="str">
            <v>Regular Capital - Pre Business Case</v>
          </cell>
          <cell r="H1134" t="str">
            <v>No Function</v>
          </cell>
          <cell r="I1134" t="str">
            <v>No Driver</v>
          </cell>
        </row>
        <row r="1135">
          <cell r="A1135" t="str">
            <v>BI_GN801</v>
          </cell>
          <cell r="B1135" t="str">
            <v>GN801</v>
          </cell>
          <cell r="C1135" t="str">
            <v>BI_GN801 - Qualchan Reinforcement, Spokane, WA</v>
          </cell>
          <cell r="D1135" t="str">
            <v>ER_3122</v>
          </cell>
          <cell r="E1135" t="str">
            <v>3122</v>
          </cell>
          <cell r="F1135" t="str">
            <v>ER_3122 - Qualchan Reinforcement, Spokane WA</v>
          </cell>
          <cell r="G1135" t="str">
            <v>Regular Capital - Pre Business Case</v>
          </cell>
          <cell r="H1135" t="str">
            <v>No Function</v>
          </cell>
          <cell r="I1135" t="str">
            <v>No Driver</v>
          </cell>
        </row>
        <row r="1136">
          <cell r="A1136" t="str">
            <v>BI_GN802</v>
          </cell>
          <cell r="B1136" t="str">
            <v>GN802</v>
          </cell>
          <cell r="C1136" t="str">
            <v>BI_GN802 - Reinforcement,Woolard Rd. 4 PE from Little Spok</v>
          </cell>
          <cell r="D1136" t="str">
            <v>ER_3123</v>
          </cell>
          <cell r="E1136" t="str">
            <v>3123</v>
          </cell>
          <cell r="F1136" t="str">
            <v>ER_3123 - Reinforcement, Woolard Rd. 4 PE from Little Spok</v>
          </cell>
          <cell r="G1136" t="str">
            <v>Regular Capital - Pre Business Case</v>
          </cell>
          <cell r="H1136" t="str">
            <v>No Function</v>
          </cell>
          <cell r="I1136" t="str">
            <v>No Driver</v>
          </cell>
        </row>
        <row r="1137">
          <cell r="A1137" t="str">
            <v>BI_GN803</v>
          </cell>
          <cell r="B1137" t="str">
            <v>GN803</v>
          </cell>
          <cell r="C1137" t="str">
            <v>BI_GN803 - US2 N Spokane Gas HP Reinforce (Kaiser Property)</v>
          </cell>
          <cell r="D1137" t="str">
            <v>ER_3237</v>
          </cell>
          <cell r="E1137" t="str">
            <v>3237</v>
          </cell>
          <cell r="F1137" t="str">
            <v>ER_3237 - US2 N Spo Gas HP Reinforce(Kaiser Prop)</v>
          </cell>
          <cell r="G1137" t="str">
            <v>Gas N Spokane Hwy 2 HP Main Reinforcement Project</v>
          </cell>
          <cell r="H1137" t="str">
            <v>Gas Subfunction</v>
          </cell>
          <cell r="I1137" t="str">
            <v>No Driver</v>
          </cell>
        </row>
        <row r="1138">
          <cell r="A1138" t="str">
            <v>BI_GN804</v>
          </cell>
          <cell r="B1138" t="str">
            <v>GN804</v>
          </cell>
          <cell r="C1138" t="str">
            <v>BI_GN804 - Reinforcement -Barker Rd Bridge Crossing, Spokane WA</v>
          </cell>
          <cell r="D1138" t="str">
            <v>ER_3238</v>
          </cell>
          <cell r="E1138" t="str">
            <v>3238</v>
          </cell>
          <cell r="F1138" t="str">
            <v>ER_3238 - Reinforce Barker Rd Bridge Crossing Spok</v>
          </cell>
          <cell r="G1138" t="str">
            <v>Regular Capital - Pre Business Case</v>
          </cell>
          <cell r="H1138" t="str">
            <v>No Function</v>
          </cell>
          <cell r="I1138" t="str">
            <v>No Driver</v>
          </cell>
        </row>
        <row r="1139">
          <cell r="A1139" t="str">
            <v>BI_GN805</v>
          </cell>
          <cell r="B1139" t="str">
            <v>GN805</v>
          </cell>
          <cell r="C1139" t="str">
            <v>BI_GN805 - Rebuild J Street Reg Station, Roseburg OR</v>
          </cell>
          <cell r="D1139" t="str">
            <v>ER_3239</v>
          </cell>
          <cell r="E1139" t="str">
            <v>3239</v>
          </cell>
          <cell r="F1139" t="str">
            <v>ER_3239 - Rebuild-J St Reg Station Grants Pass</v>
          </cell>
          <cell r="G1139" t="str">
            <v>Regular Capital - Pre Business Case</v>
          </cell>
          <cell r="H1139" t="str">
            <v>No Function</v>
          </cell>
          <cell r="I1139" t="str">
            <v>No Driver</v>
          </cell>
        </row>
        <row r="1140">
          <cell r="A1140" t="str">
            <v>BI_GN806</v>
          </cell>
          <cell r="B1140" t="str">
            <v>GN806</v>
          </cell>
          <cell r="C1140" t="str">
            <v>BI_GN806 - Construct Chase Rd Gate Stn Post Falls ID</v>
          </cell>
          <cell r="D1140" t="str">
            <v>ER_3246</v>
          </cell>
          <cell r="E1140" t="str">
            <v>3246</v>
          </cell>
          <cell r="F1140" t="str">
            <v>ER_3246 - Construct Chase Rd Gate Stn Post Falls ID</v>
          </cell>
          <cell r="G1140" t="str">
            <v>Gas Chase Rd Gate Stn and HP Main Project</v>
          </cell>
          <cell r="H1140" t="str">
            <v>Gas Subfunction</v>
          </cell>
          <cell r="I1140" t="str">
            <v>No Driver</v>
          </cell>
        </row>
        <row r="1141">
          <cell r="A1141" t="str">
            <v>BI_GN807</v>
          </cell>
          <cell r="B1141" t="str">
            <v>GN807</v>
          </cell>
          <cell r="C1141" t="str">
            <v>BI_GN807 - Relocation - Hwy 95, 4 HP, CdA ID</v>
          </cell>
          <cell r="D1141" t="str">
            <v>ER_3124</v>
          </cell>
          <cell r="E1141" t="str">
            <v>3124</v>
          </cell>
          <cell r="F1141" t="str">
            <v>ER_3124 - Relocation - Hwy 95, 4 HP, CdA ID</v>
          </cell>
          <cell r="G1141" t="str">
            <v>Regular Capital - Pre Business Case</v>
          </cell>
          <cell r="H1141" t="str">
            <v>No Function</v>
          </cell>
          <cell r="I1141" t="str">
            <v>No Driver</v>
          </cell>
        </row>
        <row r="1142">
          <cell r="A1142" t="str">
            <v>BI_GN808</v>
          </cell>
          <cell r="B1142" t="str">
            <v>GN808</v>
          </cell>
          <cell r="C1142" t="str">
            <v>BI_GN808 - Relocation - Hwy 95, 4 HP, CdA ID</v>
          </cell>
          <cell r="D1142" t="str">
            <v>ER_3124</v>
          </cell>
          <cell r="E1142" t="str">
            <v>3124</v>
          </cell>
          <cell r="F1142" t="str">
            <v>ER_3124 - Relocation - Hwy 95, 4 HP, CdA ID</v>
          </cell>
          <cell r="G1142" t="str">
            <v>Regular Capital - Pre Business Case</v>
          </cell>
          <cell r="H1142" t="str">
            <v>No Function</v>
          </cell>
          <cell r="I1142" t="str">
            <v>No Driver</v>
          </cell>
        </row>
        <row r="1143">
          <cell r="A1143" t="str">
            <v>BI_GN809</v>
          </cell>
          <cell r="B1143" t="str">
            <v>GN809</v>
          </cell>
          <cell r="C1143" t="str">
            <v>BI_GN809 - Reinforcement - Hwy 41 &amp; Praire Ave Looping, Post Falls ID</v>
          </cell>
          <cell r="D1143" t="str">
            <v>ER_3252</v>
          </cell>
          <cell r="E1143" t="str">
            <v>3252</v>
          </cell>
          <cell r="F1143" t="str">
            <v>ER_3252 - Reinforcement - Hwy 41 &amp; Praire Ave Looping, PF ID</v>
          </cell>
          <cell r="G1143" t="str">
            <v>Regular Capital - Pre Business Case</v>
          </cell>
          <cell r="H1143" t="str">
            <v>No Function</v>
          </cell>
          <cell r="I1143" t="str">
            <v>No Driver</v>
          </cell>
        </row>
        <row r="1144">
          <cell r="A1144" t="str">
            <v>BI_GN810</v>
          </cell>
          <cell r="B1144" t="str">
            <v>GN810</v>
          </cell>
          <cell r="C1144" t="str">
            <v>BI_GN810 - Diesel-Exposed Pipe Replacement</v>
          </cell>
          <cell r="D1144" t="str">
            <v>ER_3253</v>
          </cell>
          <cell r="E1144" t="str">
            <v>3253</v>
          </cell>
          <cell r="F1144" t="str">
            <v>ER_3253 - Diesel-Exposed Pipe Replacement</v>
          </cell>
          <cell r="G1144" t="str">
            <v>Regular Capital - Pre Business Case</v>
          </cell>
          <cell r="H1144" t="str">
            <v>No Function</v>
          </cell>
          <cell r="I1144" t="str">
            <v>No Driver</v>
          </cell>
        </row>
        <row r="1145">
          <cell r="A1145" t="str">
            <v>BI_GN811</v>
          </cell>
          <cell r="B1145" t="str">
            <v>GN811</v>
          </cell>
          <cell r="C1145" t="str">
            <v>BI_GN811 - Pipe Replacement, Elizabeth Park ID</v>
          </cell>
          <cell r="D1145" t="str">
            <v>ER_3254</v>
          </cell>
          <cell r="E1145" t="str">
            <v>3254</v>
          </cell>
          <cell r="F1145" t="str">
            <v>ER_3254 - Pipe Replacement, Elizabeth Park, ID</v>
          </cell>
          <cell r="G1145" t="str">
            <v>Regular Capital - Pre Business Case</v>
          </cell>
          <cell r="H1145" t="str">
            <v>No Function</v>
          </cell>
          <cell r="I1145" t="str">
            <v>No Driver</v>
          </cell>
        </row>
        <row r="1146">
          <cell r="A1146" t="str">
            <v>BI_GN812</v>
          </cell>
          <cell r="B1146" t="str">
            <v>GN812</v>
          </cell>
          <cell r="C1146" t="str">
            <v>BI_GN812 - Reinforcement, Appleway, Spokane Valley WA</v>
          </cell>
          <cell r="D1146" t="str">
            <v>ER_3255</v>
          </cell>
          <cell r="E1146" t="str">
            <v>3255</v>
          </cell>
          <cell r="F1146" t="str">
            <v>ER_3255 - Reinforcement, Appleway, Spokane Valley WA</v>
          </cell>
          <cell r="G1146" t="str">
            <v>Regular Capital - Pre Business Case</v>
          </cell>
          <cell r="H1146" t="str">
            <v>No Function</v>
          </cell>
          <cell r="I1146" t="str">
            <v>No Driver</v>
          </cell>
        </row>
        <row r="1147">
          <cell r="A1147" t="str">
            <v>BI_GN813</v>
          </cell>
          <cell r="B1147" t="str">
            <v>GN813</v>
          </cell>
          <cell r="C1147" t="str">
            <v>BI_GN813 - Grants Pass Lateral HP Reinforcenent</v>
          </cell>
          <cell r="D1147" t="str">
            <v>ER_3240</v>
          </cell>
          <cell r="E1147" t="str">
            <v>3240</v>
          </cell>
          <cell r="F1147" t="str">
            <v>ER_3240 - Grants Pass 8-In HP Reinforce Project</v>
          </cell>
          <cell r="G1147" t="str">
            <v>Regular Capital - Pre Business Case</v>
          </cell>
          <cell r="H1147" t="str">
            <v>No Function</v>
          </cell>
          <cell r="I1147" t="str">
            <v>No Driver</v>
          </cell>
        </row>
        <row r="1148">
          <cell r="A1148" t="str">
            <v>BI_GN814</v>
          </cell>
          <cell r="B1148" t="str">
            <v>GN814</v>
          </cell>
          <cell r="C1148" t="str">
            <v>BI_GN814 - Oakland Bridge Bore &amp; Relocation, Oakland OR</v>
          </cell>
          <cell r="D1148" t="str">
            <v>ER_3257</v>
          </cell>
          <cell r="E1148" t="str">
            <v>3257</v>
          </cell>
          <cell r="F1148" t="str">
            <v>ER_3257 - Oakland Bridge Bore &amp; Relocation, Oakland OR</v>
          </cell>
          <cell r="G1148" t="str">
            <v>Gas Oakland Bridge HP Main Gas Project</v>
          </cell>
          <cell r="H1148" t="str">
            <v>Gas Subfunction</v>
          </cell>
          <cell r="I1148" t="str">
            <v>No Driver</v>
          </cell>
        </row>
        <row r="1149">
          <cell r="A1149" t="str">
            <v>BI_GN815</v>
          </cell>
          <cell r="B1149" t="str">
            <v>GN815</v>
          </cell>
          <cell r="C1149" t="str">
            <v>BI_GN815 - David Creek Relocation, Roseburg OR</v>
          </cell>
          <cell r="D1149" t="str">
            <v>ER_3258</v>
          </cell>
          <cell r="E1149" t="str">
            <v>3258</v>
          </cell>
          <cell r="F1149" t="str">
            <v>ER_3258 - Davis Creek Relocation, Roseburg OR</v>
          </cell>
          <cell r="G1149" t="str">
            <v>Regular Capital - Pre Business Case</v>
          </cell>
          <cell r="H1149" t="str">
            <v>No Function</v>
          </cell>
          <cell r="I1149" t="str">
            <v>No Driver</v>
          </cell>
        </row>
        <row r="1150">
          <cell r="A1150" t="str">
            <v>BI_GN816</v>
          </cell>
          <cell r="B1150" t="str">
            <v>GN816</v>
          </cell>
          <cell r="C1150" t="str">
            <v>BI_GN816 - Reinforcement,Talent OR Gate Station &amp; Piping</v>
          </cell>
          <cell r="D1150" t="str">
            <v>ER_3242</v>
          </cell>
          <cell r="E1150" t="str">
            <v>3242</v>
          </cell>
          <cell r="F1150" t="str">
            <v>ER_3242 - Reinforce Talent OR Gate Station&amp;Piping</v>
          </cell>
          <cell r="G1150" t="str">
            <v>Regular Capital - Pre Business Case</v>
          </cell>
          <cell r="H1150" t="str">
            <v>No Function</v>
          </cell>
          <cell r="I1150" t="str">
            <v>No Driver</v>
          </cell>
        </row>
        <row r="1151">
          <cell r="A1151" t="str">
            <v>BI_GN817</v>
          </cell>
          <cell r="B1151" t="str">
            <v>GN817</v>
          </cell>
          <cell r="C1151" t="str">
            <v>BI_GN817 - Rock Point Reg Station Gold Hill OR</v>
          </cell>
          <cell r="D1151" t="str">
            <v>ER_3259</v>
          </cell>
          <cell r="E1151" t="str">
            <v>3259</v>
          </cell>
          <cell r="F1151" t="str">
            <v>ER_3259 - Rock Point Reg Station Gold Hill OR</v>
          </cell>
          <cell r="G1151" t="str">
            <v>Regular Capital - Pre Business Case</v>
          </cell>
          <cell r="H1151" t="str">
            <v>No Function</v>
          </cell>
          <cell r="I1151" t="str">
            <v>No Driver</v>
          </cell>
        </row>
        <row r="1152">
          <cell r="A1152" t="str">
            <v>BI_GN818</v>
          </cell>
          <cell r="B1152" t="str">
            <v>GN818</v>
          </cell>
          <cell r="C1152" t="str">
            <v>BI_GN818 - Reinforce, install pipe on Bridge #3602, Spok WA</v>
          </cell>
          <cell r="D1152" t="str">
            <v>ER_3260</v>
          </cell>
          <cell r="E1152" t="str">
            <v>3260</v>
          </cell>
          <cell r="F1152" t="str">
            <v>ER_3260 - Reinforce, install pipe on Bridge #3602, Spok WA</v>
          </cell>
          <cell r="G1152" t="str">
            <v>Regular Capital - Pre Business Case</v>
          </cell>
          <cell r="H1152" t="str">
            <v>No Function</v>
          </cell>
          <cell r="I1152" t="str">
            <v>No Driver</v>
          </cell>
        </row>
        <row r="1153">
          <cell r="A1153" t="str">
            <v>BI_GN819</v>
          </cell>
          <cell r="B1153" t="str">
            <v>GN819</v>
          </cell>
          <cell r="C1153" t="str">
            <v>BI_GN819 - Brown Bridge Relocation Roseburg OR</v>
          </cell>
          <cell r="D1153" t="str">
            <v>ER_3261</v>
          </cell>
          <cell r="E1153" t="str">
            <v>3261</v>
          </cell>
          <cell r="F1153" t="str">
            <v>ER_3261 - Brown Bridge Relocation Roseburg OR</v>
          </cell>
          <cell r="G1153" t="str">
            <v>Regular Capital - Pre Business Case</v>
          </cell>
          <cell r="H1153" t="str">
            <v>No Function</v>
          </cell>
          <cell r="I1153" t="str">
            <v>No Driver</v>
          </cell>
        </row>
        <row r="1154">
          <cell r="A1154" t="str">
            <v>BI_GN820</v>
          </cell>
          <cell r="B1154" t="str">
            <v>GN820</v>
          </cell>
          <cell r="C1154" t="str">
            <v>BI_GN820 - Reinforcement North Clarkston Distribution</v>
          </cell>
          <cell r="D1154" t="str">
            <v>ER_3262</v>
          </cell>
          <cell r="E1154" t="str">
            <v>3262</v>
          </cell>
          <cell r="F1154" t="str">
            <v>ER_3262 - Reinforcement North Clarkston Distribution</v>
          </cell>
          <cell r="G1154" t="str">
            <v>Regular Capital - Pre Business Case</v>
          </cell>
          <cell r="H1154" t="str">
            <v>No Function</v>
          </cell>
          <cell r="I1154" t="str">
            <v>No Driver</v>
          </cell>
        </row>
        <row r="1155">
          <cell r="A1155" t="str">
            <v>BI_GN821</v>
          </cell>
          <cell r="B1155" t="str">
            <v>GN821</v>
          </cell>
          <cell r="C1155" t="str">
            <v>BI_GN821 - Reinforce, Upgd reg stn 15, separate HP, Spok, WA</v>
          </cell>
          <cell r="D1155" t="str">
            <v>ER_3263</v>
          </cell>
          <cell r="E1155" t="str">
            <v>3263</v>
          </cell>
          <cell r="F1155" t="str">
            <v>ER_3263 - Reinforce,Upgrd Reg Stn 15, Separate HP,SpokWA</v>
          </cell>
          <cell r="G1155" t="str">
            <v>Regular Capital - Pre Business Case</v>
          </cell>
          <cell r="H1155" t="str">
            <v>No Function</v>
          </cell>
          <cell r="I1155" t="str">
            <v>No Driver</v>
          </cell>
        </row>
        <row r="1156">
          <cell r="A1156" t="str">
            <v>BI_GN822</v>
          </cell>
          <cell r="B1156" t="str">
            <v>GN822</v>
          </cell>
          <cell r="C1156" t="str">
            <v>BI_GN822 - Reinforcement,Appleway to Henry, Spok Vly,WA</v>
          </cell>
          <cell r="D1156" t="str">
            <v>ER_3264</v>
          </cell>
          <cell r="E1156" t="str">
            <v>3264</v>
          </cell>
          <cell r="F1156" t="str">
            <v>ER_3264 - Reinforcement,Appleway to Henry, SpokVly, WA</v>
          </cell>
          <cell r="G1156" t="str">
            <v>Regular Capital - Pre Business Case</v>
          </cell>
          <cell r="H1156" t="str">
            <v>No Function</v>
          </cell>
          <cell r="I1156" t="str">
            <v>No Driver</v>
          </cell>
        </row>
        <row r="1157">
          <cell r="A1157" t="str">
            <v>BI_GN823</v>
          </cell>
          <cell r="B1157" t="str">
            <v>GN823</v>
          </cell>
          <cell r="C1157" t="str">
            <v>BI_GN823 - NSC Greene St HP Gas Main</v>
          </cell>
          <cell r="D1157" t="str">
            <v>ER_3304</v>
          </cell>
          <cell r="E1157" t="str">
            <v>3304</v>
          </cell>
          <cell r="F1157" t="str">
            <v>ER_3304 - NSC Greene St HP Gas Main</v>
          </cell>
          <cell r="G1157" t="str">
            <v>Gas N-S Corridor Greene St HP Main Project</v>
          </cell>
          <cell r="H1157" t="str">
            <v>Gas Subfunction</v>
          </cell>
          <cell r="I1157" t="str">
            <v>Mandatory &amp; Compliance</v>
          </cell>
        </row>
        <row r="1158">
          <cell r="A1158" t="str">
            <v>BI_GN824</v>
          </cell>
          <cell r="B1158" t="str">
            <v>GN824</v>
          </cell>
          <cell r="C1158" t="str">
            <v>BI_GN824 - Gas Warden HP Reinforcement</v>
          </cell>
          <cell r="D1158" t="str">
            <v>ER_3308</v>
          </cell>
          <cell r="E1158" t="str">
            <v>3308</v>
          </cell>
          <cell r="F1158" t="str">
            <v>ER_3308 - Gas Warden HP Reinforcement</v>
          </cell>
          <cell r="G1158" t="str">
            <v>Gas Warden HP Reinforcement</v>
          </cell>
          <cell r="H1158" t="str">
            <v>Gas Subfunction</v>
          </cell>
          <cell r="I1158" t="str">
            <v>Performance &amp; Capacity</v>
          </cell>
        </row>
        <row r="1159">
          <cell r="A1159" t="str">
            <v>BI_GN825</v>
          </cell>
          <cell r="B1159" t="str">
            <v>GN825</v>
          </cell>
          <cell r="C1159" t="str">
            <v>BI_GN825 - Gas Schweitzer Mtn Rd HP Reinforcement</v>
          </cell>
          <cell r="D1159" t="str">
            <v>ER_3310</v>
          </cell>
          <cell r="E1159" t="str">
            <v>3310</v>
          </cell>
          <cell r="F1159" t="str">
            <v>ER_3310 - Gas Schweitzer Mtn Rd HP Reinforcement</v>
          </cell>
          <cell r="G1159" t="str">
            <v>Gas Schweitzer Mtn Rd HP Reinforcement</v>
          </cell>
          <cell r="H1159" t="str">
            <v>Gas Subfunction</v>
          </cell>
          <cell r="I1159" t="str">
            <v>Performance &amp; Capacity</v>
          </cell>
        </row>
        <row r="1160">
          <cell r="A1160" t="str">
            <v>BI_GN900</v>
          </cell>
          <cell r="B1160" t="str">
            <v>GN900</v>
          </cell>
          <cell r="C1160" t="str">
            <v>BI_GN900 - Gas Airway Heights HP Reinforcement</v>
          </cell>
          <cell r="D1160" t="str">
            <v>ER_3312</v>
          </cell>
          <cell r="E1160" t="str">
            <v>3312</v>
          </cell>
          <cell r="F1160" t="str">
            <v>ER_3312 - Gas Airway Heights HP Reinforcement</v>
          </cell>
          <cell r="G1160" t="str">
            <v>Gas Airway Heights HP Reinforcement</v>
          </cell>
          <cell r="H1160" t="str">
            <v>Gas Subfunction</v>
          </cell>
          <cell r="I1160" t="str">
            <v>Performance &amp; Capacity</v>
          </cell>
        </row>
        <row r="1161">
          <cell r="A1161" t="str">
            <v>BI_GN901</v>
          </cell>
          <cell r="B1161" t="str">
            <v>GN901</v>
          </cell>
          <cell r="C1161" t="str">
            <v>BI_GN901 - Relocation-Rocky Point Bridge-Hwy234-Gold Hill OR</v>
          </cell>
          <cell r="D1161" t="str">
            <v>ER_3256</v>
          </cell>
          <cell r="E1161" t="str">
            <v>3256</v>
          </cell>
          <cell r="F1161" t="str">
            <v>ER_3256 - Relocation-Rocky Point Bridge-Hwy 234-Gold Hill OR</v>
          </cell>
          <cell r="G1161" t="str">
            <v>Regular Capital - Pre Business Case</v>
          </cell>
          <cell r="H1161" t="str">
            <v>No Function</v>
          </cell>
          <cell r="I1161" t="str">
            <v>No Driver</v>
          </cell>
        </row>
        <row r="1162">
          <cell r="A1162" t="str">
            <v>BI_GN902</v>
          </cell>
          <cell r="B1162" t="str">
            <v>GN902</v>
          </cell>
          <cell r="C1162" t="str">
            <v>BI_GN902 - Replace Gas ERs w/ Batteries &gt; 10 yrs.</v>
          </cell>
          <cell r="D1162" t="str">
            <v>ER_3265</v>
          </cell>
          <cell r="E1162" t="str">
            <v>3265</v>
          </cell>
          <cell r="F1162" t="str">
            <v>ER_3265 - Replace Gas ERTs w/ Batteries &gt;10 yrs</v>
          </cell>
          <cell r="G1162" t="str">
            <v>Gas ERT Replacement Program</v>
          </cell>
          <cell r="H1162" t="str">
            <v>Gas Subfunction</v>
          </cell>
          <cell r="I1162" t="str">
            <v>Asset Condition</v>
          </cell>
        </row>
        <row r="1163">
          <cell r="A1163" t="str">
            <v>BI_GN903</v>
          </cell>
          <cell r="B1163" t="str">
            <v>GN903</v>
          </cell>
          <cell r="C1163" t="str">
            <v>BI_GN903 - Relocate, 5-Mile betwn Elgin &amp; Cascade Rd, Spok</v>
          </cell>
          <cell r="D1163" t="str">
            <v>ER_3266</v>
          </cell>
          <cell r="E1163" t="str">
            <v>3266</v>
          </cell>
          <cell r="F1163" t="str">
            <v>ER_3266 - Relocate, 5-Mile between Elgin &amp; Cascade, Spok</v>
          </cell>
          <cell r="G1163" t="str">
            <v>Regular Capital - Pre Business Case</v>
          </cell>
          <cell r="H1163" t="str">
            <v>No Function</v>
          </cell>
          <cell r="I1163" t="str">
            <v>No Driver</v>
          </cell>
        </row>
        <row r="1164">
          <cell r="A1164" t="str">
            <v>BI_GN904</v>
          </cell>
          <cell r="B1164" t="str">
            <v>GN904</v>
          </cell>
          <cell r="C1164" t="str">
            <v>BI_GN904 - Rebuild Winston Gate Station, Roseburg OR</v>
          </cell>
          <cell r="D1164" t="str">
            <v>ER_3267</v>
          </cell>
          <cell r="E1164" t="str">
            <v>3267</v>
          </cell>
          <cell r="F1164" t="str">
            <v>ER_3267 - Rebuild Winston Gate Station, Roseburg OR</v>
          </cell>
          <cell r="G1164" t="str">
            <v>Regular Capital - Pre Business Case</v>
          </cell>
          <cell r="H1164" t="str">
            <v>No Function</v>
          </cell>
          <cell r="I1164" t="str">
            <v>No Driver</v>
          </cell>
        </row>
        <row r="1165">
          <cell r="A1165" t="str">
            <v>BI_GN905</v>
          </cell>
          <cell r="B1165" t="str">
            <v>GN905</v>
          </cell>
          <cell r="C1165" t="str">
            <v>BI_GN905 - Reinforcement Appleway Bridge Crossing Lib Lk WA</v>
          </cell>
          <cell r="D1165" t="str">
            <v>ER_3268</v>
          </cell>
          <cell r="E1165" t="str">
            <v>3268</v>
          </cell>
          <cell r="F1165" t="str">
            <v>ER_3268 - Reinforcement Appleway Bridge Crossing, Lib Lk, WA</v>
          </cell>
          <cell r="G1165" t="str">
            <v>Gas Reinforcement Program</v>
          </cell>
          <cell r="H1165" t="str">
            <v>Gas Subfunction</v>
          </cell>
          <cell r="I1165" t="str">
            <v>Performance &amp; Capacity</v>
          </cell>
        </row>
        <row r="1166">
          <cell r="A1166" t="str">
            <v>BI_GN906</v>
          </cell>
          <cell r="B1166" t="str">
            <v>GN906</v>
          </cell>
          <cell r="C1166" t="str">
            <v>BI_GN906 - Reinforcement North Clarkston HP Main and Reg</v>
          </cell>
          <cell r="D1166" t="str">
            <v>ER_3269</v>
          </cell>
          <cell r="E1166" t="str">
            <v>3269</v>
          </cell>
          <cell r="F1166" t="str">
            <v>ER_3269 - Reinforcement North Clarkston HP Main &amp; Reg</v>
          </cell>
          <cell r="G1166" t="str">
            <v>Regular Capital - Pre Business Case</v>
          </cell>
          <cell r="H1166" t="str">
            <v>No Function</v>
          </cell>
          <cell r="I1166" t="str">
            <v>No Driver</v>
          </cell>
        </row>
        <row r="1167">
          <cell r="A1167" t="str">
            <v>BI_GN907</v>
          </cell>
          <cell r="B1167" t="str">
            <v>GN907</v>
          </cell>
          <cell r="C1167" t="str">
            <v>BI_GN907 - Reinforcement-IP Main Southeast Coeur D'Alene, ID</v>
          </cell>
          <cell r="D1167" t="str">
            <v>ER_3270</v>
          </cell>
          <cell r="E1167" t="str">
            <v>3270</v>
          </cell>
          <cell r="F1167" t="str">
            <v>ER_3270 - Reinforcement -IP Main Southeast Coeur d'Alene ID</v>
          </cell>
          <cell r="G1167" t="str">
            <v>Regular Capital - Pre Business Case</v>
          </cell>
          <cell r="H1167" t="str">
            <v>No Function</v>
          </cell>
          <cell r="I1167" t="str">
            <v>No Driver</v>
          </cell>
        </row>
        <row r="1168">
          <cell r="A1168" t="str">
            <v>BI_GN908</v>
          </cell>
          <cell r="B1168" t="str">
            <v>GN908</v>
          </cell>
          <cell r="C1168" t="str">
            <v>BI_GN908 - Rebuild - Reg Station #203 (Schweitzer), Sandpoint ID</v>
          </cell>
          <cell r="D1168" t="str">
            <v>ER_3271</v>
          </cell>
          <cell r="E1168" t="str">
            <v>3271</v>
          </cell>
          <cell r="F1168" t="str">
            <v>ER_3271 - Rebuild-Reg Station #203(Schweitzer),Sandpoint ID</v>
          </cell>
          <cell r="G1168" t="str">
            <v>Regular Capital - Pre Business Case</v>
          </cell>
          <cell r="H1168" t="str">
            <v>No Function</v>
          </cell>
          <cell r="I1168" t="str">
            <v>No Driver</v>
          </cell>
        </row>
        <row r="1169">
          <cell r="A1169" t="str">
            <v>BI_GN910</v>
          </cell>
          <cell r="B1169" t="str">
            <v>GN910</v>
          </cell>
          <cell r="C1169" t="str">
            <v>BI_GN910 - Relocation - I-5 Bore @Barnet Rd., Medford OR</v>
          </cell>
          <cell r="D1169" t="str">
            <v>ER_3272</v>
          </cell>
          <cell r="E1169" t="str">
            <v>3272</v>
          </cell>
          <cell r="F1169" t="str">
            <v>ER_3272 - Relocation-I-5 Bore @ Barnet Rd., Medford OR</v>
          </cell>
          <cell r="G1169" t="str">
            <v>Regular Capital - Pre Business Case</v>
          </cell>
          <cell r="H1169" t="str">
            <v>No Function</v>
          </cell>
          <cell r="I1169" t="str">
            <v>No Driver</v>
          </cell>
        </row>
        <row r="1170">
          <cell r="A1170" t="str">
            <v>BI_GN911</v>
          </cell>
          <cell r="B1170" t="str">
            <v>GN911</v>
          </cell>
          <cell r="C1170" t="str">
            <v>BI_GN911 - Relocate-Peak Plant Reg Stn &amp; HP Pipe, IMP,Medford</v>
          </cell>
          <cell r="D1170" t="str">
            <v>ER_3278</v>
          </cell>
          <cell r="E1170" t="str">
            <v>3278</v>
          </cell>
          <cell r="F1170" t="str">
            <v>ER_3278 - Relocate-Peak Plant Reg Stn &amp; HP Pipe, IMP,Medford</v>
          </cell>
          <cell r="G1170" t="str">
            <v>Regular Capital - Pre Business Case</v>
          </cell>
          <cell r="H1170" t="str">
            <v>No Function</v>
          </cell>
          <cell r="I1170" t="str">
            <v>No Driver</v>
          </cell>
        </row>
        <row r="1171">
          <cell r="A1171" t="str">
            <v>BI_GN912</v>
          </cell>
          <cell r="B1171" t="str">
            <v>GN912</v>
          </cell>
          <cell r="C1171" t="str">
            <v>BI_GN912 - Relocation East Jones Creek HP Offset</v>
          </cell>
          <cell r="D1171" t="str">
            <v>ER_3280</v>
          </cell>
          <cell r="E1171" t="str">
            <v>3280</v>
          </cell>
          <cell r="F1171" t="str">
            <v>ER_3280 - Relocation - East Jones Creek HP Offset</v>
          </cell>
          <cell r="G1171" t="str">
            <v>Regular Capital - Pre Business Case</v>
          </cell>
          <cell r="H1171" t="str">
            <v>No Function</v>
          </cell>
          <cell r="I1171" t="str">
            <v>No Driver</v>
          </cell>
        </row>
        <row r="1172">
          <cell r="A1172" t="str">
            <v>BI_GN913</v>
          </cell>
          <cell r="B1172" t="str">
            <v>GN913</v>
          </cell>
          <cell r="C1172" t="str">
            <v>BI_GN913 - Reinforcement -IP Main Southeast CDA</v>
          </cell>
          <cell r="D1172" t="str">
            <v>ER_3281</v>
          </cell>
          <cell r="E1172" t="str">
            <v>3281</v>
          </cell>
          <cell r="F1172" t="str">
            <v>ER_3281 - Reinforcement-15th to Hayden View, CDA</v>
          </cell>
          <cell r="G1172" t="str">
            <v>Regular Capital - Pre Business Case</v>
          </cell>
          <cell r="H1172" t="str">
            <v>No Function</v>
          </cell>
          <cell r="I1172" t="str">
            <v>No Driver</v>
          </cell>
        </row>
        <row r="1173">
          <cell r="A1173" t="str">
            <v>BI_GN914</v>
          </cell>
          <cell r="B1173" t="str">
            <v>GN914</v>
          </cell>
          <cell r="C1173" t="str">
            <v>BI_GN914 - Relocation-I-5 &amp; Del Rio IP Main &amp; Reg Stn, Roseburg OR</v>
          </cell>
          <cell r="D1173" t="str">
            <v>ER_3282</v>
          </cell>
          <cell r="E1173" t="str">
            <v>3282</v>
          </cell>
          <cell r="F1173" t="str">
            <v>ER_3282 - Relocation-I-5 &amp; Del Rio IP Main &amp; Reg Stn,Roseberg, OR</v>
          </cell>
          <cell r="G1173" t="str">
            <v>Regular Capital - Pre Business Case</v>
          </cell>
          <cell r="H1173" t="str">
            <v>No Function</v>
          </cell>
          <cell r="I1173" t="str">
            <v>No Driver</v>
          </cell>
        </row>
        <row r="1174">
          <cell r="A1174" t="str">
            <v>BI_GN915</v>
          </cell>
          <cell r="B1174" t="str">
            <v>GN915</v>
          </cell>
          <cell r="C1174" t="str">
            <v>BI_GN915 - Relocation-Spokane Valley Mall, Spokane, WA</v>
          </cell>
          <cell r="D1174" t="str">
            <v>ER_3283</v>
          </cell>
          <cell r="E1174" t="str">
            <v>3283</v>
          </cell>
          <cell r="F1174" t="str">
            <v>ER_3283 - Relocation - Spokane Valley Mall, Spokane WA</v>
          </cell>
          <cell r="G1174" t="str">
            <v>Regular Capital - Pre Business Case</v>
          </cell>
          <cell r="H1174" t="str">
            <v>No Function</v>
          </cell>
          <cell r="I1174" t="str">
            <v>No Driver</v>
          </cell>
        </row>
        <row r="1175">
          <cell r="A1175" t="str">
            <v>BI_GN916</v>
          </cell>
          <cell r="B1175" t="str">
            <v>GN916</v>
          </cell>
          <cell r="C1175" t="str">
            <v>BI_GN916 - Reinforcement-Suncrest area along Swenson Rd., Spokane WA</v>
          </cell>
          <cell r="D1175" t="str">
            <v>ER_3284</v>
          </cell>
          <cell r="E1175" t="str">
            <v>3284</v>
          </cell>
          <cell r="F1175" t="str">
            <v>ER_3284 - Reinforcement- Suncrest area along Swenson Rd,Spok</v>
          </cell>
          <cell r="G1175" t="str">
            <v>Regular Capital - Pre Business Case</v>
          </cell>
          <cell r="H1175" t="str">
            <v>No Function</v>
          </cell>
          <cell r="I1175" t="str">
            <v>No Driver</v>
          </cell>
        </row>
        <row r="1176">
          <cell r="A1176" t="str">
            <v>BI_GN917</v>
          </cell>
          <cell r="B1176" t="str">
            <v>GN917</v>
          </cell>
          <cell r="C1176" t="str">
            <v>BI_GN917 - Reinforcement-Barker Rd betwn 21st &amp; 32nd, Spk Val</v>
          </cell>
          <cell r="D1176" t="str">
            <v>ER_3285</v>
          </cell>
          <cell r="E1176" t="str">
            <v>3285</v>
          </cell>
          <cell r="F1176" t="str">
            <v>ER_3285 - Reinforcement-Barker Rd btwn 21st &amp; 32nd, Spk, WA</v>
          </cell>
          <cell r="G1176" t="str">
            <v>Regular Capital - Pre Business Case</v>
          </cell>
          <cell r="H1176" t="str">
            <v>No Function</v>
          </cell>
          <cell r="I1176" t="str">
            <v>No Driver</v>
          </cell>
        </row>
        <row r="1177">
          <cell r="A1177" t="str">
            <v>BI_GN918</v>
          </cell>
          <cell r="B1177" t="str">
            <v>GN918</v>
          </cell>
          <cell r="C1177" t="str">
            <v>BI_GN918 - Reinforcement-4th&amp;Evergreen-Creech Greenhse,SpkVal</v>
          </cell>
          <cell r="D1177" t="str">
            <v>ER_3286</v>
          </cell>
          <cell r="E1177" t="str">
            <v>3286</v>
          </cell>
          <cell r="F1177" t="str">
            <v>ER_3286 - Reinforcement-4th&amp;Evergreen-Creech Greenhse,SpkVal</v>
          </cell>
          <cell r="G1177" t="str">
            <v>Regular Capital - Pre Business Case</v>
          </cell>
          <cell r="H1177" t="str">
            <v>No Function</v>
          </cell>
          <cell r="I1177" t="str">
            <v>No Driver</v>
          </cell>
        </row>
        <row r="1178">
          <cell r="A1178" t="str">
            <v>BI_GN919</v>
          </cell>
          <cell r="B1178" t="str">
            <v>GN919</v>
          </cell>
          <cell r="C1178" t="str">
            <v>BI_GN919 - Relocation - N. Ross Ln., Medford OR</v>
          </cell>
          <cell r="D1178" t="str">
            <v>ER_3287</v>
          </cell>
          <cell r="E1178" t="str">
            <v>3287</v>
          </cell>
          <cell r="F1178" t="str">
            <v>ER_3287 - Relocation - N Ross Ln, Medford OR</v>
          </cell>
          <cell r="G1178" t="str">
            <v>Regular Capital - Pre Business Case</v>
          </cell>
          <cell r="H1178" t="str">
            <v>No Function</v>
          </cell>
          <cell r="I1178" t="str">
            <v>No Driver</v>
          </cell>
        </row>
        <row r="1179">
          <cell r="A1179" t="str">
            <v>BI_GN920</v>
          </cell>
          <cell r="B1179" t="str">
            <v>GN920</v>
          </cell>
          <cell r="C1179" t="str">
            <v>BI_GN920 - Construct Corrector and Telemetry Test Bench</v>
          </cell>
          <cell r="D1179" t="str">
            <v>ER_3288</v>
          </cell>
          <cell r="E1179" t="str">
            <v>3288</v>
          </cell>
          <cell r="F1179" t="str">
            <v>ER_3288 - Construct Corrector and Telemetry Test Bench</v>
          </cell>
          <cell r="G1179" t="str">
            <v>Regular Capital - Pre Business Case</v>
          </cell>
          <cell r="H1179" t="str">
            <v>No Function</v>
          </cell>
          <cell r="I1179" t="str">
            <v>No Driver</v>
          </cell>
        </row>
        <row r="1180">
          <cell r="A1180" t="str">
            <v>BI_GN921</v>
          </cell>
          <cell r="B1180" t="str">
            <v>GN921</v>
          </cell>
          <cell r="C1180" t="str">
            <v>BI_GN921 - S 12th ST IP Rebuild, LaGrande OR</v>
          </cell>
          <cell r="D1180" t="str">
            <v>ER_3289</v>
          </cell>
          <cell r="E1180" t="str">
            <v>3289</v>
          </cell>
          <cell r="F1180" t="str">
            <v>ER_3289 - S 12th ST IP Rebuild, LaGrande OR</v>
          </cell>
          <cell r="G1180" t="str">
            <v>Regular Capital - Pre Business Case</v>
          </cell>
          <cell r="H1180" t="str">
            <v>No Function</v>
          </cell>
          <cell r="I1180" t="str">
            <v>No Driver</v>
          </cell>
        </row>
        <row r="1181">
          <cell r="A1181" t="str">
            <v>BI_GN922</v>
          </cell>
          <cell r="B1181" t="str">
            <v>GN922</v>
          </cell>
          <cell r="C1181" t="str">
            <v>BI_GN922 - Reinforcement - CDA East - S. of Bonnell &amp; Vista</v>
          </cell>
          <cell r="D1181" t="str">
            <v>ER_3290</v>
          </cell>
          <cell r="E1181" t="str">
            <v>3290</v>
          </cell>
          <cell r="F1181" t="str">
            <v>ER_3290 - Reinforcement-CDA East - S.of Bonnell &amp; Vista</v>
          </cell>
          <cell r="G1181" t="str">
            <v>Regular Capital - Pre Business Case</v>
          </cell>
          <cell r="H1181" t="str">
            <v>No Function</v>
          </cell>
          <cell r="I1181" t="str">
            <v>No Driver</v>
          </cell>
        </row>
        <row r="1182">
          <cell r="A1182" t="str">
            <v>BI_GV400</v>
          </cell>
          <cell r="B1182" t="str">
            <v>GV400</v>
          </cell>
          <cell r="C1182" t="str">
            <v>BI_GV400 - 2019 Peaking Resource</v>
          </cell>
          <cell r="D1182" t="str">
            <v>ER_4170</v>
          </cell>
          <cell r="E1182" t="str">
            <v>4170</v>
          </cell>
          <cell r="F1182" t="str">
            <v>ER_4170 - 2019 Peaking Resource</v>
          </cell>
          <cell r="G1182" t="str">
            <v>IRP Natural Gas Fired Plant</v>
          </cell>
          <cell r="H1182" t="str">
            <v>Other Subfunction</v>
          </cell>
          <cell r="I1182" t="str">
            <v>No Driver</v>
          </cell>
        </row>
        <row r="1183">
          <cell r="A1183" t="str">
            <v>BI_HT101</v>
          </cell>
          <cell r="B1183" t="str">
            <v>HT101</v>
          </cell>
          <cell r="C1183" t="str">
            <v>BI_HT101 - Lewiston Ridge Microwave Site Improvement</v>
          </cell>
          <cell r="D1183" t="str">
            <v>ER_5102</v>
          </cell>
          <cell r="E1183" t="str">
            <v>5102</v>
          </cell>
          <cell r="F1183" t="str">
            <v>ER_5102 - Private Transport</v>
          </cell>
          <cell r="G1183" t="str">
            <v>Regular Capital - Pre Business Case</v>
          </cell>
          <cell r="H1183" t="str">
            <v>No Function</v>
          </cell>
          <cell r="I1183" t="str">
            <v>No Driver</v>
          </cell>
        </row>
        <row r="1184">
          <cell r="A1184" t="str">
            <v>BI_IG001</v>
          </cell>
          <cell r="B1184" t="str">
            <v>IG001</v>
          </cell>
          <cell r="C1184" t="str">
            <v>BI_IG001 - Cabinet Gorge Hed-Rewind Gsu Bank #2</v>
          </cell>
          <cell r="D1184" t="str">
            <v>ER_6001</v>
          </cell>
          <cell r="E1184" t="str">
            <v>6001</v>
          </cell>
          <cell r="F1184" t="str">
            <v>ER_6001 - Hydro Generation Minor Blanket</v>
          </cell>
          <cell r="G1184" t="str">
            <v>Hydro Safety Minor Blanket</v>
          </cell>
          <cell r="H1184" t="str">
            <v>Environmental Subfunction</v>
          </cell>
          <cell r="I1184" t="str">
            <v>Mandatory &amp; Compliance</v>
          </cell>
        </row>
        <row r="1185">
          <cell r="A1185" t="str">
            <v>BI_IG002</v>
          </cell>
          <cell r="B1185" t="str">
            <v>IG002</v>
          </cell>
          <cell r="C1185" t="str">
            <v>BI_IG002 - CG Stop Log Replacement</v>
          </cell>
          <cell r="D1185" t="str">
            <v>ER_4208</v>
          </cell>
          <cell r="E1185" t="str">
            <v>4208</v>
          </cell>
          <cell r="F1185" t="str">
            <v>ER_4208 - CG Stop Log Replacement</v>
          </cell>
          <cell r="G1185" t="str">
            <v>Cabinet Gorge Stop Log Replacement</v>
          </cell>
          <cell r="H1185" t="str">
            <v>Generation Subfunction</v>
          </cell>
          <cell r="I1185" t="str">
            <v>Asset Condition</v>
          </cell>
        </row>
        <row r="1186">
          <cell r="A1186" t="str">
            <v>BI_IG003</v>
          </cell>
          <cell r="B1186" t="str">
            <v>IG003</v>
          </cell>
          <cell r="C1186" t="str">
            <v>BI_IG003 - Cabinet Gorge HVAC Replacement</v>
          </cell>
          <cell r="D1186" t="str">
            <v>ER_4209</v>
          </cell>
          <cell r="E1186" t="str">
            <v>4209</v>
          </cell>
          <cell r="F1186" t="str">
            <v>ER_4209 - Cabinet Gorge HVAC Replacement</v>
          </cell>
          <cell r="G1186" t="str">
            <v>Cabinet Gorge HVAC Replacement</v>
          </cell>
          <cell r="H1186" t="str">
            <v>Generation Subfunction</v>
          </cell>
          <cell r="I1186" t="str">
            <v>Asset Condition</v>
          </cell>
        </row>
        <row r="1187">
          <cell r="A1187" t="str">
            <v>BI_IG004</v>
          </cell>
          <cell r="B1187" t="str">
            <v>IG004</v>
          </cell>
          <cell r="C1187" t="str">
            <v>BI_IG004 - CG Gantry Crane Runway Modernization</v>
          </cell>
          <cell r="D1187" t="str">
            <v>ER_4217</v>
          </cell>
          <cell r="E1187" t="str">
            <v>4217</v>
          </cell>
          <cell r="F1187" t="str">
            <v>ER_4217 - CG Gantry Crane Runway Modernization</v>
          </cell>
          <cell r="G1187" t="str">
            <v>Cabinet Gorge Gantry Crane Runway Modernization</v>
          </cell>
          <cell r="H1187" t="str">
            <v>Generation Subfunction</v>
          </cell>
          <cell r="I1187" t="str">
            <v>Asset Condition</v>
          </cell>
        </row>
        <row r="1188">
          <cell r="A1188" t="str">
            <v>BI_IG099</v>
          </cell>
          <cell r="B1188" t="str">
            <v>IG099</v>
          </cell>
          <cell r="C1188" t="str">
            <v>BI_IG099 - Combustion Turbine Acq Study</v>
          </cell>
          <cell r="D1188" t="str">
            <v>ER_1010</v>
          </cell>
          <cell r="E1188" t="str">
            <v>1010</v>
          </cell>
          <cell r="F1188" t="str">
            <v>ER_1010 - Combustion Turbine</v>
          </cell>
          <cell r="G1188" t="str">
            <v>Regular Capital - Pre Business Case</v>
          </cell>
          <cell r="H1188" t="str">
            <v>No Function</v>
          </cell>
          <cell r="I1188" t="str">
            <v>No Driver</v>
          </cell>
        </row>
        <row r="1189">
          <cell r="A1189" t="str">
            <v>BI_IG101</v>
          </cell>
          <cell r="B1189" t="str">
            <v>IG101</v>
          </cell>
          <cell r="C1189" t="str">
            <v>BI_IG101 - Cabinet Gorge Unit 2 Turbine</v>
          </cell>
          <cell r="D1189" t="str">
            <v>ER_4110</v>
          </cell>
          <cell r="E1189" t="str">
            <v>4110</v>
          </cell>
          <cell r="F1189" t="str">
            <v>ER_4110 - Cab Gorge Unit 2 Turbine</v>
          </cell>
          <cell r="G1189" t="str">
            <v>Regular Capital - Pre Business Case</v>
          </cell>
          <cell r="H1189" t="str">
            <v>No Function</v>
          </cell>
          <cell r="I1189" t="str">
            <v>No Driver</v>
          </cell>
        </row>
        <row r="1190">
          <cell r="A1190" t="str">
            <v>BI_IG102</v>
          </cell>
          <cell r="B1190" t="str">
            <v>IG102</v>
          </cell>
          <cell r="C1190" t="str">
            <v>BI_IG102 - Cabinet Gorge Unit 4 Turbine</v>
          </cell>
          <cell r="D1190" t="str">
            <v>ER_4111</v>
          </cell>
          <cell r="E1190" t="str">
            <v>4111</v>
          </cell>
          <cell r="F1190" t="str">
            <v>ER_4111 - Cab Gorge Unit 4 Turbine</v>
          </cell>
          <cell r="G1190" t="str">
            <v>Regular Capital - Pre Business Case</v>
          </cell>
          <cell r="H1190" t="str">
            <v>No Function</v>
          </cell>
          <cell r="I1190" t="str">
            <v>No Driver</v>
          </cell>
        </row>
        <row r="1191">
          <cell r="A1191" t="str">
            <v>BI_IG114</v>
          </cell>
          <cell r="B1191" t="str">
            <v>IG114</v>
          </cell>
          <cell r="C1191" t="str">
            <v>BI_IG114 - Cabinet Gorge Capital Projects</v>
          </cell>
          <cell r="D1191" t="str">
            <v>ER_4100</v>
          </cell>
          <cell r="E1191" t="str">
            <v>4100</v>
          </cell>
          <cell r="F1191" t="str">
            <v>ER_4100 - Cabinet Gorge Capital Projects</v>
          </cell>
          <cell r="G1191" t="str">
            <v>Regular Capital - Pre Business Case</v>
          </cell>
          <cell r="H1191" t="str">
            <v>No Function</v>
          </cell>
          <cell r="I1191" t="str">
            <v>No Driver</v>
          </cell>
        </row>
        <row r="1192">
          <cell r="A1192" t="str">
            <v>BI_IG115</v>
          </cell>
          <cell r="B1192" t="str">
            <v>IG115</v>
          </cell>
          <cell r="C1192" t="str">
            <v>BI_IG115 - Kettle Falls Capital Projects</v>
          </cell>
          <cell r="D1192" t="str">
            <v>ER_4101</v>
          </cell>
          <cell r="E1192" t="str">
            <v>4101</v>
          </cell>
          <cell r="F1192" t="str">
            <v>ER_4101 - Kettle Falls Capital Projects</v>
          </cell>
          <cell r="G1192" t="str">
            <v>Regular Capital - Pre Business Case</v>
          </cell>
          <cell r="H1192" t="str">
            <v>No Function</v>
          </cell>
          <cell r="I1192" t="str">
            <v>No Driver</v>
          </cell>
        </row>
        <row r="1193">
          <cell r="A1193" t="str">
            <v>BI_IG116</v>
          </cell>
          <cell r="B1193" t="str">
            <v>IG116</v>
          </cell>
          <cell r="C1193" t="str">
            <v>BI_IG116 - Little Falls Capital Projects</v>
          </cell>
          <cell r="D1193" t="str">
            <v>ER_4102</v>
          </cell>
          <cell r="E1193" t="str">
            <v>4102</v>
          </cell>
          <cell r="F1193" t="str">
            <v>ER_4102 - Little Falls Capital Projects</v>
          </cell>
          <cell r="G1193" t="str">
            <v>Regular Capital - Pre Business Case</v>
          </cell>
          <cell r="H1193" t="str">
            <v>No Function</v>
          </cell>
          <cell r="I1193" t="str">
            <v>No Driver</v>
          </cell>
        </row>
        <row r="1194">
          <cell r="A1194" t="str">
            <v>BI_IG117</v>
          </cell>
          <cell r="B1194" t="str">
            <v>IG117</v>
          </cell>
          <cell r="C1194" t="str">
            <v>BI_IG117 - Long Lake Capital Projects</v>
          </cell>
          <cell r="D1194" t="str">
            <v>ER_4103</v>
          </cell>
          <cell r="E1194" t="str">
            <v>4103</v>
          </cell>
          <cell r="F1194" t="str">
            <v>ER_4103 - Long Lake Capital Projects</v>
          </cell>
          <cell r="G1194" t="str">
            <v>Regular Capital - Pre Business Case</v>
          </cell>
          <cell r="H1194" t="str">
            <v>No Function</v>
          </cell>
          <cell r="I1194" t="str">
            <v>No Driver</v>
          </cell>
        </row>
        <row r="1195">
          <cell r="A1195" t="str">
            <v>BI_IG118</v>
          </cell>
          <cell r="B1195" t="str">
            <v>IG118</v>
          </cell>
          <cell r="C1195" t="str">
            <v>BI_IG118 - Monroe Street capital projects</v>
          </cell>
          <cell r="D1195" t="str">
            <v>ER_4117</v>
          </cell>
          <cell r="E1195" t="str">
            <v>4117</v>
          </cell>
          <cell r="F1195" t="str">
            <v>ER_4117 - Monroe Street Capital Projects</v>
          </cell>
          <cell r="G1195" t="str">
            <v>Regular Capital - Pre Business Case</v>
          </cell>
          <cell r="H1195" t="str">
            <v>No Function</v>
          </cell>
          <cell r="I1195" t="str">
            <v>No Driver</v>
          </cell>
        </row>
        <row r="1196">
          <cell r="A1196" t="str">
            <v>BI_IG119</v>
          </cell>
          <cell r="B1196" t="str">
            <v>IG119</v>
          </cell>
          <cell r="C1196" t="str">
            <v>BI_IG119 - Nine Mile Capital Projects</v>
          </cell>
          <cell r="D1196" t="str">
            <v>ER_4104</v>
          </cell>
          <cell r="E1196" t="str">
            <v>4104</v>
          </cell>
          <cell r="F1196" t="str">
            <v>ER_4104 - Nine Mile Capital Projects</v>
          </cell>
          <cell r="G1196" t="str">
            <v>Regular Capital - Pre Business Case</v>
          </cell>
          <cell r="H1196" t="str">
            <v>No Function</v>
          </cell>
          <cell r="I1196" t="str">
            <v>No Driver</v>
          </cell>
        </row>
        <row r="1197">
          <cell r="A1197" t="str">
            <v>BI_IG120</v>
          </cell>
          <cell r="B1197" t="str">
            <v>IG120</v>
          </cell>
          <cell r="C1197" t="str">
            <v>BI_IG120 - Northeast combustion turbine capital projects</v>
          </cell>
          <cell r="D1197" t="str">
            <v>ER_4118</v>
          </cell>
          <cell r="E1197" t="str">
            <v>4118</v>
          </cell>
          <cell r="F1197" t="str">
            <v>ER_4118 - NE Combustion Turbine Capital Proj</v>
          </cell>
          <cell r="G1197" t="str">
            <v>Regular Capital - Pre Business Case</v>
          </cell>
          <cell r="H1197" t="str">
            <v>No Function</v>
          </cell>
          <cell r="I1197" t="str">
            <v>No Driver</v>
          </cell>
        </row>
        <row r="1198">
          <cell r="A1198" t="str">
            <v>BI_IG121</v>
          </cell>
          <cell r="B1198" t="str">
            <v>IG121</v>
          </cell>
          <cell r="C1198" t="str">
            <v>BI_IG121 - Noxon Rapids Capital Projects</v>
          </cell>
          <cell r="D1198" t="str">
            <v>ER_4105</v>
          </cell>
          <cell r="E1198" t="str">
            <v>4105</v>
          </cell>
          <cell r="F1198" t="str">
            <v>ER_4105 - Noxon Capital Projects</v>
          </cell>
          <cell r="G1198" t="str">
            <v>Regular Capital - Pre Business Case</v>
          </cell>
          <cell r="H1198" t="str">
            <v>No Function</v>
          </cell>
          <cell r="I1198" t="str">
            <v>No Driver</v>
          </cell>
        </row>
        <row r="1199">
          <cell r="A1199" t="str">
            <v>BI_IG122</v>
          </cell>
          <cell r="B1199" t="str">
            <v>IG122</v>
          </cell>
          <cell r="C1199" t="str">
            <v>BI_IG122 - Post Falls Capital Projects</v>
          </cell>
          <cell r="D1199" t="str">
            <v>ER_4106</v>
          </cell>
          <cell r="E1199" t="str">
            <v>4106</v>
          </cell>
          <cell r="F1199" t="str">
            <v>ER_4106 - Post Falls Capital Projects</v>
          </cell>
          <cell r="G1199" t="str">
            <v>Regular Capital - Pre Business Case</v>
          </cell>
          <cell r="H1199" t="str">
            <v>No Function</v>
          </cell>
          <cell r="I1199" t="str">
            <v>No Driver</v>
          </cell>
        </row>
        <row r="1200">
          <cell r="A1200" t="str">
            <v>BI_IG123</v>
          </cell>
          <cell r="B1200" t="str">
            <v>IG123</v>
          </cell>
          <cell r="C1200" t="str">
            <v>BI_IG123 - Rathdrum Combustion Turbine Capital Projects</v>
          </cell>
          <cell r="D1200" t="str">
            <v>ER_4107</v>
          </cell>
          <cell r="E1200" t="str">
            <v>4107</v>
          </cell>
          <cell r="F1200" t="str">
            <v>ER_4107 - Rathdrum CT Capital Projects</v>
          </cell>
          <cell r="G1200" t="str">
            <v>Regular Capital - Pre Business Case</v>
          </cell>
          <cell r="H1200" t="str">
            <v>No Function</v>
          </cell>
          <cell r="I1200" t="str">
            <v>No Driver</v>
          </cell>
        </row>
        <row r="1201">
          <cell r="A1201" t="str">
            <v>BI_IG128</v>
          </cell>
          <cell r="B1201" t="str">
            <v>IG128</v>
          </cell>
          <cell r="C1201" t="str">
            <v>BI_IG128 - System Battery Replacement</v>
          </cell>
          <cell r="D1201" t="str">
            <v>ER_4174</v>
          </cell>
          <cell r="E1201" t="str">
            <v>4174</v>
          </cell>
          <cell r="F1201" t="str">
            <v>ER_4174 - Gen DC Supplied System Upgrade</v>
          </cell>
          <cell r="G1201" t="str">
            <v>Generation DC Supplied System Update</v>
          </cell>
          <cell r="H1201" t="str">
            <v>Generation Subfunction</v>
          </cell>
          <cell r="I1201" t="str">
            <v>Asset Condition</v>
          </cell>
        </row>
        <row r="1202">
          <cell r="A1202" t="str">
            <v>BI_IG129</v>
          </cell>
          <cell r="B1202" t="str">
            <v>IG129</v>
          </cell>
          <cell r="C1202" t="str">
            <v>BI_IG129 - Upper Falls Control Works</v>
          </cell>
          <cell r="D1202" t="str">
            <v>ER_4109</v>
          </cell>
          <cell r="E1202" t="str">
            <v>4109</v>
          </cell>
          <cell r="F1202" t="str">
            <v>ER_4109 - Upper Falls Capital Projects</v>
          </cell>
          <cell r="G1202" t="str">
            <v>Regular Capital - Pre Business Case</v>
          </cell>
          <cell r="H1202" t="str">
            <v>No Function</v>
          </cell>
          <cell r="I1202" t="str">
            <v>No Driver</v>
          </cell>
        </row>
        <row r="1203">
          <cell r="A1203" t="str">
            <v>BI_IG130</v>
          </cell>
          <cell r="B1203" t="str">
            <v>IG130</v>
          </cell>
          <cell r="C1203" t="str">
            <v>BI_IG130 - CG Warehouse Replacement</v>
          </cell>
          <cell r="D1203" t="str">
            <v>ER_4193</v>
          </cell>
          <cell r="E1203" t="str">
            <v>4193</v>
          </cell>
          <cell r="F1203" t="str">
            <v>ER_4193 - CG Warehouse Replacement</v>
          </cell>
          <cell r="G1203" t="str">
            <v>Cabinet Gorge Warehouse Replacement</v>
          </cell>
          <cell r="H1203" t="str">
            <v>Generation Subfunction</v>
          </cell>
          <cell r="I1203" t="str">
            <v>Asset Condition</v>
          </cell>
        </row>
        <row r="1204">
          <cell r="A1204" t="str">
            <v>BI_IG131</v>
          </cell>
          <cell r="B1204" t="str">
            <v>IG131</v>
          </cell>
          <cell r="C1204" t="str">
            <v>BI_IG131 - Cabinet Gorge Unit 2 Field Pole Refurbishment</v>
          </cell>
          <cell r="D1204" t="str">
            <v>ER_4200</v>
          </cell>
          <cell r="E1204" t="str">
            <v>4200</v>
          </cell>
          <cell r="F1204" t="str">
            <v>ER_4200 - Cabinet Gorge Unit 2 Field Pole Refurbishment</v>
          </cell>
          <cell r="G1204" t="str">
            <v>Cabinet Gorge Unit 2 Field Pole Refurbishment</v>
          </cell>
          <cell r="H1204" t="str">
            <v>Generation Subfunction</v>
          </cell>
          <cell r="I1204" t="str">
            <v>Asset Condition</v>
          </cell>
        </row>
        <row r="1205">
          <cell r="A1205" t="str">
            <v>BI_IG132</v>
          </cell>
          <cell r="B1205" t="str">
            <v>IG132</v>
          </cell>
          <cell r="C1205" t="str">
            <v>BI_IG132 - Cabinet Gorge Unit 1 Governor Update</v>
          </cell>
          <cell r="D1205" t="str">
            <v>ER_4203</v>
          </cell>
          <cell r="E1205" t="str">
            <v>4203</v>
          </cell>
          <cell r="F1205" t="str">
            <v>ER_4203 - Cabinet Gorge Unit 1 Governor Update</v>
          </cell>
          <cell r="G1205" t="str">
            <v>Cabinet Gorge Unit 1 Governor Upgrade</v>
          </cell>
          <cell r="H1205" t="str">
            <v>Generation Subfunction</v>
          </cell>
          <cell r="I1205" t="str">
            <v>Asset Condition</v>
          </cell>
        </row>
        <row r="1206">
          <cell r="A1206" t="str">
            <v>BI_IG133</v>
          </cell>
          <cell r="B1206" t="str">
            <v>IG133</v>
          </cell>
          <cell r="C1206" t="str">
            <v>BI_IG133 - Regulating Hydro Cabinet Gorge</v>
          </cell>
          <cell r="D1206" t="str">
            <v>ER_4148</v>
          </cell>
          <cell r="E1206" t="str">
            <v>4148</v>
          </cell>
          <cell r="F1206" t="str">
            <v>ER_4148 - Regulating Hydro</v>
          </cell>
          <cell r="G1206" t="str">
            <v>Regulating Hydro</v>
          </cell>
          <cell r="H1206" t="str">
            <v>Generation Subfunction</v>
          </cell>
          <cell r="I1206" t="str">
            <v>Asset Condition</v>
          </cell>
        </row>
        <row r="1207">
          <cell r="A1207" t="str">
            <v>BI_IG201</v>
          </cell>
          <cell r="B1207" t="str">
            <v>IG201</v>
          </cell>
          <cell r="C1207" t="str">
            <v>BI_IG201 - CG HED U#1 Refurbishment</v>
          </cell>
          <cell r="D1207" t="str">
            <v>ER_4161</v>
          </cell>
          <cell r="E1207" t="str">
            <v>4161</v>
          </cell>
          <cell r="F1207" t="str">
            <v>ER_4161 - CG HED U#1 Refurbishment</v>
          </cell>
          <cell r="G1207" t="str">
            <v>Cabinet Gorge Unit 1 Refurbishment</v>
          </cell>
          <cell r="H1207" t="str">
            <v>Generation Subfunction</v>
          </cell>
          <cell r="I1207" t="str">
            <v>No Driver</v>
          </cell>
        </row>
        <row r="1208">
          <cell r="A1208" t="str">
            <v>BI_IG202</v>
          </cell>
          <cell r="B1208" t="str">
            <v>IG202</v>
          </cell>
          <cell r="C1208" t="str">
            <v>BI_IG202 - CG HED Automation Replacement</v>
          </cell>
          <cell r="D1208" t="str">
            <v>ER_4163</v>
          </cell>
          <cell r="E1208" t="str">
            <v>4163</v>
          </cell>
          <cell r="F1208" t="str">
            <v>ER_4163 - CG HED Automation Replacement</v>
          </cell>
          <cell r="G1208" t="str">
            <v>Cabinet Gorge Automation</v>
          </cell>
          <cell r="H1208" t="str">
            <v>Generation Subfunction</v>
          </cell>
          <cell r="I1208" t="str">
            <v>Asset Condition</v>
          </cell>
        </row>
        <row r="1209">
          <cell r="A1209" t="str">
            <v>BI_IG203</v>
          </cell>
          <cell r="B1209" t="str">
            <v>IG203</v>
          </cell>
          <cell r="C1209" t="str">
            <v>BI_IG203 - CG Unwatering Pumps</v>
          </cell>
          <cell r="D1209" t="str">
            <v>ER_4227</v>
          </cell>
          <cell r="E1209" t="str">
            <v>4227</v>
          </cell>
          <cell r="F1209" t="str">
            <v>ER_4227 - Cabinet Gorge Unwatering Pumps</v>
          </cell>
          <cell r="G1209" t="str">
            <v>Cabinet Gorge Unwatering Pumps</v>
          </cell>
          <cell r="H1209" t="str">
            <v>Generation Subfunction</v>
          </cell>
          <cell r="I1209" t="str">
            <v>Asset Condition</v>
          </cell>
        </row>
        <row r="1210">
          <cell r="A1210" t="str">
            <v>BI_IG400</v>
          </cell>
          <cell r="B1210" t="str">
            <v>IG400</v>
          </cell>
          <cell r="C1210" t="str">
            <v>BI_IG400 - Cabinet Gorge 15 kV Bus Replacement</v>
          </cell>
          <cell r="D1210" t="str">
            <v>ER_4213</v>
          </cell>
          <cell r="E1210" t="str">
            <v>4213</v>
          </cell>
          <cell r="F1210" t="str">
            <v>ER_4213 - Cabinet Gorge 15 kV Bus Replacement</v>
          </cell>
          <cell r="G1210" t="str">
            <v>Cabinet Gorge 15 kV Bus Replacement</v>
          </cell>
          <cell r="H1210" t="str">
            <v>Generation Subfunction</v>
          </cell>
          <cell r="I1210" t="str">
            <v>Asset Condition</v>
          </cell>
        </row>
        <row r="1211">
          <cell r="A1211" t="str">
            <v>BI_IG500</v>
          </cell>
          <cell r="B1211" t="str">
            <v>IG500</v>
          </cell>
          <cell r="C1211" t="str">
            <v>BI_IG500 - Cabinet Gorge Unit#4 Runner Replacement</v>
          </cell>
          <cell r="D1211" t="str">
            <v>ER_4130</v>
          </cell>
          <cell r="E1211" t="str">
            <v>4130</v>
          </cell>
          <cell r="F1211" t="str">
            <v>ER_4130 - Cabinet Gorge Unit#4 Runner Replacement</v>
          </cell>
          <cell r="G1211" t="str">
            <v>Regular Capital - Pre Business Case</v>
          </cell>
          <cell r="H1211" t="str">
            <v>No Function</v>
          </cell>
          <cell r="I1211" t="str">
            <v>No Driver</v>
          </cell>
        </row>
        <row r="1212">
          <cell r="A1212" t="str">
            <v>BI_IG501</v>
          </cell>
          <cell r="B1212" t="str">
            <v>IG501</v>
          </cell>
          <cell r="C1212" t="str">
            <v>BI_IG501 - Cabinet Gorge Bypass Tunnel #1</v>
          </cell>
          <cell r="D1212" t="str">
            <v>ER_4131</v>
          </cell>
          <cell r="E1212" t="str">
            <v>4131</v>
          </cell>
          <cell r="F1212" t="str">
            <v>ER_4131 - Cabinet Gorge Bypass Tunnel Project</v>
          </cell>
          <cell r="G1212" t="str">
            <v>Regular Capital - Pre Business Case</v>
          </cell>
          <cell r="H1212" t="str">
            <v>No Function</v>
          </cell>
          <cell r="I1212" t="str">
            <v>No Driver</v>
          </cell>
        </row>
        <row r="1213">
          <cell r="A1213" t="str">
            <v>BI_IG502</v>
          </cell>
          <cell r="B1213" t="str">
            <v>IG502</v>
          </cell>
          <cell r="C1213" t="str">
            <v>BI_IG502 - CG HED - Gantry Crane Replacement</v>
          </cell>
          <cell r="D1213" t="str">
            <v>ER_4178</v>
          </cell>
          <cell r="E1213" t="str">
            <v>4178</v>
          </cell>
          <cell r="F1213" t="str">
            <v>ER_4178 - CG HED - Gantry Crane Replacement</v>
          </cell>
          <cell r="G1213" t="str">
            <v>Cabinet Gorge Gantry Crane Replacement</v>
          </cell>
          <cell r="H1213" t="str">
            <v>Generation Subfunction</v>
          </cell>
          <cell r="I1213" t="str">
            <v>Asset Condition</v>
          </cell>
        </row>
        <row r="1214">
          <cell r="A1214" t="str">
            <v>BI_IG600</v>
          </cell>
          <cell r="B1214" t="str">
            <v>IG600</v>
          </cell>
          <cell r="C1214" t="str">
            <v>BI_IG600 - CG HED - Replace Headgates</v>
          </cell>
          <cell r="D1214" t="str">
            <v>ER_4184</v>
          </cell>
          <cell r="E1214" t="str">
            <v>4184</v>
          </cell>
          <cell r="F1214" t="str">
            <v>ER_4184 - CG HED - Replace Headgates</v>
          </cell>
          <cell r="G1214" t="str">
            <v>Cabinet Gorge - Replace Headgates</v>
          </cell>
          <cell r="H1214" t="str">
            <v>Generation Subfunction</v>
          </cell>
          <cell r="I1214" t="str">
            <v>Asset Condition</v>
          </cell>
        </row>
        <row r="1215">
          <cell r="A1215" t="str">
            <v>BI_IG700</v>
          </cell>
          <cell r="B1215" t="str">
            <v>IG700</v>
          </cell>
          <cell r="C1215" t="str">
            <v>BI_IG700 - CG HED Station Service Replacement</v>
          </cell>
          <cell r="D1215" t="str">
            <v>ER_4181</v>
          </cell>
          <cell r="E1215" t="str">
            <v>4181</v>
          </cell>
          <cell r="F1215" t="str">
            <v>ER_4181 - CG HED Station Service Replacement</v>
          </cell>
          <cell r="G1215" t="str">
            <v>Cabinet Gorge Station Service</v>
          </cell>
          <cell r="H1215" t="str">
            <v>Generation Subfunction</v>
          </cell>
          <cell r="I1215" t="str">
            <v>Asset Condition</v>
          </cell>
        </row>
        <row r="1216">
          <cell r="A1216" t="str">
            <v>BI_IG800</v>
          </cell>
          <cell r="B1216" t="str">
            <v>IG800</v>
          </cell>
          <cell r="C1216" t="str">
            <v>BI_IG800 - CG HED Spillgate Replacement</v>
          </cell>
          <cell r="D1216" t="str">
            <v>ER_4196</v>
          </cell>
          <cell r="E1216" t="str">
            <v>4196</v>
          </cell>
          <cell r="F1216" t="str">
            <v>ER_4196 - CG HED Spillgate Replacement</v>
          </cell>
          <cell r="G1216" t="str">
            <v>Cabinet Gorge Spillgate Replacement</v>
          </cell>
          <cell r="H1216" t="str">
            <v>Generation Subfunction</v>
          </cell>
          <cell r="I1216" t="str">
            <v>Asset Condition</v>
          </cell>
        </row>
        <row r="1217">
          <cell r="A1217" t="str">
            <v>BI_IG801</v>
          </cell>
          <cell r="B1217" t="str">
            <v>IG801</v>
          </cell>
          <cell r="C1217" t="str">
            <v>BI_IG801 - CG Main Deck Water Mitigation</v>
          </cell>
          <cell r="D1217" t="str">
            <v>ER_4197</v>
          </cell>
          <cell r="E1217" t="str">
            <v>4197</v>
          </cell>
          <cell r="F1217" t="str">
            <v>ER_4197 - CG Main Deck Water Mitigation</v>
          </cell>
          <cell r="G1217" t="str">
            <v>Cabinet Gorge Water Mitigation</v>
          </cell>
          <cell r="H1217" t="str">
            <v>Generation Subfunction</v>
          </cell>
          <cell r="I1217" t="str">
            <v>Asset Condition</v>
          </cell>
        </row>
        <row r="1218">
          <cell r="A1218" t="str">
            <v>BI_IG900</v>
          </cell>
          <cell r="B1218" t="str">
            <v>IG900</v>
          </cell>
          <cell r="C1218" t="str">
            <v>BI_IG900 - CG Control Room Replacement</v>
          </cell>
          <cell r="D1218" t="str">
            <v>ER_4194</v>
          </cell>
          <cell r="E1218" t="str">
            <v>4194</v>
          </cell>
          <cell r="F1218" t="str">
            <v>ER_4194 - CG Control Room Replacement</v>
          </cell>
          <cell r="G1218" t="str">
            <v>Cabinet Gorge Control Room Replacement</v>
          </cell>
          <cell r="H1218" t="str">
            <v>Generation Subfunction</v>
          </cell>
          <cell r="I1218" t="str">
            <v>Asset Condition</v>
          </cell>
        </row>
        <row r="1219">
          <cell r="A1219" t="str">
            <v>BI_IG901</v>
          </cell>
          <cell r="B1219" t="str">
            <v>IG901</v>
          </cell>
          <cell r="C1219" t="str">
            <v>BI_IG901 - Cabinet Gorge Unit 3 Protection &amp; Control Upgrade</v>
          </cell>
          <cell r="D1219" t="str">
            <v>ER_4201</v>
          </cell>
          <cell r="E1219" t="str">
            <v>4201</v>
          </cell>
          <cell r="F1219" t="str">
            <v>ER_4201 - Cabinet Gorge Unit 3 Protection &amp; Control Upgrade</v>
          </cell>
          <cell r="G1219" t="str">
            <v>Cabinet Gorge Unit 3 Protection &amp; Control Upgrade</v>
          </cell>
          <cell r="H1219" t="str">
            <v>Generation Subfunction</v>
          </cell>
          <cell r="I1219" t="str">
            <v>Asset Condition</v>
          </cell>
        </row>
        <row r="1220">
          <cell r="A1220" t="str">
            <v>BI_IG902</v>
          </cell>
          <cell r="B1220" t="str">
            <v>IG902</v>
          </cell>
          <cell r="C1220" t="str">
            <v>BI_IG902 - Cabinet Gorge Unit 4 Protection &amp; Control Upgrade</v>
          </cell>
          <cell r="D1220" t="str">
            <v>ER_4202</v>
          </cell>
          <cell r="E1220" t="str">
            <v>4202</v>
          </cell>
          <cell r="F1220" t="str">
            <v>ER_4202 - Cabinet Gorge Unit 4 Protection &amp; Control Upgrade</v>
          </cell>
          <cell r="G1220" t="str">
            <v>Cabinet Gorge Unit 4 Protection &amp; Control Upgrade</v>
          </cell>
          <cell r="H1220" t="str">
            <v>Generation Subfunction</v>
          </cell>
          <cell r="I1220" t="str">
            <v>Asset Condition</v>
          </cell>
        </row>
        <row r="1221">
          <cell r="A1221" t="str">
            <v>BI_IJ501</v>
          </cell>
          <cell r="B1221" t="str">
            <v>IJ501</v>
          </cell>
          <cell r="C1221" t="str">
            <v>BI_IJ501 - 2001 DSM Tariff</v>
          </cell>
          <cell r="D1221" t="str">
            <v>ER_7998</v>
          </cell>
          <cell r="E1221" t="str">
            <v>7998</v>
          </cell>
          <cell r="F1221" t="str">
            <v>ER_7998 - Demand Side Management Programs</v>
          </cell>
          <cell r="G1221" t="str">
            <v>Regular Capital - Pre Business Case</v>
          </cell>
          <cell r="H1221" t="str">
            <v>No Function</v>
          </cell>
          <cell r="I1221" t="str">
            <v>No Driver</v>
          </cell>
        </row>
        <row r="1222">
          <cell r="A1222" t="str">
            <v>BI_JG300</v>
          </cell>
          <cell r="B1222" t="str">
            <v>JG300</v>
          </cell>
          <cell r="C1222" t="str">
            <v>BI_JG300 - Noxon Rapids HED Spare Coils</v>
          </cell>
          <cell r="D1222" t="str">
            <v>ER_4166</v>
          </cell>
          <cell r="E1222" t="str">
            <v>4166</v>
          </cell>
          <cell r="F1222" t="str">
            <v>ER_4166 - Noxon Rapids HED Spare Coils</v>
          </cell>
          <cell r="G1222" t="str">
            <v>Noxon Spare Coils</v>
          </cell>
          <cell r="H1222" t="str">
            <v>Generation Subfunction</v>
          </cell>
          <cell r="I1222" t="str">
            <v>No Driver</v>
          </cell>
        </row>
        <row r="1223">
          <cell r="A1223" t="str">
            <v>BI_JG400</v>
          </cell>
          <cell r="B1223" t="str">
            <v>JG400</v>
          </cell>
          <cell r="C1223" t="str">
            <v>BI_JG400 - NR HVAC</v>
          </cell>
          <cell r="D1223" t="str">
            <v>ER_4228</v>
          </cell>
          <cell r="E1223" t="str">
            <v>4228</v>
          </cell>
          <cell r="F1223" t="str">
            <v>ER_4228 - Noxon Rapids HVAC</v>
          </cell>
          <cell r="G1223" t="str">
            <v>Noxon Rapids HVAC</v>
          </cell>
          <cell r="H1223" t="str">
            <v>Generation Subfunction</v>
          </cell>
          <cell r="I1223" t="str">
            <v>Failed Plant &amp; Operations</v>
          </cell>
        </row>
        <row r="1224">
          <cell r="A1224" t="str">
            <v>BI_JG500</v>
          </cell>
          <cell r="B1224" t="str">
            <v>JG500</v>
          </cell>
          <cell r="C1224" t="str">
            <v>BI_JG500 - Noxon Station Service</v>
          </cell>
          <cell r="D1224" t="str">
            <v>ER_4171</v>
          </cell>
          <cell r="E1224" t="str">
            <v>4171</v>
          </cell>
          <cell r="F1224" t="str">
            <v>ER_4171 - Noxon Station Service</v>
          </cell>
          <cell r="G1224" t="str">
            <v>Noxon Station Service</v>
          </cell>
          <cell r="H1224" t="str">
            <v>Generation Subfunction</v>
          </cell>
          <cell r="I1224" t="str">
            <v>Asset Condition</v>
          </cell>
        </row>
        <row r="1225">
          <cell r="A1225" t="str">
            <v>BI_JG501</v>
          </cell>
          <cell r="B1225" t="str">
            <v>JG501</v>
          </cell>
          <cell r="C1225" t="str">
            <v>BI_JG501 - Noxon Rapids Gantry Crane Modernization</v>
          </cell>
          <cell r="D1225" t="str">
            <v>ER_4220</v>
          </cell>
          <cell r="E1225" t="str">
            <v>4220</v>
          </cell>
          <cell r="F1225" t="str">
            <v>ER_4220 - Noxon Rapids Gantry Crane Modernization</v>
          </cell>
          <cell r="G1225" t="str">
            <v>Noxon Rapids Gantry Crane Modernization</v>
          </cell>
          <cell r="H1225" t="str">
            <v>Generation Subfunction</v>
          </cell>
          <cell r="I1225" t="str">
            <v>Asset Condition</v>
          </cell>
        </row>
        <row r="1226">
          <cell r="A1226" t="str">
            <v>BI_JG502</v>
          </cell>
          <cell r="B1226" t="str">
            <v>JG502</v>
          </cell>
          <cell r="C1226" t="str">
            <v>BI_JG502 - Noxon Rapids Excitation System Replacement Unit 1</v>
          </cell>
          <cell r="D1226" t="str">
            <v>ER_4232</v>
          </cell>
          <cell r="E1226" t="str">
            <v>4232</v>
          </cell>
          <cell r="F1226" t="str">
            <v>ER_4232 - Noxon Rapids Excitation System Replacement Unit 1</v>
          </cell>
          <cell r="G1226" t="str">
            <v>Noxon Rapids Excitation System Replacement Unit 1</v>
          </cell>
          <cell r="H1226" t="str">
            <v>Generation Subfunction</v>
          </cell>
          <cell r="I1226" t="str">
            <v>Performance &amp; Capacity</v>
          </cell>
        </row>
        <row r="1227">
          <cell r="A1227" t="str">
            <v>BI_JG510</v>
          </cell>
          <cell r="B1227" t="str">
            <v>JG510</v>
          </cell>
          <cell r="C1227" t="str">
            <v>BI_JG510 - Noxon Unit 4 Runner Upgrade</v>
          </cell>
          <cell r="D1227" t="str">
            <v>ER_4135</v>
          </cell>
          <cell r="E1227" t="str">
            <v>4135</v>
          </cell>
          <cell r="F1227" t="str">
            <v>ER_4135 - Noxon Rapids Unit 4 Emergency Rewind</v>
          </cell>
          <cell r="G1227" t="str">
            <v>Regular Capital - Pre Business Case</v>
          </cell>
          <cell r="H1227" t="str">
            <v>No Function</v>
          </cell>
          <cell r="I1227" t="str">
            <v>No Driver</v>
          </cell>
        </row>
        <row r="1228">
          <cell r="A1228" t="str">
            <v>BI_JG600</v>
          </cell>
          <cell r="B1228" t="str">
            <v>JG600</v>
          </cell>
          <cell r="C1228" t="str">
            <v>BI_JG600 - Noxon Rapids Unit 4 Turbine</v>
          </cell>
          <cell r="D1228" t="str">
            <v>ER_4139</v>
          </cell>
          <cell r="E1228" t="str">
            <v>4139</v>
          </cell>
          <cell r="F1228" t="str">
            <v>ER_4139 - Noxon Rapids Unit 4 Runner Upgrade</v>
          </cell>
          <cell r="G1228" t="str">
            <v>Noxon Rapids Turbine Replacement</v>
          </cell>
          <cell r="H1228" t="str">
            <v>Generation Subfunction</v>
          </cell>
          <cell r="I1228" t="str">
            <v>No Driver</v>
          </cell>
        </row>
        <row r="1229">
          <cell r="A1229" t="str">
            <v>BI_JG601</v>
          </cell>
          <cell r="B1229" t="str">
            <v>JG601</v>
          </cell>
          <cell r="C1229" t="str">
            <v>BI_JG601 - Noxon Rapids Excitation System Replacement Unit 2</v>
          </cell>
          <cell r="D1229" t="str">
            <v>ER_4233</v>
          </cell>
          <cell r="E1229" t="str">
            <v>4233</v>
          </cell>
          <cell r="F1229" t="str">
            <v>ER_4233 - Noxon Rapids Excitation System Replacement Unit 2</v>
          </cell>
          <cell r="G1229" t="str">
            <v>Noxon Rapids Excitation System Replacement Unit 2</v>
          </cell>
          <cell r="H1229" t="str">
            <v>Generation Subfunction</v>
          </cell>
          <cell r="I1229" t="str">
            <v>Performance &amp; Capacity</v>
          </cell>
        </row>
        <row r="1230">
          <cell r="A1230" t="str">
            <v>BI_JG700</v>
          </cell>
          <cell r="B1230" t="str">
            <v>JG700</v>
          </cell>
          <cell r="C1230" t="str">
            <v>BI_JG700 - Noxon Rapids Unit 1 Turbine</v>
          </cell>
          <cell r="D1230" t="str">
            <v>ER_4136</v>
          </cell>
          <cell r="E1230" t="str">
            <v>4136</v>
          </cell>
          <cell r="F1230" t="str">
            <v>ER_4136 - Noxon Rapids Unit 1 Runner Upgrade</v>
          </cell>
          <cell r="G1230" t="str">
            <v>Regular Capital - Pre Business Case</v>
          </cell>
          <cell r="H1230" t="str">
            <v>No Function</v>
          </cell>
          <cell r="I1230" t="str">
            <v>No Driver</v>
          </cell>
        </row>
        <row r="1231">
          <cell r="A1231" t="str">
            <v>BI_JG800</v>
          </cell>
          <cell r="B1231" t="str">
            <v>JG800</v>
          </cell>
          <cell r="C1231" t="str">
            <v>BI_JG800 - Noxon Rapids Unit 2 Turbine</v>
          </cell>
          <cell r="D1231" t="str">
            <v>ER_4137</v>
          </cell>
          <cell r="E1231" t="str">
            <v>4137</v>
          </cell>
          <cell r="F1231" t="str">
            <v>ER_4137 - Noxon Rapids Unit 2 Runner Upgrade</v>
          </cell>
          <cell r="G1231" t="str">
            <v>Regular Capital - Pre Business Case</v>
          </cell>
          <cell r="H1231" t="str">
            <v>No Function</v>
          </cell>
          <cell r="I1231" t="str">
            <v>No Driver</v>
          </cell>
        </row>
        <row r="1232">
          <cell r="A1232" t="str">
            <v>BI_JG801</v>
          </cell>
          <cell r="B1232" t="str">
            <v>JG801</v>
          </cell>
          <cell r="C1232" t="str">
            <v>BI_JG801 - NR HED Spillgate Refurbishment</v>
          </cell>
          <cell r="D1232" t="str">
            <v>ER_4187</v>
          </cell>
          <cell r="E1232" t="str">
            <v>4187</v>
          </cell>
          <cell r="F1232" t="str">
            <v>ER_4187 - NR HED Spillgate Refurbishment</v>
          </cell>
          <cell r="G1232" t="str">
            <v>Noxon Rapids Spillgate Refurbishment</v>
          </cell>
          <cell r="H1232" t="str">
            <v>Generation Subfunction</v>
          </cell>
          <cell r="I1232" t="str">
            <v>Asset Condition</v>
          </cell>
        </row>
        <row r="1233">
          <cell r="A1233" t="str">
            <v>BI_JG802</v>
          </cell>
          <cell r="B1233" t="str">
            <v>JG802</v>
          </cell>
          <cell r="C1233" t="str">
            <v>BI_JG802 - NR GSU Bank C Replacement</v>
          </cell>
          <cell r="D1233" t="str">
            <v>ER_4195</v>
          </cell>
          <cell r="E1233" t="str">
            <v>4195</v>
          </cell>
          <cell r="F1233" t="str">
            <v>ER_4195 - NR GSU Bank C Replacement</v>
          </cell>
          <cell r="G1233" t="str">
            <v>Noxon Rapids Generator Step-Up Bank C Replacement</v>
          </cell>
          <cell r="H1233" t="str">
            <v>Generation Subfunction</v>
          </cell>
          <cell r="I1233" t="str">
            <v>Asset Condition</v>
          </cell>
        </row>
        <row r="1234">
          <cell r="A1234" t="str">
            <v>BI_JG900</v>
          </cell>
          <cell r="B1234" t="str">
            <v>JG900</v>
          </cell>
          <cell r="C1234" t="str">
            <v>BI_JG900 - Noxon Rapids Unit 3 Turbine</v>
          </cell>
          <cell r="D1234" t="str">
            <v>ER_4138</v>
          </cell>
          <cell r="E1234" t="str">
            <v>4138</v>
          </cell>
          <cell r="F1234" t="str">
            <v>ER_4138 - Noxon Rapids Unit 3 Runner Upgrade</v>
          </cell>
          <cell r="G1234" t="str">
            <v>Regular Capital - Pre Business Case</v>
          </cell>
          <cell r="H1234" t="str">
            <v>No Function</v>
          </cell>
          <cell r="I1234" t="str">
            <v>No Driver</v>
          </cell>
        </row>
        <row r="1235">
          <cell r="A1235" t="str">
            <v>BI_JN001</v>
          </cell>
          <cell r="B1235" t="str">
            <v>JN001</v>
          </cell>
          <cell r="C1235" t="str">
            <v>BI_JN001 - Jackson Prairie Storage Oregon</v>
          </cell>
          <cell r="D1235" t="str">
            <v>ER_7201</v>
          </cell>
          <cell r="E1235" t="str">
            <v>7201</v>
          </cell>
          <cell r="F1235" t="str">
            <v>ER_7201 - Jackson Prairie Storage</v>
          </cell>
          <cell r="G1235" t="str">
            <v>Jackson Prairie Joint Project</v>
          </cell>
          <cell r="H1235" t="str">
            <v>Other Subfunction</v>
          </cell>
          <cell r="I1235" t="str">
            <v>Performance &amp; Capacity</v>
          </cell>
        </row>
        <row r="1236">
          <cell r="A1236" t="str">
            <v>BI_JN101</v>
          </cell>
          <cell r="B1236" t="str">
            <v>JN101</v>
          </cell>
          <cell r="C1236" t="str">
            <v>BI_JN101 - Non-Cash Transfer of Jackson Prairie Assets</v>
          </cell>
          <cell r="D1236" t="str">
            <v>ER_7201</v>
          </cell>
          <cell r="E1236" t="str">
            <v>7201</v>
          </cell>
          <cell r="F1236" t="str">
            <v>ER_7201 - Jackson Prairie Storage</v>
          </cell>
          <cell r="G1236" t="str">
            <v>Jackson Prairie Joint Project</v>
          </cell>
          <cell r="H1236" t="str">
            <v>Other Subfunction</v>
          </cell>
          <cell r="I1236" t="str">
            <v>Performance &amp; Capacity</v>
          </cell>
        </row>
        <row r="1237">
          <cell r="A1237" t="str">
            <v>BI_JN604</v>
          </cell>
          <cell r="B1237" t="str">
            <v>JN604</v>
          </cell>
          <cell r="C1237" t="str">
            <v>BI_JN604 - Jackson Prairie Storage</v>
          </cell>
          <cell r="D1237" t="str">
            <v>ER_7201</v>
          </cell>
          <cell r="E1237" t="str">
            <v>7201</v>
          </cell>
          <cell r="F1237" t="str">
            <v>ER_7201 - Jackson Prairie Storage</v>
          </cell>
          <cell r="G1237" t="str">
            <v>Jackson Prairie Joint Project</v>
          </cell>
          <cell r="H1237" t="str">
            <v>Other Subfunction</v>
          </cell>
          <cell r="I1237" t="str">
            <v>Performance &amp; Capacity</v>
          </cell>
        </row>
        <row r="1238">
          <cell r="A1238" t="str">
            <v>BI_JN701</v>
          </cell>
          <cell r="B1238" t="str">
            <v>JN701</v>
          </cell>
          <cell r="C1238" t="str">
            <v>BI_JN701 - JP Zone 2 Expansion for OR</v>
          </cell>
          <cell r="D1238" t="str">
            <v>ER_7201</v>
          </cell>
          <cell r="E1238" t="str">
            <v>7201</v>
          </cell>
          <cell r="F1238" t="str">
            <v>ER_7201 - Jackson Prairie Storage</v>
          </cell>
          <cell r="G1238" t="str">
            <v>Jackson Prairie Joint Project</v>
          </cell>
          <cell r="H1238" t="str">
            <v>Other Subfunction</v>
          </cell>
          <cell r="I1238" t="str">
            <v>Performance &amp; Capacity</v>
          </cell>
        </row>
        <row r="1239">
          <cell r="A1239" t="str">
            <v>BI_JS101</v>
          </cell>
          <cell r="B1239" t="str">
            <v>JS101</v>
          </cell>
          <cell r="C1239" t="str">
            <v>BI_JS101 - Available BI number</v>
          </cell>
          <cell r="D1239" t="str">
            <v>ER_2211</v>
          </cell>
          <cell r="E1239" t="str">
            <v>2211</v>
          </cell>
          <cell r="F1239" t="str">
            <v>ER_2211 - Noxon 230 kV Sub - Replace Breakers</v>
          </cell>
          <cell r="G1239" t="str">
            <v>Regular Capital - Pre Business Case</v>
          </cell>
          <cell r="H1239" t="str">
            <v>No Function</v>
          </cell>
          <cell r="I1239" t="str">
            <v>No Driver</v>
          </cell>
        </row>
        <row r="1240">
          <cell r="A1240" t="str">
            <v>BI_JS203</v>
          </cell>
          <cell r="B1240" t="str">
            <v>JS203</v>
          </cell>
          <cell r="C1240" t="str">
            <v>BI_JS203 - Noxon/Cabinet Restraints-Gen Dropping RAS</v>
          </cell>
          <cell r="D1240" t="str">
            <v>ER_2101</v>
          </cell>
          <cell r="E1240" t="str">
            <v>2101</v>
          </cell>
          <cell r="F1240" t="str">
            <v>ER_2101 - Noxon/Cabinet-Generation RAS</v>
          </cell>
          <cell r="G1240" t="str">
            <v>Regular Capital - Pre Business Case</v>
          </cell>
          <cell r="H1240" t="str">
            <v>No Function</v>
          </cell>
          <cell r="I1240" t="str">
            <v>No Driver</v>
          </cell>
        </row>
        <row r="1241">
          <cell r="A1241" t="str">
            <v>BI_JS207</v>
          </cell>
          <cell r="B1241" t="str">
            <v>JS207</v>
          </cell>
          <cell r="C1241" t="str">
            <v>BI_JS207 - Noxon 230 Swyd: Generation Dropping Ras</v>
          </cell>
          <cell r="D1241" t="str">
            <v>ER_2101</v>
          </cell>
          <cell r="E1241" t="str">
            <v>2101</v>
          </cell>
          <cell r="F1241" t="str">
            <v>ER_2101 - Noxon/Cabinet-Generation RAS</v>
          </cell>
          <cell r="G1241" t="str">
            <v>Regular Capital - Pre Business Case</v>
          </cell>
          <cell r="H1241" t="str">
            <v>No Function</v>
          </cell>
          <cell r="I1241" t="str">
            <v>No Driver</v>
          </cell>
        </row>
        <row r="1242">
          <cell r="A1242" t="str">
            <v>BI_JS211</v>
          </cell>
          <cell r="B1242" t="str">
            <v>JS211</v>
          </cell>
          <cell r="C1242" t="str">
            <v>BI_JS211 - Cabinet 230 Swyd: Generation Dropping Ras</v>
          </cell>
          <cell r="D1242" t="str">
            <v>ER_2101</v>
          </cell>
          <cell r="E1242" t="str">
            <v>2101</v>
          </cell>
          <cell r="F1242" t="str">
            <v>ER_2101 - Noxon/Cabinet-Generation RAS</v>
          </cell>
          <cell r="G1242" t="str">
            <v>Regular Capital - Pre Business Case</v>
          </cell>
          <cell r="H1242" t="str">
            <v>No Function</v>
          </cell>
          <cell r="I1242" t="str">
            <v>No Driver</v>
          </cell>
        </row>
        <row r="1243">
          <cell r="A1243" t="str">
            <v>BI_JS300</v>
          </cell>
          <cell r="B1243" t="str">
            <v>JS300</v>
          </cell>
          <cell r="C1243" t="str">
            <v>BI_JS300 - Noxon 230 kV Sub - Replace Breakers</v>
          </cell>
          <cell r="D1243" t="str">
            <v>ER_2211</v>
          </cell>
          <cell r="E1243" t="str">
            <v>2211</v>
          </cell>
          <cell r="F1243" t="str">
            <v>ER_2211 - Noxon 230 kV Sub - Replace Breakers</v>
          </cell>
          <cell r="G1243" t="str">
            <v>Regular Capital - Pre Business Case</v>
          </cell>
          <cell r="H1243" t="str">
            <v>No Function</v>
          </cell>
          <cell r="I1243" t="str">
            <v>No Driver</v>
          </cell>
        </row>
        <row r="1244">
          <cell r="A1244" t="str">
            <v>BI_JS401</v>
          </cell>
          <cell r="B1244" t="str">
            <v>JS401</v>
          </cell>
          <cell r="C1244" t="str">
            <v>BI_JS401 - Noxon/Cab Gen Ras</v>
          </cell>
          <cell r="D1244" t="str">
            <v>ER_2101</v>
          </cell>
          <cell r="E1244" t="str">
            <v>2101</v>
          </cell>
          <cell r="F1244" t="str">
            <v>ER_2101 - Noxon/Cabinet-Generation RAS</v>
          </cell>
          <cell r="G1244" t="str">
            <v>Regular Capital - Pre Business Case</v>
          </cell>
          <cell r="H1244" t="str">
            <v>No Function</v>
          </cell>
          <cell r="I1244" t="str">
            <v>No Driver</v>
          </cell>
        </row>
        <row r="1245">
          <cell r="A1245" t="str">
            <v>BI_JS500</v>
          </cell>
          <cell r="B1245" t="str">
            <v>JS500</v>
          </cell>
          <cell r="C1245" t="str">
            <v>BI_JS500 - Noxon 230 Sub - Add/and Upgrade 1 Ln Pos.</v>
          </cell>
          <cell r="D1245" t="str">
            <v>ER_2109</v>
          </cell>
          <cell r="E1245" t="str">
            <v>2109</v>
          </cell>
          <cell r="F1245" t="str">
            <v>ER_2109 - Noxon-Pine Creek Double Circuit 230kV</v>
          </cell>
          <cell r="G1245" t="str">
            <v>Regular Capital - Pre Business Case</v>
          </cell>
          <cell r="H1245" t="str">
            <v>No Function</v>
          </cell>
          <cell r="I1245" t="str">
            <v>No Driver</v>
          </cell>
        </row>
        <row r="1246">
          <cell r="A1246" t="str">
            <v>BI_JS618</v>
          </cell>
          <cell r="B1246" t="str">
            <v>JS618</v>
          </cell>
          <cell r="C1246" t="str">
            <v>BI_JS618 - Noxon 230kV Sw yard-R333 RAS Modif</v>
          </cell>
          <cell r="D1246" t="str">
            <v>ER_2101</v>
          </cell>
          <cell r="E1246" t="str">
            <v>2101</v>
          </cell>
          <cell r="F1246" t="str">
            <v>ER_2101 - Noxon/Cabinet-Generation RAS</v>
          </cell>
          <cell r="G1246" t="str">
            <v>Regular Capital - Pre Business Case</v>
          </cell>
          <cell r="H1246" t="str">
            <v>No Function</v>
          </cell>
          <cell r="I1246" t="str">
            <v>No Driver</v>
          </cell>
        </row>
        <row r="1247">
          <cell r="A1247" t="str">
            <v>BI_JY401</v>
          </cell>
          <cell r="B1247" t="str">
            <v>JY401</v>
          </cell>
          <cell r="C1247" t="str">
            <v>BI_JY401 - Noxon/Cabinet Trunked Radio System Expansion</v>
          </cell>
          <cell r="D1247" t="str">
            <v>ER_5104</v>
          </cell>
          <cell r="E1247" t="str">
            <v>5104</v>
          </cell>
          <cell r="F1247" t="str">
            <v>ER_5104 - Two-Way Radio System</v>
          </cell>
          <cell r="G1247" t="str">
            <v>Regular Capital - Pre Business Case</v>
          </cell>
          <cell r="H1247" t="str">
            <v>No Function</v>
          </cell>
          <cell r="I1247" t="str">
            <v>No Driver</v>
          </cell>
        </row>
        <row r="1248">
          <cell r="A1248" t="str">
            <v>BI_KC900</v>
          </cell>
          <cell r="B1248" t="str">
            <v>KC900</v>
          </cell>
          <cell r="C1248" t="str">
            <v>BI_KC900 - St. Maries 115-24kV Substation - Comm</v>
          </cell>
          <cell r="D1248" t="str">
            <v>ER_2606</v>
          </cell>
          <cell r="E1248" t="str">
            <v>2606</v>
          </cell>
          <cell r="F1248" t="str">
            <v>ER_2606 - SCADA to all Substations</v>
          </cell>
          <cell r="G1248" t="str">
            <v>Substation - New Distribution Station Capacity Program</v>
          </cell>
          <cell r="H1248" t="str">
            <v>T&amp;D Engineering</v>
          </cell>
          <cell r="I1248" t="str">
            <v>Performance &amp; Capacity</v>
          </cell>
        </row>
        <row r="1249">
          <cell r="A1249" t="str">
            <v>BI_KD001</v>
          </cell>
          <cell r="B1249" t="str">
            <v>KD001</v>
          </cell>
          <cell r="C1249" t="str">
            <v>BI_KD001 - Wallace 542</v>
          </cell>
          <cell r="D1249" t="str">
            <v>ER_2414</v>
          </cell>
          <cell r="E1249" t="str">
            <v>2414</v>
          </cell>
          <cell r="F1249" t="str">
            <v>ER_2414 - Sys-Dist Reliability-Improve Worst Fdrs</v>
          </cell>
          <cell r="G1249" t="str">
            <v>Distribution System Enhancements</v>
          </cell>
          <cell r="H1249" t="str">
            <v>T&amp;D Engineering</v>
          </cell>
          <cell r="I1249" t="str">
            <v>Performance &amp; Capacity</v>
          </cell>
        </row>
        <row r="1250">
          <cell r="A1250" t="str">
            <v>BI_KD101</v>
          </cell>
          <cell r="B1250" t="str">
            <v>KD101</v>
          </cell>
          <cell r="C1250" t="str">
            <v>BI_KD101 - St Maries 633-Relocate 3Mi 24Kv Feeder Trunk</v>
          </cell>
          <cell r="D1250" t="str">
            <v>ER_2205</v>
          </cell>
          <cell r="E1250" t="str">
            <v>2205</v>
          </cell>
          <cell r="F1250" t="str">
            <v>ER_2205 - St. Maries 633-Relocate 3Mi</v>
          </cell>
          <cell r="G1250" t="str">
            <v>Regular Capital - Pre Business Case</v>
          </cell>
          <cell r="H1250" t="str">
            <v>No Function</v>
          </cell>
          <cell r="I1250" t="str">
            <v>No Driver</v>
          </cell>
        </row>
        <row r="1251">
          <cell r="A1251" t="str">
            <v>BI_KD102</v>
          </cell>
          <cell r="B1251" t="str">
            <v>KD102</v>
          </cell>
          <cell r="C1251" t="str">
            <v>BI_KD102 - Pine Ck 424 Recond 1 mi</v>
          </cell>
          <cell r="D1251" t="str">
            <v>ER_2515</v>
          </cell>
          <cell r="E1251" t="str">
            <v>2515</v>
          </cell>
          <cell r="F1251" t="str">
            <v>ER_2515 - Distribution - CdA East &amp; North</v>
          </cell>
          <cell r="G1251" t="str">
            <v>Distribution System Enhancements</v>
          </cell>
          <cell r="H1251" t="str">
            <v>T&amp;D Engineering</v>
          </cell>
          <cell r="I1251" t="str">
            <v>Performance &amp; Capacity</v>
          </cell>
        </row>
        <row r="1252">
          <cell r="A1252" t="str">
            <v>BI_KD103</v>
          </cell>
          <cell r="B1252" t="str">
            <v>KD103</v>
          </cell>
          <cell r="C1252" t="str">
            <v>BI_KD103 - Wallace 542 - Relocate 1.5 mi to Bike Tr</v>
          </cell>
          <cell r="D1252" t="str">
            <v>ER_2515</v>
          </cell>
          <cell r="E1252" t="str">
            <v>2515</v>
          </cell>
          <cell r="F1252" t="str">
            <v>ER_2515 - Distribution - CdA East &amp; North</v>
          </cell>
          <cell r="G1252" t="str">
            <v>Distribution System Enhancements</v>
          </cell>
          <cell r="H1252" t="str">
            <v>T&amp;D Engineering</v>
          </cell>
          <cell r="I1252" t="str">
            <v>Performance &amp; Capacity</v>
          </cell>
        </row>
        <row r="1253">
          <cell r="A1253" t="str">
            <v>BI_KD104</v>
          </cell>
          <cell r="B1253" t="str">
            <v>KD104</v>
          </cell>
          <cell r="C1253" t="str">
            <v>BI_KD104 - St. Maries Potlatch</v>
          </cell>
          <cell r="D1253" t="str">
            <v>ER_2541</v>
          </cell>
          <cell r="E1253" t="str">
            <v>2541</v>
          </cell>
          <cell r="F1253" t="str">
            <v>ER_2541 - St. Maries Potlatch</v>
          </cell>
          <cell r="G1253" t="str">
            <v>Regular Capital - Pre Business Case</v>
          </cell>
          <cell r="H1253" t="str">
            <v>No Function</v>
          </cell>
          <cell r="I1253" t="str">
            <v>No Driver</v>
          </cell>
        </row>
        <row r="1254">
          <cell r="A1254" t="str">
            <v>BI_KD111</v>
          </cell>
          <cell r="B1254" t="str">
            <v>KD111</v>
          </cell>
          <cell r="C1254" t="str">
            <v>BI_KD111 - Big Creek 411 - Rebuild 1 Mile of Feeder Trunk</v>
          </cell>
          <cell r="D1254" t="str">
            <v>ER_2202</v>
          </cell>
          <cell r="E1254" t="str">
            <v>2202</v>
          </cell>
          <cell r="F1254" t="str">
            <v>ER_2202 - Big Creek 411 feeder trunk-Rebuild 1Mi</v>
          </cell>
          <cell r="G1254" t="str">
            <v>Regular Capital - Pre Business Case</v>
          </cell>
          <cell r="H1254" t="str">
            <v>No Function</v>
          </cell>
          <cell r="I1254" t="str">
            <v>No Driver</v>
          </cell>
        </row>
        <row r="1255">
          <cell r="A1255" t="str">
            <v>BI_KD200</v>
          </cell>
          <cell r="B1255" t="str">
            <v>KD200</v>
          </cell>
          <cell r="C1255" t="str">
            <v>BI_KD200 - Wood Sub Rbld-Big Creek</v>
          </cell>
          <cell r="D1255" t="str">
            <v>ER_2204</v>
          </cell>
          <cell r="E1255" t="str">
            <v>2204</v>
          </cell>
          <cell r="F1255" t="str">
            <v>ER_2204 - Substation Rebuilds</v>
          </cell>
          <cell r="G1255" t="str">
            <v>Substation - Station Rebuilds Program</v>
          </cell>
          <cell r="H1255" t="str">
            <v>T&amp;D Engineering</v>
          </cell>
          <cell r="I1255" t="str">
            <v>Asset Condition</v>
          </cell>
        </row>
        <row r="1256">
          <cell r="A1256" t="str">
            <v>BI_KD201</v>
          </cell>
          <cell r="B1256" t="str">
            <v>KD201</v>
          </cell>
          <cell r="C1256" t="str">
            <v>BI_KD201 - Lucky Friday Dx Integration</v>
          </cell>
          <cell r="D1256" t="str">
            <v>ER_2547</v>
          </cell>
          <cell r="E1256" t="str">
            <v>2547</v>
          </cell>
          <cell r="F1256" t="str">
            <v>ER_2547 - Lucky Friday 115 kV - Rebuild</v>
          </cell>
          <cell r="G1256" t="str">
            <v>Substation - Station Rebuilds Program</v>
          </cell>
          <cell r="H1256" t="str">
            <v>T&amp;D Engineering</v>
          </cell>
          <cell r="I1256" t="str">
            <v>Asset Condition</v>
          </cell>
        </row>
        <row r="1257">
          <cell r="A1257" t="str">
            <v>BI_KD300</v>
          </cell>
          <cell r="B1257" t="str">
            <v>KD300</v>
          </cell>
          <cell r="C1257" t="str">
            <v>BI_KD300 - Pinehurst 443 ID</v>
          </cell>
          <cell r="D1257" t="str">
            <v>ER_2414</v>
          </cell>
          <cell r="E1257" t="str">
            <v>2414</v>
          </cell>
          <cell r="F1257" t="str">
            <v>ER_2414 - Sys-Dist Reliability-Improve Worst Fdrs</v>
          </cell>
          <cell r="G1257" t="str">
            <v>Distribution System Enhancements</v>
          </cell>
          <cell r="H1257" t="str">
            <v>T&amp;D Engineering</v>
          </cell>
          <cell r="I1257" t="str">
            <v>Performance &amp; Capacity</v>
          </cell>
        </row>
        <row r="1258">
          <cell r="A1258" t="str">
            <v>BI_KD301</v>
          </cell>
          <cell r="B1258" t="str">
            <v>KD301</v>
          </cell>
          <cell r="C1258" t="str">
            <v>BI_KD301 - Baseline CDA Segment Record</v>
          </cell>
          <cell r="D1258" t="str">
            <v>ER_2515</v>
          </cell>
          <cell r="E1258" t="str">
            <v>2515</v>
          </cell>
          <cell r="F1258" t="str">
            <v>ER_2515 - Distribution - CdA East &amp; North</v>
          </cell>
          <cell r="G1258" t="str">
            <v>Distribution System Enhancements</v>
          </cell>
          <cell r="H1258" t="str">
            <v>T&amp;D Engineering</v>
          </cell>
          <cell r="I1258" t="str">
            <v>Performance &amp; Capacity</v>
          </cell>
        </row>
        <row r="1259">
          <cell r="A1259" t="str">
            <v>BI_KD302</v>
          </cell>
          <cell r="B1259" t="str">
            <v>KD302</v>
          </cell>
          <cell r="C1259" t="str">
            <v>BI_KD302 - OSB521 - Recond/Viper for Coeur Mine</v>
          </cell>
          <cell r="D1259" t="str">
            <v>ER_2515</v>
          </cell>
          <cell r="E1259" t="str">
            <v>2515</v>
          </cell>
          <cell r="F1259" t="str">
            <v>ER_2515 - Distribution - CdA East &amp; North</v>
          </cell>
          <cell r="G1259" t="str">
            <v>Distribution System Enhancements</v>
          </cell>
          <cell r="H1259" t="str">
            <v>T&amp;D Engineering</v>
          </cell>
          <cell r="I1259" t="str">
            <v>Performance &amp; Capacity</v>
          </cell>
        </row>
        <row r="1260">
          <cell r="A1260" t="str">
            <v>BI_KD303</v>
          </cell>
          <cell r="B1260" t="str">
            <v>KD303</v>
          </cell>
          <cell r="C1260" t="str">
            <v>BI_KD303 - PIN441 - Reconductor FDR Tie</v>
          </cell>
          <cell r="D1260" t="str">
            <v>ER_2515</v>
          </cell>
          <cell r="E1260" t="str">
            <v>2515</v>
          </cell>
          <cell r="F1260" t="str">
            <v>ER_2515 - Distribution - CdA East &amp; North</v>
          </cell>
          <cell r="G1260" t="str">
            <v>Distribution System Enhancements</v>
          </cell>
          <cell r="H1260" t="str">
            <v>T&amp;D Engineering</v>
          </cell>
          <cell r="I1260" t="str">
            <v>Performance &amp; Capacity</v>
          </cell>
        </row>
        <row r="1261">
          <cell r="A1261" t="str">
            <v>BI_KD304</v>
          </cell>
          <cell r="B1261" t="str">
            <v>KD304</v>
          </cell>
          <cell r="C1261" t="str">
            <v>BI_KD304 - BIG411 - Recond/Sw to Cobalt Mine</v>
          </cell>
          <cell r="D1261" t="str">
            <v>ER_2515</v>
          </cell>
          <cell r="E1261" t="str">
            <v>2515</v>
          </cell>
          <cell r="F1261" t="str">
            <v>ER_2515 - Distribution - CdA East &amp; North</v>
          </cell>
          <cell r="G1261" t="str">
            <v>Distribution System Enhancements</v>
          </cell>
          <cell r="H1261" t="str">
            <v>T&amp;D Engineering</v>
          </cell>
          <cell r="I1261" t="str">
            <v>Performance &amp; Capacity</v>
          </cell>
        </row>
        <row r="1262">
          <cell r="A1262" t="str">
            <v>BI_KD400</v>
          </cell>
          <cell r="B1262" t="str">
            <v>KD400</v>
          </cell>
          <cell r="C1262" t="str">
            <v>BI_KD400 - Wallace 544-Recond for Star Mine</v>
          </cell>
          <cell r="D1262" t="str">
            <v>ER_2515</v>
          </cell>
          <cell r="E1262" t="str">
            <v>2515</v>
          </cell>
          <cell r="F1262" t="str">
            <v>ER_2515 - Distribution - CdA East &amp; North</v>
          </cell>
          <cell r="G1262" t="str">
            <v>Distribution System Enhancements</v>
          </cell>
          <cell r="H1262" t="str">
            <v>T&amp;D Engineering</v>
          </cell>
          <cell r="I1262" t="str">
            <v>Performance &amp; Capacity</v>
          </cell>
        </row>
        <row r="1263">
          <cell r="A1263" t="str">
            <v>BI_KD401</v>
          </cell>
          <cell r="B1263" t="str">
            <v>KD401</v>
          </cell>
          <cell r="C1263" t="str">
            <v>BI_KD401 - PIN441-Finish 2013 proj.</v>
          </cell>
          <cell r="D1263" t="str">
            <v>ER_2515</v>
          </cell>
          <cell r="E1263" t="str">
            <v>2515</v>
          </cell>
          <cell r="F1263" t="str">
            <v>ER_2515 - Distribution - CdA East &amp; North</v>
          </cell>
          <cell r="G1263" t="str">
            <v>Distribution System Enhancements</v>
          </cell>
          <cell r="H1263" t="str">
            <v>T&amp;D Engineering</v>
          </cell>
          <cell r="I1263" t="str">
            <v>Performance &amp; Capacity</v>
          </cell>
        </row>
        <row r="1264">
          <cell r="A1264" t="str">
            <v>BI_KD500</v>
          </cell>
          <cell r="B1264" t="str">
            <v>KD500</v>
          </cell>
          <cell r="C1264" t="str">
            <v>BI_KD500 - O'gara 611 - Reconductor 1.5 miles &amp; add capacitor</v>
          </cell>
          <cell r="D1264" t="str">
            <v>ER_2515</v>
          </cell>
          <cell r="E1264" t="str">
            <v>2515</v>
          </cell>
          <cell r="F1264" t="str">
            <v>ER_2515 - Distribution - CdA East &amp; North</v>
          </cell>
          <cell r="G1264" t="str">
            <v>Distribution System Enhancements</v>
          </cell>
          <cell r="H1264" t="str">
            <v>T&amp;D Engineering</v>
          </cell>
          <cell r="I1264" t="str">
            <v>Performance &amp; Capacity</v>
          </cell>
        </row>
        <row r="1265">
          <cell r="A1265" t="str">
            <v>BI_KD501</v>
          </cell>
          <cell r="B1265" t="str">
            <v>KD501</v>
          </cell>
          <cell r="C1265" t="str">
            <v>BI_KD501 - STM 633-Convert 3 Laterals to UG</v>
          </cell>
          <cell r="D1265" t="str">
            <v>ER_2515</v>
          </cell>
          <cell r="E1265" t="str">
            <v>2515</v>
          </cell>
          <cell r="F1265" t="str">
            <v>ER_2515 - Distribution - CdA East &amp; North</v>
          </cell>
          <cell r="G1265" t="str">
            <v>Distribution System Enhancements</v>
          </cell>
          <cell r="H1265" t="str">
            <v>T&amp;D Engineering</v>
          </cell>
          <cell r="I1265" t="str">
            <v>Performance &amp; Capacity</v>
          </cell>
        </row>
        <row r="1266">
          <cell r="A1266" t="str">
            <v>BI_KD502</v>
          </cell>
          <cell r="B1266" t="str">
            <v>KD502</v>
          </cell>
          <cell r="C1266" t="str">
            <v>BI_KD502 - STM:  Extend trunk to Hwy 0.4 mile UG</v>
          </cell>
          <cell r="D1266" t="str">
            <v>ER_2515</v>
          </cell>
          <cell r="E1266" t="str">
            <v>2515</v>
          </cell>
          <cell r="F1266" t="str">
            <v>ER_2515 - Distribution - CdA East &amp; North</v>
          </cell>
          <cell r="G1266" t="str">
            <v>Distribution System Enhancements</v>
          </cell>
          <cell r="H1266" t="str">
            <v>T&amp;D Engineering</v>
          </cell>
          <cell r="I1266" t="str">
            <v>Performance &amp; Capacity</v>
          </cell>
        </row>
        <row r="1267">
          <cell r="A1267" t="str">
            <v>BI_KD503</v>
          </cell>
          <cell r="B1267" t="str">
            <v>KD503</v>
          </cell>
          <cell r="C1267" t="str">
            <v>BI_KD503 - PIN 443:  Reconductor 3 miles of #6 crapo</v>
          </cell>
          <cell r="D1267" t="str">
            <v>ER_2515</v>
          </cell>
          <cell r="E1267" t="str">
            <v>2515</v>
          </cell>
          <cell r="F1267" t="str">
            <v>ER_2515 - Distribution - CdA East &amp; North</v>
          </cell>
          <cell r="G1267" t="str">
            <v>Distribution System Enhancements</v>
          </cell>
          <cell r="H1267" t="str">
            <v>T&amp;D Engineering</v>
          </cell>
          <cell r="I1267" t="str">
            <v>Performance &amp; Capacity</v>
          </cell>
        </row>
        <row r="1268">
          <cell r="A1268" t="str">
            <v>BI_KD504</v>
          </cell>
          <cell r="B1268" t="str">
            <v>KD504</v>
          </cell>
          <cell r="C1268" t="str">
            <v>BI_KD504 - Kellogg Area:  Extend neutral conductors</v>
          </cell>
          <cell r="D1268" t="str">
            <v>ER_2515</v>
          </cell>
          <cell r="E1268" t="str">
            <v>2515</v>
          </cell>
          <cell r="F1268" t="str">
            <v>ER_2515 - Distribution - CdA East &amp; North</v>
          </cell>
          <cell r="G1268" t="str">
            <v>Distribution System Enhancements</v>
          </cell>
          <cell r="H1268" t="str">
            <v>T&amp;D Engineering</v>
          </cell>
          <cell r="I1268" t="str">
            <v>Performance &amp; Capacity</v>
          </cell>
        </row>
        <row r="1269">
          <cell r="A1269" t="str">
            <v>BI_KD584</v>
          </cell>
          <cell r="B1269" t="str">
            <v>KD584</v>
          </cell>
          <cell r="C1269" t="str">
            <v>BI_KD584 - St. Maries 634 Cx Fdr</v>
          </cell>
          <cell r="D1269" t="str">
            <v>ER_2204</v>
          </cell>
          <cell r="E1269" t="str">
            <v>2204</v>
          </cell>
          <cell r="F1269" t="str">
            <v>ER_2204 - Substation Rebuilds</v>
          </cell>
          <cell r="G1269" t="str">
            <v>Substation - Station Rebuilds Program</v>
          </cell>
          <cell r="H1269" t="str">
            <v>T&amp;D Engineering</v>
          </cell>
          <cell r="I1269" t="str">
            <v>Asset Condition</v>
          </cell>
        </row>
        <row r="1270">
          <cell r="A1270" t="str">
            <v>BI_KD600</v>
          </cell>
          <cell r="B1270" t="str">
            <v>KD600</v>
          </cell>
          <cell r="C1270" t="str">
            <v>BI_KD600 - WAL542-remove abandoned FDR</v>
          </cell>
          <cell r="D1270" t="str">
            <v>ER_2515</v>
          </cell>
          <cell r="E1270" t="str">
            <v>2515</v>
          </cell>
          <cell r="F1270" t="str">
            <v>ER_2515 - Distribution - CdA East &amp; North</v>
          </cell>
          <cell r="G1270" t="str">
            <v>Distribution System Enhancements</v>
          </cell>
          <cell r="H1270" t="str">
            <v>T&amp;D Engineering</v>
          </cell>
          <cell r="I1270" t="str">
            <v>Performance &amp; Capacity</v>
          </cell>
        </row>
        <row r="1271">
          <cell r="A1271" t="str">
            <v>BI_KD601</v>
          </cell>
          <cell r="B1271" t="str">
            <v>KD601</v>
          </cell>
          <cell r="C1271" t="str">
            <v>BI_KD601 - MIS431 Grid Modernization</v>
          </cell>
          <cell r="D1271" t="str">
            <v>ER_2470</v>
          </cell>
          <cell r="E1271" t="str">
            <v>2470</v>
          </cell>
          <cell r="F1271" t="str">
            <v>ER_2470 - Dist Grid Modernization</v>
          </cell>
          <cell r="G1271" t="str">
            <v>Distribution Grid Modernization</v>
          </cell>
          <cell r="H1271" t="str">
            <v>T&amp;D Operations</v>
          </cell>
          <cell r="I1271" t="str">
            <v>Asset Condition</v>
          </cell>
        </row>
        <row r="1272">
          <cell r="A1272" t="str">
            <v>BI_KD700</v>
          </cell>
          <cell r="B1272" t="str">
            <v>KD700</v>
          </cell>
          <cell r="C1272" t="str">
            <v>BI_KD700 - WAL 542 Look Out Ski Convert to URD</v>
          </cell>
          <cell r="D1272" t="str">
            <v>ER_2515</v>
          </cell>
          <cell r="E1272" t="str">
            <v>2515</v>
          </cell>
          <cell r="F1272" t="str">
            <v>ER_2515 - Distribution - CdA East &amp; North</v>
          </cell>
          <cell r="G1272" t="str">
            <v>Distribution System Enhancements</v>
          </cell>
          <cell r="H1272" t="str">
            <v>T&amp;D Engineering</v>
          </cell>
          <cell r="I1272" t="str">
            <v>Performance &amp; Capacity</v>
          </cell>
        </row>
        <row r="1273">
          <cell r="A1273" t="str">
            <v>BI_KD701</v>
          </cell>
          <cell r="B1273" t="str">
            <v>KD701</v>
          </cell>
          <cell r="C1273" t="str">
            <v>BI_KD701 - STM633 Convert Benewah Lateral to URD</v>
          </cell>
          <cell r="D1273" t="str">
            <v>ER_2515</v>
          </cell>
          <cell r="E1273" t="str">
            <v>2515</v>
          </cell>
          <cell r="F1273" t="str">
            <v>ER_2515 - Distribution - CdA East &amp; North</v>
          </cell>
          <cell r="G1273" t="str">
            <v>Distribution System Enhancements</v>
          </cell>
          <cell r="H1273" t="str">
            <v>T&amp;D Engineering</v>
          </cell>
          <cell r="I1273" t="str">
            <v>Performance &amp; Capacity</v>
          </cell>
        </row>
        <row r="1274">
          <cell r="A1274" t="str">
            <v>BI_KD702</v>
          </cell>
          <cell r="B1274" t="str">
            <v>KD702</v>
          </cell>
          <cell r="C1274" t="str">
            <v>BI_KD702 - MIS431 Automation/Coms for Grid Modernization</v>
          </cell>
          <cell r="D1274" t="str">
            <v>ER_2599</v>
          </cell>
          <cell r="E1274" t="str">
            <v>2599</v>
          </cell>
          <cell r="F1274" t="str">
            <v>ER_2599 - Grid Mod Automation</v>
          </cell>
          <cell r="G1274" t="str">
            <v>Distribution Grid Modernization</v>
          </cell>
          <cell r="H1274" t="str">
            <v>T&amp;D Operations</v>
          </cell>
          <cell r="I1274" t="str">
            <v>Asset Condition</v>
          </cell>
        </row>
        <row r="1275">
          <cell r="A1275" t="str">
            <v>BI_KD800</v>
          </cell>
          <cell r="B1275" t="str">
            <v>KD800</v>
          </cell>
          <cell r="C1275" t="str">
            <v>BI_KD800 - St Maries 631:  Add recloser at Cherry Ck Branch</v>
          </cell>
          <cell r="D1275" t="str">
            <v>ER_2515</v>
          </cell>
          <cell r="E1275" t="str">
            <v>2515</v>
          </cell>
          <cell r="F1275" t="str">
            <v>ER_2515 - Distribution - CdA East &amp; North</v>
          </cell>
          <cell r="G1275" t="str">
            <v>Distribution System Enhancements</v>
          </cell>
          <cell r="H1275" t="str">
            <v>T&amp;D Engineering</v>
          </cell>
          <cell r="I1275" t="str">
            <v>Performance &amp; Capacity</v>
          </cell>
        </row>
        <row r="1276">
          <cell r="A1276" t="str">
            <v>BI_KD900</v>
          </cell>
          <cell r="B1276" t="str">
            <v>KD900</v>
          </cell>
          <cell r="C1276" t="str">
            <v>BI_KD900 - O'Gara Recond 611</v>
          </cell>
          <cell r="D1276" t="str">
            <v>ER_2478</v>
          </cell>
          <cell r="E1276" t="str">
            <v>2478</v>
          </cell>
          <cell r="F1276" t="str">
            <v>ER_2478 - O'Gara Sub-Transformer Upgrade</v>
          </cell>
          <cell r="G1276" t="str">
            <v>Regular Capital - Pre Business Case</v>
          </cell>
          <cell r="H1276" t="str">
            <v>No Function</v>
          </cell>
          <cell r="I1276" t="str">
            <v>No Driver</v>
          </cell>
        </row>
        <row r="1277">
          <cell r="A1277" t="str">
            <v>BI_KD901</v>
          </cell>
          <cell r="B1277" t="str">
            <v>KD901</v>
          </cell>
          <cell r="C1277" t="str">
            <v>BI_KD901 - St Maries 633:  Relocate 6 spans to Hwy</v>
          </cell>
          <cell r="D1277" t="str">
            <v>ER_2515</v>
          </cell>
          <cell r="E1277" t="str">
            <v>2515</v>
          </cell>
          <cell r="F1277" t="str">
            <v>ER_2515 - Distribution - CdA East &amp; North</v>
          </cell>
          <cell r="G1277" t="str">
            <v>Distribution System Enhancements</v>
          </cell>
          <cell r="H1277" t="str">
            <v>T&amp;D Engineering</v>
          </cell>
          <cell r="I1277" t="str">
            <v>Performance &amp; Capacity</v>
          </cell>
        </row>
        <row r="1278">
          <cell r="A1278" t="str">
            <v>BI_KD902</v>
          </cell>
          <cell r="B1278" t="str">
            <v>KD902</v>
          </cell>
          <cell r="C1278" t="str">
            <v>BI_KD902 - STM 631 / STM 633 Rebuild DBL CRT</v>
          </cell>
          <cell r="D1278" t="str">
            <v>ER_2515</v>
          </cell>
          <cell r="E1278" t="str">
            <v>2515</v>
          </cell>
          <cell r="F1278" t="str">
            <v>ER_2515 - Distribution - CdA East &amp; North</v>
          </cell>
          <cell r="G1278" t="str">
            <v>Distribution System Enhancements</v>
          </cell>
          <cell r="H1278" t="str">
            <v>T&amp;D Engineering</v>
          </cell>
          <cell r="I1278" t="str">
            <v>Performance &amp; Capacity</v>
          </cell>
        </row>
        <row r="1279">
          <cell r="A1279" t="str">
            <v>BI_KD903</v>
          </cell>
          <cell r="B1279" t="str">
            <v>KD903</v>
          </cell>
          <cell r="C1279" t="str">
            <v>BI_KD903 - STM633 - Whitetail Draw UG</v>
          </cell>
          <cell r="D1279" t="str">
            <v>ER_2515</v>
          </cell>
          <cell r="E1279" t="str">
            <v>2515</v>
          </cell>
          <cell r="F1279" t="str">
            <v>ER_2515 - Distribution - CdA East &amp; North</v>
          </cell>
          <cell r="G1279" t="str">
            <v>Distribution System Enhancements</v>
          </cell>
          <cell r="H1279" t="str">
            <v>T&amp;D Engineering</v>
          </cell>
          <cell r="I1279" t="str">
            <v>Performance &amp; Capacity</v>
          </cell>
        </row>
        <row r="1280">
          <cell r="A1280" t="str">
            <v>BI_KD904</v>
          </cell>
          <cell r="B1280" t="str">
            <v>KD904</v>
          </cell>
          <cell r="C1280" t="str">
            <v>BI_KD904 - PIN 443 - Recond to 556 (0.5m)</v>
          </cell>
          <cell r="D1280" t="str">
            <v>ER_2515</v>
          </cell>
          <cell r="E1280" t="str">
            <v>2515</v>
          </cell>
          <cell r="F1280" t="str">
            <v>ER_2515 - Distribution - CdA East &amp; North</v>
          </cell>
          <cell r="G1280" t="str">
            <v>Distribution System Enhancements</v>
          </cell>
          <cell r="H1280" t="str">
            <v>T&amp;D Engineering</v>
          </cell>
          <cell r="I1280" t="str">
            <v>Performance &amp; Capacity</v>
          </cell>
        </row>
        <row r="1281">
          <cell r="A1281" t="str">
            <v>BI_KD905</v>
          </cell>
          <cell r="B1281" t="str">
            <v>KD905</v>
          </cell>
          <cell r="C1281" t="str">
            <v>BI_KD905 - St. Maries 115-24kV Substation - Dist</v>
          </cell>
          <cell r="D1281" t="str">
            <v>ER_2606</v>
          </cell>
          <cell r="E1281" t="str">
            <v>2606</v>
          </cell>
          <cell r="F1281" t="str">
            <v>ER_2606 - SCADA to all Substations</v>
          </cell>
          <cell r="G1281" t="str">
            <v>Substation - New Distribution Station Capacity Program</v>
          </cell>
          <cell r="H1281" t="str">
            <v>T&amp;D Engineering</v>
          </cell>
          <cell r="I1281" t="str">
            <v>Performance &amp; Capacity</v>
          </cell>
        </row>
        <row r="1282">
          <cell r="A1282" t="str">
            <v>BI_KD990</v>
          </cell>
          <cell r="B1282" t="str">
            <v>KD990</v>
          </cell>
          <cell r="C1282" t="str">
            <v>BI_KD990 - Kellogg Area - Dx Performance and Capacity</v>
          </cell>
          <cell r="D1282" t="str">
            <v>ER_2515</v>
          </cell>
          <cell r="E1282" t="str">
            <v>2515</v>
          </cell>
          <cell r="F1282" t="str">
            <v>ER_2515 - Distribution - CdA East &amp; North</v>
          </cell>
          <cell r="G1282" t="str">
            <v>Distribution System Enhancements</v>
          </cell>
          <cell r="H1282" t="str">
            <v>T&amp;D Engineering</v>
          </cell>
          <cell r="I1282" t="str">
            <v>Performance &amp; Capacity</v>
          </cell>
        </row>
        <row r="1283">
          <cell r="A1283" t="str">
            <v>BI_KD991</v>
          </cell>
          <cell r="B1283" t="str">
            <v>KD991</v>
          </cell>
          <cell r="C1283" t="str">
            <v>BI_KD991 - St Maries Area - Dx Performance and Capacity</v>
          </cell>
          <cell r="D1283" t="str">
            <v>ER_2515</v>
          </cell>
          <cell r="E1283" t="str">
            <v>2515</v>
          </cell>
          <cell r="F1283" t="str">
            <v>ER_2515 - Distribution - CdA East &amp; North</v>
          </cell>
          <cell r="G1283" t="str">
            <v>Distribution System Enhancements</v>
          </cell>
          <cell r="H1283" t="str">
            <v>T&amp;D Engineering</v>
          </cell>
          <cell r="I1283" t="str">
            <v>Performance &amp; Capacity</v>
          </cell>
        </row>
        <row r="1284">
          <cell r="A1284" t="str">
            <v>BI_KFX54</v>
          </cell>
          <cell r="B1284" t="str">
            <v>KFX54</v>
          </cell>
          <cell r="C1284" t="str">
            <v>BI_KFX54 - KF Landfill ARO</v>
          </cell>
          <cell r="D1284" t="str">
            <v>ER_7500</v>
          </cell>
          <cell r="E1284" t="str">
            <v>7500</v>
          </cell>
          <cell r="F1284" t="str">
            <v>ER_7500 - FAS 143 ARO</v>
          </cell>
          <cell r="G1284" t="str">
            <v>FAS 143 ARO</v>
          </cell>
          <cell r="H1284" t="str">
            <v>Outside Regular Capital</v>
          </cell>
          <cell r="I1284" t="str">
            <v>No Driver</v>
          </cell>
        </row>
        <row r="1285">
          <cell r="A1285" t="str">
            <v>BI_KS100</v>
          </cell>
          <cell r="B1285" t="str">
            <v>KS100</v>
          </cell>
          <cell r="C1285" t="str">
            <v>BI_KS100 - Lucky Friday 115 kV - Rebuild</v>
          </cell>
          <cell r="D1285" t="str">
            <v>ER_1106</v>
          </cell>
          <cell r="E1285" t="str">
            <v>1106</v>
          </cell>
          <cell r="F1285" t="str">
            <v>ER_1106 - Lucky Friday 115 kV Rebuild for Load Growth</v>
          </cell>
          <cell r="G1285" t="str">
            <v>New Revenue - Growth</v>
          </cell>
          <cell r="H1285" t="str">
            <v>Growth Subfunction</v>
          </cell>
          <cell r="I1285" t="str">
            <v>Customer Requested</v>
          </cell>
        </row>
        <row r="1286">
          <cell r="A1286" t="str">
            <v>BI_KS201</v>
          </cell>
          <cell r="B1286" t="str">
            <v>KS201</v>
          </cell>
          <cell r="C1286" t="str">
            <v>BI_KS201 - Big Creek 115 kV - Rebuild Substation</v>
          </cell>
          <cell r="D1286" t="str">
            <v>ER_2204</v>
          </cell>
          <cell r="E1286" t="str">
            <v>2204</v>
          </cell>
          <cell r="F1286" t="str">
            <v>ER_2204 - Substation Rebuilds</v>
          </cell>
          <cell r="G1286" t="str">
            <v>Substation - Station Rebuilds Program</v>
          </cell>
          <cell r="H1286" t="str">
            <v>T&amp;D Engineering</v>
          </cell>
          <cell r="I1286" t="str">
            <v>Asset Condition</v>
          </cell>
        </row>
        <row r="1287">
          <cell r="A1287" t="str">
            <v>BI_KS301</v>
          </cell>
          <cell r="B1287" t="str">
            <v>KS301</v>
          </cell>
          <cell r="C1287" t="str">
            <v>BI_KS301 - St. Maries Add new feeder 634</v>
          </cell>
          <cell r="D1287" t="str">
            <v>ER_2204</v>
          </cell>
          <cell r="E1287" t="str">
            <v>2204</v>
          </cell>
          <cell r="F1287" t="str">
            <v>ER_2204 - Substation Rebuilds</v>
          </cell>
          <cell r="G1287" t="str">
            <v>Substation - Station Rebuilds Program</v>
          </cell>
          <cell r="H1287" t="str">
            <v>T&amp;D Engineering</v>
          </cell>
          <cell r="I1287" t="str">
            <v>Asset Condition</v>
          </cell>
        </row>
        <row r="1288">
          <cell r="A1288" t="str">
            <v>BI_KS401</v>
          </cell>
          <cell r="B1288" t="str">
            <v>KS401</v>
          </cell>
          <cell r="C1288" t="str">
            <v>BI_KS401 - St. Maries 115 - Upgrade Fdr 633 Regs</v>
          </cell>
          <cell r="D1288" t="str">
            <v>ER_2242</v>
          </cell>
          <cell r="E1288" t="str">
            <v>2242</v>
          </cell>
          <cell r="F1288" t="str">
            <v>ER_2242 - St. Maries 115</v>
          </cell>
          <cell r="G1288" t="str">
            <v>Regular Capital - Pre Business Case</v>
          </cell>
          <cell r="H1288" t="str">
            <v>No Function</v>
          </cell>
          <cell r="I1288" t="str">
            <v>No Driver</v>
          </cell>
        </row>
        <row r="1289">
          <cell r="A1289" t="str">
            <v>BI_KS500</v>
          </cell>
          <cell r="B1289" t="str">
            <v>KS500</v>
          </cell>
          <cell r="C1289" t="str">
            <v>BI_KS500 - Pine Creek 230 Sub - Add New Line Position</v>
          </cell>
          <cell r="D1289" t="str">
            <v>ER_2109</v>
          </cell>
          <cell r="E1289" t="str">
            <v>2109</v>
          </cell>
          <cell r="F1289" t="str">
            <v>ER_2109 - Noxon-Pine Creek Double Circuit 230kV</v>
          </cell>
          <cell r="G1289" t="str">
            <v>Regular Capital - Pre Business Case</v>
          </cell>
          <cell r="H1289" t="str">
            <v>No Function</v>
          </cell>
          <cell r="I1289" t="str">
            <v>No Driver</v>
          </cell>
        </row>
        <row r="1290">
          <cell r="A1290" t="str">
            <v>BI_KS501</v>
          </cell>
          <cell r="B1290" t="str">
            <v>KS501</v>
          </cell>
          <cell r="C1290" t="str">
            <v>BI_KS501 - Pinecreek 230 Sub Add Line Position</v>
          </cell>
          <cell r="D1290" t="str">
            <v>ER_2110</v>
          </cell>
          <cell r="E1290" t="str">
            <v>2110</v>
          </cell>
          <cell r="F1290" t="str">
            <v>ER_2110 - Benewah-Pinecreek Double Circuit 230kV</v>
          </cell>
          <cell r="G1290" t="str">
            <v>Regular Capital - Pre Business Case</v>
          </cell>
          <cell r="H1290" t="str">
            <v>No Function</v>
          </cell>
          <cell r="I1290" t="str">
            <v>No Driver</v>
          </cell>
        </row>
        <row r="1291">
          <cell r="A1291" t="str">
            <v>BI_KS502</v>
          </cell>
          <cell r="B1291" t="str">
            <v>KS502</v>
          </cell>
          <cell r="C1291" t="str">
            <v>BI_KS502 - Pine Creek 230 Sub - Rebuild Dist/Replace Cap Bank</v>
          </cell>
          <cell r="D1291" t="str">
            <v>ER_2342</v>
          </cell>
          <cell r="E1291" t="str">
            <v>2342</v>
          </cell>
          <cell r="F1291" t="str">
            <v>ER_2342 - Pine Creek 230 Sub-Rebuild Dist/Replace Cap Bank</v>
          </cell>
          <cell r="G1291" t="str">
            <v>Substation - Station Rebuilds Program</v>
          </cell>
          <cell r="H1291" t="str">
            <v>T&amp;D Engineering</v>
          </cell>
          <cell r="I1291" t="str">
            <v>Asset Condition</v>
          </cell>
        </row>
        <row r="1292">
          <cell r="A1292" t="str">
            <v>BI_KS503</v>
          </cell>
          <cell r="B1292" t="str">
            <v>KS503</v>
          </cell>
          <cell r="C1292" t="str">
            <v>BI_KS503 - Noxon - Install RAS for BPA</v>
          </cell>
          <cell r="D1292" t="str">
            <v>ER_2358</v>
          </cell>
          <cell r="E1292" t="str">
            <v>2358</v>
          </cell>
          <cell r="F1292" t="str">
            <v>ER_2358 - Noxon-Install RAS for BPA</v>
          </cell>
          <cell r="G1292" t="str">
            <v>Regular Capital - Pre Business Case</v>
          </cell>
          <cell r="H1292" t="str">
            <v>No Function</v>
          </cell>
          <cell r="I1292" t="str">
            <v>No Driver</v>
          </cell>
        </row>
        <row r="1293">
          <cell r="A1293" t="str">
            <v>BI_KS692</v>
          </cell>
          <cell r="B1293" t="str">
            <v>KS692</v>
          </cell>
          <cell r="C1293" t="str">
            <v>BI_KS692 - Nox-Pin RAS Modification@PIN</v>
          </cell>
          <cell r="D1293" t="str">
            <v>ER_2101</v>
          </cell>
          <cell r="E1293" t="str">
            <v>2101</v>
          </cell>
          <cell r="F1293" t="str">
            <v>ER_2101 - Noxon/Cabinet-Generation RAS</v>
          </cell>
          <cell r="G1293" t="str">
            <v>Regular Capital - Pre Business Case</v>
          </cell>
          <cell r="H1293" t="str">
            <v>No Function</v>
          </cell>
          <cell r="I1293" t="str">
            <v>No Driver</v>
          </cell>
        </row>
        <row r="1294">
          <cell r="A1294" t="str">
            <v>BI_KS800</v>
          </cell>
          <cell r="B1294" t="str">
            <v>KS800</v>
          </cell>
          <cell r="C1294" t="str">
            <v>BI_KS800 - Burke 115kV Line Relay Upgrades</v>
          </cell>
          <cell r="D1294" t="str">
            <v>ER_2467</v>
          </cell>
          <cell r="E1294" t="str">
            <v>2467</v>
          </cell>
          <cell r="F1294" t="str">
            <v>ER_2467 - Burke 115 kV Protection &amp; Metering</v>
          </cell>
          <cell r="G1294" t="str">
            <v>Regular Capital - Pre Business Case</v>
          </cell>
          <cell r="H1294" t="str">
            <v>No Function</v>
          </cell>
          <cell r="I1294" t="str">
            <v>No Driver</v>
          </cell>
        </row>
        <row r="1295">
          <cell r="A1295" t="str">
            <v>BI_KS801</v>
          </cell>
          <cell r="B1295" t="str">
            <v>KS801</v>
          </cell>
          <cell r="C1295" t="str">
            <v>BI_KS801 - Burke 115kV Interchange Metering Upgrades</v>
          </cell>
          <cell r="D1295" t="str">
            <v>ER_2467</v>
          </cell>
          <cell r="E1295" t="str">
            <v>2467</v>
          </cell>
          <cell r="F1295" t="str">
            <v>ER_2467 - Burke 115 kV Protection &amp; Metering</v>
          </cell>
          <cell r="G1295" t="str">
            <v>Regular Capital - Pre Business Case</v>
          </cell>
          <cell r="H1295" t="str">
            <v>No Function</v>
          </cell>
          <cell r="I1295" t="str">
            <v>No Driver</v>
          </cell>
        </row>
        <row r="1296">
          <cell r="A1296" t="str">
            <v>BI_KS881</v>
          </cell>
          <cell r="B1296" t="str">
            <v>KS881</v>
          </cell>
          <cell r="C1296" t="str">
            <v>BI_KS881 - Pinecreek 230 Sub - Rebuild</v>
          </cell>
          <cell r="D1296" t="str">
            <v>ER_2281</v>
          </cell>
          <cell r="E1296" t="str">
            <v>2281</v>
          </cell>
          <cell r="F1296" t="str">
            <v>ER_2281 - Pine Creek Sub-Rebuild</v>
          </cell>
          <cell r="G1296" t="str">
            <v>Regular Capital - Pre Business Case</v>
          </cell>
          <cell r="H1296" t="str">
            <v>No Function</v>
          </cell>
          <cell r="I1296" t="str">
            <v>No Driver</v>
          </cell>
        </row>
        <row r="1297">
          <cell r="A1297" t="str">
            <v>BI_KS900</v>
          </cell>
          <cell r="B1297" t="str">
            <v>KS900</v>
          </cell>
          <cell r="C1297" t="str">
            <v>BI_KS900 - O'Gara Sub-Transformer Upgrade</v>
          </cell>
          <cell r="D1297" t="str">
            <v>ER_2478</v>
          </cell>
          <cell r="E1297" t="str">
            <v>2478</v>
          </cell>
          <cell r="F1297" t="str">
            <v>ER_2478 - O'Gara Sub-Transformer Upgrade</v>
          </cell>
          <cell r="G1297" t="str">
            <v>Regular Capital - Pre Business Case</v>
          </cell>
          <cell r="H1297" t="str">
            <v>No Function</v>
          </cell>
          <cell r="I1297" t="str">
            <v>No Driver</v>
          </cell>
        </row>
        <row r="1298">
          <cell r="A1298" t="str">
            <v>BI_KS901</v>
          </cell>
          <cell r="B1298" t="str">
            <v>KS901</v>
          </cell>
          <cell r="C1298" t="str">
            <v>BI_KS901 - St. Maries 115-24kV Substation - Sub</v>
          </cell>
          <cell r="D1298" t="str">
            <v>ER_2606</v>
          </cell>
          <cell r="E1298" t="str">
            <v>2606</v>
          </cell>
          <cell r="F1298" t="str">
            <v>ER_2606 - SCADA to all Substations</v>
          </cell>
          <cell r="G1298" t="str">
            <v>Substation - New Distribution Station Capacity Program</v>
          </cell>
          <cell r="H1298" t="str">
            <v>T&amp;D Engineering</v>
          </cell>
          <cell r="I1298" t="str">
            <v>Performance &amp; Capacity</v>
          </cell>
        </row>
        <row r="1299">
          <cell r="A1299" t="str">
            <v>BI_KT001</v>
          </cell>
          <cell r="B1299" t="str">
            <v>KT001</v>
          </cell>
          <cell r="C1299" t="str">
            <v>BI_KT001 - Pine Creek Sub Rebuild-Reroute Xsmn</v>
          </cell>
          <cell r="D1299" t="str">
            <v>ER_2281</v>
          </cell>
          <cell r="E1299" t="str">
            <v>2281</v>
          </cell>
          <cell r="F1299" t="str">
            <v>ER_2281 - Pine Creek Sub-Rebuild</v>
          </cell>
          <cell r="G1299" t="str">
            <v>Regular Capital - Pre Business Case</v>
          </cell>
          <cell r="H1299" t="str">
            <v>No Function</v>
          </cell>
          <cell r="I1299" t="str">
            <v>No Driver</v>
          </cell>
        </row>
        <row r="1300">
          <cell r="A1300" t="str">
            <v>BI_KT002</v>
          </cell>
          <cell r="B1300" t="str">
            <v>KT002</v>
          </cell>
          <cell r="C1300" t="str">
            <v>BI_KT002 - Big Creek Rebuild - Transmission Integration</v>
          </cell>
          <cell r="D1300" t="str">
            <v>ER_2204</v>
          </cell>
          <cell r="E1300" t="str">
            <v>2204</v>
          </cell>
          <cell r="F1300" t="str">
            <v>ER_2204 - Substation Rebuilds</v>
          </cell>
          <cell r="G1300" t="str">
            <v>Substation - Station Rebuilds Program</v>
          </cell>
          <cell r="H1300" t="str">
            <v>T&amp;D Engineering</v>
          </cell>
          <cell r="I1300" t="str">
            <v>Asset Condition</v>
          </cell>
        </row>
        <row r="1301">
          <cell r="A1301" t="str">
            <v>BI_KT100</v>
          </cell>
          <cell r="B1301" t="str">
            <v>KT100</v>
          </cell>
          <cell r="C1301" t="str">
            <v>BI_KT100 - BUR-PIN#3 EPA Relo At Lucky Friday Tap</v>
          </cell>
          <cell r="D1301" t="str">
            <v>ER_2070</v>
          </cell>
          <cell r="E1301" t="str">
            <v>2070</v>
          </cell>
          <cell r="F1301" t="str">
            <v>ER_2070 - Trans/Dist/Sub Reimbursable Projects</v>
          </cell>
          <cell r="G1301" t="str">
            <v>T&amp;D Reimbursable</v>
          </cell>
          <cell r="H1301" t="str">
            <v>T&amp;D Engineering</v>
          </cell>
          <cell r="I1301" t="str">
            <v>Customer Requested</v>
          </cell>
        </row>
        <row r="1302">
          <cell r="A1302" t="str">
            <v>BI_KT201</v>
          </cell>
          <cell r="B1302" t="str">
            <v>KT201</v>
          </cell>
          <cell r="C1302" t="str">
            <v>BI_KT201 - Lucky Friday 115kV - Transmission Integration</v>
          </cell>
          <cell r="D1302" t="str">
            <v>ER_1106</v>
          </cell>
          <cell r="E1302" t="str">
            <v>1106</v>
          </cell>
          <cell r="F1302" t="str">
            <v>ER_1106 - Lucky Friday 115 kV Rebuild for Load Growth</v>
          </cell>
          <cell r="G1302" t="str">
            <v>New Revenue - Growth</v>
          </cell>
          <cell r="H1302" t="str">
            <v>Growth Subfunction</v>
          </cell>
          <cell r="I1302" t="str">
            <v>Customer Requested</v>
          </cell>
        </row>
        <row r="1303">
          <cell r="A1303" t="str">
            <v>BI_KT202</v>
          </cell>
          <cell r="B1303" t="str">
            <v>KT202</v>
          </cell>
          <cell r="C1303" t="str">
            <v>BI_KT202 - Noxon-Pine Creek I-90 Relocation Project</v>
          </cell>
          <cell r="D1303" t="str">
            <v>ER_2070</v>
          </cell>
          <cell r="E1303" t="str">
            <v>2070</v>
          </cell>
          <cell r="F1303" t="str">
            <v>ER_2070 - Trans/Dist/Sub Reimbursable Projects</v>
          </cell>
          <cell r="G1303" t="str">
            <v>T&amp;D Reimbursable</v>
          </cell>
          <cell r="H1303" t="str">
            <v>T&amp;D Engineering</v>
          </cell>
          <cell r="I1303" t="str">
            <v>Customer Requested</v>
          </cell>
        </row>
        <row r="1304">
          <cell r="A1304" t="str">
            <v>BI_KT500</v>
          </cell>
          <cell r="B1304" t="str">
            <v>KT500</v>
          </cell>
          <cell r="C1304" t="str">
            <v>BI_KT500 - Noxon-Pine Creek 230 kV: Uprate and Complete D-C</v>
          </cell>
          <cell r="D1304" t="str">
            <v>ER_2109</v>
          </cell>
          <cell r="E1304" t="str">
            <v>2109</v>
          </cell>
          <cell r="F1304" t="str">
            <v>ER_2109 - Noxon-Pine Creek Double Circuit 230kV</v>
          </cell>
          <cell r="G1304" t="str">
            <v>Regular Capital - Pre Business Case</v>
          </cell>
          <cell r="H1304" t="str">
            <v>No Function</v>
          </cell>
          <cell r="I1304" t="str">
            <v>No Driver</v>
          </cell>
        </row>
        <row r="1305">
          <cell r="A1305" t="str">
            <v>BI_KT700</v>
          </cell>
          <cell r="B1305" t="str">
            <v>KT700</v>
          </cell>
          <cell r="C1305" t="str">
            <v>BI_KT700 - Noxon-Hot Springs 230kV Rebuild</v>
          </cell>
          <cell r="D1305" t="str">
            <v>ER_2607</v>
          </cell>
          <cell r="E1305" t="str">
            <v>2607</v>
          </cell>
          <cell r="F1305" t="str">
            <v>ER_2607 - Noxon-Hot Springs 230kV Rebuild</v>
          </cell>
          <cell r="G1305" t="str">
            <v>Transmission Major Rebuild - Asset Condition</v>
          </cell>
          <cell r="H1305" t="str">
            <v>T&amp;D Engineering</v>
          </cell>
          <cell r="I1305" t="str">
            <v>Asset Condition</v>
          </cell>
        </row>
        <row r="1306">
          <cell r="A1306" t="str">
            <v>BI_KT900</v>
          </cell>
          <cell r="B1306" t="str">
            <v>KT900</v>
          </cell>
          <cell r="C1306" t="str">
            <v>BI_KT900 - Lucky Friday 115 Tap:  Connect to #3 Line</v>
          </cell>
          <cell r="D1306" t="str">
            <v>ER_2476</v>
          </cell>
          <cell r="E1306" t="str">
            <v>2476</v>
          </cell>
          <cell r="F1306" t="str">
            <v>ER_2476 - Lucky Friday 115 Tap:  Connect to #3 Line</v>
          </cell>
          <cell r="G1306" t="str">
            <v>Regular Capital - Pre Business Case</v>
          </cell>
          <cell r="H1306" t="str">
            <v>No Function</v>
          </cell>
          <cell r="I1306" t="str">
            <v>No Driver</v>
          </cell>
        </row>
        <row r="1307">
          <cell r="A1307" t="str">
            <v>BI_KT901</v>
          </cell>
          <cell r="B1307" t="str">
            <v>KT901</v>
          </cell>
          <cell r="C1307" t="str">
            <v>BI_KT901 - Noxon-Pine Creek 230kV - Rebuild and Reconductor</v>
          </cell>
          <cell r="D1307" t="str">
            <v>ER_2116</v>
          </cell>
          <cell r="E1307" t="str">
            <v>2116</v>
          </cell>
          <cell r="F1307" t="str">
            <v>ER_2116 - Noxon-Pine Creek 230kV - Rebuild and Reconductor</v>
          </cell>
          <cell r="G1307" t="str">
            <v>Transmission Major Rebuild - Asset Condition</v>
          </cell>
          <cell r="H1307" t="str">
            <v>T&amp;D Engineering</v>
          </cell>
          <cell r="I1307" t="str">
            <v>Asset Condition</v>
          </cell>
        </row>
        <row r="1308">
          <cell r="A1308" t="str">
            <v>BI_KT902</v>
          </cell>
          <cell r="B1308" t="str">
            <v>KT902</v>
          </cell>
          <cell r="C1308" t="str">
            <v>BI_KT902 - St. Maries 115-24kV Substation - Trans</v>
          </cell>
          <cell r="D1308" t="str">
            <v>ER_2606</v>
          </cell>
          <cell r="E1308" t="str">
            <v>2606</v>
          </cell>
          <cell r="F1308" t="str">
            <v>ER_2606 - SCADA to all Substations</v>
          </cell>
          <cell r="G1308" t="str">
            <v>Substation - New Distribution Station Capacity Program</v>
          </cell>
          <cell r="H1308" t="str">
            <v>T&amp;D Engineering</v>
          </cell>
          <cell r="I1308" t="str">
            <v>Performance &amp; Capacity</v>
          </cell>
        </row>
        <row r="1309">
          <cell r="A1309" t="str">
            <v>BI_KY401</v>
          </cell>
          <cell r="B1309" t="str">
            <v>KY401</v>
          </cell>
          <cell r="C1309" t="str">
            <v>BI_KY401 - Mica Pk Uhf Link to St. Joe</v>
          </cell>
          <cell r="D1309" t="str">
            <v>ER_5104</v>
          </cell>
          <cell r="E1309" t="str">
            <v>5104</v>
          </cell>
          <cell r="F1309" t="str">
            <v>ER_5104 - Two-Way Radio System</v>
          </cell>
          <cell r="G1309" t="str">
            <v>Regular Capital - Pre Business Case</v>
          </cell>
          <cell r="H1309" t="str">
            <v>No Function</v>
          </cell>
          <cell r="I1309" t="str">
            <v>No Driver</v>
          </cell>
        </row>
        <row r="1310">
          <cell r="A1310" t="str">
            <v>BI_KY402</v>
          </cell>
          <cell r="B1310" t="str">
            <v>KY402</v>
          </cell>
          <cell r="C1310" t="str">
            <v>BI_KY402 - Kellogg Office Mw Radio Tower Replacement</v>
          </cell>
          <cell r="D1310" t="str">
            <v>ER_5102</v>
          </cell>
          <cell r="E1310" t="str">
            <v>5102</v>
          </cell>
          <cell r="F1310" t="str">
            <v>ER_5102 - Private Transport</v>
          </cell>
          <cell r="G1310" t="str">
            <v>Regular Capital - Pre Business Case</v>
          </cell>
          <cell r="H1310" t="str">
            <v>No Function</v>
          </cell>
          <cell r="I1310" t="str">
            <v>No Driver</v>
          </cell>
        </row>
        <row r="1311">
          <cell r="A1311" t="str">
            <v>BI_KY600</v>
          </cell>
          <cell r="B1311" t="str">
            <v>KY600</v>
          </cell>
          <cell r="C1311" t="str">
            <v>BI_KY600 - Kellogg Ofc &amp;PK Comm Battry Plnt Upgrades</v>
          </cell>
          <cell r="D1311" t="str">
            <v>ER_5102</v>
          </cell>
          <cell r="E1311" t="str">
            <v>5102</v>
          </cell>
          <cell r="F1311" t="str">
            <v>ER_5102 - Private Transport</v>
          </cell>
          <cell r="G1311" t="str">
            <v>Regular Capital - Pre Business Case</v>
          </cell>
          <cell r="H1311" t="str">
            <v>No Function</v>
          </cell>
          <cell r="I1311" t="str">
            <v>No Driver</v>
          </cell>
        </row>
        <row r="1312">
          <cell r="A1312" t="str">
            <v>BI_LC100</v>
          </cell>
          <cell r="B1312" t="str">
            <v>LC100</v>
          </cell>
          <cell r="C1312" t="str">
            <v>BI_LC100 - NLW Auto - Access Control &amp; Sub Integration</v>
          </cell>
          <cell r="D1312" t="str">
            <v>ER_2628</v>
          </cell>
          <cell r="E1312" t="str">
            <v>2628</v>
          </cell>
          <cell r="F1312" t="str">
            <v>ER_2628 - N Lewiston Auto Replacement</v>
          </cell>
          <cell r="G1312" t="str">
            <v>N Lewiston Autotransformer - Failed Plant</v>
          </cell>
          <cell r="H1312" t="str">
            <v>T&amp;D Engineering</v>
          </cell>
          <cell r="I1312" t="str">
            <v>Failed Plant &amp; Operations</v>
          </cell>
        </row>
        <row r="1313">
          <cell r="A1313" t="str">
            <v>BI_LC101</v>
          </cell>
          <cell r="B1313" t="str">
            <v>LC101</v>
          </cell>
          <cell r="C1313" t="str">
            <v>BI_LC101 - NLW Auto - Network Comm &amp; Security Camera Integ</v>
          </cell>
          <cell r="D1313" t="str">
            <v>ER_2628</v>
          </cell>
          <cell r="E1313" t="str">
            <v>2628</v>
          </cell>
          <cell r="F1313" t="str">
            <v>ER_2628 - N Lewiston Auto Replacement</v>
          </cell>
          <cell r="G1313" t="str">
            <v>N Lewiston Autotransformer - Failed Plant</v>
          </cell>
          <cell r="H1313" t="str">
            <v>T&amp;D Engineering</v>
          </cell>
          <cell r="I1313" t="str">
            <v>Failed Plant &amp; Operations</v>
          </cell>
        </row>
        <row r="1314">
          <cell r="A1314" t="str">
            <v>BI_LC900</v>
          </cell>
          <cell r="B1314" t="str">
            <v>LC900</v>
          </cell>
          <cell r="C1314" t="str">
            <v>BI_LC900 - Clearwater 115kV Sub Rebuild (Comm)</v>
          </cell>
          <cell r="D1314" t="str">
            <v>ER_2204</v>
          </cell>
          <cell r="E1314" t="str">
            <v>2204</v>
          </cell>
          <cell r="F1314" t="str">
            <v>ER_2204 - Substation Rebuilds</v>
          </cell>
          <cell r="G1314" t="str">
            <v>Substation - Station Rebuilds Program</v>
          </cell>
          <cell r="H1314" t="str">
            <v>T&amp;D Engineering</v>
          </cell>
          <cell r="I1314" t="str">
            <v>Asset Condition</v>
          </cell>
        </row>
        <row r="1315">
          <cell r="A1315" t="str">
            <v>BI_LC901</v>
          </cell>
          <cell r="B1315" t="str">
            <v>LC901</v>
          </cell>
          <cell r="C1315" t="str">
            <v>BI_LC901 - Clearwater 115kV Sub SCADA (Comm)</v>
          </cell>
          <cell r="D1315" t="str">
            <v>ER_2606</v>
          </cell>
          <cell r="E1315" t="str">
            <v>2606</v>
          </cell>
          <cell r="F1315" t="str">
            <v>ER_2606 - SCADA to all Substations</v>
          </cell>
          <cell r="G1315" t="str">
            <v>Substation - New Distribution Station Capacity Program</v>
          </cell>
          <cell r="H1315" t="str">
            <v>T&amp;D Engineering</v>
          </cell>
          <cell r="I1315" t="str">
            <v>Performance &amp; Capacity</v>
          </cell>
        </row>
        <row r="1316">
          <cell r="A1316" t="str">
            <v>BI_LC902</v>
          </cell>
          <cell r="B1316" t="str">
            <v>LC902</v>
          </cell>
          <cell r="C1316" t="str">
            <v>BI_LC902 - Bryden Canyon 115kV Sub Comm</v>
          </cell>
          <cell r="D1316" t="str">
            <v>ER_2204</v>
          </cell>
          <cell r="E1316" t="str">
            <v>2204</v>
          </cell>
          <cell r="F1316" t="str">
            <v>ER_2204 - Substation Rebuilds</v>
          </cell>
          <cell r="G1316" t="str">
            <v>Substation - Station Rebuilds Program</v>
          </cell>
          <cell r="H1316" t="str">
            <v>T&amp;D Engineering</v>
          </cell>
          <cell r="I1316" t="str">
            <v>Asset Condition</v>
          </cell>
        </row>
        <row r="1317">
          <cell r="A1317" t="str">
            <v>BI_LC903</v>
          </cell>
          <cell r="B1317" t="str">
            <v>LC903</v>
          </cell>
          <cell r="C1317" t="str">
            <v>BI_LC903 - Dry Gulch 115kV Substation</v>
          </cell>
          <cell r="D1317" t="str">
            <v>ER_2204</v>
          </cell>
          <cell r="E1317" t="str">
            <v>2204</v>
          </cell>
          <cell r="F1317" t="str">
            <v>ER_2204 - Substation Rebuilds</v>
          </cell>
          <cell r="G1317" t="str">
            <v>Substation - Station Rebuilds Program</v>
          </cell>
          <cell r="H1317" t="str">
            <v>T&amp;D Engineering</v>
          </cell>
          <cell r="I1317" t="str">
            <v>Asset Condition</v>
          </cell>
        </row>
        <row r="1318">
          <cell r="A1318" t="str">
            <v>BI_LC904</v>
          </cell>
          <cell r="B1318" t="str">
            <v>LC904</v>
          </cell>
          <cell r="C1318" t="str">
            <v>BI_LC904 - North Lewiston PRC-002 (Comms Integration)</v>
          </cell>
          <cell r="D1318" t="str">
            <v>ER_2608</v>
          </cell>
          <cell r="E1318" t="str">
            <v>2608</v>
          </cell>
          <cell r="F1318" t="str">
            <v>ER_2608 - Protection System Upgrades for PRC-002</v>
          </cell>
          <cell r="G1318" t="str">
            <v>Protection System Upgrade for PRC-002</v>
          </cell>
          <cell r="H1318" t="str">
            <v>T&amp;D Engineering</v>
          </cell>
          <cell r="I1318" t="str">
            <v>Mandatory &amp; Compliance</v>
          </cell>
        </row>
        <row r="1319">
          <cell r="A1319" t="str">
            <v>BI_LD001</v>
          </cell>
          <cell r="B1319" t="str">
            <v>LD001</v>
          </cell>
          <cell r="C1319" t="str">
            <v>BI_LD001 - Holbrook 1206 - Recond 1500 Ft. South</v>
          </cell>
          <cell r="D1319" t="str">
            <v>ER_2516</v>
          </cell>
          <cell r="E1319" t="str">
            <v>2516</v>
          </cell>
          <cell r="F1319" t="str">
            <v>ER_2516 - Distribution - Pullman &amp; Lewis Clark</v>
          </cell>
          <cell r="G1319" t="str">
            <v>Distribution System Enhancements</v>
          </cell>
          <cell r="H1319" t="str">
            <v>T&amp;D Engineering</v>
          </cell>
          <cell r="I1319" t="str">
            <v>Performance &amp; Capacity</v>
          </cell>
        </row>
        <row r="1320">
          <cell r="A1320" t="str">
            <v>BI_LD002</v>
          </cell>
          <cell r="B1320" t="str">
            <v>LD002</v>
          </cell>
          <cell r="C1320" t="str">
            <v>BI_LD002 - Dry Gulch 1209</v>
          </cell>
          <cell r="D1320" t="str">
            <v>ER_2414</v>
          </cell>
          <cell r="E1320" t="str">
            <v>2414</v>
          </cell>
          <cell r="F1320" t="str">
            <v>ER_2414 - Sys-Dist Reliability-Improve Worst Fdrs</v>
          </cell>
          <cell r="G1320" t="str">
            <v>Distribution System Enhancements</v>
          </cell>
          <cell r="H1320" t="str">
            <v>T&amp;D Engineering</v>
          </cell>
          <cell r="I1320" t="str">
            <v>Performance &amp; Capacity</v>
          </cell>
        </row>
        <row r="1321">
          <cell r="A1321" t="str">
            <v>BI_LD003</v>
          </cell>
          <cell r="B1321" t="str">
            <v>LD003</v>
          </cell>
          <cell r="C1321" t="str">
            <v>BI_LD003 - Dry Gulch 1209:  Rebuild 5 miles at Silcott</v>
          </cell>
          <cell r="D1321" t="str">
            <v>ER_2516</v>
          </cell>
          <cell r="E1321" t="str">
            <v>2516</v>
          </cell>
          <cell r="F1321" t="str">
            <v>ER_2516 - Distribution - Pullman &amp; Lewis Clark</v>
          </cell>
          <cell r="G1321" t="str">
            <v>Distribution System Enhancements</v>
          </cell>
          <cell r="H1321" t="str">
            <v>T&amp;D Engineering</v>
          </cell>
          <cell r="I1321" t="str">
            <v>Performance &amp; Capacity</v>
          </cell>
        </row>
        <row r="1322">
          <cell r="A1322" t="str">
            <v>BI_LD004</v>
          </cell>
          <cell r="B1322" t="str">
            <v>LD004</v>
          </cell>
          <cell r="C1322" t="str">
            <v>BI_LD004 - ORO1282 Grid Mod Automation</v>
          </cell>
          <cell r="D1322" t="str">
            <v>ER_2599</v>
          </cell>
          <cell r="E1322" t="str">
            <v>2599</v>
          </cell>
          <cell r="F1322" t="str">
            <v>ER_2599 - Grid Mod Automation</v>
          </cell>
          <cell r="G1322" t="str">
            <v>Distribution Grid Modernization</v>
          </cell>
          <cell r="H1322" t="str">
            <v>T&amp;D Operations</v>
          </cell>
          <cell r="I1322" t="str">
            <v>Asset Condition</v>
          </cell>
        </row>
        <row r="1323">
          <cell r="A1323" t="str">
            <v>BI_LD101</v>
          </cell>
          <cell r="B1323" t="str">
            <v>LD101</v>
          </cell>
          <cell r="C1323" t="str">
            <v>BI_LD101 - Grangeville 1273 ID</v>
          </cell>
          <cell r="D1323" t="str">
            <v>ER_2414</v>
          </cell>
          <cell r="E1323" t="str">
            <v>2414</v>
          </cell>
          <cell r="F1323" t="str">
            <v>ER_2414 - Sys-Dist Reliability-Improve Worst Fdrs</v>
          </cell>
          <cell r="G1323" t="str">
            <v>Distribution System Enhancements</v>
          </cell>
          <cell r="H1323" t="str">
            <v>T&amp;D Engineering</v>
          </cell>
          <cell r="I1323" t="str">
            <v>Performance &amp; Capacity</v>
          </cell>
        </row>
        <row r="1324">
          <cell r="A1324" t="str">
            <v>BI_LD102</v>
          </cell>
          <cell r="B1324" t="str">
            <v>LD102</v>
          </cell>
          <cell r="C1324" t="str">
            <v>BI_LD102 - 10th &amp; Stewart 12F3 Tie to 1256</v>
          </cell>
          <cell r="D1324" t="str">
            <v>ER_2516</v>
          </cell>
          <cell r="E1324" t="str">
            <v>2516</v>
          </cell>
          <cell r="F1324" t="str">
            <v>ER_2516 - Distribution - Pullman &amp; Lewis Clark</v>
          </cell>
          <cell r="G1324" t="str">
            <v>Distribution System Enhancements</v>
          </cell>
          <cell r="H1324" t="str">
            <v>T&amp;D Engineering</v>
          </cell>
          <cell r="I1324" t="str">
            <v>Performance &amp; Capacity</v>
          </cell>
        </row>
        <row r="1325">
          <cell r="A1325" t="str">
            <v>BI_LD103</v>
          </cell>
          <cell r="B1325" t="str">
            <v>LD103</v>
          </cell>
          <cell r="C1325" t="str">
            <v>BI_LD103 - S Lewiston 1358 Extend</v>
          </cell>
          <cell r="D1325" t="str">
            <v>ER_2516</v>
          </cell>
          <cell r="E1325" t="str">
            <v>2516</v>
          </cell>
          <cell r="F1325" t="str">
            <v>ER_2516 - Distribution - Pullman &amp; Lewis Clark</v>
          </cell>
          <cell r="G1325" t="str">
            <v>Distribution System Enhancements</v>
          </cell>
          <cell r="H1325" t="str">
            <v>T&amp;D Engineering</v>
          </cell>
          <cell r="I1325" t="str">
            <v>Performance &amp; Capacity</v>
          </cell>
        </row>
        <row r="1326">
          <cell r="A1326" t="str">
            <v>BI_LD104</v>
          </cell>
          <cell r="B1326" t="str">
            <v>LD104</v>
          </cell>
          <cell r="C1326" t="str">
            <v>BI_LD104 - Orofino 1281- Repair along Hwy 7</v>
          </cell>
          <cell r="D1326" t="str">
            <v>ER_2516</v>
          </cell>
          <cell r="E1326" t="str">
            <v>2516</v>
          </cell>
          <cell r="F1326" t="str">
            <v>ER_2516 - Distribution - Pullman &amp; Lewis Clark</v>
          </cell>
          <cell r="G1326" t="str">
            <v>Distribution System Enhancements</v>
          </cell>
          <cell r="H1326" t="str">
            <v>T&amp;D Engineering</v>
          </cell>
          <cell r="I1326" t="str">
            <v>Performance &amp; Capacity</v>
          </cell>
        </row>
        <row r="1327">
          <cell r="A1327" t="str">
            <v>BI_LD105</v>
          </cell>
          <cell r="B1327" t="str">
            <v>LD105</v>
          </cell>
          <cell r="C1327" t="str">
            <v>BI_LD105 - Grangeville Substation - Rebuild (Distribution)</v>
          </cell>
          <cell r="D1327" t="str">
            <v>ER_2204</v>
          </cell>
          <cell r="E1327" t="str">
            <v>2204</v>
          </cell>
          <cell r="F1327" t="str">
            <v>ER_2204 - Substation Rebuilds</v>
          </cell>
          <cell r="G1327" t="str">
            <v>Substation - Station Rebuilds Program</v>
          </cell>
          <cell r="H1327" t="str">
            <v>T&amp;D Engineering</v>
          </cell>
          <cell r="I1327" t="str">
            <v>Asset Condition</v>
          </cell>
        </row>
        <row r="1328">
          <cell r="A1328" t="str">
            <v>BI_LD106</v>
          </cell>
          <cell r="B1328" t="str">
            <v>LD106</v>
          </cell>
          <cell r="C1328" t="str">
            <v>BI_LD106 - Pound Ln Sub-Upgrade to (2) 30MVA Line-ups (Dist)</v>
          </cell>
          <cell r="D1328" t="str">
            <v>ER_2204</v>
          </cell>
          <cell r="E1328" t="str">
            <v>2204</v>
          </cell>
          <cell r="F1328" t="str">
            <v>ER_2204 - Substation Rebuilds</v>
          </cell>
          <cell r="G1328" t="str">
            <v>Substation - Station Rebuilds Program</v>
          </cell>
          <cell r="H1328" t="str">
            <v>T&amp;D Engineering</v>
          </cell>
          <cell r="I1328" t="str">
            <v>Asset Condition</v>
          </cell>
        </row>
        <row r="1329">
          <cell r="A1329" t="str">
            <v>BI_LD201</v>
          </cell>
          <cell r="B1329" t="str">
            <v>LD201</v>
          </cell>
          <cell r="C1329" t="str">
            <v>BI_LD201 - Tenth &amp; Stewart 1253 - Construct Feeder</v>
          </cell>
          <cell r="D1329" t="str">
            <v>ER_2209</v>
          </cell>
          <cell r="E1329" t="str">
            <v>2209</v>
          </cell>
          <cell r="F1329" t="str">
            <v>ER_2209 - Ten-Inc Cap/Fdr Po</v>
          </cell>
          <cell r="G1329" t="str">
            <v>Regular Capital - Pre Business Case</v>
          </cell>
          <cell r="H1329" t="str">
            <v>No Function</v>
          </cell>
          <cell r="I1329" t="str">
            <v>No Driver</v>
          </cell>
        </row>
        <row r="1330">
          <cell r="A1330" t="str">
            <v>BI_LD202</v>
          </cell>
          <cell r="B1330" t="str">
            <v>LD202</v>
          </cell>
          <cell r="C1330" t="str">
            <v>BI_LD202 - Sweetwater 2403 ID</v>
          </cell>
          <cell r="D1330" t="str">
            <v>ER_2414</v>
          </cell>
          <cell r="E1330" t="str">
            <v>2414</v>
          </cell>
          <cell r="F1330" t="str">
            <v>ER_2414 - Sys-Dist Reliability-Improve Worst Fdrs</v>
          </cell>
          <cell r="G1330" t="str">
            <v>Distribution System Enhancements</v>
          </cell>
          <cell r="H1330" t="str">
            <v>T&amp;D Engineering</v>
          </cell>
          <cell r="I1330" t="str">
            <v>Performance &amp; Capacity</v>
          </cell>
        </row>
        <row r="1331">
          <cell r="A1331" t="str">
            <v>BI_LD203</v>
          </cell>
          <cell r="B1331" t="str">
            <v>LD203</v>
          </cell>
          <cell r="C1331" t="str">
            <v>BI_LD203 - 10th &amp; Stewart Dx int</v>
          </cell>
          <cell r="D1331" t="str">
            <v>ER_2522</v>
          </cell>
          <cell r="E1331" t="str">
            <v>2522</v>
          </cell>
          <cell r="F1331" t="str">
            <v>ER_2522 - 10th &amp; Stewart Dx Int</v>
          </cell>
          <cell r="G1331" t="str">
            <v>Substation - Station Rebuilds Program</v>
          </cell>
          <cell r="H1331" t="str">
            <v>T&amp;D Engineering</v>
          </cell>
          <cell r="I1331" t="str">
            <v>Asset Condition</v>
          </cell>
        </row>
        <row r="1332">
          <cell r="A1332" t="str">
            <v>BI_LD204</v>
          </cell>
          <cell r="B1332" t="str">
            <v>LD204</v>
          </cell>
          <cell r="C1332" t="str">
            <v>BI_LD204 - 10th &amp; Stewart 1253 - 1 mi Recond &amp; Regs</v>
          </cell>
          <cell r="D1332" t="str">
            <v>ER_2516</v>
          </cell>
          <cell r="E1332" t="str">
            <v>2516</v>
          </cell>
          <cell r="F1332" t="str">
            <v>ER_2516 - Distribution - Pullman &amp; Lewis Clark</v>
          </cell>
          <cell r="G1332" t="str">
            <v>Distribution System Enhancements</v>
          </cell>
          <cell r="H1332" t="str">
            <v>T&amp;D Engineering</v>
          </cell>
          <cell r="I1332" t="str">
            <v>Performance &amp; Capacity</v>
          </cell>
        </row>
        <row r="1333">
          <cell r="A1333" t="str">
            <v>BI_LD301</v>
          </cell>
          <cell r="B1333" t="str">
            <v>LD301</v>
          </cell>
          <cell r="C1333" t="str">
            <v>BI_LD301 - Juliaetta 662 ID</v>
          </cell>
          <cell r="D1333" t="str">
            <v>ER_2414</v>
          </cell>
          <cell r="E1333" t="str">
            <v>2414</v>
          </cell>
          <cell r="F1333" t="str">
            <v>ER_2414 - Sys-Dist Reliability-Improve Worst Fdrs</v>
          </cell>
          <cell r="G1333" t="str">
            <v>Distribution System Enhancements</v>
          </cell>
          <cell r="H1333" t="str">
            <v>T&amp;D Engineering</v>
          </cell>
          <cell r="I1333" t="str">
            <v>Performance &amp; Capacity</v>
          </cell>
        </row>
        <row r="1334">
          <cell r="A1334" t="str">
            <v>BI_LD302</v>
          </cell>
          <cell r="B1334" t="str">
            <v>LD302</v>
          </cell>
          <cell r="C1334" t="str">
            <v>BI_LD302 - Jaype 1287 ID</v>
          </cell>
          <cell r="D1334" t="str">
            <v>ER_2414</v>
          </cell>
          <cell r="E1334" t="str">
            <v>2414</v>
          </cell>
          <cell r="F1334" t="str">
            <v>ER_2414 - Sys-Dist Reliability-Improve Worst Fdrs</v>
          </cell>
          <cell r="G1334" t="str">
            <v>Distribution System Enhancements</v>
          </cell>
          <cell r="H1334" t="str">
            <v>T&amp;D Engineering</v>
          </cell>
          <cell r="I1334" t="str">
            <v>Performance &amp; Capacity</v>
          </cell>
        </row>
        <row r="1335">
          <cell r="A1335" t="str">
            <v>BI_LD303</v>
          </cell>
          <cell r="B1335" t="str">
            <v>LD303</v>
          </cell>
          <cell r="C1335" t="str">
            <v>BI_LD303 - Juliaetta 661 ID</v>
          </cell>
          <cell r="D1335" t="str">
            <v>ER_2414</v>
          </cell>
          <cell r="E1335" t="str">
            <v>2414</v>
          </cell>
          <cell r="F1335" t="str">
            <v>ER_2414 - Sys-Dist Reliability-Improve Worst Fdrs</v>
          </cell>
          <cell r="G1335" t="str">
            <v>Distribution System Enhancements</v>
          </cell>
          <cell r="H1335" t="str">
            <v>T&amp;D Engineering</v>
          </cell>
          <cell r="I1335" t="str">
            <v>Performance &amp; Capacity</v>
          </cell>
        </row>
        <row r="1336">
          <cell r="A1336" t="str">
            <v>BI_LD304</v>
          </cell>
          <cell r="B1336" t="str">
            <v>LD304</v>
          </cell>
          <cell r="C1336" t="str">
            <v>BI_LD304 - Baseline L/C &amp; South Segment Reconductor</v>
          </cell>
          <cell r="D1336" t="str">
            <v>ER_2516</v>
          </cell>
          <cell r="E1336" t="str">
            <v>2516</v>
          </cell>
          <cell r="F1336" t="str">
            <v>ER_2516 - Distribution - Pullman &amp; Lewis Clark</v>
          </cell>
          <cell r="G1336" t="str">
            <v>Distribution System Enhancements</v>
          </cell>
          <cell r="H1336" t="str">
            <v>T&amp;D Engineering</v>
          </cell>
          <cell r="I1336" t="str">
            <v>Performance &amp; Capacity</v>
          </cell>
        </row>
        <row r="1337">
          <cell r="A1337" t="str">
            <v>BI_LD305</v>
          </cell>
          <cell r="B1337" t="str">
            <v>LD305</v>
          </cell>
          <cell r="C1337" t="str">
            <v>BI_LD305 - N Lewiston Wood Sub Rbld Pgm</v>
          </cell>
          <cell r="D1337" t="str">
            <v>ER_2204</v>
          </cell>
          <cell r="E1337" t="str">
            <v>2204</v>
          </cell>
          <cell r="F1337" t="str">
            <v>ER_2204 - Substation Rebuilds</v>
          </cell>
          <cell r="G1337" t="str">
            <v>Substation - Station Rebuilds Program</v>
          </cell>
          <cell r="H1337" t="str">
            <v>T&amp;D Engineering</v>
          </cell>
          <cell r="I1337" t="str">
            <v>Asset Condition</v>
          </cell>
        </row>
        <row r="1338">
          <cell r="A1338" t="str">
            <v>BI_LD306</v>
          </cell>
          <cell r="B1338" t="str">
            <v>LD306</v>
          </cell>
          <cell r="C1338" t="str">
            <v>BI_LD306 - TEN1255 - Recon .75 mi at 5th &amp; Cedar</v>
          </cell>
          <cell r="D1338" t="str">
            <v>ER_2516</v>
          </cell>
          <cell r="E1338" t="str">
            <v>2516</v>
          </cell>
          <cell r="F1338" t="str">
            <v>ER_2516 - Distribution - Pullman &amp; Lewis Clark</v>
          </cell>
          <cell r="G1338" t="str">
            <v>Distribution System Enhancements</v>
          </cell>
          <cell r="H1338" t="str">
            <v>T&amp;D Engineering</v>
          </cell>
          <cell r="I1338" t="str">
            <v>Performance &amp; Capacity</v>
          </cell>
        </row>
        <row r="1339">
          <cell r="A1339" t="str">
            <v>BI_LD307</v>
          </cell>
          <cell r="B1339" t="str">
            <v>LD307</v>
          </cell>
          <cell r="C1339" t="str">
            <v>BI_LD307 - GRV1273 - Regs at Orogrande and E City</v>
          </cell>
          <cell r="D1339" t="str">
            <v>ER_2516</v>
          </cell>
          <cell r="E1339" t="str">
            <v>2516</v>
          </cell>
          <cell r="F1339" t="str">
            <v>ER_2516 - Distribution - Pullman &amp; Lewis Clark</v>
          </cell>
          <cell r="G1339" t="str">
            <v>Distribution System Enhancements</v>
          </cell>
          <cell r="H1339" t="str">
            <v>T&amp;D Engineering</v>
          </cell>
          <cell r="I1339" t="str">
            <v>Performance &amp; Capacity</v>
          </cell>
        </row>
        <row r="1340">
          <cell r="A1340" t="str">
            <v>BI_LD308</v>
          </cell>
          <cell r="B1340" t="str">
            <v>LD308</v>
          </cell>
          <cell r="C1340" t="str">
            <v>BI_LD308 - CFD 1211 -Asotin City</v>
          </cell>
          <cell r="D1340" t="str">
            <v>ER_2516</v>
          </cell>
          <cell r="E1340" t="str">
            <v>2516</v>
          </cell>
          <cell r="F1340" t="str">
            <v>ER_2516 - Distribution - Pullman &amp; Lewis Clark</v>
          </cell>
          <cell r="G1340" t="str">
            <v>Distribution System Enhancements</v>
          </cell>
          <cell r="H1340" t="str">
            <v>T&amp;D Engineering</v>
          </cell>
          <cell r="I1340" t="str">
            <v>Performance &amp; Capacity</v>
          </cell>
        </row>
        <row r="1341">
          <cell r="A1341" t="str">
            <v>BI_LD398</v>
          </cell>
          <cell r="B1341" t="str">
            <v>LD398</v>
          </cell>
          <cell r="C1341" t="str">
            <v>BI_LD398 - Holbrook 1205 - Reconductor 0.7 Miles</v>
          </cell>
          <cell r="D1341" t="str">
            <v>ER_2263</v>
          </cell>
          <cell r="E1341" t="str">
            <v>2263</v>
          </cell>
          <cell r="F1341" t="str">
            <v>ER_2263 - Holbrook-Upgrade Fdr</v>
          </cell>
          <cell r="G1341" t="str">
            <v>Regular Capital - Pre Business Case</v>
          </cell>
          <cell r="H1341" t="str">
            <v>No Function</v>
          </cell>
          <cell r="I1341" t="str">
            <v>No Driver</v>
          </cell>
        </row>
        <row r="1342">
          <cell r="A1342" t="str">
            <v>BI_LD399</v>
          </cell>
          <cell r="B1342" t="str">
            <v>LD399</v>
          </cell>
          <cell r="C1342" t="str">
            <v>BI_LD399 - Holbrook 1206 - Reconductor 1.5 Miles</v>
          </cell>
          <cell r="D1342" t="str">
            <v>ER_2263</v>
          </cell>
          <cell r="E1342" t="str">
            <v>2263</v>
          </cell>
          <cell r="F1342" t="str">
            <v>ER_2263 - Holbrook-Upgrade Fdr</v>
          </cell>
          <cell r="G1342" t="str">
            <v>Regular Capital - Pre Business Case</v>
          </cell>
          <cell r="H1342" t="str">
            <v>No Function</v>
          </cell>
          <cell r="I1342" t="str">
            <v>No Driver</v>
          </cell>
        </row>
        <row r="1343">
          <cell r="A1343" t="str">
            <v>BI_LD400</v>
          </cell>
          <cell r="B1343" t="str">
            <v>LD400</v>
          </cell>
          <cell r="C1343" t="str">
            <v>BI_LD400 - Holbrook 1207 - Reconductor 0.4 Miles</v>
          </cell>
          <cell r="D1343" t="str">
            <v>ER_2263</v>
          </cell>
          <cell r="E1343" t="str">
            <v>2263</v>
          </cell>
          <cell r="F1343" t="str">
            <v>ER_2263 - Holbrook-Upgrade Fdr</v>
          </cell>
          <cell r="G1343" t="str">
            <v>Regular Capital - Pre Business Case</v>
          </cell>
          <cell r="H1343" t="str">
            <v>No Function</v>
          </cell>
          <cell r="I1343" t="str">
            <v>No Driver</v>
          </cell>
        </row>
        <row r="1344">
          <cell r="A1344" t="str">
            <v>BI_LD401</v>
          </cell>
          <cell r="B1344" t="str">
            <v>LD401</v>
          </cell>
          <cell r="C1344" t="str">
            <v>BI_LD401 - Ten 1253 - Reconductor 21St Street</v>
          </cell>
          <cell r="D1344" t="str">
            <v>ER_2235</v>
          </cell>
          <cell r="E1344" t="str">
            <v>2235</v>
          </cell>
          <cell r="F1344" t="str">
            <v>ER_2235 - Ten 1253 Recond</v>
          </cell>
          <cell r="G1344" t="str">
            <v>Regular Capital - Pre Business Case</v>
          </cell>
          <cell r="H1344" t="str">
            <v>No Function</v>
          </cell>
          <cell r="I1344" t="str">
            <v>No Driver</v>
          </cell>
        </row>
        <row r="1345">
          <cell r="A1345" t="str">
            <v>BI_LD402</v>
          </cell>
          <cell r="B1345" t="str">
            <v>LD402</v>
          </cell>
          <cell r="C1345" t="str">
            <v>BI_LD402 - CFD1211 - Ext 556 trunk 2 miles</v>
          </cell>
          <cell r="D1345" t="str">
            <v>ER_2516</v>
          </cell>
          <cell r="E1345" t="str">
            <v>2516</v>
          </cell>
          <cell r="F1345" t="str">
            <v>ER_2516 - Distribution - Pullman &amp; Lewis Clark</v>
          </cell>
          <cell r="G1345" t="str">
            <v>Distribution System Enhancements</v>
          </cell>
          <cell r="H1345" t="str">
            <v>T&amp;D Engineering</v>
          </cell>
          <cell r="I1345" t="str">
            <v>Performance &amp; Capacity</v>
          </cell>
        </row>
        <row r="1346">
          <cell r="A1346" t="str">
            <v>BI_LD403</v>
          </cell>
          <cell r="B1346" t="str">
            <v>LD403</v>
          </cell>
          <cell r="C1346" t="str">
            <v>BI_LD403 - CFD1211 - Regs at 1.5 miles</v>
          </cell>
          <cell r="D1346" t="str">
            <v>ER_2516</v>
          </cell>
          <cell r="E1346" t="str">
            <v>2516</v>
          </cell>
          <cell r="F1346" t="str">
            <v>ER_2516 - Distribution - Pullman &amp; Lewis Clark</v>
          </cell>
          <cell r="G1346" t="str">
            <v>Distribution System Enhancements</v>
          </cell>
          <cell r="H1346" t="str">
            <v>T&amp;D Engineering</v>
          </cell>
          <cell r="I1346" t="str">
            <v>Performance &amp; Capacity</v>
          </cell>
        </row>
        <row r="1347">
          <cell r="A1347" t="str">
            <v>BI_LD404</v>
          </cell>
          <cell r="B1347" t="str">
            <v>LD404</v>
          </cell>
          <cell r="C1347" t="str">
            <v>BI_LD404 - GRV1273 - Spare 34kV Regs</v>
          </cell>
          <cell r="D1347" t="str">
            <v>ER_2516</v>
          </cell>
          <cell r="E1347" t="str">
            <v>2516</v>
          </cell>
          <cell r="F1347" t="str">
            <v>ER_2516 - Distribution - Pullman &amp; Lewis Clark</v>
          </cell>
          <cell r="G1347" t="str">
            <v>Distribution System Enhancements</v>
          </cell>
          <cell r="H1347" t="str">
            <v>T&amp;D Engineering</v>
          </cell>
          <cell r="I1347" t="str">
            <v>Performance &amp; Capacity</v>
          </cell>
        </row>
        <row r="1348">
          <cell r="A1348" t="str">
            <v>BI_LD405</v>
          </cell>
          <cell r="B1348" t="str">
            <v>LD405</v>
          </cell>
          <cell r="C1348" t="str">
            <v>BI_LD405 - GRV 1272 tie to WIK 1278</v>
          </cell>
          <cell r="D1348" t="str">
            <v>ER_2516</v>
          </cell>
          <cell r="E1348" t="str">
            <v>2516</v>
          </cell>
          <cell r="F1348" t="str">
            <v>ER_2516 - Distribution - Pullman &amp; Lewis Clark</v>
          </cell>
          <cell r="G1348" t="str">
            <v>Distribution System Enhancements</v>
          </cell>
          <cell r="H1348" t="str">
            <v>T&amp;D Engineering</v>
          </cell>
          <cell r="I1348" t="str">
            <v>Performance &amp; Capacity</v>
          </cell>
        </row>
        <row r="1349">
          <cell r="A1349" t="str">
            <v>BI_LD406</v>
          </cell>
          <cell r="B1349" t="str">
            <v>LD406</v>
          </cell>
          <cell r="C1349" t="str">
            <v>BI_LD406 - JPE 1287 - midline recloser</v>
          </cell>
          <cell r="D1349" t="str">
            <v>ER_2516</v>
          </cell>
          <cell r="E1349" t="str">
            <v>2516</v>
          </cell>
          <cell r="F1349" t="str">
            <v>ER_2516 - Distribution - Pullman &amp; Lewis Clark</v>
          </cell>
          <cell r="G1349" t="str">
            <v>Distribution System Enhancements</v>
          </cell>
          <cell r="H1349" t="str">
            <v>T&amp;D Engineering</v>
          </cell>
          <cell r="I1349" t="str">
            <v>Performance &amp; Capacity</v>
          </cell>
        </row>
        <row r="1350">
          <cell r="A1350" t="str">
            <v>BI_LD407</v>
          </cell>
          <cell r="B1350" t="str">
            <v>LD407</v>
          </cell>
          <cell r="C1350" t="str">
            <v>BI_LD407 - KAM-KOO tieline</v>
          </cell>
          <cell r="D1350" t="str">
            <v>ER_2516</v>
          </cell>
          <cell r="E1350" t="str">
            <v>2516</v>
          </cell>
          <cell r="F1350" t="str">
            <v>ER_2516 - Distribution - Pullman &amp; Lewis Clark</v>
          </cell>
          <cell r="G1350" t="str">
            <v>Distribution System Enhancements</v>
          </cell>
          <cell r="H1350" t="str">
            <v>T&amp;D Engineering</v>
          </cell>
          <cell r="I1350" t="str">
            <v>Performance &amp; Capacity</v>
          </cell>
        </row>
        <row r="1351">
          <cell r="A1351" t="str">
            <v>BI_LD408</v>
          </cell>
          <cell r="B1351" t="str">
            <v>LD408</v>
          </cell>
          <cell r="C1351" t="str">
            <v>BI_LD408 - KOO 1299 - midline recloser</v>
          </cell>
          <cell r="D1351" t="str">
            <v>ER_2516</v>
          </cell>
          <cell r="E1351" t="str">
            <v>2516</v>
          </cell>
          <cell r="F1351" t="str">
            <v>ER_2516 - Distribution - Pullman &amp; Lewis Clark</v>
          </cell>
          <cell r="G1351" t="str">
            <v>Distribution System Enhancements</v>
          </cell>
          <cell r="H1351" t="str">
            <v>T&amp;D Engineering</v>
          </cell>
          <cell r="I1351" t="str">
            <v>Performance &amp; Capacity</v>
          </cell>
        </row>
        <row r="1352">
          <cell r="A1352" t="str">
            <v>BI_LD409</v>
          </cell>
          <cell r="B1352" t="str">
            <v>LD409</v>
          </cell>
          <cell r="C1352" t="str">
            <v>BI_LD409 - LOL 1359 - 2.5 miles lateral rbld</v>
          </cell>
          <cell r="D1352" t="str">
            <v>ER_2516</v>
          </cell>
          <cell r="E1352" t="str">
            <v>2516</v>
          </cell>
          <cell r="F1352" t="str">
            <v>ER_2516 - Distribution - Pullman &amp; Lewis Clark</v>
          </cell>
          <cell r="G1352" t="str">
            <v>Distribution System Enhancements</v>
          </cell>
          <cell r="H1352" t="str">
            <v>T&amp;D Engineering</v>
          </cell>
          <cell r="I1352" t="str">
            <v>Performance &amp; Capacity</v>
          </cell>
        </row>
        <row r="1353">
          <cell r="A1353" t="str">
            <v>BI_LD410</v>
          </cell>
          <cell r="B1353" t="str">
            <v>LD410</v>
          </cell>
          <cell r="C1353" t="str">
            <v>BI_LD410 - ORO 1281 - 1 mi recond at sub</v>
          </cell>
          <cell r="D1353" t="str">
            <v>ER_2516</v>
          </cell>
          <cell r="E1353" t="str">
            <v>2516</v>
          </cell>
          <cell r="F1353" t="str">
            <v>ER_2516 - Distribution - Pullman &amp; Lewis Clark</v>
          </cell>
          <cell r="G1353" t="str">
            <v>Distribution System Enhancements</v>
          </cell>
          <cell r="H1353" t="str">
            <v>T&amp;D Engineering</v>
          </cell>
          <cell r="I1353" t="str">
            <v>Performance &amp; Capacity</v>
          </cell>
        </row>
        <row r="1354">
          <cell r="A1354" t="str">
            <v>BI_LD411</v>
          </cell>
          <cell r="B1354" t="str">
            <v>LD411</v>
          </cell>
          <cell r="C1354" t="str">
            <v>BI_LD411 - ORO 1281 - midline recloser</v>
          </cell>
          <cell r="D1354" t="str">
            <v>ER_2516</v>
          </cell>
          <cell r="E1354" t="str">
            <v>2516</v>
          </cell>
          <cell r="F1354" t="str">
            <v>ER_2516 - Distribution - Pullman &amp; Lewis Clark</v>
          </cell>
          <cell r="G1354" t="str">
            <v>Distribution System Enhancements</v>
          </cell>
          <cell r="H1354" t="str">
            <v>T&amp;D Engineering</v>
          </cell>
          <cell r="I1354" t="str">
            <v>Performance &amp; Capacity</v>
          </cell>
        </row>
        <row r="1355">
          <cell r="A1355" t="str">
            <v>BI_LD412</v>
          </cell>
          <cell r="B1355" t="str">
            <v>LD412</v>
          </cell>
          <cell r="C1355" t="str">
            <v>BI_LD412 - JPE1287-WEI1289 Imp Reliability</v>
          </cell>
          <cell r="D1355" t="str">
            <v>ER_2414</v>
          </cell>
          <cell r="E1355" t="str">
            <v>2414</v>
          </cell>
          <cell r="F1355" t="str">
            <v>ER_2414 - Sys-Dist Reliability-Improve Worst Fdrs</v>
          </cell>
          <cell r="G1355" t="str">
            <v>Distribution System Enhancements</v>
          </cell>
          <cell r="H1355" t="str">
            <v>T&amp;D Engineering</v>
          </cell>
          <cell r="I1355" t="str">
            <v>Performance &amp; Capacity</v>
          </cell>
        </row>
        <row r="1356">
          <cell r="A1356" t="str">
            <v>BI_LD413</v>
          </cell>
          <cell r="B1356" t="str">
            <v>LD413</v>
          </cell>
          <cell r="C1356" t="str">
            <v>BI_LD413 - Lewiston Mill Road- Dx Line Integration</v>
          </cell>
          <cell r="D1356" t="str">
            <v>ER_2583</v>
          </cell>
          <cell r="E1356" t="str">
            <v>2583</v>
          </cell>
          <cell r="F1356" t="str">
            <v>ER_2583 - Lewiston Mill Road- Dx Line Integration</v>
          </cell>
          <cell r="G1356" t="str">
            <v>Substation - New Distribution Station Capacity Program</v>
          </cell>
          <cell r="H1356" t="str">
            <v>T&amp;D Engineering</v>
          </cell>
          <cell r="I1356" t="str">
            <v>Performance &amp; Capacity</v>
          </cell>
        </row>
        <row r="1357">
          <cell r="A1357" t="str">
            <v>BI_LD500</v>
          </cell>
          <cell r="B1357" t="str">
            <v>LD500</v>
          </cell>
          <cell r="C1357" t="str">
            <v>BI_LD500 - Critchfield 1210 &amp; 1211 const</v>
          </cell>
          <cell r="D1357" t="str">
            <v>ER_2284</v>
          </cell>
          <cell r="E1357" t="str">
            <v>2284</v>
          </cell>
          <cell r="F1357" t="str">
            <v>ER_2284 - Critchfield 115 Sub-Construct</v>
          </cell>
          <cell r="G1357" t="str">
            <v>Regular Capital - Pre Business Case</v>
          </cell>
          <cell r="H1357" t="str">
            <v>No Function</v>
          </cell>
          <cell r="I1357" t="str">
            <v>No Driver</v>
          </cell>
        </row>
        <row r="1358">
          <cell r="A1358" t="str">
            <v>BI_LD501</v>
          </cell>
          <cell r="B1358" t="str">
            <v>LD501</v>
          </cell>
          <cell r="C1358" t="str">
            <v>BI_LD501 - Wickes 1278 - Bennett</v>
          </cell>
          <cell r="D1358" t="str">
            <v>ER_2344</v>
          </cell>
          <cell r="E1358" t="str">
            <v>2344</v>
          </cell>
          <cell r="F1358" t="str">
            <v>ER_2344 - Wicks - Rplc Fdr 12F2 and Refurbish Sub</v>
          </cell>
          <cell r="G1358" t="str">
            <v>Regular Capital - Pre Business Case</v>
          </cell>
          <cell r="H1358" t="str">
            <v>No Function</v>
          </cell>
          <cell r="I1358" t="str">
            <v>No Driver</v>
          </cell>
        </row>
        <row r="1359">
          <cell r="A1359" t="str">
            <v>BI_LD502</v>
          </cell>
          <cell r="B1359" t="str">
            <v>LD502</v>
          </cell>
          <cell r="C1359" t="str">
            <v>BI_LD502 - Nez Perce Legal Fees</v>
          </cell>
          <cell r="D1359" t="str">
            <v>ER_2361</v>
          </cell>
          <cell r="E1359" t="str">
            <v>2361</v>
          </cell>
          <cell r="F1359" t="str">
            <v>ER_2361 - Nez Perce Legal Fees</v>
          </cell>
          <cell r="G1359" t="str">
            <v>Regular Capital - Pre Business Case</v>
          </cell>
          <cell r="H1359" t="str">
            <v>No Function</v>
          </cell>
          <cell r="I1359" t="str">
            <v>No Driver</v>
          </cell>
        </row>
        <row r="1360">
          <cell r="A1360" t="str">
            <v>BI_LD503</v>
          </cell>
          <cell r="B1360" t="str">
            <v>LD503</v>
          </cell>
          <cell r="C1360" t="str">
            <v>BI_LD503 - PDL1203 - 3 ph loop, so portion</v>
          </cell>
          <cell r="D1360" t="str">
            <v>ER_2516</v>
          </cell>
          <cell r="E1360" t="str">
            <v>2516</v>
          </cell>
          <cell r="F1360" t="str">
            <v>ER_2516 - Distribution - Pullman &amp; Lewis Clark</v>
          </cell>
          <cell r="G1360" t="str">
            <v>Distribution System Enhancements</v>
          </cell>
          <cell r="H1360" t="str">
            <v>T&amp;D Engineering</v>
          </cell>
          <cell r="I1360" t="str">
            <v>Performance &amp; Capacity</v>
          </cell>
        </row>
        <row r="1361">
          <cell r="A1361" t="str">
            <v>BI_LD504</v>
          </cell>
          <cell r="B1361" t="str">
            <v>LD504</v>
          </cell>
          <cell r="C1361" t="str">
            <v>BI_LD504 - SWT2403 - Cap bank at Lapwai</v>
          </cell>
          <cell r="D1361" t="str">
            <v>ER_2516</v>
          </cell>
          <cell r="E1361" t="str">
            <v>2516</v>
          </cell>
          <cell r="F1361" t="str">
            <v>ER_2516 - Distribution - Pullman &amp; Lewis Clark</v>
          </cell>
          <cell r="G1361" t="str">
            <v>Distribution System Enhancements</v>
          </cell>
          <cell r="H1361" t="str">
            <v>T&amp;D Engineering</v>
          </cell>
          <cell r="I1361" t="str">
            <v>Performance &amp; Capacity</v>
          </cell>
        </row>
        <row r="1362">
          <cell r="A1362" t="str">
            <v>BI_LD505</v>
          </cell>
          <cell r="B1362" t="str">
            <v>LD505</v>
          </cell>
          <cell r="C1362" t="str">
            <v>BI_LD505 - Grangeville Fire Rebuild</v>
          </cell>
          <cell r="D1362" t="str">
            <v>ER_2370</v>
          </cell>
          <cell r="E1362" t="str">
            <v>2370</v>
          </cell>
          <cell r="F1362" t="str">
            <v>ER_2370 - Grangeville Fire Rebuild</v>
          </cell>
          <cell r="G1362" t="str">
            <v>Regular Capital - Pre Business Case</v>
          </cell>
          <cell r="H1362" t="str">
            <v>No Function</v>
          </cell>
          <cell r="I1362" t="str">
            <v>No Driver</v>
          </cell>
        </row>
        <row r="1363">
          <cell r="A1363" t="str">
            <v>BI_LD506</v>
          </cell>
          <cell r="B1363" t="str">
            <v>LD506</v>
          </cell>
          <cell r="C1363" t="str">
            <v>BI_LD506 - WIK1279 - Extend 2 ph Hwy 95 &amp; Denver</v>
          </cell>
          <cell r="D1363" t="str">
            <v>ER_2516</v>
          </cell>
          <cell r="E1363" t="str">
            <v>2516</v>
          </cell>
          <cell r="F1363" t="str">
            <v>ER_2516 - Distribution - Pullman &amp; Lewis Clark</v>
          </cell>
          <cell r="G1363" t="str">
            <v>Distribution System Enhancements</v>
          </cell>
          <cell r="H1363" t="str">
            <v>T&amp;D Engineering</v>
          </cell>
          <cell r="I1363" t="str">
            <v>Performance &amp; Capacity</v>
          </cell>
        </row>
        <row r="1364">
          <cell r="A1364" t="str">
            <v>BI_LD507</v>
          </cell>
          <cell r="B1364" t="str">
            <v>LD507</v>
          </cell>
          <cell r="C1364" t="str">
            <v>BI_LD507 - DRY1209 - Port o Wilma River Xing</v>
          </cell>
          <cell r="D1364" t="str">
            <v>ER_2516</v>
          </cell>
          <cell r="E1364" t="str">
            <v>2516</v>
          </cell>
          <cell r="F1364" t="str">
            <v>ER_2516 - Distribution - Pullman &amp; Lewis Clark</v>
          </cell>
          <cell r="G1364" t="str">
            <v>Distribution System Enhancements</v>
          </cell>
          <cell r="H1364" t="str">
            <v>T&amp;D Engineering</v>
          </cell>
          <cell r="I1364" t="str">
            <v>Performance &amp; Capacity</v>
          </cell>
        </row>
        <row r="1365">
          <cell r="A1365" t="str">
            <v>BI_LD508</v>
          </cell>
          <cell r="B1365" t="str">
            <v>LD508</v>
          </cell>
          <cell r="C1365" t="str">
            <v>BI_LD508 - SLW1348 - Tie to SLW1358 - 25th &amp; 8th</v>
          </cell>
          <cell r="D1365" t="str">
            <v>ER_2516</v>
          </cell>
          <cell r="E1365" t="str">
            <v>2516</v>
          </cell>
          <cell r="F1365" t="str">
            <v>ER_2516 - Distribution - Pullman &amp; Lewis Clark</v>
          </cell>
          <cell r="G1365" t="str">
            <v>Distribution System Enhancements</v>
          </cell>
          <cell r="H1365" t="str">
            <v>T&amp;D Engineering</v>
          </cell>
          <cell r="I1365" t="str">
            <v>Performance &amp; Capacity</v>
          </cell>
        </row>
        <row r="1366">
          <cell r="A1366" t="str">
            <v>BI_LD509</v>
          </cell>
          <cell r="B1366" t="str">
            <v>LD509</v>
          </cell>
          <cell r="C1366" t="str">
            <v>BI_LD509 - COT2404</v>
          </cell>
          <cell r="D1366" t="str">
            <v>ER_2414</v>
          </cell>
          <cell r="E1366" t="str">
            <v>2414</v>
          </cell>
          <cell r="F1366" t="str">
            <v>ER_2414 - Sys-Dist Reliability-Improve Worst Fdrs</v>
          </cell>
          <cell r="G1366" t="str">
            <v>Distribution System Enhancements</v>
          </cell>
          <cell r="H1366" t="str">
            <v>T&amp;D Engineering</v>
          </cell>
          <cell r="I1366" t="str">
            <v>Performance &amp; Capacity</v>
          </cell>
        </row>
        <row r="1367">
          <cell r="A1367" t="str">
            <v>BI_LD510</v>
          </cell>
          <cell r="B1367" t="str">
            <v>LD510</v>
          </cell>
          <cell r="C1367" t="str">
            <v>BI_LD510 - NLEW13- LMR Tie &amp; River Xing</v>
          </cell>
          <cell r="D1367" t="str">
            <v>ER_2516</v>
          </cell>
          <cell r="E1367" t="str">
            <v>2516</v>
          </cell>
          <cell r="F1367" t="str">
            <v>ER_2516 - Distribution - Pullman &amp; Lewis Clark</v>
          </cell>
          <cell r="G1367" t="str">
            <v>Distribution System Enhancements</v>
          </cell>
          <cell r="H1367" t="str">
            <v>T&amp;D Engineering</v>
          </cell>
          <cell r="I1367" t="str">
            <v>Performance &amp; Capacity</v>
          </cell>
        </row>
        <row r="1368">
          <cell r="A1368" t="str">
            <v>BI_LD511</v>
          </cell>
          <cell r="B1368" t="str">
            <v>LD511</v>
          </cell>
          <cell r="C1368" t="str">
            <v>BI_LD511 - ORO1280 Feeder Upgrade</v>
          </cell>
          <cell r="D1368" t="str">
            <v>ER_2470</v>
          </cell>
          <cell r="E1368" t="str">
            <v>2470</v>
          </cell>
          <cell r="F1368" t="str">
            <v>ER_2470 - Dist Grid Modernization</v>
          </cell>
          <cell r="G1368" t="str">
            <v>Distribution Grid Modernization</v>
          </cell>
          <cell r="H1368" t="str">
            <v>T&amp;D Operations</v>
          </cell>
          <cell r="I1368" t="str">
            <v>Asset Condition</v>
          </cell>
        </row>
        <row r="1369">
          <cell r="A1369" t="str">
            <v>BI_LD600</v>
          </cell>
          <cell r="B1369" t="str">
            <v>LD600</v>
          </cell>
          <cell r="C1369" t="str">
            <v>BI_LD600 - PDL1201 Grid Modernization</v>
          </cell>
          <cell r="D1369" t="str">
            <v>ER_2470</v>
          </cell>
          <cell r="E1369" t="str">
            <v>2470</v>
          </cell>
          <cell r="F1369" t="str">
            <v>ER_2470 - Dist Grid Modernization</v>
          </cell>
          <cell r="G1369" t="str">
            <v>Distribution Grid Modernization</v>
          </cell>
          <cell r="H1369" t="str">
            <v>T&amp;D Operations</v>
          </cell>
          <cell r="I1369" t="str">
            <v>Asset Condition</v>
          </cell>
        </row>
        <row r="1370">
          <cell r="A1370" t="str">
            <v>BI_LD601</v>
          </cell>
          <cell r="B1370" t="str">
            <v>LD601</v>
          </cell>
          <cell r="C1370" t="str">
            <v>BI_LD601 - ORO1280 Grid Mod Automation</v>
          </cell>
          <cell r="D1370" t="str">
            <v>ER_2599</v>
          </cell>
          <cell r="E1370" t="str">
            <v>2599</v>
          </cell>
          <cell r="F1370" t="str">
            <v>ER_2599 - Grid Mod Automation</v>
          </cell>
          <cell r="G1370" t="str">
            <v>Distribution Grid Modernization</v>
          </cell>
          <cell r="H1370" t="str">
            <v>T&amp;D Operations</v>
          </cell>
          <cell r="I1370" t="str">
            <v>Asset Condition</v>
          </cell>
        </row>
        <row r="1371">
          <cell r="A1371" t="str">
            <v>BI_LD602</v>
          </cell>
          <cell r="B1371" t="str">
            <v>LD602</v>
          </cell>
          <cell r="C1371" t="str">
            <v>BI_LD602 - PDL1201 Grid Mod Automation</v>
          </cell>
          <cell r="D1371" t="str">
            <v>ER_2599</v>
          </cell>
          <cell r="E1371" t="str">
            <v>2599</v>
          </cell>
          <cell r="F1371" t="str">
            <v>ER_2599 - Grid Mod Automation</v>
          </cell>
          <cell r="G1371" t="str">
            <v>Distribution Grid Modernization</v>
          </cell>
          <cell r="H1371" t="str">
            <v>T&amp;D Operations</v>
          </cell>
          <cell r="I1371" t="str">
            <v>Asset Condition</v>
          </cell>
        </row>
        <row r="1372">
          <cell r="A1372" t="str">
            <v>BI_LD603</v>
          </cell>
          <cell r="B1372" t="str">
            <v>LD603</v>
          </cell>
          <cell r="C1372" t="str">
            <v>BI_LD603 - Clearwater Paper Tall Loads - Port of Clarkston</v>
          </cell>
          <cell r="D1372" t="str">
            <v>ER_2070</v>
          </cell>
          <cell r="E1372" t="str">
            <v>2070</v>
          </cell>
          <cell r="F1372" t="str">
            <v>ER_2070 - Trans/Dist/Sub Reimbursable Projects</v>
          </cell>
          <cell r="G1372" t="str">
            <v>T&amp;D Reimbursable</v>
          </cell>
          <cell r="H1372" t="str">
            <v>T&amp;D Engineering</v>
          </cell>
          <cell r="I1372" t="str">
            <v>Customer Requested</v>
          </cell>
        </row>
        <row r="1373">
          <cell r="A1373" t="str">
            <v>BI_LD622</v>
          </cell>
          <cell r="B1373" t="str">
            <v>LD622</v>
          </cell>
          <cell r="C1373" t="str">
            <v>BI_LD622 - Sweetwater 115kV Sub-Distribution Work</v>
          </cell>
          <cell r="D1373" t="str">
            <v>ER_2372</v>
          </cell>
          <cell r="E1373" t="str">
            <v>2372</v>
          </cell>
          <cell r="F1373" t="str">
            <v>ER_2372 - Sweetwater 115kV Sub-Move Substation</v>
          </cell>
          <cell r="G1373" t="str">
            <v>Regular Capital - Pre Business Case</v>
          </cell>
          <cell r="H1373" t="str">
            <v>No Function</v>
          </cell>
          <cell r="I1373" t="str">
            <v>No Driver</v>
          </cell>
        </row>
        <row r="1374">
          <cell r="A1374" t="str">
            <v>BI_LD700</v>
          </cell>
          <cell r="B1374" t="str">
            <v>LD700</v>
          </cell>
          <cell r="C1374" t="str">
            <v>BI_LD700 - TEN 1256 - midline recloser</v>
          </cell>
          <cell r="D1374" t="str">
            <v>ER_2516</v>
          </cell>
          <cell r="E1374" t="str">
            <v>2516</v>
          </cell>
          <cell r="F1374" t="str">
            <v>ER_2516 - Distribution - Pullman &amp; Lewis Clark</v>
          </cell>
          <cell r="G1374" t="str">
            <v>Distribution System Enhancements</v>
          </cell>
          <cell r="H1374" t="str">
            <v>T&amp;D Engineering</v>
          </cell>
          <cell r="I1374" t="str">
            <v>Performance &amp; Capacity</v>
          </cell>
        </row>
        <row r="1375">
          <cell r="A1375" t="str">
            <v>BI_LD701</v>
          </cell>
          <cell r="B1375" t="str">
            <v>LD701</v>
          </cell>
          <cell r="C1375" t="str">
            <v>BI_LD701 - Grangeville NezPerce #2 115kV</v>
          </cell>
          <cell r="D1375" t="str">
            <v>ER_2361</v>
          </cell>
          <cell r="E1375" t="str">
            <v>2361</v>
          </cell>
          <cell r="F1375" t="str">
            <v>ER_2361 - Nez Perce Legal Fees</v>
          </cell>
          <cell r="G1375" t="str">
            <v>Regular Capital - Pre Business Case</v>
          </cell>
          <cell r="H1375" t="str">
            <v>No Function</v>
          </cell>
          <cell r="I1375" t="str">
            <v>No Driver</v>
          </cell>
        </row>
        <row r="1376">
          <cell r="A1376" t="str">
            <v>BI_LD702</v>
          </cell>
          <cell r="B1376" t="str">
            <v>LD702</v>
          </cell>
          <cell r="C1376" t="str">
            <v>BI_LD702 - Lolo-NezPerce 115kV Line</v>
          </cell>
          <cell r="D1376" t="str">
            <v>ER_2361</v>
          </cell>
          <cell r="E1376" t="str">
            <v>2361</v>
          </cell>
          <cell r="F1376" t="str">
            <v>ER_2361 - Nez Perce Legal Fees</v>
          </cell>
          <cell r="G1376" t="str">
            <v>Regular Capital - Pre Business Case</v>
          </cell>
          <cell r="H1376" t="str">
            <v>No Function</v>
          </cell>
          <cell r="I1376" t="str">
            <v>No Driver</v>
          </cell>
        </row>
        <row r="1377">
          <cell r="A1377" t="str">
            <v>BI_LD703</v>
          </cell>
          <cell r="B1377" t="str">
            <v>LD703</v>
          </cell>
          <cell r="C1377" t="str">
            <v>BI_LD703 - Nez Perce 115 Distribution</v>
          </cell>
          <cell r="D1377" t="str">
            <v>ER_2301</v>
          </cell>
          <cell r="E1377" t="str">
            <v>2301</v>
          </cell>
          <cell r="F1377" t="str">
            <v>ER_2301 - Tribal Permits and Settlements</v>
          </cell>
          <cell r="G1377" t="str">
            <v>Tribal Permits &amp; Settlements</v>
          </cell>
          <cell r="H1377" t="str">
            <v>Other Subfunction</v>
          </cell>
          <cell r="I1377" t="str">
            <v>Mandatory &amp; Compliance</v>
          </cell>
        </row>
        <row r="1378">
          <cell r="A1378" t="str">
            <v>BI_LD704</v>
          </cell>
          <cell r="B1378" t="str">
            <v>LD704</v>
          </cell>
          <cell r="C1378" t="str">
            <v>BI_LD704 - TEN 1257 - 1 mi lateral rbld</v>
          </cell>
          <cell r="D1378" t="str">
            <v>ER_2516</v>
          </cell>
          <cell r="E1378" t="str">
            <v>2516</v>
          </cell>
          <cell r="F1378" t="str">
            <v>ER_2516 - Distribution - Pullman &amp; Lewis Clark</v>
          </cell>
          <cell r="G1378" t="str">
            <v>Distribution System Enhancements</v>
          </cell>
          <cell r="H1378" t="str">
            <v>T&amp;D Engineering</v>
          </cell>
          <cell r="I1378" t="str">
            <v>Performance &amp; Capacity</v>
          </cell>
        </row>
        <row r="1379">
          <cell r="A1379" t="str">
            <v>BI_LD705</v>
          </cell>
          <cell r="B1379" t="str">
            <v>LD705</v>
          </cell>
          <cell r="C1379" t="str">
            <v>BI_LD705 - Kamiah Sub RBLD:  Distibution Line Integration</v>
          </cell>
          <cell r="D1379" t="str">
            <v>ER_2204</v>
          </cell>
          <cell r="E1379" t="str">
            <v>2204</v>
          </cell>
          <cell r="F1379" t="str">
            <v>ER_2204 - Substation Rebuilds</v>
          </cell>
          <cell r="G1379" t="str">
            <v>Substation - Station Rebuilds Program</v>
          </cell>
          <cell r="H1379" t="str">
            <v>T&amp;D Engineering</v>
          </cell>
          <cell r="I1379" t="str">
            <v>Asset Condition</v>
          </cell>
        </row>
        <row r="1380">
          <cell r="A1380" t="str">
            <v>BI_LD706</v>
          </cell>
          <cell r="B1380" t="str">
            <v>LD706</v>
          </cell>
          <cell r="C1380" t="str">
            <v>BI_LD706 - Bryden Canyon Sub RBLD:  Distibution Line Integration</v>
          </cell>
          <cell r="D1380" t="str">
            <v>ER_2204</v>
          </cell>
          <cell r="E1380" t="str">
            <v>2204</v>
          </cell>
          <cell r="F1380" t="str">
            <v>ER_2204 - Substation Rebuilds</v>
          </cell>
          <cell r="G1380" t="str">
            <v>Substation - Station Rebuilds Program</v>
          </cell>
          <cell r="H1380" t="str">
            <v>T&amp;D Engineering</v>
          </cell>
          <cell r="I1380" t="str">
            <v>Asset Condition</v>
          </cell>
        </row>
        <row r="1381">
          <cell r="A1381" t="str">
            <v>BI_LD707</v>
          </cell>
          <cell r="B1381" t="str">
            <v>LD707</v>
          </cell>
          <cell r="C1381" t="str">
            <v>BI_LD707 - ORO1280 Replace Sub Equip - Grid Mod</v>
          </cell>
          <cell r="D1381" t="str">
            <v>ER_2599</v>
          </cell>
          <cell r="E1381" t="str">
            <v>2599</v>
          </cell>
          <cell r="F1381" t="str">
            <v>ER_2599 - Grid Mod Automation</v>
          </cell>
          <cell r="G1381" t="str">
            <v>Distribution Grid Modernization</v>
          </cell>
          <cell r="H1381" t="str">
            <v>T&amp;D Operations</v>
          </cell>
          <cell r="I1381" t="str">
            <v>Asset Condition</v>
          </cell>
        </row>
        <row r="1382">
          <cell r="A1382" t="str">
            <v>BI_LD800</v>
          </cell>
          <cell r="B1382" t="str">
            <v>LD800</v>
          </cell>
          <cell r="C1382" t="str">
            <v>BI_LD800 - TEN 1257 tie to LOL 1266</v>
          </cell>
          <cell r="D1382" t="str">
            <v>ER_2516</v>
          </cell>
          <cell r="E1382" t="str">
            <v>2516</v>
          </cell>
          <cell r="F1382" t="str">
            <v>ER_2516 - Distribution - Pullman &amp; Lewis Clark</v>
          </cell>
          <cell r="G1382" t="str">
            <v>Distribution System Enhancements</v>
          </cell>
          <cell r="H1382" t="str">
            <v>T&amp;D Engineering</v>
          </cell>
          <cell r="I1382" t="str">
            <v>Performance &amp; Capacity</v>
          </cell>
        </row>
        <row r="1383">
          <cell r="A1383" t="str">
            <v>BI_LD801</v>
          </cell>
          <cell r="B1383" t="str">
            <v>LD801</v>
          </cell>
          <cell r="C1383" t="str">
            <v>BI_LD801 - TEN1255  Grid Modernization</v>
          </cell>
          <cell r="D1383" t="str">
            <v>ER_2470</v>
          </cell>
          <cell r="E1383" t="str">
            <v>2470</v>
          </cell>
          <cell r="F1383" t="str">
            <v>ER_2470 - Dist Grid Modernization</v>
          </cell>
          <cell r="G1383" t="str">
            <v>Distribution Grid Modernization</v>
          </cell>
          <cell r="H1383" t="str">
            <v>T&amp;D Operations</v>
          </cell>
          <cell r="I1383" t="str">
            <v>Asset Condition</v>
          </cell>
        </row>
        <row r="1384">
          <cell r="A1384" t="str">
            <v>BI_LD802</v>
          </cell>
          <cell r="B1384" t="str">
            <v>LD802</v>
          </cell>
          <cell r="C1384" t="str">
            <v>BI_LD802 - HOL1205  Grid Modernization</v>
          </cell>
          <cell r="D1384" t="str">
            <v>ER_2470</v>
          </cell>
          <cell r="E1384" t="str">
            <v>2470</v>
          </cell>
          <cell r="F1384" t="str">
            <v>ER_2470 - Dist Grid Modernization</v>
          </cell>
          <cell r="G1384" t="str">
            <v>Distribution Grid Modernization</v>
          </cell>
          <cell r="H1384" t="str">
            <v>T&amp;D Operations</v>
          </cell>
          <cell r="I1384" t="str">
            <v>Asset Condition</v>
          </cell>
        </row>
        <row r="1385">
          <cell r="A1385" t="str">
            <v>BI_LD803</v>
          </cell>
          <cell r="B1385" t="str">
            <v>LD803</v>
          </cell>
          <cell r="C1385" t="str">
            <v>BI_LD803 - TEN1255 Automation/Coms for Grid Modernization</v>
          </cell>
          <cell r="D1385" t="str">
            <v>ER_2599</v>
          </cell>
          <cell r="E1385" t="str">
            <v>2599</v>
          </cell>
          <cell r="F1385" t="str">
            <v>ER_2599 - Grid Mod Automation</v>
          </cell>
          <cell r="G1385" t="str">
            <v>Distribution Grid Modernization</v>
          </cell>
          <cell r="H1385" t="str">
            <v>T&amp;D Operations</v>
          </cell>
          <cell r="I1385" t="str">
            <v>Asset Condition</v>
          </cell>
        </row>
        <row r="1386">
          <cell r="A1386" t="str">
            <v>BI_LD804</v>
          </cell>
          <cell r="B1386" t="str">
            <v>LD804</v>
          </cell>
          <cell r="C1386" t="str">
            <v>BI_LD804 - HOL1205 Automation/Coms for Grid Modernization</v>
          </cell>
          <cell r="D1386" t="str">
            <v>ER_2599</v>
          </cell>
          <cell r="E1386" t="str">
            <v>2599</v>
          </cell>
          <cell r="F1386" t="str">
            <v>ER_2599 - Grid Mod Automation</v>
          </cell>
          <cell r="G1386" t="str">
            <v>Distribution Grid Modernization</v>
          </cell>
          <cell r="H1386" t="str">
            <v>T&amp;D Operations</v>
          </cell>
          <cell r="I1386" t="str">
            <v>Asset Condition</v>
          </cell>
        </row>
        <row r="1387">
          <cell r="A1387" t="str">
            <v>BI_LD805</v>
          </cell>
          <cell r="B1387" t="str">
            <v>LD805</v>
          </cell>
          <cell r="C1387" t="str">
            <v>BI_LD805 - S. Lewiston 115kV Sub (Replace Dx Equipment)</v>
          </cell>
          <cell r="D1387" t="str">
            <v>ER_2204</v>
          </cell>
          <cell r="E1387" t="str">
            <v>2204</v>
          </cell>
          <cell r="F1387" t="str">
            <v>ER_2204 - Substation Rebuilds</v>
          </cell>
          <cell r="G1387" t="str">
            <v>Substation - Station Rebuilds Program</v>
          </cell>
          <cell r="H1387" t="str">
            <v>T&amp;D Engineering</v>
          </cell>
          <cell r="I1387" t="str">
            <v>Asset Condition</v>
          </cell>
        </row>
        <row r="1388">
          <cell r="A1388" t="str">
            <v>BI_LD806</v>
          </cell>
          <cell r="B1388" t="str">
            <v>LD806</v>
          </cell>
          <cell r="C1388" t="str">
            <v>BI_LD806 - WEI1289 - Neutral Rebuild</v>
          </cell>
          <cell r="D1388" t="str">
            <v>ER_2516</v>
          </cell>
          <cell r="E1388" t="str">
            <v>2516</v>
          </cell>
          <cell r="F1388" t="str">
            <v>ER_2516 - Distribution - Pullman &amp; Lewis Clark</v>
          </cell>
          <cell r="G1388" t="str">
            <v>Distribution System Enhancements</v>
          </cell>
          <cell r="H1388" t="str">
            <v>T&amp;D Engineering</v>
          </cell>
          <cell r="I1388" t="str">
            <v>Performance &amp; Capacity</v>
          </cell>
        </row>
        <row r="1389">
          <cell r="A1389" t="str">
            <v>BI_LD808</v>
          </cell>
          <cell r="B1389" t="str">
            <v>LD808</v>
          </cell>
          <cell r="C1389" t="str">
            <v>BI_LD808 - Relocate GRV1273 and GRV1274</v>
          </cell>
          <cell r="D1389" t="str">
            <v>ER_2318</v>
          </cell>
          <cell r="E1389" t="str">
            <v>2318</v>
          </cell>
          <cell r="F1389" t="str">
            <v>ER_2318 - Nez Perce / Grangeville Capacitor Banks</v>
          </cell>
          <cell r="G1389" t="str">
            <v>Regular Capital - Pre Business Case</v>
          </cell>
          <cell r="H1389" t="str">
            <v>No Function</v>
          </cell>
          <cell r="I1389" t="str">
            <v>No Driver</v>
          </cell>
        </row>
        <row r="1390">
          <cell r="A1390" t="str">
            <v>BI_LD809</v>
          </cell>
          <cell r="B1390" t="str">
            <v>LD809</v>
          </cell>
          <cell r="C1390" t="str">
            <v>BI_LD809 - Dry Gulch 115kV Sub- Brownfield (Distribution)</v>
          </cell>
          <cell r="D1390" t="str">
            <v>ER_2204</v>
          </cell>
          <cell r="E1390" t="str">
            <v>2204</v>
          </cell>
          <cell r="F1390" t="str">
            <v>ER_2204 - Substation Rebuilds</v>
          </cell>
          <cell r="G1390" t="str">
            <v>Substation - Station Rebuilds Program</v>
          </cell>
          <cell r="H1390" t="str">
            <v>T&amp;D Engineering</v>
          </cell>
          <cell r="I1390" t="str">
            <v>Asset Condition</v>
          </cell>
        </row>
        <row r="1391">
          <cell r="A1391" t="str">
            <v>BI_LD900</v>
          </cell>
          <cell r="B1391" t="str">
            <v>LD900</v>
          </cell>
          <cell r="C1391" t="str">
            <v>BI_LD900 - Grangeville 1273</v>
          </cell>
          <cell r="D1391" t="str">
            <v>ER_2414</v>
          </cell>
          <cell r="E1391" t="str">
            <v>2414</v>
          </cell>
          <cell r="F1391" t="str">
            <v>ER_2414 - Sys-Dist Reliability-Improve Worst Fdrs</v>
          </cell>
          <cell r="G1391" t="str">
            <v>Distribution System Enhancements</v>
          </cell>
          <cell r="H1391" t="str">
            <v>T&amp;D Engineering</v>
          </cell>
          <cell r="I1391" t="str">
            <v>Performance &amp; Capacity</v>
          </cell>
        </row>
        <row r="1392">
          <cell r="A1392" t="str">
            <v>BI_LD901</v>
          </cell>
          <cell r="B1392" t="str">
            <v>LD901</v>
          </cell>
          <cell r="C1392" t="str">
            <v>BI_LD901 - CFD 1210 recond #6 CU to 556 AAC</v>
          </cell>
          <cell r="D1392" t="str">
            <v>ER_2516</v>
          </cell>
          <cell r="E1392" t="str">
            <v>2516</v>
          </cell>
          <cell r="F1392" t="str">
            <v>ER_2516 - Distribution - Pullman &amp; Lewis Clark</v>
          </cell>
          <cell r="G1392" t="str">
            <v>Distribution System Enhancements</v>
          </cell>
          <cell r="H1392" t="str">
            <v>T&amp;D Engineering</v>
          </cell>
          <cell r="I1392" t="str">
            <v>Performance &amp; Capacity</v>
          </cell>
        </row>
        <row r="1393">
          <cell r="A1393" t="str">
            <v>BI_LD902</v>
          </cell>
          <cell r="B1393" t="str">
            <v>LD902</v>
          </cell>
          <cell r="C1393" t="str">
            <v>BI_LD902 - TEN1255 Automation/Coms for Grid Modernization</v>
          </cell>
          <cell r="D1393" t="str">
            <v>ER_2599</v>
          </cell>
          <cell r="E1393" t="str">
            <v>2599</v>
          </cell>
          <cell r="F1393" t="str">
            <v>ER_2599 - Grid Mod Automation</v>
          </cell>
          <cell r="G1393" t="str">
            <v>Distribution Grid Modernization</v>
          </cell>
          <cell r="H1393" t="str">
            <v>T&amp;D Operations</v>
          </cell>
          <cell r="I1393" t="str">
            <v>Asset Condition</v>
          </cell>
        </row>
        <row r="1394">
          <cell r="A1394" t="str">
            <v>BI_LD903</v>
          </cell>
          <cell r="B1394" t="str">
            <v>LD903</v>
          </cell>
          <cell r="C1394" t="str">
            <v>BI_LD903 - Kooskia Substation - Rebuild (Distribution)</v>
          </cell>
          <cell r="D1394" t="str">
            <v>ER_2204</v>
          </cell>
          <cell r="E1394" t="str">
            <v>2204</v>
          </cell>
          <cell r="F1394" t="str">
            <v>ER_2204 - Substation Rebuilds</v>
          </cell>
          <cell r="G1394" t="str">
            <v>Substation - Station Rebuilds Program</v>
          </cell>
          <cell r="H1394" t="str">
            <v>T&amp;D Engineering</v>
          </cell>
          <cell r="I1394" t="str">
            <v>Asset Condition</v>
          </cell>
        </row>
        <row r="1395">
          <cell r="A1395" t="str">
            <v>BI_LD904</v>
          </cell>
          <cell r="B1395" t="str">
            <v>LD904</v>
          </cell>
          <cell r="C1395" t="str">
            <v>BI_LD904 - Lewiston Orchards Ind Dev (LOID) Sub - New (Dist)</v>
          </cell>
          <cell r="D1395" t="str">
            <v>ER_2274</v>
          </cell>
          <cell r="E1395" t="str">
            <v>2274</v>
          </cell>
          <cell r="F1395" t="str">
            <v>ER_2274 - New Substations</v>
          </cell>
          <cell r="G1395" t="str">
            <v>Substation - New Distribution Station Capacity Program</v>
          </cell>
          <cell r="H1395" t="str">
            <v>T&amp;D Engineering</v>
          </cell>
          <cell r="I1395" t="str">
            <v>Performance &amp; Capacity</v>
          </cell>
        </row>
        <row r="1396">
          <cell r="A1396" t="str">
            <v>BI_LD905</v>
          </cell>
          <cell r="B1396" t="str">
            <v>LD905</v>
          </cell>
          <cell r="C1396" t="str">
            <v>BI_LD905 - Clearwater 115kV Sub Rebuild (Dist)</v>
          </cell>
          <cell r="D1396" t="str">
            <v>ER_2204</v>
          </cell>
          <cell r="E1396" t="str">
            <v>2204</v>
          </cell>
          <cell r="F1396" t="str">
            <v>ER_2204 - Substation Rebuilds</v>
          </cell>
          <cell r="G1396" t="str">
            <v>Substation - Station Rebuilds Program</v>
          </cell>
          <cell r="H1396" t="str">
            <v>T&amp;D Engineering</v>
          </cell>
          <cell r="I1396" t="str">
            <v>Asset Condition</v>
          </cell>
        </row>
        <row r="1397">
          <cell r="A1397" t="str">
            <v>BI_LD906</v>
          </cell>
          <cell r="B1397" t="str">
            <v>LD906</v>
          </cell>
          <cell r="C1397" t="str">
            <v>BI_LD906 - Clearwater 115kV Sub SCADA (Dist)</v>
          </cell>
          <cell r="D1397" t="str">
            <v>ER_2606</v>
          </cell>
          <cell r="E1397" t="str">
            <v>2606</v>
          </cell>
          <cell r="F1397" t="str">
            <v>ER_2606 - SCADA to all Substations</v>
          </cell>
          <cell r="G1397" t="str">
            <v>Substation - New Distribution Station Capacity Program</v>
          </cell>
          <cell r="H1397" t="str">
            <v>T&amp;D Engineering</v>
          </cell>
          <cell r="I1397" t="str">
            <v>Performance &amp; Capacity</v>
          </cell>
        </row>
        <row r="1398">
          <cell r="A1398" t="str">
            <v>BI_LD907</v>
          </cell>
          <cell r="B1398" t="str">
            <v>LD907</v>
          </cell>
          <cell r="C1398" t="str">
            <v>BI_LD907 - ORO1282 Grid Modernization</v>
          </cell>
          <cell r="D1398" t="str">
            <v>ER_2470</v>
          </cell>
          <cell r="E1398" t="str">
            <v>2470</v>
          </cell>
          <cell r="F1398" t="str">
            <v>ER_2470 - Dist Grid Modernization</v>
          </cell>
          <cell r="G1398" t="str">
            <v>Distribution Grid Modernization</v>
          </cell>
          <cell r="H1398" t="str">
            <v>T&amp;D Operations</v>
          </cell>
          <cell r="I1398" t="str">
            <v>Asset Condition</v>
          </cell>
        </row>
        <row r="1399">
          <cell r="A1399" t="str">
            <v>BI_LD990</v>
          </cell>
          <cell r="B1399" t="str">
            <v>LD990</v>
          </cell>
          <cell r="C1399" t="str">
            <v>BI_LD990 - LC WA Area - Dx Performance and Capacity</v>
          </cell>
          <cell r="D1399" t="str">
            <v>ER_2516</v>
          </cell>
          <cell r="E1399" t="str">
            <v>2516</v>
          </cell>
          <cell r="F1399" t="str">
            <v>ER_2516 - Distribution - Pullman &amp; Lewis Clark</v>
          </cell>
          <cell r="G1399" t="str">
            <v>Distribution System Enhancements</v>
          </cell>
          <cell r="H1399" t="str">
            <v>T&amp;D Engineering</v>
          </cell>
          <cell r="I1399" t="str">
            <v>Performance &amp; Capacity</v>
          </cell>
        </row>
        <row r="1400">
          <cell r="A1400" t="str">
            <v>BI_LD991</v>
          </cell>
          <cell r="B1400" t="str">
            <v>LD991</v>
          </cell>
          <cell r="C1400" t="str">
            <v>BI_LD991 - LC ID Area - Dx Performance and Capacity</v>
          </cell>
          <cell r="D1400" t="str">
            <v>ER_2516</v>
          </cell>
          <cell r="E1400" t="str">
            <v>2516</v>
          </cell>
          <cell r="F1400" t="str">
            <v>ER_2516 - Distribution - Pullman &amp; Lewis Clark</v>
          </cell>
          <cell r="G1400" t="str">
            <v>Distribution System Enhancements</v>
          </cell>
          <cell r="H1400" t="str">
            <v>T&amp;D Engineering</v>
          </cell>
          <cell r="I1400" t="str">
            <v>Performance &amp; Capacity</v>
          </cell>
        </row>
        <row r="1401">
          <cell r="A1401" t="str">
            <v>BI_LD992</v>
          </cell>
          <cell r="B1401" t="str">
            <v>LD992</v>
          </cell>
          <cell r="C1401" t="str">
            <v>BI_LD992 - Grangeville Area - Dx Performance and Capacity</v>
          </cell>
          <cell r="D1401" t="str">
            <v>ER_2516</v>
          </cell>
          <cell r="E1401" t="str">
            <v>2516</v>
          </cell>
          <cell r="F1401" t="str">
            <v>ER_2516 - Distribution - Pullman &amp; Lewis Clark</v>
          </cell>
          <cell r="G1401" t="str">
            <v>Distribution System Enhancements</v>
          </cell>
          <cell r="H1401" t="str">
            <v>T&amp;D Engineering</v>
          </cell>
          <cell r="I1401" t="str">
            <v>Performance &amp; Capacity</v>
          </cell>
        </row>
        <row r="1402">
          <cell r="A1402" t="str">
            <v>BI_LG101</v>
          </cell>
          <cell r="B1402" t="str">
            <v>LG101</v>
          </cell>
          <cell r="C1402" t="str">
            <v>BI_LG101 - Northeast Combustion Turb Emission Controls</v>
          </cell>
          <cell r="D1402" t="str">
            <v>ER_4112</v>
          </cell>
          <cell r="E1402" t="str">
            <v>4112</v>
          </cell>
          <cell r="F1402" t="str">
            <v>ER_4112 - NECT Emission</v>
          </cell>
          <cell r="G1402" t="str">
            <v>Regular Capital - Pre Business Case</v>
          </cell>
          <cell r="H1402" t="str">
            <v>No Function</v>
          </cell>
          <cell r="I1402" t="str">
            <v>No Driver</v>
          </cell>
        </row>
        <row r="1403">
          <cell r="A1403" t="str">
            <v>BI_LS005</v>
          </cell>
          <cell r="B1403" t="str">
            <v>LS005</v>
          </cell>
          <cell r="C1403" t="str">
            <v>BI_LS005 - Electric Transmission Plant-Storm System</v>
          </cell>
          <cell r="D1403" t="str">
            <v>ER_2051</v>
          </cell>
          <cell r="E1403" t="str">
            <v>2051</v>
          </cell>
          <cell r="F1403" t="str">
            <v>ER_2051 - Electric Transmission Plant-Storm</v>
          </cell>
          <cell r="G1403" t="str">
            <v>Electric Storm</v>
          </cell>
          <cell r="H1403" t="str">
            <v>T&amp;D Operations</v>
          </cell>
          <cell r="I1403" t="str">
            <v>Failed Plant &amp; Operations</v>
          </cell>
        </row>
        <row r="1404">
          <cell r="A1404" t="str">
            <v>BI_LS006</v>
          </cell>
          <cell r="B1404" t="str">
            <v>LS006</v>
          </cell>
          <cell r="C1404" t="str">
            <v>BI_LS006 - Clarkston Heights - Substation Integration</v>
          </cell>
          <cell r="D1404" t="str">
            <v>ER_2274</v>
          </cell>
          <cell r="E1404" t="str">
            <v>2274</v>
          </cell>
          <cell r="F1404" t="str">
            <v>ER_2274 - New Substations</v>
          </cell>
          <cell r="G1404" t="str">
            <v>Substation - New Distribution Station Capacity Program</v>
          </cell>
          <cell r="H1404" t="str">
            <v>T&amp;D Engineering</v>
          </cell>
          <cell r="I1404" t="str">
            <v>Performance &amp; Capacity</v>
          </cell>
        </row>
        <row r="1405">
          <cell r="A1405" t="str">
            <v>BI_LS101</v>
          </cell>
          <cell r="B1405" t="str">
            <v>LS101</v>
          </cell>
          <cell r="C1405" t="str">
            <v>BI_LS101 - Critchfield 115 Sub: P Prop</v>
          </cell>
          <cell r="D1405" t="str">
            <v>ER_2284</v>
          </cell>
          <cell r="E1405" t="str">
            <v>2284</v>
          </cell>
          <cell r="F1405" t="str">
            <v>ER_2284 - Critchfield 115 Sub-Construct</v>
          </cell>
          <cell r="G1405" t="str">
            <v>Regular Capital - Pre Business Case</v>
          </cell>
          <cell r="H1405" t="str">
            <v>No Function</v>
          </cell>
          <cell r="I1405" t="str">
            <v>No Driver</v>
          </cell>
        </row>
        <row r="1406">
          <cell r="A1406" t="str">
            <v>BI_LS102</v>
          </cell>
          <cell r="B1406" t="str">
            <v>LS102</v>
          </cell>
          <cell r="C1406" t="str">
            <v>BI_LS102 - Pound Ln Sub-Upgrade to (2) 30MVA Line-ups (Sub)</v>
          </cell>
          <cell r="D1406" t="str">
            <v>ER_2204</v>
          </cell>
          <cell r="E1406" t="str">
            <v>2204</v>
          </cell>
          <cell r="F1406" t="str">
            <v>ER_2204 - Substation Rebuilds</v>
          </cell>
          <cell r="G1406" t="str">
            <v>Substation - Station Rebuilds Program</v>
          </cell>
          <cell r="H1406" t="str">
            <v>T&amp;D Engineering</v>
          </cell>
          <cell r="I1406" t="str">
            <v>Asset Condition</v>
          </cell>
        </row>
        <row r="1407">
          <cell r="A1407" t="str">
            <v>BI_LS103</v>
          </cell>
          <cell r="B1407" t="str">
            <v>LS103</v>
          </cell>
          <cell r="C1407" t="str">
            <v>BI_LS103 - N Lewiston Autotransformer</v>
          </cell>
          <cell r="D1407" t="str">
            <v>ER_2204</v>
          </cell>
          <cell r="E1407" t="str">
            <v>2204</v>
          </cell>
          <cell r="F1407" t="str">
            <v>ER_2204 - Substation Rebuilds</v>
          </cell>
          <cell r="G1407" t="str">
            <v>Substation - Station Rebuilds Program</v>
          </cell>
          <cell r="H1407" t="str">
            <v>T&amp;D Engineering</v>
          </cell>
          <cell r="I1407" t="str">
            <v>Asset Condition</v>
          </cell>
        </row>
        <row r="1408">
          <cell r="A1408" t="str">
            <v>BI_LS104</v>
          </cell>
          <cell r="B1408" t="str">
            <v>LS104</v>
          </cell>
          <cell r="C1408" t="str">
            <v>BI_LS104 - N Lewiston Auto Replacement</v>
          </cell>
          <cell r="D1408" t="str">
            <v>ER_2628</v>
          </cell>
          <cell r="E1408" t="str">
            <v>2628</v>
          </cell>
          <cell r="F1408" t="str">
            <v>ER_2628 - N Lewiston Auto Replacement</v>
          </cell>
          <cell r="G1408" t="str">
            <v>N Lewiston Autotransformer - Failed Plant</v>
          </cell>
          <cell r="H1408" t="str">
            <v>T&amp;D Engineering</v>
          </cell>
          <cell r="I1408" t="str">
            <v>Failed Plant &amp; Operations</v>
          </cell>
        </row>
        <row r="1409">
          <cell r="A1409" t="str">
            <v>BI_LS112</v>
          </cell>
          <cell r="B1409" t="str">
            <v>LS112</v>
          </cell>
          <cell r="C1409" t="str">
            <v>BI_LS112 - 10Th &amp; Stewart 115 Sub-Inc Cap Xfmr #2/Add Fdr Pos</v>
          </cell>
          <cell r="D1409" t="str">
            <v>ER_2209</v>
          </cell>
          <cell r="E1409" t="str">
            <v>2209</v>
          </cell>
          <cell r="F1409" t="str">
            <v>ER_2209 - Ten-Inc Cap/Fdr Po</v>
          </cell>
          <cell r="G1409" t="str">
            <v>Regular Capital - Pre Business Case</v>
          </cell>
          <cell r="H1409" t="str">
            <v>No Function</v>
          </cell>
          <cell r="I1409" t="str">
            <v>No Driver</v>
          </cell>
        </row>
        <row r="1410">
          <cell r="A1410" t="str">
            <v>BI_LS200</v>
          </cell>
          <cell r="B1410" t="str">
            <v>LS200</v>
          </cell>
          <cell r="C1410" t="str">
            <v>BI_LS200 - Scott Paper Substation Sub - Remove &amp; Salvage</v>
          </cell>
          <cell r="D1410" t="str">
            <v>ER_2558</v>
          </cell>
          <cell r="E1410" t="str">
            <v>2558</v>
          </cell>
          <cell r="F1410" t="str">
            <v>ER_2558 - Scott Paper Substation - Remove &amp; Salvage</v>
          </cell>
          <cell r="G1410" t="str">
            <v>Regular Capital - Pre Business Case</v>
          </cell>
          <cell r="H1410" t="str">
            <v>No Function</v>
          </cell>
          <cell r="I1410" t="str">
            <v>No Driver</v>
          </cell>
        </row>
        <row r="1411">
          <cell r="A1411" t="str">
            <v>BI_LS201</v>
          </cell>
          <cell r="B1411" t="str">
            <v>LS201</v>
          </cell>
          <cell r="C1411" t="str">
            <v>BI_LS201 - Tenth &amp; Stewart 115 Sub: Add Fdr Position</v>
          </cell>
          <cell r="D1411" t="str">
            <v>ER_2209</v>
          </cell>
          <cell r="E1411" t="str">
            <v>2209</v>
          </cell>
          <cell r="F1411" t="str">
            <v>ER_2209 - Ten-Inc Cap/Fdr Po</v>
          </cell>
          <cell r="G1411" t="str">
            <v>Regular Capital - Pre Business Case</v>
          </cell>
          <cell r="H1411" t="str">
            <v>No Function</v>
          </cell>
          <cell r="I1411" t="str">
            <v>No Driver</v>
          </cell>
        </row>
        <row r="1412">
          <cell r="A1412" t="str">
            <v>BI_LS202</v>
          </cell>
          <cell r="B1412" t="str">
            <v>LS202</v>
          </cell>
          <cell r="C1412" t="str">
            <v>BI_LS202 - 10th &amp; Stewart Upgrade Xfmr 1</v>
          </cell>
          <cell r="D1412" t="str">
            <v>ER_2522</v>
          </cell>
          <cell r="E1412" t="str">
            <v>2522</v>
          </cell>
          <cell r="F1412" t="str">
            <v>ER_2522 - 10th &amp; Stewart Dx Int</v>
          </cell>
          <cell r="G1412" t="str">
            <v>Substation - Station Rebuilds Program</v>
          </cell>
          <cell r="H1412" t="str">
            <v>T&amp;D Engineering</v>
          </cell>
          <cell r="I1412" t="str">
            <v>Asset Condition</v>
          </cell>
        </row>
        <row r="1413">
          <cell r="A1413" t="str">
            <v>BI_LS203</v>
          </cell>
          <cell r="B1413" t="str">
            <v>LS203</v>
          </cell>
          <cell r="C1413" t="str">
            <v>BI_LS203 - Hatwai-Replace Breaker A-113 &amp; Assoc Air Switches</v>
          </cell>
          <cell r="D1413" t="str">
            <v>ER_2559</v>
          </cell>
          <cell r="E1413" t="str">
            <v>2559</v>
          </cell>
          <cell r="F1413" t="str">
            <v>ER_2559 - Hatwai-Replace Breaker A-113 &amp; Assoc Air Switches</v>
          </cell>
          <cell r="G1413" t="str">
            <v>Substation - Station Rebuilds Program</v>
          </cell>
          <cell r="H1413" t="str">
            <v>T&amp;D Engineering</v>
          </cell>
          <cell r="I1413" t="str">
            <v>Asset Condition</v>
          </cell>
        </row>
        <row r="1414">
          <cell r="A1414" t="str">
            <v>BI_LS204</v>
          </cell>
          <cell r="B1414" t="str">
            <v>LS204</v>
          </cell>
          <cell r="C1414" t="str">
            <v>BI_LS204 - Lewiston Mill Rd. 115 kV Substation - New Sub</v>
          </cell>
          <cell r="D1414" t="str">
            <v>ER_1107</v>
          </cell>
          <cell r="E1414" t="str">
            <v>1107</v>
          </cell>
          <cell r="F1414" t="str">
            <v>ER_1107 - Lewiston Mill Rd. 115 kV Substation - New Sub</v>
          </cell>
          <cell r="G1414" t="str">
            <v>New Revenue - Growth</v>
          </cell>
          <cell r="H1414" t="str">
            <v>Growth Subfunction</v>
          </cell>
          <cell r="I1414" t="str">
            <v>Customer Requested</v>
          </cell>
        </row>
        <row r="1415">
          <cell r="A1415" t="str">
            <v>BI_LS205</v>
          </cell>
          <cell r="B1415" t="str">
            <v>LS205</v>
          </cell>
          <cell r="C1415" t="str">
            <v>BI_LS205 - Grangeville 115kV Sub - Rebuild</v>
          </cell>
          <cell r="D1415" t="str">
            <v>ER_2204</v>
          </cell>
          <cell r="E1415" t="str">
            <v>2204</v>
          </cell>
          <cell r="F1415" t="str">
            <v>ER_2204 - Substation Rebuilds</v>
          </cell>
          <cell r="G1415" t="str">
            <v>Substation - Station Rebuilds Program</v>
          </cell>
          <cell r="H1415" t="str">
            <v>T&amp;D Engineering</v>
          </cell>
          <cell r="I1415" t="str">
            <v>Asset Condition</v>
          </cell>
        </row>
        <row r="1416">
          <cell r="A1416" t="str">
            <v>BI_LS206</v>
          </cell>
          <cell r="B1416" t="str">
            <v>LS206</v>
          </cell>
          <cell r="C1416" t="str">
            <v>BI_LS206 - N Lewiston 230 - Add Distribution Sub</v>
          </cell>
          <cell r="D1416" t="str">
            <v>ER_2204</v>
          </cell>
          <cell r="E1416" t="str">
            <v>2204</v>
          </cell>
          <cell r="F1416" t="str">
            <v>ER_2204 - Substation Rebuilds</v>
          </cell>
          <cell r="G1416" t="str">
            <v>Substation - Station Rebuilds Program</v>
          </cell>
          <cell r="H1416" t="str">
            <v>T&amp;D Engineering</v>
          </cell>
          <cell r="I1416" t="str">
            <v>Asset Condition</v>
          </cell>
        </row>
        <row r="1417">
          <cell r="A1417" t="str">
            <v>BI_LS207</v>
          </cell>
          <cell r="B1417" t="str">
            <v>LS207</v>
          </cell>
          <cell r="C1417" t="str">
            <v>BI_LS207 - South Lewiston 115 kV - Rebuild Substation</v>
          </cell>
          <cell r="D1417" t="str">
            <v>ER_2204</v>
          </cell>
          <cell r="E1417" t="str">
            <v>2204</v>
          </cell>
          <cell r="F1417" t="str">
            <v>ER_2204 - Substation Rebuilds</v>
          </cell>
          <cell r="G1417" t="str">
            <v>Substation - Station Rebuilds Program</v>
          </cell>
          <cell r="H1417" t="str">
            <v>T&amp;D Engineering</v>
          </cell>
          <cell r="I1417" t="str">
            <v>Asset Condition</v>
          </cell>
        </row>
        <row r="1418">
          <cell r="A1418" t="str">
            <v>BI_LS208</v>
          </cell>
          <cell r="B1418" t="str">
            <v>LS208</v>
          </cell>
          <cell r="C1418" t="str">
            <v>BI_LS208 - Kamiah 115 kV - Rebuild Substation</v>
          </cell>
          <cell r="D1418" t="str">
            <v>ER_2204</v>
          </cell>
          <cell r="E1418" t="str">
            <v>2204</v>
          </cell>
          <cell r="F1418" t="str">
            <v>ER_2204 - Substation Rebuilds</v>
          </cell>
          <cell r="G1418" t="str">
            <v>Substation - Station Rebuilds Program</v>
          </cell>
          <cell r="H1418" t="str">
            <v>T&amp;D Engineering</v>
          </cell>
          <cell r="I1418" t="str">
            <v>Asset Condition</v>
          </cell>
        </row>
        <row r="1419">
          <cell r="A1419" t="str">
            <v>BI_LS300</v>
          </cell>
          <cell r="B1419" t="str">
            <v>LS300</v>
          </cell>
          <cell r="C1419" t="str">
            <v>BI_LS300 - Dry Creek 230 Kv. Sw Station - Construct</v>
          </cell>
          <cell r="D1419" t="str">
            <v>ER_2102</v>
          </cell>
          <cell r="E1419" t="str">
            <v>2102</v>
          </cell>
          <cell r="F1419" t="str">
            <v>ER_2102 - Dry Creek 230 kV Substation - Construct</v>
          </cell>
          <cell r="G1419" t="str">
            <v>Regular Capital - Pre Business Case</v>
          </cell>
          <cell r="H1419" t="str">
            <v>No Function</v>
          </cell>
          <cell r="I1419" t="str">
            <v>No Driver</v>
          </cell>
        </row>
        <row r="1420">
          <cell r="A1420" t="str">
            <v>BI_LS301</v>
          </cell>
          <cell r="B1420" t="str">
            <v>LS301</v>
          </cell>
          <cell r="C1420" t="str">
            <v>BI_LS301 - Lolo 230 Sub - Reinstall Line Position</v>
          </cell>
          <cell r="D1420" t="str">
            <v>ER_2102</v>
          </cell>
          <cell r="E1420" t="str">
            <v>2102</v>
          </cell>
          <cell r="F1420" t="str">
            <v>ER_2102 - Dry Creek 230 kV Substation - Construct</v>
          </cell>
          <cell r="G1420" t="str">
            <v>Regular Capital - Pre Business Case</v>
          </cell>
          <cell r="H1420" t="str">
            <v>No Function</v>
          </cell>
          <cell r="I1420" t="str">
            <v>No Driver</v>
          </cell>
        </row>
        <row r="1421">
          <cell r="A1421" t="str">
            <v>BI_LS302</v>
          </cell>
          <cell r="B1421" t="str">
            <v>LS302</v>
          </cell>
          <cell r="C1421" t="str">
            <v>BI_LS302 - N. Lewiston 230 - Auto Transformer #2</v>
          </cell>
          <cell r="D1421" t="str">
            <v>ER_2102</v>
          </cell>
          <cell r="E1421" t="str">
            <v>2102</v>
          </cell>
          <cell r="F1421" t="str">
            <v>ER_2102 - Dry Creek 230 kV Substation - Construct</v>
          </cell>
          <cell r="G1421" t="str">
            <v>Regular Capital - Pre Business Case</v>
          </cell>
          <cell r="H1421" t="str">
            <v>No Function</v>
          </cell>
          <cell r="I1421" t="str">
            <v>No Driver</v>
          </cell>
        </row>
        <row r="1422">
          <cell r="A1422" t="str">
            <v>BI_LS303</v>
          </cell>
          <cell r="B1422" t="str">
            <v>LS303</v>
          </cell>
          <cell r="C1422" t="str">
            <v>BI_LS303 - N. Lewiston 230 Sub - Reconfigure 230 Bus to 2X2</v>
          </cell>
          <cell r="D1422" t="str">
            <v>ER_2102</v>
          </cell>
          <cell r="E1422" t="str">
            <v>2102</v>
          </cell>
          <cell r="F1422" t="str">
            <v>ER_2102 - Dry Creek 230 kV Substation - Construct</v>
          </cell>
          <cell r="G1422" t="str">
            <v>Regular Capital - Pre Business Case</v>
          </cell>
          <cell r="H1422" t="str">
            <v>No Function</v>
          </cell>
          <cell r="I1422" t="str">
            <v>No Driver</v>
          </cell>
        </row>
        <row r="1423">
          <cell r="A1423" t="str">
            <v>BI_LS304</v>
          </cell>
          <cell r="B1423" t="str">
            <v>LS304</v>
          </cell>
          <cell r="C1423" t="str">
            <v>BI_LS304 - Nez Perce 115 Sub - Add 45 Mvar and Rebuild</v>
          </cell>
          <cell r="D1423" t="str">
            <v>ER_2102</v>
          </cell>
          <cell r="E1423" t="str">
            <v>2102</v>
          </cell>
          <cell r="F1423" t="str">
            <v>ER_2102 - Dry Creek 230 kV Substation - Construct</v>
          </cell>
          <cell r="G1423" t="str">
            <v>Regular Capital - Pre Business Case</v>
          </cell>
          <cell r="H1423" t="str">
            <v>No Function</v>
          </cell>
          <cell r="I1423" t="str">
            <v>No Driver</v>
          </cell>
        </row>
        <row r="1424">
          <cell r="A1424" t="str">
            <v>BI_LS305</v>
          </cell>
          <cell r="B1424" t="str">
            <v>LS305</v>
          </cell>
          <cell r="C1424" t="str">
            <v>BI_LS305 - Wheatland - New 115-13 kV Substation</v>
          </cell>
          <cell r="D1424" t="str">
            <v>ER_2274</v>
          </cell>
          <cell r="E1424" t="str">
            <v>2274</v>
          </cell>
          <cell r="F1424" t="str">
            <v>ER_2274 - New Substations</v>
          </cell>
          <cell r="G1424" t="str">
            <v>Substation - New Distribution Station Capacity Program</v>
          </cell>
          <cell r="H1424" t="str">
            <v>T&amp;D Engineering</v>
          </cell>
          <cell r="I1424" t="str">
            <v>Performance &amp; Capacity</v>
          </cell>
        </row>
        <row r="1425">
          <cell r="A1425" t="str">
            <v>BI_LS306</v>
          </cell>
          <cell r="B1425" t="str">
            <v>LS306</v>
          </cell>
          <cell r="C1425" t="str">
            <v>BI_LS306 - South Region Transmission Voltage Control</v>
          </cell>
          <cell r="D1425" t="str">
            <v>ER_2580</v>
          </cell>
          <cell r="E1425" t="str">
            <v>2580</v>
          </cell>
          <cell r="F1425" t="str">
            <v>ER_2580 - South Region Transmission Voltage Control</v>
          </cell>
          <cell r="G1425" t="str">
            <v>S Region Voltage Control</v>
          </cell>
          <cell r="H1425" t="str">
            <v>T&amp;D Engineering</v>
          </cell>
          <cell r="I1425" t="str">
            <v>Mandatory &amp; Compliance</v>
          </cell>
        </row>
        <row r="1426">
          <cell r="A1426" t="str">
            <v>BI_LS398</v>
          </cell>
          <cell r="B1426" t="str">
            <v>LS398</v>
          </cell>
          <cell r="C1426" t="str">
            <v>BI_LS398 - Holbrook 115 Sub --Inc Fdr Capacity</v>
          </cell>
          <cell r="D1426" t="str">
            <v>ER_2263</v>
          </cell>
          <cell r="E1426" t="str">
            <v>2263</v>
          </cell>
          <cell r="F1426" t="str">
            <v>ER_2263 - Holbrook-Upgrade Fdr</v>
          </cell>
          <cell r="G1426" t="str">
            <v>Regular Capital - Pre Business Case</v>
          </cell>
          <cell r="H1426" t="str">
            <v>No Function</v>
          </cell>
          <cell r="I1426" t="str">
            <v>No Driver</v>
          </cell>
        </row>
        <row r="1427">
          <cell r="A1427" t="str">
            <v>BI_LS401</v>
          </cell>
          <cell r="B1427" t="str">
            <v>LS401</v>
          </cell>
          <cell r="C1427" t="str">
            <v>BI_LS401 - N Lewiston 230 Sub - Upgrade Relays R-413</v>
          </cell>
          <cell r="D1427" t="str">
            <v>ER_2102</v>
          </cell>
          <cell r="E1427" t="str">
            <v>2102</v>
          </cell>
          <cell r="F1427" t="str">
            <v>ER_2102 - Dry Creek 230 kV Substation - Construct</v>
          </cell>
          <cell r="G1427" t="str">
            <v>Regular Capital - Pre Business Case</v>
          </cell>
          <cell r="H1427" t="str">
            <v>No Function</v>
          </cell>
          <cell r="I1427" t="str">
            <v>No Driver</v>
          </cell>
        </row>
        <row r="1428">
          <cell r="A1428" t="str">
            <v>BI_LS402</v>
          </cell>
          <cell r="B1428" t="str">
            <v>LS402</v>
          </cell>
          <cell r="C1428" t="str">
            <v>BI_LS402 - Critchfield 115 - Construct</v>
          </cell>
          <cell r="D1428" t="str">
            <v>ER_2284</v>
          </cell>
          <cell r="E1428" t="str">
            <v>2284</v>
          </cell>
          <cell r="F1428" t="str">
            <v>ER_2284 - Critchfield 115 Sub-Construct</v>
          </cell>
          <cell r="G1428" t="str">
            <v>Regular Capital - Pre Business Case</v>
          </cell>
          <cell r="H1428" t="str">
            <v>No Function</v>
          </cell>
          <cell r="I1428" t="str">
            <v>No Driver</v>
          </cell>
        </row>
        <row r="1429">
          <cell r="A1429" t="str">
            <v>BI_LS403</v>
          </cell>
          <cell r="B1429" t="str">
            <v>LS403</v>
          </cell>
          <cell r="C1429" t="str">
            <v>BI_LS403 - N Lew 230Sub-Modify Protect Relay A-586 Wind Gen</v>
          </cell>
          <cell r="D1429" t="str">
            <v>ER_2115</v>
          </cell>
          <cell r="E1429" t="str">
            <v>2115</v>
          </cell>
          <cell r="F1429" t="str">
            <v>ER_2115 - N. Lewiston 230 Sub - Modify Relay A-586</v>
          </cell>
          <cell r="G1429" t="str">
            <v>Regular Capital - Pre Business Case</v>
          </cell>
          <cell r="H1429" t="str">
            <v>No Function</v>
          </cell>
          <cell r="I1429" t="str">
            <v>No Driver</v>
          </cell>
        </row>
        <row r="1430">
          <cell r="A1430" t="str">
            <v>BI_LS404</v>
          </cell>
          <cell r="B1430" t="str">
            <v>LS404</v>
          </cell>
          <cell r="C1430" t="str">
            <v>BI_LS404 - Clearwater 115 kV Substation Upgrades</v>
          </cell>
          <cell r="D1430" t="str">
            <v>ER_2571</v>
          </cell>
          <cell r="E1430" t="str">
            <v>2571</v>
          </cell>
          <cell r="F1430" t="str">
            <v>ER_2571 - Clearwater 115 kV Substation Upgrades</v>
          </cell>
          <cell r="G1430" t="str">
            <v>Clearwater Sub Upgrades</v>
          </cell>
          <cell r="H1430" t="str">
            <v>T&amp;D Engineering</v>
          </cell>
          <cell r="I1430" t="str">
            <v>No Driver</v>
          </cell>
        </row>
        <row r="1431">
          <cell r="A1431" t="str">
            <v>BI_LS405</v>
          </cell>
          <cell r="B1431" t="str">
            <v>LS405</v>
          </cell>
          <cell r="C1431" t="str">
            <v>BI_LS405 - CLW-LMR Fiber Install</v>
          </cell>
          <cell r="D1431" t="str">
            <v>ER_2274</v>
          </cell>
          <cell r="E1431" t="str">
            <v>2274</v>
          </cell>
          <cell r="F1431" t="str">
            <v>ER_2274 - New Substations</v>
          </cell>
          <cell r="G1431" t="str">
            <v>Substation - New Distribution Station Capacity Program</v>
          </cell>
          <cell r="H1431" t="str">
            <v>T&amp;D Engineering</v>
          </cell>
          <cell r="I1431" t="str">
            <v>Performance &amp; Capacity</v>
          </cell>
        </row>
        <row r="1432">
          <cell r="A1432" t="str">
            <v>BI_LS500</v>
          </cell>
          <cell r="B1432" t="str">
            <v>LS500</v>
          </cell>
          <cell r="C1432" t="str">
            <v>BI_LS500 - Nez Perce 115 Sub-Inst 45 MVAR Cap Bank</v>
          </cell>
          <cell r="D1432" t="str">
            <v>ER_2318</v>
          </cell>
          <cell r="E1432" t="str">
            <v>2318</v>
          </cell>
          <cell r="F1432" t="str">
            <v>ER_2318 - Nez Perce / Grangeville Capacitor Banks</v>
          </cell>
          <cell r="G1432" t="str">
            <v>Regular Capital - Pre Business Case</v>
          </cell>
          <cell r="H1432" t="str">
            <v>No Function</v>
          </cell>
          <cell r="I1432" t="str">
            <v>No Driver</v>
          </cell>
        </row>
        <row r="1433">
          <cell r="A1433" t="str">
            <v>BI_LS501</v>
          </cell>
          <cell r="B1433" t="str">
            <v>LS501</v>
          </cell>
          <cell r="C1433" t="str">
            <v>BI_LS501 - Benewah 230 Sub Add Line Position</v>
          </cell>
          <cell r="D1433" t="str">
            <v>ER_2110</v>
          </cell>
          <cell r="E1433" t="str">
            <v>2110</v>
          </cell>
          <cell r="F1433" t="str">
            <v>ER_2110 - Benewah-Pinecreek Double Circuit 230kV</v>
          </cell>
          <cell r="G1433" t="str">
            <v>Regular Capital - Pre Business Case</v>
          </cell>
          <cell r="H1433" t="str">
            <v>No Function</v>
          </cell>
          <cell r="I1433" t="str">
            <v>No Driver</v>
          </cell>
        </row>
        <row r="1434">
          <cell r="A1434" t="str">
            <v>BI_LS502</v>
          </cell>
          <cell r="B1434" t="str">
            <v>LS502</v>
          </cell>
          <cell r="C1434" t="str">
            <v>BI_LS502 - Wicks - Rplc Fdr 12F2 and Refurbish Sub</v>
          </cell>
          <cell r="D1434" t="str">
            <v>ER_2344</v>
          </cell>
          <cell r="E1434" t="str">
            <v>2344</v>
          </cell>
          <cell r="F1434" t="str">
            <v>ER_2344 - Wicks - Rplc Fdr 12F2 and Refurbish Sub</v>
          </cell>
          <cell r="G1434" t="str">
            <v>Regular Capital - Pre Business Case</v>
          </cell>
          <cell r="H1434" t="str">
            <v>No Function</v>
          </cell>
          <cell r="I1434" t="str">
            <v>No Driver</v>
          </cell>
        </row>
        <row r="1435">
          <cell r="A1435" t="str">
            <v>BI_LS503</v>
          </cell>
          <cell r="B1435" t="str">
            <v>LS503</v>
          </cell>
          <cell r="C1435" t="str">
            <v>BI_LS503 - Grangeville Sub-Install 115kV Capacitor Bank</v>
          </cell>
          <cell r="D1435" t="str">
            <v>ER_2318</v>
          </cell>
          <cell r="E1435" t="str">
            <v>2318</v>
          </cell>
          <cell r="F1435" t="str">
            <v>ER_2318 - Nez Perce / Grangeville Capacitor Banks</v>
          </cell>
          <cell r="G1435" t="str">
            <v>Regular Capital - Pre Business Case</v>
          </cell>
          <cell r="H1435" t="str">
            <v>No Function</v>
          </cell>
          <cell r="I1435" t="str">
            <v>No Driver</v>
          </cell>
        </row>
        <row r="1436">
          <cell r="A1436" t="str">
            <v>BI_LS504</v>
          </cell>
          <cell r="B1436" t="str">
            <v>LS504</v>
          </cell>
          <cell r="C1436" t="str">
            <v>BI_LS504 - Dry Creek Sub-115kV Constr</v>
          </cell>
          <cell r="D1436" t="str">
            <v>ER_2346</v>
          </cell>
          <cell r="E1436" t="str">
            <v>2346</v>
          </cell>
          <cell r="F1436" t="str">
            <v>ER_2346 - Dry Creek - Integrate 115 kV Xsmn</v>
          </cell>
          <cell r="G1436" t="str">
            <v>Regular Capital - Pre Business Case</v>
          </cell>
          <cell r="H1436" t="str">
            <v>No Function</v>
          </cell>
          <cell r="I1436" t="str">
            <v>No Driver</v>
          </cell>
        </row>
        <row r="1437">
          <cell r="A1437" t="str">
            <v>BI_LS505</v>
          </cell>
          <cell r="B1437" t="str">
            <v>LS505</v>
          </cell>
          <cell r="C1437" t="str">
            <v>BI_LS505 - N Lewiston 230 Sub-Upgrade R410 Line Position</v>
          </cell>
          <cell r="D1437" t="str">
            <v>ER_2102</v>
          </cell>
          <cell r="E1437" t="str">
            <v>2102</v>
          </cell>
          <cell r="F1437" t="str">
            <v>ER_2102 - Dry Creek 230 kV Substation - Construct</v>
          </cell>
          <cell r="G1437" t="str">
            <v>Regular Capital - Pre Business Case</v>
          </cell>
          <cell r="H1437" t="str">
            <v>No Function</v>
          </cell>
          <cell r="I1437" t="str">
            <v>No Driver</v>
          </cell>
        </row>
        <row r="1438">
          <cell r="A1438" t="str">
            <v>BI_LS550</v>
          </cell>
          <cell r="B1438" t="str">
            <v>LS550</v>
          </cell>
          <cell r="C1438" t="str">
            <v>BI_LS550 - Sweetwater Sub-New Property</v>
          </cell>
          <cell r="D1438" t="str">
            <v>ER_2372</v>
          </cell>
          <cell r="E1438" t="str">
            <v>2372</v>
          </cell>
          <cell r="F1438" t="str">
            <v>ER_2372 - Sweetwater 115kV Sub-Move Substation</v>
          </cell>
          <cell r="G1438" t="str">
            <v>Regular Capital - Pre Business Case</v>
          </cell>
          <cell r="H1438" t="str">
            <v>No Function</v>
          </cell>
          <cell r="I1438" t="str">
            <v>No Driver</v>
          </cell>
        </row>
        <row r="1439">
          <cell r="A1439" t="str">
            <v>BI_LS551</v>
          </cell>
          <cell r="B1439" t="str">
            <v>LS551</v>
          </cell>
          <cell r="C1439" t="str">
            <v>BI_LS551 - Sweetwater 115kV Sub-Move Substation</v>
          </cell>
          <cell r="D1439" t="str">
            <v>ER_2372</v>
          </cell>
          <cell r="E1439" t="str">
            <v>2372</v>
          </cell>
          <cell r="F1439" t="str">
            <v>ER_2372 - Sweetwater 115kV Sub-Move Substation</v>
          </cell>
          <cell r="G1439" t="str">
            <v>Regular Capital - Pre Business Case</v>
          </cell>
          <cell r="H1439" t="str">
            <v>No Function</v>
          </cell>
          <cell r="I1439" t="str">
            <v>No Driver</v>
          </cell>
        </row>
        <row r="1440">
          <cell r="A1440" t="str">
            <v>BI_LS600</v>
          </cell>
          <cell r="B1440" t="str">
            <v>LS600</v>
          </cell>
          <cell r="C1440" t="str">
            <v>BI_LS600 - Jaype - Remove and Salvage</v>
          </cell>
          <cell r="D1440" t="str">
            <v>ER_2204</v>
          </cell>
          <cell r="E1440" t="str">
            <v>2204</v>
          </cell>
          <cell r="F1440" t="str">
            <v>ER_2204 - Substation Rebuilds</v>
          </cell>
          <cell r="G1440" t="str">
            <v>Substation - Station Rebuilds Program</v>
          </cell>
          <cell r="H1440" t="str">
            <v>T&amp;D Engineering</v>
          </cell>
          <cell r="I1440" t="str">
            <v>Asset Condition</v>
          </cell>
        </row>
        <row r="1441">
          <cell r="A1441" t="str">
            <v>BI_LS611</v>
          </cell>
          <cell r="B1441" t="str">
            <v>LS611</v>
          </cell>
          <cell r="C1441" t="str">
            <v>BI_LS611 - Nez Perce 115kV Sw Sta-Property</v>
          </cell>
          <cell r="D1441" t="str">
            <v>ER_2318</v>
          </cell>
          <cell r="E1441" t="str">
            <v>2318</v>
          </cell>
          <cell r="F1441" t="str">
            <v>ER_2318 - Nez Perce / Grangeville Capacitor Banks</v>
          </cell>
          <cell r="G1441" t="str">
            <v>Regular Capital - Pre Business Case</v>
          </cell>
          <cell r="H1441" t="str">
            <v>No Function</v>
          </cell>
          <cell r="I1441" t="str">
            <v>No Driver</v>
          </cell>
        </row>
        <row r="1442">
          <cell r="A1442" t="str">
            <v>BI_LS635</v>
          </cell>
          <cell r="B1442" t="str">
            <v>LS635</v>
          </cell>
          <cell r="C1442" t="str">
            <v>BI_LS635 - Lolo 230kV Sub-Rebuild 230kV</v>
          </cell>
          <cell r="D1442" t="str">
            <v>ER_2360</v>
          </cell>
          <cell r="E1442" t="str">
            <v>2360</v>
          </cell>
          <cell r="F1442" t="str">
            <v>ER_2360 - Lolo 230 - Rebuild 230 kV Yard</v>
          </cell>
          <cell r="G1442" t="str">
            <v>Regular Capital - Pre Business Case</v>
          </cell>
          <cell r="H1442" t="str">
            <v>No Function</v>
          </cell>
          <cell r="I1442" t="str">
            <v>No Driver</v>
          </cell>
        </row>
        <row r="1443">
          <cell r="A1443" t="str">
            <v>BI_LS662</v>
          </cell>
          <cell r="B1443" t="str">
            <v>LS662</v>
          </cell>
          <cell r="C1443" t="str">
            <v>BI_LS662 - Sweetwater 115kV Sub-Retire &amp; Salvage</v>
          </cell>
          <cell r="D1443" t="str">
            <v>ER_2372</v>
          </cell>
          <cell r="E1443" t="str">
            <v>2372</v>
          </cell>
          <cell r="F1443" t="str">
            <v>ER_2372 - Sweetwater 115kV Sub-Move Substation</v>
          </cell>
          <cell r="G1443" t="str">
            <v>Regular Capital - Pre Business Case</v>
          </cell>
          <cell r="H1443" t="str">
            <v>No Function</v>
          </cell>
          <cell r="I1443" t="str">
            <v>No Driver</v>
          </cell>
        </row>
        <row r="1444">
          <cell r="A1444" t="str">
            <v>BI_LS677</v>
          </cell>
          <cell r="B1444" t="str">
            <v>LS677</v>
          </cell>
          <cell r="C1444" t="str">
            <v>BI_LS677 - Orofino Sub-Add Metering</v>
          </cell>
          <cell r="D1444" t="str">
            <v>ER_2428</v>
          </cell>
          <cell r="E1444" t="str">
            <v>2428</v>
          </cell>
          <cell r="F1444" t="str">
            <v>ER_2428 - Orofino Sub-Add Metering</v>
          </cell>
          <cell r="G1444" t="str">
            <v>Regular Capital - Pre Business Case</v>
          </cell>
          <cell r="H1444" t="str">
            <v>No Function</v>
          </cell>
          <cell r="I1444" t="str">
            <v>No Driver</v>
          </cell>
        </row>
        <row r="1445">
          <cell r="A1445" t="str">
            <v>BI_LS678</v>
          </cell>
          <cell r="B1445" t="str">
            <v>LS678</v>
          </cell>
          <cell r="C1445" t="str">
            <v>BI_LS678 - Holbrook 115 Sub - Install Landscaping</v>
          </cell>
          <cell r="D1445" t="str">
            <v>ER_2272</v>
          </cell>
          <cell r="E1445" t="str">
            <v>2272</v>
          </cell>
          <cell r="F1445" t="str">
            <v>ER_2272 - Holbrook-Install Landscaping</v>
          </cell>
          <cell r="G1445" t="str">
            <v>Regular Capital - Pre Business Case</v>
          </cell>
          <cell r="H1445" t="str">
            <v>No Function</v>
          </cell>
          <cell r="I1445" t="str">
            <v>No Driver</v>
          </cell>
        </row>
        <row r="1446">
          <cell r="A1446" t="str">
            <v>BI_LS709</v>
          </cell>
          <cell r="B1446" t="str">
            <v>LS709</v>
          </cell>
          <cell r="C1446" t="str">
            <v>BI_LS709 - NezPerce 115kV Sub-Rebld&amp;Add 15MVAR Caps</v>
          </cell>
          <cell r="D1446" t="str">
            <v>ER_2318</v>
          </cell>
          <cell r="E1446" t="str">
            <v>2318</v>
          </cell>
          <cell r="F1446" t="str">
            <v>ER_2318 - Nez Perce / Grangeville Capacitor Banks</v>
          </cell>
          <cell r="G1446" t="str">
            <v>Regular Capital - Pre Business Case</v>
          </cell>
          <cell r="H1446" t="str">
            <v>No Function</v>
          </cell>
          <cell r="I1446" t="str">
            <v>No Driver</v>
          </cell>
        </row>
        <row r="1447">
          <cell r="A1447" t="str">
            <v>BI_LS713</v>
          </cell>
          <cell r="B1447" t="str">
            <v>LS713</v>
          </cell>
          <cell r="C1447" t="str">
            <v>BI_LS713 - Dry Creek Sub-Talbot Line</v>
          </cell>
          <cell r="D1447" t="str">
            <v>ER_2070</v>
          </cell>
          <cell r="E1447" t="str">
            <v>2070</v>
          </cell>
          <cell r="F1447" t="str">
            <v>ER_2070 - Trans/Dist/Sub Reimbursable Projects</v>
          </cell>
          <cell r="G1447" t="str">
            <v>T&amp;D Reimbursable</v>
          </cell>
          <cell r="H1447" t="str">
            <v>T&amp;D Engineering</v>
          </cell>
          <cell r="I1447" t="str">
            <v>Customer Requested</v>
          </cell>
        </row>
        <row r="1448">
          <cell r="A1448" t="str">
            <v>BI_LS801</v>
          </cell>
          <cell r="B1448" t="str">
            <v>LS801</v>
          </cell>
          <cell r="C1448" t="str">
            <v>BI_LS801 - Hatwai-Lolo #2 Tx Line Hatwai Station Work</v>
          </cell>
          <cell r="D1448" t="str">
            <v>ER_2578</v>
          </cell>
          <cell r="E1448" t="str">
            <v>2578</v>
          </cell>
          <cell r="F1448" t="str">
            <v>ER_2578 - Hatwai-Lolo #2 230kV Tx Line - New Construction</v>
          </cell>
          <cell r="G1448" t="str">
            <v>Transmission - Performance &amp; Capacity</v>
          </cell>
          <cell r="H1448" t="str">
            <v>T&amp;D Engineering</v>
          </cell>
          <cell r="I1448" t="str">
            <v>Performance &amp; Capacity</v>
          </cell>
        </row>
        <row r="1449">
          <cell r="A1449" t="str">
            <v>BI_LS802</v>
          </cell>
          <cell r="B1449" t="str">
            <v>LS802</v>
          </cell>
          <cell r="C1449" t="str">
            <v>BI_LS802 - Hatwai-Lolo #2 Transmission Line Lolo Station Work</v>
          </cell>
          <cell r="D1449" t="str">
            <v>ER_2578</v>
          </cell>
          <cell r="E1449" t="str">
            <v>2578</v>
          </cell>
          <cell r="F1449" t="str">
            <v>ER_2578 - Hatwai-Lolo #2 230kV Tx Line - New Construction</v>
          </cell>
          <cell r="G1449" t="str">
            <v>Transmission - Performance &amp; Capacity</v>
          </cell>
          <cell r="H1449" t="str">
            <v>T&amp;D Engineering</v>
          </cell>
          <cell r="I1449" t="str">
            <v>Performance &amp; Capacity</v>
          </cell>
        </row>
        <row r="1450">
          <cell r="A1450" t="str">
            <v>BI_LS803</v>
          </cell>
          <cell r="B1450" t="str">
            <v>LS803</v>
          </cell>
          <cell r="C1450" t="str">
            <v>BI_LS803 - Kooskia Substation - Rebuild (Substation)</v>
          </cell>
          <cell r="D1450" t="str">
            <v>ER_2204</v>
          </cell>
          <cell r="E1450" t="str">
            <v>2204</v>
          </cell>
          <cell r="F1450" t="str">
            <v>ER_2204 - Substation Rebuilds</v>
          </cell>
          <cell r="G1450" t="str">
            <v>Substation - Station Rebuilds Program</v>
          </cell>
          <cell r="H1450" t="str">
            <v>T&amp;D Engineering</v>
          </cell>
          <cell r="I1450" t="str">
            <v>Asset Condition</v>
          </cell>
        </row>
        <row r="1451">
          <cell r="A1451" t="str">
            <v>BI_LS804</v>
          </cell>
          <cell r="B1451" t="str">
            <v>LS804</v>
          </cell>
          <cell r="C1451" t="str">
            <v>BI_LS804 - Lolo Substation - Replace 230/115 Auto #1</v>
          </cell>
          <cell r="D1451" t="str">
            <v>ER_2204</v>
          </cell>
          <cell r="E1451" t="str">
            <v>2204</v>
          </cell>
          <cell r="F1451" t="str">
            <v>ER_2204 - Substation Rebuilds</v>
          </cell>
          <cell r="G1451" t="str">
            <v>Substation - Station Rebuilds Program</v>
          </cell>
          <cell r="H1451" t="str">
            <v>T&amp;D Engineering</v>
          </cell>
          <cell r="I1451" t="str">
            <v>Asset Condition</v>
          </cell>
        </row>
        <row r="1452">
          <cell r="A1452" t="str">
            <v>BI_LS805</v>
          </cell>
          <cell r="B1452" t="str">
            <v>LS805</v>
          </cell>
          <cell r="C1452" t="str">
            <v>BI_LS805 - Bryden Canyon 115kV Sub (Replace Sub Equipment)</v>
          </cell>
          <cell r="D1452" t="str">
            <v>ER_2204</v>
          </cell>
          <cell r="E1452" t="str">
            <v>2204</v>
          </cell>
          <cell r="F1452" t="str">
            <v>ER_2204 - Substation Rebuilds</v>
          </cell>
          <cell r="G1452" t="str">
            <v>Substation - Station Rebuilds Program</v>
          </cell>
          <cell r="H1452" t="str">
            <v>T&amp;D Engineering</v>
          </cell>
          <cell r="I1452" t="str">
            <v>Asset Condition</v>
          </cell>
        </row>
        <row r="1453">
          <cell r="A1453" t="str">
            <v>BI_LS806</v>
          </cell>
          <cell r="B1453" t="str">
            <v>LS806</v>
          </cell>
          <cell r="C1453" t="str">
            <v>BI_LS806 - Dry Gulch 115kV Sub- Brownfield (Substation)</v>
          </cell>
          <cell r="D1453" t="str">
            <v>ER_2204</v>
          </cell>
          <cell r="E1453" t="str">
            <v>2204</v>
          </cell>
          <cell r="F1453" t="str">
            <v>ER_2204 - Substation Rebuilds</v>
          </cell>
          <cell r="G1453" t="str">
            <v>Substation - Station Rebuilds Program</v>
          </cell>
          <cell r="H1453" t="str">
            <v>T&amp;D Engineering</v>
          </cell>
          <cell r="I1453" t="str">
            <v>Asset Condition</v>
          </cell>
        </row>
        <row r="1454">
          <cell r="A1454" t="str">
            <v>BI_LS900</v>
          </cell>
          <cell r="B1454" t="str">
            <v>LS900</v>
          </cell>
          <cell r="C1454" t="str">
            <v>BI_LS900 - Lewiston Orchards Ind Dev (LOID) Sub - New (Sub)</v>
          </cell>
          <cell r="D1454" t="str">
            <v>ER_2274</v>
          </cell>
          <cell r="E1454" t="str">
            <v>2274</v>
          </cell>
          <cell r="F1454" t="str">
            <v>ER_2274 - New Substations</v>
          </cell>
          <cell r="G1454" t="str">
            <v>Substation - New Distribution Station Capacity Program</v>
          </cell>
          <cell r="H1454" t="str">
            <v>T&amp;D Engineering</v>
          </cell>
          <cell r="I1454" t="str">
            <v>Performance &amp; Capacity</v>
          </cell>
        </row>
        <row r="1455">
          <cell r="A1455" t="str">
            <v>BI_LS901</v>
          </cell>
          <cell r="B1455" t="str">
            <v>LS901</v>
          </cell>
          <cell r="C1455" t="str">
            <v>BI_LS901 - Lolo Substation - Replace 230/115 Auto #2</v>
          </cell>
          <cell r="D1455" t="str">
            <v>ER_2204</v>
          </cell>
          <cell r="E1455" t="str">
            <v>2204</v>
          </cell>
          <cell r="F1455" t="str">
            <v>ER_2204 - Substation Rebuilds</v>
          </cell>
          <cell r="G1455" t="str">
            <v>Substation - Station Rebuilds Program</v>
          </cell>
          <cell r="H1455" t="str">
            <v>T&amp;D Engineering</v>
          </cell>
          <cell r="I1455" t="str">
            <v>Asset Condition</v>
          </cell>
        </row>
        <row r="1456">
          <cell r="A1456" t="str">
            <v>BI_LS902</v>
          </cell>
          <cell r="B1456" t="str">
            <v>LS902</v>
          </cell>
          <cell r="C1456" t="str">
            <v>BI_LS902 - Clearwater 115kV Sub Rebuild (Sub)</v>
          </cell>
          <cell r="D1456" t="str">
            <v>ER_2204</v>
          </cell>
          <cell r="E1456" t="str">
            <v>2204</v>
          </cell>
          <cell r="F1456" t="str">
            <v>ER_2204 - Substation Rebuilds</v>
          </cell>
          <cell r="G1456" t="str">
            <v>Substation - Station Rebuilds Program</v>
          </cell>
          <cell r="H1456" t="str">
            <v>T&amp;D Engineering</v>
          </cell>
          <cell r="I1456" t="str">
            <v>Asset Condition</v>
          </cell>
        </row>
        <row r="1457">
          <cell r="A1457" t="str">
            <v>BI_LS903</v>
          </cell>
          <cell r="B1457" t="str">
            <v>LS903</v>
          </cell>
          <cell r="C1457" t="str">
            <v>BI_LS903 - Clearwater 115kV Sub SCADA (Sub)</v>
          </cell>
          <cell r="D1457" t="str">
            <v>ER_2606</v>
          </cell>
          <cell r="E1457" t="str">
            <v>2606</v>
          </cell>
          <cell r="F1457" t="str">
            <v>ER_2606 - SCADA to all Substations</v>
          </cell>
          <cell r="G1457" t="str">
            <v>Substation - New Distribution Station Capacity Program</v>
          </cell>
          <cell r="H1457" t="str">
            <v>T&amp;D Engineering</v>
          </cell>
          <cell r="I1457" t="str">
            <v>Performance &amp; Capacity</v>
          </cell>
        </row>
        <row r="1458">
          <cell r="A1458" t="str">
            <v>BI_LS904</v>
          </cell>
          <cell r="B1458" t="str">
            <v>LS904</v>
          </cell>
          <cell r="C1458" t="str">
            <v>BI_LS904 - North Lewiston PRC-002 (Substation Integration)</v>
          </cell>
          <cell r="D1458" t="str">
            <v>ER_2608</v>
          </cell>
          <cell r="E1458" t="str">
            <v>2608</v>
          </cell>
          <cell r="F1458" t="str">
            <v>ER_2608 - Protection System Upgrades for PRC-002</v>
          </cell>
          <cell r="G1458" t="str">
            <v>Protection System Upgrade for PRC-002</v>
          </cell>
          <cell r="H1458" t="str">
            <v>T&amp;D Engineering</v>
          </cell>
          <cell r="I1458" t="str">
            <v>Mandatory &amp; Compliance</v>
          </cell>
        </row>
        <row r="1459">
          <cell r="A1459" t="str">
            <v>BI_LT002</v>
          </cell>
          <cell r="B1459" t="str">
            <v>LT002</v>
          </cell>
          <cell r="C1459" t="str">
            <v>BI_LT002 - Hatwai - Lolo 230 Casino Relocate</v>
          </cell>
          <cell r="D1459" t="str">
            <v>ER_2070</v>
          </cell>
          <cell r="E1459" t="str">
            <v>2070</v>
          </cell>
          <cell r="F1459" t="str">
            <v>ER_2070 - Trans/Dist/Sub Reimbursable Projects</v>
          </cell>
          <cell r="G1459" t="str">
            <v>T&amp;D Reimbursable</v>
          </cell>
          <cell r="H1459" t="str">
            <v>T&amp;D Engineering</v>
          </cell>
          <cell r="I1459" t="str">
            <v>Customer Requested</v>
          </cell>
        </row>
        <row r="1460">
          <cell r="A1460" t="str">
            <v>BI_LT003</v>
          </cell>
          <cell r="B1460" t="str">
            <v>LT003</v>
          </cell>
          <cell r="C1460" t="str">
            <v>BI_LT003 - Hatwai - North Lewiston 230kV Re-Insulate</v>
          </cell>
          <cell r="D1460" t="str">
            <v>ER_2537</v>
          </cell>
          <cell r="E1460" t="str">
            <v>2537</v>
          </cell>
          <cell r="F1460" t="str">
            <v>ER_2537 - Hatwai - North Lewiston 230kV Re-Insulate</v>
          </cell>
          <cell r="G1460" t="str">
            <v>Regular Capital - Pre Business Case</v>
          </cell>
          <cell r="H1460" t="str">
            <v>No Function</v>
          </cell>
          <cell r="I1460" t="str">
            <v>No Driver</v>
          </cell>
        </row>
        <row r="1461">
          <cell r="A1461" t="str">
            <v>BI_LT004</v>
          </cell>
          <cell r="B1461" t="str">
            <v>LT004</v>
          </cell>
          <cell r="C1461" t="str">
            <v>BI_LT004 - Clarkston Heights - Transmission Integration</v>
          </cell>
          <cell r="D1461" t="str">
            <v>ER_2274</v>
          </cell>
          <cell r="E1461" t="str">
            <v>2274</v>
          </cell>
          <cell r="F1461" t="str">
            <v>ER_2274 - New Substations</v>
          </cell>
          <cell r="G1461" t="str">
            <v>Substation - New Distribution Station Capacity Program</v>
          </cell>
          <cell r="H1461" t="str">
            <v>T&amp;D Engineering</v>
          </cell>
          <cell r="I1461" t="str">
            <v>Performance &amp; Capacity</v>
          </cell>
        </row>
        <row r="1462">
          <cell r="A1462" t="str">
            <v>BI_LT100</v>
          </cell>
          <cell r="B1462" t="str">
            <v>LT100</v>
          </cell>
          <cell r="C1462" t="str">
            <v>BI_LT100 - Pound Ln Sub-Upgrade to (2) 30MVA Line-ups (Trans)</v>
          </cell>
          <cell r="D1462" t="str">
            <v>ER_2204</v>
          </cell>
          <cell r="E1462" t="str">
            <v>2204</v>
          </cell>
          <cell r="F1462" t="str">
            <v>ER_2204 - Substation Rebuilds</v>
          </cell>
          <cell r="G1462" t="str">
            <v>Substation - Station Rebuilds Program</v>
          </cell>
          <cell r="H1462" t="str">
            <v>T&amp;D Engineering</v>
          </cell>
          <cell r="I1462" t="str">
            <v>Asset Condition</v>
          </cell>
        </row>
        <row r="1463">
          <cell r="A1463" t="str">
            <v>BI_LT120</v>
          </cell>
          <cell r="B1463" t="str">
            <v>LT120</v>
          </cell>
          <cell r="C1463" t="str">
            <v>BI_LT120 - Hatwai-N Lew 230 Recond</v>
          </cell>
          <cell r="D1463" t="str">
            <v>ER_2456</v>
          </cell>
          <cell r="E1463" t="str">
            <v>2456</v>
          </cell>
          <cell r="F1463" t="str">
            <v>ER_2456 - Hatwai-N Lew 230 Recond</v>
          </cell>
          <cell r="G1463" t="str">
            <v>Regular Capital - Pre Business Case</v>
          </cell>
          <cell r="H1463" t="str">
            <v>No Function</v>
          </cell>
          <cell r="I1463" t="str">
            <v>No Driver</v>
          </cell>
        </row>
        <row r="1464">
          <cell r="A1464" t="str">
            <v>BI_LT200</v>
          </cell>
          <cell r="B1464" t="str">
            <v>LT200</v>
          </cell>
          <cell r="C1464" t="str">
            <v>BI_LT200 - Wheatland Substation New: Transmission Integration</v>
          </cell>
          <cell r="D1464" t="str">
            <v>ER_2274</v>
          </cell>
          <cell r="E1464" t="str">
            <v>2274</v>
          </cell>
          <cell r="F1464" t="str">
            <v>ER_2274 - New Substations</v>
          </cell>
          <cell r="G1464" t="str">
            <v>Substation - New Distribution Station Capacity Program</v>
          </cell>
          <cell r="H1464" t="str">
            <v>T&amp;D Engineering</v>
          </cell>
          <cell r="I1464" t="str">
            <v>Performance &amp; Capacity</v>
          </cell>
        </row>
        <row r="1465">
          <cell r="A1465" t="str">
            <v>BI_LT201</v>
          </cell>
          <cell r="B1465" t="str">
            <v>LT201</v>
          </cell>
          <cell r="C1465" t="str">
            <v>BI_LT201 - Scott Paper Substation Trans - Remove &amp; Salvage</v>
          </cell>
          <cell r="D1465" t="str">
            <v>ER_2558</v>
          </cell>
          <cell r="E1465" t="str">
            <v>2558</v>
          </cell>
          <cell r="F1465" t="str">
            <v>ER_2558 - Scott Paper Substation - Remove &amp; Salvage</v>
          </cell>
          <cell r="G1465" t="str">
            <v>Regular Capital - Pre Business Case</v>
          </cell>
          <cell r="H1465" t="str">
            <v>No Function</v>
          </cell>
          <cell r="I1465" t="str">
            <v>No Driver</v>
          </cell>
        </row>
        <row r="1466">
          <cell r="A1466" t="str">
            <v>BI_LT202</v>
          </cell>
          <cell r="B1466" t="str">
            <v>LT202</v>
          </cell>
          <cell r="C1466" t="str">
            <v>BI_LT202 - Lolo-Oxbow 230kV Transmission Line LiDAR</v>
          </cell>
          <cell r="D1466" t="str">
            <v>ER_2560</v>
          </cell>
          <cell r="E1466" t="str">
            <v>2560</v>
          </cell>
          <cell r="F1466" t="str">
            <v>ER_2560 - Line Ratings Mitigation Project</v>
          </cell>
          <cell r="G1466" t="str">
            <v>Transmission - NERC High Priority Mitigation</v>
          </cell>
          <cell r="H1466" t="str">
            <v>T&amp;D Engineering</v>
          </cell>
          <cell r="I1466" t="str">
            <v>Mandatory &amp; Compliance</v>
          </cell>
        </row>
        <row r="1467">
          <cell r="A1467" t="str">
            <v>BI_LT203</v>
          </cell>
          <cell r="B1467" t="str">
            <v>LT203</v>
          </cell>
          <cell r="C1467" t="str">
            <v>BI_LT203 - Clearwater-Lolo#2 115: Underbuild 10&amp; Stew Fdr</v>
          </cell>
          <cell r="D1467" t="str">
            <v>ER_2209</v>
          </cell>
          <cell r="E1467" t="str">
            <v>2209</v>
          </cell>
          <cell r="F1467" t="str">
            <v>ER_2209 - Ten-Inc Cap/Fdr Po</v>
          </cell>
          <cell r="G1467" t="str">
            <v>Regular Capital - Pre Business Case</v>
          </cell>
          <cell r="H1467" t="str">
            <v>No Function</v>
          </cell>
          <cell r="I1467" t="str">
            <v>No Driver</v>
          </cell>
        </row>
        <row r="1468">
          <cell r="A1468" t="str">
            <v>BI_LT204</v>
          </cell>
          <cell r="B1468" t="str">
            <v>LT204</v>
          </cell>
          <cell r="C1468" t="str">
            <v>BI_LT204 - Replace Faulty Insulators</v>
          </cell>
          <cell r="D1468" t="str">
            <v>ER_3003</v>
          </cell>
          <cell r="E1468" t="str">
            <v>3003</v>
          </cell>
          <cell r="F1468" t="str">
            <v>ER_3003 - Gas Replace-St&amp;Hwy</v>
          </cell>
          <cell r="G1468" t="str">
            <v>Gas Replacement Street and Highway Program</v>
          </cell>
          <cell r="H1468" t="str">
            <v>Gas Subfunction</v>
          </cell>
          <cell r="I1468" t="str">
            <v>Mandatory &amp; Compliance</v>
          </cell>
        </row>
        <row r="1469">
          <cell r="A1469" t="str">
            <v>BI_LT205</v>
          </cell>
          <cell r="B1469" t="str">
            <v>LT205</v>
          </cell>
          <cell r="C1469" t="str">
            <v>BI_LT205 - Hatwai-North Lewiston 230kV Transmission Ln: LiDAR</v>
          </cell>
          <cell r="D1469" t="str">
            <v>ER_2560</v>
          </cell>
          <cell r="E1469" t="str">
            <v>2560</v>
          </cell>
          <cell r="F1469" t="str">
            <v>ER_2560 - Line Ratings Mitigation Project</v>
          </cell>
          <cell r="G1469" t="str">
            <v>Transmission - NERC High Priority Mitigation</v>
          </cell>
          <cell r="H1469" t="str">
            <v>T&amp;D Engineering</v>
          </cell>
          <cell r="I1469" t="str">
            <v>Mandatory &amp; Compliance</v>
          </cell>
        </row>
        <row r="1470">
          <cell r="A1470" t="str">
            <v>BI_LT300</v>
          </cell>
          <cell r="B1470" t="str">
            <v>LT300</v>
          </cell>
          <cell r="C1470" t="str">
            <v>BI_LT300 - Dry Creek 230 Kv: Integrate Transmission</v>
          </cell>
          <cell r="D1470" t="str">
            <v>ER_2102</v>
          </cell>
          <cell r="E1470" t="str">
            <v>2102</v>
          </cell>
          <cell r="F1470" t="str">
            <v>ER_2102 - Dry Creek 230 kV Substation - Construct</v>
          </cell>
          <cell r="G1470" t="str">
            <v>Regular Capital - Pre Business Case</v>
          </cell>
          <cell r="H1470" t="str">
            <v>No Function</v>
          </cell>
          <cell r="I1470" t="str">
            <v>No Driver</v>
          </cell>
        </row>
        <row r="1471">
          <cell r="A1471" t="str">
            <v>BI_LT301</v>
          </cell>
          <cell r="B1471" t="str">
            <v>LT301</v>
          </cell>
          <cell r="C1471" t="str">
            <v>BI_LT301 - Dry Creek-Lolo 230kV Trans Line: LiDAR</v>
          </cell>
          <cell r="D1471" t="str">
            <v>ER_2560</v>
          </cell>
          <cell r="E1471" t="str">
            <v>2560</v>
          </cell>
          <cell r="F1471" t="str">
            <v>ER_2560 - Line Ratings Mitigation Project</v>
          </cell>
          <cell r="G1471" t="str">
            <v>Transmission - NERC High Priority Mitigation</v>
          </cell>
          <cell r="H1471" t="str">
            <v>T&amp;D Engineering</v>
          </cell>
          <cell r="I1471" t="str">
            <v>Mandatory &amp; Compliance</v>
          </cell>
        </row>
        <row r="1472">
          <cell r="A1472" t="str">
            <v>BI_LT302</v>
          </cell>
          <cell r="B1472" t="str">
            <v>LT302</v>
          </cell>
          <cell r="C1472" t="str">
            <v>BI_LT302 - Hatwai-Lolo 230kV Trans Line: LiDAR</v>
          </cell>
          <cell r="D1472" t="str">
            <v>ER_2560</v>
          </cell>
          <cell r="E1472" t="str">
            <v>2560</v>
          </cell>
          <cell r="F1472" t="str">
            <v>ER_2560 - Line Ratings Mitigation Project</v>
          </cell>
          <cell r="G1472" t="str">
            <v>Transmission - NERC High Priority Mitigation</v>
          </cell>
          <cell r="H1472" t="str">
            <v>T&amp;D Engineering</v>
          </cell>
          <cell r="I1472" t="str">
            <v>Mandatory &amp; Compliance</v>
          </cell>
        </row>
        <row r="1473">
          <cell r="A1473" t="str">
            <v>BI_LT303</v>
          </cell>
          <cell r="B1473" t="str">
            <v>LT303</v>
          </cell>
          <cell r="C1473" t="str">
            <v>BI_LT303 - Dry Creek-N Lewiston 230kV Trans Line: LiDAR</v>
          </cell>
          <cell r="D1473" t="str">
            <v>ER_2560</v>
          </cell>
          <cell r="E1473" t="str">
            <v>2560</v>
          </cell>
          <cell r="F1473" t="str">
            <v>ER_2560 - Line Ratings Mitigation Project</v>
          </cell>
          <cell r="G1473" t="str">
            <v>Transmission - NERC High Priority Mitigation</v>
          </cell>
          <cell r="H1473" t="str">
            <v>T&amp;D Engineering</v>
          </cell>
          <cell r="I1473" t="str">
            <v>Mandatory &amp; Compliance</v>
          </cell>
        </row>
        <row r="1474">
          <cell r="A1474" t="str">
            <v>BI_LT304</v>
          </cell>
          <cell r="B1474" t="str">
            <v>LT304</v>
          </cell>
          <cell r="C1474" t="str">
            <v>BI_LT304 - Hatwai-Lolo #2 230kV Tx Line - New Construction</v>
          </cell>
          <cell r="D1474" t="str">
            <v>ER_2578</v>
          </cell>
          <cell r="E1474" t="str">
            <v>2578</v>
          </cell>
          <cell r="F1474" t="str">
            <v>ER_2578 - Hatwai-Lolo #2 230kV Tx Line - New Construction</v>
          </cell>
          <cell r="G1474" t="str">
            <v>Transmission - Performance &amp; Capacity</v>
          </cell>
          <cell r="H1474" t="str">
            <v>T&amp;D Engineering</v>
          </cell>
          <cell r="I1474" t="str">
            <v>Performance &amp; Capacity</v>
          </cell>
        </row>
        <row r="1475">
          <cell r="A1475" t="str">
            <v>BI_LT305</v>
          </cell>
          <cell r="B1475" t="str">
            <v>LT305</v>
          </cell>
          <cell r="C1475" t="str">
            <v>BI_LT305 - Grangeville Sub 115-13-34.5kV Rbd - Tx Integration</v>
          </cell>
          <cell r="D1475" t="str">
            <v>ER_2204</v>
          </cell>
          <cell r="E1475" t="str">
            <v>2204</v>
          </cell>
          <cell r="F1475" t="str">
            <v>ER_2204 - Substation Rebuilds</v>
          </cell>
          <cell r="G1475" t="str">
            <v>Substation - Station Rebuilds Program</v>
          </cell>
          <cell r="H1475" t="str">
            <v>T&amp;D Engineering</v>
          </cell>
          <cell r="I1475" t="str">
            <v>Asset Condition</v>
          </cell>
        </row>
        <row r="1476">
          <cell r="A1476" t="str">
            <v>BI_LT306</v>
          </cell>
          <cell r="B1476" t="str">
            <v>LT306</v>
          </cell>
          <cell r="C1476" t="str">
            <v>BI_LT306 - Dry Creek-Talbot 230kV - Med Priority Rtgs Mit</v>
          </cell>
          <cell r="D1476" t="str">
            <v>ER_2581</v>
          </cell>
          <cell r="E1476" t="str">
            <v>2581</v>
          </cell>
          <cell r="F1476" t="str">
            <v>ER_2581 - Medium Priority Ratings Mitigation</v>
          </cell>
          <cell r="G1476" t="str">
            <v>Transmission NERC Medium-Risk Priority Lines Mitigation</v>
          </cell>
          <cell r="H1476" t="str">
            <v>T&amp;D Engineering</v>
          </cell>
          <cell r="I1476" t="str">
            <v>Mandatory &amp; Compliance</v>
          </cell>
        </row>
        <row r="1477">
          <cell r="A1477" t="str">
            <v>BI_LT307</v>
          </cell>
          <cell r="B1477" t="str">
            <v>LT307</v>
          </cell>
          <cell r="C1477" t="str">
            <v>BI_LT307 - N Lewiston- Shawnee 230kV - Med Priority Rtgs Mit</v>
          </cell>
          <cell r="D1477" t="str">
            <v>ER_2581</v>
          </cell>
          <cell r="E1477" t="str">
            <v>2581</v>
          </cell>
          <cell r="F1477" t="str">
            <v>ER_2581 - Medium Priority Ratings Mitigation</v>
          </cell>
          <cell r="G1477" t="str">
            <v>Transmission NERC Medium-Risk Priority Lines Mitigation</v>
          </cell>
          <cell r="H1477" t="str">
            <v>T&amp;D Engineering</v>
          </cell>
          <cell r="I1477" t="str">
            <v>Mandatory &amp; Compliance</v>
          </cell>
        </row>
        <row r="1478">
          <cell r="A1478" t="str">
            <v>BI_LT308</v>
          </cell>
          <cell r="B1478" t="str">
            <v>LT308</v>
          </cell>
          <cell r="C1478" t="str">
            <v>BI_LT308 - Walla Walla-Wanapum 230kV - Med Priority Rtgs Mit</v>
          </cell>
          <cell r="D1478" t="str">
            <v>ER_2581</v>
          </cell>
          <cell r="E1478" t="str">
            <v>2581</v>
          </cell>
          <cell r="F1478" t="str">
            <v>ER_2581 - Medium Priority Ratings Mitigation</v>
          </cell>
          <cell r="G1478" t="str">
            <v>Transmission NERC Medium-Risk Priority Lines Mitigation</v>
          </cell>
          <cell r="H1478" t="str">
            <v>T&amp;D Engineering</v>
          </cell>
          <cell r="I1478" t="str">
            <v>Mandatory &amp; Compliance</v>
          </cell>
        </row>
        <row r="1479">
          <cell r="A1479" t="str">
            <v>BI_LT401</v>
          </cell>
          <cell r="B1479" t="str">
            <v>LT401</v>
          </cell>
          <cell r="C1479" t="str">
            <v>BI_LT401 - Dry Creek-Lolo 230 Kv: Replace Spar Arms</v>
          </cell>
          <cell r="D1479" t="str">
            <v>ER_2057</v>
          </cell>
          <cell r="E1479" t="str">
            <v>2057</v>
          </cell>
          <cell r="F1479" t="str">
            <v>ER_2057 - Transmission Minor Rebuild</v>
          </cell>
          <cell r="G1479" t="str">
            <v>Transmission - Minor Rebuild</v>
          </cell>
          <cell r="H1479" t="str">
            <v>T&amp;D Engineering</v>
          </cell>
          <cell r="I1479" t="str">
            <v>Asset Condition</v>
          </cell>
        </row>
        <row r="1480">
          <cell r="A1480" t="str">
            <v>BI_LT402</v>
          </cell>
          <cell r="B1480" t="str">
            <v>LT402</v>
          </cell>
          <cell r="C1480" t="str">
            <v>BI_LT402 - Clearwater 115 kV Transmission Line Upgrade</v>
          </cell>
          <cell r="D1480" t="str">
            <v>ER_2571</v>
          </cell>
          <cell r="E1480" t="str">
            <v>2571</v>
          </cell>
          <cell r="F1480" t="str">
            <v>ER_2571 - Clearwater 115 kV Substation Upgrades</v>
          </cell>
          <cell r="G1480" t="str">
            <v>Clearwater Sub Upgrades</v>
          </cell>
          <cell r="H1480" t="str">
            <v>T&amp;D Engineering</v>
          </cell>
          <cell r="I1480" t="str">
            <v>No Driver</v>
          </cell>
        </row>
        <row r="1481">
          <cell r="A1481" t="str">
            <v>BI_LT403</v>
          </cell>
          <cell r="B1481" t="str">
            <v>LT403</v>
          </cell>
          <cell r="C1481" t="str">
            <v>BI_LT403 - Lewiston Mill Rd. 115 kV Substation Integration</v>
          </cell>
          <cell r="D1481" t="str">
            <v>ER_1107</v>
          </cell>
          <cell r="E1481" t="str">
            <v>1107</v>
          </cell>
          <cell r="F1481" t="str">
            <v>ER_1107 - Lewiston Mill Rd. 115 kV Substation - New Sub</v>
          </cell>
          <cell r="G1481" t="str">
            <v>New Revenue - Growth</v>
          </cell>
          <cell r="H1481" t="str">
            <v>Growth Subfunction</v>
          </cell>
          <cell r="I1481" t="str">
            <v>Customer Requested</v>
          </cell>
        </row>
        <row r="1482">
          <cell r="A1482" t="str">
            <v>BI_LT412</v>
          </cell>
          <cell r="B1482" t="str">
            <v>LT412</v>
          </cell>
          <cell r="C1482" t="str">
            <v>BI_LT412 - Dry Creek-N Lewiston 230 Kv Uprate</v>
          </cell>
          <cell r="D1482" t="str">
            <v>ER_2102</v>
          </cell>
          <cell r="E1482" t="str">
            <v>2102</v>
          </cell>
          <cell r="F1482" t="str">
            <v>ER_2102 - Dry Creek 230 kV Substation - Construct</v>
          </cell>
          <cell r="G1482" t="str">
            <v>Regular Capital - Pre Business Case</v>
          </cell>
          <cell r="H1482" t="str">
            <v>No Function</v>
          </cell>
          <cell r="I1482" t="str">
            <v>No Driver</v>
          </cell>
        </row>
        <row r="1483">
          <cell r="A1483" t="str">
            <v>BI_LT415</v>
          </cell>
          <cell r="B1483" t="str">
            <v>LT415</v>
          </cell>
          <cell r="C1483" t="str">
            <v>BI_LT415 - Dry Creek-Lolo 230 Kv: Upgrade for Fiber Optic</v>
          </cell>
          <cell r="D1483" t="str">
            <v>ER_2102</v>
          </cell>
          <cell r="E1483" t="str">
            <v>2102</v>
          </cell>
          <cell r="F1483" t="str">
            <v>ER_2102 - Dry Creek 230 kV Substation - Construct</v>
          </cell>
          <cell r="G1483" t="str">
            <v>Regular Capital - Pre Business Case</v>
          </cell>
          <cell r="H1483" t="str">
            <v>No Function</v>
          </cell>
          <cell r="I1483" t="str">
            <v>No Driver</v>
          </cell>
        </row>
        <row r="1484">
          <cell r="A1484" t="str">
            <v>BI_LT420</v>
          </cell>
          <cell r="B1484" t="str">
            <v>LT420</v>
          </cell>
          <cell r="C1484" t="str">
            <v>BI_LT420 - Hatwai-Lolo 230 Kv: Reconductor</v>
          </cell>
          <cell r="D1484" t="str">
            <v>ER_2102</v>
          </cell>
          <cell r="E1484" t="str">
            <v>2102</v>
          </cell>
          <cell r="F1484" t="str">
            <v>ER_2102 - Dry Creek 230 kV Substation - Construct</v>
          </cell>
          <cell r="G1484" t="str">
            <v>Regular Capital - Pre Business Case</v>
          </cell>
          <cell r="H1484" t="str">
            <v>No Function</v>
          </cell>
          <cell r="I1484" t="str">
            <v>No Driver</v>
          </cell>
        </row>
        <row r="1485">
          <cell r="A1485" t="str">
            <v>BI_LT425</v>
          </cell>
          <cell r="B1485" t="str">
            <v>LT425</v>
          </cell>
          <cell r="C1485" t="str">
            <v>BI_LT425 - Hatwai-N Lew 230 Kv: Reconductor</v>
          </cell>
          <cell r="D1485" t="str">
            <v>ER_2102</v>
          </cell>
          <cell r="E1485" t="str">
            <v>2102</v>
          </cell>
          <cell r="F1485" t="str">
            <v>ER_2102 - Dry Creek 230 kV Substation - Construct</v>
          </cell>
          <cell r="G1485" t="str">
            <v>Regular Capital - Pre Business Case</v>
          </cell>
          <cell r="H1485" t="str">
            <v>No Function</v>
          </cell>
          <cell r="I1485" t="str">
            <v>No Driver</v>
          </cell>
        </row>
        <row r="1486">
          <cell r="A1486" t="str">
            <v>BI_LT500</v>
          </cell>
          <cell r="B1486" t="str">
            <v>LT500</v>
          </cell>
          <cell r="C1486" t="str">
            <v>BI_LT500 - Grangeville-NP 2 115 minor rbld</v>
          </cell>
          <cell r="D1486" t="str">
            <v>ER_2057</v>
          </cell>
          <cell r="E1486" t="str">
            <v>2057</v>
          </cell>
          <cell r="F1486" t="str">
            <v>ER_2057 - Transmission Minor Rebuild</v>
          </cell>
          <cell r="G1486" t="str">
            <v>Transmission - Minor Rebuild</v>
          </cell>
          <cell r="H1486" t="str">
            <v>T&amp;D Engineering</v>
          </cell>
          <cell r="I1486" t="str">
            <v>Asset Condition</v>
          </cell>
        </row>
        <row r="1487">
          <cell r="A1487" t="str">
            <v>BI_LT501</v>
          </cell>
          <cell r="B1487" t="str">
            <v>LT501</v>
          </cell>
          <cell r="C1487" t="str">
            <v>BI_LT501 - Critchfield 115 const xmsn tap</v>
          </cell>
          <cell r="D1487" t="str">
            <v>ER_2284</v>
          </cell>
          <cell r="E1487" t="str">
            <v>2284</v>
          </cell>
          <cell r="F1487" t="str">
            <v>ER_2284 - Critchfield 115 Sub-Construct</v>
          </cell>
          <cell r="G1487" t="str">
            <v>Regular Capital - Pre Business Case</v>
          </cell>
          <cell r="H1487" t="str">
            <v>No Function</v>
          </cell>
          <cell r="I1487" t="str">
            <v>No Driver</v>
          </cell>
        </row>
        <row r="1488">
          <cell r="A1488" t="str">
            <v>BI_LT502</v>
          </cell>
          <cell r="B1488" t="str">
            <v>LT502</v>
          </cell>
          <cell r="C1488" t="str">
            <v>BI_LT502 - Dry Creek - Integrate 115 kV Xsmn</v>
          </cell>
          <cell r="D1488" t="str">
            <v>ER_2346</v>
          </cell>
          <cell r="E1488" t="str">
            <v>2346</v>
          </cell>
          <cell r="F1488" t="str">
            <v>ER_2346 - Dry Creek - Integrate 115 kV Xsmn</v>
          </cell>
          <cell r="G1488" t="str">
            <v>Regular Capital - Pre Business Case</v>
          </cell>
          <cell r="H1488" t="str">
            <v>No Function</v>
          </cell>
          <cell r="I1488" t="str">
            <v>No Driver</v>
          </cell>
        </row>
        <row r="1489">
          <cell r="A1489" t="str">
            <v>BI_LT503</v>
          </cell>
          <cell r="B1489" t="str">
            <v>LT503</v>
          </cell>
          <cell r="C1489" t="str">
            <v>BI_LT503 - Lolo 230 - Xsmn Integration</v>
          </cell>
          <cell r="D1489" t="str">
            <v>ER_2360</v>
          </cell>
          <cell r="E1489" t="str">
            <v>2360</v>
          </cell>
          <cell r="F1489" t="str">
            <v>ER_2360 - Lolo 230 - Rebuild 230 kV Yard</v>
          </cell>
          <cell r="G1489" t="str">
            <v>Regular Capital - Pre Business Case</v>
          </cell>
          <cell r="H1489" t="str">
            <v>No Function</v>
          </cell>
          <cell r="I1489" t="str">
            <v>No Driver</v>
          </cell>
        </row>
        <row r="1490">
          <cell r="A1490" t="str">
            <v>BI_LT504</v>
          </cell>
          <cell r="B1490" t="str">
            <v>LT504</v>
          </cell>
          <cell r="C1490" t="str">
            <v>BI_LT504 - Lolo-Nez Perce 115kV:Tap Sweetwater Sub</v>
          </cell>
          <cell r="D1490" t="str">
            <v>ER_2372</v>
          </cell>
          <cell r="E1490" t="str">
            <v>2372</v>
          </cell>
          <cell r="F1490" t="str">
            <v>ER_2372 - Sweetwater 115kV Sub-Move Substation</v>
          </cell>
          <cell r="G1490" t="str">
            <v>Regular Capital - Pre Business Case</v>
          </cell>
          <cell r="H1490" t="str">
            <v>No Function</v>
          </cell>
          <cell r="I1490" t="str">
            <v>No Driver</v>
          </cell>
        </row>
        <row r="1491">
          <cell r="A1491" t="str">
            <v>BI_LT510</v>
          </cell>
          <cell r="B1491" t="str">
            <v>LT510</v>
          </cell>
          <cell r="C1491" t="str">
            <v>BI_LT510 - Lolo-Nez Perce 115kV: Minor Rebuild</v>
          </cell>
          <cell r="D1491" t="str">
            <v>ER_2057</v>
          </cell>
          <cell r="E1491" t="str">
            <v>2057</v>
          </cell>
          <cell r="F1491" t="str">
            <v>ER_2057 - Transmission Minor Rebuild</v>
          </cell>
          <cell r="G1491" t="str">
            <v>Transmission - Minor Rebuild</v>
          </cell>
          <cell r="H1491" t="str">
            <v>T&amp;D Engineering</v>
          </cell>
          <cell r="I1491" t="str">
            <v>Asset Condition</v>
          </cell>
        </row>
        <row r="1492">
          <cell r="A1492" t="str">
            <v>BI_LT612</v>
          </cell>
          <cell r="B1492" t="str">
            <v>LT612</v>
          </cell>
          <cell r="C1492" t="str">
            <v>BI_LT612 - WA AMR</v>
          </cell>
          <cell r="D1492" t="str">
            <v>ER_7301</v>
          </cell>
          <cell r="E1492" t="str">
            <v>7301</v>
          </cell>
          <cell r="F1492" t="str">
            <v>ER_7301 - WA AMR</v>
          </cell>
          <cell r="G1492" t="str">
            <v>Regular Capital - Pre Business Case</v>
          </cell>
          <cell r="H1492" t="str">
            <v>No Function</v>
          </cell>
          <cell r="I1492" t="str">
            <v>No Driver</v>
          </cell>
        </row>
        <row r="1493">
          <cell r="A1493" t="str">
            <v>BI_LT613</v>
          </cell>
          <cell r="B1493" t="str">
            <v>LT613</v>
          </cell>
          <cell r="C1493" t="str">
            <v>BI_LT613 - Hatwai-Lolo 230:Temp Nezperce Casino</v>
          </cell>
          <cell r="D1493" t="str">
            <v>ER_2070</v>
          </cell>
          <cell r="E1493" t="str">
            <v>2070</v>
          </cell>
          <cell r="F1493" t="str">
            <v>ER_2070 - Trans/Dist/Sub Reimbursable Projects</v>
          </cell>
          <cell r="G1493" t="str">
            <v>T&amp;D Reimbursable</v>
          </cell>
          <cell r="H1493" t="str">
            <v>T&amp;D Engineering</v>
          </cell>
          <cell r="I1493" t="str">
            <v>Customer Requested</v>
          </cell>
        </row>
        <row r="1494">
          <cell r="A1494" t="str">
            <v>BI_LT663</v>
          </cell>
          <cell r="B1494" t="str">
            <v>LT663</v>
          </cell>
          <cell r="C1494" t="str">
            <v>BI_LT663 - Hatwai-Lolo 230:Relocate Nezperce Casino</v>
          </cell>
          <cell r="D1494" t="str">
            <v>ER_2070</v>
          </cell>
          <cell r="E1494" t="str">
            <v>2070</v>
          </cell>
          <cell r="F1494" t="str">
            <v>ER_2070 - Trans/Dist/Sub Reimbursable Projects</v>
          </cell>
          <cell r="G1494" t="str">
            <v>T&amp;D Reimbursable</v>
          </cell>
          <cell r="H1494" t="str">
            <v>T&amp;D Engineering</v>
          </cell>
          <cell r="I1494" t="str">
            <v>Customer Requested</v>
          </cell>
        </row>
        <row r="1495">
          <cell r="A1495" t="str">
            <v>BI_LT700</v>
          </cell>
          <cell r="B1495" t="str">
            <v>LT700</v>
          </cell>
          <cell r="C1495" t="str">
            <v>BI_LT700 - Spalding (CWP) 115 Tap</v>
          </cell>
          <cell r="D1495" t="str">
            <v>ER_2441</v>
          </cell>
          <cell r="E1495" t="str">
            <v>2441</v>
          </cell>
          <cell r="F1495" t="str">
            <v>ER_2441 - Spalding (CWP) 115 Tap</v>
          </cell>
          <cell r="G1495" t="str">
            <v>Regular Capital - Pre Business Case</v>
          </cell>
          <cell r="H1495" t="str">
            <v>No Function</v>
          </cell>
          <cell r="I1495" t="str">
            <v>No Driver</v>
          </cell>
        </row>
        <row r="1496">
          <cell r="A1496" t="str">
            <v>BI_LT701</v>
          </cell>
          <cell r="B1496" t="str">
            <v>LT701</v>
          </cell>
          <cell r="C1496" t="str">
            <v>BI_LT701 - Kamiah 115kV Sub Integration</v>
          </cell>
          <cell r="D1496" t="str">
            <v>ER_2204</v>
          </cell>
          <cell r="E1496" t="str">
            <v>2204</v>
          </cell>
          <cell r="F1496" t="str">
            <v>ER_2204 - Substation Rebuilds</v>
          </cell>
          <cell r="G1496" t="str">
            <v>Substation - Station Rebuilds Program</v>
          </cell>
          <cell r="H1496" t="str">
            <v>T&amp;D Engineering</v>
          </cell>
          <cell r="I1496" t="str">
            <v>Asset Condition</v>
          </cell>
        </row>
        <row r="1497">
          <cell r="A1497" t="str">
            <v>BI_LT702</v>
          </cell>
          <cell r="B1497" t="str">
            <v>LT702</v>
          </cell>
          <cell r="C1497" t="str">
            <v>BI_LT702 - South Lewiston 115/13V Sub Rebuild Tx Integration</v>
          </cell>
          <cell r="D1497" t="str">
            <v>ER_2204</v>
          </cell>
          <cell r="E1497" t="str">
            <v>2204</v>
          </cell>
          <cell r="F1497" t="str">
            <v>ER_2204 - Substation Rebuilds</v>
          </cell>
          <cell r="G1497" t="str">
            <v>Substation - Station Rebuilds Program</v>
          </cell>
          <cell r="H1497" t="str">
            <v>T&amp;D Engineering</v>
          </cell>
          <cell r="I1497" t="str">
            <v>Asset Condition</v>
          </cell>
        </row>
        <row r="1498">
          <cell r="A1498" t="str">
            <v>BI_LT703</v>
          </cell>
          <cell r="B1498" t="str">
            <v>LT703</v>
          </cell>
          <cell r="C1498" t="str">
            <v>BI_LT703 - Old Gun Club Rd. Relocation</v>
          </cell>
          <cell r="D1498" t="str">
            <v>ER_2070</v>
          </cell>
          <cell r="E1498" t="str">
            <v>2070</v>
          </cell>
          <cell r="F1498" t="str">
            <v>ER_2070 - Trans/Dist/Sub Reimbursable Projects</v>
          </cell>
          <cell r="G1498" t="str">
            <v>T&amp;D Reimbursable</v>
          </cell>
          <cell r="H1498" t="str">
            <v>T&amp;D Engineering</v>
          </cell>
          <cell r="I1498" t="str">
            <v>Customer Requested</v>
          </cell>
        </row>
        <row r="1499">
          <cell r="A1499" t="str">
            <v>BI_LT708</v>
          </cell>
          <cell r="B1499" t="str">
            <v>LT708</v>
          </cell>
          <cell r="C1499" t="str">
            <v>BI_LT708 - Lolo 230 Integration</v>
          </cell>
          <cell r="D1499" t="str">
            <v>ER_2360</v>
          </cell>
          <cell r="E1499" t="str">
            <v>2360</v>
          </cell>
          <cell r="F1499" t="str">
            <v>ER_2360 - Lolo 230 - Rebuild 230 kV Yard</v>
          </cell>
          <cell r="G1499" t="str">
            <v>Regular Capital - Pre Business Case</v>
          </cell>
          <cell r="H1499" t="str">
            <v>No Function</v>
          </cell>
          <cell r="I1499" t="str">
            <v>No Driver</v>
          </cell>
        </row>
        <row r="1500">
          <cell r="A1500" t="str">
            <v>BI_LT731</v>
          </cell>
          <cell r="B1500" t="str">
            <v>LT731</v>
          </cell>
          <cell r="C1500" t="str">
            <v>BI_LT731 - Nez Perce 115 Transmission</v>
          </cell>
          <cell r="D1500" t="str">
            <v>ER_2301</v>
          </cell>
          <cell r="E1500" t="str">
            <v>2301</v>
          </cell>
          <cell r="F1500" t="str">
            <v>ER_2301 - Tribal Permits and Settlements</v>
          </cell>
          <cell r="G1500" t="str">
            <v>Tribal Permits &amp; Settlements</v>
          </cell>
          <cell r="H1500" t="str">
            <v>Other Subfunction</v>
          </cell>
          <cell r="I1500" t="str">
            <v>Mandatory &amp; Compliance</v>
          </cell>
        </row>
        <row r="1501">
          <cell r="A1501" t="str">
            <v>BI_LT743</v>
          </cell>
          <cell r="B1501" t="str">
            <v>LT743</v>
          </cell>
          <cell r="C1501" t="str">
            <v>BI_LT743 - Available BI number</v>
          </cell>
          <cell r="D1501" t="str">
            <v>ER_2070</v>
          </cell>
          <cell r="E1501" t="str">
            <v>2070</v>
          </cell>
          <cell r="F1501" t="str">
            <v>ER_2070 - Trans/Dist/Sub Reimbursable Projects</v>
          </cell>
          <cell r="G1501" t="str">
            <v>T&amp;D Reimbursable</v>
          </cell>
          <cell r="H1501" t="str">
            <v>T&amp;D Engineering</v>
          </cell>
          <cell r="I1501" t="str">
            <v>Customer Requested</v>
          </cell>
        </row>
        <row r="1502">
          <cell r="A1502" t="str">
            <v>BI_LT805</v>
          </cell>
          <cell r="B1502" t="str">
            <v>LT805</v>
          </cell>
          <cell r="C1502" t="str">
            <v>BI_LT805 - Bryden Canyon 115kV Sub (Replace Tx Equipment)</v>
          </cell>
          <cell r="D1502" t="str">
            <v>ER_2204</v>
          </cell>
          <cell r="E1502" t="str">
            <v>2204</v>
          </cell>
          <cell r="F1502" t="str">
            <v>ER_2204 - Substation Rebuilds</v>
          </cell>
          <cell r="G1502" t="str">
            <v>Substation - Station Rebuilds Program</v>
          </cell>
          <cell r="H1502" t="str">
            <v>T&amp;D Engineering</v>
          </cell>
          <cell r="I1502" t="str">
            <v>Asset Condition</v>
          </cell>
        </row>
        <row r="1503">
          <cell r="A1503" t="str">
            <v>BI_LT806</v>
          </cell>
          <cell r="B1503" t="str">
            <v>LT806</v>
          </cell>
          <cell r="C1503" t="str">
            <v>BI_LT806 - Nezperce 115 Integration</v>
          </cell>
          <cell r="D1503" t="str">
            <v>ER_2318</v>
          </cell>
          <cell r="E1503" t="str">
            <v>2318</v>
          </cell>
          <cell r="F1503" t="str">
            <v>ER_2318 - Nez Perce / Grangeville Capacitor Banks</v>
          </cell>
          <cell r="G1503" t="str">
            <v>Regular Capital - Pre Business Case</v>
          </cell>
          <cell r="H1503" t="str">
            <v>No Function</v>
          </cell>
          <cell r="I1503" t="str">
            <v>No Driver</v>
          </cell>
        </row>
        <row r="1504">
          <cell r="A1504" t="str">
            <v>BI_LT807</v>
          </cell>
          <cell r="B1504" t="str">
            <v>LT807</v>
          </cell>
          <cell r="C1504" t="str">
            <v>BI_LT807 - Grangeville Sub 115 Cap Bank:Integrate 115kV Trans</v>
          </cell>
          <cell r="D1504" t="str">
            <v>ER_2318</v>
          </cell>
          <cell r="E1504" t="str">
            <v>2318</v>
          </cell>
          <cell r="F1504" t="str">
            <v>ER_2318 - Nez Perce / Grangeville Capacitor Banks</v>
          </cell>
          <cell r="G1504" t="str">
            <v>Regular Capital - Pre Business Case</v>
          </cell>
          <cell r="H1504" t="str">
            <v>No Function</v>
          </cell>
          <cell r="I1504" t="str">
            <v>No Driver</v>
          </cell>
        </row>
        <row r="1505">
          <cell r="A1505" t="str">
            <v>BI_LT809</v>
          </cell>
          <cell r="B1505" t="str">
            <v>LT809</v>
          </cell>
          <cell r="C1505" t="str">
            <v>BI_LT809 - Dry Gulch 115kV Sub- Brownfield (Transmission)</v>
          </cell>
          <cell r="D1505" t="str">
            <v>ER_2204</v>
          </cell>
          <cell r="E1505" t="str">
            <v>2204</v>
          </cell>
          <cell r="F1505" t="str">
            <v>ER_2204 - Substation Rebuilds</v>
          </cell>
          <cell r="G1505" t="str">
            <v>Substation - Station Rebuilds Program</v>
          </cell>
          <cell r="H1505" t="str">
            <v>T&amp;D Engineering</v>
          </cell>
          <cell r="I1505" t="str">
            <v>Asset Condition</v>
          </cell>
        </row>
        <row r="1506">
          <cell r="A1506" t="str">
            <v>BI_LT815</v>
          </cell>
          <cell r="B1506" t="str">
            <v>LT815</v>
          </cell>
          <cell r="C1506" t="str">
            <v>BI_LT815 - Dry Creek-N Lewiston 230</v>
          </cell>
          <cell r="D1506" t="str">
            <v>ER_2420</v>
          </cell>
          <cell r="E1506" t="str">
            <v>2420</v>
          </cell>
          <cell r="F1506" t="str">
            <v>ER_2420 - Dry Creek-N Lewiston 230kV Recond</v>
          </cell>
          <cell r="G1506" t="str">
            <v>Regular Capital - Pre Business Case</v>
          </cell>
          <cell r="H1506" t="str">
            <v>No Function</v>
          </cell>
          <cell r="I1506" t="str">
            <v>No Driver</v>
          </cell>
        </row>
        <row r="1507">
          <cell r="A1507" t="str">
            <v>BI_LT816</v>
          </cell>
          <cell r="B1507" t="str">
            <v>LT816</v>
          </cell>
          <cell r="C1507" t="str">
            <v>BI_LT816 - N Lewiston-Shawnee 230 Reinsulate 2 mile</v>
          </cell>
          <cell r="D1507" t="str">
            <v>ER_2420</v>
          </cell>
          <cell r="E1507" t="str">
            <v>2420</v>
          </cell>
          <cell r="F1507" t="str">
            <v>ER_2420 - Dry Creek-N Lewiston 230kV Recond</v>
          </cell>
          <cell r="G1507" t="str">
            <v>Regular Capital - Pre Business Case</v>
          </cell>
          <cell r="H1507" t="str">
            <v>No Function</v>
          </cell>
          <cell r="I1507" t="str">
            <v>No Driver</v>
          </cell>
        </row>
        <row r="1508">
          <cell r="A1508" t="str">
            <v>BI_LT900</v>
          </cell>
          <cell r="B1508" t="str">
            <v>LT900</v>
          </cell>
          <cell r="C1508" t="str">
            <v>BI_LT900 - Lolo-Oxbow 230kV Transmission Line Rebuild ProjectUpgrade</v>
          </cell>
          <cell r="D1508" t="str">
            <v>ER_2596</v>
          </cell>
          <cell r="E1508" t="str">
            <v>2596</v>
          </cell>
          <cell r="F1508" t="str">
            <v>ER_2596 - Lolo-Oxbow 230kV Transmission Line Rebuild Project</v>
          </cell>
          <cell r="G1508" t="str">
            <v>Transmission Major Rebuild - Asset Condition</v>
          </cell>
          <cell r="H1508" t="str">
            <v>T&amp;D Engineering</v>
          </cell>
          <cell r="I1508" t="str">
            <v>Asset Condition</v>
          </cell>
        </row>
        <row r="1509">
          <cell r="A1509" t="str">
            <v>BI_LT901</v>
          </cell>
          <cell r="B1509" t="str">
            <v>LT901</v>
          </cell>
          <cell r="C1509" t="str">
            <v>BI_LT901 - Kooskia Substation - Rebuild (Transmission)</v>
          </cell>
          <cell r="D1509" t="str">
            <v>ER_2204</v>
          </cell>
          <cell r="E1509" t="str">
            <v>2204</v>
          </cell>
          <cell r="F1509" t="str">
            <v>ER_2204 - Substation Rebuilds</v>
          </cell>
          <cell r="G1509" t="str">
            <v>Substation - Station Rebuilds Program</v>
          </cell>
          <cell r="H1509" t="str">
            <v>T&amp;D Engineering</v>
          </cell>
          <cell r="I1509" t="str">
            <v>Asset Condition</v>
          </cell>
        </row>
        <row r="1510">
          <cell r="A1510" t="str">
            <v>BI_LT902</v>
          </cell>
          <cell r="B1510" t="str">
            <v>LT902</v>
          </cell>
          <cell r="C1510" t="str">
            <v>BI_LT902 - Lewiston Orchards Ind Dev (LOID) Sub - New (Trans)</v>
          </cell>
          <cell r="D1510" t="str">
            <v>ER_2274</v>
          </cell>
          <cell r="E1510" t="str">
            <v>2274</v>
          </cell>
          <cell r="F1510" t="str">
            <v>ER_2274 - New Substations</v>
          </cell>
          <cell r="G1510" t="str">
            <v>Substation - New Distribution Station Capacity Program</v>
          </cell>
          <cell r="H1510" t="str">
            <v>T&amp;D Engineering</v>
          </cell>
          <cell r="I1510" t="str">
            <v>Performance &amp; Capacity</v>
          </cell>
        </row>
        <row r="1511">
          <cell r="A1511" t="str">
            <v>BI_LT903</v>
          </cell>
          <cell r="B1511" t="str">
            <v>LT903</v>
          </cell>
          <cell r="C1511" t="str">
            <v>BI_LT903 - Clearwater 115kV Sub Rebuild (Trans)</v>
          </cell>
          <cell r="D1511" t="str">
            <v>ER_2204</v>
          </cell>
          <cell r="E1511" t="str">
            <v>2204</v>
          </cell>
          <cell r="F1511" t="str">
            <v>ER_2204 - Substation Rebuilds</v>
          </cell>
          <cell r="G1511" t="str">
            <v>Substation - Station Rebuilds Program</v>
          </cell>
          <cell r="H1511" t="str">
            <v>T&amp;D Engineering</v>
          </cell>
          <cell r="I1511" t="str">
            <v>Asset Condition</v>
          </cell>
        </row>
        <row r="1512">
          <cell r="A1512" t="str">
            <v>BI_LT904</v>
          </cell>
          <cell r="B1512" t="str">
            <v>LT904</v>
          </cell>
          <cell r="C1512" t="str">
            <v>BI_LT904 - Clearwater 115kV Sub SCADA (Trans)</v>
          </cell>
          <cell r="D1512" t="str">
            <v>ER_2606</v>
          </cell>
          <cell r="E1512" t="str">
            <v>2606</v>
          </cell>
          <cell r="F1512" t="str">
            <v>ER_2606 - SCADA to all Substations</v>
          </cell>
          <cell r="G1512" t="str">
            <v>Substation - New Distribution Station Capacity Program</v>
          </cell>
          <cell r="H1512" t="str">
            <v>T&amp;D Engineering</v>
          </cell>
          <cell r="I1512" t="str">
            <v>Performance &amp; Capacity</v>
          </cell>
        </row>
        <row r="1513">
          <cell r="A1513" t="str">
            <v>BI_LT905</v>
          </cell>
          <cell r="B1513" t="str">
            <v>LT905</v>
          </cell>
          <cell r="C1513" t="str">
            <v>BI_LT905 - CLearwater-N Lewiston 115</v>
          </cell>
          <cell r="D1513" t="str">
            <v>ER_2419</v>
          </cell>
          <cell r="E1513" t="str">
            <v>2419</v>
          </cell>
          <cell r="F1513" t="str">
            <v>ER_2419 - Clearwater-N Lewiston 115kV Recond</v>
          </cell>
          <cell r="G1513" t="str">
            <v>Regular Capital - Pre Business Case</v>
          </cell>
          <cell r="H1513" t="str">
            <v>No Function</v>
          </cell>
          <cell r="I1513" t="str">
            <v>No Driver</v>
          </cell>
        </row>
        <row r="1514">
          <cell r="A1514" t="str">
            <v>BI_LT906</v>
          </cell>
          <cell r="B1514" t="str">
            <v>LT906</v>
          </cell>
          <cell r="C1514" t="str">
            <v>BI_LT906 - North Lewiston PRC-002 (Transmission Integration)</v>
          </cell>
          <cell r="D1514" t="str">
            <v>ER_2608</v>
          </cell>
          <cell r="E1514" t="str">
            <v>2608</v>
          </cell>
          <cell r="F1514" t="str">
            <v>ER_2608 - Protection System Upgrades for PRC-002</v>
          </cell>
          <cell r="G1514" t="str">
            <v>Protection System Upgrade for PRC-002</v>
          </cell>
          <cell r="H1514" t="str">
            <v>T&amp;D Engineering</v>
          </cell>
          <cell r="I1514" t="str">
            <v>Mandatory &amp; Compliance</v>
          </cell>
        </row>
        <row r="1515">
          <cell r="A1515" t="str">
            <v>BI_MG200</v>
          </cell>
          <cell r="B1515" t="str">
            <v>MG200</v>
          </cell>
          <cell r="C1515" t="str">
            <v>BI_MG200 - KF_Ash Landfill Expansion</v>
          </cell>
          <cell r="D1515" t="str">
            <v>ER_4221</v>
          </cell>
          <cell r="E1515" t="str">
            <v>4221</v>
          </cell>
          <cell r="F1515" t="str">
            <v>ER_4221 - KF_Ash Landfill Expansion</v>
          </cell>
          <cell r="G1515" t="str">
            <v>KF_Ash Landfill Expansion</v>
          </cell>
          <cell r="H1515" t="str">
            <v>Generation Subfunction</v>
          </cell>
          <cell r="I1515" t="str">
            <v>Mandatory &amp; Compliance</v>
          </cell>
        </row>
        <row r="1516">
          <cell r="A1516" t="str">
            <v>BI_MG300</v>
          </cell>
          <cell r="B1516" t="str">
            <v>MG300</v>
          </cell>
          <cell r="C1516" t="str">
            <v>BI_MG300 - KFGS Ash Collector</v>
          </cell>
          <cell r="D1516" t="str">
            <v>ER_4168</v>
          </cell>
          <cell r="E1516" t="str">
            <v>4168</v>
          </cell>
          <cell r="F1516" t="str">
            <v>ER_4168 - KFGS Ash Collector</v>
          </cell>
          <cell r="G1516" t="str">
            <v>KFGS Ash Collector</v>
          </cell>
          <cell r="H1516" t="str">
            <v>Generation Subfunction</v>
          </cell>
          <cell r="I1516" t="str">
            <v>No Driver</v>
          </cell>
        </row>
        <row r="1517">
          <cell r="A1517" t="str">
            <v>BI_MG500</v>
          </cell>
          <cell r="B1517" t="str">
            <v>MG500</v>
          </cell>
          <cell r="C1517" t="str">
            <v>BI_MG500 - KFGS Diesel Fuel Station</v>
          </cell>
          <cell r="D1517" t="str">
            <v>ER_4173</v>
          </cell>
          <cell r="E1517" t="str">
            <v>4173</v>
          </cell>
          <cell r="F1517" t="str">
            <v>ER_4173 - KFGS Diesel Fuel Station</v>
          </cell>
          <cell r="G1517" t="str">
            <v>Kettle Falls Diesel Fuel Filling Station</v>
          </cell>
          <cell r="H1517" t="str">
            <v>Generation Subfunction</v>
          </cell>
          <cell r="I1517" t="str">
            <v>No Driver</v>
          </cell>
        </row>
        <row r="1518">
          <cell r="A1518" t="str">
            <v>BI_MG700</v>
          </cell>
          <cell r="B1518" t="str">
            <v>MG700</v>
          </cell>
          <cell r="C1518" t="str">
            <v>BI_MG700 - Purchase Certified Rebuilt Cat D10R Dozer</v>
          </cell>
          <cell r="D1518" t="str">
            <v>ER_4182</v>
          </cell>
          <cell r="E1518" t="str">
            <v>4182</v>
          </cell>
          <cell r="F1518" t="str">
            <v>ER_4182 - Purchase Certified Rebuilt Cat D10R Dozer</v>
          </cell>
          <cell r="G1518" t="str">
            <v>Certified Rebuild D10R CAT Dozer</v>
          </cell>
          <cell r="H1518" t="str">
            <v>Generation Subfunction</v>
          </cell>
          <cell r="I1518" t="str">
            <v>Asset Condition</v>
          </cell>
        </row>
        <row r="1519">
          <cell r="A1519" t="str">
            <v>BI_MG800</v>
          </cell>
          <cell r="B1519" t="str">
            <v>MG800</v>
          </cell>
          <cell r="C1519" t="str">
            <v>BI_MG800 - KFGS Boiler Tube Maintenance (Economizer section)</v>
          </cell>
          <cell r="D1519" t="str">
            <v>ER_4198</v>
          </cell>
          <cell r="E1519" t="str">
            <v>4198</v>
          </cell>
          <cell r="F1519" t="str">
            <v>ER_4198 - KFGS Boiler Tube Maintenance (Economizer section)</v>
          </cell>
          <cell r="G1519" t="str">
            <v>KFGS Boiler Tube Maintenance - Economizer Section</v>
          </cell>
          <cell r="H1519" t="str">
            <v>Generation Subfunction</v>
          </cell>
          <cell r="I1519" t="str">
            <v>No Driver</v>
          </cell>
        </row>
        <row r="1520">
          <cell r="A1520" t="str">
            <v>BI_MG900</v>
          </cell>
          <cell r="B1520" t="str">
            <v>MG900</v>
          </cell>
          <cell r="C1520" t="str">
            <v>BI_MG900 - KF Fuel Yard Equipment Replacement</v>
          </cell>
          <cell r="D1520" t="str">
            <v>ER_4199</v>
          </cell>
          <cell r="E1520" t="str">
            <v>4199</v>
          </cell>
          <cell r="F1520" t="str">
            <v>ER_4199 - KF Fuel Yard Equipment Replacement</v>
          </cell>
          <cell r="G1520" t="str">
            <v>KF_Fuel Yard Equipment Replacement</v>
          </cell>
          <cell r="H1520" t="str">
            <v>Generation Subfunction</v>
          </cell>
          <cell r="I1520" t="str">
            <v>Asset Condition</v>
          </cell>
        </row>
        <row r="1521">
          <cell r="A1521" t="str">
            <v>BI_MG901</v>
          </cell>
          <cell r="B1521" t="str">
            <v>MG901</v>
          </cell>
          <cell r="C1521" t="str">
            <v>BI_MG901 - KF Turbine 15th Stage Buckets</v>
          </cell>
          <cell r="D1521" t="str">
            <v>ER_4205</v>
          </cell>
          <cell r="E1521" t="str">
            <v>4205</v>
          </cell>
          <cell r="F1521" t="str">
            <v>ER_4205 - KF Turbine 15th Stage Buckets</v>
          </cell>
          <cell r="G1521" t="str">
            <v>KF Turbine 15th Stage Buckets</v>
          </cell>
          <cell r="H1521" t="str">
            <v>Generation Subfunction</v>
          </cell>
          <cell r="I1521" t="str">
            <v>Failed Plant &amp; Operations</v>
          </cell>
        </row>
        <row r="1522">
          <cell r="A1522" t="str">
            <v>BI_MJ304</v>
          </cell>
          <cell r="B1522" t="str">
            <v>MJ304</v>
          </cell>
          <cell r="C1522" t="str">
            <v>BI_MJ304 - ORCA - DSM</v>
          </cell>
          <cell r="D1522" t="str">
            <v>ER_7999</v>
          </cell>
          <cell r="E1522" t="str">
            <v>7999</v>
          </cell>
          <cell r="F1522" t="str">
            <v>ER_7999 - DSM OR/CA</v>
          </cell>
          <cell r="G1522" t="str">
            <v>Regular Capital - Pre Business Case</v>
          </cell>
          <cell r="H1522" t="str">
            <v>No Function</v>
          </cell>
          <cell r="I1522" t="str">
            <v>No Driver</v>
          </cell>
        </row>
        <row r="1523">
          <cell r="A1523" t="str">
            <v>BI_MN001</v>
          </cell>
          <cell r="B1523" t="str">
            <v>MN001</v>
          </cell>
          <cell r="C1523" t="str">
            <v>BI_MN001 - Roseburg 6 PE Reinforcement- Mercy Hospital</v>
          </cell>
          <cell r="D1523" t="str">
            <v>ER_3000</v>
          </cell>
          <cell r="E1523" t="str">
            <v>3000</v>
          </cell>
          <cell r="F1523" t="str">
            <v>ER_3000 - Gas Reinforce-Minor Blanket</v>
          </cell>
          <cell r="G1523" t="str">
            <v>Gas Reinforcement Program</v>
          </cell>
          <cell r="H1523" t="str">
            <v>Gas Subfunction</v>
          </cell>
          <cell r="I1523" t="str">
            <v>Performance &amp; Capacity</v>
          </cell>
        </row>
        <row r="1524">
          <cell r="A1524" t="str">
            <v>BI_MN002</v>
          </cell>
          <cell r="B1524" t="str">
            <v>MN002</v>
          </cell>
          <cell r="C1524" t="str">
            <v>BI_MN002 - Gas Meter and Metering Equipment Purchases - OR</v>
          </cell>
          <cell r="D1524" t="str">
            <v>ER_1056</v>
          </cell>
          <cell r="E1524" t="str">
            <v>1056</v>
          </cell>
          <cell r="F1524" t="str">
            <v>ER_1056 - Gas Meter and Metering Equipment Purchases</v>
          </cell>
          <cell r="G1524" t="str">
            <v>New Revenue - Growth</v>
          </cell>
          <cell r="H1524" t="str">
            <v>Growth Subfunction</v>
          </cell>
          <cell r="I1524" t="str">
            <v>Customer Requested</v>
          </cell>
        </row>
        <row r="1525">
          <cell r="A1525" t="str">
            <v>BI_MN100</v>
          </cell>
          <cell r="B1525" t="str">
            <v>MN100</v>
          </cell>
          <cell r="C1525" t="str">
            <v>BI_MN100 - Gas HP Pipeline Remediation Program-OR</v>
          </cell>
          <cell r="D1525" t="str">
            <v>ER_3057</v>
          </cell>
          <cell r="E1525" t="str">
            <v>3057</v>
          </cell>
          <cell r="F1525" t="str">
            <v>ER_3057 - Gas HP Pipeline Remediation Program</v>
          </cell>
          <cell r="G1525" t="str">
            <v>Gas HP Pipeline Remediation Program</v>
          </cell>
          <cell r="H1525" t="str">
            <v>Gas Subfunction</v>
          </cell>
          <cell r="I1525" t="str">
            <v>Mandatory &amp; Compliance</v>
          </cell>
        </row>
        <row r="1526">
          <cell r="A1526" t="str">
            <v>BI_MN101</v>
          </cell>
          <cell r="B1526" t="str">
            <v>MN101</v>
          </cell>
          <cell r="C1526" t="str">
            <v>BI_MN101 - Replace System Reinforcement-OR</v>
          </cell>
          <cell r="D1526" t="str">
            <v>ER_3000</v>
          </cell>
          <cell r="E1526" t="str">
            <v>3000</v>
          </cell>
          <cell r="F1526" t="str">
            <v>ER_3000 - Gas Reinforce-Minor Blanket</v>
          </cell>
          <cell r="G1526" t="str">
            <v>Gas Reinforcement Program</v>
          </cell>
          <cell r="H1526" t="str">
            <v>Gas Subfunction</v>
          </cell>
          <cell r="I1526" t="str">
            <v>Performance &amp; Capacity</v>
          </cell>
        </row>
        <row r="1527">
          <cell r="A1527" t="str">
            <v>BI_MN202</v>
          </cell>
          <cell r="B1527" t="str">
            <v>MN202</v>
          </cell>
          <cell r="C1527" t="str">
            <v>BI_MN202 - Convert Glendale Propane System to Natural Gas</v>
          </cell>
          <cell r="D1527" t="str">
            <v>ER_3200</v>
          </cell>
          <cell r="E1527" t="str">
            <v>3200</v>
          </cell>
          <cell r="F1527" t="str">
            <v>ER_3200 - Glendale Gas Conversion</v>
          </cell>
          <cell r="G1527" t="str">
            <v>Regular Capital - Pre Business Case</v>
          </cell>
          <cell r="H1527" t="str">
            <v>No Function</v>
          </cell>
          <cell r="I1527" t="str">
            <v>No Driver</v>
          </cell>
        </row>
        <row r="1528">
          <cell r="A1528" t="str">
            <v>BI_MN206</v>
          </cell>
          <cell r="B1528" t="str">
            <v>MN206</v>
          </cell>
          <cell r="C1528" t="str">
            <v>BI_MN206 - Gas Distribution Non Revenue - Medford</v>
          </cell>
          <cell r="D1528" t="str">
            <v>ER_3005</v>
          </cell>
          <cell r="E1528" t="str">
            <v>3005</v>
          </cell>
          <cell r="F1528" t="str">
            <v>ER_3005 - Gas Distribution Non-Revenue Blanket</v>
          </cell>
          <cell r="G1528" t="str">
            <v>Gas Non-Revenue Program</v>
          </cell>
          <cell r="H1528" t="str">
            <v>Gas Subfunction</v>
          </cell>
          <cell r="I1528" t="str">
            <v>Failed Plant &amp; Operations</v>
          </cell>
        </row>
        <row r="1529">
          <cell r="A1529" t="str">
            <v>BI_MN207</v>
          </cell>
          <cell r="B1529" t="str">
            <v>MN207</v>
          </cell>
          <cell r="C1529" t="str">
            <v>BI_MN207 - ORCA Meters Minor Blanket</v>
          </cell>
          <cell r="D1529" t="str">
            <v>ER_1050</v>
          </cell>
          <cell r="E1529" t="str">
            <v>1050</v>
          </cell>
          <cell r="F1529" t="str">
            <v>ER_1050 - Gas Meters Minor Blanket</v>
          </cell>
          <cell r="G1529" t="str">
            <v>New Revenue - Growth</v>
          </cell>
          <cell r="H1529" t="str">
            <v>Growth Subfunction</v>
          </cell>
          <cell r="I1529" t="str">
            <v>Customer Requested</v>
          </cell>
        </row>
        <row r="1530">
          <cell r="A1530" t="str">
            <v>BI_MN300</v>
          </cell>
          <cell r="B1530" t="str">
            <v>MN300</v>
          </cell>
          <cell r="C1530" t="str">
            <v>BI_MN300 - Road Projects</v>
          </cell>
          <cell r="D1530" t="str">
            <v>ER_3003</v>
          </cell>
          <cell r="E1530" t="str">
            <v>3003</v>
          </cell>
          <cell r="F1530" t="str">
            <v>ER_3003 - Gas Replace-St&amp;Hwy</v>
          </cell>
          <cell r="G1530" t="str">
            <v>Gas Replacement Street and Highway Program</v>
          </cell>
          <cell r="H1530" t="str">
            <v>Gas Subfunction</v>
          </cell>
          <cell r="I1530" t="str">
            <v>Mandatory &amp; Compliance</v>
          </cell>
        </row>
        <row r="1531">
          <cell r="A1531" t="str">
            <v>BI_MN302</v>
          </cell>
          <cell r="B1531" t="str">
            <v>MN302</v>
          </cell>
          <cell r="C1531" t="str">
            <v>BI_MN302 - ORCA Deteriorated Pipe Replacement</v>
          </cell>
          <cell r="D1531" t="str">
            <v>ER_3001</v>
          </cell>
          <cell r="E1531" t="str">
            <v>3001</v>
          </cell>
          <cell r="F1531" t="str">
            <v>ER_3001 - Replace Deteriorating Gas System</v>
          </cell>
          <cell r="G1531" t="str">
            <v>Gas Deteriorated Steel Pipe Replacement Program</v>
          </cell>
          <cell r="H1531" t="str">
            <v>Gas Subfunction</v>
          </cell>
          <cell r="I1531" t="str">
            <v>Asset Condition</v>
          </cell>
        </row>
        <row r="1532">
          <cell r="A1532" t="str">
            <v>BI_MN303</v>
          </cell>
          <cell r="B1532" t="str">
            <v>MN303</v>
          </cell>
          <cell r="C1532" t="str">
            <v>BI_MN303 - ORCA Pressure Reinforcements</v>
          </cell>
          <cell r="D1532" t="str">
            <v>ER_3000</v>
          </cell>
          <cell r="E1532" t="str">
            <v>3000</v>
          </cell>
          <cell r="F1532" t="str">
            <v>ER_3000 - Gas Reinforce-Minor Blanket</v>
          </cell>
          <cell r="G1532" t="str">
            <v>Gas Reinforcement Program</v>
          </cell>
          <cell r="H1532" t="str">
            <v>Gas Subfunction</v>
          </cell>
          <cell r="I1532" t="str">
            <v>Performance &amp; Capacity</v>
          </cell>
        </row>
        <row r="1533">
          <cell r="A1533" t="str">
            <v>BI_MN304</v>
          </cell>
          <cell r="B1533" t="str">
            <v>MN304</v>
          </cell>
          <cell r="C1533" t="str">
            <v>BI_MN304 - Oregon - Gas Rev Projects/Medford</v>
          </cell>
          <cell r="D1533" t="str">
            <v>ER_1001</v>
          </cell>
          <cell r="E1533" t="str">
            <v>1001</v>
          </cell>
          <cell r="F1533" t="str">
            <v>ER_1001 - Gas Revenue Blanket</v>
          </cell>
          <cell r="G1533" t="str">
            <v>New Revenue - Growth</v>
          </cell>
          <cell r="H1533" t="str">
            <v>Growth Subfunction</v>
          </cell>
          <cell r="I1533" t="str">
            <v>Customer Requested</v>
          </cell>
        </row>
        <row r="1534">
          <cell r="A1534" t="str">
            <v>BI_MN305</v>
          </cell>
          <cell r="B1534" t="str">
            <v>MN305</v>
          </cell>
          <cell r="C1534" t="str">
            <v>BI_MN305 - Oregon - Gas Rev Projects/Roseburg</v>
          </cell>
          <cell r="D1534" t="str">
            <v>ER_1001</v>
          </cell>
          <cell r="E1534" t="str">
            <v>1001</v>
          </cell>
          <cell r="F1534" t="str">
            <v>ER_1001 - Gas Revenue Blanket</v>
          </cell>
          <cell r="G1534" t="str">
            <v>New Revenue - Growth</v>
          </cell>
          <cell r="H1534" t="str">
            <v>Growth Subfunction</v>
          </cell>
          <cell r="I1534" t="str">
            <v>Customer Requested</v>
          </cell>
        </row>
        <row r="1535">
          <cell r="A1535" t="str">
            <v>BI_MN306</v>
          </cell>
          <cell r="B1535" t="str">
            <v>MN306</v>
          </cell>
          <cell r="C1535" t="str">
            <v>BI_MN306 - Oregon - Gas Rev Projects/Klamath Falls</v>
          </cell>
          <cell r="D1535" t="str">
            <v>ER_1001</v>
          </cell>
          <cell r="E1535" t="str">
            <v>1001</v>
          </cell>
          <cell r="F1535" t="str">
            <v>ER_1001 - Gas Revenue Blanket</v>
          </cell>
          <cell r="G1535" t="str">
            <v>New Revenue - Growth</v>
          </cell>
          <cell r="H1535" t="str">
            <v>Growth Subfunction</v>
          </cell>
          <cell r="I1535" t="str">
            <v>Customer Requested</v>
          </cell>
        </row>
        <row r="1536">
          <cell r="A1536" t="str">
            <v>BI_MN307</v>
          </cell>
          <cell r="B1536" t="str">
            <v>MN307</v>
          </cell>
          <cell r="C1536" t="str">
            <v>BI_MN307 - Oregon - Gas Rev Projects/LaGrande</v>
          </cell>
          <cell r="D1536" t="str">
            <v>ER_1001</v>
          </cell>
          <cell r="E1536" t="str">
            <v>1001</v>
          </cell>
          <cell r="F1536" t="str">
            <v>ER_1001 - Gas Revenue Blanket</v>
          </cell>
          <cell r="G1536" t="str">
            <v>New Revenue - Growth</v>
          </cell>
          <cell r="H1536" t="str">
            <v>Growth Subfunction</v>
          </cell>
          <cell r="I1536" t="str">
            <v>Customer Requested</v>
          </cell>
        </row>
        <row r="1537">
          <cell r="A1537" t="str">
            <v>BI_MN308</v>
          </cell>
          <cell r="B1537" t="str">
            <v>MN308</v>
          </cell>
          <cell r="C1537" t="str">
            <v>BI_MN308 - ORCA - Gas Rev Projects/ S.Lk Tahoe A84</v>
          </cell>
          <cell r="D1537" t="str">
            <v>ER_1001</v>
          </cell>
          <cell r="E1537" t="str">
            <v>1001</v>
          </cell>
          <cell r="F1537" t="str">
            <v>ER_1001 - Gas Revenue Blanket</v>
          </cell>
          <cell r="G1537" t="str">
            <v>New Revenue - Growth</v>
          </cell>
          <cell r="H1537" t="str">
            <v>Growth Subfunction</v>
          </cell>
          <cell r="I1537" t="str">
            <v>Customer Requested</v>
          </cell>
        </row>
        <row r="1538">
          <cell r="A1538" t="str">
            <v>BI_MN309</v>
          </cell>
          <cell r="B1538" t="str">
            <v>MN309</v>
          </cell>
          <cell r="C1538" t="str">
            <v>BI_MN309 - Gas Distribution Non Revenue - Klamath</v>
          </cell>
          <cell r="D1538" t="str">
            <v>ER_3005</v>
          </cell>
          <cell r="E1538" t="str">
            <v>3005</v>
          </cell>
          <cell r="F1538" t="str">
            <v>ER_3005 - Gas Distribution Non-Revenue Blanket</v>
          </cell>
          <cell r="G1538" t="str">
            <v>Gas Non-Revenue Program</v>
          </cell>
          <cell r="H1538" t="str">
            <v>Gas Subfunction</v>
          </cell>
          <cell r="I1538" t="str">
            <v>Failed Plant &amp; Operations</v>
          </cell>
        </row>
        <row r="1539">
          <cell r="A1539" t="str">
            <v>BI_MN310</v>
          </cell>
          <cell r="B1539" t="str">
            <v>MN310</v>
          </cell>
          <cell r="C1539" t="str">
            <v>BI_MN310 - Gas Distribution Non Revenue - La Grande</v>
          </cell>
          <cell r="D1539" t="str">
            <v>ER_3005</v>
          </cell>
          <cell r="E1539" t="str">
            <v>3005</v>
          </cell>
          <cell r="F1539" t="str">
            <v>ER_3005 - Gas Distribution Non-Revenue Blanket</v>
          </cell>
          <cell r="G1539" t="str">
            <v>Gas Non-Revenue Program</v>
          </cell>
          <cell r="H1539" t="str">
            <v>Gas Subfunction</v>
          </cell>
          <cell r="I1539" t="str">
            <v>Failed Plant &amp; Operations</v>
          </cell>
        </row>
        <row r="1540">
          <cell r="A1540" t="str">
            <v>BI_MN312</v>
          </cell>
          <cell r="B1540" t="str">
            <v>MN312</v>
          </cell>
          <cell r="C1540" t="str">
            <v>BI_MN312 - ORCA Regulator Station Rebuilds</v>
          </cell>
          <cell r="D1540" t="str">
            <v>ER_1052</v>
          </cell>
          <cell r="E1540" t="str">
            <v>1052</v>
          </cell>
          <cell r="F1540" t="str">
            <v>ER_1052 - Industrial Gas Customer Minor Blanket</v>
          </cell>
          <cell r="G1540" t="str">
            <v>New Revenue - Growth</v>
          </cell>
          <cell r="H1540" t="str">
            <v>Growth Subfunction</v>
          </cell>
          <cell r="I1540" t="str">
            <v>Customer Requested</v>
          </cell>
        </row>
        <row r="1541">
          <cell r="A1541" t="str">
            <v>BI_MN313</v>
          </cell>
          <cell r="B1541" t="str">
            <v>MN313</v>
          </cell>
          <cell r="C1541" t="str">
            <v>BI_MN313 - ORCA Cathodic Protection Blanket</v>
          </cell>
          <cell r="D1541" t="str">
            <v>ER_3004</v>
          </cell>
          <cell r="E1541" t="str">
            <v>3004</v>
          </cell>
          <cell r="F1541" t="str">
            <v>ER_3004 - Cathodic Protection-Minor Blanket</v>
          </cell>
          <cell r="G1541" t="str">
            <v>Gas Cathodic Protection Program</v>
          </cell>
          <cell r="H1541" t="str">
            <v>Gas Subfunction</v>
          </cell>
          <cell r="I1541" t="str">
            <v>Mandatory &amp; Compliance</v>
          </cell>
        </row>
        <row r="1542">
          <cell r="A1542" t="str">
            <v>BI_MN320</v>
          </cell>
          <cell r="B1542" t="str">
            <v>MN320</v>
          </cell>
          <cell r="C1542" t="str">
            <v>BI_MN320 - ORCA ERTs</v>
          </cell>
          <cell r="D1542" t="str">
            <v>ER_1053</v>
          </cell>
          <cell r="E1542" t="str">
            <v>1053</v>
          </cell>
          <cell r="F1542" t="str">
            <v>ER_1053 - Gas ERT Minor Blanket</v>
          </cell>
          <cell r="G1542" t="str">
            <v>New Revenue - Growth</v>
          </cell>
          <cell r="H1542" t="str">
            <v>Growth Subfunction</v>
          </cell>
          <cell r="I1542" t="str">
            <v>Customer Requested</v>
          </cell>
        </row>
        <row r="1543">
          <cell r="A1543" t="str">
            <v>BI_MN330</v>
          </cell>
          <cell r="B1543" t="str">
            <v>MN330</v>
          </cell>
          <cell r="C1543" t="str">
            <v>BI_MN330 - Peak Plant-Medite Hp Line Replacement</v>
          </cell>
          <cell r="D1543" t="str">
            <v>ER_3106</v>
          </cell>
          <cell r="E1543" t="str">
            <v>3106</v>
          </cell>
          <cell r="F1543" t="str">
            <v>ER_3106 - Peak Plant Line</v>
          </cell>
          <cell r="G1543" t="str">
            <v>Regular Capital - Pre Business Case</v>
          </cell>
          <cell r="H1543" t="str">
            <v>No Function</v>
          </cell>
          <cell r="I1543" t="str">
            <v>No Driver</v>
          </cell>
        </row>
        <row r="1544">
          <cell r="A1544" t="str">
            <v>BI_MN360</v>
          </cell>
          <cell r="B1544" t="str">
            <v>MN360</v>
          </cell>
          <cell r="C1544" t="str">
            <v>BI_MN360 - Gas Distribution Non Revenue - Roseburg</v>
          </cell>
          <cell r="D1544" t="str">
            <v>ER_3005</v>
          </cell>
          <cell r="E1544" t="str">
            <v>3005</v>
          </cell>
          <cell r="F1544" t="str">
            <v>ER_3005 - Gas Distribution Non-Revenue Blanket</v>
          </cell>
          <cell r="G1544" t="str">
            <v>Gas Non-Revenue Program</v>
          </cell>
          <cell r="H1544" t="str">
            <v>Gas Subfunction</v>
          </cell>
          <cell r="I1544" t="str">
            <v>Failed Plant &amp; Operations</v>
          </cell>
        </row>
        <row r="1545">
          <cell r="A1545" t="str">
            <v>BI_MN401</v>
          </cell>
          <cell r="B1545" t="str">
            <v>MN401</v>
          </cell>
          <cell r="C1545" t="str">
            <v>BI_MN401 - Relocate Due to St&amp;Hwy Work - Medford</v>
          </cell>
          <cell r="D1545" t="str">
            <v>ER_3003</v>
          </cell>
          <cell r="E1545" t="str">
            <v>3003</v>
          </cell>
          <cell r="F1545" t="str">
            <v>ER_3003 - Gas Replace-St&amp;Hwy</v>
          </cell>
          <cell r="G1545" t="str">
            <v>Gas Replacement Street and Highway Program</v>
          </cell>
          <cell r="H1545" t="str">
            <v>Gas Subfunction</v>
          </cell>
          <cell r="I1545" t="str">
            <v>Mandatory &amp; Compliance</v>
          </cell>
        </row>
        <row r="1546">
          <cell r="A1546" t="str">
            <v>BI_MN402</v>
          </cell>
          <cell r="B1546" t="str">
            <v>MN402</v>
          </cell>
          <cell r="C1546" t="str">
            <v>BI_MN402 - Relocate Due to St&amp;Hwy Work - Roseburg</v>
          </cell>
          <cell r="D1546" t="str">
            <v>ER_3003</v>
          </cell>
          <cell r="E1546" t="str">
            <v>3003</v>
          </cell>
          <cell r="F1546" t="str">
            <v>ER_3003 - Gas Replace-St&amp;Hwy</v>
          </cell>
          <cell r="G1546" t="str">
            <v>Gas Replacement Street and Highway Program</v>
          </cell>
          <cell r="H1546" t="str">
            <v>Gas Subfunction</v>
          </cell>
          <cell r="I1546" t="str">
            <v>Mandatory &amp; Compliance</v>
          </cell>
        </row>
        <row r="1547">
          <cell r="A1547" t="str">
            <v>BI_MN403</v>
          </cell>
          <cell r="B1547" t="str">
            <v>MN403</v>
          </cell>
          <cell r="C1547" t="str">
            <v>BI_MN403 - Relocate Due to St&amp;Hwy Work - Klamath</v>
          </cell>
          <cell r="D1547" t="str">
            <v>ER_3003</v>
          </cell>
          <cell r="E1547" t="str">
            <v>3003</v>
          </cell>
          <cell r="F1547" t="str">
            <v>ER_3003 - Gas Replace-St&amp;Hwy</v>
          </cell>
          <cell r="G1547" t="str">
            <v>Gas Replacement Street and Highway Program</v>
          </cell>
          <cell r="H1547" t="str">
            <v>Gas Subfunction</v>
          </cell>
          <cell r="I1547" t="str">
            <v>Mandatory &amp; Compliance</v>
          </cell>
        </row>
        <row r="1548">
          <cell r="A1548" t="str">
            <v>BI_MN404</v>
          </cell>
          <cell r="B1548" t="str">
            <v>MN404</v>
          </cell>
          <cell r="C1548" t="str">
            <v>BI_MN404 - Relocate Due to St&amp;Hwy Work - La Grande</v>
          </cell>
          <cell r="D1548" t="str">
            <v>ER_3003</v>
          </cell>
          <cell r="E1548" t="str">
            <v>3003</v>
          </cell>
          <cell r="F1548" t="str">
            <v>ER_3003 - Gas Replace-St&amp;Hwy</v>
          </cell>
          <cell r="G1548" t="str">
            <v>Gas Replacement Street and Highway Program</v>
          </cell>
          <cell r="H1548" t="str">
            <v>Gas Subfunction</v>
          </cell>
          <cell r="I1548" t="str">
            <v>Mandatory &amp; Compliance</v>
          </cell>
        </row>
        <row r="1549">
          <cell r="A1549" t="str">
            <v>BI_MN405</v>
          </cell>
          <cell r="B1549" t="str">
            <v>MN405</v>
          </cell>
          <cell r="C1549" t="str">
            <v>BI_MN405 - Relocate Due to St&amp;Hwy Work - Goldendale</v>
          </cell>
          <cell r="D1549" t="str">
            <v>ER_3003</v>
          </cell>
          <cell r="E1549" t="str">
            <v>3003</v>
          </cell>
          <cell r="F1549" t="str">
            <v>ER_3003 - Gas Replace-St&amp;Hwy</v>
          </cell>
          <cell r="G1549" t="str">
            <v>Gas Replacement Street and Highway Program</v>
          </cell>
          <cell r="H1549" t="str">
            <v>Gas Subfunction</v>
          </cell>
          <cell r="I1549" t="str">
            <v>Mandatory &amp; Compliance</v>
          </cell>
        </row>
        <row r="1550">
          <cell r="A1550" t="str">
            <v>BI_MN406</v>
          </cell>
          <cell r="B1550" t="str">
            <v>MN406</v>
          </cell>
          <cell r="C1550" t="str">
            <v>BI_MN406 - Road Projects SL Tahoe</v>
          </cell>
          <cell r="D1550" t="str">
            <v>ER_3003</v>
          </cell>
          <cell r="E1550" t="str">
            <v>3003</v>
          </cell>
          <cell r="F1550" t="str">
            <v>ER_3003 - Gas Replace-St&amp;Hwy</v>
          </cell>
          <cell r="G1550" t="str">
            <v>Gas Replacement Street and Highway Program</v>
          </cell>
          <cell r="H1550" t="str">
            <v>Gas Subfunction</v>
          </cell>
          <cell r="I1550" t="str">
            <v>Mandatory &amp; Compliance</v>
          </cell>
        </row>
        <row r="1551">
          <cell r="A1551" t="str">
            <v>BI_MN407</v>
          </cell>
          <cell r="B1551" t="str">
            <v>MN407</v>
          </cell>
          <cell r="C1551" t="str">
            <v>BI_MN407 - Replace Deteriorated Gas System - Medford</v>
          </cell>
          <cell r="D1551" t="str">
            <v>ER_3001</v>
          </cell>
          <cell r="E1551" t="str">
            <v>3001</v>
          </cell>
          <cell r="F1551" t="str">
            <v>ER_3001 - Replace Deteriorating Gas System</v>
          </cell>
          <cell r="G1551" t="str">
            <v>Gas Deteriorated Steel Pipe Replacement Program</v>
          </cell>
          <cell r="H1551" t="str">
            <v>Gas Subfunction</v>
          </cell>
          <cell r="I1551" t="str">
            <v>Asset Condition</v>
          </cell>
        </row>
        <row r="1552">
          <cell r="A1552" t="str">
            <v>BI_MN408</v>
          </cell>
          <cell r="B1552" t="str">
            <v>MN408</v>
          </cell>
          <cell r="C1552" t="str">
            <v>BI_MN408 - Replace Deteriorated Gas System - Roseburg</v>
          </cell>
          <cell r="D1552" t="str">
            <v>ER_3001</v>
          </cell>
          <cell r="E1552" t="str">
            <v>3001</v>
          </cell>
          <cell r="F1552" t="str">
            <v>ER_3001 - Replace Deteriorating Gas System</v>
          </cell>
          <cell r="G1552" t="str">
            <v>Gas Deteriorated Steel Pipe Replacement Program</v>
          </cell>
          <cell r="H1552" t="str">
            <v>Gas Subfunction</v>
          </cell>
          <cell r="I1552" t="str">
            <v>Asset Condition</v>
          </cell>
        </row>
        <row r="1553">
          <cell r="A1553" t="str">
            <v>BI_MN409</v>
          </cell>
          <cell r="B1553" t="str">
            <v>MN409</v>
          </cell>
          <cell r="C1553" t="str">
            <v>BI_MN409 - Replace Deteriorated Gas System - Klamath</v>
          </cell>
          <cell r="D1553" t="str">
            <v>ER_3001</v>
          </cell>
          <cell r="E1553" t="str">
            <v>3001</v>
          </cell>
          <cell r="F1553" t="str">
            <v>ER_3001 - Replace Deteriorating Gas System</v>
          </cell>
          <cell r="G1553" t="str">
            <v>Gas Deteriorated Steel Pipe Replacement Program</v>
          </cell>
          <cell r="H1553" t="str">
            <v>Gas Subfunction</v>
          </cell>
          <cell r="I1553" t="str">
            <v>Asset Condition</v>
          </cell>
        </row>
        <row r="1554">
          <cell r="A1554" t="str">
            <v>BI_MN410</v>
          </cell>
          <cell r="B1554" t="str">
            <v>MN410</v>
          </cell>
          <cell r="C1554" t="str">
            <v>BI_MN410 - Replace Deteriorated Gas System - La Grande</v>
          </cell>
          <cell r="D1554" t="str">
            <v>ER_3001</v>
          </cell>
          <cell r="E1554" t="str">
            <v>3001</v>
          </cell>
          <cell r="F1554" t="str">
            <v>ER_3001 - Replace Deteriorating Gas System</v>
          </cell>
          <cell r="G1554" t="str">
            <v>Gas Deteriorated Steel Pipe Replacement Program</v>
          </cell>
          <cell r="H1554" t="str">
            <v>Gas Subfunction</v>
          </cell>
          <cell r="I1554" t="str">
            <v>Asset Condition</v>
          </cell>
        </row>
        <row r="1555">
          <cell r="A1555" t="str">
            <v>BI_MN411</v>
          </cell>
          <cell r="B1555" t="str">
            <v>MN411</v>
          </cell>
          <cell r="C1555" t="str">
            <v>BI_MN411 - Replace Deteriorated Gas System - Goldendale</v>
          </cell>
          <cell r="D1555" t="str">
            <v>ER_3001</v>
          </cell>
          <cell r="E1555" t="str">
            <v>3001</v>
          </cell>
          <cell r="F1555" t="str">
            <v>ER_3001 - Replace Deteriorating Gas System</v>
          </cell>
          <cell r="G1555" t="str">
            <v>Gas Deteriorated Steel Pipe Replacement Program</v>
          </cell>
          <cell r="H1555" t="str">
            <v>Gas Subfunction</v>
          </cell>
          <cell r="I1555" t="str">
            <v>Asset Condition</v>
          </cell>
        </row>
        <row r="1556">
          <cell r="A1556" t="str">
            <v>BI_MN412</v>
          </cell>
          <cell r="B1556" t="str">
            <v>MN412</v>
          </cell>
          <cell r="C1556" t="str">
            <v>BI_MN412 - Deteriorated Pipe</v>
          </cell>
          <cell r="D1556" t="str">
            <v>ER_3001</v>
          </cell>
          <cell r="E1556" t="str">
            <v>3001</v>
          </cell>
          <cell r="F1556" t="str">
            <v>ER_3001 - Replace Deteriorating Gas System</v>
          </cell>
          <cell r="G1556" t="str">
            <v>Gas Deteriorated Steel Pipe Replacement Program</v>
          </cell>
          <cell r="H1556" t="str">
            <v>Gas Subfunction</v>
          </cell>
          <cell r="I1556" t="str">
            <v>Asset Condition</v>
          </cell>
        </row>
        <row r="1557">
          <cell r="A1557" t="str">
            <v>BI_MN413</v>
          </cell>
          <cell r="B1557" t="str">
            <v>MN413</v>
          </cell>
          <cell r="C1557" t="str">
            <v>BI_MN413 - Replace System Reinforcement - Medford</v>
          </cell>
          <cell r="D1557" t="str">
            <v>ER_3000</v>
          </cell>
          <cell r="E1557" t="str">
            <v>3000</v>
          </cell>
          <cell r="F1557" t="str">
            <v>ER_3000 - Gas Reinforce-Minor Blanket</v>
          </cell>
          <cell r="G1557" t="str">
            <v>Gas Reinforcement Program</v>
          </cell>
          <cell r="H1557" t="str">
            <v>Gas Subfunction</v>
          </cell>
          <cell r="I1557" t="str">
            <v>Performance &amp; Capacity</v>
          </cell>
        </row>
        <row r="1558">
          <cell r="A1558" t="str">
            <v>BI_MN414</v>
          </cell>
          <cell r="B1558" t="str">
            <v>MN414</v>
          </cell>
          <cell r="C1558" t="str">
            <v>BI_MN414 - Replace System Reinforcement - Roseburg</v>
          </cell>
          <cell r="D1558" t="str">
            <v>ER_3000</v>
          </cell>
          <cell r="E1558" t="str">
            <v>3000</v>
          </cell>
          <cell r="F1558" t="str">
            <v>ER_3000 - Gas Reinforce-Minor Blanket</v>
          </cell>
          <cell r="G1558" t="str">
            <v>Gas Reinforcement Program</v>
          </cell>
          <cell r="H1558" t="str">
            <v>Gas Subfunction</v>
          </cell>
          <cell r="I1558" t="str">
            <v>Performance &amp; Capacity</v>
          </cell>
        </row>
        <row r="1559">
          <cell r="A1559" t="str">
            <v>BI_MN415</v>
          </cell>
          <cell r="B1559" t="str">
            <v>MN415</v>
          </cell>
          <cell r="C1559" t="str">
            <v>BI_MN415 - Replace System Reinforcement - Klamath</v>
          </cell>
          <cell r="D1559" t="str">
            <v>ER_3000</v>
          </cell>
          <cell r="E1559" t="str">
            <v>3000</v>
          </cell>
          <cell r="F1559" t="str">
            <v>ER_3000 - Gas Reinforce-Minor Blanket</v>
          </cell>
          <cell r="G1559" t="str">
            <v>Gas Reinforcement Program</v>
          </cell>
          <cell r="H1559" t="str">
            <v>Gas Subfunction</v>
          </cell>
          <cell r="I1559" t="str">
            <v>Performance &amp; Capacity</v>
          </cell>
        </row>
        <row r="1560">
          <cell r="A1560" t="str">
            <v>BI_MN416</v>
          </cell>
          <cell r="B1560" t="str">
            <v>MN416</v>
          </cell>
          <cell r="C1560" t="str">
            <v>BI_MN416 - Replace System Reinforcement - La Grande</v>
          </cell>
          <cell r="D1560" t="str">
            <v>ER_3000</v>
          </cell>
          <cell r="E1560" t="str">
            <v>3000</v>
          </cell>
          <cell r="F1560" t="str">
            <v>ER_3000 - Gas Reinforce-Minor Blanket</v>
          </cell>
          <cell r="G1560" t="str">
            <v>Gas Reinforcement Program</v>
          </cell>
          <cell r="H1560" t="str">
            <v>Gas Subfunction</v>
          </cell>
          <cell r="I1560" t="str">
            <v>Performance &amp; Capacity</v>
          </cell>
        </row>
        <row r="1561">
          <cell r="A1561" t="str">
            <v>BI_MN417</v>
          </cell>
          <cell r="B1561" t="str">
            <v>MN417</v>
          </cell>
          <cell r="C1561" t="str">
            <v>BI_MN417 - Gas Regulator Station Reliability - Medford</v>
          </cell>
          <cell r="D1561" t="str">
            <v>ER_3002</v>
          </cell>
          <cell r="E1561" t="str">
            <v>3002</v>
          </cell>
          <cell r="F1561" t="str">
            <v>ER_3002 - Regulator Reliable - Blanket</v>
          </cell>
          <cell r="G1561" t="str">
            <v>Gas Regulator Station Replacement Program</v>
          </cell>
          <cell r="H1561" t="str">
            <v>Gas Subfunction</v>
          </cell>
          <cell r="I1561" t="str">
            <v>Asset Condition</v>
          </cell>
        </row>
        <row r="1562">
          <cell r="A1562" t="str">
            <v>BI_MN418</v>
          </cell>
          <cell r="B1562" t="str">
            <v>MN418</v>
          </cell>
          <cell r="C1562" t="str">
            <v>BI_MN418 - Gas Regulator Station Reliability - Roseburg</v>
          </cell>
          <cell r="D1562" t="str">
            <v>ER_3002</v>
          </cell>
          <cell r="E1562" t="str">
            <v>3002</v>
          </cell>
          <cell r="F1562" t="str">
            <v>ER_3002 - Regulator Reliable - Blanket</v>
          </cell>
          <cell r="G1562" t="str">
            <v>Gas Regulator Station Replacement Program</v>
          </cell>
          <cell r="H1562" t="str">
            <v>Gas Subfunction</v>
          </cell>
          <cell r="I1562" t="str">
            <v>Asset Condition</v>
          </cell>
        </row>
        <row r="1563">
          <cell r="A1563" t="str">
            <v>BI_MN419</v>
          </cell>
          <cell r="B1563" t="str">
            <v>MN419</v>
          </cell>
          <cell r="C1563" t="str">
            <v>BI_MN419 - Gas Regulator Station Reliability - Klamath</v>
          </cell>
          <cell r="D1563" t="str">
            <v>ER_3002</v>
          </cell>
          <cell r="E1563" t="str">
            <v>3002</v>
          </cell>
          <cell r="F1563" t="str">
            <v>ER_3002 - Regulator Reliable - Blanket</v>
          </cell>
          <cell r="G1563" t="str">
            <v>Gas Regulator Station Replacement Program</v>
          </cell>
          <cell r="H1563" t="str">
            <v>Gas Subfunction</v>
          </cell>
          <cell r="I1563" t="str">
            <v>Asset Condition</v>
          </cell>
        </row>
        <row r="1564">
          <cell r="A1564" t="str">
            <v>BI_MN420</v>
          </cell>
          <cell r="B1564" t="str">
            <v>MN420</v>
          </cell>
          <cell r="C1564" t="str">
            <v>BI_MN420 - Gas Regulator Station Reliability - La Grande</v>
          </cell>
          <cell r="D1564" t="str">
            <v>ER_3002</v>
          </cell>
          <cell r="E1564" t="str">
            <v>3002</v>
          </cell>
          <cell r="F1564" t="str">
            <v>ER_3002 - Regulator Reliable - Blanket</v>
          </cell>
          <cell r="G1564" t="str">
            <v>Gas Regulator Station Replacement Program</v>
          </cell>
          <cell r="H1564" t="str">
            <v>Gas Subfunction</v>
          </cell>
          <cell r="I1564" t="str">
            <v>Asset Condition</v>
          </cell>
        </row>
        <row r="1565">
          <cell r="A1565" t="str">
            <v>BI_MN421</v>
          </cell>
          <cell r="B1565" t="str">
            <v>MN421</v>
          </cell>
          <cell r="C1565" t="str">
            <v>BI_MN421 - Cathodic Protection - Medford</v>
          </cell>
          <cell r="D1565" t="str">
            <v>ER_3004</v>
          </cell>
          <cell r="E1565" t="str">
            <v>3004</v>
          </cell>
          <cell r="F1565" t="str">
            <v>ER_3004 - Cathodic Protection-Minor Blanket</v>
          </cell>
          <cell r="G1565" t="str">
            <v>Gas Cathodic Protection Program</v>
          </cell>
          <cell r="H1565" t="str">
            <v>Gas Subfunction</v>
          </cell>
          <cell r="I1565" t="str">
            <v>Mandatory &amp; Compliance</v>
          </cell>
        </row>
        <row r="1566">
          <cell r="A1566" t="str">
            <v>BI_MN422</v>
          </cell>
          <cell r="B1566" t="str">
            <v>MN422</v>
          </cell>
          <cell r="C1566" t="str">
            <v>BI_MN422 - Cathodic Protection - Roseburg</v>
          </cell>
          <cell r="D1566" t="str">
            <v>ER_3004</v>
          </cell>
          <cell r="E1566" t="str">
            <v>3004</v>
          </cell>
          <cell r="F1566" t="str">
            <v>ER_3004 - Cathodic Protection-Minor Blanket</v>
          </cell>
          <cell r="G1566" t="str">
            <v>Gas Cathodic Protection Program</v>
          </cell>
          <cell r="H1566" t="str">
            <v>Gas Subfunction</v>
          </cell>
          <cell r="I1566" t="str">
            <v>Mandatory &amp; Compliance</v>
          </cell>
        </row>
        <row r="1567">
          <cell r="A1567" t="str">
            <v>BI_MN423</v>
          </cell>
          <cell r="B1567" t="str">
            <v>MN423</v>
          </cell>
          <cell r="C1567" t="str">
            <v>BI_MN423 - Cathodic Protection - Klamath</v>
          </cell>
          <cell r="D1567" t="str">
            <v>ER_3004</v>
          </cell>
          <cell r="E1567" t="str">
            <v>3004</v>
          </cell>
          <cell r="F1567" t="str">
            <v>ER_3004 - Cathodic Protection-Minor Blanket</v>
          </cell>
          <cell r="G1567" t="str">
            <v>Gas Cathodic Protection Program</v>
          </cell>
          <cell r="H1567" t="str">
            <v>Gas Subfunction</v>
          </cell>
          <cell r="I1567" t="str">
            <v>Mandatory &amp; Compliance</v>
          </cell>
        </row>
        <row r="1568">
          <cell r="A1568" t="str">
            <v>BI_MN424</v>
          </cell>
          <cell r="B1568" t="str">
            <v>MN424</v>
          </cell>
          <cell r="C1568" t="str">
            <v>BI_MN424 - Cathodic Protection - La Grande</v>
          </cell>
          <cell r="D1568" t="str">
            <v>ER_3004</v>
          </cell>
          <cell r="E1568" t="str">
            <v>3004</v>
          </cell>
          <cell r="F1568" t="str">
            <v>ER_3004 - Cathodic Protection-Minor Blanket</v>
          </cell>
          <cell r="G1568" t="str">
            <v>Gas Cathodic Protection Program</v>
          </cell>
          <cell r="H1568" t="str">
            <v>Gas Subfunction</v>
          </cell>
          <cell r="I1568" t="str">
            <v>Mandatory &amp; Compliance</v>
          </cell>
        </row>
        <row r="1569">
          <cell r="A1569" t="str">
            <v>BI_MN425</v>
          </cell>
          <cell r="B1569" t="str">
            <v>MN425</v>
          </cell>
          <cell r="C1569" t="str">
            <v>BI_MN425 - Cathodic Protection  - Goldendale</v>
          </cell>
          <cell r="D1569" t="str">
            <v>ER_3004</v>
          </cell>
          <cell r="E1569" t="str">
            <v>3004</v>
          </cell>
          <cell r="F1569" t="str">
            <v>ER_3004 - Cathodic Protection-Minor Blanket</v>
          </cell>
          <cell r="G1569" t="str">
            <v>Gas Cathodic Protection Program</v>
          </cell>
          <cell r="H1569" t="str">
            <v>Gas Subfunction</v>
          </cell>
          <cell r="I1569" t="str">
            <v>Mandatory &amp; Compliance</v>
          </cell>
        </row>
        <row r="1570">
          <cell r="A1570" t="str">
            <v>BI_MN426</v>
          </cell>
          <cell r="B1570" t="str">
            <v>MN426</v>
          </cell>
          <cell r="C1570" t="str">
            <v>BI_MN426 - ORCA ERT Blanket Installation</v>
          </cell>
          <cell r="D1570" t="str">
            <v>ER_1053</v>
          </cell>
          <cell r="E1570" t="str">
            <v>1053</v>
          </cell>
          <cell r="F1570" t="str">
            <v>ER_1053 - Gas ERT Minor Blanket</v>
          </cell>
          <cell r="G1570" t="str">
            <v>New Revenue - Growth</v>
          </cell>
          <cell r="H1570" t="str">
            <v>Growth Subfunction</v>
          </cell>
          <cell r="I1570" t="str">
            <v>Customer Requested</v>
          </cell>
        </row>
        <row r="1571">
          <cell r="A1571" t="str">
            <v>BI_MN427</v>
          </cell>
          <cell r="B1571" t="str">
            <v>MN427</v>
          </cell>
          <cell r="C1571" t="str">
            <v>BI_MN427 - Gis Implementation</v>
          </cell>
          <cell r="D1571" t="str">
            <v>ER_3056</v>
          </cell>
          <cell r="E1571" t="str">
            <v>3056</v>
          </cell>
          <cell r="F1571" t="str">
            <v>ER_3056 - ORCA GIS</v>
          </cell>
          <cell r="G1571" t="str">
            <v>Regular Capital - Pre Business Case</v>
          </cell>
          <cell r="H1571" t="str">
            <v>No Function</v>
          </cell>
          <cell r="I1571" t="str">
            <v>No Driver</v>
          </cell>
        </row>
        <row r="1572">
          <cell r="A1572" t="str">
            <v>BI_MN499</v>
          </cell>
          <cell r="B1572" t="str">
            <v>MN499</v>
          </cell>
          <cell r="C1572" t="str">
            <v>BI_MN499 - Install AMR in Oregon</v>
          </cell>
          <cell r="D1572" t="str">
            <v>ER_7203</v>
          </cell>
          <cell r="E1572" t="str">
            <v>7203</v>
          </cell>
          <cell r="F1572" t="str">
            <v>ER_7203 - Oregon AMR</v>
          </cell>
          <cell r="G1572" t="str">
            <v>Regular Capital - Pre Business Case</v>
          </cell>
          <cell r="H1572" t="str">
            <v>No Function</v>
          </cell>
          <cell r="I1572" t="str">
            <v>No Driver</v>
          </cell>
        </row>
        <row r="1573">
          <cell r="A1573" t="str">
            <v>BI_MN500</v>
          </cell>
          <cell r="B1573" t="str">
            <v>MN500</v>
          </cell>
          <cell r="C1573" t="str">
            <v>BI_MN500 - Sutherlin I-5 Interchange road project</v>
          </cell>
          <cell r="D1573" t="str">
            <v>ER_3212</v>
          </cell>
          <cell r="E1573" t="str">
            <v>3212</v>
          </cell>
          <cell r="F1573" t="str">
            <v>ER_3212 - Sutherlin I-5 Interchange road project</v>
          </cell>
          <cell r="G1573" t="str">
            <v>Regular Capital - Pre Business Case</v>
          </cell>
          <cell r="H1573" t="str">
            <v>No Function</v>
          </cell>
          <cell r="I1573" t="str">
            <v>No Driver</v>
          </cell>
        </row>
        <row r="1574">
          <cell r="A1574" t="str">
            <v>BI_MN501</v>
          </cell>
          <cell r="B1574" t="str">
            <v>MN501</v>
          </cell>
          <cell r="C1574" t="str">
            <v>BI_MN501 - Altamont &amp; Crosby Road Project</v>
          </cell>
          <cell r="D1574" t="str">
            <v>ER_3213</v>
          </cell>
          <cell r="E1574" t="str">
            <v>3213</v>
          </cell>
          <cell r="F1574" t="str">
            <v>ER_3213 - Altamont &amp; Crosby Road Project</v>
          </cell>
          <cell r="G1574" t="str">
            <v>Regular Capital - Pre Business Case</v>
          </cell>
          <cell r="H1574" t="str">
            <v>No Function</v>
          </cell>
          <cell r="I1574" t="str">
            <v>No Driver</v>
          </cell>
        </row>
        <row r="1575">
          <cell r="A1575" t="str">
            <v>BI_MN502</v>
          </cell>
          <cell r="B1575" t="str">
            <v>MN502</v>
          </cell>
          <cell r="C1575" t="str">
            <v>BI_MN502 - So. Stage Rd 10 Transmission reroute</v>
          </cell>
          <cell r="D1575" t="str">
            <v>ER_3214</v>
          </cell>
          <cell r="E1575" t="str">
            <v>3214</v>
          </cell>
          <cell r="F1575" t="str">
            <v>ER_3214 - So. Stage Rd 10 Transmission reroute</v>
          </cell>
          <cell r="G1575" t="str">
            <v>Regular Capital - Pre Business Case</v>
          </cell>
          <cell r="H1575" t="str">
            <v>No Function</v>
          </cell>
          <cell r="I1575" t="str">
            <v>No Driver</v>
          </cell>
        </row>
        <row r="1576">
          <cell r="A1576" t="str">
            <v>BI_MN503</v>
          </cell>
          <cell r="B1576" t="str">
            <v>MN503</v>
          </cell>
          <cell r="C1576" t="str">
            <v>BI_MN503 - Elk Creek Transmission Crossing</v>
          </cell>
          <cell r="D1576" t="str">
            <v>ER_3215</v>
          </cell>
          <cell r="E1576" t="str">
            <v>3215</v>
          </cell>
          <cell r="F1576" t="str">
            <v>ER_3215 - Elk Creek Transmission Crossing</v>
          </cell>
          <cell r="G1576" t="str">
            <v>Regular Capital - Pre Business Case</v>
          </cell>
          <cell r="H1576" t="str">
            <v>No Function</v>
          </cell>
          <cell r="I1576" t="str">
            <v>No Driver</v>
          </cell>
        </row>
        <row r="1577">
          <cell r="A1577" t="str">
            <v>BI_MN504</v>
          </cell>
          <cell r="B1577" t="str">
            <v>MN504</v>
          </cell>
          <cell r="C1577" t="str">
            <v>BI_MN504 - Umpqua River Crossing</v>
          </cell>
          <cell r="D1577" t="str">
            <v>ER_3216</v>
          </cell>
          <cell r="E1577" t="str">
            <v>3216</v>
          </cell>
          <cell r="F1577" t="str">
            <v>ER_3216 - Umpqua River Crossing</v>
          </cell>
          <cell r="G1577" t="str">
            <v>Regular Capital - Pre Business Case</v>
          </cell>
          <cell r="H1577" t="str">
            <v>No Function</v>
          </cell>
          <cell r="I1577" t="str">
            <v>No Driver</v>
          </cell>
        </row>
        <row r="1578">
          <cell r="A1578" t="str">
            <v>BI_MN505</v>
          </cell>
          <cell r="B1578" t="str">
            <v>MN505</v>
          </cell>
          <cell r="C1578" t="str">
            <v>BI_MN505 - Grants Pass 6 PE Northside Reinforcement</v>
          </cell>
          <cell r="D1578" t="str">
            <v>ER_3217</v>
          </cell>
          <cell r="E1578" t="str">
            <v>3217</v>
          </cell>
          <cell r="F1578" t="str">
            <v>ER_3217 - Grants Pass 6 PE Northside Reinforcement</v>
          </cell>
          <cell r="G1578" t="str">
            <v>Regular Capital - Pre Business Case</v>
          </cell>
          <cell r="H1578" t="str">
            <v>No Function</v>
          </cell>
          <cell r="I1578" t="str">
            <v>No Driver</v>
          </cell>
        </row>
        <row r="1579">
          <cell r="A1579" t="str">
            <v>BI_MN506</v>
          </cell>
          <cell r="B1579" t="str">
            <v>MN506</v>
          </cell>
          <cell r="C1579" t="str">
            <v>BI_MN506 - Klamath Falls Odorizer</v>
          </cell>
          <cell r="D1579" t="str">
            <v>ER_3218</v>
          </cell>
          <cell r="E1579" t="str">
            <v>3218</v>
          </cell>
          <cell r="F1579" t="str">
            <v>ER_3218 - Klamath Falls Odorizer</v>
          </cell>
          <cell r="G1579" t="str">
            <v>Regular Capital - Pre Business Case</v>
          </cell>
          <cell r="H1579" t="str">
            <v>No Function</v>
          </cell>
          <cell r="I1579" t="str">
            <v>No Driver</v>
          </cell>
        </row>
        <row r="1580">
          <cell r="A1580" t="str">
            <v>BI_MN507</v>
          </cell>
          <cell r="B1580" t="str">
            <v>MN507</v>
          </cell>
          <cell r="C1580" t="str">
            <v>BI_MN507 - Merlin Gate Station Rebuild</v>
          </cell>
          <cell r="D1580" t="str">
            <v>ER_3219</v>
          </cell>
          <cell r="E1580" t="str">
            <v>3219</v>
          </cell>
          <cell r="F1580" t="str">
            <v>ER_3219 - Merlin Gate Station Rebuild</v>
          </cell>
          <cell r="G1580" t="str">
            <v>Regular Capital - Pre Business Case</v>
          </cell>
          <cell r="H1580" t="str">
            <v>No Function</v>
          </cell>
          <cell r="I1580" t="str">
            <v>No Driver</v>
          </cell>
        </row>
        <row r="1581">
          <cell r="A1581" t="str">
            <v>BI_MN508</v>
          </cell>
          <cell r="B1581" t="str">
            <v>MN508</v>
          </cell>
          <cell r="C1581" t="str">
            <v>BI_MN508 - ORCA Regulators</v>
          </cell>
          <cell r="D1581" t="str">
            <v>ER_1051</v>
          </cell>
          <cell r="E1581" t="str">
            <v>1051</v>
          </cell>
          <cell r="F1581" t="str">
            <v>ER_1051 - Gas Regulators Minor Blanket</v>
          </cell>
          <cell r="G1581" t="str">
            <v>New Revenue - Growth</v>
          </cell>
          <cell r="H1581" t="str">
            <v>Growth Subfunction</v>
          </cell>
          <cell r="I1581" t="str">
            <v>Customer Requested</v>
          </cell>
        </row>
        <row r="1582">
          <cell r="A1582" t="str">
            <v>BI_MN509</v>
          </cell>
          <cell r="B1582" t="str">
            <v>MN509</v>
          </cell>
          <cell r="C1582" t="str">
            <v>BI_MN509 - Gas Industrial Customers - Medford</v>
          </cell>
          <cell r="D1582" t="str">
            <v>ER_1052</v>
          </cell>
          <cell r="E1582" t="str">
            <v>1052</v>
          </cell>
          <cell r="F1582" t="str">
            <v>ER_1052 - Industrial Gas Customer Minor Blanket</v>
          </cell>
          <cell r="G1582" t="str">
            <v>New Revenue - Growth</v>
          </cell>
          <cell r="H1582" t="str">
            <v>Growth Subfunction</v>
          </cell>
          <cell r="I1582" t="str">
            <v>Customer Requested</v>
          </cell>
        </row>
        <row r="1583">
          <cell r="A1583" t="str">
            <v>BI_MN510</v>
          </cell>
          <cell r="B1583" t="str">
            <v>MN510</v>
          </cell>
          <cell r="C1583" t="str">
            <v>BI_MN510 - Gas Industrial Customers - La Grande</v>
          </cell>
          <cell r="D1583" t="str">
            <v>ER_1052</v>
          </cell>
          <cell r="E1583" t="str">
            <v>1052</v>
          </cell>
          <cell r="F1583" t="str">
            <v>ER_1052 - Industrial Gas Customer Minor Blanket</v>
          </cell>
          <cell r="G1583" t="str">
            <v>New Revenue - Growth</v>
          </cell>
          <cell r="H1583" t="str">
            <v>Growth Subfunction</v>
          </cell>
          <cell r="I1583" t="str">
            <v>Customer Requested</v>
          </cell>
        </row>
        <row r="1584">
          <cell r="A1584" t="str">
            <v>BI_MN602</v>
          </cell>
          <cell r="B1584" t="str">
            <v>MN602</v>
          </cell>
          <cell r="C1584" t="str">
            <v>BI_MN602 - Roseburg Reinforcement</v>
          </cell>
          <cell r="D1584" t="str">
            <v>ER_3204</v>
          </cell>
          <cell r="E1584" t="str">
            <v>3204</v>
          </cell>
          <cell r="F1584" t="str">
            <v>ER_3204 - Roseburg Reinforcement</v>
          </cell>
          <cell r="G1584" t="str">
            <v>Regular Capital - Pre Business Case</v>
          </cell>
          <cell r="H1584" t="str">
            <v>No Function</v>
          </cell>
          <cell r="I1584" t="str">
            <v>No Driver</v>
          </cell>
        </row>
        <row r="1585">
          <cell r="A1585" t="str">
            <v>BI_MN605</v>
          </cell>
          <cell r="B1585" t="str">
            <v>MN605</v>
          </cell>
          <cell r="C1585" t="str">
            <v>BI_MN605 - LaGrande Airport</v>
          </cell>
          <cell r="D1585" t="str">
            <v>ER_1001</v>
          </cell>
          <cell r="E1585" t="str">
            <v>1001</v>
          </cell>
          <cell r="F1585" t="str">
            <v>ER_1001 - Gas Revenue Blanket</v>
          </cell>
          <cell r="G1585" t="str">
            <v>New Revenue - Growth</v>
          </cell>
          <cell r="H1585" t="str">
            <v>Growth Subfunction</v>
          </cell>
          <cell r="I1585" t="str">
            <v>Customer Requested</v>
          </cell>
        </row>
        <row r="1586">
          <cell r="A1586" t="str">
            <v>BI_MN615</v>
          </cell>
          <cell r="B1586" t="str">
            <v>MN615</v>
          </cell>
          <cell r="C1586" t="str">
            <v>BI_MN615 - Canyonville I-5 Interchange</v>
          </cell>
          <cell r="D1586" t="str">
            <v>ER_3222</v>
          </cell>
          <cell r="E1586" t="str">
            <v>3222</v>
          </cell>
          <cell r="F1586" t="str">
            <v>ER_3222 - Canyonville I-5 Interchange</v>
          </cell>
          <cell r="G1586" t="str">
            <v>Regular Capital - Pre Business Case</v>
          </cell>
          <cell r="H1586" t="str">
            <v>No Function</v>
          </cell>
          <cell r="I1586" t="str">
            <v>No Driver</v>
          </cell>
        </row>
        <row r="1587">
          <cell r="A1587" t="str">
            <v>BI_MN616</v>
          </cell>
          <cell r="B1587" t="str">
            <v>MN616</v>
          </cell>
          <cell r="C1587" t="str">
            <v>BI_MN616 - East Medford Reinforcement-IMP</v>
          </cell>
          <cell r="D1587" t="str">
            <v>ER_3203</v>
          </cell>
          <cell r="E1587" t="str">
            <v>3203</v>
          </cell>
          <cell r="F1587" t="str">
            <v>ER_3203 - East Medford Reinforcement</v>
          </cell>
          <cell r="G1587" t="str">
            <v>Gas East Medford HP Main Reinforcement Project</v>
          </cell>
          <cell r="H1587" t="str">
            <v>Gas Subfunction</v>
          </cell>
          <cell r="I1587" t="str">
            <v>No Driver</v>
          </cell>
        </row>
        <row r="1588">
          <cell r="A1588" t="str">
            <v>BI_MN617</v>
          </cell>
          <cell r="B1588" t="str">
            <v>MN617</v>
          </cell>
          <cell r="C1588" t="str">
            <v>BI_MN617 - South 6th &amp; Owens</v>
          </cell>
          <cell r="D1588" t="str">
            <v>ER_3223</v>
          </cell>
          <cell r="E1588" t="str">
            <v>3223</v>
          </cell>
          <cell r="F1588" t="str">
            <v>ER_3223 - South 6th &amp; Owens</v>
          </cell>
          <cell r="G1588" t="str">
            <v>Regular Capital - Pre Business Case</v>
          </cell>
          <cell r="H1588" t="str">
            <v>No Function</v>
          </cell>
          <cell r="I1588" t="str">
            <v>No Driver</v>
          </cell>
        </row>
        <row r="1589">
          <cell r="A1589" t="str">
            <v>BI_MN619</v>
          </cell>
          <cell r="B1589" t="str">
            <v>MN619</v>
          </cell>
          <cell r="C1589" t="str">
            <v>BI_MN619 - Gekelar Road</v>
          </cell>
          <cell r="D1589" t="str">
            <v>ER_3224</v>
          </cell>
          <cell r="E1589" t="str">
            <v>3224</v>
          </cell>
          <cell r="F1589" t="str">
            <v>ER_3224 - Gekelar Road</v>
          </cell>
          <cell r="G1589" t="str">
            <v>Regular Capital - Pre Business Case</v>
          </cell>
          <cell r="H1589" t="str">
            <v>No Function</v>
          </cell>
          <cell r="I1589" t="str">
            <v>No Driver</v>
          </cell>
        </row>
        <row r="1590">
          <cell r="A1590" t="str">
            <v>BI_MN622</v>
          </cell>
          <cell r="B1590" t="str">
            <v>MN622</v>
          </cell>
          <cell r="C1590" t="str">
            <v>BI_MN622 - Tri-City Hwy 99 Road Project</v>
          </cell>
          <cell r="D1590" t="str">
            <v>ER_3227</v>
          </cell>
          <cell r="E1590" t="str">
            <v>3227</v>
          </cell>
          <cell r="F1590" t="str">
            <v>ER_3227 - Tri-City Hwy 99 Road Project</v>
          </cell>
          <cell r="G1590" t="str">
            <v>Regular Capital - Pre Business Case</v>
          </cell>
          <cell r="H1590" t="str">
            <v>No Function</v>
          </cell>
          <cell r="I1590" t="str">
            <v>No Driver</v>
          </cell>
        </row>
        <row r="1591">
          <cell r="A1591" t="str">
            <v>BI_MN625</v>
          </cell>
          <cell r="B1591" t="str">
            <v>MN625</v>
          </cell>
          <cell r="C1591" t="str">
            <v>BI_MN625 - Winchester Bridge Project</v>
          </cell>
          <cell r="D1591" t="str">
            <v>ER_3228</v>
          </cell>
          <cell r="E1591" t="str">
            <v>3228</v>
          </cell>
          <cell r="F1591" t="str">
            <v>ER_3228 - Winchester Bridge Project</v>
          </cell>
          <cell r="G1591" t="str">
            <v>Regular Capital - Pre Business Case</v>
          </cell>
          <cell r="H1591" t="str">
            <v>No Function</v>
          </cell>
          <cell r="I1591" t="str">
            <v>No Driver</v>
          </cell>
        </row>
        <row r="1592">
          <cell r="A1592" t="str">
            <v>BI_MN626</v>
          </cell>
          <cell r="B1592" t="str">
            <v>MN626</v>
          </cell>
          <cell r="C1592" t="str">
            <v>BI_MN626 - Amy's Kitchen Meter &amp; Piping</v>
          </cell>
          <cell r="D1592" t="str">
            <v>ER_3207</v>
          </cell>
          <cell r="E1592" t="str">
            <v>3207</v>
          </cell>
          <cell r="F1592" t="str">
            <v>ER_3207 - Amy's Kitchen Meter &amp; Piping</v>
          </cell>
          <cell r="G1592" t="str">
            <v>Regular Capital - Pre Business Case</v>
          </cell>
          <cell r="H1592" t="str">
            <v>No Function</v>
          </cell>
          <cell r="I1592" t="str">
            <v>No Driver</v>
          </cell>
        </row>
        <row r="1593">
          <cell r="A1593" t="str">
            <v>BI_MN632</v>
          </cell>
          <cell r="B1593" t="str">
            <v>MN632</v>
          </cell>
          <cell r="C1593" t="str">
            <v>BI_MN632 - South Medford Interchange-Exit 27</v>
          </cell>
          <cell r="D1593" t="str">
            <v>ER_3229</v>
          </cell>
          <cell r="E1593" t="str">
            <v>3229</v>
          </cell>
          <cell r="F1593" t="str">
            <v>ER_3229 - South Medford Interchange-Exit 27</v>
          </cell>
          <cell r="G1593" t="str">
            <v>Regular Capital - Pre Business Case</v>
          </cell>
          <cell r="H1593" t="str">
            <v>No Function</v>
          </cell>
          <cell r="I1593" t="str">
            <v>No Driver</v>
          </cell>
        </row>
        <row r="1594">
          <cell r="A1594" t="str">
            <v>BI_MN638</v>
          </cell>
          <cell r="B1594" t="str">
            <v>MN638</v>
          </cell>
          <cell r="C1594" t="str">
            <v>BI_MN638 - Gas Industrial Customers - Klamath Falls</v>
          </cell>
          <cell r="D1594" t="str">
            <v>ER_1052</v>
          </cell>
          <cell r="E1594" t="str">
            <v>1052</v>
          </cell>
          <cell r="F1594" t="str">
            <v>ER_1052 - Industrial Gas Customer Minor Blanket</v>
          </cell>
          <cell r="G1594" t="str">
            <v>New Revenue - Growth</v>
          </cell>
          <cell r="H1594" t="str">
            <v>Growth Subfunction</v>
          </cell>
          <cell r="I1594" t="str">
            <v>Customer Requested</v>
          </cell>
        </row>
        <row r="1595">
          <cell r="A1595" t="str">
            <v>BI_MN639</v>
          </cell>
          <cell r="B1595" t="str">
            <v>MN639</v>
          </cell>
          <cell r="C1595" t="str">
            <v>BI_MN639 - Shady Cove Extension</v>
          </cell>
          <cell r="D1595" t="str">
            <v>ER_1001</v>
          </cell>
          <cell r="E1595" t="str">
            <v>1001</v>
          </cell>
          <cell r="F1595" t="str">
            <v>ER_1001 - Gas Revenue Blanket</v>
          </cell>
          <cell r="G1595" t="str">
            <v>New Revenue - Growth</v>
          </cell>
          <cell r="H1595" t="str">
            <v>Growth Subfunction</v>
          </cell>
          <cell r="I1595" t="str">
            <v>Customer Requested</v>
          </cell>
        </row>
        <row r="1596">
          <cell r="A1596" t="str">
            <v>BI_MN675</v>
          </cell>
          <cell r="B1596" t="str">
            <v>MN675</v>
          </cell>
          <cell r="C1596" t="str">
            <v>BI_MN675 - Pruner Bridge Bore</v>
          </cell>
          <cell r="D1596" t="str">
            <v>ER_3230</v>
          </cell>
          <cell r="E1596" t="str">
            <v>3230</v>
          </cell>
          <cell r="F1596" t="str">
            <v>ER_3230 - Pruner Bridge Bore</v>
          </cell>
          <cell r="G1596" t="str">
            <v>Regular Capital - Pre Business Case</v>
          </cell>
          <cell r="H1596" t="str">
            <v>No Function</v>
          </cell>
          <cell r="I1596" t="str">
            <v>No Driver</v>
          </cell>
        </row>
        <row r="1597">
          <cell r="A1597" t="str">
            <v>BI_MN701</v>
          </cell>
          <cell r="B1597" t="str">
            <v>MN701</v>
          </cell>
          <cell r="C1597" t="str">
            <v>BI_MN701 - Medford Upton Road Bridge Project</v>
          </cell>
          <cell r="D1597" t="str">
            <v>ER_3232</v>
          </cell>
          <cell r="E1597" t="str">
            <v>3232</v>
          </cell>
          <cell r="F1597" t="str">
            <v>ER_3232 - Medford Upton Road Bridge Project</v>
          </cell>
          <cell r="G1597" t="str">
            <v>Regular Capital - Pre Business Case</v>
          </cell>
          <cell r="H1597" t="str">
            <v>No Function</v>
          </cell>
          <cell r="I1597" t="str">
            <v>No Driver</v>
          </cell>
        </row>
        <row r="1598">
          <cell r="A1598" t="str">
            <v>BI_MN702</v>
          </cell>
          <cell r="B1598" t="str">
            <v>MN702</v>
          </cell>
          <cell r="C1598" t="str">
            <v>BI_MN702 - Grant Pass Jones Crk Bridge Pipe Reloc</v>
          </cell>
          <cell r="D1598" t="str">
            <v>ER_3233</v>
          </cell>
          <cell r="E1598" t="str">
            <v>3233</v>
          </cell>
          <cell r="F1598" t="str">
            <v>ER_3233 - Grants Pass Jones Crk Bridge Pipe Reloc</v>
          </cell>
          <cell r="G1598" t="str">
            <v>Regular Capital - Pre Business Case</v>
          </cell>
          <cell r="H1598" t="str">
            <v>No Function</v>
          </cell>
          <cell r="I1598" t="str">
            <v>No Driver</v>
          </cell>
        </row>
        <row r="1599">
          <cell r="A1599" t="str">
            <v>BI_MN703</v>
          </cell>
          <cell r="B1599" t="str">
            <v>MN703</v>
          </cell>
          <cell r="C1599" t="str">
            <v>BI_MN703 - Medford Barnett Road Relocation Project</v>
          </cell>
          <cell r="D1599" t="str">
            <v>ER_3234</v>
          </cell>
          <cell r="E1599" t="str">
            <v>3234</v>
          </cell>
          <cell r="F1599" t="str">
            <v>ER_3234 - Medford Barnett Road Relocation Project</v>
          </cell>
          <cell r="G1599" t="str">
            <v>Regular Capital - Pre Business Case</v>
          </cell>
          <cell r="H1599" t="str">
            <v>No Function</v>
          </cell>
          <cell r="I1599" t="str">
            <v>No Driver</v>
          </cell>
        </row>
        <row r="1600">
          <cell r="A1600" t="str">
            <v>BI_MN704</v>
          </cell>
          <cell r="B1600" t="str">
            <v>MN704</v>
          </cell>
          <cell r="C1600" t="str">
            <v>BI_MN704 - Central Point Twin Creeks Reinforcement</v>
          </cell>
          <cell r="D1600" t="str">
            <v>ER_3235</v>
          </cell>
          <cell r="E1600" t="str">
            <v>3235</v>
          </cell>
          <cell r="F1600" t="str">
            <v>ER_3235 - Central Point Twin Creeks Reinforcement</v>
          </cell>
          <cell r="G1600" t="str">
            <v>Regular Capital - Pre Business Case</v>
          </cell>
          <cell r="H1600" t="str">
            <v>No Function</v>
          </cell>
          <cell r="I1600" t="str">
            <v>No Driver</v>
          </cell>
        </row>
        <row r="1601">
          <cell r="A1601" t="str">
            <v>BI_MN705</v>
          </cell>
          <cell r="B1601" t="str">
            <v>MN705</v>
          </cell>
          <cell r="C1601" t="str">
            <v>BI_MN705 - Roseburg Green St Bridge Project</v>
          </cell>
          <cell r="D1601" t="str">
            <v>ER_3236</v>
          </cell>
          <cell r="E1601" t="str">
            <v>3236</v>
          </cell>
          <cell r="F1601" t="str">
            <v>ER_3236 - Roseburg Green St Bridge Project</v>
          </cell>
          <cell r="G1601" t="str">
            <v>Regular Capital - Pre Business Case</v>
          </cell>
          <cell r="H1601" t="str">
            <v>No Function</v>
          </cell>
          <cell r="I1601" t="str">
            <v>No Driver</v>
          </cell>
        </row>
        <row r="1602">
          <cell r="A1602" t="str">
            <v>BI_MN724</v>
          </cell>
          <cell r="B1602" t="str">
            <v>MN724</v>
          </cell>
          <cell r="C1602" t="str">
            <v>BI_MN724 - Larson Creek Gas Relocation</v>
          </cell>
          <cell r="D1602" t="str">
            <v>ER_3248</v>
          </cell>
          <cell r="E1602" t="str">
            <v>3248</v>
          </cell>
          <cell r="F1602" t="str">
            <v>ER_3248 - Larson Creek Gas Relocation</v>
          </cell>
          <cell r="G1602" t="str">
            <v>Regular Capital - Pre Business Case</v>
          </cell>
          <cell r="H1602" t="str">
            <v>No Function</v>
          </cell>
          <cell r="I1602" t="str">
            <v>No Driver</v>
          </cell>
        </row>
        <row r="1603">
          <cell r="A1603" t="str">
            <v>BI_MN751</v>
          </cell>
          <cell r="B1603" t="str">
            <v>MN751</v>
          </cell>
          <cell r="C1603" t="str">
            <v>BI_MN751 - N Eagle Point Reg Station &amp; Main Reinforcement</v>
          </cell>
          <cell r="D1603" t="str">
            <v>ER_3208</v>
          </cell>
          <cell r="E1603" t="str">
            <v>3208</v>
          </cell>
          <cell r="F1603" t="str">
            <v>ER_3208 - Eagle Pt High Pressure Reinforcement</v>
          </cell>
          <cell r="G1603" t="str">
            <v>Regular Capital - Pre Business Case</v>
          </cell>
          <cell r="H1603" t="str">
            <v>No Function</v>
          </cell>
          <cell r="I1603" t="str">
            <v>No Driver</v>
          </cell>
        </row>
        <row r="1604">
          <cell r="A1604" t="str">
            <v>BI_MN768</v>
          </cell>
          <cell r="B1604" t="str">
            <v>MN768</v>
          </cell>
          <cell r="C1604" t="str">
            <v>BI_MN768 - Gas Industrial Customers- Roseburg</v>
          </cell>
          <cell r="D1604" t="str">
            <v>ER_1052</v>
          </cell>
          <cell r="E1604" t="str">
            <v>1052</v>
          </cell>
          <cell r="F1604" t="str">
            <v>ER_1052 - Industrial Gas Customer Minor Blanket</v>
          </cell>
          <cell r="G1604" t="str">
            <v>New Revenue - Growth</v>
          </cell>
          <cell r="H1604" t="str">
            <v>Growth Subfunction</v>
          </cell>
          <cell r="I1604" t="str">
            <v>Customer Requested</v>
          </cell>
        </row>
        <row r="1605">
          <cell r="A1605" t="str">
            <v>BI_MNG07</v>
          </cell>
          <cell r="B1605" t="str">
            <v>MNG07</v>
          </cell>
          <cell r="C1605" t="str">
            <v>BI_MNG07 - Isolated Steel Replacement OR</v>
          </cell>
          <cell r="D1605" t="str">
            <v>ER_3007</v>
          </cell>
          <cell r="E1605" t="str">
            <v>3007</v>
          </cell>
          <cell r="F1605" t="str">
            <v>ER_3007 - Isolated Steel Replacement</v>
          </cell>
          <cell r="G1605" t="str">
            <v>Gas Isolated Steel Replacement Program</v>
          </cell>
          <cell r="H1605" t="str">
            <v>Gas Subfunction</v>
          </cell>
          <cell r="I1605" t="str">
            <v>Mandatory &amp; Compliance</v>
          </cell>
        </row>
        <row r="1606">
          <cell r="A1606" t="str">
            <v>BI_MOX54</v>
          </cell>
          <cell r="B1606" t="str">
            <v>MOX54</v>
          </cell>
          <cell r="C1606" t="str">
            <v>BI_MOX54 - Mission Office Bldg ARO</v>
          </cell>
          <cell r="D1606" t="str">
            <v>ER_7500</v>
          </cell>
          <cell r="E1606" t="str">
            <v>7500</v>
          </cell>
          <cell r="F1606" t="str">
            <v>ER_7500 - FAS 143 ARO</v>
          </cell>
          <cell r="G1606" t="str">
            <v>FAS 143 ARO</v>
          </cell>
          <cell r="H1606" t="str">
            <v>Outside Regular Capital</v>
          </cell>
          <cell r="I1606" t="str">
            <v>No Driver</v>
          </cell>
        </row>
        <row r="1607">
          <cell r="A1607" t="str">
            <v>BI_MT100</v>
          </cell>
          <cell r="B1607" t="str">
            <v>MT100</v>
          </cell>
          <cell r="C1607" t="str">
            <v>BI_MT100 - Confederated Salish &amp; Kootenai Tribes Transmission</v>
          </cell>
          <cell r="D1607" t="str">
            <v>ER_2301</v>
          </cell>
          <cell r="E1607" t="str">
            <v>2301</v>
          </cell>
          <cell r="F1607" t="str">
            <v>ER_2301 - Tribal Permits and Settlements</v>
          </cell>
          <cell r="G1607" t="str">
            <v>Tribal Permits &amp; Settlements</v>
          </cell>
          <cell r="H1607" t="str">
            <v>Other Subfunction</v>
          </cell>
          <cell r="I1607" t="str">
            <v>Mandatory &amp; Compliance</v>
          </cell>
        </row>
        <row r="1608">
          <cell r="A1608" t="str">
            <v>BI_NA070</v>
          </cell>
          <cell r="B1608" t="str">
            <v>NA070</v>
          </cell>
          <cell r="C1608" t="str">
            <v>BI_NA070 - Delete BI when system is capable</v>
          </cell>
          <cell r="D1608" t="str">
            <v>ER_7004</v>
          </cell>
          <cell r="E1608" t="str">
            <v>7004</v>
          </cell>
          <cell r="F1608" t="str">
            <v>ER_7004 - Klamath Falls Service Center</v>
          </cell>
          <cell r="G1608" t="str">
            <v>Regular Capital - Pre Business Case</v>
          </cell>
          <cell r="H1608" t="str">
            <v>No Function</v>
          </cell>
          <cell r="I1608" t="str">
            <v>No Driver</v>
          </cell>
        </row>
        <row r="1609">
          <cell r="A1609" t="str">
            <v>BI_NBR86</v>
          </cell>
          <cell r="B1609" t="str">
            <v>NBR86</v>
          </cell>
          <cell r="C1609" t="str">
            <v>BI_NBR86 - Stores Equip</v>
          </cell>
          <cell r="D1609" t="str">
            <v>ER_7006</v>
          </cell>
          <cell r="E1609" t="str">
            <v>7006</v>
          </cell>
          <cell r="F1609" t="str">
            <v>ER_7006 - Tools Lab &amp; Shop Equipment</v>
          </cell>
          <cell r="G1609" t="str">
            <v>Capital Tools &amp; Stores</v>
          </cell>
          <cell r="H1609" t="str">
            <v>Other Subfunction</v>
          </cell>
          <cell r="I1609" t="str">
            <v>Asset Condition</v>
          </cell>
        </row>
        <row r="1610">
          <cell r="A1610" t="str">
            <v>BI_NCI86</v>
          </cell>
          <cell r="B1610" t="str">
            <v>NCI86</v>
          </cell>
          <cell r="C1610" t="str">
            <v>BI_NCI86 - Tools/Shop/Garage Equipment-Electric</v>
          </cell>
          <cell r="D1610" t="str">
            <v>ER_7006</v>
          </cell>
          <cell r="E1610" t="str">
            <v>7006</v>
          </cell>
          <cell r="F1610" t="str">
            <v>ER_7006 - Tools Lab &amp; Shop Equipment</v>
          </cell>
          <cell r="G1610" t="str">
            <v>Capital Tools &amp; Stores</v>
          </cell>
          <cell r="H1610" t="str">
            <v>Other Subfunction</v>
          </cell>
          <cell r="I1610" t="str">
            <v>Asset Condition</v>
          </cell>
        </row>
        <row r="1611">
          <cell r="A1611" t="str">
            <v>BI_NG100</v>
          </cell>
          <cell r="B1611" t="str">
            <v>NG100</v>
          </cell>
          <cell r="C1611" t="str">
            <v>BI_NG100 - Mark VI Controller Unit #1</v>
          </cell>
          <cell r="D1611" t="str">
            <v>ER_4154</v>
          </cell>
          <cell r="E1611" t="str">
            <v>4154</v>
          </cell>
          <cell r="F1611" t="str">
            <v>ER_4154 - Rathdrum CT Upgrade Unit 1 to Mark VI Controller</v>
          </cell>
          <cell r="G1611" t="str">
            <v>Regular Capital - Pre Business Case</v>
          </cell>
          <cell r="H1611" t="str">
            <v>No Function</v>
          </cell>
          <cell r="I1611" t="str">
            <v>No Driver</v>
          </cell>
        </row>
        <row r="1612">
          <cell r="A1612" t="str">
            <v>BI_NG201</v>
          </cell>
          <cell r="B1612" t="str">
            <v>NG201</v>
          </cell>
          <cell r="C1612" t="str">
            <v>BI_NG201 - RCT Unit #2 Hot Gas Path Inspection</v>
          </cell>
          <cell r="D1612" t="str">
            <v>ER_4159</v>
          </cell>
          <cell r="E1612" t="str">
            <v>4159</v>
          </cell>
          <cell r="F1612" t="str">
            <v>ER_4159 - RCT Unit #2 Hot Gas Path Inspection</v>
          </cell>
          <cell r="G1612" t="str">
            <v>Regular Capital - Pre Business Case</v>
          </cell>
          <cell r="H1612" t="str">
            <v>No Function</v>
          </cell>
          <cell r="I1612" t="str">
            <v>No Driver</v>
          </cell>
        </row>
        <row r="1613">
          <cell r="A1613" t="str">
            <v>BI_NG510</v>
          </cell>
          <cell r="B1613" t="str">
            <v>NG510</v>
          </cell>
          <cell r="C1613" t="str">
            <v>BI_NG510 - Rathdrum CT purchase</v>
          </cell>
          <cell r="D1613" t="str">
            <v>ER_4134</v>
          </cell>
          <cell r="E1613" t="str">
            <v>4134</v>
          </cell>
          <cell r="F1613" t="str">
            <v>ER_4134 - Rathdrum CT Purchase</v>
          </cell>
          <cell r="G1613" t="str">
            <v>Regular Capital - Pre Business Case</v>
          </cell>
          <cell r="H1613" t="str">
            <v>No Function</v>
          </cell>
          <cell r="I1613" t="str">
            <v>No Driver</v>
          </cell>
        </row>
        <row r="1614">
          <cell r="A1614" t="str">
            <v>BI_NKI86</v>
          </cell>
          <cell r="B1614" t="str">
            <v>NKI86</v>
          </cell>
          <cell r="C1614" t="str">
            <v>BI_NKI86 - Tools/Shop/Garage Equipment-Electric</v>
          </cell>
          <cell r="D1614" t="str">
            <v>ER_7006</v>
          </cell>
          <cell r="E1614" t="str">
            <v>7006</v>
          </cell>
          <cell r="F1614" t="str">
            <v>ER_7006 - Tools Lab &amp; Shop Equipment</v>
          </cell>
          <cell r="G1614" t="str">
            <v>Capital Tools &amp; Stores</v>
          </cell>
          <cell r="H1614" t="str">
            <v>Other Subfunction</v>
          </cell>
          <cell r="I1614" t="str">
            <v>Asset Condition</v>
          </cell>
        </row>
        <row r="1615">
          <cell r="A1615" t="str">
            <v>BI_NLW86</v>
          </cell>
          <cell r="B1615" t="str">
            <v>NLW86</v>
          </cell>
          <cell r="C1615" t="str">
            <v>BI_NLW86 - Tools/Shop/Garage Equipment-Electric</v>
          </cell>
          <cell r="D1615" t="str">
            <v>ER_7006</v>
          </cell>
          <cell r="E1615" t="str">
            <v>7006</v>
          </cell>
          <cell r="F1615" t="str">
            <v>ER_7006 - Tools Lab &amp; Shop Equipment</v>
          </cell>
          <cell r="G1615" t="str">
            <v>Capital Tools &amp; Stores</v>
          </cell>
          <cell r="H1615" t="str">
            <v>Other Subfunction</v>
          </cell>
          <cell r="I1615" t="str">
            <v>Asset Condition</v>
          </cell>
        </row>
        <row r="1616">
          <cell r="A1616" t="str">
            <v>BI_NQP86</v>
          </cell>
          <cell r="B1616" t="str">
            <v>NQP86</v>
          </cell>
          <cell r="C1616" t="str">
            <v>BI_NQP86 - Stores Equip</v>
          </cell>
          <cell r="D1616" t="str">
            <v>ER_7006</v>
          </cell>
          <cell r="E1616" t="str">
            <v>7006</v>
          </cell>
          <cell r="F1616" t="str">
            <v>ER_7006 - Tools Lab &amp; Shop Equipment</v>
          </cell>
          <cell r="G1616" t="str">
            <v>Capital Tools &amp; Stores</v>
          </cell>
          <cell r="H1616" t="str">
            <v>Other Subfunction</v>
          </cell>
          <cell r="I1616" t="str">
            <v>Asset Condition</v>
          </cell>
        </row>
        <row r="1617">
          <cell r="A1617" t="str">
            <v>BI_NUI86</v>
          </cell>
          <cell r="B1617" t="str">
            <v>NUI86</v>
          </cell>
          <cell r="C1617" t="str">
            <v>BI_NUI86 - Tools/Shop/Garage Equipment-Electric</v>
          </cell>
          <cell r="D1617" t="str">
            <v>ER_7006</v>
          </cell>
          <cell r="E1617" t="str">
            <v>7006</v>
          </cell>
          <cell r="F1617" t="str">
            <v>ER_7006 - Tools Lab &amp; Shop Equipment</v>
          </cell>
          <cell r="G1617" t="str">
            <v>Capital Tools &amp; Stores</v>
          </cell>
          <cell r="H1617" t="str">
            <v>Other Subfunction</v>
          </cell>
          <cell r="I1617" t="str">
            <v>Asset Condition</v>
          </cell>
        </row>
        <row r="1618">
          <cell r="A1618" t="str">
            <v>BI_NWP86</v>
          </cell>
          <cell r="B1618" t="str">
            <v>NWP86</v>
          </cell>
          <cell r="C1618" t="str">
            <v>BI_NWP86 - Stores Equip</v>
          </cell>
          <cell r="D1618" t="str">
            <v>ER_7006</v>
          </cell>
          <cell r="E1618" t="str">
            <v>7006</v>
          </cell>
          <cell r="F1618" t="str">
            <v>ER_7006 - Tools Lab &amp; Shop Equipment</v>
          </cell>
          <cell r="G1618" t="str">
            <v>Capital Tools &amp; Stores</v>
          </cell>
          <cell r="H1618" t="str">
            <v>Other Subfunction</v>
          </cell>
          <cell r="I1618" t="str">
            <v>Asset Condition</v>
          </cell>
        </row>
        <row r="1619">
          <cell r="A1619" t="str">
            <v>BI_NWW86</v>
          </cell>
          <cell r="B1619" t="str">
            <v>NWW86</v>
          </cell>
          <cell r="C1619" t="str">
            <v>BI_NWW86 - Tools/Shop/Garage Equipment - Electric</v>
          </cell>
          <cell r="D1619" t="str">
            <v>ER_7006</v>
          </cell>
          <cell r="E1619" t="str">
            <v>7006</v>
          </cell>
          <cell r="F1619" t="str">
            <v>ER_7006 - Tools Lab &amp; Shop Equipment</v>
          </cell>
          <cell r="G1619" t="str">
            <v>Capital Tools &amp; Stores</v>
          </cell>
          <cell r="H1619" t="str">
            <v>Other Subfunction</v>
          </cell>
          <cell r="I1619" t="str">
            <v>Asset Condition</v>
          </cell>
        </row>
        <row r="1620">
          <cell r="A1620" t="str">
            <v>BI_NXE89</v>
          </cell>
          <cell r="B1620" t="str">
            <v>NXE89</v>
          </cell>
          <cell r="C1620" t="str">
            <v>BI_NXE89 - Comm Equip-Cust Serv</v>
          </cell>
          <cell r="D1620" t="str">
            <v>ER_5003</v>
          </cell>
          <cell r="E1620" t="str">
            <v>5003</v>
          </cell>
          <cell r="F1620" t="str">
            <v>ER_5003 - Communication Equip</v>
          </cell>
          <cell r="G1620" t="str">
            <v>Regular Capital - Pre Business Case</v>
          </cell>
          <cell r="H1620" t="str">
            <v>No Function</v>
          </cell>
          <cell r="I1620" t="str">
            <v>No Driver</v>
          </cell>
        </row>
        <row r="1621">
          <cell r="A1621" t="str">
            <v>BI_NY001</v>
          </cell>
          <cell r="B1621" t="str">
            <v>NY001</v>
          </cell>
          <cell r="C1621" t="str">
            <v>BI_NY001 - Transportation Equipment</v>
          </cell>
          <cell r="D1621" t="str">
            <v>ER_7000</v>
          </cell>
          <cell r="E1621" t="str">
            <v>7000</v>
          </cell>
          <cell r="F1621" t="str">
            <v>ER_7000 - Transportation Equip</v>
          </cell>
          <cell r="G1621" t="str">
            <v>Fleet Services Capital Plan</v>
          </cell>
          <cell r="H1621" t="str">
            <v>Other Subfunction</v>
          </cell>
          <cell r="I1621" t="str">
            <v>Asset Condition</v>
          </cell>
        </row>
        <row r="1622">
          <cell r="A1622" t="str">
            <v>BI_NYD85</v>
          </cell>
          <cell r="B1622" t="str">
            <v>NYD85</v>
          </cell>
          <cell r="C1622" t="str">
            <v>BI_NYD85 - Stores Equipment - Minor Blanket</v>
          </cell>
          <cell r="D1622" t="str">
            <v>ER_7005</v>
          </cell>
          <cell r="E1622" t="str">
            <v>7005</v>
          </cell>
          <cell r="F1622" t="str">
            <v>ER_7005 - Stores Equip</v>
          </cell>
          <cell r="G1622" t="str">
            <v>Capital Tools &amp; Stores</v>
          </cell>
          <cell r="H1622" t="str">
            <v>Other Subfunction</v>
          </cell>
          <cell r="I1622" t="str">
            <v>Asset Condition</v>
          </cell>
        </row>
        <row r="1623">
          <cell r="A1623" t="str">
            <v>BI_NYE86</v>
          </cell>
          <cell r="B1623" t="str">
            <v>NYE86</v>
          </cell>
          <cell r="C1623" t="str">
            <v>BI_NYE86 - Tools/Shop/Garage Equipment-Fleet</v>
          </cell>
          <cell r="D1623" t="str">
            <v>ER_7006</v>
          </cell>
          <cell r="E1623" t="str">
            <v>7006</v>
          </cell>
          <cell r="F1623" t="str">
            <v>ER_7006 - Tools Lab &amp; Shop Equipment</v>
          </cell>
          <cell r="G1623" t="str">
            <v>Capital Tools &amp; Stores</v>
          </cell>
          <cell r="H1623" t="str">
            <v>Other Subfunction</v>
          </cell>
          <cell r="I1623" t="str">
            <v>Asset Condition</v>
          </cell>
        </row>
        <row r="1624">
          <cell r="A1624" t="str">
            <v>BI_OG400</v>
          </cell>
          <cell r="B1624" t="str">
            <v>OG400</v>
          </cell>
          <cell r="C1624" t="str">
            <v>BI_OG400 - KF 4160 V Station Service Replacement</v>
          </cell>
          <cell r="D1624" t="str">
            <v>ER_4222</v>
          </cell>
          <cell r="E1624" t="str">
            <v>4222</v>
          </cell>
          <cell r="F1624" t="str">
            <v>ER_4222 - KF 4160 V Station Service Replacement</v>
          </cell>
          <cell r="G1624" t="str">
            <v>KF 4160 V Station Service Replacement</v>
          </cell>
          <cell r="H1624" t="str">
            <v>Generation Subfunction</v>
          </cell>
          <cell r="I1624" t="str">
            <v>Asset Condition</v>
          </cell>
        </row>
        <row r="1625">
          <cell r="A1625" t="str">
            <v>BI_OG500</v>
          </cell>
          <cell r="B1625" t="str">
            <v>OG500</v>
          </cell>
          <cell r="C1625" t="str">
            <v>BI_OG500 - KFGS Reverse Osmosis System</v>
          </cell>
          <cell r="D1625" t="str">
            <v>ER_4175</v>
          </cell>
          <cell r="E1625" t="str">
            <v>4175</v>
          </cell>
          <cell r="F1625" t="str">
            <v>ER_4175 - KFGS Reverse Osmosis System</v>
          </cell>
          <cell r="G1625" t="str">
            <v>Kettle Falls Water Treatment System</v>
          </cell>
          <cell r="H1625" t="str">
            <v>Generation Subfunction</v>
          </cell>
          <cell r="I1625" t="str">
            <v>Mandatory &amp; Compliance</v>
          </cell>
        </row>
        <row r="1626">
          <cell r="A1626" t="str">
            <v>BI_OG501</v>
          </cell>
          <cell r="B1626" t="str">
            <v>OG501</v>
          </cell>
          <cell r="C1626" t="str">
            <v>BI_OG501 - KF CT Control Upgrade</v>
          </cell>
          <cell r="D1626" t="str">
            <v>ER_4177</v>
          </cell>
          <cell r="E1626" t="str">
            <v>4177</v>
          </cell>
          <cell r="F1626" t="str">
            <v>ER_4177 - KF CT Control Upgrade</v>
          </cell>
          <cell r="G1626" t="str">
            <v>Solar Combustion Turbine Controls Upgrade</v>
          </cell>
          <cell r="H1626" t="str">
            <v>Generation Subfunction</v>
          </cell>
          <cell r="I1626" t="str">
            <v>Asset Condition</v>
          </cell>
        </row>
        <row r="1627">
          <cell r="A1627" t="str">
            <v>BI_OG502</v>
          </cell>
          <cell r="B1627" t="str">
            <v>OG502</v>
          </cell>
          <cell r="C1627" t="str">
            <v>BI_OG502 - KF Air Heater Replacement</v>
          </cell>
          <cell r="D1627" t="str">
            <v>ER_4223</v>
          </cell>
          <cell r="E1627" t="str">
            <v>4223</v>
          </cell>
          <cell r="F1627" t="str">
            <v>ER_4223 - KF Air Heater Replacement</v>
          </cell>
          <cell r="G1627" t="str">
            <v>KF Air Preheater Replacement</v>
          </cell>
          <cell r="H1627" t="str">
            <v>Generation Subfunction</v>
          </cell>
          <cell r="I1627" t="str">
            <v>Asset Condition</v>
          </cell>
        </row>
        <row r="1628">
          <cell r="A1628" t="str">
            <v>BI_OG503</v>
          </cell>
          <cell r="B1628" t="str">
            <v>OG503</v>
          </cell>
          <cell r="C1628" t="str">
            <v>BI_OG503 - KFGS - D10R CPT Rebuild</v>
          </cell>
          <cell r="D1628" t="str">
            <v>ER_4224</v>
          </cell>
          <cell r="E1628" t="str">
            <v>4224</v>
          </cell>
          <cell r="F1628" t="str">
            <v>ER_4224 - KFGS D10R Dozer Certified Power Train (CPT) Rebuild</v>
          </cell>
          <cell r="G1628" t="str">
            <v>KF D10R Dozer Certified Power Train Rebuild</v>
          </cell>
          <cell r="H1628" t="str">
            <v>Generation Subfunction</v>
          </cell>
          <cell r="I1628" t="str">
            <v>Asset Condition</v>
          </cell>
        </row>
        <row r="1629">
          <cell r="A1629" t="str">
            <v>BI_OG504</v>
          </cell>
          <cell r="B1629" t="str">
            <v>OG504</v>
          </cell>
          <cell r="C1629" t="str">
            <v>BI_OG504 - KFGS - Secondary Superheater Replacement</v>
          </cell>
          <cell r="D1629" t="str">
            <v>ER_4226</v>
          </cell>
          <cell r="E1629" t="str">
            <v>4226</v>
          </cell>
          <cell r="F1629" t="str">
            <v>ER_4226 - KF Secondary Superheater Replacement</v>
          </cell>
          <cell r="G1629" t="str">
            <v>KF Secondary Superheater Replacement</v>
          </cell>
          <cell r="H1629" t="str">
            <v>Generation Subfunction</v>
          </cell>
          <cell r="I1629" t="str">
            <v>Asset Condition</v>
          </cell>
        </row>
        <row r="1630">
          <cell r="A1630" t="str">
            <v>BI_OG600</v>
          </cell>
          <cell r="B1630" t="str">
            <v>OG600</v>
          </cell>
          <cell r="C1630" t="str">
            <v>BI_OG600 - KFGS - D10T Dozer CCR</v>
          </cell>
          <cell r="D1630" t="str">
            <v>ER_4225</v>
          </cell>
          <cell r="E1630" t="str">
            <v>4225</v>
          </cell>
          <cell r="F1630" t="str">
            <v>ER_4225 - KFGS D10T Dozer Certified CAT Rebuild (CCR)</v>
          </cell>
          <cell r="G1630" t="str">
            <v>KF D10T Dozer Certified CAT Rebuild</v>
          </cell>
          <cell r="H1630" t="str">
            <v>Generation Subfunction</v>
          </cell>
          <cell r="I1630" t="str">
            <v>Asset Condition</v>
          </cell>
        </row>
        <row r="1631">
          <cell r="A1631" t="str">
            <v>BI_PC000</v>
          </cell>
          <cell r="B1631" t="str">
            <v>PC000</v>
          </cell>
          <cell r="C1631" t="str">
            <v>BI_PC000 - SHN Protection System Upgrades for PRC-002 (Comm)</v>
          </cell>
          <cell r="D1631" t="str">
            <v>ER_2608</v>
          </cell>
          <cell r="E1631" t="str">
            <v>2608</v>
          </cell>
          <cell r="F1631" t="str">
            <v>ER_2608 - Protection System Upgrades for PRC-002</v>
          </cell>
          <cell r="G1631" t="str">
            <v>Protection System Upgrade for PRC-002</v>
          </cell>
          <cell r="H1631" t="str">
            <v>T&amp;D Engineering</v>
          </cell>
          <cell r="I1631" t="str">
            <v>Mandatory &amp; Compliance</v>
          </cell>
        </row>
        <row r="1632">
          <cell r="A1632" t="str">
            <v>BI_PD001</v>
          </cell>
          <cell r="B1632" t="str">
            <v>PD001</v>
          </cell>
          <cell r="C1632" t="str">
            <v>BI_PD001 - Palouse 312 Add Phase</v>
          </cell>
          <cell r="D1632" t="str">
            <v>ER_2516</v>
          </cell>
          <cell r="E1632" t="str">
            <v>2516</v>
          </cell>
          <cell r="F1632" t="str">
            <v>ER_2516 - Distribution - Pullman &amp; Lewis Clark</v>
          </cell>
          <cell r="G1632" t="str">
            <v>Distribution System Enhancements</v>
          </cell>
          <cell r="H1632" t="str">
            <v>T&amp;D Engineering</v>
          </cell>
          <cell r="I1632" t="str">
            <v>Performance &amp; Capacity</v>
          </cell>
        </row>
        <row r="1633">
          <cell r="A1633" t="str">
            <v>BI_PD002</v>
          </cell>
          <cell r="B1633" t="str">
            <v>PD002</v>
          </cell>
          <cell r="C1633" t="str">
            <v>BI_PD002 - N. Moscow - Distribution Integration</v>
          </cell>
          <cell r="D1633" t="str">
            <v>ER_2204</v>
          </cell>
          <cell r="E1633" t="str">
            <v>2204</v>
          </cell>
          <cell r="F1633" t="str">
            <v>ER_2204 - Substation Rebuilds</v>
          </cell>
          <cell r="G1633" t="str">
            <v>Substation - Station Rebuilds Program</v>
          </cell>
          <cell r="H1633" t="str">
            <v>T&amp;D Engineering</v>
          </cell>
          <cell r="I1633" t="str">
            <v>Asset Condition</v>
          </cell>
        </row>
        <row r="1634">
          <cell r="A1634" t="str">
            <v>BI_PD003</v>
          </cell>
          <cell r="B1634" t="str">
            <v>PD003</v>
          </cell>
          <cell r="C1634" t="str">
            <v>BI_PD003 - Ewan 241 Midline Regs</v>
          </cell>
          <cell r="D1634" t="str">
            <v>ER_2516</v>
          </cell>
          <cell r="E1634" t="str">
            <v>2516</v>
          </cell>
          <cell r="F1634" t="str">
            <v>ER_2516 - Distribution - Pullman &amp; Lewis Clark</v>
          </cell>
          <cell r="G1634" t="str">
            <v>Distribution System Enhancements</v>
          </cell>
          <cell r="H1634" t="str">
            <v>T&amp;D Engineering</v>
          </cell>
          <cell r="I1634" t="str">
            <v>Performance &amp; Capacity</v>
          </cell>
        </row>
        <row r="1635">
          <cell r="A1635" t="str">
            <v>BI_PD004</v>
          </cell>
          <cell r="B1635" t="str">
            <v>PD004</v>
          </cell>
          <cell r="C1635" t="str">
            <v>BI_PD004 - East Colfax 221</v>
          </cell>
          <cell r="D1635" t="str">
            <v>ER_2414</v>
          </cell>
          <cell r="E1635" t="str">
            <v>2414</v>
          </cell>
          <cell r="F1635" t="str">
            <v>ER_2414 - Sys-Dist Reliability-Improve Worst Fdrs</v>
          </cell>
          <cell r="G1635" t="str">
            <v>Distribution System Enhancements</v>
          </cell>
          <cell r="H1635" t="str">
            <v>T&amp;D Engineering</v>
          </cell>
          <cell r="I1635" t="str">
            <v>Performance &amp; Capacity</v>
          </cell>
        </row>
        <row r="1636">
          <cell r="A1636" t="str">
            <v>BI_PD005</v>
          </cell>
          <cell r="B1636" t="str">
            <v>PD005</v>
          </cell>
          <cell r="C1636" t="str">
            <v>BI_PD005 - SGDP-DX Const</v>
          </cell>
          <cell r="D1636" t="str">
            <v>ER_2530</v>
          </cell>
          <cell r="E1636" t="str">
            <v>2530</v>
          </cell>
          <cell r="F1636" t="str">
            <v>ER_2530 - SGDP-Pullman Smart Grid Demonstration Project</v>
          </cell>
          <cell r="G1636" t="str">
            <v>Smart Grid Demonstration Project</v>
          </cell>
          <cell r="H1636" t="str">
            <v>T&amp;D Engineering</v>
          </cell>
          <cell r="I1636" t="str">
            <v>No Driver</v>
          </cell>
        </row>
        <row r="1637">
          <cell r="A1637" t="str">
            <v>BI_PD006</v>
          </cell>
          <cell r="B1637" t="str">
            <v>PD006</v>
          </cell>
          <cell r="C1637" t="str">
            <v>BI_PD006 - SGDP-Telecomm Con</v>
          </cell>
          <cell r="D1637" t="str">
            <v>ER_2530</v>
          </cell>
          <cell r="E1637" t="str">
            <v>2530</v>
          </cell>
          <cell r="F1637" t="str">
            <v>ER_2530 - SGDP-Pullman Smart Grid Demonstration Project</v>
          </cell>
          <cell r="G1637" t="str">
            <v>Smart Grid Demonstration Project</v>
          </cell>
          <cell r="H1637" t="str">
            <v>T&amp;D Engineering</v>
          </cell>
          <cell r="I1637" t="str">
            <v>No Driver</v>
          </cell>
        </row>
        <row r="1638">
          <cell r="A1638" t="str">
            <v>BI_PD007</v>
          </cell>
          <cell r="B1638" t="str">
            <v>PD007</v>
          </cell>
          <cell r="C1638" t="str">
            <v>BI_PD007 - SGDP - AMI for Pullman Smart Grid</v>
          </cell>
          <cell r="D1638" t="str">
            <v>ER_2530</v>
          </cell>
          <cell r="E1638" t="str">
            <v>2530</v>
          </cell>
          <cell r="F1638" t="str">
            <v>ER_2530 - SGDP-Pullman Smart Grid Demonstration Project</v>
          </cell>
          <cell r="G1638" t="str">
            <v>Smart Grid Demonstration Project</v>
          </cell>
          <cell r="H1638" t="str">
            <v>T&amp;D Engineering</v>
          </cell>
          <cell r="I1638" t="str">
            <v>No Driver</v>
          </cell>
        </row>
        <row r="1639">
          <cell r="A1639" t="str">
            <v>BI_PD008</v>
          </cell>
          <cell r="B1639" t="str">
            <v>PD008</v>
          </cell>
          <cell r="C1639" t="str">
            <v>BI_PD008 - SGDP-Control DG at SEL&amp;WSU w Regional value signal</v>
          </cell>
          <cell r="D1639" t="str">
            <v>ER_2530</v>
          </cell>
          <cell r="E1639" t="str">
            <v>2530</v>
          </cell>
          <cell r="F1639" t="str">
            <v>ER_2530 - SGDP-Pullman Smart Grid Demonstration Project</v>
          </cell>
          <cell r="G1639" t="str">
            <v>Smart Grid Demonstration Project</v>
          </cell>
          <cell r="H1639" t="str">
            <v>T&amp;D Engineering</v>
          </cell>
          <cell r="I1639" t="str">
            <v>No Driver</v>
          </cell>
        </row>
        <row r="1640">
          <cell r="A1640" t="str">
            <v>BI_PD009</v>
          </cell>
          <cell r="B1640" t="str">
            <v>PD009</v>
          </cell>
          <cell r="C1640" t="str">
            <v>BI_PD009 - SGDP - DMS Hardware &amp; Software</v>
          </cell>
          <cell r="D1640" t="str">
            <v>ER_2530</v>
          </cell>
          <cell r="E1640" t="str">
            <v>2530</v>
          </cell>
          <cell r="F1640" t="str">
            <v>ER_2530 - SGDP-Pullman Smart Grid Demonstration Project</v>
          </cell>
          <cell r="G1640" t="str">
            <v>Smart Grid Demonstration Project</v>
          </cell>
          <cell r="H1640" t="str">
            <v>T&amp;D Engineering</v>
          </cell>
          <cell r="I1640" t="str">
            <v>No Driver</v>
          </cell>
        </row>
        <row r="1641">
          <cell r="A1641" t="str">
            <v>BI_PD010</v>
          </cell>
          <cell r="B1641" t="str">
            <v>PD010</v>
          </cell>
          <cell r="C1641" t="str">
            <v>BI_PD010 - SGDP - Home Area Network</v>
          </cell>
          <cell r="D1641" t="str">
            <v>ER_2530</v>
          </cell>
          <cell r="E1641" t="str">
            <v>2530</v>
          </cell>
          <cell r="F1641" t="str">
            <v>ER_2530 - SGDP-Pullman Smart Grid Demonstration Project</v>
          </cell>
          <cell r="G1641" t="str">
            <v>Smart Grid Demonstration Project</v>
          </cell>
          <cell r="H1641" t="str">
            <v>T&amp;D Engineering</v>
          </cell>
          <cell r="I1641" t="str">
            <v>No Driver</v>
          </cell>
        </row>
        <row r="1642">
          <cell r="A1642" t="str">
            <v>BI_PD011</v>
          </cell>
          <cell r="B1642" t="str">
            <v>PD011</v>
          </cell>
          <cell r="C1642" t="str">
            <v>BI_PD011 - SGDP - WSU EMS</v>
          </cell>
          <cell r="D1642" t="str">
            <v>ER_2530</v>
          </cell>
          <cell r="E1642" t="str">
            <v>2530</v>
          </cell>
          <cell r="F1642" t="str">
            <v>ER_2530 - SGDP-Pullman Smart Grid Demonstration Project</v>
          </cell>
          <cell r="G1642" t="str">
            <v>Smart Grid Demonstration Project</v>
          </cell>
          <cell r="H1642" t="str">
            <v>T&amp;D Engineering</v>
          </cell>
          <cell r="I1642" t="str">
            <v>No Driver</v>
          </cell>
        </row>
        <row r="1643">
          <cell r="A1643" t="str">
            <v>BI_PD012</v>
          </cell>
          <cell r="B1643" t="str">
            <v>PD012</v>
          </cell>
          <cell r="C1643" t="str">
            <v>BI_PD012 - SGDP - WSU Analysis Services</v>
          </cell>
          <cell r="D1643" t="str">
            <v>ER_2530</v>
          </cell>
          <cell r="E1643" t="str">
            <v>2530</v>
          </cell>
          <cell r="F1643" t="str">
            <v>ER_2530 - SGDP-Pullman Smart Grid Demonstration Project</v>
          </cell>
          <cell r="G1643" t="str">
            <v>Smart Grid Demonstration Project</v>
          </cell>
          <cell r="H1643" t="str">
            <v>T&amp;D Engineering</v>
          </cell>
          <cell r="I1643" t="str">
            <v>No Driver</v>
          </cell>
        </row>
        <row r="1644">
          <cell r="A1644" t="str">
            <v>BI_PD013</v>
          </cell>
          <cell r="B1644" t="str">
            <v>PD013</v>
          </cell>
          <cell r="C1644" t="str">
            <v>BI_PD013 - SGDP - WSU Smart Grid Education</v>
          </cell>
          <cell r="D1644" t="str">
            <v>ER_2530</v>
          </cell>
          <cell r="E1644" t="str">
            <v>2530</v>
          </cell>
          <cell r="F1644" t="str">
            <v>ER_2530 - SGDP-Pullman Smart Grid Demonstration Project</v>
          </cell>
          <cell r="G1644" t="str">
            <v>Smart Grid Demonstration Project</v>
          </cell>
          <cell r="H1644" t="str">
            <v>T&amp;D Engineering</v>
          </cell>
          <cell r="I1644" t="str">
            <v>No Driver</v>
          </cell>
        </row>
        <row r="1645">
          <cell r="A1645" t="str">
            <v>BI_PD014</v>
          </cell>
          <cell r="B1645" t="str">
            <v>PD014</v>
          </cell>
          <cell r="C1645" t="str">
            <v>BI_PD014 - SGDP - Project Management</v>
          </cell>
          <cell r="D1645" t="str">
            <v>ER_2530</v>
          </cell>
          <cell r="E1645" t="str">
            <v>2530</v>
          </cell>
          <cell r="F1645" t="str">
            <v>ER_2530 - SGDP-Pullman Smart Grid Demonstration Project</v>
          </cell>
          <cell r="G1645" t="str">
            <v>Smart Grid Demonstration Project</v>
          </cell>
          <cell r="H1645" t="str">
            <v>T&amp;D Engineering</v>
          </cell>
          <cell r="I1645" t="str">
            <v>No Driver</v>
          </cell>
        </row>
        <row r="1646">
          <cell r="A1646" t="str">
            <v>BI_PD015</v>
          </cell>
          <cell r="B1646" t="str">
            <v>PD015</v>
          </cell>
          <cell r="C1646" t="str">
            <v>BI_PD015 - Extend Electrical to GAH-WSU</v>
          </cell>
          <cell r="D1646" t="str">
            <v>ER_2070</v>
          </cell>
          <cell r="E1646" t="str">
            <v>2070</v>
          </cell>
          <cell r="F1646" t="str">
            <v>ER_2070 - Trans/Dist/Sub Reimbursable Projects</v>
          </cell>
          <cell r="G1646" t="str">
            <v>T&amp;D Reimbursable</v>
          </cell>
          <cell r="H1646" t="str">
            <v>T&amp;D Engineering</v>
          </cell>
          <cell r="I1646" t="str">
            <v>Customer Requested</v>
          </cell>
        </row>
        <row r="1647">
          <cell r="A1647" t="str">
            <v>BI_PD016</v>
          </cell>
          <cell r="B1647" t="str">
            <v>PD016</v>
          </cell>
          <cell r="C1647" t="str">
            <v>BI_PD016 - Extend Electric to VMR-WSU</v>
          </cell>
          <cell r="D1647" t="str">
            <v>ER_2070</v>
          </cell>
          <cell r="E1647" t="str">
            <v>2070</v>
          </cell>
          <cell r="F1647" t="str">
            <v>ER_2070 - Trans/Dist/Sub Reimbursable Projects</v>
          </cell>
          <cell r="G1647" t="str">
            <v>T&amp;D Reimbursable</v>
          </cell>
          <cell r="H1647" t="str">
            <v>T&amp;D Engineering</v>
          </cell>
          <cell r="I1647" t="str">
            <v>Customer Requested</v>
          </cell>
        </row>
        <row r="1648">
          <cell r="A1648" t="str">
            <v>BI_PD017</v>
          </cell>
          <cell r="B1648" t="str">
            <v>PD017</v>
          </cell>
          <cell r="C1648" t="str">
            <v>BI_PD017 - Pullman Substation - Rebuild-Distribution Reroute</v>
          </cell>
          <cell r="D1648" t="str">
            <v>ER_2533</v>
          </cell>
          <cell r="E1648" t="str">
            <v>2533</v>
          </cell>
          <cell r="F1648" t="str">
            <v>ER_2533 - Pullman Substation - Rebuild</v>
          </cell>
          <cell r="G1648" t="str">
            <v>Substation - Station Rebuilds Program</v>
          </cell>
          <cell r="H1648" t="str">
            <v>T&amp;D Engineering</v>
          </cell>
          <cell r="I1648" t="str">
            <v>Asset Condition</v>
          </cell>
        </row>
        <row r="1649">
          <cell r="A1649" t="str">
            <v>BI_PD018</v>
          </cell>
          <cell r="B1649" t="str">
            <v>PD018</v>
          </cell>
          <cell r="C1649" t="str">
            <v>BI_PD018 - SHN Protection System Upgrades for PRC-002 (Dist)</v>
          </cell>
          <cell r="D1649" t="str">
            <v>ER_2608</v>
          </cell>
          <cell r="E1649" t="str">
            <v>2608</v>
          </cell>
          <cell r="F1649" t="str">
            <v>ER_2608 - Protection System Upgrades for PRC-002</v>
          </cell>
          <cell r="G1649" t="str">
            <v>Protection System Upgrade for PRC-002</v>
          </cell>
          <cell r="H1649" t="str">
            <v>T&amp;D Engineering</v>
          </cell>
          <cell r="I1649" t="str">
            <v>Mandatory &amp; Compliance</v>
          </cell>
        </row>
        <row r="1650">
          <cell r="A1650" t="str">
            <v>BI_PD101</v>
          </cell>
          <cell r="B1650" t="str">
            <v>PD101</v>
          </cell>
          <cell r="C1650" t="str">
            <v>BI_PD101 - Palouse 312 WA</v>
          </cell>
          <cell r="D1650" t="str">
            <v>ER_2414</v>
          </cell>
          <cell r="E1650" t="str">
            <v>2414</v>
          </cell>
          <cell r="F1650" t="str">
            <v>ER_2414 - Sys-Dist Reliability-Improve Worst Fdrs</v>
          </cell>
          <cell r="G1650" t="str">
            <v>Distribution System Enhancements</v>
          </cell>
          <cell r="H1650" t="str">
            <v>T&amp;D Engineering</v>
          </cell>
          <cell r="I1650" t="str">
            <v>Performance &amp; Capacity</v>
          </cell>
        </row>
        <row r="1651">
          <cell r="A1651" t="str">
            <v>BI_PD102</v>
          </cell>
          <cell r="B1651" t="str">
            <v>PD102</v>
          </cell>
          <cell r="C1651" t="str">
            <v>BI_PD102 - Palouse 312 ID</v>
          </cell>
          <cell r="D1651" t="str">
            <v>ER_2414</v>
          </cell>
          <cell r="E1651" t="str">
            <v>2414</v>
          </cell>
          <cell r="F1651" t="str">
            <v>ER_2414 - Sys-Dist Reliability-Improve Worst Fdrs</v>
          </cell>
          <cell r="G1651" t="str">
            <v>Distribution System Enhancements</v>
          </cell>
          <cell r="H1651" t="str">
            <v>T&amp;D Engineering</v>
          </cell>
          <cell r="I1651" t="str">
            <v>Performance &amp; Capacity</v>
          </cell>
        </row>
        <row r="1652">
          <cell r="A1652" t="str">
            <v>BI_PD103</v>
          </cell>
          <cell r="B1652" t="str">
            <v>PD103</v>
          </cell>
          <cell r="C1652" t="str">
            <v>BI_PD103 - Moscow 515 Tie to 512</v>
          </cell>
          <cell r="D1652" t="str">
            <v>ER_2516</v>
          </cell>
          <cell r="E1652" t="str">
            <v>2516</v>
          </cell>
          <cell r="F1652" t="str">
            <v>ER_2516 - Distribution - Pullman &amp; Lewis Clark</v>
          </cell>
          <cell r="G1652" t="str">
            <v>Distribution System Enhancements</v>
          </cell>
          <cell r="H1652" t="str">
            <v>T&amp;D Engineering</v>
          </cell>
          <cell r="I1652" t="str">
            <v>Performance &amp; Capacity</v>
          </cell>
        </row>
        <row r="1653">
          <cell r="A1653" t="str">
            <v>BI_PD104</v>
          </cell>
          <cell r="B1653" t="str">
            <v>PD104</v>
          </cell>
          <cell r="C1653" t="str">
            <v>BI_PD104 - Plummer Cx FDR to Worley</v>
          </cell>
          <cell r="D1653" t="str">
            <v>ER_2527</v>
          </cell>
          <cell r="E1653" t="str">
            <v>2527</v>
          </cell>
          <cell r="F1653" t="str">
            <v>ER_2527 - Plummer Cx FDR to Worley</v>
          </cell>
          <cell r="G1653" t="str">
            <v>Regular Capital - Pre Business Case</v>
          </cell>
          <cell r="H1653" t="str">
            <v>No Function</v>
          </cell>
          <cell r="I1653" t="str">
            <v>No Driver</v>
          </cell>
        </row>
        <row r="1654">
          <cell r="A1654" t="str">
            <v>BI_PD105</v>
          </cell>
          <cell r="B1654" t="str">
            <v>PD105</v>
          </cell>
          <cell r="C1654" t="str">
            <v>BI_PD105 - Deary - Distribution Line Integration</v>
          </cell>
          <cell r="D1654" t="str">
            <v>ER_2204</v>
          </cell>
          <cell r="E1654" t="str">
            <v>2204</v>
          </cell>
          <cell r="F1654" t="str">
            <v>ER_2204 - Substation Rebuilds</v>
          </cell>
          <cell r="G1654" t="str">
            <v>Substation - Station Rebuilds Program</v>
          </cell>
          <cell r="H1654" t="str">
            <v>T&amp;D Engineering</v>
          </cell>
          <cell r="I1654" t="str">
            <v>Asset Condition</v>
          </cell>
        </row>
        <row r="1655">
          <cell r="A1655" t="str">
            <v>BI_PD106</v>
          </cell>
          <cell r="B1655" t="str">
            <v>PD106</v>
          </cell>
          <cell r="C1655" t="str">
            <v>BI_PD106 - Relocate Pullman Sub Feeders to Three Forks</v>
          </cell>
          <cell r="D1655" t="str">
            <v>ER_2533</v>
          </cell>
          <cell r="E1655" t="str">
            <v>2533</v>
          </cell>
          <cell r="F1655" t="str">
            <v>ER_2533 - Pullman Substation - Rebuild</v>
          </cell>
          <cell r="G1655" t="str">
            <v>Substation - Station Rebuilds Program</v>
          </cell>
          <cell r="H1655" t="str">
            <v>T&amp;D Engineering</v>
          </cell>
          <cell r="I1655" t="str">
            <v>Asset Condition</v>
          </cell>
        </row>
        <row r="1656">
          <cell r="A1656" t="str">
            <v>BI_PD166</v>
          </cell>
          <cell r="B1656" t="str">
            <v>PD166</v>
          </cell>
          <cell r="C1656" t="str">
            <v>BI_PD166 - N. Moscow 522 - Reconductor 1.5 Miles</v>
          </cell>
          <cell r="D1656" t="str">
            <v>ER_2206</v>
          </cell>
          <cell r="E1656" t="str">
            <v>2206</v>
          </cell>
          <cell r="F1656" t="str">
            <v>ER_2206 - N. Moscow 522-Reconductor 1.5Mi</v>
          </cell>
          <cell r="G1656" t="str">
            <v>Regular Capital - Pre Business Case</v>
          </cell>
          <cell r="H1656" t="str">
            <v>No Function</v>
          </cell>
          <cell r="I1656" t="str">
            <v>No Driver</v>
          </cell>
        </row>
        <row r="1657">
          <cell r="A1657" t="str">
            <v>BI_PD175</v>
          </cell>
          <cell r="B1657" t="str">
            <v>PD175</v>
          </cell>
          <cell r="C1657" t="str">
            <v>BI_PD175 - N. Moscow 521 - reconductor 0.7 miles</v>
          </cell>
          <cell r="D1657" t="str">
            <v>ER_2516</v>
          </cell>
          <cell r="E1657" t="str">
            <v>2516</v>
          </cell>
          <cell r="F1657" t="str">
            <v>ER_2516 - Distribution - Pullman &amp; Lewis Clark</v>
          </cell>
          <cell r="G1657" t="str">
            <v>Distribution System Enhancements</v>
          </cell>
          <cell r="H1657" t="str">
            <v>T&amp;D Engineering</v>
          </cell>
          <cell r="I1657" t="str">
            <v>Performance &amp; Capacity</v>
          </cell>
        </row>
        <row r="1658">
          <cell r="A1658" t="str">
            <v>BI_PD201</v>
          </cell>
          <cell r="B1658" t="str">
            <v>PD201</v>
          </cell>
          <cell r="C1658" t="str">
            <v>BI_PD201 - Deary 651 (Elk River) ID</v>
          </cell>
          <cell r="D1658" t="str">
            <v>ER_2414</v>
          </cell>
          <cell r="E1658" t="str">
            <v>2414</v>
          </cell>
          <cell r="F1658" t="str">
            <v>ER_2414 - Sys-Dist Reliability-Improve Worst Fdrs</v>
          </cell>
          <cell r="G1658" t="str">
            <v>Distribution System Enhancements</v>
          </cell>
          <cell r="H1658" t="str">
            <v>T&amp;D Engineering</v>
          </cell>
          <cell r="I1658" t="str">
            <v>Performance &amp; Capacity</v>
          </cell>
        </row>
        <row r="1659">
          <cell r="A1659" t="str">
            <v>BI_PD202</v>
          </cell>
          <cell r="B1659" t="str">
            <v>PD202</v>
          </cell>
          <cell r="C1659" t="str">
            <v>BI_PD202 - Diamond 231 WA</v>
          </cell>
          <cell r="D1659" t="str">
            <v>ER_2414</v>
          </cell>
          <cell r="E1659" t="str">
            <v>2414</v>
          </cell>
          <cell r="F1659" t="str">
            <v>ER_2414 - Sys-Dist Reliability-Improve Worst Fdrs</v>
          </cell>
          <cell r="G1659" t="str">
            <v>Distribution System Enhancements</v>
          </cell>
          <cell r="H1659" t="str">
            <v>T&amp;D Engineering</v>
          </cell>
          <cell r="I1659" t="str">
            <v>Performance &amp; Capacity</v>
          </cell>
        </row>
        <row r="1660">
          <cell r="A1660" t="str">
            <v>BI_PD203</v>
          </cell>
          <cell r="B1660" t="str">
            <v>PD203</v>
          </cell>
          <cell r="C1660" t="str">
            <v>BI_PD203 - Latah 421 WA</v>
          </cell>
          <cell r="D1660" t="str">
            <v>ER_2414</v>
          </cell>
          <cell r="E1660" t="str">
            <v>2414</v>
          </cell>
          <cell r="F1660" t="str">
            <v>ER_2414 - Sys-Dist Reliability-Improve Worst Fdrs</v>
          </cell>
          <cell r="G1660" t="str">
            <v>Distribution System Enhancements</v>
          </cell>
          <cell r="H1660" t="str">
            <v>T&amp;D Engineering</v>
          </cell>
          <cell r="I1660" t="str">
            <v>Performance &amp; Capacity</v>
          </cell>
        </row>
        <row r="1661">
          <cell r="A1661" t="str">
            <v>BI_PD204</v>
          </cell>
          <cell r="B1661" t="str">
            <v>PD204</v>
          </cell>
          <cell r="C1661" t="str">
            <v>BI_PD204 - Latah  422 WA</v>
          </cell>
          <cell r="D1661" t="str">
            <v>ER_2414</v>
          </cell>
          <cell r="E1661" t="str">
            <v>2414</v>
          </cell>
          <cell r="F1661" t="str">
            <v>ER_2414 - Sys-Dist Reliability-Improve Worst Fdrs</v>
          </cell>
          <cell r="G1661" t="str">
            <v>Distribution System Enhancements</v>
          </cell>
          <cell r="H1661" t="str">
            <v>T&amp;D Engineering</v>
          </cell>
          <cell r="I1661" t="str">
            <v>Performance &amp; Capacity</v>
          </cell>
        </row>
        <row r="1662">
          <cell r="A1662" t="str">
            <v>BI_PD205</v>
          </cell>
          <cell r="B1662" t="str">
            <v>PD205</v>
          </cell>
          <cell r="C1662" t="str">
            <v>BI_PD205 - Potlatch 321 ID</v>
          </cell>
          <cell r="D1662" t="str">
            <v>ER_2414</v>
          </cell>
          <cell r="E1662" t="str">
            <v>2414</v>
          </cell>
          <cell r="F1662" t="str">
            <v>ER_2414 - Sys-Dist Reliability-Improve Worst Fdrs</v>
          </cell>
          <cell r="G1662" t="str">
            <v>Distribution System Enhancements</v>
          </cell>
          <cell r="H1662" t="str">
            <v>T&amp;D Engineering</v>
          </cell>
          <cell r="I1662" t="str">
            <v>Performance &amp; Capacity</v>
          </cell>
        </row>
        <row r="1663">
          <cell r="A1663" t="str">
            <v>BI_PD206</v>
          </cell>
          <cell r="B1663" t="str">
            <v>PD206</v>
          </cell>
          <cell r="C1663" t="str">
            <v>BI_PD206 - Potlatch 322 ID</v>
          </cell>
          <cell r="D1663" t="str">
            <v>ER_2414</v>
          </cell>
          <cell r="E1663" t="str">
            <v>2414</v>
          </cell>
          <cell r="F1663" t="str">
            <v>ER_2414 - Sys-Dist Reliability-Improve Worst Fdrs</v>
          </cell>
          <cell r="G1663" t="str">
            <v>Distribution System Enhancements</v>
          </cell>
          <cell r="H1663" t="str">
            <v>T&amp;D Engineering</v>
          </cell>
          <cell r="I1663" t="str">
            <v>Performance &amp; Capacity</v>
          </cell>
        </row>
        <row r="1664">
          <cell r="A1664" t="str">
            <v>BI_PD207</v>
          </cell>
          <cell r="B1664" t="str">
            <v>PD207</v>
          </cell>
          <cell r="C1664" t="str">
            <v>BI_PD207 - Moscow City to North Lewiston 115kv Distr Undrbuld</v>
          </cell>
          <cell r="D1664" t="str">
            <v>ER_2549</v>
          </cell>
          <cell r="E1664" t="str">
            <v>2549</v>
          </cell>
          <cell r="F1664" t="str">
            <v>ER_2549 - Moscow City to North Lewiston 115kV Rebuild Proj</v>
          </cell>
          <cell r="G1664" t="str">
            <v>Transmission - Reconductors and Rebuilds</v>
          </cell>
          <cell r="H1664" t="str">
            <v>T&amp;D Engineering</v>
          </cell>
          <cell r="I1664" t="str">
            <v>No Driver</v>
          </cell>
        </row>
        <row r="1665">
          <cell r="A1665" t="str">
            <v>BI_PD208</v>
          </cell>
          <cell r="B1665" t="str">
            <v>PD208</v>
          </cell>
          <cell r="C1665" t="str">
            <v>BI_PD208 - Center Street Substation - New (Distribution)</v>
          </cell>
          <cell r="D1665" t="str">
            <v>ER_2274</v>
          </cell>
          <cell r="E1665" t="str">
            <v>2274</v>
          </cell>
          <cell r="F1665" t="str">
            <v>ER_2274 - New Substations</v>
          </cell>
          <cell r="G1665" t="str">
            <v>Substation - New Distribution Station Capacity Program</v>
          </cell>
          <cell r="H1665" t="str">
            <v>T&amp;D Engineering</v>
          </cell>
          <cell r="I1665" t="str">
            <v>Performance &amp; Capacity</v>
          </cell>
        </row>
        <row r="1666">
          <cell r="A1666" t="str">
            <v>BI_PD300</v>
          </cell>
          <cell r="B1666" t="str">
            <v>PD300</v>
          </cell>
          <cell r="C1666" t="str">
            <v>BI_PD300 - Rosalia 431 WA</v>
          </cell>
          <cell r="D1666" t="str">
            <v>ER_2414</v>
          </cell>
          <cell r="E1666" t="str">
            <v>2414</v>
          </cell>
          <cell r="F1666" t="str">
            <v>ER_2414 - Sys-Dist Reliability-Improve Worst Fdrs</v>
          </cell>
          <cell r="G1666" t="str">
            <v>Distribution System Enhancements</v>
          </cell>
          <cell r="H1666" t="str">
            <v>T&amp;D Engineering</v>
          </cell>
          <cell r="I1666" t="str">
            <v>Performance &amp; Capacity</v>
          </cell>
        </row>
        <row r="1667">
          <cell r="A1667" t="str">
            <v>BI_PD301</v>
          </cell>
          <cell r="B1667" t="str">
            <v>PD301</v>
          </cell>
          <cell r="C1667" t="str">
            <v>BI_PD301 - South Pullman 121 - Reconductor 1 Mile</v>
          </cell>
          <cell r="D1667" t="str">
            <v>ER_2220</v>
          </cell>
          <cell r="E1667" t="str">
            <v>2220</v>
          </cell>
          <cell r="F1667" t="str">
            <v>ER_2220 - S. Pullman 121 Reconductor</v>
          </cell>
          <cell r="G1667" t="str">
            <v>Regular Capital - Pre Business Case</v>
          </cell>
          <cell r="H1667" t="str">
            <v>No Function</v>
          </cell>
          <cell r="I1667" t="str">
            <v>No Driver</v>
          </cell>
        </row>
        <row r="1668">
          <cell r="A1668" t="str">
            <v>BI_PD302</v>
          </cell>
          <cell r="B1668" t="str">
            <v>PD302</v>
          </cell>
          <cell r="C1668" t="str">
            <v>BI_PD302 - Tamarack Sub Distribution Integration</v>
          </cell>
          <cell r="D1668" t="str">
            <v>ER_2274</v>
          </cell>
          <cell r="E1668" t="str">
            <v>2274</v>
          </cell>
          <cell r="F1668" t="str">
            <v>ER_2274 - New Substations</v>
          </cell>
          <cell r="G1668" t="str">
            <v>Substation - New Distribution Station Capacity Program</v>
          </cell>
          <cell r="H1668" t="str">
            <v>T&amp;D Engineering</v>
          </cell>
          <cell r="I1668" t="str">
            <v>Performance &amp; Capacity</v>
          </cell>
        </row>
        <row r="1669">
          <cell r="A1669" t="str">
            <v>BI_PD303</v>
          </cell>
          <cell r="B1669" t="str">
            <v>PD303</v>
          </cell>
          <cell r="C1669" t="str">
            <v>BI_PD303 - WSU Steam plant - cable &amp; conduit</v>
          </cell>
          <cell r="D1669" t="str">
            <v>ER_2516</v>
          </cell>
          <cell r="E1669" t="str">
            <v>2516</v>
          </cell>
          <cell r="F1669" t="str">
            <v>ER_2516 - Distribution - Pullman &amp; Lewis Clark</v>
          </cell>
          <cell r="G1669" t="str">
            <v>Distribution System Enhancements</v>
          </cell>
          <cell r="H1669" t="str">
            <v>T&amp;D Engineering</v>
          </cell>
          <cell r="I1669" t="str">
            <v>Performance &amp; Capacity</v>
          </cell>
        </row>
        <row r="1670">
          <cell r="A1670" t="str">
            <v>BI_PD304</v>
          </cell>
          <cell r="B1670" t="str">
            <v>PD304</v>
          </cell>
          <cell r="C1670" t="str">
            <v>BI_PD304 - Moscow N-Lewiston:Dist Underbuild</v>
          </cell>
          <cell r="D1670" t="str">
            <v>ER_2516</v>
          </cell>
          <cell r="E1670" t="str">
            <v>2516</v>
          </cell>
          <cell r="F1670" t="str">
            <v>ER_2516 - Distribution - Pullman &amp; Lewis Clark</v>
          </cell>
          <cell r="G1670" t="str">
            <v>Distribution System Enhancements</v>
          </cell>
          <cell r="H1670" t="str">
            <v>T&amp;D Engineering</v>
          </cell>
          <cell r="I1670" t="str">
            <v>Performance &amp; Capacity</v>
          </cell>
        </row>
        <row r="1671">
          <cell r="A1671" t="str">
            <v>BI_PD305</v>
          </cell>
          <cell r="B1671" t="str">
            <v>PD305</v>
          </cell>
          <cell r="C1671" t="str">
            <v>BI_PD305 - Mos230: Distribution Integration</v>
          </cell>
          <cell r="D1671" t="str">
            <v>ER_2484</v>
          </cell>
          <cell r="E1671" t="str">
            <v>2484</v>
          </cell>
          <cell r="F1671" t="str">
            <v>ER_2484 - Moscow 230 kV Sub-Rebuild 230 kV Yard</v>
          </cell>
          <cell r="G1671" t="str">
            <v>Moscow 230 Sustation Rebuild</v>
          </cell>
          <cell r="H1671" t="str">
            <v>T&amp;D Engineering</v>
          </cell>
          <cell r="I1671" t="str">
            <v>No Driver</v>
          </cell>
        </row>
        <row r="1672">
          <cell r="A1672" t="str">
            <v>BI_PD306</v>
          </cell>
          <cell r="B1672" t="str">
            <v>PD306</v>
          </cell>
          <cell r="C1672" t="str">
            <v>BI_PD306 - Moscow M23621 Feeder Upgrade</v>
          </cell>
          <cell r="D1672" t="str">
            <v>ER_2470</v>
          </cell>
          <cell r="E1672" t="str">
            <v>2470</v>
          </cell>
          <cell r="F1672" t="str">
            <v>ER_2470 - Dist Grid Modernization</v>
          </cell>
          <cell r="G1672" t="str">
            <v>Distribution Grid Modernization</v>
          </cell>
          <cell r="H1672" t="str">
            <v>T&amp;D Operations</v>
          </cell>
          <cell r="I1672" t="str">
            <v>Asset Condition</v>
          </cell>
        </row>
        <row r="1673">
          <cell r="A1673" t="str">
            <v>BI_PD399</v>
          </cell>
          <cell r="B1673" t="str">
            <v>PD399</v>
          </cell>
          <cell r="C1673" t="str">
            <v>BI_PD399 - Northeast Pullman 115 Sub - Construct Two Feeders</v>
          </cell>
          <cell r="D1673" t="str">
            <v>ER_2264</v>
          </cell>
          <cell r="E1673" t="str">
            <v>2264</v>
          </cell>
          <cell r="F1673" t="str">
            <v>ER_2264 - Terre View 115-Sub Construct (WSU)</v>
          </cell>
          <cell r="G1673" t="str">
            <v>Regular Capital - Pre Business Case</v>
          </cell>
          <cell r="H1673" t="str">
            <v>No Function</v>
          </cell>
          <cell r="I1673" t="str">
            <v>No Driver</v>
          </cell>
        </row>
        <row r="1674">
          <cell r="A1674" t="str">
            <v>BI_PD400</v>
          </cell>
          <cell r="B1674" t="str">
            <v>PD400</v>
          </cell>
          <cell r="C1674" t="str">
            <v>BI_PD400 - Extend 13Kv to New WSU Chiller Plant - Clark Hall</v>
          </cell>
          <cell r="D1674" t="str">
            <v>ER_2267</v>
          </cell>
          <cell r="E1674" t="str">
            <v>2267</v>
          </cell>
          <cell r="F1674" t="str">
            <v>ER_2267 - WSU Increase Capacity</v>
          </cell>
          <cell r="G1674" t="str">
            <v>Regular Capital - Pre Business Case</v>
          </cell>
          <cell r="H1674" t="str">
            <v>No Function</v>
          </cell>
          <cell r="I1674" t="str">
            <v>No Driver</v>
          </cell>
        </row>
        <row r="1675">
          <cell r="A1675" t="str">
            <v>BI_PD401</v>
          </cell>
          <cell r="B1675" t="str">
            <v>PD401</v>
          </cell>
          <cell r="C1675" t="str">
            <v>BI_PD401 - South Pullman 122 - Extend Feeder to Src/Ipf</v>
          </cell>
          <cell r="D1675" t="str">
            <v>ER_2267</v>
          </cell>
          <cell r="E1675" t="str">
            <v>2267</v>
          </cell>
          <cell r="F1675" t="str">
            <v>ER_2267 - WSU Increase Capacity</v>
          </cell>
          <cell r="G1675" t="str">
            <v>Regular Capital - Pre Business Case</v>
          </cell>
          <cell r="H1675" t="str">
            <v>No Function</v>
          </cell>
          <cell r="I1675" t="str">
            <v>No Driver</v>
          </cell>
        </row>
        <row r="1676">
          <cell r="A1676" t="str">
            <v>BI_PD402</v>
          </cell>
          <cell r="B1676" t="str">
            <v>PD402</v>
          </cell>
          <cell r="C1676" t="str">
            <v>BI_PD402 - South Pullman 125 - Construct Feeder</v>
          </cell>
          <cell r="D1676" t="str">
            <v>ER_2267</v>
          </cell>
          <cell r="E1676" t="str">
            <v>2267</v>
          </cell>
          <cell r="F1676" t="str">
            <v>ER_2267 - WSU Increase Capacity</v>
          </cell>
          <cell r="G1676" t="str">
            <v>Regular Capital - Pre Business Case</v>
          </cell>
          <cell r="H1676" t="str">
            <v>No Function</v>
          </cell>
          <cell r="I1676" t="str">
            <v>No Driver</v>
          </cell>
        </row>
        <row r="1677">
          <cell r="A1677" t="str">
            <v>BI_PD409</v>
          </cell>
          <cell r="B1677" t="str">
            <v>PD409</v>
          </cell>
          <cell r="C1677" t="str">
            <v>BI_PD409 - S Pullman 122-Constr Tie Thru WSU to Pullman 111</v>
          </cell>
          <cell r="D1677" t="str">
            <v>ER_2267</v>
          </cell>
          <cell r="E1677" t="str">
            <v>2267</v>
          </cell>
          <cell r="F1677" t="str">
            <v>ER_2267 - WSU Increase Capacity</v>
          </cell>
          <cell r="G1677" t="str">
            <v>Regular Capital - Pre Business Case</v>
          </cell>
          <cell r="H1677" t="str">
            <v>No Function</v>
          </cell>
          <cell r="I1677" t="str">
            <v>No Driver</v>
          </cell>
        </row>
        <row r="1678">
          <cell r="A1678" t="str">
            <v>BI_PD410</v>
          </cell>
          <cell r="B1678" t="str">
            <v>PD410</v>
          </cell>
          <cell r="C1678" t="str">
            <v>BI_PD410 - PULLMAN-BISHOP BLVD URD INC CAP</v>
          </cell>
          <cell r="D1678" t="str">
            <v>ER_2516</v>
          </cell>
          <cell r="E1678" t="str">
            <v>2516</v>
          </cell>
          <cell r="F1678" t="str">
            <v>ER_2516 - Distribution - Pullman &amp; Lewis Clark</v>
          </cell>
          <cell r="G1678" t="str">
            <v>Distribution System Enhancements</v>
          </cell>
          <cell r="H1678" t="str">
            <v>T&amp;D Engineering</v>
          </cell>
          <cell r="I1678" t="str">
            <v>Performance &amp; Capacity</v>
          </cell>
        </row>
        <row r="1679">
          <cell r="A1679" t="str">
            <v>BI_PD412</v>
          </cell>
          <cell r="B1679" t="str">
            <v>PD412</v>
          </cell>
          <cell r="C1679" t="str">
            <v>BI_PD412 - Palouse LED Streetlight Conv.</v>
          </cell>
          <cell r="D1679" t="str">
            <v>ER_2070</v>
          </cell>
          <cell r="E1679" t="str">
            <v>2070</v>
          </cell>
          <cell r="F1679" t="str">
            <v>ER_2070 - Trans/Dist/Sub Reimbursable Projects</v>
          </cell>
          <cell r="G1679" t="str">
            <v>T&amp;D Reimbursable</v>
          </cell>
          <cell r="H1679" t="str">
            <v>T&amp;D Engineering</v>
          </cell>
          <cell r="I1679" t="str">
            <v>Customer Requested</v>
          </cell>
        </row>
        <row r="1680">
          <cell r="A1680" t="str">
            <v>BI_PD500</v>
          </cell>
          <cell r="B1680" t="str">
            <v>PD500</v>
          </cell>
          <cell r="C1680" t="str">
            <v>BI_PD500 - E COL 221 - move for xmsn</v>
          </cell>
          <cell r="D1680" t="str">
            <v>ER_2105</v>
          </cell>
          <cell r="E1680" t="str">
            <v>2105</v>
          </cell>
          <cell r="F1680" t="str">
            <v>ER_2105 - Benewah-Shawnee 230 kV Construction</v>
          </cell>
          <cell r="G1680" t="str">
            <v>Regular Capital - Pre Business Case</v>
          </cell>
          <cell r="H1680" t="str">
            <v>No Function</v>
          </cell>
          <cell r="I1680" t="str">
            <v>No Driver</v>
          </cell>
        </row>
        <row r="1681">
          <cell r="A1681" t="str">
            <v>BI_PD501</v>
          </cell>
          <cell r="B1681" t="str">
            <v>PD501</v>
          </cell>
          <cell r="C1681" t="str">
            <v>BI_PD501 - TUR 112-Extend FDR 1 mile</v>
          </cell>
          <cell r="D1681" t="str">
            <v>ER_2516</v>
          </cell>
          <cell r="E1681" t="str">
            <v>2516</v>
          </cell>
          <cell r="F1681" t="str">
            <v>ER_2516 - Distribution - Pullman &amp; Lewis Clark</v>
          </cell>
          <cell r="G1681" t="str">
            <v>Distribution System Enhancements</v>
          </cell>
          <cell r="H1681" t="str">
            <v>T&amp;D Engineering</v>
          </cell>
          <cell r="I1681" t="str">
            <v>Performance &amp; Capacity</v>
          </cell>
        </row>
        <row r="1682">
          <cell r="A1682" t="str">
            <v>BI_PD502</v>
          </cell>
          <cell r="B1682" t="str">
            <v>PD502</v>
          </cell>
          <cell r="C1682" t="str">
            <v>BI_PD502 - TUR112 Feeder Upgrade</v>
          </cell>
          <cell r="D1682" t="str">
            <v>ER_2470</v>
          </cell>
          <cell r="E1682" t="str">
            <v>2470</v>
          </cell>
          <cell r="F1682" t="str">
            <v>ER_2470 - Dist Grid Modernization</v>
          </cell>
          <cell r="G1682" t="str">
            <v>Distribution Grid Modernization</v>
          </cell>
          <cell r="H1682" t="str">
            <v>T&amp;D Operations</v>
          </cell>
          <cell r="I1682" t="str">
            <v>Asset Condition</v>
          </cell>
        </row>
        <row r="1683">
          <cell r="A1683" t="str">
            <v>BI_PD503</v>
          </cell>
          <cell r="B1683" t="str">
            <v>PD503</v>
          </cell>
          <cell r="C1683" t="str">
            <v>BI_PD503 - ECL 221:  Reconductor 2 miles Hwy 272</v>
          </cell>
          <cell r="D1683" t="str">
            <v>ER_2516</v>
          </cell>
          <cell r="E1683" t="str">
            <v>2516</v>
          </cell>
          <cell r="F1683" t="str">
            <v>ER_2516 - Distribution - Pullman &amp; Lewis Clark</v>
          </cell>
          <cell r="G1683" t="str">
            <v>Distribution System Enhancements</v>
          </cell>
          <cell r="H1683" t="str">
            <v>T&amp;D Engineering</v>
          </cell>
          <cell r="I1683" t="str">
            <v>Performance &amp; Capacity</v>
          </cell>
        </row>
        <row r="1684">
          <cell r="A1684" t="str">
            <v>BI_PD600</v>
          </cell>
          <cell r="B1684" t="str">
            <v>PD600</v>
          </cell>
          <cell r="C1684" t="str">
            <v>BI_PD600 - Latah Jct 421:  Improve Reliability</v>
          </cell>
          <cell r="D1684" t="str">
            <v>ER_2516</v>
          </cell>
          <cell r="E1684" t="str">
            <v>2516</v>
          </cell>
          <cell r="F1684" t="str">
            <v>ER_2516 - Distribution - Pullman &amp; Lewis Clark</v>
          </cell>
          <cell r="G1684" t="str">
            <v>Distribution System Enhancements</v>
          </cell>
          <cell r="H1684" t="str">
            <v>T&amp;D Engineering</v>
          </cell>
          <cell r="I1684" t="str">
            <v>Performance &amp; Capacity</v>
          </cell>
        </row>
        <row r="1685">
          <cell r="A1685" t="str">
            <v>BI_PD601</v>
          </cell>
          <cell r="B1685" t="str">
            <v>PD601</v>
          </cell>
          <cell r="C1685" t="str">
            <v>BI_PD601 - Rosalia 431:  Improve Reliability</v>
          </cell>
          <cell r="D1685" t="str">
            <v>ER_2516</v>
          </cell>
          <cell r="E1685" t="str">
            <v>2516</v>
          </cell>
          <cell r="F1685" t="str">
            <v>ER_2516 - Distribution - Pullman &amp; Lewis Clark</v>
          </cell>
          <cell r="G1685" t="str">
            <v>Distribution System Enhancements</v>
          </cell>
          <cell r="H1685" t="str">
            <v>T&amp;D Engineering</v>
          </cell>
          <cell r="I1685" t="str">
            <v>Performance &amp; Capacity</v>
          </cell>
        </row>
        <row r="1686">
          <cell r="A1686" t="str">
            <v>BI_PD602</v>
          </cell>
          <cell r="B1686" t="str">
            <v>PD602</v>
          </cell>
          <cell r="C1686" t="str">
            <v>BI_PD602 - TUR112 Grid Mod Automation</v>
          </cell>
          <cell r="D1686" t="str">
            <v>ER_2599</v>
          </cell>
          <cell r="E1686" t="str">
            <v>2599</v>
          </cell>
          <cell r="F1686" t="str">
            <v>ER_2599 - Grid Mod Automation</v>
          </cell>
          <cell r="G1686" t="str">
            <v>Distribution Grid Modernization</v>
          </cell>
          <cell r="H1686" t="str">
            <v>T&amp;D Operations</v>
          </cell>
          <cell r="I1686" t="str">
            <v>Asset Condition</v>
          </cell>
        </row>
        <row r="1687">
          <cell r="A1687" t="str">
            <v>BI_PD603</v>
          </cell>
          <cell r="B1687" t="str">
            <v>PD603</v>
          </cell>
          <cell r="C1687" t="str">
            <v>BI_PD603 - Extend Electrical to Chinook - WSU</v>
          </cell>
          <cell r="D1687" t="str">
            <v>ER_2070</v>
          </cell>
          <cell r="E1687" t="str">
            <v>2070</v>
          </cell>
          <cell r="F1687" t="str">
            <v>ER_2070 - Trans/Dist/Sub Reimbursable Projects</v>
          </cell>
          <cell r="G1687" t="str">
            <v>T&amp;D Reimbursable</v>
          </cell>
          <cell r="H1687" t="str">
            <v>T&amp;D Engineering</v>
          </cell>
          <cell r="I1687" t="str">
            <v>Customer Requested</v>
          </cell>
        </row>
        <row r="1688">
          <cell r="A1688" t="str">
            <v>BI_PD604</v>
          </cell>
          <cell r="B1688" t="str">
            <v>PD604</v>
          </cell>
          <cell r="C1688" t="str">
            <v>BI_PD604 - Extend Electrical to Multicultural Building - WSU</v>
          </cell>
          <cell r="D1688" t="str">
            <v>ER_2070</v>
          </cell>
          <cell r="E1688" t="str">
            <v>2070</v>
          </cell>
          <cell r="F1688" t="str">
            <v>ER_2070 - Trans/Dist/Sub Reimbursable Projects</v>
          </cell>
          <cell r="G1688" t="str">
            <v>T&amp;D Reimbursable</v>
          </cell>
          <cell r="H1688" t="str">
            <v>T&amp;D Engineering</v>
          </cell>
          <cell r="I1688" t="str">
            <v>Customer Requested</v>
          </cell>
        </row>
        <row r="1689">
          <cell r="A1689" t="str">
            <v>BI_PD605</v>
          </cell>
          <cell r="B1689" t="str">
            <v>PD605</v>
          </cell>
          <cell r="C1689" t="str">
            <v>BI_PD605 - Troy Hall Renovations - WSU - Engineering Design</v>
          </cell>
          <cell r="D1689" t="str">
            <v>ER_2070</v>
          </cell>
          <cell r="E1689" t="str">
            <v>2070</v>
          </cell>
          <cell r="F1689" t="str">
            <v>ER_2070 - Trans/Dist/Sub Reimbursable Projects</v>
          </cell>
          <cell r="G1689" t="str">
            <v>T&amp;D Reimbursable</v>
          </cell>
          <cell r="H1689" t="str">
            <v>T&amp;D Engineering</v>
          </cell>
          <cell r="I1689" t="str">
            <v>Customer Requested</v>
          </cell>
        </row>
        <row r="1690">
          <cell r="A1690" t="str">
            <v>BI_PD606</v>
          </cell>
          <cell r="B1690" t="str">
            <v>PD606</v>
          </cell>
          <cell r="C1690" t="str">
            <v>BI_PD606 - WSU Fiber Install - Phase 1</v>
          </cell>
          <cell r="D1690" t="str">
            <v>ER_2070</v>
          </cell>
          <cell r="E1690" t="str">
            <v>2070</v>
          </cell>
          <cell r="F1690" t="str">
            <v>ER_2070 - Trans/Dist/Sub Reimbursable Projects</v>
          </cell>
          <cell r="G1690" t="str">
            <v>T&amp;D Reimbursable</v>
          </cell>
          <cell r="H1690" t="str">
            <v>T&amp;D Engineering</v>
          </cell>
          <cell r="I1690" t="str">
            <v>Customer Requested</v>
          </cell>
        </row>
        <row r="1691">
          <cell r="A1691" t="str">
            <v>BI_PD607</v>
          </cell>
          <cell r="B1691" t="str">
            <v>PD607</v>
          </cell>
          <cell r="C1691" t="str">
            <v>BI_PD607 - Latah Midline Regulator Replacement</v>
          </cell>
          <cell r="D1691" t="str">
            <v>ER_2516</v>
          </cell>
          <cell r="E1691" t="str">
            <v>2516</v>
          </cell>
          <cell r="F1691" t="str">
            <v>ER_2516 - Distribution - Pullman &amp; Lewis Clark</v>
          </cell>
          <cell r="G1691" t="str">
            <v>Distribution System Enhancements</v>
          </cell>
          <cell r="H1691" t="str">
            <v>T&amp;D Engineering</v>
          </cell>
          <cell r="I1691" t="str">
            <v>Performance &amp; Capacity</v>
          </cell>
        </row>
        <row r="1692">
          <cell r="A1692" t="str">
            <v>BI_PD637</v>
          </cell>
          <cell r="B1692" t="str">
            <v>PD637</v>
          </cell>
          <cell r="C1692" t="str">
            <v>BI_PD637 - TVW132 interconnection to PUL117</v>
          </cell>
          <cell r="D1692" t="str">
            <v>ER_2264</v>
          </cell>
          <cell r="E1692" t="str">
            <v>2264</v>
          </cell>
          <cell r="F1692" t="str">
            <v>ER_2264 - Terre View 115-Sub Construct (WSU)</v>
          </cell>
          <cell r="G1692" t="str">
            <v>Regular Capital - Pre Business Case</v>
          </cell>
          <cell r="H1692" t="str">
            <v>No Function</v>
          </cell>
          <cell r="I1692" t="str">
            <v>No Driver</v>
          </cell>
        </row>
        <row r="1693">
          <cell r="A1693" t="str">
            <v>BI_PD638</v>
          </cell>
          <cell r="B1693" t="str">
            <v>PD638</v>
          </cell>
          <cell r="C1693" t="str">
            <v>BI_PD638 - Terre View-WSU Feed to Golf Course</v>
          </cell>
          <cell r="D1693" t="str">
            <v>ER_2264</v>
          </cell>
          <cell r="E1693" t="str">
            <v>2264</v>
          </cell>
          <cell r="F1693" t="str">
            <v>ER_2264 - Terre View 115-Sub Construct (WSU)</v>
          </cell>
          <cell r="G1693" t="str">
            <v>Regular Capital - Pre Business Case</v>
          </cell>
          <cell r="H1693" t="str">
            <v>No Function</v>
          </cell>
          <cell r="I1693" t="str">
            <v>No Driver</v>
          </cell>
        </row>
        <row r="1694">
          <cell r="A1694" t="str">
            <v>BI_PD641</v>
          </cell>
          <cell r="B1694" t="str">
            <v>PD641</v>
          </cell>
          <cell r="C1694" t="str">
            <v>BI_PD641 - Construct New Rockford Distrib Feeder</v>
          </cell>
          <cell r="D1694" t="str">
            <v>ER_2427</v>
          </cell>
          <cell r="E1694" t="str">
            <v>2427</v>
          </cell>
          <cell r="F1694" t="str">
            <v>ER_2427 - Rockford 24kV Sub-Convert to 13kV Sub</v>
          </cell>
          <cell r="G1694" t="str">
            <v>Regular Capital - Pre Business Case</v>
          </cell>
          <cell r="H1694" t="str">
            <v>No Function</v>
          </cell>
          <cell r="I1694" t="str">
            <v>No Driver</v>
          </cell>
        </row>
        <row r="1695">
          <cell r="A1695" t="str">
            <v>BI_PD659</v>
          </cell>
          <cell r="B1695" t="str">
            <v>PD659</v>
          </cell>
          <cell r="C1695" t="str">
            <v>BI_PD659 - WSU Clark Hall-Relocate Feeder</v>
          </cell>
          <cell r="D1695" t="str">
            <v>ER_2070</v>
          </cell>
          <cell r="E1695" t="str">
            <v>2070</v>
          </cell>
          <cell r="F1695" t="str">
            <v>ER_2070 - Trans/Dist/Sub Reimbursable Projects</v>
          </cell>
          <cell r="G1695" t="str">
            <v>T&amp;D Reimbursable</v>
          </cell>
          <cell r="H1695" t="str">
            <v>T&amp;D Engineering</v>
          </cell>
          <cell r="I1695" t="str">
            <v>Customer Requested</v>
          </cell>
        </row>
        <row r="1696">
          <cell r="A1696" t="str">
            <v>BI_PD676</v>
          </cell>
          <cell r="B1696" t="str">
            <v>PD676</v>
          </cell>
          <cell r="C1696" t="str">
            <v>BI_PD676 -  To Be Determined</v>
          </cell>
          <cell r="D1696" t="str">
            <v>ER_2429</v>
          </cell>
          <cell r="E1696" t="str">
            <v>2429</v>
          </cell>
          <cell r="F1696" t="str">
            <v>ER_2429 - St John-Replace and Add Recloser</v>
          </cell>
          <cell r="G1696" t="str">
            <v>Regular Capital - Pre Business Case</v>
          </cell>
          <cell r="H1696" t="str">
            <v>No Function</v>
          </cell>
          <cell r="I1696" t="str">
            <v>No Driver</v>
          </cell>
        </row>
        <row r="1697">
          <cell r="A1697" t="str">
            <v>BI_PD700</v>
          </cell>
          <cell r="B1697" t="str">
            <v>PD700</v>
          </cell>
          <cell r="C1697" t="str">
            <v>BI_PD700 - TVW 132 Airport Runway</v>
          </cell>
          <cell r="D1697" t="str">
            <v>ER_2516</v>
          </cell>
          <cell r="E1697" t="str">
            <v>2516</v>
          </cell>
          <cell r="F1697" t="str">
            <v>ER_2516 - Distribution - Pullman &amp; Lewis Clark</v>
          </cell>
          <cell r="G1697" t="str">
            <v>Distribution System Enhancements</v>
          </cell>
          <cell r="H1697" t="str">
            <v>T&amp;D Engineering</v>
          </cell>
          <cell r="I1697" t="str">
            <v>Performance &amp; Capacity</v>
          </cell>
        </row>
        <row r="1698">
          <cell r="A1698" t="str">
            <v>BI_PD701</v>
          </cell>
          <cell r="B1698" t="str">
            <v>PD701</v>
          </cell>
          <cell r="C1698" t="str">
            <v>BI_PD701 - M15514 Automation/Coms for Grid Modernization</v>
          </cell>
          <cell r="D1698" t="str">
            <v>ER_2599</v>
          </cell>
          <cell r="E1698" t="str">
            <v>2599</v>
          </cell>
          <cell r="F1698" t="str">
            <v>ER_2599 - Grid Mod Automation</v>
          </cell>
          <cell r="G1698" t="str">
            <v>Distribution Grid Modernization</v>
          </cell>
          <cell r="H1698" t="str">
            <v>T&amp;D Operations</v>
          </cell>
          <cell r="I1698" t="str">
            <v>Asset Condition</v>
          </cell>
        </row>
        <row r="1699">
          <cell r="A1699" t="str">
            <v>BI_PD702</v>
          </cell>
          <cell r="B1699" t="str">
            <v>PD702</v>
          </cell>
          <cell r="C1699" t="str">
            <v>BI_PD702 - M15514 Grid Modernization</v>
          </cell>
          <cell r="D1699" t="str">
            <v>ER_2470</v>
          </cell>
          <cell r="E1699" t="str">
            <v>2470</v>
          </cell>
          <cell r="F1699" t="str">
            <v>ER_2470 - Dist Grid Modernization</v>
          </cell>
          <cell r="G1699" t="str">
            <v>Distribution Grid Modernization</v>
          </cell>
          <cell r="H1699" t="str">
            <v>T&amp;D Operations</v>
          </cell>
          <cell r="I1699" t="str">
            <v>Asset Condition</v>
          </cell>
        </row>
        <row r="1700">
          <cell r="A1700" t="str">
            <v>BI_PD703</v>
          </cell>
          <cell r="B1700" t="str">
            <v>PD703</v>
          </cell>
          <cell r="C1700" t="str">
            <v>BI_PD703 - Gateway Aparments Moscow Idaho</v>
          </cell>
          <cell r="D1700" t="str">
            <v>ER_2070</v>
          </cell>
          <cell r="E1700" t="str">
            <v>2070</v>
          </cell>
          <cell r="F1700" t="str">
            <v>ER_2070 - Trans/Dist/Sub Reimbursable Projects</v>
          </cell>
          <cell r="G1700" t="str">
            <v>T&amp;D Reimbursable</v>
          </cell>
          <cell r="H1700" t="str">
            <v>T&amp;D Engineering</v>
          </cell>
          <cell r="I1700" t="str">
            <v>Customer Requested</v>
          </cell>
        </row>
        <row r="1701">
          <cell r="A1701" t="str">
            <v>BI_PD719</v>
          </cell>
          <cell r="B1701" t="str">
            <v>PD719</v>
          </cell>
          <cell r="C1701" t="str">
            <v>BI_PD719 - Pullman Feeder Tie</v>
          </cell>
          <cell r="D1701" t="str">
            <v>ER_2442</v>
          </cell>
          <cell r="E1701" t="str">
            <v>2442</v>
          </cell>
          <cell r="F1701" t="str">
            <v>ER_2442 - Pullman 115kV Sub-Increase Capacity</v>
          </cell>
          <cell r="G1701" t="str">
            <v>Regular Capital - Pre Business Case</v>
          </cell>
          <cell r="H1701" t="str">
            <v>No Function</v>
          </cell>
          <cell r="I1701" t="str">
            <v>No Driver</v>
          </cell>
        </row>
        <row r="1702">
          <cell r="A1702" t="str">
            <v>BI_PD725</v>
          </cell>
          <cell r="B1702" t="str">
            <v>PD725</v>
          </cell>
          <cell r="C1702" t="str">
            <v>BI_PD725 - Available BI number</v>
          </cell>
          <cell r="D1702" t="str">
            <v>ER_2392</v>
          </cell>
          <cell r="E1702" t="str">
            <v>2392</v>
          </cell>
          <cell r="F1702" t="str">
            <v>ER_2392 - Latah Jct 115 Sub-Add 115 PCBs (KEC)</v>
          </cell>
          <cell r="G1702" t="str">
            <v>Regular Capital - Pre Business Case</v>
          </cell>
          <cell r="H1702" t="str">
            <v>No Function</v>
          </cell>
          <cell r="I1702" t="str">
            <v>No Driver</v>
          </cell>
        </row>
        <row r="1703">
          <cell r="A1703" t="str">
            <v>BI_PD767</v>
          </cell>
          <cell r="B1703" t="str">
            <v>PD767</v>
          </cell>
          <cell r="C1703" t="str">
            <v>BI_PD767 - Terre View-Biotech Addition</v>
          </cell>
          <cell r="D1703" t="str">
            <v>ER_2070</v>
          </cell>
          <cell r="E1703" t="str">
            <v>2070</v>
          </cell>
          <cell r="F1703" t="str">
            <v>ER_2070 - Trans/Dist/Sub Reimbursable Projects</v>
          </cell>
          <cell r="G1703" t="str">
            <v>T&amp;D Reimbursable</v>
          </cell>
          <cell r="H1703" t="str">
            <v>T&amp;D Engineering</v>
          </cell>
          <cell r="I1703" t="str">
            <v>Customer Requested</v>
          </cell>
        </row>
        <row r="1704">
          <cell r="A1704" t="str">
            <v>BI_PD800</v>
          </cell>
          <cell r="B1704" t="str">
            <v>PD800</v>
          </cell>
          <cell r="C1704" t="str">
            <v>BI_PD800 - WSU - Global Animal Health Phase 2</v>
          </cell>
          <cell r="D1704" t="str">
            <v>ER_2070</v>
          </cell>
          <cell r="E1704" t="str">
            <v>2070</v>
          </cell>
          <cell r="F1704" t="str">
            <v>ER_2070 - Trans/Dist/Sub Reimbursable Projects</v>
          </cell>
          <cell r="G1704" t="str">
            <v>T&amp;D Reimbursable</v>
          </cell>
          <cell r="H1704" t="str">
            <v>T&amp;D Engineering</v>
          </cell>
          <cell r="I1704" t="str">
            <v>Customer Requested</v>
          </cell>
        </row>
        <row r="1705">
          <cell r="A1705" t="str">
            <v>BI_PD801</v>
          </cell>
          <cell r="B1705" t="str">
            <v>PD801</v>
          </cell>
          <cell r="C1705" t="str">
            <v>BI_PD801 - WSU Bio-Tech Fiber</v>
          </cell>
          <cell r="D1705" t="str">
            <v>ER_2264</v>
          </cell>
          <cell r="E1705" t="str">
            <v>2264</v>
          </cell>
          <cell r="F1705" t="str">
            <v>ER_2264 - Terre View 115-Sub Construct (WSU)</v>
          </cell>
          <cell r="G1705" t="str">
            <v>Regular Capital - Pre Business Case</v>
          </cell>
          <cell r="H1705" t="str">
            <v>No Function</v>
          </cell>
          <cell r="I1705" t="str">
            <v>No Driver</v>
          </cell>
        </row>
        <row r="1706">
          <cell r="A1706" t="str">
            <v>BI_PD802</v>
          </cell>
          <cell r="B1706" t="str">
            <v>PD802</v>
          </cell>
          <cell r="C1706" t="str">
            <v>BI_PD802 - LEON 611 Lateral Rebuild</v>
          </cell>
          <cell r="D1706" t="str">
            <v>ER_2516</v>
          </cell>
          <cell r="E1706" t="str">
            <v>2516</v>
          </cell>
          <cell r="F1706" t="str">
            <v>ER_2516 - Distribution - Pullman &amp; Lewis Clark</v>
          </cell>
          <cell r="G1706" t="str">
            <v>Distribution System Enhancements</v>
          </cell>
          <cell r="H1706" t="str">
            <v>T&amp;D Engineering</v>
          </cell>
          <cell r="I1706" t="str">
            <v>Performance &amp; Capacity</v>
          </cell>
        </row>
        <row r="1707">
          <cell r="A1707" t="str">
            <v>BI_PD803</v>
          </cell>
          <cell r="B1707" t="str">
            <v>PD803</v>
          </cell>
          <cell r="C1707" t="str">
            <v>BI_PD803 - Plummer HLH Reimbursable Labor Time</v>
          </cell>
          <cell r="D1707" t="str">
            <v>ER_2070</v>
          </cell>
          <cell r="E1707" t="str">
            <v>2070</v>
          </cell>
          <cell r="F1707" t="str">
            <v>ER_2070 - Trans/Dist/Sub Reimbursable Projects</v>
          </cell>
          <cell r="G1707" t="str">
            <v>T&amp;D Reimbursable</v>
          </cell>
          <cell r="H1707" t="str">
            <v>T&amp;D Engineering</v>
          </cell>
          <cell r="I1707" t="str">
            <v>Customer Requested</v>
          </cell>
        </row>
        <row r="1708">
          <cell r="A1708" t="str">
            <v>BI_PD804</v>
          </cell>
          <cell r="B1708" t="str">
            <v>PD804</v>
          </cell>
          <cell r="C1708" t="str">
            <v>BI_PD804 - WSU Plant Sciences</v>
          </cell>
          <cell r="D1708" t="str">
            <v>ER_2070</v>
          </cell>
          <cell r="E1708" t="str">
            <v>2070</v>
          </cell>
          <cell r="F1708" t="str">
            <v>ER_2070 - Trans/Dist/Sub Reimbursable Projects</v>
          </cell>
          <cell r="G1708" t="str">
            <v>T&amp;D Reimbursable</v>
          </cell>
          <cell r="H1708" t="str">
            <v>T&amp;D Engineering</v>
          </cell>
          <cell r="I1708" t="str">
            <v>Customer Requested</v>
          </cell>
        </row>
        <row r="1709">
          <cell r="A1709" t="str">
            <v>BI_PD805</v>
          </cell>
          <cell r="B1709" t="str">
            <v>PD805</v>
          </cell>
          <cell r="C1709" t="str">
            <v>BI_PD805 - SR23 Minor Upgrade</v>
          </cell>
          <cell r="D1709" t="str">
            <v>ER_2516</v>
          </cell>
          <cell r="E1709" t="str">
            <v>2516</v>
          </cell>
          <cell r="F1709" t="str">
            <v>ER_2516 - Distribution - Pullman &amp; Lewis Clark</v>
          </cell>
          <cell r="G1709" t="str">
            <v>Distribution System Enhancements</v>
          </cell>
          <cell r="H1709" t="str">
            <v>T&amp;D Engineering</v>
          </cell>
          <cell r="I1709" t="str">
            <v>Performance &amp; Capacity</v>
          </cell>
        </row>
        <row r="1710">
          <cell r="A1710" t="str">
            <v>BI_PD806</v>
          </cell>
          <cell r="B1710" t="str">
            <v>PD806</v>
          </cell>
          <cell r="C1710" t="str">
            <v>BI_PD806 - CRG1261 - Granite Rd URD</v>
          </cell>
          <cell r="D1710" t="str">
            <v>ER_2516</v>
          </cell>
          <cell r="E1710" t="str">
            <v>2516</v>
          </cell>
          <cell r="F1710" t="str">
            <v>ER_2516 - Distribution - Pullman &amp; Lewis Clark</v>
          </cell>
          <cell r="G1710" t="str">
            <v>Distribution System Enhancements</v>
          </cell>
          <cell r="H1710" t="str">
            <v>T&amp;D Engineering</v>
          </cell>
          <cell r="I1710" t="str">
            <v>Performance &amp; Capacity</v>
          </cell>
        </row>
        <row r="1711">
          <cell r="A1711" t="str">
            <v>BI_PD900</v>
          </cell>
          <cell r="B1711" t="str">
            <v>PD900</v>
          </cell>
          <cell r="C1711" t="str">
            <v>BI_PD900 - Diamond 232 - Palouse</v>
          </cell>
          <cell r="D1711" t="str">
            <v>ER_2414</v>
          </cell>
          <cell r="E1711" t="str">
            <v>2414</v>
          </cell>
          <cell r="F1711" t="str">
            <v>ER_2414 - Sys-Dist Reliability-Improve Worst Fdrs</v>
          </cell>
          <cell r="G1711" t="str">
            <v>Distribution System Enhancements</v>
          </cell>
          <cell r="H1711" t="str">
            <v>T&amp;D Engineering</v>
          </cell>
          <cell r="I1711" t="str">
            <v>Performance &amp; Capacity</v>
          </cell>
        </row>
        <row r="1712">
          <cell r="A1712" t="str">
            <v>BI_PD901</v>
          </cell>
          <cell r="B1712" t="str">
            <v>PD901</v>
          </cell>
          <cell r="C1712" t="str">
            <v>BI_PD901 - Recond betwn MOS 512 &amp; M514 creating 500A Fdr tie</v>
          </cell>
          <cell r="D1712" t="str">
            <v>ER_2489</v>
          </cell>
          <cell r="E1712" t="str">
            <v>2489</v>
          </cell>
          <cell r="F1712" t="str">
            <v>ER_2489 - Recond btwn MOS 512&amp;M514 creating 500A Fdr tie</v>
          </cell>
          <cell r="G1712" t="str">
            <v>Regular Capital - Pre Business Case</v>
          </cell>
          <cell r="H1712" t="str">
            <v>No Function</v>
          </cell>
          <cell r="I1712" t="str">
            <v>No Driver</v>
          </cell>
        </row>
        <row r="1713">
          <cell r="A1713" t="str">
            <v>BI_PD902</v>
          </cell>
          <cell r="B1713" t="str">
            <v>PD902</v>
          </cell>
          <cell r="C1713" t="str">
            <v>BI_PD902 - Underbuild PUL-TVW 115kv line</v>
          </cell>
          <cell r="D1713" t="str">
            <v>ER_2455</v>
          </cell>
          <cell r="E1713" t="str">
            <v>2455</v>
          </cell>
          <cell r="F1713" t="str">
            <v>ER_2455 - Mos23-N Moscow 115 Recond</v>
          </cell>
          <cell r="G1713" t="str">
            <v>Regular Capital - Pre Business Case</v>
          </cell>
          <cell r="H1713" t="str">
            <v>No Function</v>
          </cell>
          <cell r="I1713" t="str">
            <v>No Driver</v>
          </cell>
        </row>
        <row r="1714">
          <cell r="A1714" t="str">
            <v>BI_PD903</v>
          </cell>
          <cell r="B1714" t="str">
            <v>PD903</v>
          </cell>
          <cell r="C1714" t="str">
            <v>BI_PD903 - Moscow City 115/13V Sub Rebld &amp; SCADA Dist Integ</v>
          </cell>
          <cell r="D1714" t="str">
            <v>ER_2204</v>
          </cell>
          <cell r="E1714" t="str">
            <v>2204</v>
          </cell>
          <cell r="F1714" t="str">
            <v>ER_2204 - Substation Rebuilds</v>
          </cell>
          <cell r="G1714" t="str">
            <v>Substation - Station Rebuilds Program</v>
          </cell>
          <cell r="H1714" t="str">
            <v>T&amp;D Engineering</v>
          </cell>
          <cell r="I1714" t="str">
            <v>Asset Condition</v>
          </cell>
        </row>
        <row r="1715">
          <cell r="A1715" t="str">
            <v>BI_PD904</v>
          </cell>
          <cell r="B1715" t="str">
            <v>PD904</v>
          </cell>
          <cell r="C1715" t="str">
            <v>BI_PD904 - TEN1256 Grid Modernization</v>
          </cell>
          <cell r="D1715" t="str">
            <v>ER_2470</v>
          </cell>
          <cell r="E1715" t="str">
            <v>2470</v>
          </cell>
          <cell r="F1715" t="str">
            <v>ER_2470 - Dist Grid Modernization</v>
          </cell>
          <cell r="G1715" t="str">
            <v>Distribution Grid Modernization</v>
          </cell>
          <cell r="H1715" t="str">
            <v>T&amp;D Operations</v>
          </cell>
          <cell r="I1715" t="str">
            <v>Asset Condition</v>
          </cell>
        </row>
        <row r="1716">
          <cell r="A1716" t="str">
            <v>BI_PD905</v>
          </cell>
          <cell r="B1716" t="str">
            <v>PD905</v>
          </cell>
          <cell r="C1716" t="str">
            <v>BI_PD905 - Moscow-Pullman State Line Sub - New (Dist)</v>
          </cell>
          <cell r="D1716" t="str">
            <v>ER_2274</v>
          </cell>
          <cell r="E1716" t="str">
            <v>2274</v>
          </cell>
          <cell r="F1716" t="str">
            <v>ER_2274 - New Substations</v>
          </cell>
          <cell r="G1716" t="str">
            <v>Substation - New Distribution Station Capacity Program</v>
          </cell>
          <cell r="H1716" t="str">
            <v>T&amp;D Engineering</v>
          </cell>
          <cell r="I1716" t="str">
            <v>Performance &amp; Capacity</v>
          </cell>
        </row>
        <row r="1717">
          <cell r="A1717" t="str">
            <v>BI_PD906</v>
          </cell>
          <cell r="B1717" t="str">
            <v>PD906</v>
          </cell>
          <cell r="C1717" t="str">
            <v>BI_PD906 - WSU Global Animal Health II</v>
          </cell>
          <cell r="D1717" t="str">
            <v>ER_2070</v>
          </cell>
          <cell r="E1717" t="str">
            <v>2070</v>
          </cell>
          <cell r="F1717" t="str">
            <v>ER_2070 - Trans/Dist/Sub Reimbursable Projects</v>
          </cell>
          <cell r="G1717" t="str">
            <v>T&amp;D Reimbursable</v>
          </cell>
          <cell r="H1717" t="str">
            <v>T&amp;D Engineering</v>
          </cell>
          <cell r="I1717" t="str">
            <v>Customer Requested</v>
          </cell>
        </row>
        <row r="1718">
          <cell r="A1718" t="str">
            <v>BI_PD990</v>
          </cell>
          <cell r="B1718" t="str">
            <v>PD990</v>
          </cell>
          <cell r="C1718" t="str">
            <v>BI_PD990 - Pal WA Area - Dx Performance and Capacity</v>
          </cell>
          <cell r="D1718" t="str">
            <v>ER_2516</v>
          </cell>
          <cell r="E1718" t="str">
            <v>2516</v>
          </cell>
          <cell r="F1718" t="str">
            <v>ER_2516 - Distribution - Pullman &amp; Lewis Clark</v>
          </cell>
          <cell r="G1718" t="str">
            <v>Distribution System Enhancements</v>
          </cell>
          <cell r="H1718" t="str">
            <v>T&amp;D Engineering</v>
          </cell>
          <cell r="I1718" t="str">
            <v>Performance &amp; Capacity</v>
          </cell>
        </row>
        <row r="1719">
          <cell r="A1719" t="str">
            <v>BI_PD991</v>
          </cell>
          <cell r="B1719" t="str">
            <v>PD991</v>
          </cell>
          <cell r="C1719" t="str">
            <v>BI_PD991 - Pal ID Area - Dx Performance and Capacity</v>
          </cell>
          <cell r="D1719" t="str">
            <v>ER_2516</v>
          </cell>
          <cell r="E1719" t="str">
            <v>2516</v>
          </cell>
          <cell r="F1719" t="str">
            <v>ER_2516 - Distribution - Pullman &amp; Lewis Clark</v>
          </cell>
          <cell r="G1719" t="str">
            <v>Distribution System Enhancements</v>
          </cell>
          <cell r="H1719" t="str">
            <v>T&amp;D Engineering</v>
          </cell>
          <cell r="I1719" t="str">
            <v>Performance &amp; Capacity</v>
          </cell>
        </row>
        <row r="1720">
          <cell r="A1720" t="str">
            <v>BI_PG100</v>
          </cell>
          <cell r="B1720" t="str">
            <v>PG100</v>
          </cell>
          <cell r="C1720" t="str">
            <v>BI_PG100 - Boulder Pk Non Utiltiy Property Transfer</v>
          </cell>
          <cell r="D1720" t="str">
            <v>ER_4146</v>
          </cell>
          <cell r="E1720" t="str">
            <v>4146</v>
          </cell>
          <cell r="F1720" t="str">
            <v>ER_4146 - Boulder Pk Non Utility Property Transfer</v>
          </cell>
          <cell r="G1720" t="str">
            <v>Regular Capital - Pre Business Case</v>
          </cell>
          <cell r="H1720" t="str">
            <v>No Function</v>
          </cell>
          <cell r="I1720" t="str">
            <v>No Driver</v>
          </cell>
        </row>
        <row r="1721">
          <cell r="A1721" t="str">
            <v>BI_PG400</v>
          </cell>
          <cell r="B1721" t="str">
            <v>PG400</v>
          </cell>
          <cell r="C1721" t="str">
            <v>BI_PG400 - Boulder Park Generator Replacement</v>
          </cell>
          <cell r="D1721" t="str">
            <v>ER_4234</v>
          </cell>
          <cell r="E1721" t="str">
            <v>4234</v>
          </cell>
          <cell r="F1721" t="str">
            <v>ER_4234 - Boulder Park Generator Replacement</v>
          </cell>
          <cell r="G1721" t="str">
            <v>Boulder Park Generator Replacement</v>
          </cell>
          <cell r="H1721" t="str">
            <v>Generation Subfunction</v>
          </cell>
          <cell r="I1721" t="str">
            <v>Failed Plant &amp; Operations</v>
          </cell>
        </row>
        <row r="1722">
          <cell r="A1722" t="str">
            <v>BI_PS001</v>
          </cell>
          <cell r="B1722" t="str">
            <v>PS001</v>
          </cell>
          <cell r="C1722" t="str">
            <v>BI_PS001 - N. Moscow - Increase Capacity</v>
          </cell>
          <cell r="D1722" t="str">
            <v>ER_2204</v>
          </cell>
          <cell r="E1722" t="str">
            <v>2204</v>
          </cell>
          <cell r="F1722" t="str">
            <v>ER_2204 - Substation Rebuilds</v>
          </cell>
          <cell r="G1722" t="str">
            <v>Substation - Station Rebuilds Program</v>
          </cell>
          <cell r="H1722" t="str">
            <v>T&amp;D Engineering</v>
          </cell>
          <cell r="I1722" t="str">
            <v>Asset Condition</v>
          </cell>
        </row>
        <row r="1723">
          <cell r="A1723" t="str">
            <v>BI_PS002</v>
          </cell>
          <cell r="B1723" t="str">
            <v>PS002</v>
          </cell>
          <cell r="C1723" t="str">
            <v>BI_PS002 - Moscow 230 kV Sub - Rebuild 230 kV Yard</v>
          </cell>
          <cell r="D1723" t="str">
            <v>ER_2484</v>
          </cell>
          <cell r="E1723" t="str">
            <v>2484</v>
          </cell>
          <cell r="F1723" t="str">
            <v>ER_2484 - Moscow 230 kV Sub-Rebuild 230 kV Yard</v>
          </cell>
          <cell r="G1723" t="str">
            <v>Moscow 230 Sustation Rebuild</v>
          </cell>
          <cell r="H1723" t="str">
            <v>T&amp;D Engineering</v>
          </cell>
          <cell r="I1723" t="str">
            <v>No Driver</v>
          </cell>
        </row>
        <row r="1724">
          <cell r="A1724" t="str">
            <v>BI_PS003</v>
          </cell>
          <cell r="B1724" t="str">
            <v>PS003</v>
          </cell>
          <cell r="C1724" t="str">
            <v>BI_PS003 - SGDP-North Pullman Sub Construction</v>
          </cell>
          <cell r="D1724" t="str">
            <v>ER_2530</v>
          </cell>
          <cell r="E1724" t="str">
            <v>2530</v>
          </cell>
          <cell r="F1724" t="str">
            <v>ER_2530 - SGDP-Pullman Smart Grid Demonstration Project</v>
          </cell>
          <cell r="G1724" t="str">
            <v>Smart Grid Demonstration Project</v>
          </cell>
          <cell r="H1724" t="str">
            <v>T&amp;D Engineering</v>
          </cell>
          <cell r="I1724" t="str">
            <v>No Driver</v>
          </cell>
        </row>
        <row r="1725">
          <cell r="A1725" t="str">
            <v>BI_PS004</v>
          </cell>
          <cell r="B1725" t="str">
            <v>PS004</v>
          </cell>
          <cell r="C1725" t="str">
            <v>BI_PS004 - SGDP- South Pullman Sub Constr</v>
          </cell>
          <cell r="D1725" t="str">
            <v>ER_2530</v>
          </cell>
          <cell r="E1725" t="str">
            <v>2530</v>
          </cell>
          <cell r="F1725" t="str">
            <v>ER_2530 - SGDP-Pullman Smart Grid Demonstration Project</v>
          </cell>
          <cell r="G1725" t="str">
            <v>Smart Grid Demonstration Project</v>
          </cell>
          <cell r="H1725" t="str">
            <v>T&amp;D Engineering</v>
          </cell>
          <cell r="I1725" t="str">
            <v>No Driver</v>
          </cell>
        </row>
        <row r="1726">
          <cell r="A1726" t="str">
            <v>BI_PS005</v>
          </cell>
          <cell r="B1726" t="str">
            <v>PS005</v>
          </cell>
          <cell r="C1726" t="str">
            <v>BI_PS005 - SGDP- Terra View Sub Constr</v>
          </cell>
          <cell r="D1726" t="str">
            <v>ER_2530</v>
          </cell>
          <cell r="E1726" t="str">
            <v>2530</v>
          </cell>
          <cell r="F1726" t="str">
            <v>ER_2530 - SGDP-Pullman Smart Grid Demonstration Project</v>
          </cell>
          <cell r="G1726" t="str">
            <v>Smart Grid Demonstration Project</v>
          </cell>
          <cell r="H1726" t="str">
            <v>T&amp;D Engineering</v>
          </cell>
          <cell r="I1726" t="str">
            <v>No Driver</v>
          </cell>
        </row>
        <row r="1727">
          <cell r="A1727" t="str">
            <v>BI_PS006</v>
          </cell>
          <cell r="B1727" t="str">
            <v>PS006</v>
          </cell>
          <cell r="C1727" t="str">
            <v>BI_PS006 - Pullman Substation Rebuild</v>
          </cell>
          <cell r="D1727" t="str">
            <v>ER_2533</v>
          </cell>
          <cell r="E1727" t="str">
            <v>2533</v>
          </cell>
          <cell r="F1727" t="str">
            <v>ER_2533 - Pullman Substation - Rebuild</v>
          </cell>
          <cell r="G1727" t="str">
            <v>Substation - Station Rebuilds Program</v>
          </cell>
          <cell r="H1727" t="str">
            <v>T&amp;D Engineering</v>
          </cell>
          <cell r="I1727" t="str">
            <v>Asset Condition</v>
          </cell>
        </row>
        <row r="1728">
          <cell r="A1728" t="str">
            <v>BI_PS007</v>
          </cell>
          <cell r="B1728" t="str">
            <v>PS007</v>
          </cell>
          <cell r="C1728" t="str">
            <v>BI_PS007 - Pullman Substation - Rebuild - Property purchase</v>
          </cell>
          <cell r="D1728" t="str">
            <v>ER_2533</v>
          </cell>
          <cell r="E1728" t="str">
            <v>2533</v>
          </cell>
          <cell r="F1728" t="str">
            <v>ER_2533 - Pullman Substation - Rebuild</v>
          </cell>
          <cell r="G1728" t="str">
            <v>Substation - Station Rebuilds Program</v>
          </cell>
          <cell r="H1728" t="str">
            <v>T&amp;D Engineering</v>
          </cell>
          <cell r="I1728" t="str">
            <v>Asset Condition</v>
          </cell>
        </row>
        <row r="1729">
          <cell r="A1729" t="str">
            <v>BI_PS008</v>
          </cell>
          <cell r="B1729" t="str">
            <v>PS008</v>
          </cell>
          <cell r="C1729" t="str">
            <v>BI_PS008 - Moscow 230 kV Sub - Rebuild  - Purchase Property</v>
          </cell>
          <cell r="D1729" t="str">
            <v>ER_2484</v>
          </cell>
          <cell r="E1729" t="str">
            <v>2484</v>
          </cell>
          <cell r="F1729" t="str">
            <v>ER_2484 - Moscow 230 kV Sub-Rebuild 230 kV Yard</v>
          </cell>
          <cell r="G1729" t="str">
            <v>Moscow 230 Sustation Rebuild</v>
          </cell>
          <cell r="H1729" t="str">
            <v>T&amp;D Engineering</v>
          </cell>
          <cell r="I1729" t="str">
            <v>No Driver</v>
          </cell>
        </row>
        <row r="1730">
          <cell r="A1730" t="str">
            <v>BI_PS009</v>
          </cell>
          <cell r="B1730" t="str">
            <v>PS009</v>
          </cell>
          <cell r="C1730" t="str">
            <v>BI_PS009 - SHN Protection System Upgrades for PRC-002 (Sub)</v>
          </cell>
          <cell r="D1730" t="str">
            <v>ER_2608</v>
          </cell>
          <cell r="E1730" t="str">
            <v>2608</v>
          </cell>
          <cell r="F1730" t="str">
            <v>ER_2608 - Protection System Upgrades for PRC-002</v>
          </cell>
          <cell r="G1730" t="str">
            <v>Protection System Upgrade for PRC-002</v>
          </cell>
          <cell r="H1730" t="str">
            <v>T&amp;D Engineering</v>
          </cell>
          <cell r="I1730" t="str">
            <v>Mandatory &amp; Compliance</v>
          </cell>
        </row>
        <row r="1731">
          <cell r="A1731" t="str">
            <v>BI_PS100</v>
          </cell>
          <cell r="B1731" t="str">
            <v>PS100</v>
          </cell>
          <cell r="C1731" t="str">
            <v>BI_PS100 - Thornton 230 kV Switching Station - Construct</v>
          </cell>
          <cell r="D1731" t="str">
            <v>ER_2545</v>
          </cell>
          <cell r="E1731" t="str">
            <v>2545</v>
          </cell>
          <cell r="F1731" t="str">
            <v>ER_2545 - Thornton 230 kV Switching Station - Construct</v>
          </cell>
          <cell r="G1731" t="str">
            <v>Thornton 230 kV Switching Station</v>
          </cell>
          <cell r="H1731" t="str">
            <v>T&amp;D Engineering</v>
          </cell>
          <cell r="I1731" t="str">
            <v>No Driver</v>
          </cell>
        </row>
        <row r="1732">
          <cell r="A1732" t="str">
            <v>BI_PS101</v>
          </cell>
          <cell r="B1732" t="str">
            <v>PS101</v>
          </cell>
          <cell r="C1732" t="str">
            <v>BI_PS101 - Deary - Purchase Adjacent Property</v>
          </cell>
          <cell r="D1732" t="str">
            <v>ER_2548</v>
          </cell>
          <cell r="E1732" t="str">
            <v>2548</v>
          </cell>
          <cell r="F1732" t="str">
            <v>ER_2548 - Deary - Purchase Adjacent Property</v>
          </cell>
          <cell r="G1732" t="str">
            <v>Regular Capital - Pre Business Case</v>
          </cell>
          <cell r="H1732" t="str">
            <v>No Function</v>
          </cell>
          <cell r="I1732" t="str">
            <v>No Driver</v>
          </cell>
        </row>
        <row r="1733">
          <cell r="A1733" t="str">
            <v>BI_PS102</v>
          </cell>
          <cell r="B1733" t="str">
            <v>PS102</v>
          </cell>
          <cell r="C1733" t="str">
            <v>BI_PS102 - South Pullman - Extend Panelhouse</v>
          </cell>
          <cell r="D1733" t="str">
            <v>ER_2210</v>
          </cell>
          <cell r="E1733" t="str">
            <v>2210</v>
          </cell>
          <cell r="F1733" t="str">
            <v>ER_2210 - System-Working Space</v>
          </cell>
          <cell r="G1733" t="str">
            <v>Substation - New Distribution Station Capacity Program</v>
          </cell>
          <cell r="H1733" t="str">
            <v>T&amp;D Engineering</v>
          </cell>
          <cell r="I1733" t="str">
            <v>Performance &amp; Capacity</v>
          </cell>
        </row>
        <row r="1734">
          <cell r="A1734" t="str">
            <v>BI_PS202</v>
          </cell>
          <cell r="B1734" t="str">
            <v>PS202</v>
          </cell>
          <cell r="C1734" t="str">
            <v>BI_PS202 - Plummer 115 sub-inc capacity &amp; rebuild</v>
          </cell>
          <cell r="D1734" t="str">
            <v>ER_2302</v>
          </cell>
          <cell r="E1734" t="str">
            <v>2302</v>
          </cell>
          <cell r="F1734" t="str">
            <v>ER_2302 - Plummer-Increase Capacity/Rebuild</v>
          </cell>
          <cell r="G1734" t="str">
            <v>Regular Capital - Pre Business Case</v>
          </cell>
          <cell r="H1734" t="str">
            <v>No Function</v>
          </cell>
          <cell r="I1734" t="str">
            <v>No Driver</v>
          </cell>
        </row>
        <row r="1735">
          <cell r="A1735" t="str">
            <v>BI_PS203</v>
          </cell>
          <cell r="B1735" t="str">
            <v>PS203</v>
          </cell>
          <cell r="C1735" t="str">
            <v>BI_PS203 - Tamarack Sub - New 115-13 kV Sub - Property</v>
          </cell>
          <cell r="D1735" t="str">
            <v>ER_2274</v>
          </cell>
          <cell r="E1735" t="str">
            <v>2274</v>
          </cell>
          <cell r="F1735" t="str">
            <v>ER_2274 - New Substations</v>
          </cell>
          <cell r="G1735" t="str">
            <v>Substation - New Distribution Station Capacity Program</v>
          </cell>
          <cell r="H1735" t="str">
            <v>T&amp;D Engineering</v>
          </cell>
          <cell r="I1735" t="str">
            <v>Performance &amp; Capacity</v>
          </cell>
        </row>
        <row r="1736">
          <cell r="A1736" t="str">
            <v>BI_PS301</v>
          </cell>
          <cell r="B1736" t="str">
            <v>PS301</v>
          </cell>
          <cell r="C1736" t="str">
            <v>BI_PS301 - Benewah 230 Sub - Add Shawnee Line Position</v>
          </cell>
          <cell r="D1736" t="str">
            <v>ER_2105</v>
          </cell>
          <cell r="E1736" t="str">
            <v>2105</v>
          </cell>
          <cell r="F1736" t="str">
            <v>ER_2105 - Benewah-Shawnee 230 kV Construction</v>
          </cell>
          <cell r="G1736" t="str">
            <v>Regular Capital - Pre Business Case</v>
          </cell>
          <cell r="H1736" t="str">
            <v>No Function</v>
          </cell>
          <cell r="I1736" t="str">
            <v>No Driver</v>
          </cell>
        </row>
        <row r="1737">
          <cell r="A1737" t="str">
            <v>BI_PS401</v>
          </cell>
          <cell r="B1737" t="str">
            <v>PS401</v>
          </cell>
          <cell r="C1737" t="str">
            <v>BI_PS401 - Terre View 115kV Sub-Construct</v>
          </cell>
          <cell r="D1737" t="str">
            <v>ER_2264</v>
          </cell>
          <cell r="E1737" t="str">
            <v>2264</v>
          </cell>
          <cell r="F1737" t="str">
            <v>ER_2264 - Terre View 115-Sub Construct (WSU)</v>
          </cell>
          <cell r="G1737" t="str">
            <v>Regular Capital - Pre Business Case</v>
          </cell>
          <cell r="H1737" t="str">
            <v>No Function</v>
          </cell>
          <cell r="I1737" t="str">
            <v>No Driver</v>
          </cell>
        </row>
        <row r="1738">
          <cell r="A1738" t="str">
            <v>BI_PS402</v>
          </cell>
          <cell r="B1738" t="str">
            <v>PS402</v>
          </cell>
          <cell r="C1738" t="str">
            <v>BI_PS402 - S Pullman 115 - Add Fdr 125</v>
          </cell>
          <cell r="D1738" t="str">
            <v>ER_2267</v>
          </cell>
          <cell r="E1738" t="str">
            <v>2267</v>
          </cell>
          <cell r="F1738" t="str">
            <v>ER_2267 - WSU Increase Capacity</v>
          </cell>
          <cell r="G1738" t="str">
            <v>Regular Capital - Pre Business Case</v>
          </cell>
          <cell r="H1738" t="str">
            <v>No Function</v>
          </cell>
          <cell r="I1738" t="str">
            <v>No Driver</v>
          </cell>
        </row>
        <row r="1739">
          <cell r="A1739" t="str">
            <v>BI_PS403</v>
          </cell>
          <cell r="B1739" t="str">
            <v>PS403</v>
          </cell>
          <cell r="C1739" t="str">
            <v>BI_PS403 - WSU 13 Sub - Return Xfmr 1 and Bus</v>
          </cell>
          <cell r="D1739" t="str">
            <v>ER_2267</v>
          </cell>
          <cell r="E1739" t="str">
            <v>2267</v>
          </cell>
          <cell r="F1739" t="str">
            <v>ER_2267 - WSU Increase Capacity</v>
          </cell>
          <cell r="G1739" t="str">
            <v>Regular Capital - Pre Business Case</v>
          </cell>
          <cell r="H1739" t="str">
            <v>No Function</v>
          </cell>
          <cell r="I1739" t="str">
            <v>No Driver</v>
          </cell>
        </row>
        <row r="1740">
          <cell r="A1740" t="str">
            <v>BI_PS404</v>
          </cell>
          <cell r="B1740" t="str">
            <v>PS404</v>
          </cell>
          <cell r="C1740" t="str">
            <v>BI_PS404 - Deary Sub - Replace Fdr 651 Recloser</v>
          </cell>
          <cell r="D1740" t="str">
            <v>ER_2278</v>
          </cell>
          <cell r="E1740" t="str">
            <v>2278</v>
          </cell>
          <cell r="F1740" t="str">
            <v>ER_2278 - Distribution Device Management Program</v>
          </cell>
          <cell r="G1740" t="str">
            <v>Substation - Station Rebuilds Program</v>
          </cell>
          <cell r="H1740" t="str">
            <v>T&amp;D Engineering</v>
          </cell>
          <cell r="I1740" t="str">
            <v>Asset Condition</v>
          </cell>
        </row>
        <row r="1741">
          <cell r="A1741" t="str">
            <v>BI_PS500</v>
          </cell>
          <cell r="B1741" t="str">
            <v>PS500</v>
          </cell>
          <cell r="C1741" t="str">
            <v>BI_PS500 - NE Pullman 115 sub - const</v>
          </cell>
          <cell r="D1741" t="str">
            <v>ER_2264</v>
          </cell>
          <cell r="E1741" t="str">
            <v>2264</v>
          </cell>
          <cell r="F1741" t="str">
            <v>ER_2264 - Terre View 115-Sub Construct (WSU)</v>
          </cell>
          <cell r="G1741" t="str">
            <v>Regular Capital - Pre Business Case</v>
          </cell>
          <cell r="H1741" t="str">
            <v>No Function</v>
          </cell>
          <cell r="I1741" t="str">
            <v>No Driver</v>
          </cell>
        </row>
        <row r="1742">
          <cell r="A1742" t="str">
            <v>BI_PS501</v>
          </cell>
          <cell r="B1742" t="str">
            <v>PS501</v>
          </cell>
          <cell r="C1742" t="str">
            <v>BI_PS501 - Moscow 230 upgr relays</v>
          </cell>
          <cell r="D1742" t="str">
            <v>ER_2105</v>
          </cell>
          <cell r="E1742" t="str">
            <v>2105</v>
          </cell>
          <cell r="F1742" t="str">
            <v>ER_2105 - Benewah-Shawnee 230 kV Construction</v>
          </cell>
          <cell r="G1742" t="str">
            <v>Regular Capital - Pre Business Case</v>
          </cell>
          <cell r="H1742" t="str">
            <v>No Function</v>
          </cell>
          <cell r="I1742" t="str">
            <v>No Driver</v>
          </cell>
        </row>
        <row r="1743">
          <cell r="A1743" t="str">
            <v>BI_PS502</v>
          </cell>
          <cell r="B1743" t="str">
            <v>PS502</v>
          </cell>
          <cell r="C1743" t="str">
            <v>BI_PS502 - Shawnee 230 add Benewah ln pos</v>
          </cell>
          <cell r="D1743" t="str">
            <v>ER_2105</v>
          </cell>
          <cell r="E1743" t="str">
            <v>2105</v>
          </cell>
          <cell r="F1743" t="str">
            <v>ER_2105 - Benewah-Shawnee 230 kV Construction</v>
          </cell>
          <cell r="G1743" t="str">
            <v>Regular Capital - Pre Business Case</v>
          </cell>
          <cell r="H1743" t="str">
            <v>No Function</v>
          </cell>
          <cell r="I1743" t="str">
            <v>No Driver</v>
          </cell>
        </row>
        <row r="1744">
          <cell r="A1744" t="str">
            <v>BI_PS503</v>
          </cell>
          <cell r="B1744" t="str">
            <v>PS503</v>
          </cell>
          <cell r="C1744" t="str">
            <v>BI_PS503 - Moscow City 115 Sub - Inc Cap Xfmr #1</v>
          </cell>
          <cell r="D1744" t="str">
            <v>ER_2323</v>
          </cell>
          <cell r="E1744" t="str">
            <v>2323</v>
          </cell>
          <cell r="F1744" t="str">
            <v>ER_2323 - Moscow City Sub - Increase XFMR #1 Capacity</v>
          </cell>
          <cell r="G1744" t="str">
            <v>Regular Capital - Pre Business Case</v>
          </cell>
          <cell r="H1744" t="str">
            <v>No Function</v>
          </cell>
          <cell r="I1744" t="str">
            <v>No Driver</v>
          </cell>
        </row>
        <row r="1745">
          <cell r="A1745" t="str">
            <v>BI_PS504</v>
          </cell>
          <cell r="B1745" t="str">
            <v>PS504</v>
          </cell>
          <cell r="C1745" t="str">
            <v>BI_PS504 - Moscow City 115 Sub - Replace 13kV Bus Tie</v>
          </cell>
          <cell r="D1745" t="str">
            <v>ER_2340</v>
          </cell>
          <cell r="E1745" t="str">
            <v>2340</v>
          </cell>
          <cell r="F1745" t="str">
            <v>ER_2340 - Moscow City 115 Sub - Replace 13kV Bus Tie</v>
          </cell>
          <cell r="G1745" t="str">
            <v>Regular Capital - Pre Business Case</v>
          </cell>
          <cell r="H1745" t="str">
            <v>No Function</v>
          </cell>
          <cell r="I1745" t="str">
            <v>No Driver</v>
          </cell>
        </row>
        <row r="1746">
          <cell r="A1746" t="str">
            <v>BI_PS505</v>
          </cell>
          <cell r="B1746" t="str">
            <v>PS505</v>
          </cell>
          <cell r="C1746" t="str">
            <v>BI_PS505 - Benewah 230 - Replace Auto</v>
          </cell>
          <cell r="D1746" t="str">
            <v>ER_2357</v>
          </cell>
          <cell r="E1746" t="str">
            <v>2357</v>
          </cell>
          <cell r="F1746" t="str">
            <v>ER_2357 - Benewah 230-Replace Auto</v>
          </cell>
          <cell r="G1746" t="str">
            <v>Regular Capital - Pre Business Case</v>
          </cell>
          <cell r="H1746" t="str">
            <v>No Function</v>
          </cell>
          <cell r="I1746" t="str">
            <v>No Driver</v>
          </cell>
        </row>
        <row r="1747">
          <cell r="A1747" t="str">
            <v>BI_PS510</v>
          </cell>
          <cell r="B1747" t="str">
            <v>PS510</v>
          </cell>
          <cell r="C1747" t="str">
            <v>BI_PS510 - Latah Jct 115 Sub</v>
          </cell>
          <cell r="D1747" t="str">
            <v>ER_2368</v>
          </cell>
          <cell r="E1747" t="str">
            <v>2368</v>
          </cell>
          <cell r="F1747" t="str">
            <v>ER_2368 - Latah Jct 115 Sub</v>
          </cell>
          <cell r="G1747" t="str">
            <v>Regular Capital - Pre Business Case</v>
          </cell>
          <cell r="H1747" t="str">
            <v>No Function</v>
          </cell>
          <cell r="I1747" t="str">
            <v>No Driver</v>
          </cell>
        </row>
        <row r="1748">
          <cell r="A1748" t="str">
            <v>BI_PS623</v>
          </cell>
          <cell r="B1748" t="str">
            <v>PS623</v>
          </cell>
          <cell r="C1748" t="str">
            <v>BI_PS623 - Rockford 115Sub-Install SOO Control MOAS</v>
          </cell>
          <cell r="D1748" t="str">
            <v>ER_2392</v>
          </cell>
          <cell r="E1748" t="str">
            <v>2392</v>
          </cell>
          <cell r="F1748" t="str">
            <v>ER_2392 - Latah Jct 115 Sub-Add 115 PCBs (KEC)</v>
          </cell>
          <cell r="G1748" t="str">
            <v>Regular Capital - Pre Business Case</v>
          </cell>
          <cell r="H1748" t="str">
            <v>No Function</v>
          </cell>
          <cell r="I1748" t="str">
            <v>No Driver</v>
          </cell>
        </row>
        <row r="1749">
          <cell r="A1749" t="str">
            <v>BI_PS624</v>
          </cell>
          <cell r="B1749" t="str">
            <v>PS624</v>
          </cell>
          <cell r="C1749" t="str">
            <v>BI_PS624 - Latah Jct 115 Sub-Add 115 PCBs (KEC)</v>
          </cell>
          <cell r="D1749" t="str">
            <v>ER_2392</v>
          </cell>
          <cell r="E1749" t="str">
            <v>2392</v>
          </cell>
          <cell r="F1749" t="str">
            <v>ER_2392 - Latah Jct 115 Sub-Add 115 PCBs (KEC)</v>
          </cell>
          <cell r="G1749" t="str">
            <v>Regular Capital - Pre Business Case</v>
          </cell>
          <cell r="H1749" t="str">
            <v>No Function</v>
          </cell>
          <cell r="I1749" t="str">
            <v>No Driver</v>
          </cell>
        </row>
        <row r="1750">
          <cell r="A1750" t="str">
            <v>BI_PS632</v>
          </cell>
          <cell r="B1750" t="str">
            <v>PS632</v>
          </cell>
          <cell r="C1750" t="str">
            <v>BI_PS632 - Shawnee 230kV Sub-Add Benewah Ln Pos</v>
          </cell>
          <cell r="D1750" t="str">
            <v>ER_2105</v>
          </cell>
          <cell r="E1750" t="str">
            <v>2105</v>
          </cell>
          <cell r="F1750" t="str">
            <v>ER_2105 - Benewah-Shawnee 230 kV Construction</v>
          </cell>
          <cell r="G1750" t="str">
            <v>Regular Capital - Pre Business Case</v>
          </cell>
          <cell r="H1750" t="str">
            <v>No Function</v>
          </cell>
          <cell r="I1750" t="str">
            <v>No Driver</v>
          </cell>
        </row>
        <row r="1751">
          <cell r="A1751" t="str">
            <v>BI_PS637</v>
          </cell>
          <cell r="B1751" t="str">
            <v>PS637</v>
          </cell>
          <cell r="C1751" t="str">
            <v>BI_PS637 - Pullman 115kV Sub-Increase Capacity</v>
          </cell>
          <cell r="D1751" t="str">
            <v>ER_2442</v>
          </cell>
          <cell r="E1751" t="str">
            <v>2442</v>
          </cell>
          <cell r="F1751" t="str">
            <v>ER_2442 - Pullman 115kV Sub-Increase Capacity</v>
          </cell>
          <cell r="G1751" t="str">
            <v>Regular Capital - Pre Business Case</v>
          </cell>
          <cell r="H1751" t="str">
            <v>No Function</v>
          </cell>
          <cell r="I1751" t="str">
            <v>No Driver</v>
          </cell>
        </row>
        <row r="1752">
          <cell r="A1752" t="str">
            <v>BI_PS638</v>
          </cell>
          <cell r="B1752" t="str">
            <v>PS638</v>
          </cell>
          <cell r="C1752" t="str">
            <v>BI_PS638 - Latah Jct Sub-Property</v>
          </cell>
          <cell r="D1752" t="str">
            <v>ER_2392</v>
          </cell>
          <cell r="E1752" t="str">
            <v>2392</v>
          </cell>
          <cell r="F1752" t="str">
            <v>ER_2392 - Latah Jct 115 Sub-Add 115 PCBs (KEC)</v>
          </cell>
          <cell r="G1752" t="str">
            <v>Regular Capital - Pre Business Case</v>
          </cell>
          <cell r="H1752" t="str">
            <v>No Function</v>
          </cell>
          <cell r="I1752" t="str">
            <v>No Driver</v>
          </cell>
        </row>
        <row r="1753">
          <cell r="A1753" t="str">
            <v>BI_PS648</v>
          </cell>
          <cell r="B1753" t="str">
            <v>PS648</v>
          </cell>
          <cell r="C1753" t="str">
            <v>BI_PS648 - Rockford 24kV Sub-Convert to 13kV Sub</v>
          </cell>
          <cell r="D1753" t="str">
            <v>ER_2427</v>
          </cell>
          <cell r="E1753" t="str">
            <v>2427</v>
          </cell>
          <cell r="F1753" t="str">
            <v>ER_2427 - Rockford 24kV Sub-Convert to 13kV Sub</v>
          </cell>
          <cell r="G1753" t="str">
            <v>Regular Capital - Pre Business Case</v>
          </cell>
          <cell r="H1753" t="str">
            <v>No Function</v>
          </cell>
          <cell r="I1753" t="str">
            <v>No Driver</v>
          </cell>
        </row>
        <row r="1754">
          <cell r="A1754" t="str">
            <v>BI_PS700</v>
          </cell>
          <cell r="B1754" t="str">
            <v>PS700</v>
          </cell>
          <cell r="C1754" t="str">
            <v>BI_PS700 - Potlatch Sub 115/13V Transformer Replacement</v>
          </cell>
          <cell r="D1754" t="str">
            <v>ER_2204</v>
          </cell>
          <cell r="E1754" t="str">
            <v>2204</v>
          </cell>
          <cell r="F1754" t="str">
            <v>ER_2204 - Substation Rebuilds</v>
          </cell>
          <cell r="G1754" t="str">
            <v>Substation - Station Rebuilds Program</v>
          </cell>
          <cell r="H1754" t="str">
            <v>T&amp;D Engineering</v>
          </cell>
          <cell r="I1754" t="str">
            <v>Asset Condition</v>
          </cell>
        </row>
        <row r="1755">
          <cell r="A1755" t="str">
            <v>BI_PS701</v>
          </cell>
          <cell r="B1755" t="str">
            <v>PS701</v>
          </cell>
          <cell r="C1755" t="str">
            <v>BI_PS701 - Bovil Sub and Tx 115/24kV Proj: Sub Construction</v>
          </cell>
          <cell r="D1755" t="str">
            <v>ER_2274</v>
          </cell>
          <cell r="E1755" t="str">
            <v>2274</v>
          </cell>
          <cell r="F1755" t="str">
            <v>ER_2274 - New Substations</v>
          </cell>
          <cell r="G1755" t="str">
            <v>Substation - New Distribution Station Capacity Program</v>
          </cell>
          <cell r="H1755" t="str">
            <v>T&amp;D Engineering</v>
          </cell>
          <cell r="I1755" t="str">
            <v>Performance &amp; Capacity</v>
          </cell>
        </row>
        <row r="1756">
          <cell r="A1756" t="str">
            <v>BI_PS726</v>
          </cell>
          <cell r="B1756" t="str">
            <v>PS726</v>
          </cell>
          <cell r="C1756" t="str">
            <v>BI_PS726 - St John-Replace and Add Recloser</v>
          </cell>
          <cell r="D1756" t="str">
            <v>ER_2429</v>
          </cell>
          <cell r="E1756" t="str">
            <v>2429</v>
          </cell>
          <cell r="F1756" t="str">
            <v>ER_2429 - St John-Replace and Add Recloser</v>
          </cell>
          <cell r="G1756" t="str">
            <v>Regular Capital - Pre Business Case</v>
          </cell>
          <cell r="H1756" t="str">
            <v>No Function</v>
          </cell>
          <cell r="I1756" t="str">
            <v>No Driver</v>
          </cell>
        </row>
        <row r="1757">
          <cell r="A1757" t="str">
            <v>BI_PS800</v>
          </cell>
          <cell r="B1757" t="str">
            <v>PS800</v>
          </cell>
          <cell r="C1757" t="str">
            <v>BI_PS800 - Tamarack 115 kV Sub - New Construction</v>
          </cell>
          <cell r="D1757" t="str">
            <v>ER_2274</v>
          </cell>
          <cell r="E1757" t="str">
            <v>2274</v>
          </cell>
          <cell r="F1757" t="str">
            <v>ER_2274 - New Substations</v>
          </cell>
          <cell r="G1757" t="str">
            <v>Substation - New Distribution Station Capacity Program</v>
          </cell>
          <cell r="H1757" t="str">
            <v>T&amp;D Engineering</v>
          </cell>
          <cell r="I1757" t="str">
            <v>Performance &amp; Capacity</v>
          </cell>
        </row>
        <row r="1758">
          <cell r="A1758" t="str">
            <v>BI_PS801</v>
          </cell>
          <cell r="B1758" t="str">
            <v>PS801</v>
          </cell>
          <cell r="C1758" t="str">
            <v>BI_PS801 - Moscow 230 Feeder 621 SCADA Install</v>
          </cell>
          <cell r="D1758" t="str">
            <v>ER_2450</v>
          </cell>
          <cell r="E1758" t="str">
            <v>2450</v>
          </cell>
          <cell r="F1758" t="str">
            <v>ER_2450 - Moscow 230 Feeder 621 SCADA Install</v>
          </cell>
          <cell r="G1758" t="str">
            <v>Regular Capital - Pre Business Case</v>
          </cell>
          <cell r="H1758" t="str">
            <v>No Function</v>
          </cell>
          <cell r="I1758" t="str">
            <v>No Driver</v>
          </cell>
        </row>
        <row r="1759">
          <cell r="A1759" t="str">
            <v>BI_PS900</v>
          </cell>
          <cell r="B1759" t="str">
            <v>PS900</v>
          </cell>
          <cell r="C1759" t="str">
            <v>BI_PS900 - Center Street Substation - New (Substation)</v>
          </cell>
          <cell r="D1759" t="str">
            <v>ER_2274</v>
          </cell>
          <cell r="E1759" t="str">
            <v>2274</v>
          </cell>
          <cell r="F1759" t="str">
            <v>ER_2274 - New Substations</v>
          </cell>
          <cell r="G1759" t="str">
            <v>Substation - New Distribution Station Capacity Program</v>
          </cell>
          <cell r="H1759" t="str">
            <v>T&amp;D Engineering</v>
          </cell>
          <cell r="I1759" t="str">
            <v>Performance &amp; Capacity</v>
          </cell>
        </row>
        <row r="1760">
          <cell r="A1760" t="str">
            <v>BI_PS901</v>
          </cell>
          <cell r="B1760" t="str">
            <v>PS901</v>
          </cell>
          <cell r="C1760" t="str">
            <v>BI_PS901 - Moscow-Pullman State Line Sub - New (Sub)</v>
          </cell>
          <cell r="D1760" t="str">
            <v>ER_2274</v>
          </cell>
          <cell r="E1760" t="str">
            <v>2274</v>
          </cell>
          <cell r="F1760" t="str">
            <v>ER_2274 - New Substations</v>
          </cell>
          <cell r="G1760" t="str">
            <v>Substation - New Distribution Station Capacity Program</v>
          </cell>
          <cell r="H1760" t="str">
            <v>T&amp;D Engineering</v>
          </cell>
          <cell r="I1760" t="str">
            <v>Performance &amp; Capacity</v>
          </cell>
        </row>
        <row r="1761">
          <cell r="A1761" t="str">
            <v>BI_PS903</v>
          </cell>
          <cell r="B1761" t="str">
            <v>PS903</v>
          </cell>
          <cell r="C1761" t="str">
            <v>BI_PS903 - Moscow City 115/13V Substation Rebuild and SCADA</v>
          </cell>
          <cell r="D1761" t="str">
            <v>ER_2204</v>
          </cell>
          <cell r="E1761" t="str">
            <v>2204</v>
          </cell>
          <cell r="F1761" t="str">
            <v>ER_2204 - Substation Rebuilds</v>
          </cell>
          <cell r="G1761" t="str">
            <v>Substation - Station Rebuilds Program</v>
          </cell>
          <cell r="H1761" t="str">
            <v>T&amp;D Engineering</v>
          </cell>
          <cell r="I1761" t="str">
            <v>Asset Condition</v>
          </cell>
        </row>
        <row r="1762">
          <cell r="A1762" t="str">
            <v>BI_PT001</v>
          </cell>
          <cell r="B1762" t="str">
            <v>PT001</v>
          </cell>
          <cell r="C1762" t="str">
            <v>BI_PT001 - Const New Line</v>
          </cell>
          <cell r="D1762" t="str">
            <v>ER_2105</v>
          </cell>
          <cell r="E1762" t="str">
            <v>2105</v>
          </cell>
          <cell r="F1762" t="str">
            <v>ER_2105 - Benewah-Shawnee 230 kV Construction</v>
          </cell>
          <cell r="G1762" t="str">
            <v>Regular Capital - Pre Business Case</v>
          </cell>
          <cell r="H1762" t="str">
            <v>No Function</v>
          </cell>
          <cell r="I1762" t="str">
            <v>No Driver</v>
          </cell>
        </row>
        <row r="1763">
          <cell r="A1763" t="str">
            <v>BI_PT002</v>
          </cell>
          <cell r="B1763" t="str">
            <v>PT002</v>
          </cell>
          <cell r="C1763" t="str">
            <v>BI_PT002 - Moscow 230 Sub Rebuild: Transmission Integration</v>
          </cell>
          <cell r="D1763" t="str">
            <v>ER_2484</v>
          </cell>
          <cell r="E1763" t="str">
            <v>2484</v>
          </cell>
          <cell r="F1763" t="str">
            <v>ER_2484 - Moscow 230 kV Sub-Rebuild 230 kV Yard</v>
          </cell>
          <cell r="G1763" t="str">
            <v>Moscow 230 Sustation Rebuild</v>
          </cell>
          <cell r="H1763" t="str">
            <v>T&amp;D Engineering</v>
          </cell>
          <cell r="I1763" t="str">
            <v>No Driver</v>
          </cell>
        </row>
        <row r="1764">
          <cell r="A1764" t="str">
            <v>BI_PT003</v>
          </cell>
          <cell r="B1764" t="str">
            <v>PT003</v>
          </cell>
          <cell r="C1764" t="str">
            <v>BI_PT003 - SGDP-Smart Grid Demo Project TX Make Ready Const</v>
          </cell>
          <cell r="D1764" t="str">
            <v>ER_2530</v>
          </cell>
          <cell r="E1764" t="str">
            <v>2530</v>
          </cell>
          <cell r="F1764" t="str">
            <v>ER_2530 - SGDP-Pullman Smart Grid Demonstration Project</v>
          </cell>
          <cell r="G1764" t="str">
            <v>Smart Grid Demonstration Project</v>
          </cell>
          <cell r="H1764" t="str">
            <v>T&amp;D Engineering</v>
          </cell>
          <cell r="I1764" t="str">
            <v>No Driver</v>
          </cell>
        </row>
        <row r="1765">
          <cell r="A1765" t="str">
            <v>BI_PT004</v>
          </cell>
          <cell r="B1765" t="str">
            <v>PT004</v>
          </cell>
          <cell r="C1765" t="str">
            <v>BI_PT004 - Pullman Substation-Rebld-Transmission integration</v>
          </cell>
          <cell r="D1765" t="str">
            <v>ER_2533</v>
          </cell>
          <cell r="E1765" t="str">
            <v>2533</v>
          </cell>
          <cell r="F1765" t="str">
            <v>ER_2533 - Pullman Substation - Rebuild</v>
          </cell>
          <cell r="G1765" t="str">
            <v>Substation - Station Rebuilds Program</v>
          </cell>
          <cell r="H1765" t="str">
            <v>T&amp;D Engineering</v>
          </cell>
          <cell r="I1765" t="str">
            <v>Asset Condition</v>
          </cell>
        </row>
        <row r="1766">
          <cell r="A1766" t="str">
            <v>BI_PT005</v>
          </cell>
          <cell r="B1766" t="str">
            <v>PT005</v>
          </cell>
          <cell r="C1766" t="str">
            <v>BI_PT005 - Three Forks 115 Subst New Const:Transm Integration</v>
          </cell>
          <cell r="D1766" t="str">
            <v>ER_2533</v>
          </cell>
          <cell r="E1766" t="str">
            <v>2533</v>
          </cell>
          <cell r="F1766" t="str">
            <v>ER_2533 - Pullman Substation - Rebuild</v>
          </cell>
          <cell r="G1766" t="str">
            <v>Substation - Station Rebuilds Program</v>
          </cell>
          <cell r="H1766" t="str">
            <v>T&amp;D Engineering</v>
          </cell>
          <cell r="I1766" t="str">
            <v>Asset Condition</v>
          </cell>
        </row>
        <row r="1767">
          <cell r="A1767" t="str">
            <v>BI_PT006</v>
          </cell>
          <cell r="B1767" t="str">
            <v>PT006</v>
          </cell>
          <cell r="C1767" t="str">
            <v>BI_PT006 - SHN Protection System Upgrades for PRC-002 (Trans)</v>
          </cell>
          <cell r="D1767" t="str">
            <v>ER_2608</v>
          </cell>
          <cell r="E1767" t="str">
            <v>2608</v>
          </cell>
          <cell r="F1767" t="str">
            <v>ER_2608 - Protection System Upgrades for PRC-002</v>
          </cell>
          <cell r="G1767" t="str">
            <v>Protection System Upgrade for PRC-002</v>
          </cell>
          <cell r="H1767" t="str">
            <v>T&amp;D Engineering</v>
          </cell>
          <cell r="I1767" t="str">
            <v>Mandatory &amp; Compliance</v>
          </cell>
        </row>
        <row r="1768">
          <cell r="A1768" t="str">
            <v>BI_PT007</v>
          </cell>
          <cell r="B1768" t="str">
            <v>PT007</v>
          </cell>
          <cell r="C1768" t="str">
            <v>BI_PT007 - M15-NLW 115kV Line Relocation at Thorne Creek Road</v>
          </cell>
          <cell r="D1768" t="str">
            <v>ER_2070</v>
          </cell>
          <cell r="E1768" t="str">
            <v>2070</v>
          </cell>
          <cell r="F1768" t="str">
            <v>ER_2070 - Trans/Dist/Sub Reimbursable Projects</v>
          </cell>
          <cell r="G1768" t="str">
            <v>T&amp;D Reimbursable</v>
          </cell>
          <cell r="H1768" t="str">
            <v>T&amp;D Engineering</v>
          </cell>
          <cell r="I1768" t="str">
            <v>Customer Requested</v>
          </cell>
        </row>
        <row r="1769">
          <cell r="A1769" t="str">
            <v>BI_PT101</v>
          </cell>
          <cell r="B1769" t="str">
            <v>PT101</v>
          </cell>
          <cell r="C1769" t="str">
            <v>BI_PT101 - Thornton 230kV Switching Station Trans Integration</v>
          </cell>
          <cell r="D1769" t="str">
            <v>ER_2545</v>
          </cell>
          <cell r="E1769" t="str">
            <v>2545</v>
          </cell>
          <cell r="F1769" t="str">
            <v>ER_2545 - Thornton 230 kV Switching Station - Construct</v>
          </cell>
          <cell r="G1769" t="str">
            <v>Thornton 230 kV Switching Station</v>
          </cell>
          <cell r="H1769" t="str">
            <v>T&amp;D Engineering</v>
          </cell>
          <cell r="I1769" t="str">
            <v>No Driver</v>
          </cell>
        </row>
        <row r="1770">
          <cell r="A1770" t="str">
            <v>BI_PT106</v>
          </cell>
          <cell r="B1770" t="str">
            <v>PT106</v>
          </cell>
          <cell r="C1770" t="str">
            <v>BI_PT106 - Terre View 115 Tap</v>
          </cell>
          <cell r="D1770" t="str">
            <v>ER_2264</v>
          </cell>
          <cell r="E1770" t="str">
            <v>2264</v>
          </cell>
          <cell r="F1770" t="str">
            <v>ER_2264 - Terre View 115-Sub Construct (WSU)</v>
          </cell>
          <cell r="G1770" t="str">
            <v>Regular Capital - Pre Business Case</v>
          </cell>
          <cell r="H1770" t="str">
            <v>No Function</v>
          </cell>
          <cell r="I1770" t="str">
            <v>No Driver</v>
          </cell>
        </row>
        <row r="1771">
          <cell r="A1771" t="str">
            <v>BI_PT107</v>
          </cell>
          <cell r="B1771" t="str">
            <v>PT107</v>
          </cell>
          <cell r="C1771" t="str">
            <v>BI_PT107 - Moscow City to North Lewiston 115kV Rebuild Project</v>
          </cell>
          <cell r="D1771" t="str">
            <v>ER_2549</v>
          </cell>
          <cell r="E1771" t="str">
            <v>2549</v>
          </cell>
          <cell r="F1771" t="str">
            <v>ER_2549 - Moscow City to North Lewiston 115kV Rebuild Proj</v>
          </cell>
          <cell r="G1771" t="str">
            <v>Transmission - Reconductors and Rebuilds</v>
          </cell>
          <cell r="H1771" t="str">
            <v>T&amp;D Engineering</v>
          </cell>
          <cell r="I1771" t="str">
            <v>No Driver</v>
          </cell>
        </row>
        <row r="1772">
          <cell r="A1772" t="str">
            <v>BI_PT108</v>
          </cell>
          <cell r="B1772" t="str">
            <v>PT108</v>
          </cell>
          <cell r="C1772" t="str">
            <v>BI_PT108 - Hatwai-Moscow 230kV Asset Condition Rebuild</v>
          </cell>
          <cell r="D1772" t="str">
            <v>ER_2629</v>
          </cell>
          <cell r="E1772" t="str">
            <v>2629</v>
          </cell>
          <cell r="F1772" t="str">
            <v>ER_2629 - Hatwai-Moscow 230kV Asset Condition Rebuild</v>
          </cell>
          <cell r="G1772" t="str">
            <v>Transmission Major Rebuild - Asset Condition</v>
          </cell>
          <cell r="H1772" t="str">
            <v>T&amp;D Engineering</v>
          </cell>
          <cell r="I1772" t="str">
            <v>Asset Condition</v>
          </cell>
        </row>
        <row r="1773">
          <cell r="A1773" t="str">
            <v>BI_PT202</v>
          </cell>
          <cell r="B1773" t="str">
            <v>PT202</v>
          </cell>
          <cell r="C1773" t="str">
            <v>BI_PT202 - N Lewiston-Shawnee 230Kv-Add Corona Ring-17/6</v>
          </cell>
          <cell r="D1773" t="str">
            <v>ER_2057</v>
          </cell>
          <cell r="E1773" t="str">
            <v>2057</v>
          </cell>
          <cell r="F1773" t="str">
            <v>ER_2057 - Transmission Minor Rebuild</v>
          </cell>
          <cell r="G1773" t="str">
            <v>Transmission - Minor Rebuild</v>
          </cell>
          <cell r="H1773" t="str">
            <v>T&amp;D Engineering</v>
          </cell>
          <cell r="I1773" t="str">
            <v>Asset Condition</v>
          </cell>
        </row>
        <row r="1774">
          <cell r="A1774" t="str">
            <v>BI_PT203</v>
          </cell>
          <cell r="B1774" t="str">
            <v>PT203</v>
          </cell>
          <cell r="C1774" t="str">
            <v>BI_PT203 - Tamarack 115 Sub New Cons:Transmission Integration</v>
          </cell>
          <cell r="D1774" t="str">
            <v>ER_2274</v>
          </cell>
          <cell r="E1774" t="str">
            <v>2274</v>
          </cell>
          <cell r="F1774" t="str">
            <v>ER_2274 - New Substations</v>
          </cell>
          <cell r="G1774" t="str">
            <v>Substation - New Distribution Station Capacity Program</v>
          </cell>
          <cell r="H1774" t="str">
            <v>T&amp;D Engineering</v>
          </cell>
          <cell r="I1774" t="str">
            <v>Performance &amp; Capacity</v>
          </cell>
        </row>
        <row r="1775">
          <cell r="A1775" t="str">
            <v>BI_PT204</v>
          </cell>
          <cell r="B1775" t="str">
            <v>PT204</v>
          </cell>
          <cell r="C1775" t="str">
            <v>BI_PT204 - N Moscow Add Transformer: Transmission Integration</v>
          </cell>
          <cell r="D1775" t="str">
            <v>ER_2204</v>
          </cell>
          <cell r="E1775" t="str">
            <v>2204</v>
          </cell>
          <cell r="F1775" t="str">
            <v>ER_2204 - Substation Rebuilds</v>
          </cell>
          <cell r="G1775" t="str">
            <v>Substation - Station Rebuilds Program</v>
          </cell>
          <cell r="H1775" t="str">
            <v>T&amp;D Engineering</v>
          </cell>
          <cell r="I1775" t="str">
            <v>Asset Condition</v>
          </cell>
        </row>
        <row r="1776">
          <cell r="A1776" t="str">
            <v>BI_PT205</v>
          </cell>
          <cell r="B1776" t="str">
            <v>PT205</v>
          </cell>
          <cell r="C1776" t="str">
            <v>BI_PT205 - N Moscow Add Transfrmer:Upgrd Trans for New Fdr UB</v>
          </cell>
          <cell r="D1776" t="str">
            <v>ER_2204</v>
          </cell>
          <cell r="E1776" t="str">
            <v>2204</v>
          </cell>
          <cell r="F1776" t="str">
            <v>ER_2204 - Substation Rebuilds</v>
          </cell>
          <cell r="G1776" t="str">
            <v>Substation - Station Rebuilds Program</v>
          </cell>
          <cell r="H1776" t="str">
            <v>T&amp;D Engineering</v>
          </cell>
          <cell r="I1776" t="str">
            <v>Asset Condition</v>
          </cell>
        </row>
        <row r="1777">
          <cell r="A1777" t="str">
            <v>BI_PT206</v>
          </cell>
          <cell r="B1777" t="str">
            <v>PT206</v>
          </cell>
          <cell r="C1777" t="str">
            <v>BI_PT206 - Moscow - Terre View 115kV Reloc at Pullman Airport</v>
          </cell>
          <cell r="D1777" t="str">
            <v>ER_2070</v>
          </cell>
          <cell r="E1777" t="str">
            <v>2070</v>
          </cell>
          <cell r="F1777" t="str">
            <v>ER_2070 - Trans/Dist/Sub Reimbursable Projects</v>
          </cell>
          <cell r="G1777" t="str">
            <v>T&amp;D Reimbursable</v>
          </cell>
          <cell r="H1777" t="str">
            <v>T&amp;D Engineering</v>
          </cell>
          <cell r="I1777" t="str">
            <v>Customer Requested</v>
          </cell>
        </row>
        <row r="1778">
          <cell r="A1778" t="str">
            <v>BI_PT207</v>
          </cell>
          <cell r="B1778" t="str">
            <v>PT207</v>
          </cell>
          <cell r="C1778" t="str">
            <v>BI_PT207 - Center Street Substation - New (Transmission)</v>
          </cell>
          <cell r="D1778" t="str">
            <v>ER_2274</v>
          </cell>
          <cell r="E1778" t="str">
            <v>2274</v>
          </cell>
          <cell r="F1778" t="str">
            <v>ER_2274 - New Substations</v>
          </cell>
          <cell r="G1778" t="str">
            <v>Substation - New Distribution Station Capacity Program</v>
          </cell>
          <cell r="H1778" t="str">
            <v>T&amp;D Engineering</v>
          </cell>
          <cell r="I1778" t="str">
            <v>Performance &amp; Capacity</v>
          </cell>
        </row>
        <row r="1779">
          <cell r="A1779" t="str">
            <v>BI_PT301</v>
          </cell>
          <cell r="B1779" t="str">
            <v>PT301</v>
          </cell>
          <cell r="C1779" t="str">
            <v>BI_PT301 - Moscow-Orofino 115 Kv: Replace Pole-Arms</v>
          </cell>
          <cell r="D1779" t="str">
            <v>ER_2057</v>
          </cell>
          <cell r="E1779" t="str">
            <v>2057</v>
          </cell>
          <cell r="F1779" t="str">
            <v>ER_2057 - Transmission Minor Rebuild</v>
          </cell>
          <cell r="G1779" t="str">
            <v>Transmission - Minor Rebuild</v>
          </cell>
          <cell r="H1779" t="str">
            <v>T&amp;D Engineering</v>
          </cell>
          <cell r="I1779" t="str">
            <v>Asset Condition</v>
          </cell>
        </row>
        <row r="1780">
          <cell r="A1780" t="str">
            <v>BI_PT302</v>
          </cell>
          <cell r="B1780" t="str">
            <v>PT302</v>
          </cell>
          <cell r="C1780" t="str">
            <v>BI_PT302 - AVA/Cingular Wireless Mw Project - Pullman</v>
          </cell>
          <cell r="D1780" t="str">
            <v>ER_5102</v>
          </cell>
          <cell r="E1780" t="str">
            <v>5102</v>
          </cell>
          <cell r="F1780" t="str">
            <v>ER_5102 - Private Transport</v>
          </cell>
          <cell r="G1780" t="str">
            <v>Regular Capital - Pre Business Case</v>
          </cell>
          <cell r="H1780" t="str">
            <v>No Function</v>
          </cell>
          <cell r="I1780" t="str">
            <v>No Driver</v>
          </cell>
        </row>
        <row r="1781">
          <cell r="A1781" t="str">
            <v>BI_PT303</v>
          </cell>
          <cell r="B1781" t="str">
            <v>PT303</v>
          </cell>
          <cell r="C1781" t="str">
            <v>BI_PT303 - SHAWNEE-S PULLMAN 115 KV: RELOC FOR PULLMAN HOSPITAL</v>
          </cell>
          <cell r="D1781" t="str">
            <v>ER_2226</v>
          </cell>
          <cell r="E1781" t="str">
            <v>2226</v>
          </cell>
          <cell r="F1781" t="str">
            <v>ER_2226 - Shawnee-S Pullman 115kV Hospital Expand</v>
          </cell>
          <cell r="G1781" t="str">
            <v>Regular Capital - Pre Business Case</v>
          </cell>
          <cell r="H1781" t="str">
            <v>No Function</v>
          </cell>
          <cell r="I1781" t="str">
            <v>No Driver</v>
          </cell>
        </row>
        <row r="1782">
          <cell r="A1782" t="str">
            <v>BI_PT304</v>
          </cell>
          <cell r="B1782" t="str">
            <v>PT304</v>
          </cell>
          <cell r="C1782" t="str">
            <v>BI_PT304 - Hatwai-Moscow 230kV Trans Line: LiDAR</v>
          </cell>
          <cell r="D1782" t="str">
            <v>ER_2560</v>
          </cell>
          <cell r="E1782" t="str">
            <v>2560</v>
          </cell>
          <cell r="F1782" t="str">
            <v>ER_2560 - Line Ratings Mitigation Project</v>
          </cell>
          <cell r="G1782" t="str">
            <v>Transmission - NERC High Priority Mitigation</v>
          </cell>
          <cell r="H1782" t="str">
            <v>T&amp;D Engineering</v>
          </cell>
          <cell r="I1782" t="str">
            <v>Mandatory &amp; Compliance</v>
          </cell>
        </row>
        <row r="1783">
          <cell r="A1783" t="str">
            <v>BI_PT305</v>
          </cell>
          <cell r="B1783" t="str">
            <v>PT305</v>
          </cell>
          <cell r="C1783" t="str">
            <v>BI_PT305 - Benewah-Moscow 230kV - Structure Replacement</v>
          </cell>
          <cell r="D1783" t="str">
            <v>ER_2577</v>
          </cell>
          <cell r="E1783" t="str">
            <v>2577</v>
          </cell>
          <cell r="F1783" t="str">
            <v>ER_2577 - Benewah-Moscow 230kV - Structure Replacement</v>
          </cell>
          <cell r="G1783" t="str">
            <v>Transmission Major Rebuild - Asset Condition</v>
          </cell>
          <cell r="H1783" t="str">
            <v>T&amp;D Engineering</v>
          </cell>
          <cell r="I1783" t="str">
            <v>Asset Condition</v>
          </cell>
        </row>
        <row r="1784">
          <cell r="A1784" t="str">
            <v>BI_PT306</v>
          </cell>
          <cell r="B1784" t="str">
            <v>PT306</v>
          </cell>
          <cell r="C1784" t="str">
            <v>BI_PT306 - Benewah-Moscow 230kV - Med Priority Rtg Mitigation</v>
          </cell>
          <cell r="D1784" t="str">
            <v>ER_2581</v>
          </cell>
          <cell r="E1784" t="str">
            <v>2581</v>
          </cell>
          <cell r="F1784" t="str">
            <v>ER_2581 - Medium Priority Ratings Mitigation</v>
          </cell>
          <cell r="G1784" t="str">
            <v>Transmission NERC Medium-Risk Priority Lines Mitigation</v>
          </cell>
          <cell r="H1784" t="str">
            <v>T&amp;D Engineering</v>
          </cell>
          <cell r="I1784" t="str">
            <v>Mandatory &amp; Compliance</v>
          </cell>
        </row>
        <row r="1785">
          <cell r="A1785" t="str">
            <v>BI_PT401</v>
          </cell>
          <cell r="B1785" t="str">
            <v>PT401</v>
          </cell>
          <cell r="C1785" t="str">
            <v>BI_PT401 - Benewah-Moscow 115 Kv: Minor Rebuild</v>
          </cell>
          <cell r="D1785" t="str">
            <v>ER_2057</v>
          </cell>
          <cell r="E1785" t="str">
            <v>2057</v>
          </cell>
          <cell r="F1785" t="str">
            <v>ER_2057 - Transmission Minor Rebuild</v>
          </cell>
          <cell r="G1785" t="str">
            <v>Transmission - Minor Rebuild</v>
          </cell>
          <cell r="H1785" t="str">
            <v>T&amp;D Engineering</v>
          </cell>
          <cell r="I1785" t="str">
            <v>Asset Condition</v>
          </cell>
        </row>
        <row r="1786">
          <cell r="A1786" t="str">
            <v>BI_PT500</v>
          </cell>
          <cell r="B1786" t="str">
            <v>PT500</v>
          </cell>
          <cell r="C1786" t="str">
            <v>BI_PT500 - NE Pullman 115 - tap xmsn</v>
          </cell>
          <cell r="D1786" t="str">
            <v>ER_2264</v>
          </cell>
          <cell r="E1786" t="str">
            <v>2264</v>
          </cell>
          <cell r="F1786" t="str">
            <v>ER_2264 - Terre View 115-Sub Construct (WSU)</v>
          </cell>
          <cell r="G1786" t="str">
            <v>Regular Capital - Pre Business Case</v>
          </cell>
          <cell r="H1786" t="str">
            <v>No Function</v>
          </cell>
          <cell r="I1786" t="str">
            <v>No Driver</v>
          </cell>
        </row>
        <row r="1787">
          <cell r="A1787" t="str">
            <v>BI_PT501</v>
          </cell>
          <cell r="B1787" t="str">
            <v>PT501</v>
          </cell>
          <cell r="C1787" t="str">
            <v>BI_PT501 - Lind-Shawnee LPRM Project</v>
          </cell>
          <cell r="D1787" t="str">
            <v>ER_2579</v>
          </cell>
          <cell r="E1787" t="str">
            <v>2579</v>
          </cell>
          <cell r="F1787" t="str">
            <v>ER_2579 - Low Priority Ratings Mitigation</v>
          </cell>
          <cell r="G1787" t="str">
            <v>Transmission NERC Low-Risk Priority Lines Mitigation</v>
          </cell>
          <cell r="H1787" t="str">
            <v>T&amp;D Engineering</v>
          </cell>
          <cell r="I1787" t="str">
            <v>Mandatory &amp; Compliance</v>
          </cell>
        </row>
        <row r="1788">
          <cell r="A1788" t="str">
            <v>BI_PT502</v>
          </cell>
          <cell r="B1788" t="str">
            <v>PT502</v>
          </cell>
          <cell r="C1788" t="str">
            <v>BI_PT502 - Deary-Bovill 115kV New Transmission Line Extension</v>
          </cell>
          <cell r="D1788" t="str">
            <v>ER_2603</v>
          </cell>
          <cell r="E1788" t="str">
            <v>2603</v>
          </cell>
          <cell r="F1788" t="str">
            <v>ER_2603 - Deary-Bovill 115kV New Transmission Line Extension</v>
          </cell>
          <cell r="G1788" t="str">
            <v>Regular Capital - Pre Business Case</v>
          </cell>
          <cell r="H1788" t="str">
            <v>No Function</v>
          </cell>
          <cell r="I1788" t="str">
            <v>No Driver</v>
          </cell>
        </row>
        <row r="1789">
          <cell r="A1789" t="str">
            <v>BI_PT506</v>
          </cell>
          <cell r="B1789" t="str">
            <v>PT506</v>
          </cell>
          <cell r="C1789" t="str">
            <v>BI_PT506 - 115kV Deary Tap: Replace Crossarms</v>
          </cell>
          <cell r="D1789" t="str">
            <v>ER_2057</v>
          </cell>
          <cell r="E1789" t="str">
            <v>2057</v>
          </cell>
          <cell r="F1789" t="str">
            <v>ER_2057 - Transmission Minor Rebuild</v>
          </cell>
          <cell r="G1789" t="str">
            <v>Transmission - Minor Rebuild</v>
          </cell>
          <cell r="H1789" t="str">
            <v>T&amp;D Engineering</v>
          </cell>
          <cell r="I1789" t="str">
            <v>Asset Condition</v>
          </cell>
        </row>
        <row r="1790">
          <cell r="A1790" t="str">
            <v>BI_PT612</v>
          </cell>
          <cell r="B1790" t="str">
            <v>PT612</v>
          </cell>
          <cell r="C1790" t="str">
            <v>BI_PT612 - Benewah 230 Integration</v>
          </cell>
          <cell r="D1790" t="str">
            <v>ER_2105</v>
          </cell>
          <cell r="E1790" t="str">
            <v>2105</v>
          </cell>
          <cell r="F1790" t="str">
            <v>ER_2105 - Benewah-Shawnee 230 kV Construction</v>
          </cell>
          <cell r="G1790" t="str">
            <v>Regular Capital - Pre Business Case</v>
          </cell>
          <cell r="H1790" t="str">
            <v>No Function</v>
          </cell>
          <cell r="I1790" t="str">
            <v>No Driver</v>
          </cell>
        </row>
        <row r="1791">
          <cell r="A1791" t="str">
            <v>BI_PT650</v>
          </cell>
          <cell r="B1791" t="str">
            <v>PT650</v>
          </cell>
          <cell r="C1791" t="str">
            <v>BI_PT650 - 8th &amp; Fancher-Latah 115kV: Minor Rebuild</v>
          </cell>
          <cell r="D1791" t="str">
            <v>ER_2057</v>
          </cell>
          <cell r="E1791" t="str">
            <v>2057</v>
          </cell>
          <cell r="F1791" t="str">
            <v>ER_2057 - Transmission Minor Rebuild</v>
          </cell>
          <cell r="G1791" t="str">
            <v>Transmission - Minor Rebuild</v>
          </cell>
          <cell r="H1791" t="str">
            <v>T&amp;D Engineering</v>
          </cell>
          <cell r="I1791" t="str">
            <v>Asset Condition</v>
          </cell>
        </row>
        <row r="1792">
          <cell r="A1792" t="str">
            <v>BI_PT675</v>
          </cell>
          <cell r="B1792" t="str">
            <v>PT675</v>
          </cell>
          <cell r="C1792" t="str">
            <v>BI_PT675 -  Benewah-Boulder 230kV:KEC Reimbursable</v>
          </cell>
          <cell r="D1792" t="str">
            <v>ER_2070</v>
          </cell>
          <cell r="E1792" t="str">
            <v>2070</v>
          </cell>
          <cell r="F1792" t="str">
            <v>ER_2070 - Trans/Dist/Sub Reimbursable Projects</v>
          </cell>
          <cell r="G1792" t="str">
            <v>T&amp;D Reimbursable</v>
          </cell>
          <cell r="H1792" t="str">
            <v>T&amp;D Engineering</v>
          </cell>
          <cell r="I1792" t="str">
            <v>Customer Requested</v>
          </cell>
        </row>
        <row r="1793">
          <cell r="A1793" t="str">
            <v>BI_PT700</v>
          </cell>
          <cell r="B1793" t="str">
            <v>PT700</v>
          </cell>
          <cell r="C1793" t="str">
            <v>BI_PT700 - Potlatch Sub 115/13V Transformer Repl Tx Integ</v>
          </cell>
          <cell r="D1793" t="str">
            <v>ER_2204</v>
          </cell>
          <cell r="E1793" t="str">
            <v>2204</v>
          </cell>
          <cell r="F1793" t="str">
            <v>ER_2204 - Substation Rebuilds</v>
          </cell>
          <cell r="G1793" t="str">
            <v>Substation - Station Rebuilds Program</v>
          </cell>
          <cell r="H1793" t="str">
            <v>T&amp;D Engineering</v>
          </cell>
          <cell r="I1793" t="str">
            <v>Asset Condition</v>
          </cell>
        </row>
        <row r="1794">
          <cell r="A1794" t="str">
            <v>BI_PT701</v>
          </cell>
          <cell r="B1794" t="str">
            <v>PT701</v>
          </cell>
          <cell r="C1794" t="str">
            <v>BI_PT701 - Deary Tap 115kV Line Mitigation</v>
          </cell>
          <cell r="D1794" t="str">
            <v>ER_2579</v>
          </cell>
          <cell r="E1794" t="str">
            <v>2579</v>
          </cell>
          <cell r="F1794" t="str">
            <v>ER_2579 - Low Priority Ratings Mitigation</v>
          </cell>
          <cell r="G1794" t="str">
            <v>Transmission NERC Low-Risk Priority Lines Mitigation</v>
          </cell>
          <cell r="H1794" t="str">
            <v>T&amp;D Engineering</v>
          </cell>
          <cell r="I1794" t="str">
            <v>Mandatory &amp; Compliance</v>
          </cell>
        </row>
        <row r="1795">
          <cell r="A1795" t="str">
            <v>BI_PT702</v>
          </cell>
          <cell r="B1795" t="str">
            <v>PT702</v>
          </cell>
          <cell r="C1795" t="str">
            <v>BI_PT702 - Latah-Moscow 115kV Line Mitigation</v>
          </cell>
          <cell r="D1795" t="str">
            <v>ER_2579</v>
          </cell>
          <cell r="E1795" t="str">
            <v>2579</v>
          </cell>
          <cell r="F1795" t="str">
            <v>ER_2579 - Low Priority Ratings Mitigation</v>
          </cell>
          <cell r="G1795" t="str">
            <v>Transmission NERC Low-Risk Priority Lines Mitigation</v>
          </cell>
          <cell r="H1795" t="str">
            <v>T&amp;D Engineering</v>
          </cell>
          <cell r="I1795" t="str">
            <v>Mandatory &amp; Compliance</v>
          </cell>
        </row>
        <row r="1796">
          <cell r="A1796" t="str">
            <v>BI_PT703</v>
          </cell>
          <cell r="B1796" t="str">
            <v>PT703</v>
          </cell>
          <cell r="C1796" t="str">
            <v>BI_PT703 - Eighth &amp; Fancher-Latah 115kV Line Mitigation</v>
          </cell>
          <cell r="D1796" t="str">
            <v>ER_2579</v>
          </cell>
          <cell r="E1796" t="str">
            <v>2579</v>
          </cell>
          <cell r="F1796" t="str">
            <v>ER_2579 - Low Priority Ratings Mitigation</v>
          </cell>
          <cell r="G1796" t="str">
            <v>Transmission NERC Low-Risk Priority Lines Mitigation</v>
          </cell>
          <cell r="H1796" t="str">
            <v>T&amp;D Engineering</v>
          </cell>
          <cell r="I1796" t="str">
            <v>Mandatory &amp; Compliance</v>
          </cell>
        </row>
        <row r="1797">
          <cell r="A1797" t="str">
            <v>BI_PT766</v>
          </cell>
          <cell r="B1797" t="str">
            <v>PT766</v>
          </cell>
          <cell r="C1797" t="str">
            <v>BI_PT766 - Latah Jct 115 Integration</v>
          </cell>
          <cell r="D1797" t="str">
            <v>ER_2392</v>
          </cell>
          <cell r="E1797" t="str">
            <v>2392</v>
          </cell>
          <cell r="F1797" t="str">
            <v>ER_2392 - Latah Jct 115 Sub-Add 115 PCBs (KEC)</v>
          </cell>
          <cell r="G1797" t="str">
            <v>Regular Capital - Pre Business Case</v>
          </cell>
          <cell r="H1797" t="str">
            <v>No Function</v>
          </cell>
          <cell r="I1797" t="str">
            <v>No Driver</v>
          </cell>
        </row>
        <row r="1798">
          <cell r="A1798" t="str">
            <v>BI_PT801</v>
          </cell>
          <cell r="B1798" t="str">
            <v>PT801</v>
          </cell>
          <cell r="C1798" t="str">
            <v>BI_PT801 - Shw-Sun 115 Nelson Steel</v>
          </cell>
          <cell r="D1798" t="str">
            <v>ER_2453</v>
          </cell>
          <cell r="E1798" t="str">
            <v>2453</v>
          </cell>
          <cell r="F1798" t="str">
            <v>ER_2453 - Shw-Sun 115 Nelson Steel</v>
          </cell>
          <cell r="G1798" t="str">
            <v>Regular Capital - Pre Business Case</v>
          </cell>
          <cell r="H1798" t="str">
            <v>No Function</v>
          </cell>
          <cell r="I1798" t="str">
            <v>No Driver</v>
          </cell>
        </row>
        <row r="1799">
          <cell r="A1799" t="str">
            <v>BI_PT802</v>
          </cell>
          <cell r="B1799" t="str">
            <v>PT802</v>
          </cell>
          <cell r="C1799" t="str">
            <v>BI_PT802 - Terre View Substation:  Integrate 115 Xsm</v>
          </cell>
          <cell r="D1799" t="str">
            <v>ER_2264</v>
          </cell>
          <cell r="E1799" t="str">
            <v>2264</v>
          </cell>
          <cell r="F1799" t="str">
            <v>ER_2264 - Terre View 115-Sub Construct (WSU)</v>
          </cell>
          <cell r="G1799" t="str">
            <v>Regular Capital - Pre Business Case</v>
          </cell>
          <cell r="H1799" t="str">
            <v>No Function</v>
          </cell>
          <cell r="I1799" t="str">
            <v>No Driver</v>
          </cell>
        </row>
        <row r="1800">
          <cell r="A1800" t="str">
            <v>BI_PT900</v>
          </cell>
          <cell r="B1800" t="str">
            <v>PT900</v>
          </cell>
          <cell r="C1800" t="str">
            <v>BI_PT900 - Moscow-Pullman State Line Sub - New (Trans)</v>
          </cell>
          <cell r="D1800" t="str">
            <v>ER_2274</v>
          </cell>
          <cell r="E1800" t="str">
            <v>2274</v>
          </cell>
          <cell r="F1800" t="str">
            <v>ER_2274 - New Substations</v>
          </cell>
          <cell r="G1800" t="str">
            <v>Substation - New Distribution Station Capacity Program</v>
          </cell>
          <cell r="H1800" t="str">
            <v>T&amp;D Engineering</v>
          </cell>
          <cell r="I1800" t="str">
            <v>Performance &amp; Capacity</v>
          </cell>
        </row>
        <row r="1801">
          <cell r="A1801" t="str">
            <v>BI_PT901</v>
          </cell>
          <cell r="B1801" t="str">
            <v>PT901</v>
          </cell>
          <cell r="C1801" t="str">
            <v>BI_PT901 - Mos23-N Moscow 115 Recond</v>
          </cell>
          <cell r="D1801" t="str">
            <v>ER_2455</v>
          </cell>
          <cell r="E1801" t="str">
            <v>2455</v>
          </cell>
          <cell r="F1801" t="str">
            <v>ER_2455 - Mos23-N Moscow 115 Recond</v>
          </cell>
          <cell r="G1801" t="str">
            <v>Regular Capital - Pre Business Case</v>
          </cell>
          <cell r="H1801" t="str">
            <v>No Function</v>
          </cell>
          <cell r="I1801" t="str">
            <v>No Driver</v>
          </cell>
        </row>
        <row r="1802">
          <cell r="A1802" t="str">
            <v>BI_PT902</v>
          </cell>
          <cell r="B1802" t="str">
            <v>PT902</v>
          </cell>
          <cell r="C1802" t="str">
            <v>BI_PT902 - N Moscow-Pullman 115 Recond</v>
          </cell>
          <cell r="D1802" t="str">
            <v>ER_2455</v>
          </cell>
          <cell r="E1802" t="str">
            <v>2455</v>
          </cell>
          <cell r="F1802" t="str">
            <v>ER_2455 - Mos23-N Moscow 115 Recond</v>
          </cell>
          <cell r="G1802" t="str">
            <v>Regular Capital - Pre Business Case</v>
          </cell>
          <cell r="H1802" t="str">
            <v>No Function</v>
          </cell>
          <cell r="I1802" t="str">
            <v>No Driver</v>
          </cell>
        </row>
        <row r="1803">
          <cell r="A1803" t="str">
            <v>BI_PT903</v>
          </cell>
          <cell r="B1803" t="str">
            <v>PT903</v>
          </cell>
          <cell r="C1803" t="str">
            <v>BI_PT903 - Moscow City 115/13V Sub Rebld and SCADA Tx Integ</v>
          </cell>
          <cell r="D1803" t="str">
            <v>ER_2204</v>
          </cell>
          <cell r="E1803" t="str">
            <v>2204</v>
          </cell>
          <cell r="F1803" t="str">
            <v>ER_2204 - Substation Rebuilds</v>
          </cell>
          <cell r="G1803" t="str">
            <v>Substation - Station Rebuilds Program</v>
          </cell>
          <cell r="H1803" t="str">
            <v>T&amp;D Engineering</v>
          </cell>
          <cell r="I1803" t="str">
            <v>Asset Condition</v>
          </cell>
        </row>
        <row r="1804">
          <cell r="A1804" t="str">
            <v>BI_PY101</v>
          </cell>
          <cell r="B1804" t="str">
            <v>PY101</v>
          </cell>
          <cell r="C1804" t="str">
            <v>BI_PY101 - Boulder Park Generating Station</v>
          </cell>
          <cell r="D1804" t="str">
            <v>ER_4113</v>
          </cell>
          <cell r="E1804" t="str">
            <v>4113</v>
          </cell>
          <cell r="F1804" t="str">
            <v>ER_4113 - Boulder Park Generating Station</v>
          </cell>
          <cell r="G1804" t="str">
            <v>Regular Capital - Pre Business Case</v>
          </cell>
          <cell r="H1804" t="str">
            <v>No Function</v>
          </cell>
          <cell r="I1804" t="str">
            <v>No Driver</v>
          </cell>
        </row>
        <row r="1805">
          <cell r="A1805" t="str">
            <v>BI_RBG11</v>
          </cell>
          <cell r="B1805" t="str">
            <v>RBG11</v>
          </cell>
          <cell r="C1805" t="str">
            <v>BI_RBG11 - Gas Revenue Blanket-Spokane</v>
          </cell>
          <cell r="D1805" t="str">
            <v>ER_1001</v>
          </cell>
          <cell r="E1805" t="str">
            <v>1001</v>
          </cell>
          <cell r="F1805" t="str">
            <v>ER_1001 - Gas Revenue Blanket</v>
          </cell>
          <cell r="G1805" t="str">
            <v>New Revenue - Growth</v>
          </cell>
          <cell r="H1805" t="str">
            <v>Growth Subfunction</v>
          </cell>
          <cell r="I1805" t="str">
            <v>Customer Requested</v>
          </cell>
        </row>
        <row r="1806">
          <cell r="A1806" t="str">
            <v>BI_RBO11</v>
          </cell>
          <cell r="B1806" t="str">
            <v>RBO11</v>
          </cell>
          <cell r="C1806" t="str">
            <v>BI_RBO11 - Gas Revenue Blanket-Othello</v>
          </cell>
          <cell r="D1806" t="str">
            <v>ER_1001</v>
          </cell>
          <cell r="E1806" t="str">
            <v>1001</v>
          </cell>
          <cell r="F1806" t="str">
            <v>ER_1001 - Gas Revenue Blanket</v>
          </cell>
          <cell r="G1806" t="str">
            <v>New Revenue - Growth</v>
          </cell>
          <cell r="H1806" t="str">
            <v>Growth Subfunction</v>
          </cell>
          <cell r="I1806" t="str">
            <v>Customer Requested</v>
          </cell>
        </row>
        <row r="1807">
          <cell r="A1807" t="str">
            <v>BI_RBW11</v>
          </cell>
          <cell r="B1807" t="str">
            <v>RBW11</v>
          </cell>
          <cell r="C1807" t="str">
            <v>BI_RBW11 - Gas Revenue Blanket-Colville</v>
          </cell>
          <cell r="D1807" t="str">
            <v>ER_1001</v>
          </cell>
          <cell r="E1807" t="str">
            <v>1001</v>
          </cell>
          <cell r="F1807" t="str">
            <v>ER_1001 - Gas Revenue Blanket</v>
          </cell>
          <cell r="G1807" t="str">
            <v>New Revenue - Growth</v>
          </cell>
          <cell r="H1807" t="str">
            <v>Growth Subfunction</v>
          </cell>
          <cell r="I1807" t="str">
            <v>Customer Requested</v>
          </cell>
        </row>
        <row r="1808">
          <cell r="A1808" t="str">
            <v>BI_RCJ11</v>
          </cell>
          <cell r="B1808" t="str">
            <v>RCJ11</v>
          </cell>
          <cell r="C1808" t="str">
            <v>BI_RCJ11 - Gas Revenue Blanket-Coeur D'Alene</v>
          </cell>
          <cell r="D1808" t="str">
            <v>ER_1001</v>
          </cell>
          <cell r="E1808" t="str">
            <v>1001</v>
          </cell>
          <cell r="F1808" t="str">
            <v>ER_1001 - Gas Revenue Blanket</v>
          </cell>
          <cell r="G1808" t="str">
            <v>New Revenue - Growth</v>
          </cell>
          <cell r="H1808" t="str">
            <v>Growth Subfunction</v>
          </cell>
          <cell r="I1808" t="str">
            <v>Customer Requested</v>
          </cell>
        </row>
        <row r="1809">
          <cell r="A1809" t="str">
            <v>BI_RLL11</v>
          </cell>
          <cell r="B1809" t="str">
            <v>RLL11</v>
          </cell>
          <cell r="C1809" t="str">
            <v>BI_RLL11 - Gas Revenue Blanket-Lewiston/Clarkston</v>
          </cell>
          <cell r="D1809" t="str">
            <v>ER_1001</v>
          </cell>
          <cell r="E1809" t="str">
            <v>1001</v>
          </cell>
          <cell r="F1809" t="str">
            <v>ER_1001 - Gas Revenue Blanket</v>
          </cell>
          <cell r="G1809" t="str">
            <v>New Revenue - Growth</v>
          </cell>
          <cell r="H1809" t="str">
            <v>Growth Subfunction</v>
          </cell>
          <cell r="I1809" t="str">
            <v>Customer Requested</v>
          </cell>
        </row>
        <row r="1810">
          <cell r="A1810" t="str">
            <v>BI_RPJ11</v>
          </cell>
          <cell r="B1810" t="str">
            <v>RPJ11</v>
          </cell>
          <cell r="C1810" t="str">
            <v>BI_RPJ11 - Gas Revenue Blanket-Palouse</v>
          </cell>
          <cell r="D1810" t="str">
            <v>ER_1001</v>
          </cell>
          <cell r="E1810" t="str">
            <v>1001</v>
          </cell>
          <cell r="F1810" t="str">
            <v>ER_1001 - Gas Revenue Blanket</v>
          </cell>
          <cell r="G1810" t="str">
            <v>New Revenue - Growth</v>
          </cell>
          <cell r="H1810" t="str">
            <v>Growth Subfunction</v>
          </cell>
          <cell r="I1810" t="str">
            <v>Customer Requested</v>
          </cell>
        </row>
        <row r="1811">
          <cell r="A1811" t="str">
            <v>BI_SBC10</v>
          </cell>
          <cell r="B1811" t="str">
            <v>SBC10</v>
          </cell>
          <cell r="C1811" t="str">
            <v>BI_SBC10 - Kendall Yards-New Revenue</v>
          </cell>
          <cell r="D1811" t="str">
            <v>ER_2070</v>
          </cell>
          <cell r="E1811" t="str">
            <v>2070</v>
          </cell>
          <cell r="F1811" t="str">
            <v>ER_2070 - Trans/Dist/Sub Reimbursable Projects</v>
          </cell>
          <cell r="G1811" t="str">
            <v>T&amp;D Reimbursable</v>
          </cell>
          <cell r="H1811" t="str">
            <v>T&amp;D Engineering</v>
          </cell>
          <cell r="I1811" t="str">
            <v>Customer Requested</v>
          </cell>
        </row>
        <row r="1812">
          <cell r="A1812" t="str">
            <v>BI_SC000</v>
          </cell>
          <cell r="B1812" t="str">
            <v>SC000</v>
          </cell>
          <cell r="C1812" t="str">
            <v>BI_SC000 - Sunset 115kV Substation Rebuild - Backhaul Comm</v>
          </cell>
          <cell r="D1812" t="str">
            <v>ER_2204</v>
          </cell>
          <cell r="E1812" t="str">
            <v>2204</v>
          </cell>
          <cell r="F1812" t="str">
            <v>ER_2204 - Substation Rebuilds</v>
          </cell>
          <cell r="G1812" t="str">
            <v>Substation - Station Rebuilds Program</v>
          </cell>
          <cell r="H1812" t="str">
            <v>T&amp;D Engineering</v>
          </cell>
          <cell r="I1812" t="str">
            <v>Asset Condition</v>
          </cell>
        </row>
        <row r="1813">
          <cell r="A1813" t="str">
            <v>BI_SC001</v>
          </cell>
          <cell r="B1813" t="str">
            <v>SC001</v>
          </cell>
          <cell r="C1813" t="str">
            <v>BI_SC001 - Sunset 115kV Substation Rebuild - Security Monitoring</v>
          </cell>
          <cell r="D1813" t="str">
            <v>ER_2204</v>
          </cell>
          <cell r="E1813" t="str">
            <v>2204</v>
          </cell>
          <cell r="F1813" t="str">
            <v>ER_2204 - Substation Rebuilds</v>
          </cell>
          <cell r="G1813" t="str">
            <v>Substation - Station Rebuilds Program</v>
          </cell>
          <cell r="H1813" t="str">
            <v>T&amp;D Engineering</v>
          </cell>
          <cell r="I1813" t="str">
            <v>Asset Condition</v>
          </cell>
        </row>
        <row r="1814">
          <cell r="A1814" t="str">
            <v>BI_SC002</v>
          </cell>
          <cell r="B1814" t="str">
            <v>SC002</v>
          </cell>
          <cell r="C1814" t="str">
            <v>BI_SC002 - Metro 115kV Substation Rebuild - Backhaul Comm</v>
          </cell>
          <cell r="D1814" t="str">
            <v>ER_2204</v>
          </cell>
          <cell r="E1814" t="str">
            <v>2204</v>
          </cell>
          <cell r="F1814" t="str">
            <v>ER_2204 - Substation Rebuilds</v>
          </cell>
          <cell r="G1814" t="str">
            <v>Substation - Station Rebuilds Program</v>
          </cell>
          <cell r="H1814" t="str">
            <v>T&amp;D Engineering</v>
          </cell>
          <cell r="I1814" t="str">
            <v>Asset Condition</v>
          </cell>
        </row>
        <row r="1815">
          <cell r="A1815" t="str">
            <v>BI_SC003</v>
          </cell>
          <cell r="B1815" t="str">
            <v>SC003</v>
          </cell>
          <cell r="C1815" t="str">
            <v>BI_SC003 - Metro 115kV Sub Rebuild - Security Monitoring</v>
          </cell>
          <cell r="D1815" t="str">
            <v>ER_2204</v>
          </cell>
          <cell r="E1815" t="str">
            <v>2204</v>
          </cell>
          <cell r="F1815" t="str">
            <v>ER_2204 - Substation Rebuilds</v>
          </cell>
          <cell r="G1815" t="str">
            <v>Substation - Station Rebuilds Program</v>
          </cell>
          <cell r="H1815" t="str">
            <v>T&amp;D Engineering</v>
          </cell>
          <cell r="I1815" t="str">
            <v>Asset Condition</v>
          </cell>
        </row>
        <row r="1816">
          <cell r="A1816" t="str">
            <v>BI_SC004</v>
          </cell>
          <cell r="B1816" t="str">
            <v>SC004</v>
          </cell>
          <cell r="C1816" t="str">
            <v>BI_SC004 - Metro 115kV Substation Rebuild - Netw Comms &amp; Sec Camera Integ</v>
          </cell>
          <cell r="D1816" t="str">
            <v>ER_2204</v>
          </cell>
          <cell r="E1816" t="str">
            <v>2204</v>
          </cell>
          <cell r="F1816" t="str">
            <v>ER_2204 - Substation Rebuilds</v>
          </cell>
          <cell r="G1816" t="str">
            <v>Substation - Station Rebuilds Program</v>
          </cell>
          <cell r="H1816" t="str">
            <v>T&amp;D Engineering</v>
          </cell>
          <cell r="I1816" t="str">
            <v>Asset Condition</v>
          </cell>
        </row>
        <row r="1817">
          <cell r="A1817" t="str">
            <v>BI_SC005</v>
          </cell>
          <cell r="B1817" t="str">
            <v>SC005</v>
          </cell>
          <cell r="C1817" t="str">
            <v>BI_SC005 - Flint Rd Access Control &amp; Integ</v>
          </cell>
          <cell r="D1817" t="str">
            <v>ER_2274</v>
          </cell>
          <cell r="E1817" t="str">
            <v>2274</v>
          </cell>
          <cell r="F1817" t="str">
            <v>ER_2274 - New Substations</v>
          </cell>
          <cell r="G1817" t="str">
            <v>Substation - New Distribution Station Capacity Program</v>
          </cell>
          <cell r="H1817" t="str">
            <v>T&amp;D Engineering</v>
          </cell>
          <cell r="I1817" t="str">
            <v>Performance &amp; Capacity</v>
          </cell>
        </row>
        <row r="1818">
          <cell r="A1818" t="str">
            <v>BI_SC006</v>
          </cell>
          <cell r="B1818" t="str">
            <v>SC006</v>
          </cell>
          <cell r="C1818" t="str">
            <v>BI_SC006 - Flint Rd Network Comm &amp; Camera Integ</v>
          </cell>
          <cell r="D1818" t="str">
            <v>ER_2274</v>
          </cell>
          <cell r="E1818" t="str">
            <v>2274</v>
          </cell>
          <cell r="F1818" t="str">
            <v>ER_2274 - New Substations</v>
          </cell>
          <cell r="G1818" t="str">
            <v>Substation - New Distribution Station Capacity Program</v>
          </cell>
          <cell r="H1818" t="str">
            <v>T&amp;D Engineering</v>
          </cell>
          <cell r="I1818" t="str">
            <v>Performance &amp; Capacity</v>
          </cell>
        </row>
        <row r="1819">
          <cell r="A1819" t="str">
            <v>BI_SC007</v>
          </cell>
          <cell r="B1819" t="str">
            <v>SC007</v>
          </cell>
          <cell r="C1819" t="str">
            <v>BI_SC007 - Midway Access Control &amp; Integ</v>
          </cell>
          <cell r="D1819" t="str">
            <v>ER_2274</v>
          </cell>
          <cell r="E1819" t="str">
            <v>2274</v>
          </cell>
          <cell r="F1819" t="str">
            <v>ER_2274 - New Substations</v>
          </cell>
          <cell r="G1819" t="str">
            <v>Substation - New Distribution Station Capacity Program</v>
          </cell>
          <cell r="H1819" t="str">
            <v>T&amp;D Engineering</v>
          </cell>
          <cell r="I1819" t="str">
            <v>Performance &amp; Capacity</v>
          </cell>
        </row>
        <row r="1820">
          <cell r="A1820" t="str">
            <v>BI_SC008</v>
          </cell>
          <cell r="B1820" t="str">
            <v>SC008</v>
          </cell>
          <cell r="C1820" t="str">
            <v>BI_SC008 - Midway Network Comm &amp; Camera Integ</v>
          </cell>
          <cell r="D1820" t="str">
            <v>ER_2274</v>
          </cell>
          <cell r="E1820" t="str">
            <v>2274</v>
          </cell>
          <cell r="F1820" t="str">
            <v>ER_2274 - New Substations</v>
          </cell>
          <cell r="G1820" t="str">
            <v>Substation - New Distribution Station Capacity Program</v>
          </cell>
          <cell r="H1820" t="str">
            <v>T&amp;D Engineering</v>
          </cell>
          <cell r="I1820" t="str">
            <v>Performance &amp; Capacity</v>
          </cell>
        </row>
        <row r="1821">
          <cell r="A1821" t="str">
            <v>BI_SC009</v>
          </cell>
          <cell r="B1821" t="str">
            <v>SC009</v>
          </cell>
          <cell r="C1821" t="str">
            <v>BI_SC009 - Irvin Access Control &amp; Integ</v>
          </cell>
          <cell r="D1821" t="str">
            <v>ER_2446</v>
          </cell>
          <cell r="E1821" t="str">
            <v>2446</v>
          </cell>
          <cell r="F1821" t="str">
            <v>ER_2446 - Irvin Sub - New Construction</v>
          </cell>
          <cell r="G1821" t="str">
            <v>Spokane Valley Transmission Reinforcement Project</v>
          </cell>
          <cell r="H1821" t="str">
            <v>T&amp;D Engineering</v>
          </cell>
          <cell r="I1821" t="str">
            <v>Mandatory &amp; Compliance</v>
          </cell>
        </row>
        <row r="1822">
          <cell r="A1822" t="str">
            <v>BI_SC010</v>
          </cell>
          <cell r="B1822" t="str">
            <v>SC010</v>
          </cell>
          <cell r="C1822" t="str">
            <v>BI_SC010 - Irvin Network Comm &amp; Camera Integ</v>
          </cell>
          <cell r="D1822" t="str">
            <v>ER_2446</v>
          </cell>
          <cell r="E1822" t="str">
            <v>2446</v>
          </cell>
          <cell r="F1822" t="str">
            <v>ER_2446 - Irvin Sub - New Construction</v>
          </cell>
          <cell r="G1822" t="str">
            <v>Spokane Valley Transmission Reinforcement Project</v>
          </cell>
          <cell r="H1822" t="str">
            <v>T&amp;D Engineering</v>
          </cell>
          <cell r="I1822" t="str">
            <v>Mandatory &amp; Compliance</v>
          </cell>
        </row>
        <row r="1823">
          <cell r="A1823" t="str">
            <v>BI_SC100</v>
          </cell>
          <cell r="B1823" t="str">
            <v>SC100</v>
          </cell>
          <cell r="C1823" t="str">
            <v>BI_SC100 - West Plains Fiber</v>
          </cell>
          <cell r="D1823" t="str">
            <v>ER_2204</v>
          </cell>
          <cell r="E1823" t="str">
            <v>2204</v>
          </cell>
          <cell r="F1823" t="str">
            <v>ER_2204 - Substation Rebuilds</v>
          </cell>
          <cell r="G1823" t="str">
            <v>Substation - Station Rebuilds Program</v>
          </cell>
          <cell r="H1823" t="str">
            <v>T&amp;D Engineering</v>
          </cell>
          <cell r="I1823" t="str">
            <v>Asset Condition</v>
          </cell>
        </row>
        <row r="1824">
          <cell r="A1824" t="str">
            <v>BI_SC101</v>
          </cell>
          <cell r="B1824" t="str">
            <v>SC101</v>
          </cell>
          <cell r="C1824" t="str">
            <v>BI_SC101 - Southeast Access Control &amp; Integ</v>
          </cell>
          <cell r="D1824" t="str">
            <v>ER_2274</v>
          </cell>
          <cell r="E1824" t="str">
            <v>2274</v>
          </cell>
          <cell r="F1824" t="str">
            <v>ER_2274 - New Substations</v>
          </cell>
          <cell r="G1824" t="str">
            <v>Substation - New Distribution Station Capacity Program</v>
          </cell>
          <cell r="H1824" t="str">
            <v>T&amp;D Engineering</v>
          </cell>
          <cell r="I1824" t="str">
            <v>Performance &amp; Capacity</v>
          </cell>
        </row>
        <row r="1825">
          <cell r="A1825" t="str">
            <v>BI_SC102</v>
          </cell>
          <cell r="B1825" t="str">
            <v>SC102</v>
          </cell>
          <cell r="C1825" t="str">
            <v>BI_SC102 - Southeast Network Comm &amp; Camera Integ</v>
          </cell>
          <cell r="D1825" t="str">
            <v>ER_2274</v>
          </cell>
          <cell r="E1825" t="str">
            <v>2274</v>
          </cell>
          <cell r="F1825" t="str">
            <v>ER_2274 - New Substations</v>
          </cell>
          <cell r="G1825" t="str">
            <v>Substation - New Distribution Station Capacity Program</v>
          </cell>
          <cell r="H1825" t="str">
            <v>T&amp;D Engineering</v>
          </cell>
          <cell r="I1825" t="str">
            <v>Performance &amp; Capacity</v>
          </cell>
        </row>
        <row r="1826">
          <cell r="A1826" t="str">
            <v>BI_SC103</v>
          </cell>
          <cell r="B1826" t="str">
            <v>SC103</v>
          </cell>
          <cell r="C1826" t="str">
            <v>BI_SC103 - WES Rebuild Access Control_Sub Integ</v>
          </cell>
          <cell r="D1826" t="str">
            <v>ER_2531</v>
          </cell>
          <cell r="E1826" t="str">
            <v>2531</v>
          </cell>
          <cell r="F1826" t="str">
            <v>ER_2531 - Westside 230 kV Substation - Rebuild</v>
          </cell>
          <cell r="G1826" t="str">
            <v>Westside 230/115kV Station Brownfield Rebuild Project</v>
          </cell>
          <cell r="H1826" t="str">
            <v>T&amp;D Engineering</v>
          </cell>
          <cell r="I1826" t="str">
            <v>Mandatory &amp; Compliance</v>
          </cell>
        </row>
        <row r="1827">
          <cell r="A1827" t="str">
            <v>BI_SC104</v>
          </cell>
          <cell r="B1827" t="str">
            <v>SC104</v>
          </cell>
          <cell r="C1827" t="str">
            <v>BI_SC104 - WES Rebuild Network Comm_Camera Integ</v>
          </cell>
          <cell r="D1827" t="str">
            <v>ER_2531</v>
          </cell>
          <cell r="E1827" t="str">
            <v>2531</v>
          </cell>
          <cell r="F1827" t="str">
            <v>ER_2531 - Westside 230 kV Substation - Rebuild</v>
          </cell>
          <cell r="G1827" t="str">
            <v>Westside 230/115kV Station Brownfield Rebuild Project</v>
          </cell>
          <cell r="H1827" t="str">
            <v>T&amp;D Engineering</v>
          </cell>
          <cell r="I1827" t="str">
            <v>Mandatory &amp; Compliance</v>
          </cell>
        </row>
        <row r="1828">
          <cell r="A1828" t="str">
            <v>BI_SC900</v>
          </cell>
          <cell r="B1828" t="str">
            <v>SC900</v>
          </cell>
          <cell r="C1828" t="str">
            <v>BI_SC900 - Sunset 115kV Sub Comms</v>
          </cell>
          <cell r="D1828" t="str">
            <v>ER_2204</v>
          </cell>
          <cell r="E1828" t="str">
            <v>2204</v>
          </cell>
          <cell r="F1828" t="str">
            <v>ER_2204 - Substation Rebuilds</v>
          </cell>
          <cell r="G1828" t="str">
            <v>Substation - Station Rebuilds Program</v>
          </cell>
          <cell r="H1828" t="str">
            <v>T&amp;D Engineering</v>
          </cell>
          <cell r="I1828" t="str">
            <v>Asset Condition</v>
          </cell>
        </row>
        <row r="1829">
          <cell r="A1829" t="str">
            <v>BI_SC901</v>
          </cell>
          <cell r="B1829" t="str">
            <v>SC901</v>
          </cell>
          <cell r="C1829" t="str">
            <v>BI_SC901 - Opportunity Valleyway Tap Metering</v>
          </cell>
          <cell r="D1829" t="str">
            <v>ER_2204</v>
          </cell>
          <cell r="E1829" t="str">
            <v>2204</v>
          </cell>
          <cell r="F1829" t="str">
            <v>ER_2204 - Substation Rebuilds</v>
          </cell>
          <cell r="G1829" t="str">
            <v>Substation - Station Rebuilds Program</v>
          </cell>
          <cell r="H1829" t="str">
            <v>T&amp;D Engineering</v>
          </cell>
          <cell r="I1829" t="str">
            <v>Asset Condition</v>
          </cell>
        </row>
        <row r="1830">
          <cell r="A1830" t="str">
            <v>BI_SC902</v>
          </cell>
          <cell r="B1830" t="str">
            <v>SC902</v>
          </cell>
          <cell r="C1830" t="str">
            <v>BI_SC902 - Southeast 115-13kV Comm</v>
          </cell>
          <cell r="D1830" t="str">
            <v>ER_2274</v>
          </cell>
          <cell r="E1830" t="str">
            <v>2274</v>
          </cell>
          <cell r="F1830" t="str">
            <v>ER_2274 - New Substations</v>
          </cell>
          <cell r="G1830" t="str">
            <v>Substation - New Distribution Station Capacity Program</v>
          </cell>
          <cell r="H1830" t="str">
            <v>T&amp;D Engineering</v>
          </cell>
          <cell r="I1830" t="str">
            <v>Performance &amp; Capacity</v>
          </cell>
        </row>
        <row r="1831">
          <cell r="A1831" t="str">
            <v>BI_SC903</v>
          </cell>
          <cell r="B1831" t="str">
            <v>SC903</v>
          </cell>
          <cell r="C1831" t="str">
            <v>BI_SC903 - Boulder 115/13kV Substation Comm</v>
          </cell>
          <cell r="D1831" t="str">
            <v>ER_2274</v>
          </cell>
          <cell r="E1831" t="str">
            <v>2274</v>
          </cell>
          <cell r="F1831" t="str">
            <v>ER_2274 - New Substations</v>
          </cell>
          <cell r="G1831" t="str">
            <v>Substation - New Distribution Station Capacity Program</v>
          </cell>
          <cell r="H1831" t="str">
            <v>T&amp;D Engineering</v>
          </cell>
          <cell r="I1831" t="str">
            <v>Performance &amp; Capacity</v>
          </cell>
        </row>
        <row r="1832">
          <cell r="A1832" t="str">
            <v>BI_SC904</v>
          </cell>
          <cell r="B1832" t="str">
            <v>SC904</v>
          </cell>
          <cell r="C1832" t="str">
            <v>BI_SC904 - Sunset 115kV Sub Comm</v>
          </cell>
          <cell r="D1832" t="str">
            <v>ER_2204</v>
          </cell>
          <cell r="E1832" t="str">
            <v>2204</v>
          </cell>
          <cell r="F1832" t="str">
            <v>ER_2204 - Substation Rebuilds</v>
          </cell>
          <cell r="G1832" t="str">
            <v>Substation - Station Rebuilds Program</v>
          </cell>
          <cell r="H1832" t="str">
            <v>T&amp;D Engineering</v>
          </cell>
          <cell r="I1832" t="str">
            <v>Asset Condition</v>
          </cell>
        </row>
        <row r="1833">
          <cell r="A1833" t="str">
            <v>BI_SC905</v>
          </cell>
          <cell r="B1833" t="str">
            <v>SC905</v>
          </cell>
          <cell r="C1833" t="str">
            <v>BI_SC905 - Metro 115-13kV Sub Comm</v>
          </cell>
          <cell r="D1833" t="str">
            <v>ER_2204</v>
          </cell>
          <cell r="E1833" t="str">
            <v>2204</v>
          </cell>
          <cell r="F1833" t="str">
            <v>ER_2204 - Substation Rebuilds</v>
          </cell>
          <cell r="G1833" t="str">
            <v>Substation - Station Rebuilds Program</v>
          </cell>
          <cell r="H1833" t="str">
            <v>T&amp;D Engineering</v>
          </cell>
          <cell r="I1833" t="str">
            <v>Asset Condition</v>
          </cell>
        </row>
        <row r="1834">
          <cell r="A1834" t="str">
            <v>BI_SC906</v>
          </cell>
          <cell r="B1834" t="str">
            <v>SC906</v>
          </cell>
          <cell r="C1834" t="str">
            <v>BI_SC906 - Irvin 115kV Switching Station Comm</v>
          </cell>
          <cell r="D1834" t="str">
            <v>ER_2446</v>
          </cell>
          <cell r="E1834" t="str">
            <v>2446</v>
          </cell>
          <cell r="F1834" t="str">
            <v>ER_2446 - Irvin Sub - New Construction</v>
          </cell>
          <cell r="G1834" t="str">
            <v>Spokane Valley Transmission Reinforcement Project</v>
          </cell>
          <cell r="H1834" t="str">
            <v>T&amp;D Engineering</v>
          </cell>
          <cell r="I1834" t="str">
            <v>Mandatory &amp; Compliance</v>
          </cell>
        </row>
        <row r="1835">
          <cell r="A1835" t="str">
            <v>BI_SC907</v>
          </cell>
          <cell r="B1835" t="str">
            <v>SC907</v>
          </cell>
          <cell r="C1835" t="str">
            <v>BI_SC907 - Beacon PRC-002 (Comms Integration)</v>
          </cell>
          <cell r="D1835" t="str">
            <v>ER_2608</v>
          </cell>
          <cell r="E1835" t="str">
            <v>2608</v>
          </cell>
          <cell r="F1835" t="str">
            <v>ER_2608 - Protection System Upgrades for PRC-002</v>
          </cell>
          <cell r="G1835" t="str">
            <v>Protection System Upgrade for PRC-002</v>
          </cell>
          <cell r="H1835" t="str">
            <v>T&amp;D Engineering</v>
          </cell>
          <cell r="I1835" t="str">
            <v>Mandatory &amp; Compliance</v>
          </cell>
        </row>
        <row r="1836">
          <cell r="A1836" t="str">
            <v>BI_SD001</v>
          </cell>
          <cell r="B1836" t="str">
            <v>SD001</v>
          </cell>
          <cell r="C1836" t="str">
            <v>BI_SD001 - 3HT 12F2 Waste Water</v>
          </cell>
          <cell r="D1836" t="str">
            <v>ER_2514</v>
          </cell>
          <cell r="E1836" t="str">
            <v>2514</v>
          </cell>
          <cell r="F1836" t="str">
            <v>ER_2514 - Distribution - Spokane North &amp; West</v>
          </cell>
          <cell r="G1836" t="str">
            <v>Distribution System Enhancements</v>
          </cell>
          <cell r="H1836" t="str">
            <v>T&amp;D Engineering</v>
          </cell>
          <cell r="I1836" t="str">
            <v>Performance &amp; Capacity</v>
          </cell>
        </row>
        <row r="1837">
          <cell r="A1837" t="str">
            <v>BI_SD002</v>
          </cell>
          <cell r="B1837" t="str">
            <v>SD002</v>
          </cell>
          <cell r="C1837" t="str">
            <v>BI_SD002 - Monroe St Recond</v>
          </cell>
          <cell r="D1837" t="str">
            <v>ER_2514</v>
          </cell>
          <cell r="E1837" t="str">
            <v>2514</v>
          </cell>
          <cell r="F1837" t="str">
            <v>ER_2514 - Distribution - Spokane North &amp; West</v>
          </cell>
          <cell r="G1837" t="str">
            <v>Distribution System Enhancements</v>
          </cell>
          <cell r="H1837" t="str">
            <v>T&amp;D Engineering</v>
          </cell>
          <cell r="I1837" t="str">
            <v>Performance &amp; Capacity</v>
          </cell>
        </row>
        <row r="1838">
          <cell r="A1838" t="str">
            <v>BI_SD003</v>
          </cell>
          <cell r="B1838" t="str">
            <v>SD003</v>
          </cell>
          <cell r="C1838" t="str">
            <v>BI_SD003 - Millwood 12F4 Reconductor .5 miles</v>
          </cell>
          <cell r="D1838" t="str">
            <v>ER_2514</v>
          </cell>
          <cell r="E1838" t="str">
            <v>2514</v>
          </cell>
          <cell r="F1838" t="str">
            <v>ER_2514 - Distribution - Spokane North &amp; West</v>
          </cell>
          <cell r="G1838" t="str">
            <v>Distribution System Enhancements</v>
          </cell>
          <cell r="H1838" t="str">
            <v>T&amp;D Engineering</v>
          </cell>
          <cell r="I1838" t="str">
            <v>Performance &amp; Capacity</v>
          </cell>
        </row>
        <row r="1839">
          <cell r="A1839" t="str">
            <v>BI_SD004</v>
          </cell>
          <cell r="B1839" t="str">
            <v>SD004</v>
          </cell>
          <cell r="C1839" t="str">
            <v>BI_SD004 - COB 12F1 Recond 4/0 ACSR</v>
          </cell>
          <cell r="D1839" t="str">
            <v>ER_2514</v>
          </cell>
          <cell r="E1839" t="str">
            <v>2514</v>
          </cell>
          <cell r="F1839" t="str">
            <v>ER_2514 - Distribution - Spokane North &amp; West</v>
          </cell>
          <cell r="G1839" t="str">
            <v>Distribution System Enhancements</v>
          </cell>
          <cell r="H1839" t="str">
            <v>T&amp;D Engineering</v>
          </cell>
          <cell r="I1839" t="str">
            <v>Performance &amp; Capacity</v>
          </cell>
        </row>
        <row r="1840">
          <cell r="A1840" t="str">
            <v>BI_SD005</v>
          </cell>
          <cell r="B1840" t="str">
            <v>SD005</v>
          </cell>
          <cell r="C1840" t="str">
            <v>BI_SD005 - NE 12F2 Tie to NE 12F4</v>
          </cell>
          <cell r="D1840" t="str">
            <v>ER_2514</v>
          </cell>
          <cell r="E1840" t="str">
            <v>2514</v>
          </cell>
          <cell r="F1840" t="str">
            <v>ER_2514 - Distribution - Spokane North &amp; West</v>
          </cell>
          <cell r="G1840" t="str">
            <v>Distribution System Enhancements</v>
          </cell>
          <cell r="H1840" t="str">
            <v>T&amp;D Engineering</v>
          </cell>
          <cell r="I1840" t="str">
            <v>Performance &amp; Capacity</v>
          </cell>
        </row>
        <row r="1841">
          <cell r="A1841" t="str">
            <v>BI_SD006</v>
          </cell>
          <cell r="B1841" t="str">
            <v>SD006</v>
          </cell>
          <cell r="C1841" t="str">
            <v>BI_SD006 - SE 12F2 Improve Tower MT Reliability</v>
          </cell>
          <cell r="D1841" t="str">
            <v>ER_2514</v>
          </cell>
          <cell r="E1841" t="str">
            <v>2514</v>
          </cell>
          <cell r="F1841" t="str">
            <v>ER_2514 - Distribution - Spokane North &amp; West</v>
          </cell>
          <cell r="G1841" t="str">
            <v>Distribution System Enhancements</v>
          </cell>
          <cell r="H1841" t="str">
            <v>T&amp;D Engineering</v>
          </cell>
          <cell r="I1841" t="str">
            <v>Performance &amp; Capacity</v>
          </cell>
        </row>
        <row r="1842">
          <cell r="A1842" t="str">
            <v>BI_SD007</v>
          </cell>
          <cell r="B1842" t="str">
            <v>SD007</v>
          </cell>
          <cell r="C1842" t="str">
            <v>BI_SD007 - TCOP Related Distribution Rebuilds</v>
          </cell>
          <cell r="D1842" t="str">
            <v>ER_2535</v>
          </cell>
          <cell r="E1842" t="str">
            <v>2535</v>
          </cell>
          <cell r="F1842" t="str">
            <v>ER_2535 - TCOP Related Distribution Rebuilds</v>
          </cell>
          <cell r="G1842" t="str">
            <v>Distribution Transformer Change Out Program</v>
          </cell>
          <cell r="H1842" t="str">
            <v>T&amp;D Operations</v>
          </cell>
          <cell r="I1842" t="str">
            <v>Asset Condition</v>
          </cell>
        </row>
        <row r="1843">
          <cell r="A1843" t="str">
            <v>BI_SD008</v>
          </cell>
          <cell r="B1843" t="str">
            <v>SD008</v>
          </cell>
          <cell r="C1843" t="str">
            <v>BI_SD008 - Beacon-F&amp;C 115:Relocate at Whitworth Distrib</v>
          </cell>
          <cell r="D1843" t="str">
            <v>ER_2473</v>
          </cell>
          <cell r="E1843" t="str">
            <v>2473</v>
          </cell>
          <cell r="F1843" t="str">
            <v>ER_2473 - Beacon-F&amp;C 115: Relocate at Whitworth</v>
          </cell>
          <cell r="G1843" t="str">
            <v>Regular Capital - Pre Business Case</v>
          </cell>
          <cell r="H1843" t="str">
            <v>No Function</v>
          </cell>
          <cell r="I1843" t="str">
            <v>No Driver</v>
          </cell>
        </row>
        <row r="1844">
          <cell r="A1844" t="str">
            <v>BI_SD009</v>
          </cell>
          <cell r="B1844" t="str">
            <v>SD009</v>
          </cell>
          <cell r="C1844" t="str">
            <v>BI_SD009 - LIB12F2 Grid Modernization</v>
          </cell>
          <cell r="D1844" t="str">
            <v>ER_2470</v>
          </cell>
          <cell r="E1844" t="str">
            <v>2470</v>
          </cell>
          <cell r="F1844" t="str">
            <v>ER_2470 - Dist Grid Modernization</v>
          </cell>
          <cell r="G1844" t="str">
            <v>Distribution Grid Modernization</v>
          </cell>
          <cell r="H1844" t="str">
            <v>T&amp;D Operations</v>
          </cell>
          <cell r="I1844" t="str">
            <v>Asset Condition</v>
          </cell>
        </row>
        <row r="1845">
          <cell r="A1845" t="str">
            <v>BI_SD010</v>
          </cell>
          <cell r="B1845" t="str">
            <v>SD010</v>
          </cell>
          <cell r="C1845" t="str">
            <v>BI_SD010 - SIP12F4 Grid Modernization</v>
          </cell>
          <cell r="D1845" t="str">
            <v>ER_2470</v>
          </cell>
          <cell r="E1845" t="str">
            <v>2470</v>
          </cell>
          <cell r="F1845" t="str">
            <v>ER_2470 - Dist Grid Modernization</v>
          </cell>
          <cell r="G1845" t="str">
            <v>Distribution Grid Modernization</v>
          </cell>
          <cell r="H1845" t="str">
            <v>T&amp;D Operations</v>
          </cell>
          <cell r="I1845" t="str">
            <v>Asset Condition</v>
          </cell>
        </row>
        <row r="1846">
          <cell r="A1846" t="str">
            <v>BI_SD011</v>
          </cell>
          <cell r="B1846" t="str">
            <v>SD011</v>
          </cell>
          <cell r="C1846" t="str">
            <v>BI_SD011 - LIB12F2 Grid Modernization Automation</v>
          </cell>
          <cell r="D1846" t="str">
            <v>ER_2599</v>
          </cell>
          <cell r="E1846" t="str">
            <v>2599</v>
          </cell>
          <cell r="F1846" t="str">
            <v>ER_2599 - Grid Mod Automation</v>
          </cell>
          <cell r="G1846" t="str">
            <v>Distribution Grid Modernization</v>
          </cell>
          <cell r="H1846" t="str">
            <v>T&amp;D Operations</v>
          </cell>
          <cell r="I1846" t="str">
            <v>Asset Condition</v>
          </cell>
        </row>
        <row r="1847">
          <cell r="A1847" t="str">
            <v>BI_SD012</v>
          </cell>
          <cell r="B1847" t="str">
            <v>SD012</v>
          </cell>
          <cell r="C1847" t="str">
            <v>BI_SD012 - SIP12F4 Grid Modernization Automation</v>
          </cell>
          <cell r="D1847" t="str">
            <v>ER_2599</v>
          </cell>
          <cell r="E1847" t="str">
            <v>2599</v>
          </cell>
          <cell r="F1847" t="str">
            <v>ER_2599 - Grid Mod Automation</v>
          </cell>
          <cell r="G1847" t="str">
            <v>Distribution Grid Modernization</v>
          </cell>
          <cell r="H1847" t="str">
            <v>T&amp;D Operations</v>
          </cell>
          <cell r="I1847" t="str">
            <v>Asset Condition</v>
          </cell>
        </row>
        <row r="1848">
          <cell r="A1848" t="str">
            <v>BI_SD013</v>
          </cell>
          <cell r="B1848" t="str">
            <v>SD013</v>
          </cell>
          <cell r="C1848" t="str">
            <v>BI_SD013 - NE12F4 Grid Modernization</v>
          </cell>
          <cell r="D1848" t="str">
            <v>ER_2470</v>
          </cell>
          <cell r="E1848" t="str">
            <v>2470</v>
          </cell>
          <cell r="F1848" t="str">
            <v>ER_2470 - Dist Grid Modernization</v>
          </cell>
          <cell r="G1848" t="str">
            <v>Distribution Grid Modernization</v>
          </cell>
          <cell r="H1848" t="str">
            <v>T&amp;D Operations</v>
          </cell>
          <cell r="I1848" t="str">
            <v>Asset Condition</v>
          </cell>
        </row>
        <row r="1849">
          <cell r="A1849" t="str">
            <v>BI_SD100</v>
          </cell>
          <cell r="B1849" t="str">
            <v>SD100</v>
          </cell>
          <cell r="C1849" t="str">
            <v>BI_SD100 - Metro Post St Cable Ph 2</v>
          </cell>
          <cell r="D1849" t="str">
            <v>ER_2237</v>
          </cell>
          <cell r="E1849" t="str">
            <v>2237</v>
          </cell>
          <cell r="F1849" t="str">
            <v>ER_2237 - Metro FDR Upgrade</v>
          </cell>
          <cell r="G1849" t="str">
            <v>Downtown Network - Performance &amp; Capacity</v>
          </cell>
          <cell r="H1849" t="str">
            <v>Downtown Network</v>
          </cell>
          <cell r="I1849" t="str">
            <v>Performance &amp; Capacity</v>
          </cell>
        </row>
        <row r="1850">
          <cell r="A1850" t="str">
            <v>BI_SD101</v>
          </cell>
          <cell r="B1850" t="str">
            <v>SD101</v>
          </cell>
          <cell r="C1850" t="str">
            <v>BI_SD101 - Colbert 12F2 WA</v>
          </cell>
          <cell r="D1850" t="str">
            <v>ER_2414</v>
          </cell>
          <cell r="E1850" t="str">
            <v>2414</v>
          </cell>
          <cell r="F1850" t="str">
            <v>ER_2414 - Sys-Dist Reliability-Improve Worst Fdrs</v>
          </cell>
          <cell r="G1850" t="str">
            <v>Distribution System Enhancements</v>
          </cell>
          <cell r="H1850" t="str">
            <v>T&amp;D Engineering</v>
          </cell>
          <cell r="I1850" t="str">
            <v>Performance &amp; Capacity</v>
          </cell>
        </row>
        <row r="1851">
          <cell r="A1851" t="str">
            <v>BI_SD102</v>
          </cell>
          <cell r="B1851" t="str">
            <v>SD102</v>
          </cell>
          <cell r="C1851" t="str">
            <v>BI_SD102 - 9th &amp; Central - Distribution Integration</v>
          </cell>
          <cell r="D1851" t="str">
            <v>ER_2204</v>
          </cell>
          <cell r="E1851" t="str">
            <v>2204</v>
          </cell>
          <cell r="F1851" t="str">
            <v>ER_2204 - Substation Rebuilds</v>
          </cell>
          <cell r="G1851" t="str">
            <v>Substation - Station Rebuilds Program</v>
          </cell>
          <cell r="H1851" t="str">
            <v>T&amp;D Engineering</v>
          </cell>
          <cell r="I1851" t="str">
            <v>Asset Condition</v>
          </cell>
        </row>
        <row r="1852">
          <cell r="A1852" t="str">
            <v>BI_SD103</v>
          </cell>
          <cell r="B1852" t="str">
            <v>SD103</v>
          </cell>
          <cell r="C1852" t="str">
            <v>BI_SD103 - EFM 12F2 Tie</v>
          </cell>
          <cell r="D1852" t="str">
            <v>ER_2517</v>
          </cell>
          <cell r="E1852" t="str">
            <v>2517</v>
          </cell>
          <cell r="F1852" t="str">
            <v>ER_2517 - EFM 12F2 &amp; PVW 241 Feeder Tie</v>
          </cell>
          <cell r="G1852" t="str">
            <v>Regular Capital - Pre Business Case</v>
          </cell>
          <cell r="H1852" t="str">
            <v>No Function</v>
          </cell>
          <cell r="I1852" t="str">
            <v>No Driver</v>
          </cell>
        </row>
        <row r="1853">
          <cell r="A1853" t="str">
            <v>BI_SD104</v>
          </cell>
          <cell r="B1853" t="str">
            <v>SD104</v>
          </cell>
          <cell r="C1853" t="str">
            <v>BI_SD104 - Liberty Lk 12F2 Henry Rd Tie</v>
          </cell>
          <cell r="D1853" t="str">
            <v>ER_2514</v>
          </cell>
          <cell r="E1853" t="str">
            <v>2514</v>
          </cell>
          <cell r="F1853" t="str">
            <v>ER_2514 - Distribution - Spokane North &amp; West</v>
          </cell>
          <cell r="G1853" t="str">
            <v>Distribution System Enhancements</v>
          </cell>
          <cell r="H1853" t="str">
            <v>T&amp;D Engineering</v>
          </cell>
          <cell r="I1853" t="str">
            <v>Performance &amp; Capacity</v>
          </cell>
        </row>
        <row r="1854">
          <cell r="A1854" t="str">
            <v>BI_SD105</v>
          </cell>
          <cell r="B1854" t="str">
            <v>SD105</v>
          </cell>
          <cell r="C1854" t="str">
            <v>BI_SD105 - Mead Cx 12F3</v>
          </cell>
          <cell r="D1854" t="str">
            <v>ER_2525</v>
          </cell>
          <cell r="E1854" t="str">
            <v>2525</v>
          </cell>
          <cell r="F1854" t="str">
            <v>ER_2525 - Mead Cx 12F3</v>
          </cell>
          <cell r="G1854" t="str">
            <v>Regular Capital - Pre Business Case</v>
          </cell>
          <cell r="H1854" t="str">
            <v>No Function</v>
          </cell>
          <cell r="I1854" t="str">
            <v>No Driver</v>
          </cell>
        </row>
        <row r="1855">
          <cell r="A1855" t="str">
            <v>BI_SD106</v>
          </cell>
          <cell r="B1855" t="str">
            <v>SD106</v>
          </cell>
          <cell r="C1855" t="str">
            <v>BI_SD106 - NE 12F1 Recond &amp; Split FDR</v>
          </cell>
          <cell r="D1855" t="str">
            <v>ER_2514</v>
          </cell>
          <cell r="E1855" t="str">
            <v>2514</v>
          </cell>
          <cell r="F1855" t="str">
            <v>ER_2514 - Distribution - Spokane North &amp; West</v>
          </cell>
          <cell r="G1855" t="str">
            <v>Distribution System Enhancements</v>
          </cell>
          <cell r="H1855" t="str">
            <v>T&amp;D Engineering</v>
          </cell>
          <cell r="I1855" t="str">
            <v>Performance &amp; Capacity</v>
          </cell>
        </row>
        <row r="1856">
          <cell r="A1856" t="str">
            <v>BI_SD107</v>
          </cell>
          <cell r="B1856" t="str">
            <v>SD107</v>
          </cell>
          <cell r="C1856" t="str">
            <v>BI_SD107 - Southeast 12F6 - Cx FDR</v>
          </cell>
          <cell r="D1856" t="str">
            <v>ER_2274</v>
          </cell>
          <cell r="E1856" t="str">
            <v>2274</v>
          </cell>
          <cell r="F1856" t="str">
            <v>ER_2274 - New Substations</v>
          </cell>
          <cell r="G1856" t="str">
            <v>Substation - New Distribution Station Capacity Program</v>
          </cell>
          <cell r="H1856" t="str">
            <v>T&amp;D Engineering</v>
          </cell>
          <cell r="I1856" t="str">
            <v>Performance &amp; Capacity</v>
          </cell>
        </row>
        <row r="1857">
          <cell r="A1857" t="str">
            <v>BI_SD108</v>
          </cell>
          <cell r="B1857" t="str">
            <v>SD108</v>
          </cell>
          <cell r="C1857" t="str">
            <v>BI_SD108 - 9CE 12F4 Recond 366</v>
          </cell>
          <cell r="D1857" t="str">
            <v>ER_2514</v>
          </cell>
          <cell r="E1857" t="str">
            <v>2514</v>
          </cell>
          <cell r="F1857" t="str">
            <v>ER_2514 - Distribution - Spokane North &amp; West</v>
          </cell>
          <cell r="G1857" t="str">
            <v>Distribution System Enhancements</v>
          </cell>
          <cell r="H1857" t="str">
            <v>T&amp;D Engineering</v>
          </cell>
          <cell r="I1857" t="str">
            <v>Performance &amp; Capacity</v>
          </cell>
        </row>
        <row r="1858">
          <cell r="A1858" t="str">
            <v>BI_SD109</v>
          </cell>
          <cell r="B1858" t="str">
            <v>SD109</v>
          </cell>
          <cell r="C1858" t="str">
            <v>BI_SD109 - Greenacres - Distribution Line Integration</v>
          </cell>
          <cell r="D1858" t="str">
            <v>ER_2274</v>
          </cell>
          <cell r="E1858" t="str">
            <v>2274</v>
          </cell>
          <cell r="F1858" t="str">
            <v>ER_2274 - New Substations</v>
          </cell>
          <cell r="G1858" t="str">
            <v>Substation - New Distribution Station Capacity Program</v>
          </cell>
          <cell r="H1858" t="str">
            <v>T&amp;D Engineering</v>
          </cell>
          <cell r="I1858" t="str">
            <v>Performance &amp; Capacity</v>
          </cell>
        </row>
        <row r="1859">
          <cell r="A1859" t="str">
            <v>BI_SD110</v>
          </cell>
          <cell r="B1859" t="str">
            <v>SD110</v>
          </cell>
          <cell r="C1859" t="str">
            <v>BI_SD110 - MIL 12F2 Recond 0.5 mi</v>
          </cell>
          <cell r="D1859" t="str">
            <v>ER_2514</v>
          </cell>
          <cell r="E1859" t="str">
            <v>2514</v>
          </cell>
          <cell r="F1859" t="str">
            <v>ER_2514 - Distribution - Spokane North &amp; West</v>
          </cell>
          <cell r="G1859" t="str">
            <v>Distribution System Enhancements</v>
          </cell>
          <cell r="H1859" t="str">
            <v>T&amp;D Engineering</v>
          </cell>
          <cell r="I1859" t="str">
            <v>Performance &amp; Capacity</v>
          </cell>
        </row>
        <row r="1860">
          <cell r="A1860" t="str">
            <v>BI_SD111</v>
          </cell>
          <cell r="B1860" t="str">
            <v>SD111</v>
          </cell>
          <cell r="C1860" t="str">
            <v>BI_SD111 - BKR 12F3 Recond 2/0 ACSR 1 mi</v>
          </cell>
          <cell r="D1860" t="str">
            <v>ER_2514</v>
          </cell>
          <cell r="E1860" t="str">
            <v>2514</v>
          </cell>
          <cell r="F1860" t="str">
            <v>ER_2514 - Distribution - Spokane North &amp; West</v>
          </cell>
          <cell r="G1860" t="str">
            <v>Distribution System Enhancements</v>
          </cell>
          <cell r="H1860" t="str">
            <v>T&amp;D Engineering</v>
          </cell>
          <cell r="I1860" t="str">
            <v>Performance &amp; Capacity</v>
          </cell>
        </row>
        <row r="1861">
          <cell r="A1861" t="str">
            <v>BI_SD112</v>
          </cell>
          <cell r="B1861" t="str">
            <v>SD112</v>
          </cell>
          <cell r="C1861" t="str">
            <v>BI_SD112 - CHE 12F3 Recond 2/0 CU 3 mi</v>
          </cell>
          <cell r="D1861" t="str">
            <v>ER_2514</v>
          </cell>
          <cell r="E1861" t="str">
            <v>2514</v>
          </cell>
          <cell r="F1861" t="str">
            <v>ER_2514 - Distribution - Spokane North &amp; West</v>
          </cell>
          <cell r="G1861" t="str">
            <v>Distribution System Enhancements</v>
          </cell>
          <cell r="H1861" t="str">
            <v>T&amp;D Engineering</v>
          </cell>
          <cell r="I1861" t="str">
            <v>Performance &amp; Capacity</v>
          </cell>
        </row>
        <row r="1862">
          <cell r="A1862" t="str">
            <v>BI_SD113</v>
          </cell>
          <cell r="B1862" t="str">
            <v>SD113</v>
          </cell>
          <cell r="C1862" t="str">
            <v>BI_SD113 - MIL 12F1 Recond 1/0 CU 0.8 mi</v>
          </cell>
          <cell r="D1862" t="str">
            <v>ER_2514</v>
          </cell>
          <cell r="E1862" t="str">
            <v>2514</v>
          </cell>
          <cell r="F1862" t="str">
            <v>ER_2514 - Distribution - Spokane North &amp; West</v>
          </cell>
          <cell r="G1862" t="str">
            <v>Distribution System Enhancements</v>
          </cell>
          <cell r="H1862" t="str">
            <v>T&amp;D Engineering</v>
          </cell>
          <cell r="I1862" t="str">
            <v>Performance &amp; Capacity</v>
          </cell>
        </row>
        <row r="1863">
          <cell r="A1863" t="str">
            <v>BI_SD114</v>
          </cell>
          <cell r="B1863" t="str">
            <v>SD114</v>
          </cell>
          <cell r="C1863" t="str">
            <v>BI_SD114 - 9CE 12F1 Tie to 9CE 12F3 Broadway 0.5 mi</v>
          </cell>
          <cell r="D1863" t="str">
            <v>ER_2514</v>
          </cell>
          <cell r="E1863" t="str">
            <v>2514</v>
          </cell>
          <cell r="F1863" t="str">
            <v>ER_2514 - Distribution - Spokane North &amp; West</v>
          </cell>
          <cell r="G1863" t="str">
            <v>Distribution System Enhancements</v>
          </cell>
          <cell r="H1863" t="str">
            <v>T&amp;D Engineering</v>
          </cell>
          <cell r="I1863" t="str">
            <v>Performance &amp; Capacity</v>
          </cell>
        </row>
        <row r="1864">
          <cell r="A1864" t="str">
            <v>BI_SD115</v>
          </cell>
          <cell r="B1864" t="str">
            <v>SD115</v>
          </cell>
          <cell r="C1864" t="str">
            <v>BI_SD115 - Spokane Airport Switch Gear Repl.</v>
          </cell>
          <cell r="D1864" t="str">
            <v>ER_2544</v>
          </cell>
          <cell r="E1864" t="str">
            <v>2544</v>
          </cell>
          <cell r="F1864" t="str">
            <v>ER_2544 - Spokane Airport Switch Gear Repl.</v>
          </cell>
          <cell r="G1864" t="str">
            <v>Regular Capital - Pre Business Case</v>
          </cell>
          <cell r="H1864" t="str">
            <v>No Function</v>
          </cell>
          <cell r="I1864" t="str">
            <v>No Driver</v>
          </cell>
        </row>
        <row r="1865">
          <cell r="A1865" t="str">
            <v>BI_SD116</v>
          </cell>
          <cell r="B1865" t="str">
            <v>SD116</v>
          </cell>
          <cell r="C1865" t="str">
            <v>BI_SD116 - Beacon 12 F1 Feeder Upgrade</v>
          </cell>
          <cell r="D1865" t="str">
            <v>ER_2470</v>
          </cell>
          <cell r="E1865" t="str">
            <v>2470</v>
          </cell>
          <cell r="F1865" t="str">
            <v>ER_2470 - Dist Grid Modernization</v>
          </cell>
          <cell r="G1865" t="str">
            <v>Distribution Grid Modernization</v>
          </cell>
          <cell r="H1865" t="str">
            <v>T&amp;D Operations</v>
          </cell>
          <cell r="I1865" t="str">
            <v>Asset Condition</v>
          </cell>
        </row>
        <row r="1866">
          <cell r="A1866" t="str">
            <v>BI_SD117</v>
          </cell>
          <cell r="B1866" t="str">
            <v>SD117</v>
          </cell>
          <cell r="C1866" t="str">
            <v>BI_SD117 - F &amp; C 12F2 Feeder Upgrade</v>
          </cell>
          <cell r="D1866" t="str">
            <v>ER_2470</v>
          </cell>
          <cell r="E1866" t="str">
            <v>2470</v>
          </cell>
          <cell r="F1866" t="str">
            <v>ER_2470 - Dist Grid Modernization</v>
          </cell>
          <cell r="G1866" t="str">
            <v>Distribution Grid Modernization</v>
          </cell>
          <cell r="H1866" t="str">
            <v>T&amp;D Operations</v>
          </cell>
          <cell r="I1866" t="str">
            <v>Asset Condition</v>
          </cell>
        </row>
        <row r="1867">
          <cell r="A1867" t="str">
            <v>BI_SD118</v>
          </cell>
          <cell r="B1867" t="str">
            <v>SD118</v>
          </cell>
          <cell r="C1867" t="str">
            <v>BI_SD118 - Waikiki-Mead Substation - New (Distribution)</v>
          </cell>
          <cell r="D1867" t="str">
            <v>ER_2274</v>
          </cell>
          <cell r="E1867" t="str">
            <v>2274</v>
          </cell>
          <cell r="F1867" t="str">
            <v>ER_2274 - New Substations</v>
          </cell>
          <cell r="G1867" t="str">
            <v>Substation - New Distribution Station Capacity Program</v>
          </cell>
          <cell r="H1867" t="str">
            <v>T&amp;D Engineering</v>
          </cell>
          <cell r="I1867" t="str">
            <v>Performance &amp; Capacity</v>
          </cell>
        </row>
        <row r="1868">
          <cell r="A1868" t="str">
            <v>BI_SD119</v>
          </cell>
          <cell r="B1868" t="str">
            <v>SD119</v>
          </cell>
          <cell r="C1868" t="str">
            <v>BI_SD119 - Beacon-Ross Park 115kV Rebuild (Dist UB)</v>
          </cell>
          <cell r="D1868" t="str">
            <v>ER_2621</v>
          </cell>
          <cell r="E1868" t="str">
            <v>2621</v>
          </cell>
          <cell r="F1868" t="str">
            <v>ER_2621 - Beacon-Ross Park 115kV T-Line Rebuild</v>
          </cell>
          <cell r="G1868" t="str">
            <v>Transmission Construction - Compliance</v>
          </cell>
          <cell r="H1868" t="str">
            <v>T&amp;D Engineering</v>
          </cell>
          <cell r="I1868" t="str">
            <v>Mandatory &amp; Compliance</v>
          </cell>
        </row>
        <row r="1869">
          <cell r="A1869" t="str">
            <v>BI_SD171</v>
          </cell>
          <cell r="B1869" t="str">
            <v>SD171</v>
          </cell>
          <cell r="C1869" t="str">
            <v>BI_SD171 - Airway Heights 12F1 - Add Line Regulators</v>
          </cell>
          <cell r="D1869" t="str">
            <v>ER_2201</v>
          </cell>
          <cell r="E1869" t="str">
            <v>2201</v>
          </cell>
          <cell r="F1869" t="str">
            <v>ER_2201 - Airway Hts 12F1-Add Regulators</v>
          </cell>
          <cell r="G1869" t="str">
            <v>Regular Capital - Pre Business Case</v>
          </cell>
          <cell r="H1869" t="str">
            <v>No Function</v>
          </cell>
          <cell r="I1869" t="str">
            <v>No Driver</v>
          </cell>
        </row>
        <row r="1870">
          <cell r="A1870" t="str">
            <v>BI_SD172</v>
          </cell>
          <cell r="B1870" t="str">
            <v>SD172</v>
          </cell>
          <cell r="C1870" t="str">
            <v>BI_SD172 - Ft Wright 12f1-reconductor 1Mi of feeder trunk</v>
          </cell>
          <cell r="D1870" t="str">
            <v>ER_2514</v>
          </cell>
          <cell r="E1870" t="str">
            <v>2514</v>
          </cell>
          <cell r="F1870" t="str">
            <v>ER_2514 - Distribution - Spokane North &amp; West</v>
          </cell>
          <cell r="G1870" t="str">
            <v>Distribution System Enhancements</v>
          </cell>
          <cell r="H1870" t="str">
            <v>T&amp;D Engineering</v>
          </cell>
          <cell r="I1870" t="str">
            <v>Performance &amp; Capacity</v>
          </cell>
        </row>
        <row r="1871">
          <cell r="A1871" t="str">
            <v>BI_SD201</v>
          </cell>
          <cell r="B1871" t="str">
            <v>SD201</v>
          </cell>
          <cell r="C1871" t="str">
            <v>BI_SD201 - Post St. Sub Rebuild - Construct New Duct Lines</v>
          </cell>
          <cell r="D1871" t="str">
            <v>ER_2251</v>
          </cell>
          <cell r="E1871" t="str">
            <v>2251</v>
          </cell>
          <cell r="F1871" t="str">
            <v>ER_2251 - Post St-Improvement/Upgrades</v>
          </cell>
          <cell r="G1871" t="str">
            <v>Downtown Network - Performance &amp; Capacity</v>
          </cell>
          <cell r="H1871" t="str">
            <v>Downtown Network</v>
          </cell>
          <cell r="I1871" t="str">
            <v>Performance &amp; Capacity</v>
          </cell>
        </row>
        <row r="1872">
          <cell r="A1872" t="str">
            <v>BI_SD202</v>
          </cell>
          <cell r="B1872" t="str">
            <v>SD202</v>
          </cell>
          <cell r="C1872" t="str">
            <v>BI_SD202 - Mead 12F1 &amp; 12F2 - Construct Feeders</v>
          </cell>
          <cell r="D1872" t="str">
            <v>ER_2258</v>
          </cell>
          <cell r="E1872" t="str">
            <v>2258</v>
          </cell>
          <cell r="F1872" t="str">
            <v>ER_2258 - Mead Sub- Construct</v>
          </cell>
          <cell r="G1872" t="str">
            <v>Regular Capital - Pre Business Case</v>
          </cell>
          <cell r="H1872" t="str">
            <v>No Function</v>
          </cell>
          <cell r="I1872" t="str">
            <v>No Driver</v>
          </cell>
        </row>
        <row r="1873">
          <cell r="A1873" t="str">
            <v>BI_SD203</v>
          </cell>
          <cell r="B1873" t="str">
            <v>SD203</v>
          </cell>
          <cell r="C1873" t="str">
            <v>BI_SD203 - Hillyard 115-13kv Cx FDRs</v>
          </cell>
          <cell r="D1873" t="str">
            <v>ER_2274</v>
          </cell>
          <cell r="E1873" t="str">
            <v>2274</v>
          </cell>
          <cell r="F1873" t="str">
            <v>ER_2274 - New Substations</v>
          </cell>
          <cell r="G1873" t="str">
            <v>Substation - New Distribution Station Capacity Program</v>
          </cell>
          <cell r="H1873" t="str">
            <v>T&amp;D Engineering</v>
          </cell>
          <cell r="I1873" t="str">
            <v>Performance &amp; Capacity</v>
          </cell>
        </row>
        <row r="1874">
          <cell r="A1874" t="str">
            <v>BI_SD204</v>
          </cell>
          <cell r="B1874" t="str">
            <v>SD204</v>
          </cell>
          <cell r="C1874" t="str">
            <v>BI_SD204 - Metro 13639 - construct new east network feeder</v>
          </cell>
          <cell r="D1874" t="str">
            <v>ER_2303</v>
          </cell>
          <cell r="E1874" t="str">
            <v>2303</v>
          </cell>
          <cell r="F1874" t="str">
            <v>ER_2303 - Metro-Install Feeder</v>
          </cell>
          <cell r="G1874" t="str">
            <v>Regular Capital - Pre Business Case</v>
          </cell>
          <cell r="H1874" t="str">
            <v>No Function</v>
          </cell>
          <cell r="I1874" t="str">
            <v>No Driver</v>
          </cell>
        </row>
        <row r="1875">
          <cell r="A1875" t="str">
            <v>BI_SD205</v>
          </cell>
          <cell r="B1875" t="str">
            <v>SD205</v>
          </cell>
          <cell r="C1875" t="str">
            <v>BI_SD205 - Millwood Distribution Line Integration</v>
          </cell>
          <cell r="D1875" t="str">
            <v>ER_2283</v>
          </cell>
          <cell r="E1875" t="str">
            <v>2283</v>
          </cell>
          <cell r="F1875" t="str">
            <v>ER_2283 - Millwood Sub - Rebuild</v>
          </cell>
          <cell r="G1875" t="str">
            <v>Substation - Station Rebuilds Program</v>
          </cell>
          <cell r="H1875" t="str">
            <v>T&amp;D Engineering</v>
          </cell>
          <cell r="I1875" t="str">
            <v>Asset Condition</v>
          </cell>
        </row>
        <row r="1876">
          <cell r="A1876" t="str">
            <v>BI_SD206</v>
          </cell>
          <cell r="B1876" t="str">
            <v>SD206</v>
          </cell>
          <cell r="C1876" t="str">
            <v>BI_SD206 - BKR 12F3 Recond 1 mi</v>
          </cell>
          <cell r="D1876" t="str">
            <v>ER_2514</v>
          </cell>
          <cell r="E1876" t="str">
            <v>2514</v>
          </cell>
          <cell r="F1876" t="str">
            <v>ER_2514 - Distribution - Spokane North &amp; West</v>
          </cell>
          <cell r="G1876" t="str">
            <v>Distribution System Enhancements</v>
          </cell>
          <cell r="H1876" t="str">
            <v>T&amp;D Engineering</v>
          </cell>
          <cell r="I1876" t="str">
            <v>Performance &amp; Capacity</v>
          </cell>
        </row>
        <row r="1877">
          <cell r="A1877" t="str">
            <v>BI_SD207</v>
          </cell>
          <cell r="B1877" t="str">
            <v>SD207</v>
          </cell>
          <cell r="C1877" t="str">
            <v>BI_SD207 - Chester 12F1-12F4 Tie on Bowdish</v>
          </cell>
          <cell r="D1877" t="str">
            <v>ER_2514</v>
          </cell>
          <cell r="E1877" t="str">
            <v>2514</v>
          </cell>
          <cell r="F1877" t="str">
            <v>ER_2514 - Distribution - Spokane North &amp; West</v>
          </cell>
          <cell r="G1877" t="str">
            <v>Distribution System Enhancements</v>
          </cell>
          <cell r="H1877" t="str">
            <v>T&amp;D Engineering</v>
          </cell>
          <cell r="I1877" t="str">
            <v>Performance &amp; Capacity</v>
          </cell>
        </row>
        <row r="1878">
          <cell r="A1878" t="str">
            <v>BI_SD208</v>
          </cell>
          <cell r="B1878" t="str">
            <v>SD208</v>
          </cell>
          <cell r="C1878" t="str">
            <v>BI_SD208 - Mica Peak Convert OH to URD</v>
          </cell>
          <cell r="D1878" t="str">
            <v>ER_2514</v>
          </cell>
          <cell r="E1878" t="str">
            <v>2514</v>
          </cell>
          <cell r="F1878" t="str">
            <v>ER_2514 - Distribution - Spokane North &amp; West</v>
          </cell>
          <cell r="G1878" t="str">
            <v>Distribution System Enhancements</v>
          </cell>
          <cell r="H1878" t="str">
            <v>T&amp;D Engineering</v>
          </cell>
          <cell r="I1878" t="str">
            <v>Performance &amp; Capacity</v>
          </cell>
        </row>
        <row r="1879">
          <cell r="A1879" t="str">
            <v>BI_SD210</v>
          </cell>
          <cell r="B1879" t="str">
            <v>SD210</v>
          </cell>
          <cell r="C1879" t="str">
            <v>BI_SD210 - South Hill Secondary Reconductor Project</v>
          </cell>
          <cell r="D1879" t="str">
            <v>ER_2200</v>
          </cell>
          <cell r="E1879" t="str">
            <v>2200</v>
          </cell>
          <cell r="F1879" t="str">
            <v>ER_2200 - S Hill 2ndry Reconstruction</v>
          </cell>
          <cell r="G1879" t="str">
            <v>Regular Capital - Pre Business Case</v>
          </cell>
          <cell r="H1879" t="str">
            <v>No Function</v>
          </cell>
          <cell r="I1879" t="str">
            <v>No Driver</v>
          </cell>
        </row>
        <row r="1880">
          <cell r="A1880" t="str">
            <v>BI_SD211</v>
          </cell>
          <cell r="B1880" t="str">
            <v>SD211</v>
          </cell>
          <cell r="C1880" t="str">
            <v>BI_SD211 - U-District URD FDR Tie Trent Avenue</v>
          </cell>
          <cell r="D1880" t="str">
            <v>ER_2514</v>
          </cell>
          <cell r="E1880" t="str">
            <v>2514</v>
          </cell>
          <cell r="F1880" t="str">
            <v>ER_2514 - Distribution - Spokane North &amp; West</v>
          </cell>
          <cell r="G1880" t="str">
            <v>Distribution System Enhancements</v>
          </cell>
          <cell r="H1880" t="str">
            <v>T&amp;D Engineering</v>
          </cell>
          <cell r="I1880" t="str">
            <v>Performance &amp; Capacity</v>
          </cell>
        </row>
        <row r="1881">
          <cell r="A1881" t="str">
            <v>BI_SD212</v>
          </cell>
          <cell r="B1881" t="str">
            <v>SD212</v>
          </cell>
          <cell r="C1881" t="str">
            <v>BI_SD212 - Barker Road Substation - Rebuild (Distribution)</v>
          </cell>
          <cell r="D1881" t="str">
            <v>ER_2204</v>
          </cell>
          <cell r="E1881" t="str">
            <v>2204</v>
          </cell>
          <cell r="F1881" t="str">
            <v>ER_2204 - Substation Rebuilds</v>
          </cell>
          <cell r="G1881" t="str">
            <v>Substation - Station Rebuilds Program</v>
          </cell>
          <cell r="H1881" t="str">
            <v>T&amp;D Engineering</v>
          </cell>
          <cell r="I1881" t="str">
            <v>Asset Condition</v>
          </cell>
        </row>
        <row r="1882">
          <cell r="A1882" t="str">
            <v>BI_SD213</v>
          </cell>
          <cell r="B1882" t="str">
            <v>SD213</v>
          </cell>
          <cell r="C1882" t="str">
            <v>BI_SD213 - Hillyard Substation - New Station (Dist)</v>
          </cell>
          <cell r="D1882" t="str">
            <v>ER_2274</v>
          </cell>
          <cell r="E1882" t="str">
            <v>2274</v>
          </cell>
          <cell r="F1882" t="str">
            <v>ER_2274 - New Substations</v>
          </cell>
          <cell r="G1882" t="str">
            <v>Substation - New Distribution Station Capacity Program</v>
          </cell>
          <cell r="H1882" t="str">
            <v>T&amp;D Engineering</v>
          </cell>
          <cell r="I1882" t="str">
            <v>Performance &amp; Capacity</v>
          </cell>
        </row>
        <row r="1883">
          <cell r="A1883" t="str">
            <v>BI_SD300</v>
          </cell>
          <cell r="B1883" t="str">
            <v>SD300</v>
          </cell>
          <cell r="C1883" t="str">
            <v>BI_SD300 - Colbert 12F2 - Reconductor 1.6 Miles</v>
          </cell>
          <cell r="D1883" t="str">
            <v>ER_2258</v>
          </cell>
          <cell r="E1883" t="str">
            <v>2258</v>
          </cell>
          <cell r="F1883" t="str">
            <v>ER_2258 - Mead Sub- Construct</v>
          </cell>
          <cell r="G1883" t="str">
            <v>Regular Capital - Pre Business Case</v>
          </cell>
          <cell r="H1883" t="str">
            <v>No Function</v>
          </cell>
          <cell r="I1883" t="str">
            <v>No Driver</v>
          </cell>
        </row>
        <row r="1884">
          <cell r="A1884" t="str">
            <v>BI_SD301</v>
          </cell>
          <cell r="B1884" t="str">
            <v>SD301</v>
          </cell>
          <cell r="C1884" t="str">
            <v>BI_SD301 - OPT 12F2 Cx Fdr</v>
          </cell>
          <cell r="D1884" t="str">
            <v>ER_2526</v>
          </cell>
          <cell r="E1884" t="str">
            <v>2526</v>
          </cell>
          <cell r="F1884" t="str">
            <v>ER_2526 - Opportunity 12F2 Cx Fdr</v>
          </cell>
          <cell r="G1884" t="str">
            <v>Spokane Valley Transmission Reinforcement Project</v>
          </cell>
          <cell r="H1884" t="str">
            <v>T&amp;D Engineering</v>
          </cell>
          <cell r="I1884" t="str">
            <v>Mandatory &amp; Compliance</v>
          </cell>
        </row>
        <row r="1885">
          <cell r="A1885" t="str">
            <v>BI_SD302</v>
          </cell>
          <cell r="B1885" t="str">
            <v>SD302</v>
          </cell>
          <cell r="C1885" t="str">
            <v>BI_SD302 - Sunset 12F2 - Recond 2 Miles</v>
          </cell>
          <cell r="D1885" t="str">
            <v>ER_2218</v>
          </cell>
          <cell r="E1885" t="str">
            <v>2218</v>
          </cell>
          <cell r="F1885" t="str">
            <v>ER_2218 - Sun 12F2 Reconductor</v>
          </cell>
          <cell r="G1885" t="str">
            <v>Regular Capital - Pre Business Case</v>
          </cell>
          <cell r="H1885" t="str">
            <v>No Function</v>
          </cell>
          <cell r="I1885" t="str">
            <v>No Driver</v>
          </cell>
        </row>
        <row r="1886">
          <cell r="A1886" t="str">
            <v>BI_SD303</v>
          </cell>
          <cell r="B1886" t="str">
            <v>SD303</v>
          </cell>
          <cell r="C1886" t="str">
            <v>BI_SD303 - SIP 12F6 Cx Fdr</v>
          </cell>
          <cell r="D1886" t="str">
            <v>ER_2528</v>
          </cell>
          <cell r="E1886" t="str">
            <v>2528</v>
          </cell>
          <cell r="F1886" t="str">
            <v>ER_2528 - SIP 12F6 Cx Fdr</v>
          </cell>
          <cell r="G1886" t="str">
            <v>Regular Capital - Pre Business Case</v>
          </cell>
          <cell r="H1886" t="str">
            <v>No Function</v>
          </cell>
          <cell r="I1886" t="str">
            <v>No Driver</v>
          </cell>
        </row>
        <row r="1887">
          <cell r="A1887" t="str">
            <v>BI_SD304</v>
          </cell>
          <cell r="B1887" t="str">
            <v>SD304</v>
          </cell>
          <cell r="C1887" t="str">
            <v>BI_SD304 - Southeast 12F1 - Recond 3 Miles</v>
          </cell>
          <cell r="D1887" t="str">
            <v>ER_2212</v>
          </cell>
          <cell r="E1887" t="str">
            <v>2212</v>
          </cell>
          <cell r="F1887" t="str">
            <v>ER_2212 - Southeast-Upgrade Xfmr</v>
          </cell>
          <cell r="G1887" t="str">
            <v>Regular Capital - Pre Business Case</v>
          </cell>
          <cell r="H1887" t="str">
            <v>No Function</v>
          </cell>
          <cell r="I1887" t="str">
            <v>No Driver</v>
          </cell>
        </row>
        <row r="1888">
          <cell r="A1888" t="str">
            <v>BI_SD305</v>
          </cell>
          <cell r="B1888" t="str">
            <v>SD305</v>
          </cell>
          <cell r="C1888" t="str">
            <v>BI_SD305 - Southeast 12F5 - Construct New Feeder</v>
          </cell>
          <cell r="D1888" t="str">
            <v>ER_2212</v>
          </cell>
          <cell r="E1888" t="str">
            <v>2212</v>
          </cell>
          <cell r="F1888" t="str">
            <v>ER_2212 - Southeast-Upgrade Xfmr</v>
          </cell>
          <cell r="G1888" t="str">
            <v>Regular Capital - Pre Business Case</v>
          </cell>
          <cell r="H1888" t="str">
            <v>No Function</v>
          </cell>
          <cell r="I1888" t="str">
            <v>No Driver</v>
          </cell>
        </row>
        <row r="1889">
          <cell r="A1889" t="str">
            <v>BI_SD306</v>
          </cell>
          <cell r="B1889" t="str">
            <v>SD306</v>
          </cell>
          <cell r="C1889" t="str">
            <v>BI_SD306 - Deer Park 12F2 - Recond 2/0 ACSR</v>
          </cell>
          <cell r="D1889" t="str">
            <v>ER_2514</v>
          </cell>
          <cell r="E1889" t="str">
            <v>2514</v>
          </cell>
          <cell r="F1889" t="str">
            <v>ER_2514 - Distribution - Spokane North &amp; West</v>
          </cell>
          <cell r="G1889" t="str">
            <v>Distribution System Enhancements</v>
          </cell>
          <cell r="H1889" t="str">
            <v>T&amp;D Engineering</v>
          </cell>
          <cell r="I1889" t="str">
            <v>Performance &amp; Capacity</v>
          </cell>
        </row>
        <row r="1890">
          <cell r="A1890" t="str">
            <v>BI_SD307</v>
          </cell>
          <cell r="B1890" t="str">
            <v>SD307</v>
          </cell>
          <cell r="C1890" t="str">
            <v>BI_SD307 - NE 12F2 - Tie to WAK 12F3</v>
          </cell>
          <cell r="D1890" t="str">
            <v>ER_2514</v>
          </cell>
          <cell r="E1890" t="str">
            <v>2514</v>
          </cell>
          <cell r="F1890" t="str">
            <v>ER_2514 - Distribution - Spokane North &amp; West</v>
          </cell>
          <cell r="G1890" t="str">
            <v>Distribution System Enhancements</v>
          </cell>
          <cell r="H1890" t="str">
            <v>T&amp;D Engineering</v>
          </cell>
          <cell r="I1890" t="str">
            <v>Performance &amp; Capacity</v>
          </cell>
        </row>
        <row r="1891">
          <cell r="A1891" t="str">
            <v>BI_SD308</v>
          </cell>
          <cell r="B1891" t="str">
            <v>SD308</v>
          </cell>
          <cell r="C1891" t="str">
            <v>BI_SD308 - Avista Campus Electric Service Upgrades</v>
          </cell>
          <cell r="D1891" t="str">
            <v>ER_2222</v>
          </cell>
          <cell r="E1891" t="str">
            <v>2222</v>
          </cell>
          <cell r="F1891" t="str">
            <v>ER_2222 - AVA Electric Upgrades</v>
          </cell>
          <cell r="G1891" t="str">
            <v>Regular Capital - Pre Business Case</v>
          </cell>
          <cell r="H1891" t="str">
            <v>No Function</v>
          </cell>
          <cell r="I1891" t="str">
            <v>No Driver</v>
          </cell>
        </row>
        <row r="1892">
          <cell r="A1892" t="str">
            <v>BI_SD309</v>
          </cell>
          <cell r="B1892" t="str">
            <v>SD309</v>
          </cell>
          <cell r="C1892" t="str">
            <v>BI_SD309 - Millwood 12F2 Northwoods Loop</v>
          </cell>
          <cell r="D1892" t="str">
            <v>ER_2514</v>
          </cell>
          <cell r="E1892" t="str">
            <v>2514</v>
          </cell>
          <cell r="F1892" t="str">
            <v>ER_2514 - Distribution - Spokane North &amp; West</v>
          </cell>
          <cell r="G1892" t="str">
            <v>Distribution System Enhancements</v>
          </cell>
          <cell r="H1892" t="str">
            <v>T&amp;D Engineering</v>
          </cell>
          <cell r="I1892" t="str">
            <v>Performance &amp; Capacity</v>
          </cell>
        </row>
        <row r="1893">
          <cell r="A1893" t="str">
            <v>BI_SD310</v>
          </cell>
          <cell r="B1893" t="str">
            <v>SD310</v>
          </cell>
          <cell r="C1893" t="str">
            <v>BI_SD310 - Lib Lk 12F1-EFM 12F2 600 A UG Tie</v>
          </cell>
          <cell r="D1893" t="str">
            <v>ER_2514</v>
          </cell>
          <cell r="E1893" t="str">
            <v>2514</v>
          </cell>
          <cell r="F1893" t="str">
            <v>ER_2514 - Distribution - Spokane North &amp; West</v>
          </cell>
          <cell r="G1893" t="str">
            <v>Distribution System Enhancements</v>
          </cell>
          <cell r="H1893" t="str">
            <v>T&amp;D Engineering</v>
          </cell>
          <cell r="I1893" t="str">
            <v>Performance &amp; Capacity</v>
          </cell>
        </row>
        <row r="1894">
          <cell r="A1894" t="str">
            <v>BI_SD311</v>
          </cell>
          <cell r="B1894" t="str">
            <v>SD311</v>
          </cell>
          <cell r="C1894" t="str">
            <v>BI_SD311 - Baseline Spk &amp; West Segment Recond</v>
          </cell>
          <cell r="D1894" t="str">
            <v>ER_2514</v>
          </cell>
          <cell r="E1894" t="str">
            <v>2514</v>
          </cell>
          <cell r="F1894" t="str">
            <v>ER_2514 - Distribution - Spokane North &amp; West</v>
          </cell>
          <cell r="G1894" t="str">
            <v>Distribution System Enhancements</v>
          </cell>
          <cell r="H1894" t="str">
            <v>T&amp;D Engineering</v>
          </cell>
          <cell r="I1894" t="str">
            <v>Performance &amp; Capacity</v>
          </cell>
        </row>
        <row r="1895">
          <cell r="A1895" t="str">
            <v>BI_SD312</v>
          </cell>
          <cell r="B1895" t="str">
            <v>SD312</v>
          </cell>
          <cell r="C1895" t="str">
            <v>BI_SD312 - Beacon 12 F5 Feeder Upgrade</v>
          </cell>
          <cell r="D1895" t="str">
            <v>ER_2470</v>
          </cell>
          <cell r="E1895" t="str">
            <v>2470</v>
          </cell>
          <cell r="F1895" t="str">
            <v>ER_2470 - Dist Grid Modernization</v>
          </cell>
          <cell r="G1895" t="str">
            <v>Distribution Grid Modernization</v>
          </cell>
          <cell r="H1895" t="str">
            <v>T&amp;D Operations</v>
          </cell>
          <cell r="I1895" t="str">
            <v>Asset Condition</v>
          </cell>
        </row>
        <row r="1896">
          <cell r="A1896" t="str">
            <v>BI_SD313</v>
          </cell>
          <cell r="B1896" t="str">
            <v>SD313</v>
          </cell>
          <cell r="C1896" t="str">
            <v>BI_SD313 - SUN 12F4 - repl midline recloser 249R</v>
          </cell>
          <cell r="D1896" t="str">
            <v>ER_2514</v>
          </cell>
          <cell r="E1896" t="str">
            <v>2514</v>
          </cell>
          <cell r="F1896" t="str">
            <v>ER_2514 - Distribution - Spokane North &amp; West</v>
          </cell>
          <cell r="G1896" t="str">
            <v>Distribution System Enhancements</v>
          </cell>
          <cell r="H1896" t="str">
            <v>T&amp;D Engineering</v>
          </cell>
          <cell r="I1896" t="str">
            <v>Performance &amp; Capacity</v>
          </cell>
        </row>
        <row r="1897">
          <cell r="A1897" t="str">
            <v>BI_SD314</v>
          </cell>
          <cell r="B1897" t="str">
            <v>SD314</v>
          </cell>
          <cell r="C1897" t="str">
            <v>BI_SD314 - Greenacres Henry Road Tie</v>
          </cell>
          <cell r="D1897" t="str">
            <v>ER_2514</v>
          </cell>
          <cell r="E1897" t="str">
            <v>2514</v>
          </cell>
          <cell r="F1897" t="str">
            <v>ER_2514 - Distribution - Spokane North &amp; West</v>
          </cell>
          <cell r="G1897" t="str">
            <v>Distribution System Enhancements</v>
          </cell>
          <cell r="H1897" t="str">
            <v>T&amp;D Engineering</v>
          </cell>
          <cell r="I1897" t="str">
            <v>Performance &amp; Capacity</v>
          </cell>
        </row>
        <row r="1898">
          <cell r="A1898" t="str">
            <v>BI_SD349</v>
          </cell>
          <cell r="B1898" t="str">
            <v>SD349</v>
          </cell>
          <cell r="C1898" t="str">
            <v>BI_SD349 - Barker Rd 12f2 - construct fdr tie to LIB 12f2</v>
          </cell>
          <cell r="D1898" t="str">
            <v>ER_2514</v>
          </cell>
          <cell r="E1898" t="str">
            <v>2514</v>
          </cell>
          <cell r="F1898" t="str">
            <v>ER_2514 - Distribution - Spokane North &amp; West</v>
          </cell>
          <cell r="G1898" t="str">
            <v>Distribution System Enhancements</v>
          </cell>
          <cell r="H1898" t="str">
            <v>T&amp;D Engineering</v>
          </cell>
          <cell r="I1898" t="str">
            <v>Performance &amp; Capacity</v>
          </cell>
        </row>
        <row r="1899">
          <cell r="A1899" t="str">
            <v>BI_SD400</v>
          </cell>
          <cell r="B1899" t="str">
            <v>SD400</v>
          </cell>
          <cell r="C1899" t="str">
            <v>BI_SD400 - 3HT 12F1 U District Loop</v>
          </cell>
          <cell r="D1899" t="str">
            <v>ER_2514</v>
          </cell>
          <cell r="E1899" t="str">
            <v>2514</v>
          </cell>
          <cell r="F1899" t="str">
            <v>ER_2514 - Distribution - Spokane North &amp; West</v>
          </cell>
          <cell r="G1899" t="str">
            <v>Distribution System Enhancements</v>
          </cell>
          <cell r="H1899" t="str">
            <v>T&amp;D Engineering</v>
          </cell>
          <cell r="I1899" t="str">
            <v>Performance &amp; Capacity</v>
          </cell>
        </row>
        <row r="1900">
          <cell r="A1900" t="str">
            <v>BI_SD401</v>
          </cell>
          <cell r="B1900" t="str">
            <v>SD401</v>
          </cell>
          <cell r="C1900" t="str">
            <v>BI_SD401 - Barker 12F2 Recond 2/0 CU on Mission</v>
          </cell>
          <cell r="D1900" t="str">
            <v>ER_2514</v>
          </cell>
          <cell r="E1900" t="str">
            <v>2514</v>
          </cell>
          <cell r="F1900" t="str">
            <v>ER_2514 - Distribution - Spokane North &amp; West</v>
          </cell>
          <cell r="G1900" t="str">
            <v>Distribution System Enhancements</v>
          </cell>
          <cell r="H1900" t="str">
            <v>T&amp;D Engineering</v>
          </cell>
          <cell r="I1900" t="str">
            <v>Performance &amp; Capacity</v>
          </cell>
        </row>
        <row r="1901">
          <cell r="A1901" t="str">
            <v>BI_SD402</v>
          </cell>
          <cell r="B1901" t="str">
            <v>SD402</v>
          </cell>
          <cell r="C1901" t="str">
            <v>BI_SD402 - Liberty Lake 12F2 - Recond Crapo At Barker Rd</v>
          </cell>
          <cell r="D1901" t="str">
            <v>ER_2232</v>
          </cell>
          <cell r="E1901" t="str">
            <v>2232</v>
          </cell>
          <cell r="F1901" t="str">
            <v>ER_2232 - East Valley Reconductor CRAPO</v>
          </cell>
          <cell r="G1901" t="str">
            <v>Regular Capital - Pre Business Case</v>
          </cell>
          <cell r="H1901" t="str">
            <v>No Function</v>
          </cell>
          <cell r="I1901" t="str">
            <v>No Driver</v>
          </cell>
        </row>
        <row r="1902">
          <cell r="A1902" t="str">
            <v>BI_SD403</v>
          </cell>
          <cell r="B1902" t="str">
            <v>SD403</v>
          </cell>
          <cell r="C1902" t="str">
            <v>BI_SD403 - East Farms 12F2 - Recond Crapo on Starr Rd</v>
          </cell>
          <cell r="D1902" t="str">
            <v>ER_2232</v>
          </cell>
          <cell r="E1902" t="str">
            <v>2232</v>
          </cell>
          <cell r="F1902" t="str">
            <v>ER_2232 - East Valley Reconductor CRAPO</v>
          </cell>
          <cell r="G1902" t="str">
            <v>Regular Capital - Pre Business Case</v>
          </cell>
          <cell r="H1902" t="str">
            <v>No Function</v>
          </cell>
          <cell r="I1902" t="str">
            <v>No Driver</v>
          </cell>
        </row>
        <row r="1903">
          <cell r="A1903" t="str">
            <v>BI_SD404</v>
          </cell>
          <cell r="B1903" t="str">
            <v>SD404</v>
          </cell>
          <cell r="C1903" t="str">
            <v>BI_SD404 - Deaconess - Install Switches and Cable</v>
          </cell>
          <cell r="D1903" t="str">
            <v>ER_2234</v>
          </cell>
          <cell r="E1903" t="str">
            <v>2234</v>
          </cell>
          <cell r="F1903" t="str">
            <v>ER_2234 - Deaconess Install</v>
          </cell>
          <cell r="G1903" t="str">
            <v>Regular Capital - Pre Business Case</v>
          </cell>
          <cell r="H1903" t="str">
            <v>No Function</v>
          </cell>
          <cell r="I1903" t="str">
            <v>No Driver</v>
          </cell>
        </row>
        <row r="1904">
          <cell r="A1904" t="str">
            <v>BI_SD407</v>
          </cell>
          <cell r="B1904" t="str">
            <v>SD407</v>
          </cell>
          <cell r="C1904" t="str">
            <v>BI_SD407 - F&amp;C 12F1 - Reconductor Tie to Nw 12F4</v>
          </cell>
          <cell r="D1904" t="str">
            <v>ER_2236</v>
          </cell>
          <cell r="E1904" t="str">
            <v>2236</v>
          </cell>
          <cell r="F1904" t="str">
            <v>ER_2236 - Francis &amp; Cedar 12F1 Reconductor</v>
          </cell>
          <cell r="G1904" t="str">
            <v>Regular Capital - Pre Business Case</v>
          </cell>
          <cell r="H1904" t="str">
            <v>No Function</v>
          </cell>
          <cell r="I1904" t="str">
            <v>No Driver</v>
          </cell>
        </row>
        <row r="1905">
          <cell r="A1905" t="str">
            <v>BI_SD408</v>
          </cell>
          <cell r="B1905" t="str">
            <v>SD408</v>
          </cell>
          <cell r="C1905" t="str">
            <v>BI_SD408 - Liberty Lake 12F2 - Recond Crapo on Henry Rd</v>
          </cell>
          <cell r="D1905" t="str">
            <v>ER_2232</v>
          </cell>
          <cell r="E1905" t="str">
            <v>2232</v>
          </cell>
          <cell r="F1905" t="str">
            <v>ER_2232 - East Valley Reconductor CRAPO</v>
          </cell>
          <cell r="G1905" t="str">
            <v>Regular Capital - Pre Business Case</v>
          </cell>
          <cell r="H1905" t="str">
            <v>No Function</v>
          </cell>
          <cell r="I1905" t="str">
            <v>No Driver</v>
          </cell>
        </row>
        <row r="1906">
          <cell r="A1906" t="str">
            <v>BI_SD409</v>
          </cell>
          <cell r="B1906" t="str">
            <v>SD409</v>
          </cell>
          <cell r="C1906" t="str">
            <v>BI_SD409 - Ne 12F3 - Bea 12F2 - Reconductor Tie</v>
          </cell>
          <cell r="D1906" t="str">
            <v>ER_2296</v>
          </cell>
          <cell r="E1906" t="str">
            <v>2296</v>
          </cell>
          <cell r="F1906" t="str">
            <v>ER_2296 - NE Sub-Increase Capacity</v>
          </cell>
          <cell r="G1906" t="str">
            <v>Regular Capital - Pre Business Case</v>
          </cell>
          <cell r="H1906" t="str">
            <v>No Function</v>
          </cell>
          <cell r="I1906" t="str">
            <v>No Driver</v>
          </cell>
        </row>
        <row r="1907">
          <cell r="A1907" t="str">
            <v>BI_SD410</v>
          </cell>
          <cell r="B1907" t="str">
            <v>SD410</v>
          </cell>
          <cell r="C1907" t="str">
            <v>BI_SD410 - NTWK Metro-Reconductor PILC</v>
          </cell>
          <cell r="D1907" t="str">
            <v>ER_2237</v>
          </cell>
          <cell r="E1907" t="str">
            <v>2237</v>
          </cell>
          <cell r="F1907" t="str">
            <v>ER_2237 - Metro FDR Upgrade</v>
          </cell>
          <cell r="G1907" t="str">
            <v>Downtown Network - Performance &amp; Capacity</v>
          </cell>
          <cell r="H1907" t="str">
            <v>Downtown Network</v>
          </cell>
          <cell r="I1907" t="str">
            <v>Performance &amp; Capacity</v>
          </cell>
        </row>
        <row r="1908">
          <cell r="A1908" t="str">
            <v>BI_SD411</v>
          </cell>
          <cell r="B1908" t="str">
            <v>SD411</v>
          </cell>
          <cell r="C1908" t="str">
            <v>BI_SD411 - Ross Park 12F4 Reconductor on Astor</v>
          </cell>
          <cell r="D1908" t="str">
            <v>ER_2245</v>
          </cell>
          <cell r="E1908" t="str">
            <v>2245</v>
          </cell>
          <cell r="F1908" t="str">
            <v>ER_2245 - ROS 12F4 Reconductor</v>
          </cell>
          <cell r="G1908" t="str">
            <v>Regular Capital - Pre Business Case</v>
          </cell>
          <cell r="H1908" t="str">
            <v>No Function</v>
          </cell>
          <cell r="I1908" t="str">
            <v>No Driver</v>
          </cell>
        </row>
        <row r="1909">
          <cell r="A1909" t="str">
            <v>BI_SD412</v>
          </cell>
          <cell r="B1909" t="str">
            <v>SD412</v>
          </cell>
          <cell r="C1909" t="str">
            <v>BI_SD412 - East Farms 12F1 - Reconductor 1.5 Miles</v>
          </cell>
          <cell r="D1909" t="str">
            <v>ER_2514</v>
          </cell>
          <cell r="E1909" t="str">
            <v>2514</v>
          </cell>
          <cell r="F1909" t="str">
            <v>ER_2514 - Distribution - Spokane North &amp; West</v>
          </cell>
          <cell r="G1909" t="str">
            <v>Distribution System Enhancements</v>
          </cell>
          <cell r="H1909" t="str">
            <v>T&amp;D Engineering</v>
          </cell>
          <cell r="I1909" t="str">
            <v>Performance &amp; Capacity</v>
          </cell>
        </row>
        <row r="1910">
          <cell r="A1910" t="str">
            <v>BI_SD413</v>
          </cell>
          <cell r="B1910" t="str">
            <v>SD413</v>
          </cell>
          <cell r="C1910" t="str">
            <v>BI_SD413 - Deer Park 12F1 - Midline Recloser</v>
          </cell>
          <cell r="D1910" t="str">
            <v>ER_2248</v>
          </cell>
          <cell r="E1910" t="str">
            <v>2248</v>
          </cell>
          <cell r="F1910" t="str">
            <v>ER_2248 - Deer Park 12F1 Recloser</v>
          </cell>
          <cell r="G1910" t="str">
            <v>Regular Capital - Pre Business Case</v>
          </cell>
          <cell r="H1910" t="str">
            <v>No Function</v>
          </cell>
          <cell r="I1910" t="str">
            <v>No Driver</v>
          </cell>
        </row>
        <row r="1911">
          <cell r="A1911" t="str">
            <v>BI_SD414</v>
          </cell>
          <cell r="B1911" t="str">
            <v>SD414</v>
          </cell>
          <cell r="C1911" t="str">
            <v>BI_SD414 - Millwood 12F1 - Reconductor 0.8 Miles</v>
          </cell>
          <cell r="D1911" t="str">
            <v>ER_2514</v>
          </cell>
          <cell r="E1911" t="str">
            <v>2514</v>
          </cell>
          <cell r="F1911" t="str">
            <v>ER_2514 - Distribution - Spokane North &amp; West</v>
          </cell>
          <cell r="G1911" t="str">
            <v>Distribution System Enhancements</v>
          </cell>
          <cell r="H1911" t="str">
            <v>T&amp;D Engineering</v>
          </cell>
          <cell r="I1911" t="str">
            <v>Performance &amp; Capacity</v>
          </cell>
        </row>
        <row r="1912">
          <cell r="A1912" t="str">
            <v>BI_SD415</v>
          </cell>
          <cell r="B1912" t="str">
            <v>SD415</v>
          </cell>
          <cell r="C1912" t="str">
            <v>BI_SD415 - Millwood 12F4 - Reconductor 0.3 Miles</v>
          </cell>
          <cell r="D1912" t="str">
            <v>ER_2283</v>
          </cell>
          <cell r="E1912" t="str">
            <v>2283</v>
          </cell>
          <cell r="F1912" t="str">
            <v>ER_2283 - Millwood Sub - Rebuild</v>
          </cell>
          <cell r="G1912" t="str">
            <v>Substation - Station Rebuilds Program</v>
          </cell>
          <cell r="H1912" t="str">
            <v>T&amp;D Engineering</v>
          </cell>
          <cell r="I1912" t="str">
            <v>Asset Condition</v>
          </cell>
        </row>
        <row r="1913">
          <cell r="A1913" t="str">
            <v>BI_SD416</v>
          </cell>
          <cell r="B1913" t="str">
            <v>SD416</v>
          </cell>
          <cell r="C1913" t="str">
            <v>BI_SD416 - SUN12F2 - Replace Sw 475 w/ Recloser</v>
          </cell>
          <cell r="D1913" t="str">
            <v>ER_2514</v>
          </cell>
          <cell r="E1913" t="str">
            <v>2514</v>
          </cell>
          <cell r="F1913" t="str">
            <v>ER_2514 - Distribution - Spokane North &amp; West</v>
          </cell>
          <cell r="G1913" t="str">
            <v>Distribution System Enhancements</v>
          </cell>
          <cell r="H1913" t="str">
            <v>T&amp;D Engineering</v>
          </cell>
          <cell r="I1913" t="str">
            <v>Performance &amp; Capacity</v>
          </cell>
        </row>
        <row r="1914">
          <cell r="A1914" t="str">
            <v>BI_SD417</v>
          </cell>
          <cell r="B1914" t="str">
            <v>SD417</v>
          </cell>
          <cell r="C1914" t="str">
            <v>BI_SD417 - Indian Tr 12F2 - Dr Prk 12F1: Imp FDR tie capacity</v>
          </cell>
          <cell r="D1914" t="str">
            <v>ER_2514</v>
          </cell>
          <cell r="E1914" t="str">
            <v>2514</v>
          </cell>
          <cell r="F1914" t="str">
            <v>ER_2514 - Distribution - Spokane North &amp; West</v>
          </cell>
          <cell r="G1914" t="str">
            <v>Distribution System Enhancements</v>
          </cell>
          <cell r="H1914" t="str">
            <v>T&amp;D Engineering</v>
          </cell>
          <cell r="I1914" t="str">
            <v>Performance &amp; Capacity</v>
          </cell>
        </row>
        <row r="1915">
          <cell r="A1915" t="str">
            <v>BI_SD418</v>
          </cell>
          <cell r="B1915" t="str">
            <v>SD418</v>
          </cell>
          <cell r="C1915" t="str">
            <v>BI_SD418 - Post St E - Recond PILC</v>
          </cell>
          <cell r="D1915" t="str">
            <v>ER_2251</v>
          </cell>
          <cell r="E1915" t="str">
            <v>2251</v>
          </cell>
          <cell r="F1915" t="str">
            <v>ER_2251 - Post St-Improvement/Upgrades</v>
          </cell>
          <cell r="G1915" t="str">
            <v>Downtown Network - Performance &amp; Capacity</v>
          </cell>
          <cell r="H1915" t="str">
            <v>Downtown Network</v>
          </cell>
          <cell r="I1915" t="str">
            <v>Performance &amp; Capacity</v>
          </cell>
        </row>
        <row r="1916">
          <cell r="A1916" t="str">
            <v>BI_SD419</v>
          </cell>
          <cell r="B1916" t="str">
            <v>SD419</v>
          </cell>
          <cell r="C1916" t="str">
            <v>BI_SD419 - MIRABEAU PKWY CONDUIT</v>
          </cell>
          <cell r="D1916" t="str">
            <v>ER_2514</v>
          </cell>
          <cell r="E1916" t="str">
            <v>2514</v>
          </cell>
          <cell r="F1916" t="str">
            <v>ER_2514 - Distribution - Spokane North &amp; West</v>
          </cell>
          <cell r="G1916" t="str">
            <v>Distribution System Enhancements</v>
          </cell>
          <cell r="H1916" t="str">
            <v>T&amp;D Engineering</v>
          </cell>
          <cell r="I1916" t="str">
            <v>Performance &amp; Capacity</v>
          </cell>
        </row>
        <row r="1917">
          <cell r="A1917" t="str">
            <v>BI_SD420</v>
          </cell>
          <cell r="B1917" t="str">
            <v>SD420</v>
          </cell>
          <cell r="C1917" t="str">
            <v>BI_SD420 - BEA12F1 Feeder Upgrade</v>
          </cell>
          <cell r="D1917" t="str">
            <v>ER_2599</v>
          </cell>
          <cell r="E1917" t="str">
            <v>2599</v>
          </cell>
          <cell r="F1917" t="str">
            <v>ER_2599 - Grid Mod Automation</v>
          </cell>
          <cell r="G1917" t="str">
            <v>Distribution Grid Modernization</v>
          </cell>
          <cell r="H1917" t="str">
            <v>T&amp;D Operations</v>
          </cell>
          <cell r="I1917" t="str">
            <v>Asset Condition</v>
          </cell>
        </row>
        <row r="1918">
          <cell r="A1918" t="str">
            <v>BI_SD421</v>
          </cell>
          <cell r="B1918" t="str">
            <v>SD421</v>
          </cell>
          <cell r="C1918" t="str">
            <v>BI_SD421 - Irvin Sub Distribution Construction</v>
          </cell>
          <cell r="D1918" t="str">
            <v>ER_2446</v>
          </cell>
          <cell r="E1918" t="str">
            <v>2446</v>
          </cell>
          <cell r="F1918" t="str">
            <v>ER_2446 - Irvin Sub - New Construction</v>
          </cell>
          <cell r="G1918" t="str">
            <v>Spokane Valley Transmission Reinforcement Project</v>
          </cell>
          <cell r="H1918" t="str">
            <v>T&amp;D Engineering</v>
          </cell>
          <cell r="I1918" t="str">
            <v>Mandatory &amp; Compliance</v>
          </cell>
        </row>
        <row r="1919">
          <cell r="A1919" t="str">
            <v>BI_SD422</v>
          </cell>
          <cell r="B1919" t="str">
            <v>SD422</v>
          </cell>
          <cell r="C1919" t="str">
            <v>BI_SD422 - Irvin Sub Opportunity Distribution</v>
          </cell>
          <cell r="D1919" t="str">
            <v>ER_2274</v>
          </cell>
          <cell r="E1919" t="str">
            <v>2274</v>
          </cell>
          <cell r="F1919" t="str">
            <v>ER_2274 - New Substations</v>
          </cell>
          <cell r="G1919" t="str">
            <v>Substation - New Distribution Station Capacity Program</v>
          </cell>
          <cell r="H1919" t="str">
            <v>T&amp;D Engineering</v>
          </cell>
          <cell r="I1919" t="str">
            <v>Performance &amp; Capacity</v>
          </cell>
        </row>
        <row r="1920">
          <cell r="A1920" t="str">
            <v>BI_SD424</v>
          </cell>
          <cell r="B1920" t="str">
            <v>SD424</v>
          </cell>
          <cell r="C1920" t="str">
            <v>BI_SD424 - Hawthorne Substation - New (Distribution)</v>
          </cell>
          <cell r="D1920" t="str">
            <v>ER_2274</v>
          </cell>
          <cell r="E1920" t="str">
            <v>2274</v>
          </cell>
          <cell r="F1920" t="str">
            <v>ER_2274 - New Substations</v>
          </cell>
          <cell r="G1920" t="str">
            <v>Substation - New Distribution Station Capacity Program</v>
          </cell>
          <cell r="H1920" t="str">
            <v>T&amp;D Engineering</v>
          </cell>
          <cell r="I1920" t="str">
            <v>Performance &amp; Capacity</v>
          </cell>
        </row>
        <row r="1921">
          <cell r="A1921" t="str">
            <v>BI_SD500</v>
          </cell>
          <cell r="B1921" t="str">
            <v>SD500</v>
          </cell>
          <cell r="C1921" t="str">
            <v>BI_SD500 - Ft Wright 12F4 recond</v>
          </cell>
          <cell r="D1921" t="str">
            <v>ER_2514</v>
          </cell>
          <cell r="E1921" t="str">
            <v>2514</v>
          </cell>
          <cell r="F1921" t="str">
            <v>ER_2514 - Distribution - Spokane North &amp; West</v>
          </cell>
          <cell r="G1921" t="str">
            <v>Distribution System Enhancements</v>
          </cell>
          <cell r="H1921" t="str">
            <v>T&amp;D Engineering</v>
          </cell>
          <cell r="I1921" t="str">
            <v>Performance &amp; Capacity</v>
          </cell>
        </row>
        <row r="1922">
          <cell r="A1922" t="str">
            <v>BI_SD501</v>
          </cell>
          <cell r="B1922" t="str">
            <v>SD501</v>
          </cell>
          <cell r="C1922" t="str">
            <v>BI_SD501 - NTWK Post St - Reconductor PILC</v>
          </cell>
          <cell r="D1922" t="str">
            <v>ER_2251</v>
          </cell>
          <cell r="E1922" t="str">
            <v>2251</v>
          </cell>
          <cell r="F1922" t="str">
            <v>ER_2251 - Post St-Improvement/Upgrades</v>
          </cell>
          <cell r="G1922" t="str">
            <v>Downtown Network - Performance &amp; Capacity</v>
          </cell>
          <cell r="H1922" t="str">
            <v>Downtown Network</v>
          </cell>
          <cell r="I1922" t="str">
            <v>Performance &amp; Capacity</v>
          </cell>
        </row>
        <row r="1923">
          <cell r="A1923" t="str">
            <v>BI_SD502</v>
          </cell>
          <cell r="B1923" t="str">
            <v>SD502</v>
          </cell>
          <cell r="C1923" t="str">
            <v>BI_SD502 - Northeast 115 sub split 13 kv bus</v>
          </cell>
          <cell r="D1923" t="str">
            <v>ER_2296</v>
          </cell>
          <cell r="E1923" t="str">
            <v>2296</v>
          </cell>
          <cell r="F1923" t="str">
            <v>ER_2296 - NE Sub-Increase Capacity</v>
          </cell>
          <cell r="G1923" t="str">
            <v>Regular Capital - Pre Business Case</v>
          </cell>
          <cell r="H1923" t="str">
            <v>No Function</v>
          </cell>
          <cell r="I1923" t="str">
            <v>No Driver</v>
          </cell>
        </row>
        <row r="1924">
          <cell r="A1924" t="str">
            <v>BI_SD503</v>
          </cell>
          <cell r="B1924" t="str">
            <v>SD503</v>
          </cell>
          <cell r="C1924" t="str">
            <v>BI_SD503 - Northeast 12F3 recond</v>
          </cell>
          <cell r="D1924" t="str">
            <v>ER_2296</v>
          </cell>
          <cell r="E1924" t="str">
            <v>2296</v>
          </cell>
          <cell r="F1924" t="str">
            <v>ER_2296 - NE Sub-Increase Capacity</v>
          </cell>
          <cell r="G1924" t="str">
            <v>Regular Capital - Pre Business Case</v>
          </cell>
          <cell r="H1924" t="str">
            <v>No Function</v>
          </cell>
          <cell r="I1924" t="str">
            <v>No Driver</v>
          </cell>
        </row>
        <row r="1925">
          <cell r="A1925" t="str">
            <v>BI_SD504</v>
          </cell>
          <cell r="B1925" t="str">
            <v>SD504</v>
          </cell>
          <cell r="C1925" t="str">
            <v>BI_SD504 - Ross Park 12F7 &amp; 12F8 const</v>
          </cell>
          <cell r="D1925" t="str">
            <v>ER_2312</v>
          </cell>
          <cell r="E1925" t="str">
            <v>2312</v>
          </cell>
          <cell r="F1925" t="str">
            <v>ER_2312 - Ross Park 115 Sub- Add 3rd Xfmr &amp; 2 Fdrs</v>
          </cell>
          <cell r="G1925" t="str">
            <v>Regular Capital - Pre Business Case</v>
          </cell>
          <cell r="H1925" t="str">
            <v>No Function</v>
          </cell>
          <cell r="I1925" t="str">
            <v>No Driver</v>
          </cell>
        </row>
        <row r="1926">
          <cell r="A1926" t="str">
            <v>BI_SD505</v>
          </cell>
          <cell r="B1926" t="str">
            <v>SD505</v>
          </cell>
          <cell r="C1926" t="str">
            <v>BI_SD505 - Hallett &amp; White 12F2 - Construct feeder</v>
          </cell>
          <cell r="D1926" t="str">
            <v>ER_2316</v>
          </cell>
          <cell r="E1926" t="str">
            <v>2316</v>
          </cell>
          <cell r="F1926" t="str">
            <v>ER_2316 - Hallett &amp; White 115 Sub-Increase Capacity</v>
          </cell>
          <cell r="G1926" t="str">
            <v>Regular Capital - Pre Business Case</v>
          </cell>
          <cell r="H1926" t="str">
            <v>No Function</v>
          </cell>
          <cell r="I1926" t="str">
            <v>No Driver</v>
          </cell>
        </row>
        <row r="1927">
          <cell r="A1927" t="str">
            <v>BI_SD506</v>
          </cell>
          <cell r="B1927" t="str">
            <v>SD506</v>
          </cell>
          <cell r="C1927" t="str">
            <v>BI_SD506 - Lyons &amp; Standard 12F6 - Construct feeder</v>
          </cell>
          <cell r="D1927" t="str">
            <v>ER_2204</v>
          </cell>
          <cell r="E1927" t="str">
            <v>2204</v>
          </cell>
          <cell r="F1927" t="str">
            <v>ER_2204 - Substation Rebuilds</v>
          </cell>
          <cell r="G1927" t="str">
            <v>Substation - Station Rebuilds Program</v>
          </cell>
          <cell r="H1927" t="str">
            <v>T&amp;D Engineering</v>
          </cell>
          <cell r="I1927" t="str">
            <v>Asset Condition</v>
          </cell>
        </row>
        <row r="1928">
          <cell r="A1928" t="str">
            <v>BI_SD507</v>
          </cell>
          <cell r="B1928" t="str">
            <v>SD507</v>
          </cell>
          <cell r="C1928" t="str">
            <v>BI_SD507 - Ninth &amp; Cent 12F1 - Recond tie to Bea 12F6</v>
          </cell>
          <cell r="D1928" t="str">
            <v>ER_2514</v>
          </cell>
          <cell r="E1928" t="str">
            <v>2514</v>
          </cell>
          <cell r="F1928" t="str">
            <v>ER_2514 - Distribution - Spokane North &amp; West</v>
          </cell>
          <cell r="G1928" t="str">
            <v>Distribution System Enhancements</v>
          </cell>
          <cell r="H1928" t="str">
            <v>T&amp;D Engineering</v>
          </cell>
          <cell r="I1928" t="str">
            <v>Performance &amp; Capacity</v>
          </cell>
        </row>
        <row r="1929">
          <cell r="A1929" t="str">
            <v>BI_SD508</v>
          </cell>
          <cell r="B1929" t="str">
            <v>SD508</v>
          </cell>
          <cell r="C1929" t="str">
            <v>BI_SD508 - Ninth &amp; Central 12F2 - Chester 12F2 tie</v>
          </cell>
          <cell r="D1929" t="str">
            <v>ER_2514</v>
          </cell>
          <cell r="E1929" t="str">
            <v>2514</v>
          </cell>
          <cell r="F1929" t="str">
            <v>ER_2514 - Distribution - Spokane North &amp; West</v>
          </cell>
          <cell r="G1929" t="str">
            <v>Distribution System Enhancements</v>
          </cell>
          <cell r="H1929" t="str">
            <v>T&amp;D Engineering</v>
          </cell>
          <cell r="I1929" t="str">
            <v>Performance &amp; Capacity</v>
          </cell>
        </row>
        <row r="1930">
          <cell r="A1930" t="str">
            <v>BI_SD509</v>
          </cell>
          <cell r="B1930" t="str">
            <v>SD509</v>
          </cell>
          <cell r="C1930" t="str">
            <v>BI_SD509 - Silver Lake 12F1 - Recond 2.1 mi</v>
          </cell>
          <cell r="D1930" t="str">
            <v>ER_2514</v>
          </cell>
          <cell r="E1930" t="str">
            <v>2514</v>
          </cell>
          <cell r="F1930" t="str">
            <v>ER_2514 - Distribution - Spokane North &amp; West</v>
          </cell>
          <cell r="G1930" t="str">
            <v>Distribution System Enhancements</v>
          </cell>
          <cell r="H1930" t="str">
            <v>T&amp;D Engineering</v>
          </cell>
          <cell r="I1930" t="str">
            <v>Performance &amp; Capacity</v>
          </cell>
        </row>
        <row r="1931">
          <cell r="A1931" t="str">
            <v>BI_SD510</v>
          </cell>
          <cell r="B1931" t="str">
            <v>SD510</v>
          </cell>
          <cell r="C1931" t="str">
            <v>BI_SD510 - Third &amp; Hatch 12F1 - Construct 3HT 12F7 tie</v>
          </cell>
          <cell r="D1931" t="str">
            <v>ER_2514</v>
          </cell>
          <cell r="E1931" t="str">
            <v>2514</v>
          </cell>
          <cell r="F1931" t="str">
            <v>ER_2514 - Distribution - Spokane North &amp; West</v>
          </cell>
          <cell r="G1931" t="str">
            <v>Distribution System Enhancements</v>
          </cell>
          <cell r="H1931" t="str">
            <v>T&amp;D Engineering</v>
          </cell>
          <cell r="I1931" t="str">
            <v>Performance &amp; Capacity</v>
          </cell>
        </row>
        <row r="1932">
          <cell r="A1932" t="str">
            <v>BI_SD511</v>
          </cell>
          <cell r="B1932" t="str">
            <v>SD511</v>
          </cell>
          <cell r="C1932" t="str">
            <v>BI_SD511 - Airway Heights 12F3 - Construct feeder</v>
          </cell>
          <cell r="D1932" t="str">
            <v>ER_2335</v>
          </cell>
          <cell r="E1932" t="str">
            <v>2335</v>
          </cell>
          <cell r="F1932" t="str">
            <v>ER_2335 - Airway Heights - Add 12F3</v>
          </cell>
          <cell r="G1932" t="str">
            <v>Regular Capital - Pre Business Case</v>
          </cell>
          <cell r="H1932" t="str">
            <v>No Function</v>
          </cell>
          <cell r="I1932" t="str">
            <v>No Driver</v>
          </cell>
        </row>
        <row r="1933">
          <cell r="A1933" t="str">
            <v>BI_SD512</v>
          </cell>
          <cell r="B1933" t="str">
            <v>SD512</v>
          </cell>
          <cell r="C1933" t="str">
            <v>BI_SD512 - Milan 12F2 - Construct new feeder</v>
          </cell>
          <cell r="D1933" t="str">
            <v>ER_2337</v>
          </cell>
          <cell r="E1933" t="str">
            <v>2337</v>
          </cell>
          <cell r="F1933" t="str">
            <v>ER_2337 - Milan 115 - Add Second Xfmr and 12F2</v>
          </cell>
          <cell r="G1933" t="str">
            <v>Regular Capital - Pre Business Case</v>
          </cell>
          <cell r="H1933" t="str">
            <v>No Function</v>
          </cell>
          <cell r="I1933" t="str">
            <v>No Driver</v>
          </cell>
        </row>
        <row r="1934">
          <cell r="A1934" t="str">
            <v>BI_SD513</v>
          </cell>
          <cell r="B1934" t="str">
            <v>SD513</v>
          </cell>
          <cell r="C1934" t="str">
            <v>BI_SD513 - C&amp;W 12F4/3HT 12F7 - New Fdr tie</v>
          </cell>
          <cell r="D1934" t="str">
            <v>ER_2514</v>
          </cell>
          <cell r="E1934" t="str">
            <v>2514</v>
          </cell>
          <cell r="F1934" t="str">
            <v>ER_2514 - Distribution - Spokane North &amp; West</v>
          </cell>
          <cell r="G1934" t="str">
            <v>Distribution System Enhancements</v>
          </cell>
          <cell r="H1934" t="str">
            <v>T&amp;D Engineering</v>
          </cell>
          <cell r="I1934" t="str">
            <v>Performance &amp; Capacity</v>
          </cell>
        </row>
        <row r="1935">
          <cell r="A1935" t="str">
            <v>BI_SD514</v>
          </cell>
          <cell r="B1935" t="str">
            <v>SD514</v>
          </cell>
          <cell r="C1935" t="str">
            <v>BI_SD514 - Chester 12F4 - Reconductor</v>
          </cell>
          <cell r="D1935" t="str">
            <v>ER_2514</v>
          </cell>
          <cell r="E1935" t="str">
            <v>2514</v>
          </cell>
          <cell r="F1935" t="str">
            <v>ER_2514 - Distribution - Spokane North &amp; West</v>
          </cell>
          <cell r="G1935" t="str">
            <v>Distribution System Enhancements</v>
          </cell>
          <cell r="H1935" t="str">
            <v>T&amp;D Engineering</v>
          </cell>
          <cell r="I1935" t="str">
            <v>Performance &amp; Capacity</v>
          </cell>
        </row>
        <row r="1936">
          <cell r="A1936" t="str">
            <v>BI_SD515</v>
          </cell>
          <cell r="B1936" t="str">
            <v>SD515</v>
          </cell>
          <cell r="C1936" t="str">
            <v>BI_SD515 - Liberty Lake 12F1 - Rebuild</v>
          </cell>
          <cell r="D1936" t="str">
            <v>ER_2351</v>
          </cell>
          <cell r="E1936" t="str">
            <v>2351</v>
          </cell>
          <cell r="F1936" t="str">
            <v>ER_2351 - Liberty Lake 12F1 - Rebuild 2/0 to 556</v>
          </cell>
          <cell r="G1936" t="str">
            <v>Regular Capital - Pre Business Case</v>
          </cell>
          <cell r="H1936" t="str">
            <v>No Function</v>
          </cell>
          <cell r="I1936" t="str">
            <v>No Driver</v>
          </cell>
        </row>
        <row r="1937">
          <cell r="A1937" t="str">
            <v>BI_SD516</v>
          </cell>
          <cell r="B1937" t="str">
            <v>SD516</v>
          </cell>
          <cell r="C1937" t="str">
            <v>BI_SD516 - Ninth &amp; Cent 12F1/12F3 - Recond 1 mi</v>
          </cell>
          <cell r="D1937" t="str">
            <v>ER_2352</v>
          </cell>
          <cell r="E1937" t="str">
            <v>2352</v>
          </cell>
          <cell r="F1937" t="str">
            <v>ER_2352 - Ninth &amp; Central 12F1/12F3 - Reconductor 1 mile</v>
          </cell>
          <cell r="G1937" t="str">
            <v>Regular Capital - Pre Business Case</v>
          </cell>
          <cell r="H1937" t="str">
            <v>No Function</v>
          </cell>
          <cell r="I1937" t="str">
            <v>No Driver</v>
          </cell>
        </row>
        <row r="1938">
          <cell r="A1938" t="str">
            <v>BI_SD517</v>
          </cell>
          <cell r="B1938" t="str">
            <v>SD517</v>
          </cell>
          <cell r="C1938" t="str">
            <v>BI_SD517 - Ninth &amp; Cent 12F3/Bea 12F1-Recond 1Mi</v>
          </cell>
          <cell r="D1938" t="str">
            <v>ER_2514</v>
          </cell>
          <cell r="E1938" t="str">
            <v>2514</v>
          </cell>
          <cell r="F1938" t="str">
            <v>ER_2514 - Distribution - Spokane North &amp; West</v>
          </cell>
          <cell r="G1938" t="str">
            <v>Distribution System Enhancements</v>
          </cell>
          <cell r="H1938" t="str">
            <v>T&amp;D Engineering</v>
          </cell>
          <cell r="I1938" t="str">
            <v>Performance &amp; Capacity</v>
          </cell>
        </row>
        <row r="1939">
          <cell r="A1939" t="str">
            <v>BI_SD518</v>
          </cell>
          <cell r="B1939" t="str">
            <v>SD518</v>
          </cell>
          <cell r="C1939" t="str">
            <v>BI_SD518 - Post St. 12F1 - Rplc cable Upper Fls conduit</v>
          </cell>
          <cell r="D1939" t="str">
            <v>ER_2354</v>
          </cell>
          <cell r="E1939" t="str">
            <v>2354</v>
          </cell>
          <cell r="F1939" t="str">
            <v>ER_2354 - Post St 12F1 - Rebuild conduits Riverfront Park</v>
          </cell>
          <cell r="G1939" t="str">
            <v>Regular Capital - Pre Business Case</v>
          </cell>
          <cell r="H1939" t="str">
            <v>No Function</v>
          </cell>
          <cell r="I1939" t="str">
            <v>No Driver</v>
          </cell>
        </row>
        <row r="1940">
          <cell r="A1940" t="str">
            <v>BI_SD519</v>
          </cell>
          <cell r="B1940" t="str">
            <v>SD519</v>
          </cell>
          <cell r="C1940" t="str">
            <v>BI_SD519 - Spokane Airport-Incr dist sys capacity</v>
          </cell>
          <cell r="D1940" t="str">
            <v>ER_2355</v>
          </cell>
          <cell r="E1940" t="str">
            <v>2355</v>
          </cell>
          <cell r="F1940" t="str">
            <v>ER_2355 - Spokane Airport-Increase distrib system capacity</v>
          </cell>
          <cell r="G1940" t="str">
            <v>Regular Capital - Pre Business Case</v>
          </cell>
          <cell r="H1940" t="str">
            <v>No Function</v>
          </cell>
          <cell r="I1940" t="str">
            <v>No Driver</v>
          </cell>
        </row>
        <row r="1941">
          <cell r="A1941" t="str">
            <v>BI_SD520</v>
          </cell>
          <cell r="B1941" t="str">
            <v>SD520</v>
          </cell>
          <cell r="C1941" t="str">
            <v>BI_SD520 - Third &amp; Hatch 12F4 - Reconductor</v>
          </cell>
          <cell r="D1941" t="str">
            <v>ER_2514</v>
          </cell>
          <cell r="E1941" t="str">
            <v>2514</v>
          </cell>
          <cell r="F1941" t="str">
            <v>ER_2514 - Distribution - Spokane North &amp; West</v>
          </cell>
          <cell r="G1941" t="str">
            <v>Distribution System Enhancements</v>
          </cell>
          <cell r="H1941" t="str">
            <v>T&amp;D Engineering</v>
          </cell>
          <cell r="I1941" t="str">
            <v>Performance &amp; Capacity</v>
          </cell>
        </row>
        <row r="1942">
          <cell r="A1942" t="str">
            <v>BI_SD521</v>
          </cell>
          <cell r="B1942" t="str">
            <v>SD521</v>
          </cell>
          <cell r="C1942" t="str">
            <v>BI_SD521 - Hallett &amp; White Sub - Increase Capacity - Goodrich</v>
          </cell>
          <cell r="D1942" t="str">
            <v>ER_2359</v>
          </cell>
          <cell r="E1942" t="str">
            <v>2359</v>
          </cell>
          <cell r="F1942" t="str">
            <v>ER_2359 - Hallett &amp; White Sub - Increase Capacity - Goodrich</v>
          </cell>
          <cell r="G1942" t="str">
            <v>Regular Capital - Pre Business Case</v>
          </cell>
          <cell r="H1942" t="str">
            <v>No Function</v>
          </cell>
          <cell r="I1942" t="str">
            <v>No Driver</v>
          </cell>
        </row>
        <row r="1943">
          <cell r="A1943" t="str">
            <v>BI_SD522</v>
          </cell>
          <cell r="B1943" t="str">
            <v>SD522</v>
          </cell>
          <cell r="C1943" t="str">
            <v>BI_SD522 - Downtown West - Distribution Integration</v>
          </cell>
          <cell r="D1943" t="str">
            <v>ER_2274</v>
          </cell>
          <cell r="E1943" t="str">
            <v>2274</v>
          </cell>
          <cell r="F1943" t="str">
            <v>ER_2274 - New Substations</v>
          </cell>
          <cell r="G1943" t="str">
            <v>Substation - New Distribution Station Capacity Program</v>
          </cell>
          <cell r="H1943" t="str">
            <v>T&amp;D Engineering</v>
          </cell>
          <cell r="I1943" t="str">
            <v>Performance &amp; Capacity</v>
          </cell>
        </row>
        <row r="1944">
          <cell r="A1944" t="str">
            <v>BI_SD523</v>
          </cell>
          <cell r="B1944" t="str">
            <v>SD523</v>
          </cell>
          <cell r="C1944" t="str">
            <v>BI_SD523 - Barker 12F1 - Liberty Lk 12F2 on Mission</v>
          </cell>
          <cell r="D1944" t="str">
            <v>ER_2514</v>
          </cell>
          <cell r="E1944" t="str">
            <v>2514</v>
          </cell>
          <cell r="F1944" t="str">
            <v>ER_2514 - Distribution - Spokane North &amp; West</v>
          </cell>
          <cell r="G1944" t="str">
            <v>Distribution System Enhancements</v>
          </cell>
          <cell r="H1944" t="str">
            <v>T&amp;D Engineering</v>
          </cell>
          <cell r="I1944" t="str">
            <v>Performance &amp; Capacity</v>
          </cell>
        </row>
        <row r="1945">
          <cell r="A1945" t="str">
            <v>BI_SD524</v>
          </cell>
          <cell r="B1945" t="str">
            <v>SD524</v>
          </cell>
          <cell r="C1945" t="str">
            <v>BI_SD524 - WAK12F1 - 12F4 Tie</v>
          </cell>
          <cell r="D1945" t="str">
            <v>ER_2514</v>
          </cell>
          <cell r="E1945" t="str">
            <v>2514</v>
          </cell>
          <cell r="F1945" t="str">
            <v>ER_2514 - Distribution - Spokane North &amp; West</v>
          </cell>
          <cell r="G1945" t="str">
            <v>Distribution System Enhancements</v>
          </cell>
          <cell r="H1945" t="str">
            <v>T&amp;D Engineering</v>
          </cell>
          <cell r="I1945" t="str">
            <v>Performance &amp; Capacity</v>
          </cell>
        </row>
        <row r="1946">
          <cell r="A1946" t="str">
            <v>BI_SD525</v>
          </cell>
          <cell r="B1946" t="str">
            <v>SD525</v>
          </cell>
          <cell r="C1946" t="str">
            <v>BI_SD525 - SUN12F4 - Reconductor 2/0 @ SIA</v>
          </cell>
          <cell r="D1946" t="str">
            <v>ER_2514</v>
          </cell>
          <cell r="E1946" t="str">
            <v>2514</v>
          </cell>
          <cell r="F1946" t="str">
            <v>ER_2514 - Distribution - Spokane North &amp; West</v>
          </cell>
          <cell r="G1946" t="str">
            <v>Distribution System Enhancements</v>
          </cell>
          <cell r="H1946" t="str">
            <v>T&amp;D Engineering</v>
          </cell>
          <cell r="I1946" t="str">
            <v>Performance &amp; Capacity</v>
          </cell>
        </row>
        <row r="1947">
          <cell r="A1947" t="str">
            <v>BI_SD526</v>
          </cell>
          <cell r="B1947" t="str">
            <v>SD526</v>
          </cell>
          <cell r="C1947" t="str">
            <v>BI_SD526 - WAK12F2 Feeder Upgrade</v>
          </cell>
          <cell r="D1947" t="str">
            <v>ER_2470</v>
          </cell>
          <cell r="E1947" t="str">
            <v>2470</v>
          </cell>
          <cell r="F1947" t="str">
            <v>ER_2470 - Dist Grid Modernization</v>
          </cell>
          <cell r="G1947" t="str">
            <v>Distribution Grid Modernization</v>
          </cell>
          <cell r="H1947" t="str">
            <v>T&amp;D Operations</v>
          </cell>
          <cell r="I1947" t="str">
            <v>Asset Condition</v>
          </cell>
        </row>
        <row r="1948">
          <cell r="A1948" t="str">
            <v>BI_SD527</v>
          </cell>
          <cell r="B1948" t="str">
            <v>SD527</v>
          </cell>
          <cell r="C1948" t="str">
            <v>BI_SD527 - 3HT F5-F2 Tie</v>
          </cell>
          <cell r="D1948" t="str">
            <v>ER_2514</v>
          </cell>
          <cell r="E1948" t="str">
            <v>2514</v>
          </cell>
          <cell r="F1948" t="str">
            <v>ER_2514 - Distribution - Spokane North &amp; West</v>
          </cell>
          <cell r="G1948" t="str">
            <v>Distribution System Enhancements</v>
          </cell>
          <cell r="H1948" t="str">
            <v>T&amp;D Engineering</v>
          </cell>
          <cell r="I1948" t="str">
            <v>Performance &amp; Capacity</v>
          </cell>
        </row>
        <row r="1949">
          <cell r="A1949" t="str">
            <v>BI_SD528</v>
          </cell>
          <cell r="B1949" t="str">
            <v>SD528</v>
          </cell>
          <cell r="C1949" t="str">
            <v>BI_SD528 - INT 12F2-DEE 12F1 Improve Tie</v>
          </cell>
          <cell r="D1949" t="str">
            <v>ER_2514</v>
          </cell>
          <cell r="E1949" t="str">
            <v>2514</v>
          </cell>
          <cell r="F1949" t="str">
            <v>ER_2514 - Distribution - Spokane North &amp; West</v>
          </cell>
          <cell r="G1949" t="str">
            <v>Distribution System Enhancements</v>
          </cell>
          <cell r="H1949" t="str">
            <v>T&amp;D Engineering</v>
          </cell>
          <cell r="I1949" t="str">
            <v>Performance &amp; Capacity</v>
          </cell>
        </row>
        <row r="1950">
          <cell r="A1950" t="str">
            <v>BI_SD529</v>
          </cell>
          <cell r="B1950" t="str">
            <v>SD529</v>
          </cell>
          <cell r="C1950" t="str">
            <v>BI_SD529 - Crapo Removal (aka Big R) 8 miles</v>
          </cell>
          <cell r="D1950" t="str">
            <v>ER_2414</v>
          </cell>
          <cell r="E1950" t="str">
            <v>2414</v>
          </cell>
          <cell r="F1950" t="str">
            <v>ER_2414 - Sys-Dist Reliability-Improve Worst Fdrs</v>
          </cell>
          <cell r="G1950" t="str">
            <v>Distribution System Enhancements</v>
          </cell>
          <cell r="H1950" t="str">
            <v>T&amp;D Engineering</v>
          </cell>
          <cell r="I1950" t="str">
            <v>Performance &amp; Capacity</v>
          </cell>
        </row>
        <row r="1951">
          <cell r="A1951" t="str">
            <v>BI_SD530</v>
          </cell>
          <cell r="B1951" t="str">
            <v>SD530</v>
          </cell>
          <cell r="C1951" t="str">
            <v>BI_SD530 - MIL12F2 Feeder Upgrade</v>
          </cell>
          <cell r="D1951" t="str">
            <v>ER_2470</v>
          </cell>
          <cell r="E1951" t="str">
            <v>2470</v>
          </cell>
          <cell r="F1951" t="str">
            <v>ER_2470 - Dist Grid Modernization</v>
          </cell>
          <cell r="G1951" t="str">
            <v>Distribution Grid Modernization</v>
          </cell>
          <cell r="H1951" t="str">
            <v>T&amp;D Operations</v>
          </cell>
          <cell r="I1951" t="str">
            <v>Asset Condition</v>
          </cell>
        </row>
        <row r="1952">
          <cell r="A1952" t="str">
            <v>BI_SD535</v>
          </cell>
          <cell r="B1952" t="str">
            <v>SD535</v>
          </cell>
          <cell r="C1952" t="str">
            <v>BI_SD535 - FDR Tie Pro Colton WAK 12F2</v>
          </cell>
          <cell r="D1952" t="str">
            <v>ER_2514</v>
          </cell>
          <cell r="E1952" t="str">
            <v>2514</v>
          </cell>
          <cell r="F1952" t="str">
            <v>ER_2514 - Distribution - Spokane North &amp; West</v>
          </cell>
          <cell r="G1952" t="str">
            <v>Distribution System Enhancements</v>
          </cell>
          <cell r="H1952" t="str">
            <v>T&amp;D Engineering</v>
          </cell>
          <cell r="I1952" t="str">
            <v>Performance &amp; Capacity</v>
          </cell>
        </row>
        <row r="1953">
          <cell r="A1953" t="str">
            <v>BI_SD536</v>
          </cell>
          <cell r="B1953" t="str">
            <v>SD536</v>
          </cell>
          <cell r="C1953" t="str">
            <v>BI_SD536 - Beacon-Ross Park Minor Rebuild - Distr Underbuild</v>
          </cell>
          <cell r="D1953" t="str">
            <v>ER_2057</v>
          </cell>
          <cell r="E1953" t="str">
            <v>2057</v>
          </cell>
          <cell r="F1953" t="str">
            <v>ER_2057 - Transmission Minor Rebuild</v>
          </cell>
          <cell r="G1953" t="str">
            <v>Transmission - Minor Rebuild</v>
          </cell>
          <cell r="H1953" t="str">
            <v>T&amp;D Engineering</v>
          </cell>
          <cell r="I1953" t="str">
            <v>Asset Condition</v>
          </cell>
        </row>
        <row r="1954">
          <cell r="A1954" t="str">
            <v>BI_SD537</v>
          </cell>
          <cell r="B1954" t="str">
            <v>SD537</v>
          </cell>
          <cell r="C1954" t="str">
            <v>BI_SD537 - Hallett &amp; White Subst - Expand Sub; Add Capacity</v>
          </cell>
          <cell r="D1954" t="str">
            <v>ER_1108</v>
          </cell>
          <cell r="E1954" t="str">
            <v>1108</v>
          </cell>
          <cell r="F1954" t="str">
            <v>ER_1108 - Hallett &amp; White Subst - Expand Sub; Add Capacity</v>
          </cell>
          <cell r="G1954" t="str">
            <v>New Revenue - Growth</v>
          </cell>
          <cell r="H1954" t="str">
            <v>Growth Subfunction</v>
          </cell>
          <cell r="I1954" t="str">
            <v>Customer Requested</v>
          </cell>
        </row>
        <row r="1955">
          <cell r="A1955" t="str">
            <v>BI_SD600</v>
          </cell>
          <cell r="B1955" t="str">
            <v>SD600</v>
          </cell>
          <cell r="C1955" t="str">
            <v>BI_SD600 - 3HT 12F3 Recond 2/0 Switch #980</v>
          </cell>
          <cell r="D1955" t="str">
            <v>ER_2514</v>
          </cell>
          <cell r="E1955" t="str">
            <v>2514</v>
          </cell>
          <cell r="F1955" t="str">
            <v>ER_2514 - Distribution - Spokane North &amp; West</v>
          </cell>
          <cell r="G1955" t="str">
            <v>Distribution System Enhancements</v>
          </cell>
          <cell r="H1955" t="str">
            <v>T&amp;D Engineering</v>
          </cell>
          <cell r="I1955" t="str">
            <v>Performance &amp; Capacity</v>
          </cell>
        </row>
        <row r="1956">
          <cell r="A1956" t="str">
            <v>BI_SD601</v>
          </cell>
          <cell r="B1956" t="str">
            <v>SD601</v>
          </cell>
          <cell r="C1956" t="str">
            <v>BI_SD601 - SIP General Upg</v>
          </cell>
          <cell r="D1956" t="str">
            <v>ER_2514</v>
          </cell>
          <cell r="E1956" t="str">
            <v>2514</v>
          </cell>
          <cell r="F1956" t="str">
            <v>ER_2514 - Distribution - Spokane North &amp; West</v>
          </cell>
          <cell r="G1956" t="str">
            <v>Distribution System Enhancements</v>
          </cell>
          <cell r="H1956" t="str">
            <v>T&amp;D Engineering</v>
          </cell>
          <cell r="I1956" t="str">
            <v>Performance &amp; Capacity</v>
          </cell>
        </row>
        <row r="1957">
          <cell r="A1957" t="str">
            <v>BI_SD602</v>
          </cell>
          <cell r="B1957" t="str">
            <v>SD602</v>
          </cell>
          <cell r="C1957" t="str">
            <v>BI_SD602 - Kendall Yards-Distribution Temporary Relocates</v>
          </cell>
          <cell r="D1957" t="str">
            <v>ER_2070</v>
          </cell>
          <cell r="E1957" t="str">
            <v>2070</v>
          </cell>
          <cell r="F1957" t="str">
            <v>ER_2070 - Trans/Dist/Sub Reimbursable Projects</v>
          </cell>
          <cell r="G1957" t="str">
            <v>T&amp;D Reimbursable</v>
          </cell>
          <cell r="H1957" t="str">
            <v>T&amp;D Engineering</v>
          </cell>
          <cell r="I1957" t="str">
            <v>Customer Requested</v>
          </cell>
        </row>
        <row r="1958">
          <cell r="A1958" t="str">
            <v>BI_SD603</v>
          </cell>
          <cell r="B1958" t="str">
            <v>SD603</v>
          </cell>
          <cell r="C1958" t="str">
            <v>BI_SD603 - 9CE-SUN 115kV Reconductor (UB Constr - 9CE,GLN,SE)</v>
          </cell>
          <cell r="D1958" t="str">
            <v>ER_2557</v>
          </cell>
          <cell r="E1958" t="str">
            <v>2557</v>
          </cell>
          <cell r="F1958" t="str">
            <v>ER_2557 - 9CE-Sunset 115kV Transmission Line: Rebuild</v>
          </cell>
          <cell r="G1958" t="str">
            <v>Transmission Construction - Compliance</v>
          </cell>
          <cell r="H1958" t="str">
            <v>T&amp;D Engineering</v>
          </cell>
          <cell r="I1958" t="str">
            <v>Mandatory &amp; Compliance</v>
          </cell>
        </row>
        <row r="1959">
          <cell r="A1959" t="str">
            <v>BI_SD604</v>
          </cell>
          <cell r="B1959" t="str">
            <v>SD604</v>
          </cell>
          <cell r="C1959" t="str">
            <v>BI_SD604 - Center Street Re-Alignment (ROS Substation)</v>
          </cell>
          <cell r="D1959" t="str">
            <v>ER_7131</v>
          </cell>
          <cell r="E1959" t="str">
            <v>7131</v>
          </cell>
          <cell r="F1959" t="str">
            <v>ER_7131 - COF Long Term Restructuring Plan Phase 2</v>
          </cell>
          <cell r="G1959" t="str">
            <v>Campus Repurposing Phase 2</v>
          </cell>
          <cell r="H1959" t="str">
            <v>Facilities Capital</v>
          </cell>
          <cell r="I1959" t="str">
            <v>Performance &amp; Capacity</v>
          </cell>
        </row>
        <row r="1960">
          <cell r="A1960" t="str">
            <v>BI_SD605</v>
          </cell>
          <cell r="B1960" t="str">
            <v>SD605</v>
          </cell>
          <cell r="C1960" t="str">
            <v>BI_SD605 - LIB 12F2/12F4 Feeder Tie (Trutina)</v>
          </cell>
          <cell r="D1960" t="str">
            <v>ER_2514</v>
          </cell>
          <cell r="E1960" t="str">
            <v>2514</v>
          </cell>
          <cell r="F1960" t="str">
            <v>ER_2514 - Distribution - Spokane North &amp; West</v>
          </cell>
          <cell r="G1960" t="str">
            <v>Distribution System Enhancements</v>
          </cell>
          <cell r="H1960" t="str">
            <v>T&amp;D Engineering</v>
          </cell>
          <cell r="I1960" t="str">
            <v>Performance &amp; Capacity</v>
          </cell>
        </row>
        <row r="1961">
          <cell r="A1961" t="str">
            <v>BI_SD606</v>
          </cell>
          <cell r="B1961" t="str">
            <v>SD606</v>
          </cell>
          <cell r="C1961" t="str">
            <v>BI_SD606 - East Farms: FDR Tie 12F1-12F2</v>
          </cell>
          <cell r="D1961" t="str">
            <v>ER_2514</v>
          </cell>
          <cell r="E1961" t="str">
            <v>2514</v>
          </cell>
          <cell r="F1961" t="str">
            <v>ER_2514 - Distribution - Spokane North &amp; West</v>
          </cell>
          <cell r="G1961" t="str">
            <v>Distribution System Enhancements</v>
          </cell>
          <cell r="H1961" t="str">
            <v>T&amp;D Engineering</v>
          </cell>
          <cell r="I1961" t="str">
            <v>Performance &amp; Capacity</v>
          </cell>
        </row>
        <row r="1962">
          <cell r="A1962" t="str">
            <v>BI_SD607</v>
          </cell>
          <cell r="B1962" t="str">
            <v>SD607</v>
          </cell>
          <cell r="C1962" t="str">
            <v>BI_SD607 - WAK12F2 Grid Mod Automation</v>
          </cell>
          <cell r="D1962" t="str">
            <v>ER_2599</v>
          </cell>
          <cell r="E1962" t="str">
            <v>2599</v>
          </cell>
          <cell r="F1962" t="str">
            <v>ER_2599 - Grid Mod Automation</v>
          </cell>
          <cell r="G1962" t="str">
            <v>Distribution Grid Modernization</v>
          </cell>
          <cell r="H1962" t="str">
            <v>T&amp;D Operations</v>
          </cell>
          <cell r="I1962" t="str">
            <v>Asset Condition</v>
          </cell>
        </row>
        <row r="1963">
          <cell r="A1963" t="str">
            <v>BI_SD608</v>
          </cell>
          <cell r="B1963" t="str">
            <v>SD608</v>
          </cell>
          <cell r="C1963" t="str">
            <v>BI_SD608 - MIL12F2 Grid Mod Automation</v>
          </cell>
          <cell r="D1963" t="str">
            <v>ER_2599</v>
          </cell>
          <cell r="E1963" t="str">
            <v>2599</v>
          </cell>
          <cell r="F1963" t="str">
            <v>ER_2599 - Grid Mod Automation</v>
          </cell>
          <cell r="G1963" t="str">
            <v>Distribution Grid Modernization</v>
          </cell>
          <cell r="H1963" t="str">
            <v>T&amp;D Operations</v>
          </cell>
          <cell r="I1963" t="str">
            <v>Asset Condition</v>
          </cell>
        </row>
        <row r="1964">
          <cell r="A1964" t="str">
            <v>BI_SD609</v>
          </cell>
          <cell r="B1964" t="str">
            <v>SD609</v>
          </cell>
          <cell r="C1964" t="str">
            <v>BI_SD609 - SPR761 Grid Mod Automation</v>
          </cell>
          <cell r="D1964" t="str">
            <v>ER_2599</v>
          </cell>
          <cell r="E1964" t="str">
            <v>2599</v>
          </cell>
          <cell r="F1964" t="str">
            <v>ER_2599 - Grid Mod Automation</v>
          </cell>
          <cell r="G1964" t="str">
            <v>Distribution Grid Modernization</v>
          </cell>
          <cell r="H1964" t="str">
            <v>T&amp;D Operations</v>
          </cell>
          <cell r="I1964" t="str">
            <v>Asset Condition</v>
          </cell>
        </row>
        <row r="1965">
          <cell r="A1965" t="str">
            <v>BI_SD610</v>
          </cell>
          <cell r="B1965" t="str">
            <v>SD610</v>
          </cell>
          <cell r="C1965" t="str">
            <v>BI_SD610 - COB12F1 Reconductor along Hatch Road</v>
          </cell>
          <cell r="D1965" t="str">
            <v>ER_2439</v>
          </cell>
          <cell r="E1965" t="str">
            <v>2439</v>
          </cell>
          <cell r="F1965" t="str">
            <v>ER_2439 - COB12F1 Reconductor along Hatch Road</v>
          </cell>
          <cell r="G1965" t="str">
            <v>Regular Capital - Pre Business Case</v>
          </cell>
          <cell r="H1965" t="str">
            <v>No Function</v>
          </cell>
          <cell r="I1965" t="str">
            <v>No Driver</v>
          </cell>
        </row>
        <row r="1966">
          <cell r="A1966" t="str">
            <v>BI_SD611</v>
          </cell>
          <cell r="B1966" t="str">
            <v>SD611</v>
          </cell>
          <cell r="C1966" t="str">
            <v>BI_SD611 - BEA-BLD#2 115kV Rebuild (Dist UB - MIL 12F4)</v>
          </cell>
          <cell r="D1966" t="str">
            <v>ER_2474</v>
          </cell>
          <cell r="E1966" t="str">
            <v>2474</v>
          </cell>
          <cell r="F1966" t="str">
            <v>ER_2474 - Beacon-Boulder #2 115:  Capacity Upgrade</v>
          </cell>
          <cell r="G1966" t="str">
            <v>Spokane Valley Transmission Reinforcement Project</v>
          </cell>
          <cell r="H1966" t="str">
            <v>T&amp;D Engineering</v>
          </cell>
          <cell r="I1966" t="str">
            <v>Mandatory &amp; Compliance</v>
          </cell>
        </row>
        <row r="1967">
          <cell r="A1967" t="str">
            <v>BI_SD612</v>
          </cell>
          <cell r="B1967" t="str">
            <v>SD612</v>
          </cell>
          <cell r="C1967" t="str">
            <v>BI_SD612 - Beacon 12F6 Havana Project</v>
          </cell>
          <cell r="D1967" t="str">
            <v>ER_2438</v>
          </cell>
          <cell r="E1967" t="str">
            <v>2438</v>
          </cell>
          <cell r="F1967" t="str">
            <v>ER_2438 - Bridge the Valley Project</v>
          </cell>
          <cell r="G1967" t="str">
            <v>Regular Capital - Pre Business Case</v>
          </cell>
          <cell r="H1967" t="str">
            <v>No Function</v>
          </cell>
          <cell r="I1967" t="str">
            <v>No Driver</v>
          </cell>
        </row>
        <row r="1968">
          <cell r="A1968" t="str">
            <v>BI_SD620</v>
          </cell>
          <cell r="B1968" t="str">
            <v>SD620</v>
          </cell>
          <cell r="C1968" t="str">
            <v>BI_SD620 - Indian Trail Construct 12F1 and 12F2</v>
          </cell>
          <cell r="D1968" t="str">
            <v>ER_2391</v>
          </cell>
          <cell r="E1968" t="str">
            <v>2391</v>
          </cell>
          <cell r="F1968" t="str">
            <v>ER_2391 - Indian Trail 115-13kV Sub-Cnstrct New Sub</v>
          </cell>
          <cell r="G1968" t="str">
            <v>Regular Capital - Pre Business Case</v>
          </cell>
          <cell r="H1968" t="str">
            <v>No Function</v>
          </cell>
          <cell r="I1968" t="str">
            <v>No Driver</v>
          </cell>
        </row>
        <row r="1969">
          <cell r="A1969" t="str">
            <v>BI_SD627</v>
          </cell>
          <cell r="B1969" t="str">
            <v>SD627</v>
          </cell>
          <cell r="C1969" t="str">
            <v>BI_SD627 - C&amp;W Kendall Project</v>
          </cell>
          <cell r="D1969" t="str">
            <v>ER_2393</v>
          </cell>
          <cell r="E1969" t="str">
            <v>2393</v>
          </cell>
          <cell r="F1969" t="str">
            <v>ER_2393 - C&amp;W Kendall Project</v>
          </cell>
          <cell r="G1969" t="str">
            <v>Regular Capital - Pre Business Case</v>
          </cell>
          <cell r="H1969" t="str">
            <v>No Function</v>
          </cell>
          <cell r="I1969" t="str">
            <v>No Driver</v>
          </cell>
        </row>
        <row r="1970">
          <cell r="A1970" t="str">
            <v>BI_SD630</v>
          </cell>
          <cell r="B1970" t="str">
            <v>SD630</v>
          </cell>
          <cell r="C1970" t="str">
            <v>BI_SD630 - Post Street Bridge Conduit Work</v>
          </cell>
          <cell r="D1970" t="str">
            <v>ER_2394</v>
          </cell>
          <cell r="E1970" t="str">
            <v>2394</v>
          </cell>
          <cell r="F1970" t="str">
            <v>ER_2394 - Post Street Bridge Conduit Work</v>
          </cell>
          <cell r="G1970" t="str">
            <v>Regular Capital - Pre Business Case</v>
          </cell>
          <cell r="H1970" t="str">
            <v>No Function</v>
          </cell>
          <cell r="I1970" t="str">
            <v>No Driver</v>
          </cell>
        </row>
        <row r="1971">
          <cell r="A1971" t="str">
            <v>BI_SD643</v>
          </cell>
          <cell r="B1971" t="str">
            <v>SD643</v>
          </cell>
          <cell r="C1971" t="str">
            <v>BI_SD643 -  Barker 12F1 Reconductor Along Appleway</v>
          </cell>
          <cell r="D1971" t="str">
            <v>ER_2437</v>
          </cell>
          <cell r="E1971" t="str">
            <v>2437</v>
          </cell>
          <cell r="F1971" t="str">
            <v>ER_2437 - Barker 12F1 Reconductor Along Appleway</v>
          </cell>
          <cell r="G1971" t="str">
            <v>Regular Capital - Pre Business Case</v>
          </cell>
          <cell r="H1971" t="str">
            <v>No Function</v>
          </cell>
          <cell r="I1971" t="str">
            <v>No Driver</v>
          </cell>
        </row>
        <row r="1972">
          <cell r="A1972" t="str">
            <v>BI_SD662</v>
          </cell>
          <cell r="B1972" t="str">
            <v>SD662</v>
          </cell>
          <cell r="C1972" t="str">
            <v>BI_SD662 - Kendall Yards-Relocate Facilities Reimb</v>
          </cell>
          <cell r="D1972" t="str">
            <v>ER_2070</v>
          </cell>
          <cell r="E1972" t="str">
            <v>2070</v>
          </cell>
          <cell r="F1972" t="str">
            <v>ER_2070 - Trans/Dist/Sub Reimbursable Projects</v>
          </cell>
          <cell r="G1972" t="str">
            <v>T&amp;D Reimbursable</v>
          </cell>
          <cell r="H1972" t="str">
            <v>T&amp;D Engineering</v>
          </cell>
          <cell r="I1972" t="str">
            <v>Customer Requested</v>
          </cell>
        </row>
        <row r="1973">
          <cell r="A1973" t="str">
            <v>BI_SD696</v>
          </cell>
          <cell r="B1973" t="str">
            <v>SD696</v>
          </cell>
          <cell r="C1973" t="str">
            <v>BI_SD696 - Construct New Post St Duct Line</v>
          </cell>
          <cell r="D1973" t="str">
            <v>ER_2435</v>
          </cell>
          <cell r="E1973" t="str">
            <v>2435</v>
          </cell>
          <cell r="F1973" t="str">
            <v>ER_2435 - Post St East NW Upgrade Fdrs</v>
          </cell>
          <cell r="G1973" t="str">
            <v>Regular Capital - Pre Business Case</v>
          </cell>
          <cell r="H1973" t="str">
            <v>No Function</v>
          </cell>
          <cell r="I1973" t="str">
            <v>No Driver</v>
          </cell>
        </row>
        <row r="1974">
          <cell r="A1974" t="str">
            <v>BI_SD700</v>
          </cell>
          <cell r="B1974" t="str">
            <v>SD700</v>
          </cell>
          <cell r="C1974" t="str">
            <v>BI_SD700 - 3HT 12F1-12F5 Tie at Iron Bridge</v>
          </cell>
          <cell r="D1974" t="str">
            <v>ER_2514</v>
          </cell>
          <cell r="E1974" t="str">
            <v>2514</v>
          </cell>
          <cell r="F1974" t="str">
            <v>ER_2514 - Distribution - Spokane North &amp; West</v>
          </cell>
          <cell r="G1974" t="str">
            <v>Distribution System Enhancements</v>
          </cell>
          <cell r="H1974" t="str">
            <v>T&amp;D Engineering</v>
          </cell>
          <cell r="I1974" t="str">
            <v>Performance &amp; Capacity</v>
          </cell>
        </row>
        <row r="1975">
          <cell r="A1975" t="str">
            <v>BI_SD701</v>
          </cell>
          <cell r="B1975" t="str">
            <v>SD701</v>
          </cell>
          <cell r="C1975" t="str">
            <v>BI_SD701 - BKR 12F3 Recond 1 mi-Central Premix</v>
          </cell>
          <cell r="D1975" t="str">
            <v>ER_2514</v>
          </cell>
          <cell r="E1975" t="str">
            <v>2514</v>
          </cell>
          <cell r="F1975" t="str">
            <v>ER_2514 - Distribution - Spokane North &amp; West</v>
          </cell>
          <cell r="G1975" t="str">
            <v>Distribution System Enhancements</v>
          </cell>
          <cell r="H1975" t="str">
            <v>T&amp;D Engineering</v>
          </cell>
          <cell r="I1975" t="str">
            <v>Performance &amp; Capacity</v>
          </cell>
        </row>
        <row r="1976">
          <cell r="A1976" t="str">
            <v>BI_SD702</v>
          </cell>
          <cell r="B1976" t="str">
            <v>SD702</v>
          </cell>
          <cell r="C1976" t="str">
            <v>BI_SD702 - COB 12F1 - Split FDR</v>
          </cell>
          <cell r="D1976" t="str">
            <v>ER_2514</v>
          </cell>
          <cell r="E1976" t="str">
            <v>2514</v>
          </cell>
          <cell r="F1976" t="str">
            <v>ER_2514 - Distribution - Spokane North &amp; West</v>
          </cell>
          <cell r="G1976" t="str">
            <v>Distribution System Enhancements</v>
          </cell>
          <cell r="H1976" t="str">
            <v>T&amp;D Engineering</v>
          </cell>
          <cell r="I1976" t="str">
            <v>Performance &amp; Capacity</v>
          </cell>
        </row>
        <row r="1977">
          <cell r="A1977" t="str">
            <v>BI_SD703</v>
          </cell>
          <cell r="B1977" t="str">
            <v>SD703</v>
          </cell>
          <cell r="C1977" t="str">
            <v>BI_SD703 - COB 12F2 Bernhill Rd Rcd 2 ACSR</v>
          </cell>
          <cell r="D1977" t="str">
            <v>ER_2514</v>
          </cell>
          <cell r="E1977" t="str">
            <v>2514</v>
          </cell>
          <cell r="F1977" t="str">
            <v>ER_2514 - Distribution - Spokane North &amp; West</v>
          </cell>
          <cell r="G1977" t="str">
            <v>Distribution System Enhancements</v>
          </cell>
          <cell r="H1977" t="str">
            <v>T&amp;D Engineering</v>
          </cell>
          <cell r="I1977" t="str">
            <v>Performance &amp; Capacity</v>
          </cell>
        </row>
        <row r="1978">
          <cell r="A1978" t="str">
            <v>BI_SD704</v>
          </cell>
          <cell r="B1978" t="str">
            <v>SD704</v>
          </cell>
          <cell r="C1978" t="str">
            <v>BI_SD704 - LIB 12F3 Rcd W Side Lib Lk</v>
          </cell>
          <cell r="D1978" t="str">
            <v>ER_2514</v>
          </cell>
          <cell r="E1978" t="str">
            <v>2514</v>
          </cell>
          <cell r="F1978" t="str">
            <v>ER_2514 - Distribution - Spokane North &amp; West</v>
          </cell>
          <cell r="G1978" t="str">
            <v>Distribution System Enhancements</v>
          </cell>
          <cell r="H1978" t="str">
            <v>T&amp;D Engineering</v>
          </cell>
          <cell r="I1978" t="str">
            <v>Performance &amp; Capacity</v>
          </cell>
        </row>
        <row r="1979">
          <cell r="A1979" t="str">
            <v>BI_SD705</v>
          </cell>
          <cell r="B1979" t="str">
            <v>SD705</v>
          </cell>
          <cell r="C1979" t="str">
            <v>BI_SD705 - NW 12F3 Tie INT 12F1 Strong Rd URD</v>
          </cell>
          <cell r="D1979" t="str">
            <v>ER_2514</v>
          </cell>
          <cell r="E1979" t="str">
            <v>2514</v>
          </cell>
          <cell r="F1979" t="str">
            <v>ER_2514 - Distribution - Spokane North &amp; West</v>
          </cell>
          <cell r="G1979" t="str">
            <v>Distribution System Enhancements</v>
          </cell>
          <cell r="H1979" t="str">
            <v>T&amp;D Engineering</v>
          </cell>
          <cell r="I1979" t="str">
            <v>Performance &amp; Capacity</v>
          </cell>
        </row>
        <row r="1980">
          <cell r="A1980" t="str">
            <v>BI_SD707</v>
          </cell>
          <cell r="B1980" t="str">
            <v>SD707</v>
          </cell>
          <cell r="C1980" t="str">
            <v>BI_SD707 - F&amp;C12F1  Grid Modernization</v>
          </cell>
          <cell r="D1980" t="str">
            <v>ER_2470</v>
          </cell>
          <cell r="E1980" t="str">
            <v>2470</v>
          </cell>
          <cell r="F1980" t="str">
            <v>ER_2470 - Dist Grid Modernization</v>
          </cell>
          <cell r="G1980" t="str">
            <v>Distribution Grid Modernization</v>
          </cell>
          <cell r="H1980" t="str">
            <v>T&amp;D Operations</v>
          </cell>
          <cell r="I1980" t="str">
            <v>Asset Condition</v>
          </cell>
        </row>
        <row r="1981">
          <cell r="A1981" t="str">
            <v>BI_SD708</v>
          </cell>
          <cell r="B1981" t="str">
            <v>SD708</v>
          </cell>
          <cell r="C1981" t="str">
            <v>BI_SD708 - 3HT 12F7 PINE ST LOOP CE II</v>
          </cell>
          <cell r="D1981" t="str">
            <v>ER_2514</v>
          </cell>
          <cell r="E1981" t="str">
            <v>2514</v>
          </cell>
          <cell r="F1981" t="str">
            <v>ER_2514 - Distribution - Spokane North &amp; West</v>
          </cell>
          <cell r="G1981" t="str">
            <v>Distribution System Enhancements</v>
          </cell>
          <cell r="H1981" t="str">
            <v>T&amp;D Engineering</v>
          </cell>
          <cell r="I1981" t="str">
            <v>Performance &amp; Capacity</v>
          </cell>
        </row>
        <row r="1982">
          <cell r="A1982" t="str">
            <v>BI_SD709</v>
          </cell>
          <cell r="B1982" t="str">
            <v>SD709</v>
          </cell>
          <cell r="C1982" t="str">
            <v>BI_SD709 - F&amp;C12F1 Automation/Coms for Grid Modernization</v>
          </cell>
          <cell r="D1982" t="str">
            <v>ER_2599</v>
          </cell>
          <cell r="E1982" t="str">
            <v>2599</v>
          </cell>
          <cell r="F1982" t="str">
            <v>ER_2599 - Grid Mod Automation</v>
          </cell>
          <cell r="G1982" t="str">
            <v>Distribution Grid Modernization</v>
          </cell>
          <cell r="H1982" t="str">
            <v>T&amp;D Operations</v>
          </cell>
          <cell r="I1982" t="str">
            <v>Asset Condition</v>
          </cell>
        </row>
        <row r="1983">
          <cell r="A1983" t="str">
            <v>BI_SD710</v>
          </cell>
          <cell r="B1983" t="str">
            <v>SD710</v>
          </cell>
          <cell r="C1983" t="str">
            <v>BI_SD710 - MIL12F4 University Reconductor</v>
          </cell>
          <cell r="D1983" t="str">
            <v>ER_2514</v>
          </cell>
          <cell r="E1983" t="str">
            <v>2514</v>
          </cell>
          <cell r="F1983" t="str">
            <v>ER_2514 - Distribution - Spokane North &amp; West</v>
          </cell>
          <cell r="G1983" t="str">
            <v>Distribution System Enhancements</v>
          </cell>
          <cell r="H1983" t="str">
            <v>T&amp;D Engineering</v>
          </cell>
          <cell r="I1983" t="str">
            <v>Performance &amp; Capacity</v>
          </cell>
        </row>
        <row r="1984">
          <cell r="A1984" t="str">
            <v>BI_SD711</v>
          </cell>
          <cell r="B1984" t="str">
            <v>SD711</v>
          </cell>
          <cell r="C1984" t="str">
            <v>BI_SD711 - Mead Sub-Add 3rd Feeder to 30MVA Line-ups (Dist)</v>
          </cell>
          <cell r="D1984" t="str">
            <v>ER_2274</v>
          </cell>
          <cell r="E1984" t="str">
            <v>2274</v>
          </cell>
          <cell r="F1984" t="str">
            <v>ER_2274 - New Substations</v>
          </cell>
          <cell r="G1984" t="str">
            <v>Substation - New Distribution Station Capacity Program</v>
          </cell>
          <cell r="H1984" t="str">
            <v>T&amp;D Engineering</v>
          </cell>
          <cell r="I1984" t="str">
            <v>Performance &amp; Capacity</v>
          </cell>
        </row>
        <row r="1985">
          <cell r="A1985" t="str">
            <v>BI_SD71R</v>
          </cell>
          <cell r="B1985" t="str">
            <v>SD71R</v>
          </cell>
          <cell r="C1985" t="str">
            <v>BI_SD71R - OPT 12F2 New Feeder</v>
          </cell>
          <cell r="D1985" t="str">
            <v>ER_2418</v>
          </cell>
          <cell r="E1985" t="str">
            <v>2418</v>
          </cell>
          <cell r="F1985" t="str">
            <v>ER_2418 - Opportunity 115 Sub-Add Feeder 12F2</v>
          </cell>
          <cell r="G1985" t="str">
            <v>Regular Capital - Pre Business Case</v>
          </cell>
          <cell r="H1985" t="str">
            <v>No Function</v>
          </cell>
          <cell r="I1985" t="str">
            <v>No Driver</v>
          </cell>
        </row>
        <row r="1986">
          <cell r="A1986" t="str">
            <v>BI_SD736</v>
          </cell>
          <cell r="B1986" t="str">
            <v>SD736</v>
          </cell>
          <cell r="C1986" t="str">
            <v>BI_SD736 - Kendall Yards-Submersible Transformers</v>
          </cell>
          <cell r="D1986" t="str">
            <v>ER_2070</v>
          </cell>
          <cell r="E1986" t="str">
            <v>2070</v>
          </cell>
          <cell r="F1986" t="str">
            <v>ER_2070 - Trans/Dist/Sub Reimbursable Projects</v>
          </cell>
          <cell r="G1986" t="str">
            <v>T&amp;D Reimbursable</v>
          </cell>
          <cell r="H1986" t="str">
            <v>T&amp;D Engineering</v>
          </cell>
          <cell r="I1986" t="str">
            <v>Customer Requested</v>
          </cell>
        </row>
        <row r="1987">
          <cell r="A1987" t="str">
            <v>BI_SD787</v>
          </cell>
          <cell r="B1987" t="str">
            <v>SD787</v>
          </cell>
          <cell r="C1987" t="str">
            <v>BI_SD787 - Third &amp; Hatch 12f2 - reconductor feeder</v>
          </cell>
          <cell r="D1987" t="str">
            <v>ER_2514</v>
          </cell>
          <cell r="E1987" t="str">
            <v>2514</v>
          </cell>
          <cell r="F1987" t="str">
            <v>ER_2514 - Distribution - Spokane North &amp; West</v>
          </cell>
          <cell r="G1987" t="str">
            <v>Distribution System Enhancements</v>
          </cell>
          <cell r="H1987" t="str">
            <v>T&amp;D Engineering</v>
          </cell>
          <cell r="I1987" t="str">
            <v>Performance &amp; Capacity</v>
          </cell>
        </row>
        <row r="1988">
          <cell r="A1988" t="str">
            <v>BI_SD800</v>
          </cell>
          <cell r="B1988" t="str">
            <v>SD800</v>
          </cell>
          <cell r="C1988" t="str">
            <v>BI_SD800 - Sunset 12F5 Voltage Regulators</v>
          </cell>
          <cell r="D1988" t="str">
            <v>ER_2462</v>
          </cell>
          <cell r="E1988" t="str">
            <v>2462</v>
          </cell>
          <cell r="F1988" t="str">
            <v>ER_2462 - Sunset 12F5 Voltage Regulators</v>
          </cell>
          <cell r="G1988" t="str">
            <v>Regular Capital - Pre Business Case</v>
          </cell>
          <cell r="H1988" t="str">
            <v>No Function</v>
          </cell>
          <cell r="I1988" t="str">
            <v>No Driver</v>
          </cell>
        </row>
        <row r="1989">
          <cell r="A1989" t="str">
            <v>BI_SD801</v>
          </cell>
          <cell r="B1989" t="str">
            <v>SD801</v>
          </cell>
          <cell r="C1989" t="str">
            <v>BI_SD801 - F&amp;C 12F2 Strong Reconductor</v>
          </cell>
          <cell r="D1989" t="str">
            <v>ER_2514</v>
          </cell>
          <cell r="E1989" t="str">
            <v>2514</v>
          </cell>
          <cell r="F1989" t="str">
            <v>ER_2514 - Distribution - Spokane North &amp; West</v>
          </cell>
          <cell r="G1989" t="str">
            <v>Distribution System Enhancements</v>
          </cell>
          <cell r="H1989" t="str">
            <v>T&amp;D Engineering</v>
          </cell>
          <cell r="I1989" t="str">
            <v>Performance &amp; Capacity</v>
          </cell>
        </row>
        <row r="1990">
          <cell r="A1990" t="str">
            <v>BI_SD802</v>
          </cell>
          <cell r="B1990" t="str">
            <v>SD802</v>
          </cell>
          <cell r="C1990" t="str">
            <v>BI_SD802 - LIB 12F3 6CU to 2/0 ACSR</v>
          </cell>
          <cell r="D1990" t="str">
            <v>ER_2514</v>
          </cell>
          <cell r="E1990" t="str">
            <v>2514</v>
          </cell>
          <cell r="F1990" t="str">
            <v>ER_2514 - Distribution - Spokane North &amp; West</v>
          </cell>
          <cell r="G1990" t="str">
            <v>Distribution System Enhancements</v>
          </cell>
          <cell r="H1990" t="str">
            <v>T&amp;D Engineering</v>
          </cell>
          <cell r="I1990" t="str">
            <v>Performance &amp; Capacity</v>
          </cell>
        </row>
        <row r="1991">
          <cell r="A1991" t="str">
            <v>BI_SD803</v>
          </cell>
          <cell r="B1991" t="str">
            <v>SD803</v>
          </cell>
          <cell r="C1991" t="str">
            <v>BI_SD803 - Opportunity 12F2 Construct New Feeder</v>
          </cell>
          <cell r="D1991" t="str">
            <v>ER_2418</v>
          </cell>
          <cell r="E1991" t="str">
            <v>2418</v>
          </cell>
          <cell r="F1991" t="str">
            <v>ER_2418 - Opportunity 115 Sub-Add Feeder 12F2</v>
          </cell>
          <cell r="G1991" t="str">
            <v>Regular Capital - Pre Business Case</v>
          </cell>
          <cell r="H1991" t="str">
            <v>No Function</v>
          </cell>
          <cell r="I1991" t="str">
            <v>No Driver</v>
          </cell>
        </row>
        <row r="1992">
          <cell r="A1992" t="str">
            <v>BI_SD804</v>
          </cell>
          <cell r="B1992" t="str">
            <v>SD804</v>
          </cell>
          <cell r="C1992" t="str">
            <v>BI_SD804 - NE Sub - Distribution feeder getaway construction</v>
          </cell>
          <cell r="D1992" t="str">
            <v>ER_2296</v>
          </cell>
          <cell r="E1992" t="str">
            <v>2296</v>
          </cell>
          <cell r="F1992" t="str">
            <v>ER_2296 - NE Sub-Increase Capacity</v>
          </cell>
          <cell r="G1992" t="str">
            <v>Regular Capital - Pre Business Case</v>
          </cell>
          <cell r="H1992" t="str">
            <v>No Function</v>
          </cell>
          <cell r="I1992" t="str">
            <v>No Driver</v>
          </cell>
        </row>
        <row r="1993">
          <cell r="A1993" t="str">
            <v>BI_SD805</v>
          </cell>
          <cell r="B1993" t="str">
            <v>SD805</v>
          </cell>
          <cell r="C1993" t="str">
            <v>BI_SD805 - SE 12F2 Improve Tower Mt Reliability</v>
          </cell>
          <cell r="D1993" t="str">
            <v>ER_2514</v>
          </cell>
          <cell r="E1993" t="str">
            <v>2514</v>
          </cell>
          <cell r="F1993" t="str">
            <v>ER_2514 - Distribution - Spokane North &amp; West</v>
          </cell>
          <cell r="G1993" t="str">
            <v>Distribution System Enhancements</v>
          </cell>
          <cell r="H1993" t="str">
            <v>T&amp;D Engineering</v>
          </cell>
          <cell r="I1993" t="str">
            <v>Performance &amp; Capacity</v>
          </cell>
        </row>
        <row r="1994">
          <cell r="A1994" t="str">
            <v>BI_SD806</v>
          </cell>
          <cell r="B1994" t="str">
            <v>SD806</v>
          </cell>
          <cell r="C1994" t="str">
            <v>BI_SD806 - Ross Park 12 F4 Pole Move Distribution</v>
          </cell>
          <cell r="D1994" t="str">
            <v>ER_2495</v>
          </cell>
          <cell r="E1994" t="str">
            <v>2495</v>
          </cell>
          <cell r="F1994" t="str">
            <v>ER_2495 - Ross Park 12F4 Pole Move</v>
          </cell>
          <cell r="G1994" t="str">
            <v>Regular Capital - Pre Business Case</v>
          </cell>
          <cell r="H1994" t="str">
            <v>No Function</v>
          </cell>
          <cell r="I1994" t="str">
            <v>No Driver</v>
          </cell>
        </row>
        <row r="1995">
          <cell r="A1995" t="str">
            <v>BI_SD807</v>
          </cell>
          <cell r="B1995" t="str">
            <v>SD807</v>
          </cell>
          <cell r="C1995" t="str">
            <v>BI_SD807 - BEA 12F6-9CE 12F1 Havana Rcd 1/0 ACSR</v>
          </cell>
          <cell r="D1995" t="str">
            <v>ER_2514</v>
          </cell>
          <cell r="E1995" t="str">
            <v>2514</v>
          </cell>
          <cell r="F1995" t="str">
            <v>ER_2514 - Distribution - Spokane North &amp; West</v>
          </cell>
          <cell r="G1995" t="str">
            <v>Distribution System Enhancements</v>
          </cell>
          <cell r="H1995" t="str">
            <v>T&amp;D Engineering</v>
          </cell>
          <cell r="I1995" t="str">
            <v>Performance &amp; Capacity</v>
          </cell>
        </row>
        <row r="1996">
          <cell r="A1996" t="str">
            <v>BI_SD808</v>
          </cell>
          <cell r="B1996" t="str">
            <v>SD808</v>
          </cell>
          <cell r="C1996" t="str">
            <v>BI_SD808 - FWT 12F4-C&amp;W 12F5 River Xing</v>
          </cell>
          <cell r="D1996" t="str">
            <v>ER_2514</v>
          </cell>
          <cell r="E1996" t="str">
            <v>2514</v>
          </cell>
          <cell r="F1996" t="str">
            <v>ER_2514 - Distribution - Spokane North &amp; West</v>
          </cell>
          <cell r="G1996" t="str">
            <v>Distribution System Enhancements</v>
          </cell>
          <cell r="H1996" t="str">
            <v>T&amp;D Engineering</v>
          </cell>
          <cell r="I1996" t="str">
            <v>Performance &amp; Capacity</v>
          </cell>
        </row>
        <row r="1997">
          <cell r="A1997" t="str">
            <v>BI_SD809</v>
          </cell>
          <cell r="B1997" t="str">
            <v>SD809</v>
          </cell>
          <cell r="C1997" t="str">
            <v>BI_SD809 - Northwest Sub Rbld:  Integrate Distribution Lines</v>
          </cell>
          <cell r="D1997" t="str">
            <v>ER_2204</v>
          </cell>
          <cell r="E1997" t="str">
            <v>2204</v>
          </cell>
          <cell r="F1997" t="str">
            <v>ER_2204 - Substation Rebuilds</v>
          </cell>
          <cell r="G1997" t="str">
            <v>Substation - Station Rebuilds Program</v>
          </cell>
          <cell r="H1997" t="str">
            <v>T&amp;D Engineering</v>
          </cell>
          <cell r="I1997" t="str">
            <v>Asset Condition</v>
          </cell>
        </row>
        <row r="1998">
          <cell r="A1998" t="str">
            <v>BI_SD810</v>
          </cell>
          <cell r="B1998" t="str">
            <v>SD810</v>
          </cell>
          <cell r="C1998" t="str">
            <v>BI_SD810 - Hallett &amp; White: New 12F4 FDR (Avista)</v>
          </cell>
          <cell r="D1998" t="str">
            <v>ER_2204</v>
          </cell>
          <cell r="E1998" t="str">
            <v>2204</v>
          </cell>
          <cell r="F1998" t="str">
            <v>ER_2204 - Substation Rebuilds</v>
          </cell>
          <cell r="G1998" t="str">
            <v>Substation - Station Rebuilds Program</v>
          </cell>
          <cell r="H1998" t="str">
            <v>T&amp;D Engineering</v>
          </cell>
          <cell r="I1998" t="str">
            <v>Asset Condition</v>
          </cell>
        </row>
        <row r="1999">
          <cell r="A1999" t="str">
            <v>BI_SD811</v>
          </cell>
          <cell r="B1999" t="str">
            <v>SD811</v>
          </cell>
          <cell r="C1999" t="str">
            <v>BI_SD811 - BEA12F2  Grid Modernization</v>
          </cell>
          <cell r="D1999" t="str">
            <v>ER_2470</v>
          </cell>
          <cell r="E1999" t="str">
            <v>2470</v>
          </cell>
          <cell r="F1999" t="str">
            <v>ER_2470 - Dist Grid Modernization</v>
          </cell>
          <cell r="G1999" t="str">
            <v>Distribution Grid Modernization</v>
          </cell>
          <cell r="H1999" t="str">
            <v>T&amp;D Operations</v>
          </cell>
          <cell r="I1999" t="str">
            <v>Asset Condition</v>
          </cell>
        </row>
        <row r="2000">
          <cell r="A2000" t="str">
            <v>BI_SD812</v>
          </cell>
          <cell r="B2000" t="str">
            <v>SD812</v>
          </cell>
          <cell r="C2000" t="str">
            <v>BI_SD812 - Metro 115/13V Substation Rebuild Dist Integration</v>
          </cell>
          <cell r="D2000" t="str">
            <v>ER_2204</v>
          </cell>
          <cell r="E2000" t="str">
            <v>2204</v>
          </cell>
          <cell r="F2000" t="str">
            <v>ER_2204 - Substation Rebuilds</v>
          </cell>
          <cell r="G2000" t="str">
            <v>Substation - Station Rebuilds Program</v>
          </cell>
          <cell r="H2000" t="str">
            <v>T&amp;D Engineering</v>
          </cell>
          <cell r="I2000" t="str">
            <v>Asset Condition</v>
          </cell>
        </row>
        <row r="2001">
          <cell r="A2001" t="str">
            <v>BI_SD813</v>
          </cell>
          <cell r="B2001" t="str">
            <v>SD813</v>
          </cell>
          <cell r="C2001" t="str">
            <v>BI_SD813 - Garden Springs 115/13kV Sub Rebld Dist Integration</v>
          </cell>
          <cell r="D2001" t="str">
            <v>ER_2539</v>
          </cell>
          <cell r="E2001" t="str">
            <v>2539</v>
          </cell>
          <cell r="F2001" t="str">
            <v>ER_2539 - Garden Springs 230-115 kV Substation</v>
          </cell>
          <cell r="G2001" t="str">
            <v>West Plains New 230kV Substation</v>
          </cell>
          <cell r="H2001" t="str">
            <v>T&amp;D Engineering</v>
          </cell>
          <cell r="I2001" t="str">
            <v>Mandatory &amp; Compliance</v>
          </cell>
        </row>
        <row r="2002">
          <cell r="A2002" t="str">
            <v>BI_SD814</v>
          </cell>
          <cell r="B2002" t="str">
            <v>SD814</v>
          </cell>
          <cell r="C2002" t="str">
            <v>BI_SD814 - BEA12F2 Automation/Coms for Grid Modernization</v>
          </cell>
          <cell r="D2002" t="str">
            <v>ER_2599</v>
          </cell>
          <cell r="E2002" t="str">
            <v>2599</v>
          </cell>
          <cell r="F2002" t="str">
            <v>ER_2599 - Grid Mod Automation</v>
          </cell>
          <cell r="G2002" t="str">
            <v>Distribution Grid Modernization</v>
          </cell>
          <cell r="H2002" t="str">
            <v>T&amp;D Operations</v>
          </cell>
          <cell r="I2002" t="str">
            <v>Asset Condition</v>
          </cell>
        </row>
        <row r="2003">
          <cell r="A2003" t="str">
            <v>BI_SD815</v>
          </cell>
          <cell r="B2003" t="str">
            <v>SD815</v>
          </cell>
          <cell r="C2003" t="str">
            <v>BI_SD815 - Flint Road Substation - New (Distribution)</v>
          </cell>
          <cell r="D2003" t="str">
            <v>ER_2274</v>
          </cell>
          <cell r="E2003" t="str">
            <v>2274</v>
          </cell>
          <cell r="F2003" t="str">
            <v>ER_2274 - New Substations</v>
          </cell>
          <cell r="G2003" t="str">
            <v>Substation - New Distribution Station Capacity Program</v>
          </cell>
          <cell r="H2003" t="str">
            <v>T&amp;D Engineering</v>
          </cell>
          <cell r="I2003" t="str">
            <v>Performance &amp; Capacity</v>
          </cell>
        </row>
        <row r="2004">
          <cell r="A2004" t="str">
            <v>BI_SD816</v>
          </cell>
          <cell r="B2004" t="str">
            <v>SD816</v>
          </cell>
          <cell r="C2004" t="str">
            <v>BI_SD816 - West Plains Dist Protection and Voltage Support</v>
          </cell>
          <cell r="D2004" t="str">
            <v>ER_2514</v>
          </cell>
          <cell r="E2004" t="str">
            <v>2514</v>
          </cell>
          <cell r="F2004" t="str">
            <v>ER_2514 - Distribution - Spokane North &amp; West</v>
          </cell>
          <cell r="G2004" t="str">
            <v>Distribution System Enhancements</v>
          </cell>
          <cell r="H2004" t="str">
            <v>T&amp;D Engineering</v>
          </cell>
          <cell r="I2004" t="str">
            <v>Performance &amp; Capacity</v>
          </cell>
        </row>
        <row r="2005">
          <cell r="A2005" t="str">
            <v>BI_SD817</v>
          </cell>
          <cell r="B2005" t="str">
            <v>SD817</v>
          </cell>
          <cell r="C2005" t="str">
            <v>BI_SD817 - Valleyway Tap Minor Rebuild:  Dist Underbuild</v>
          </cell>
          <cell r="D2005" t="str">
            <v>ER_2057</v>
          </cell>
          <cell r="E2005" t="str">
            <v>2057</v>
          </cell>
          <cell r="F2005" t="str">
            <v>ER_2057 - Transmission Minor Rebuild</v>
          </cell>
          <cell r="G2005" t="str">
            <v>Transmission - Minor Rebuild</v>
          </cell>
          <cell r="H2005" t="str">
            <v>T&amp;D Engineering</v>
          </cell>
          <cell r="I2005" t="str">
            <v>Asset Condition</v>
          </cell>
        </row>
        <row r="2006">
          <cell r="A2006" t="str">
            <v>BI_SD818</v>
          </cell>
          <cell r="B2006" t="str">
            <v>SD818</v>
          </cell>
          <cell r="C2006" t="str">
            <v>BI_SD818 - Vault Integration Project</v>
          </cell>
          <cell r="D2006" t="str">
            <v>ER_2058</v>
          </cell>
          <cell r="E2006" t="str">
            <v>2058</v>
          </cell>
          <cell r="F2006" t="str">
            <v>ER_2058 - Spokane Electric Network Incr Capacity</v>
          </cell>
          <cell r="G2006" t="str">
            <v>Downtown Network - Performance &amp; Capacity</v>
          </cell>
          <cell r="H2006" t="str">
            <v>Downtown Network</v>
          </cell>
          <cell r="I2006" t="str">
            <v>Performance &amp; Capacity</v>
          </cell>
        </row>
        <row r="2007">
          <cell r="A2007" t="str">
            <v>BI_SD819</v>
          </cell>
          <cell r="B2007" t="str">
            <v>SD819</v>
          </cell>
          <cell r="C2007" t="str">
            <v>BI_SD819 - ROS12F3/12F6 Fleet Bldg Removal</v>
          </cell>
          <cell r="D2007" t="str">
            <v>ER_7131</v>
          </cell>
          <cell r="E2007" t="str">
            <v>7131</v>
          </cell>
          <cell r="F2007" t="str">
            <v>ER_7131 - COF Long Term Restructuring Plan Phase 2</v>
          </cell>
          <cell r="G2007" t="str">
            <v>Campus Repurposing Phase 2</v>
          </cell>
          <cell r="H2007" t="str">
            <v>Facilities Capital</v>
          </cell>
          <cell r="I2007" t="str">
            <v>Performance &amp; Capacity</v>
          </cell>
        </row>
        <row r="2008">
          <cell r="A2008" t="str">
            <v>BI_SD820</v>
          </cell>
          <cell r="B2008" t="str">
            <v>SD820</v>
          </cell>
          <cell r="C2008" t="str">
            <v>BI_SD820 - WAK 12F3 - Taxidermy BitCoin</v>
          </cell>
          <cell r="D2008" t="str">
            <v>ER_2514</v>
          </cell>
          <cell r="E2008" t="str">
            <v>2514</v>
          </cell>
          <cell r="F2008" t="str">
            <v>ER_2514 - Distribution - Spokane North &amp; West</v>
          </cell>
          <cell r="G2008" t="str">
            <v>Distribution System Enhancements</v>
          </cell>
          <cell r="H2008" t="str">
            <v>T&amp;D Engineering</v>
          </cell>
          <cell r="I2008" t="str">
            <v>Performance &amp; Capacity</v>
          </cell>
        </row>
        <row r="2009">
          <cell r="A2009" t="str">
            <v>BI_SD821</v>
          </cell>
          <cell r="B2009" t="str">
            <v>SD821</v>
          </cell>
          <cell r="C2009" t="str">
            <v>BI_SD821 - C&amp;W12F4 Freeway Crossing</v>
          </cell>
          <cell r="D2009" t="str">
            <v>ER_2514</v>
          </cell>
          <cell r="E2009" t="str">
            <v>2514</v>
          </cell>
          <cell r="F2009" t="str">
            <v>ER_2514 - Distribution - Spokane North &amp; West</v>
          </cell>
          <cell r="G2009" t="str">
            <v>Distribution System Enhancements</v>
          </cell>
          <cell r="H2009" t="str">
            <v>T&amp;D Engineering</v>
          </cell>
          <cell r="I2009" t="str">
            <v>Performance &amp; Capacity</v>
          </cell>
        </row>
        <row r="2010">
          <cell r="A2010" t="str">
            <v>BI_SD822</v>
          </cell>
          <cell r="B2010" t="str">
            <v>SD822</v>
          </cell>
          <cell r="C2010" t="str">
            <v>BI_SD822 - Vault Integration</v>
          </cell>
          <cell r="D2010" t="str">
            <v>ER_2063</v>
          </cell>
          <cell r="E2010" t="str">
            <v>2063</v>
          </cell>
          <cell r="F2010" t="str">
            <v>ER_2063 - Downtown Network - Performance &amp; Capacity</v>
          </cell>
          <cell r="G2010" t="str">
            <v>Downtown Network - Performance &amp; Capacity</v>
          </cell>
          <cell r="H2010" t="str">
            <v>Downtown Network</v>
          </cell>
          <cell r="I2010" t="str">
            <v>Performance &amp; Capacity</v>
          </cell>
        </row>
        <row r="2011">
          <cell r="A2011" t="str">
            <v>BI_SD823</v>
          </cell>
          <cell r="B2011" t="str">
            <v>SD823</v>
          </cell>
          <cell r="C2011" t="str">
            <v>BI_SD823 - C&amp;W12F4-3HT12F7 200 Amp Tie</v>
          </cell>
          <cell r="D2011" t="str">
            <v>ER_2514</v>
          </cell>
          <cell r="E2011" t="str">
            <v>2514</v>
          </cell>
          <cell r="F2011" t="str">
            <v>ER_2514 - Distribution - Spokane North &amp; West</v>
          </cell>
          <cell r="G2011" t="str">
            <v>Distribution System Enhancements</v>
          </cell>
          <cell r="H2011" t="str">
            <v>T&amp;D Engineering</v>
          </cell>
          <cell r="I2011" t="str">
            <v>Performance &amp; Capacity</v>
          </cell>
        </row>
        <row r="2012">
          <cell r="A2012" t="str">
            <v>BI_SD824</v>
          </cell>
          <cell r="B2012" t="str">
            <v>SD824</v>
          </cell>
          <cell r="C2012" t="str">
            <v>BI_SD824 - Boulder Phase 1  - Distribution Integration</v>
          </cell>
          <cell r="D2012" t="str">
            <v>ER_2274</v>
          </cell>
          <cell r="E2012" t="str">
            <v>2274</v>
          </cell>
          <cell r="F2012" t="str">
            <v>ER_2274 - New Substations</v>
          </cell>
          <cell r="G2012" t="str">
            <v>Substation - New Distribution Station Capacity Program</v>
          </cell>
          <cell r="H2012" t="str">
            <v>T&amp;D Engineering</v>
          </cell>
          <cell r="I2012" t="str">
            <v>Performance &amp; Capacity</v>
          </cell>
        </row>
        <row r="2013">
          <cell r="A2013" t="str">
            <v>BI_SD826</v>
          </cell>
          <cell r="B2013" t="str">
            <v>SD826</v>
          </cell>
          <cell r="C2013" t="str">
            <v>BI_SD826 - Electrical Improvements</v>
          </cell>
          <cell r="D2013" t="str">
            <v>ER_2063</v>
          </cell>
          <cell r="E2013" t="str">
            <v>2063</v>
          </cell>
          <cell r="F2013" t="str">
            <v>ER_2063 - Downtown Network - Performance &amp; Capacity</v>
          </cell>
          <cell r="G2013" t="str">
            <v>Downtown Network - Performance &amp; Capacity</v>
          </cell>
          <cell r="H2013" t="str">
            <v>Downtown Network</v>
          </cell>
          <cell r="I2013" t="str">
            <v>Performance &amp; Capacity</v>
          </cell>
        </row>
        <row r="2014">
          <cell r="A2014" t="str">
            <v>BI_SD827</v>
          </cell>
          <cell r="B2014" t="str">
            <v>SD827</v>
          </cell>
          <cell r="C2014" t="str">
            <v>BI_SD827 - Structural Improvements</v>
          </cell>
          <cell r="D2014" t="str">
            <v>ER_2063</v>
          </cell>
          <cell r="E2014" t="str">
            <v>2063</v>
          </cell>
          <cell r="F2014" t="str">
            <v>ER_2063 - Downtown Network - Performance &amp; Capacity</v>
          </cell>
          <cell r="G2014" t="str">
            <v>Downtown Network - Performance &amp; Capacity</v>
          </cell>
          <cell r="H2014" t="str">
            <v>Downtown Network</v>
          </cell>
          <cell r="I2014" t="str">
            <v>Performance &amp; Capacity</v>
          </cell>
        </row>
        <row r="2015">
          <cell r="A2015" t="str">
            <v>BI_SD839</v>
          </cell>
          <cell r="B2015" t="str">
            <v>SD839</v>
          </cell>
          <cell r="C2015" t="str">
            <v>BI_SD839 - Kendall Yards-Vaults Reimbursable</v>
          </cell>
          <cell r="D2015" t="str">
            <v>ER_2070</v>
          </cell>
          <cell r="E2015" t="str">
            <v>2070</v>
          </cell>
          <cell r="F2015" t="str">
            <v>ER_2070 - Trans/Dist/Sub Reimbursable Projects</v>
          </cell>
          <cell r="G2015" t="str">
            <v>T&amp;D Reimbursable</v>
          </cell>
          <cell r="H2015" t="str">
            <v>T&amp;D Engineering</v>
          </cell>
          <cell r="I2015" t="str">
            <v>Customer Requested</v>
          </cell>
        </row>
        <row r="2016">
          <cell r="A2016" t="str">
            <v>BI_SD894</v>
          </cell>
          <cell r="B2016" t="str">
            <v>SD894</v>
          </cell>
          <cell r="C2016" t="str">
            <v>BI_SD894 - Millwood 12F1 - Reconductor 1.1 Miles</v>
          </cell>
          <cell r="D2016" t="str">
            <v>ER_2283</v>
          </cell>
          <cell r="E2016" t="str">
            <v>2283</v>
          </cell>
          <cell r="F2016" t="str">
            <v>ER_2283 - Millwood Sub - Rebuild</v>
          </cell>
          <cell r="G2016" t="str">
            <v>Substation - Station Rebuilds Program</v>
          </cell>
          <cell r="H2016" t="str">
            <v>T&amp;D Engineering</v>
          </cell>
          <cell r="I2016" t="str">
            <v>Asset Condition</v>
          </cell>
        </row>
        <row r="2017">
          <cell r="A2017" t="str">
            <v>BI_SD895</v>
          </cell>
          <cell r="B2017" t="str">
            <v>SD895</v>
          </cell>
          <cell r="C2017" t="str">
            <v>BI_SD895 - Millwood 12F3 - Reconductor 1.6 Miles</v>
          </cell>
          <cell r="D2017" t="str">
            <v>ER_2283</v>
          </cell>
          <cell r="E2017" t="str">
            <v>2283</v>
          </cell>
          <cell r="F2017" t="str">
            <v>ER_2283 - Millwood Sub - Rebuild</v>
          </cell>
          <cell r="G2017" t="str">
            <v>Substation - Station Rebuilds Program</v>
          </cell>
          <cell r="H2017" t="str">
            <v>T&amp;D Engineering</v>
          </cell>
          <cell r="I2017" t="str">
            <v>Asset Condition</v>
          </cell>
        </row>
        <row r="2018">
          <cell r="A2018" t="str">
            <v>BI_SD896</v>
          </cell>
          <cell r="B2018" t="str">
            <v>SD896</v>
          </cell>
          <cell r="C2018" t="str">
            <v>BI_SD896 - Sunset 12F1 - Reconductor 1.5 Miles</v>
          </cell>
          <cell r="D2018" t="str">
            <v>ER_2514</v>
          </cell>
          <cell r="E2018" t="str">
            <v>2514</v>
          </cell>
          <cell r="F2018" t="str">
            <v>ER_2514 - Distribution - Spokane North &amp; West</v>
          </cell>
          <cell r="G2018" t="str">
            <v>Distribution System Enhancements</v>
          </cell>
          <cell r="H2018" t="str">
            <v>T&amp;D Engineering</v>
          </cell>
          <cell r="I2018" t="str">
            <v>Performance &amp; Capacity</v>
          </cell>
        </row>
        <row r="2019">
          <cell r="A2019" t="str">
            <v>BI_SD900</v>
          </cell>
          <cell r="B2019" t="str">
            <v>SD900</v>
          </cell>
          <cell r="C2019" t="str">
            <v>BI_SD900 - Ninth &amp; Central 12F4 Feeder Upgrade</v>
          </cell>
          <cell r="D2019" t="str">
            <v>ER_2470</v>
          </cell>
          <cell r="E2019" t="str">
            <v>2470</v>
          </cell>
          <cell r="F2019" t="str">
            <v>ER_2470 - Dist Grid Modernization</v>
          </cell>
          <cell r="G2019" t="str">
            <v>Distribution Grid Modernization</v>
          </cell>
          <cell r="H2019" t="str">
            <v>T&amp;D Operations</v>
          </cell>
          <cell r="I2019" t="str">
            <v>Asset Condition</v>
          </cell>
        </row>
        <row r="2020">
          <cell r="A2020" t="str">
            <v>BI_SD902</v>
          </cell>
          <cell r="B2020" t="str">
            <v>SD902</v>
          </cell>
          <cell r="C2020" t="str">
            <v>BI_SD902 - Spokane Tribe Distribution</v>
          </cell>
          <cell r="D2020" t="str">
            <v>ER_2301</v>
          </cell>
          <cell r="E2020" t="str">
            <v>2301</v>
          </cell>
          <cell r="F2020" t="str">
            <v>ER_2301 - Tribal Permits and Settlements</v>
          </cell>
          <cell r="G2020" t="str">
            <v>Tribal Permits &amp; Settlements</v>
          </cell>
          <cell r="H2020" t="str">
            <v>Other Subfunction</v>
          </cell>
          <cell r="I2020" t="str">
            <v>Mandatory &amp; Compliance</v>
          </cell>
        </row>
        <row r="2021">
          <cell r="A2021" t="str">
            <v>BI_SD903</v>
          </cell>
          <cell r="B2021" t="str">
            <v>SD903</v>
          </cell>
          <cell r="C2021" t="str">
            <v>BI_SD903 - Smart Circuit - Distribution Work</v>
          </cell>
          <cell r="D2021" t="str">
            <v>ER_2529</v>
          </cell>
          <cell r="E2021" t="str">
            <v>2529</v>
          </cell>
          <cell r="F2021" t="str">
            <v>ER_2529 - Spokane Smart Circuit</v>
          </cell>
          <cell r="G2021" t="str">
            <v>Spokane Smart Circuit</v>
          </cell>
          <cell r="H2021" t="str">
            <v>T&amp;D Engineering</v>
          </cell>
          <cell r="I2021" t="str">
            <v>No Driver</v>
          </cell>
        </row>
        <row r="2022">
          <cell r="A2022" t="str">
            <v>BI_SD904</v>
          </cell>
          <cell r="B2022" t="str">
            <v>SD904</v>
          </cell>
          <cell r="C2022" t="str">
            <v>BI_SD904 - Smart Circuit - Communication Work</v>
          </cell>
          <cell r="D2022" t="str">
            <v>ER_2529</v>
          </cell>
          <cell r="E2022" t="str">
            <v>2529</v>
          </cell>
          <cell r="F2022" t="str">
            <v>ER_2529 - Spokane Smart Circuit</v>
          </cell>
          <cell r="G2022" t="str">
            <v>Spokane Smart Circuit</v>
          </cell>
          <cell r="H2022" t="str">
            <v>T&amp;D Engineering</v>
          </cell>
          <cell r="I2022" t="str">
            <v>No Driver</v>
          </cell>
        </row>
        <row r="2023">
          <cell r="A2023" t="str">
            <v>BI_SD905</v>
          </cell>
          <cell r="B2023" t="str">
            <v>SD905</v>
          </cell>
          <cell r="C2023" t="str">
            <v>BI_SD905 - Smart Circuit - NonMatching</v>
          </cell>
          <cell r="D2023" t="str">
            <v>ER_2529</v>
          </cell>
          <cell r="E2023" t="str">
            <v>2529</v>
          </cell>
          <cell r="F2023" t="str">
            <v>ER_2529 - Spokane Smart Circuit</v>
          </cell>
          <cell r="G2023" t="str">
            <v>Spokane Smart Circuit</v>
          </cell>
          <cell r="H2023" t="str">
            <v>T&amp;D Engineering</v>
          </cell>
          <cell r="I2023" t="str">
            <v>No Driver</v>
          </cell>
        </row>
        <row r="2024">
          <cell r="A2024" t="str">
            <v>BI_SD906</v>
          </cell>
          <cell r="B2024" t="str">
            <v>SD906</v>
          </cell>
          <cell r="C2024" t="str">
            <v>BI_SD906 - Smart Circuit - Reporting &amp; Analytics</v>
          </cell>
          <cell r="D2024" t="str">
            <v>ER_2529</v>
          </cell>
          <cell r="E2024" t="str">
            <v>2529</v>
          </cell>
          <cell r="F2024" t="str">
            <v>ER_2529 - Spokane Smart Circuit</v>
          </cell>
          <cell r="G2024" t="str">
            <v>Spokane Smart Circuit</v>
          </cell>
          <cell r="H2024" t="str">
            <v>T&amp;D Engineering</v>
          </cell>
          <cell r="I2024" t="str">
            <v>No Driver</v>
          </cell>
        </row>
        <row r="2025">
          <cell r="A2025" t="str">
            <v>BI_SD907</v>
          </cell>
          <cell r="B2025" t="str">
            <v>SD907</v>
          </cell>
          <cell r="C2025" t="str">
            <v>BI_SD907 - Smart Circuit - Software Purchase</v>
          </cell>
          <cell r="D2025" t="str">
            <v>ER_2529</v>
          </cell>
          <cell r="E2025" t="str">
            <v>2529</v>
          </cell>
          <cell r="F2025" t="str">
            <v>ER_2529 - Spokane Smart Circuit</v>
          </cell>
          <cell r="G2025" t="str">
            <v>Spokane Smart Circuit</v>
          </cell>
          <cell r="H2025" t="str">
            <v>T&amp;D Engineering</v>
          </cell>
          <cell r="I2025" t="str">
            <v>No Driver</v>
          </cell>
        </row>
        <row r="2026">
          <cell r="A2026" t="str">
            <v>BI_SD908</v>
          </cell>
          <cell r="B2026" t="str">
            <v>SD908</v>
          </cell>
          <cell r="C2026" t="str">
            <v>BI_SD908 - Chester 115/13V Substation Rebld Dist Integration</v>
          </cell>
          <cell r="D2026" t="str">
            <v>ER_2204</v>
          </cell>
          <cell r="E2026" t="str">
            <v>2204</v>
          </cell>
          <cell r="F2026" t="str">
            <v>ER_2204 - Substation Rebuilds</v>
          </cell>
          <cell r="G2026" t="str">
            <v>Substation - Station Rebuilds Program</v>
          </cell>
          <cell r="H2026" t="str">
            <v>T&amp;D Engineering</v>
          </cell>
          <cell r="I2026" t="str">
            <v>Asset Condition</v>
          </cell>
        </row>
        <row r="2027">
          <cell r="A2027" t="str">
            <v>BI_SD909</v>
          </cell>
          <cell r="B2027" t="str">
            <v>SD909</v>
          </cell>
          <cell r="C2027" t="str">
            <v>BI_SD909 - Sunset 115/13V Sub Rebuild Dist Integration</v>
          </cell>
          <cell r="D2027" t="str">
            <v>ER_2204</v>
          </cell>
          <cell r="E2027" t="str">
            <v>2204</v>
          </cell>
          <cell r="F2027" t="str">
            <v>ER_2204 - Substation Rebuilds</v>
          </cell>
          <cell r="G2027" t="str">
            <v>Substation - Station Rebuilds Program</v>
          </cell>
          <cell r="H2027" t="str">
            <v>T&amp;D Engineering</v>
          </cell>
          <cell r="I2027" t="str">
            <v>Asset Condition</v>
          </cell>
        </row>
        <row r="2028">
          <cell r="A2028" t="str">
            <v>BI_SD910</v>
          </cell>
          <cell r="B2028" t="str">
            <v>SD910</v>
          </cell>
          <cell r="C2028" t="str">
            <v>BI_SD910 - Downtown East 115/13kV Sub Rebld Dist Integration</v>
          </cell>
          <cell r="D2028" t="str">
            <v>ER_2274</v>
          </cell>
          <cell r="E2028" t="str">
            <v>2274</v>
          </cell>
          <cell r="F2028" t="str">
            <v>ER_2274 - New Substations</v>
          </cell>
          <cell r="G2028" t="str">
            <v>Substation - New Distribution Station Capacity Program</v>
          </cell>
          <cell r="H2028" t="str">
            <v>T&amp;D Engineering</v>
          </cell>
          <cell r="I2028" t="str">
            <v>Performance &amp; Capacity</v>
          </cell>
        </row>
        <row r="2029">
          <cell r="A2029" t="str">
            <v>BI_SD911</v>
          </cell>
          <cell r="B2029" t="str">
            <v>SD911</v>
          </cell>
          <cell r="C2029" t="str">
            <v>BI_SD911 - FWT12F2 Automation/Coms for Grid Modernization</v>
          </cell>
          <cell r="D2029" t="str">
            <v>ER_2599</v>
          </cell>
          <cell r="E2029" t="str">
            <v>2599</v>
          </cell>
          <cell r="F2029" t="str">
            <v>ER_2599 - Grid Mod Automation</v>
          </cell>
          <cell r="G2029" t="str">
            <v>Distribution Grid Modernization</v>
          </cell>
          <cell r="H2029" t="str">
            <v>T&amp;D Operations</v>
          </cell>
          <cell r="I2029" t="str">
            <v>Asset Condition</v>
          </cell>
        </row>
        <row r="2030">
          <cell r="A2030" t="str">
            <v>BI_SD912</v>
          </cell>
          <cell r="B2030" t="str">
            <v>SD912</v>
          </cell>
          <cell r="C2030" t="str">
            <v>BI_SD912 - MLN12F1 Automation/Coms for Grid Modernization</v>
          </cell>
          <cell r="D2030" t="str">
            <v>ER_2599</v>
          </cell>
          <cell r="E2030" t="str">
            <v>2599</v>
          </cell>
          <cell r="F2030" t="str">
            <v>ER_2599 - Grid Mod Automation</v>
          </cell>
          <cell r="G2030" t="str">
            <v>Distribution Grid Modernization</v>
          </cell>
          <cell r="H2030" t="str">
            <v>T&amp;D Operations</v>
          </cell>
          <cell r="I2030" t="str">
            <v>Asset Condition</v>
          </cell>
        </row>
        <row r="2031">
          <cell r="A2031" t="str">
            <v>BI_SD913</v>
          </cell>
          <cell r="B2031" t="str">
            <v>SD913</v>
          </cell>
          <cell r="C2031" t="str">
            <v>BI_SD913 - FWT12F2 Automation/Coms for Grid Modernization</v>
          </cell>
          <cell r="D2031" t="str">
            <v>ER_2470</v>
          </cell>
          <cell r="E2031" t="str">
            <v>2470</v>
          </cell>
          <cell r="F2031" t="str">
            <v>ER_2470 - Dist Grid Modernization</v>
          </cell>
          <cell r="G2031" t="str">
            <v>Distribution Grid Modernization</v>
          </cell>
          <cell r="H2031" t="str">
            <v>T&amp;D Operations</v>
          </cell>
          <cell r="I2031" t="str">
            <v>Asset Condition</v>
          </cell>
        </row>
        <row r="2032">
          <cell r="A2032" t="str">
            <v>BI_SD914</v>
          </cell>
          <cell r="B2032" t="str">
            <v>SD914</v>
          </cell>
          <cell r="C2032" t="str">
            <v>BI_SD914 - Airway Heights 12f1 - transfer distribution</v>
          </cell>
          <cell r="D2032" t="str">
            <v>ER_2310</v>
          </cell>
          <cell r="E2032" t="str">
            <v>2310</v>
          </cell>
          <cell r="F2032" t="str">
            <v>ER_2310 - West Plains Transmission Reinforce</v>
          </cell>
          <cell r="G2032" t="str">
            <v>Transmission Construction - Compliance</v>
          </cell>
          <cell r="H2032" t="str">
            <v>T&amp;D Engineering</v>
          </cell>
          <cell r="I2032" t="str">
            <v>Mandatory &amp; Compliance</v>
          </cell>
        </row>
        <row r="2033">
          <cell r="A2033" t="str">
            <v>BI_SD915</v>
          </cell>
          <cell r="B2033" t="str">
            <v>SD915</v>
          </cell>
          <cell r="C2033" t="str">
            <v>BI_SD915 - Silver Lake 12f2 - transfer distribution</v>
          </cell>
          <cell r="D2033" t="str">
            <v>ER_2310</v>
          </cell>
          <cell r="E2033" t="str">
            <v>2310</v>
          </cell>
          <cell r="F2033" t="str">
            <v>ER_2310 - West Plains Transmission Reinforce</v>
          </cell>
          <cell r="G2033" t="str">
            <v>Transmission Construction - Compliance</v>
          </cell>
          <cell r="H2033" t="str">
            <v>T&amp;D Engineering</v>
          </cell>
          <cell r="I2033" t="str">
            <v>Mandatory &amp; Compliance</v>
          </cell>
        </row>
        <row r="2034">
          <cell r="A2034" t="str">
            <v>BI_SD916</v>
          </cell>
          <cell r="B2034" t="str">
            <v>SD916</v>
          </cell>
          <cell r="C2034" t="str">
            <v>BI_SD916 - Greenacres 115-13,20 MVA 2 Fdrs</v>
          </cell>
          <cell r="D2034" t="str">
            <v>ER_2443</v>
          </cell>
          <cell r="E2034" t="str">
            <v>2443</v>
          </cell>
          <cell r="F2034" t="str">
            <v>ER_2443 - Greenacres 115-13kV Sub - New Construct</v>
          </cell>
          <cell r="G2034" t="str">
            <v>Substation - New Distribution Station Capacity Program</v>
          </cell>
          <cell r="H2034" t="str">
            <v>T&amp;D Engineering</v>
          </cell>
          <cell r="I2034" t="str">
            <v>Performance &amp; Capacity</v>
          </cell>
        </row>
        <row r="2035">
          <cell r="A2035" t="str">
            <v>BI_SD921</v>
          </cell>
          <cell r="B2035" t="str">
            <v>SD921</v>
          </cell>
          <cell r="C2035" t="str">
            <v>BI_SD921 - North Hill 4F1 &amp; 4F2 - Convert Load to 13Kv</v>
          </cell>
          <cell r="D2035" t="str">
            <v>ER_2288</v>
          </cell>
          <cell r="E2035" t="str">
            <v>2288</v>
          </cell>
          <cell r="F2035" t="str">
            <v>ER_2288 - N Hill-Retire&amp;Salvage</v>
          </cell>
          <cell r="G2035" t="str">
            <v>Regular Capital - Pre Business Case</v>
          </cell>
          <cell r="H2035" t="str">
            <v>No Function</v>
          </cell>
          <cell r="I2035" t="str">
            <v>No Driver</v>
          </cell>
        </row>
        <row r="2036">
          <cell r="A2036" t="str">
            <v>BI_SD922</v>
          </cell>
          <cell r="B2036" t="str">
            <v>SD922</v>
          </cell>
          <cell r="C2036" t="str">
            <v>BI_SD922 - AIR 12F2-SUN 12F4 URD SIA Flint Rd</v>
          </cell>
          <cell r="D2036" t="str">
            <v>ER_2514</v>
          </cell>
          <cell r="E2036" t="str">
            <v>2514</v>
          </cell>
          <cell r="F2036" t="str">
            <v>ER_2514 - Distribution - Spokane North &amp; West</v>
          </cell>
          <cell r="G2036" t="str">
            <v>Distribution System Enhancements</v>
          </cell>
          <cell r="H2036" t="str">
            <v>T&amp;D Engineering</v>
          </cell>
          <cell r="I2036" t="str">
            <v>Performance &amp; Capacity</v>
          </cell>
        </row>
        <row r="2037">
          <cell r="A2037" t="str">
            <v>BI_SD923</v>
          </cell>
          <cell r="B2037" t="str">
            <v>SD923</v>
          </cell>
          <cell r="C2037" t="str">
            <v>BI_SD923 - C&amp;W 12F1-12F5 2/0</v>
          </cell>
          <cell r="D2037" t="str">
            <v>ER_2514</v>
          </cell>
          <cell r="E2037" t="str">
            <v>2514</v>
          </cell>
          <cell r="F2037" t="str">
            <v>ER_2514 - Distribution - Spokane North &amp; West</v>
          </cell>
          <cell r="G2037" t="str">
            <v>Distribution System Enhancements</v>
          </cell>
          <cell r="H2037" t="str">
            <v>T&amp;D Engineering</v>
          </cell>
          <cell r="I2037" t="str">
            <v>Performance &amp; Capacity</v>
          </cell>
        </row>
        <row r="2038">
          <cell r="A2038" t="str">
            <v>BI_SD924</v>
          </cell>
          <cell r="B2038" t="str">
            <v>SD924</v>
          </cell>
          <cell r="C2038" t="str">
            <v>BI_SD924 - C&amp;W 12F4-SUN 12F1</v>
          </cell>
          <cell r="D2038" t="str">
            <v>ER_2514</v>
          </cell>
          <cell r="E2038" t="str">
            <v>2514</v>
          </cell>
          <cell r="F2038" t="str">
            <v>ER_2514 - Distribution - Spokane North &amp; West</v>
          </cell>
          <cell r="G2038" t="str">
            <v>Distribution System Enhancements</v>
          </cell>
          <cell r="H2038" t="str">
            <v>T&amp;D Engineering</v>
          </cell>
          <cell r="I2038" t="str">
            <v>Performance &amp; Capacity</v>
          </cell>
        </row>
        <row r="2039">
          <cell r="A2039" t="str">
            <v>BI_SD925</v>
          </cell>
          <cell r="B2039" t="str">
            <v>SD925</v>
          </cell>
          <cell r="C2039" t="str">
            <v>BI_SD925 - MIL 12F2-12F3 URD Northwoods</v>
          </cell>
          <cell r="D2039" t="str">
            <v>ER_2514</v>
          </cell>
          <cell r="E2039" t="str">
            <v>2514</v>
          </cell>
          <cell r="F2039" t="str">
            <v>ER_2514 - Distribution - Spokane North &amp; West</v>
          </cell>
          <cell r="G2039" t="str">
            <v>Distribution System Enhancements</v>
          </cell>
          <cell r="H2039" t="str">
            <v>T&amp;D Engineering</v>
          </cell>
          <cell r="I2039" t="str">
            <v>Performance &amp; Capacity</v>
          </cell>
        </row>
        <row r="2040">
          <cell r="A2040" t="str">
            <v>BI_SD926</v>
          </cell>
          <cell r="B2040" t="str">
            <v>SD926</v>
          </cell>
          <cell r="C2040" t="str">
            <v>BI_SD926 - SUN 12F4-12F2 #2CU</v>
          </cell>
          <cell r="D2040" t="str">
            <v>ER_2514</v>
          </cell>
          <cell r="E2040" t="str">
            <v>2514</v>
          </cell>
          <cell r="F2040" t="str">
            <v>ER_2514 - Distribution - Spokane North &amp; West</v>
          </cell>
          <cell r="G2040" t="str">
            <v>Distribution System Enhancements</v>
          </cell>
          <cell r="H2040" t="str">
            <v>T&amp;D Engineering</v>
          </cell>
          <cell r="I2040" t="str">
            <v>Performance &amp; Capacity</v>
          </cell>
        </row>
        <row r="2041">
          <cell r="A2041" t="str">
            <v>BI_SD927</v>
          </cell>
          <cell r="B2041" t="str">
            <v>SD927</v>
          </cell>
          <cell r="C2041" t="str">
            <v>BI_SD927 - Waikiki Sub-Upgrade to (2) 30MVA Line-ups (Dist)</v>
          </cell>
          <cell r="D2041" t="str">
            <v>ER_2274</v>
          </cell>
          <cell r="E2041" t="str">
            <v>2274</v>
          </cell>
          <cell r="F2041" t="str">
            <v>ER_2274 - New Substations</v>
          </cell>
          <cell r="G2041" t="str">
            <v>Substation - New Distribution Station Capacity Program</v>
          </cell>
          <cell r="H2041" t="str">
            <v>T&amp;D Engineering</v>
          </cell>
          <cell r="I2041" t="str">
            <v>Performance &amp; Capacity</v>
          </cell>
        </row>
        <row r="2042">
          <cell r="A2042" t="str">
            <v>BI_SD928</v>
          </cell>
          <cell r="B2042" t="str">
            <v>SD928</v>
          </cell>
          <cell r="C2042" t="str">
            <v>BI_SD928 - NE 12F4 - Macaroni Trunk Extension</v>
          </cell>
          <cell r="D2042" t="str">
            <v>ER_2514</v>
          </cell>
          <cell r="E2042" t="str">
            <v>2514</v>
          </cell>
          <cell r="F2042" t="str">
            <v>ER_2514 - Distribution - Spokane North &amp; West</v>
          </cell>
          <cell r="G2042" t="str">
            <v>Distribution System Enhancements</v>
          </cell>
          <cell r="H2042" t="str">
            <v>T&amp;D Engineering</v>
          </cell>
          <cell r="I2042" t="str">
            <v>Performance &amp; Capacity</v>
          </cell>
        </row>
        <row r="2043">
          <cell r="A2043" t="str">
            <v>BI_SD929</v>
          </cell>
          <cell r="B2043" t="str">
            <v>SD929</v>
          </cell>
          <cell r="C2043" t="str">
            <v>BI_SD929 - MLN 12F1 Eloika Rd Tie &amp; Regs (0.7m)</v>
          </cell>
          <cell r="D2043" t="str">
            <v>ER_2514</v>
          </cell>
          <cell r="E2043" t="str">
            <v>2514</v>
          </cell>
          <cell r="F2043" t="str">
            <v>ER_2514 - Distribution - Spokane North &amp; West</v>
          </cell>
          <cell r="G2043" t="str">
            <v>Distribution System Enhancements</v>
          </cell>
          <cell r="H2043" t="str">
            <v>T&amp;D Engineering</v>
          </cell>
          <cell r="I2043" t="str">
            <v>Performance &amp; Capacity</v>
          </cell>
        </row>
        <row r="2044">
          <cell r="A2044" t="str">
            <v>BI_SD930</v>
          </cell>
          <cell r="B2044" t="str">
            <v>SD930</v>
          </cell>
          <cell r="C2044" t="str">
            <v>BI_SD930 - INT 12F2 Recond Rutter Pkwy (2m)</v>
          </cell>
          <cell r="D2044" t="str">
            <v>ER_2514</v>
          </cell>
          <cell r="E2044" t="str">
            <v>2514</v>
          </cell>
          <cell r="F2044" t="str">
            <v>ER_2514 - Distribution - Spokane North &amp; West</v>
          </cell>
          <cell r="G2044" t="str">
            <v>Distribution System Enhancements</v>
          </cell>
          <cell r="H2044" t="str">
            <v>T&amp;D Engineering</v>
          </cell>
          <cell r="I2044" t="str">
            <v>Performance &amp; Capacity</v>
          </cell>
        </row>
        <row r="2045">
          <cell r="A2045" t="str">
            <v>BI_SD931</v>
          </cell>
          <cell r="B2045" t="str">
            <v>SD931</v>
          </cell>
          <cell r="C2045" t="str">
            <v>BI_SD931 - ROS12F5 Grid Modernization</v>
          </cell>
          <cell r="D2045" t="str">
            <v>ER_2470</v>
          </cell>
          <cell r="E2045" t="str">
            <v>2470</v>
          </cell>
          <cell r="F2045" t="str">
            <v>ER_2470 - Dist Grid Modernization</v>
          </cell>
          <cell r="G2045" t="str">
            <v>Distribution Grid Modernization</v>
          </cell>
          <cell r="H2045" t="str">
            <v>T&amp;D Operations</v>
          </cell>
          <cell r="I2045" t="str">
            <v>Asset Condition</v>
          </cell>
        </row>
        <row r="2046">
          <cell r="A2046" t="str">
            <v>BI_SD932</v>
          </cell>
          <cell r="B2046" t="str">
            <v>SD932</v>
          </cell>
          <cell r="C2046" t="str">
            <v>BI_SD932 - ROS12F4 Grid Modernization</v>
          </cell>
          <cell r="D2046" t="str">
            <v>ER_2470</v>
          </cell>
          <cell r="E2046" t="str">
            <v>2470</v>
          </cell>
          <cell r="F2046" t="str">
            <v>ER_2470 - Dist Grid Modernization</v>
          </cell>
          <cell r="G2046" t="str">
            <v>Distribution Grid Modernization</v>
          </cell>
          <cell r="H2046" t="str">
            <v>T&amp;D Operations</v>
          </cell>
          <cell r="I2046" t="str">
            <v>Asset Condition</v>
          </cell>
        </row>
        <row r="2047">
          <cell r="A2047" t="str">
            <v>BI_SD933</v>
          </cell>
          <cell r="B2047" t="str">
            <v>SD933</v>
          </cell>
          <cell r="C2047" t="str">
            <v>BI_SD933 - ROS12F4 Grid Mod Automation</v>
          </cell>
          <cell r="D2047" t="str">
            <v>ER_2599</v>
          </cell>
          <cell r="E2047" t="str">
            <v>2599</v>
          </cell>
          <cell r="F2047" t="str">
            <v>ER_2599 - Grid Mod Automation</v>
          </cell>
          <cell r="G2047" t="str">
            <v>Distribution Grid Modernization</v>
          </cell>
          <cell r="H2047" t="str">
            <v>T&amp;D Operations</v>
          </cell>
          <cell r="I2047" t="str">
            <v>Asset Condition</v>
          </cell>
        </row>
        <row r="2048">
          <cell r="A2048" t="str">
            <v>BI_SD985</v>
          </cell>
          <cell r="B2048" t="str">
            <v>SD985</v>
          </cell>
          <cell r="C2048" t="str">
            <v>BI_SD985 - North East 12F1 - Reconductor 1.6 Miles</v>
          </cell>
          <cell r="D2048" t="str">
            <v>ER_2296</v>
          </cell>
          <cell r="E2048" t="str">
            <v>2296</v>
          </cell>
          <cell r="F2048" t="str">
            <v>ER_2296 - NE Sub-Increase Capacity</v>
          </cell>
          <cell r="G2048" t="str">
            <v>Regular Capital - Pre Business Case</v>
          </cell>
          <cell r="H2048" t="str">
            <v>No Function</v>
          </cell>
          <cell r="I2048" t="str">
            <v>No Driver</v>
          </cell>
        </row>
        <row r="2049">
          <cell r="A2049" t="str">
            <v>BI_SD990</v>
          </cell>
          <cell r="B2049" t="str">
            <v>SD990</v>
          </cell>
          <cell r="C2049" t="str">
            <v>BI_SD990 - Spokane Area - Dx Performance and Capacity</v>
          </cell>
          <cell r="D2049" t="str">
            <v>ER_2514</v>
          </cell>
          <cell r="E2049" t="str">
            <v>2514</v>
          </cell>
          <cell r="F2049" t="str">
            <v>ER_2514 - Distribution - Spokane North &amp; West</v>
          </cell>
          <cell r="G2049" t="str">
            <v>Distribution System Enhancements</v>
          </cell>
          <cell r="H2049" t="str">
            <v>T&amp;D Engineering</v>
          </cell>
          <cell r="I2049" t="str">
            <v>Performance &amp; Capacity</v>
          </cell>
        </row>
        <row r="2050">
          <cell r="A2050" t="str">
            <v>BI_SG900</v>
          </cell>
          <cell r="B2050" t="str">
            <v>SG900</v>
          </cell>
          <cell r="C2050" t="str">
            <v>BI_SG900 - SR License Implementation</v>
          </cell>
          <cell r="D2050" t="str">
            <v>ER_4004</v>
          </cell>
          <cell r="E2050" t="str">
            <v>4004</v>
          </cell>
          <cell r="F2050" t="str">
            <v>ER_4004 - Spokane River License Implementation</v>
          </cell>
          <cell r="G2050" t="str">
            <v>Regular Capital - Pre Business Case</v>
          </cell>
          <cell r="H2050" t="str">
            <v>No Function</v>
          </cell>
          <cell r="I2050" t="str">
            <v>No Driver</v>
          </cell>
        </row>
        <row r="2051">
          <cell r="A2051" t="str">
            <v>BI_SI621</v>
          </cell>
          <cell r="B2051" t="str">
            <v>SI621</v>
          </cell>
          <cell r="C2051" t="str">
            <v>BI_SI621 - Spokane River License PM&amp;Es</v>
          </cell>
          <cell r="D2051" t="str">
            <v>ER_6107</v>
          </cell>
          <cell r="E2051" t="str">
            <v>6107</v>
          </cell>
          <cell r="F2051" t="str">
            <v>ER_6107 - Spokane River Implementation (PM&amp;E)</v>
          </cell>
          <cell r="G2051" t="str">
            <v>Spokane River License Implementation</v>
          </cell>
          <cell r="H2051" t="str">
            <v>Environmental Subfunction</v>
          </cell>
          <cell r="I2051" t="str">
            <v>Mandatory &amp; Compliance</v>
          </cell>
        </row>
        <row r="2052">
          <cell r="A2052" t="str">
            <v>BI_SN101</v>
          </cell>
          <cell r="B2052" t="str">
            <v>SN101</v>
          </cell>
          <cell r="C2052" t="str">
            <v>BI_SN101 - Relocate Op Gas Main on Monroe St. Bridge</v>
          </cell>
          <cell r="D2052" t="str">
            <v>ER_3101</v>
          </cell>
          <cell r="E2052" t="str">
            <v>3101</v>
          </cell>
          <cell r="F2052" t="str">
            <v>ER_3101 - Monroe St Bridge-Gas piping</v>
          </cell>
          <cell r="G2052" t="str">
            <v>Regular Capital - Pre Business Case</v>
          </cell>
          <cell r="H2052" t="str">
            <v>No Function</v>
          </cell>
          <cell r="I2052" t="str">
            <v>No Driver</v>
          </cell>
        </row>
        <row r="2053">
          <cell r="A2053" t="str">
            <v>BI_SN121</v>
          </cell>
          <cell r="B2053" t="str">
            <v>SN121</v>
          </cell>
          <cell r="C2053" t="str">
            <v>BI_SN121 - Relocate Hp Gas Main for N-S Freeway Project</v>
          </cell>
          <cell r="D2053" t="str">
            <v>ER_3102</v>
          </cell>
          <cell r="E2053" t="str">
            <v>3102</v>
          </cell>
          <cell r="F2053" t="str">
            <v>ER_3102 - N-S Freeway/Gas</v>
          </cell>
          <cell r="G2053" t="str">
            <v>Regular Capital - Pre Business Case</v>
          </cell>
          <cell r="H2053" t="str">
            <v>No Function</v>
          </cell>
          <cell r="I2053" t="str">
            <v>No Driver</v>
          </cell>
        </row>
        <row r="2054">
          <cell r="A2054" t="str">
            <v>BI_SS001</v>
          </cell>
          <cell r="B2054" t="str">
            <v>SS001</v>
          </cell>
          <cell r="C2054" t="str">
            <v>BI_SS001 - Garden Springs - Upgrade Bus</v>
          </cell>
          <cell r="D2054" t="str">
            <v>ER_2310</v>
          </cell>
          <cell r="E2054" t="str">
            <v>2310</v>
          </cell>
          <cell r="F2054" t="str">
            <v>ER_2310 - West Plains Transmission Reinforce</v>
          </cell>
          <cell r="G2054" t="str">
            <v>Transmission Construction - Compliance</v>
          </cell>
          <cell r="H2054" t="str">
            <v>T&amp;D Engineering</v>
          </cell>
          <cell r="I2054" t="str">
            <v>Mandatory &amp; Compliance</v>
          </cell>
        </row>
        <row r="2055">
          <cell r="A2055" t="str">
            <v>BI_SS002</v>
          </cell>
          <cell r="B2055" t="str">
            <v>SS002</v>
          </cell>
          <cell r="C2055" t="str">
            <v>BI_SS002 - Reardan Wind Integr-Silver Lake(SLK) 115 Sub Recon</v>
          </cell>
          <cell r="D2055" t="str">
            <v>ER_2519</v>
          </cell>
          <cell r="E2055" t="str">
            <v>2519</v>
          </cell>
          <cell r="F2055" t="str">
            <v>ER_2519 - Reardan Wind Farm Integration -Substation</v>
          </cell>
          <cell r="G2055" t="str">
            <v>Regular Capital - Pre Business Case</v>
          </cell>
          <cell r="H2055" t="str">
            <v>No Function</v>
          </cell>
          <cell r="I2055" t="str">
            <v>No Driver</v>
          </cell>
        </row>
        <row r="2056">
          <cell r="A2056" t="str">
            <v>BI_SS003</v>
          </cell>
          <cell r="B2056" t="str">
            <v>SS003</v>
          </cell>
          <cell r="C2056" t="str">
            <v>BI_SS003 - Reardan Wind Integr-POI 115kV Switching Station</v>
          </cell>
          <cell r="D2056" t="str">
            <v>ER_2519</v>
          </cell>
          <cell r="E2056" t="str">
            <v>2519</v>
          </cell>
          <cell r="F2056" t="str">
            <v>ER_2519 - Reardan Wind Farm Integration -Substation</v>
          </cell>
          <cell r="G2056" t="str">
            <v>Regular Capital - Pre Business Case</v>
          </cell>
          <cell r="H2056" t="str">
            <v>No Function</v>
          </cell>
          <cell r="I2056" t="str">
            <v>No Driver</v>
          </cell>
        </row>
        <row r="2057">
          <cell r="A2057" t="str">
            <v>BI_SS004</v>
          </cell>
          <cell r="B2057" t="str">
            <v>SS004</v>
          </cell>
          <cell r="C2057" t="str">
            <v>BI_SS004 - Reardan Wind Integr-Garden Springs(GDN)New 115 Sub</v>
          </cell>
          <cell r="D2057" t="str">
            <v>ER_2519</v>
          </cell>
          <cell r="E2057" t="str">
            <v>2519</v>
          </cell>
          <cell r="F2057" t="str">
            <v>ER_2519 - Reardan Wind Farm Integration -Substation</v>
          </cell>
          <cell r="G2057" t="str">
            <v>Regular Capital - Pre Business Case</v>
          </cell>
          <cell r="H2057" t="str">
            <v>No Function</v>
          </cell>
          <cell r="I2057" t="str">
            <v>No Driver</v>
          </cell>
        </row>
        <row r="2058">
          <cell r="A2058" t="str">
            <v>BI_SS005</v>
          </cell>
          <cell r="B2058" t="str">
            <v>SS005</v>
          </cell>
          <cell r="C2058" t="str">
            <v>BI_SS005 - WPP Collector Stn -Direct Assigned (Cont,Prot,Mtr)</v>
          </cell>
          <cell r="D2058" t="str">
            <v>ER_2520</v>
          </cell>
          <cell r="E2058" t="str">
            <v>2520</v>
          </cell>
          <cell r="F2058" t="str">
            <v>ER_2520 - Reardan Wind Farm Integration - Reimbursable</v>
          </cell>
          <cell r="G2058" t="str">
            <v>Regular Capital - Pre Business Case</v>
          </cell>
          <cell r="H2058" t="str">
            <v>No Function</v>
          </cell>
          <cell r="I2058" t="str">
            <v>No Driver</v>
          </cell>
        </row>
        <row r="2059">
          <cell r="A2059" t="str">
            <v>BI_SS006</v>
          </cell>
          <cell r="B2059" t="str">
            <v>SS006</v>
          </cell>
          <cell r="C2059" t="str">
            <v>BI_SS006 - Point of Interconnection Stn (POI)-Direct Assigned</v>
          </cell>
          <cell r="D2059" t="str">
            <v>ER_2520</v>
          </cell>
          <cell r="E2059" t="str">
            <v>2520</v>
          </cell>
          <cell r="F2059" t="str">
            <v>ER_2520 - Reardan Wind Farm Integration - Reimbursable</v>
          </cell>
          <cell r="G2059" t="str">
            <v>Regular Capital - Pre Business Case</v>
          </cell>
          <cell r="H2059" t="str">
            <v>No Function</v>
          </cell>
          <cell r="I2059" t="str">
            <v>No Driver</v>
          </cell>
        </row>
        <row r="2060">
          <cell r="A2060" t="str">
            <v>BI_SS007</v>
          </cell>
          <cell r="B2060" t="str">
            <v>SS007</v>
          </cell>
          <cell r="C2060" t="str">
            <v>BI_SS007 - Reardan Wind Integr-New Circ Swtchrs Airwy Hts Sub</v>
          </cell>
          <cell r="D2060" t="str">
            <v>ER_2519</v>
          </cell>
          <cell r="E2060" t="str">
            <v>2519</v>
          </cell>
          <cell r="F2060" t="str">
            <v>ER_2519 - Reardan Wind Farm Integration -Substation</v>
          </cell>
          <cell r="G2060" t="str">
            <v>Regular Capital - Pre Business Case</v>
          </cell>
          <cell r="H2060" t="str">
            <v>No Function</v>
          </cell>
          <cell r="I2060" t="str">
            <v>No Driver</v>
          </cell>
        </row>
        <row r="2061">
          <cell r="A2061" t="str">
            <v>BI_SS008</v>
          </cell>
          <cell r="B2061" t="str">
            <v>SS008</v>
          </cell>
          <cell r="C2061" t="str">
            <v>BI_SS008 - Reardan Wind Intgr-Upgd Relay Pkgs at Various Stns</v>
          </cell>
          <cell r="D2061" t="str">
            <v>ER_2519</v>
          </cell>
          <cell r="E2061" t="str">
            <v>2519</v>
          </cell>
          <cell r="F2061" t="str">
            <v>ER_2519 - Reardan Wind Farm Integration -Substation</v>
          </cell>
          <cell r="G2061" t="str">
            <v>Regular Capital - Pre Business Case</v>
          </cell>
          <cell r="H2061" t="str">
            <v>No Function</v>
          </cell>
          <cell r="I2061" t="str">
            <v>No Driver</v>
          </cell>
        </row>
        <row r="2062">
          <cell r="A2062" t="str">
            <v>BI_SS009</v>
          </cell>
          <cell r="B2062" t="str">
            <v>SS009</v>
          </cell>
          <cell r="C2062" t="str">
            <v>BI_SS009 - Reardan Wind Intgr-Fbr Drops&amp; Comm Eqp DGP-POI-SLK</v>
          </cell>
          <cell r="D2062" t="str">
            <v>ER_2519</v>
          </cell>
          <cell r="E2062" t="str">
            <v>2519</v>
          </cell>
          <cell r="F2062" t="str">
            <v>ER_2519 - Reardan Wind Farm Integration -Substation</v>
          </cell>
          <cell r="G2062" t="str">
            <v>Regular Capital - Pre Business Case</v>
          </cell>
          <cell r="H2062" t="str">
            <v>No Function</v>
          </cell>
          <cell r="I2062" t="str">
            <v>No Driver</v>
          </cell>
        </row>
        <row r="2063">
          <cell r="A2063" t="str">
            <v>BI_SS010</v>
          </cell>
          <cell r="B2063" t="str">
            <v>SS010</v>
          </cell>
          <cell r="C2063" t="str">
            <v>BI_SS010 - Irvin 115 kV Switching Station - Purchase lot</v>
          </cell>
          <cell r="D2063" t="str">
            <v>ER_2446</v>
          </cell>
          <cell r="E2063" t="str">
            <v>2446</v>
          </cell>
          <cell r="F2063" t="str">
            <v>ER_2446 - Irvin Sub - New Construction</v>
          </cell>
          <cell r="G2063" t="str">
            <v>Spokane Valley Transmission Reinforcement Project</v>
          </cell>
          <cell r="H2063" t="str">
            <v>T&amp;D Engineering</v>
          </cell>
          <cell r="I2063" t="str">
            <v>Mandatory &amp; Compliance</v>
          </cell>
        </row>
        <row r="2064">
          <cell r="A2064" t="str">
            <v>BI_SS013</v>
          </cell>
          <cell r="B2064" t="str">
            <v>SS013</v>
          </cell>
          <cell r="C2064" t="str">
            <v>BI_SS013 - Post St 115 Sub - Retire &amp; Salvage 4Kv Equipment</v>
          </cell>
          <cell r="D2064" t="str">
            <v>ER_2251</v>
          </cell>
          <cell r="E2064" t="str">
            <v>2251</v>
          </cell>
          <cell r="F2064" t="str">
            <v>ER_2251 - Post St-Improvement/Upgrades</v>
          </cell>
          <cell r="G2064" t="str">
            <v>Downtown Network - Performance &amp; Capacity</v>
          </cell>
          <cell r="H2064" t="str">
            <v>Downtown Network</v>
          </cell>
          <cell r="I2064" t="str">
            <v>Performance &amp; Capacity</v>
          </cell>
        </row>
        <row r="2065">
          <cell r="A2065" t="str">
            <v>BI_SS014</v>
          </cell>
          <cell r="B2065" t="str">
            <v>SS014</v>
          </cell>
          <cell r="C2065" t="str">
            <v>BI_SS014 - Beacon 230 kV Sub - Convert to DB-DB</v>
          </cell>
          <cell r="D2065" t="str">
            <v>ER_2204</v>
          </cell>
          <cell r="E2065" t="str">
            <v>2204</v>
          </cell>
          <cell r="F2065" t="str">
            <v>ER_2204 - Substation Rebuilds</v>
          </cell>
          <cell r="G2065" t="str">
            <v>Substation - Station Rebuilds Program</v>
          </cell>
          <cell r="H2065" t="str">
            <v>T&amp;D Engineering</v>
          </cell>
          <cell r="I2065" t="str">
            <v>Asset Condition</v>
          </cell>
        </row>
        <row r="2066">
          <cell r="A2066" t="str">
            <v>BI_SS015</v>
          </cell>
          <cell r="B2066" t="str">
            <v>SS015</v>
          </cell>
          <cell r="C2066" t="str">
            <v>BI_SS015 - College &amp; Walnut Substation Yard Expansion</v>
          </cell>
          <cell r="D2066" t="str">
            <v>ER_2204</v>
          </cell>
          <cell r="E2066" t="str">
            <v>2204</v>
          </cell>
          <cell r="F2066" t="str">
            <v>ER_2204 - Substation Rebuilds</v>
          </cell>
          <cell r="G2066" t="str">
            <v>Substation - Station Rebuilds Program</v>
          </cell>
          <cell r="H2066" t="str">
            <v>T&amp;D Engineering</v>
          </cell>
          <cell r="I2066" t="str">
            <v>Asset Condition</v>
          </cell>
        </row>
        <row r="2067">
          <cell r="A2067" t="str">
            <v>BI_SS016</v>
          </cell>
          <cell r="B2067" t="str">
            <v>SS016</v>
          </cell>
          <cell r="C2067" t="str">
            <v>BI_SS016 - Sunset - Replace 13 kV Bus 2 UG Cable</v>
          </cell>
          <cell r="D2067" t="str">
            <v>ER_2285</v>
          </cell>
          <cell r="E2067" t="str">
            <v>2285</v>
          </cell>
          <cell r="F2067" t="str">
            <v>ER_2285 - Sunset Sub - Rebuild</v>
          </cell>
          <cell r="G2067" t="str">
            <v>Substation - Station Rebuilds Program</v>
          </cell>
          <cell r="H2067" t="str">
            <v>T&amp;D Engineering</v>
          </cell>
          <cell r="I2067" t="str">
            <v>Asset Condition</v>
          </cell>
        </row>
        <row r="2068">
          <cell r="A2068" t="str">
            <v>BI_SS017</v>
          </cell>
          <cell r="B2068" t="str">
            <v>SS017</v>
          </cell>
          <cell r="C2068" t="str">
            <v>BI_SS017 - Garden Springs 230-115 kV Sub - Property</v>
          </cell>
          <cell r="D2068" t="str">
            <v>ER_2539</v>
          </cell>
          <cell r="E2068" t="str">
            <v>2539</v>
          </cell>
          <cell r="F2068" t="str">
            <v>ER_2539 - Garden Springs 230-115 kV Substation</v>
          </cell>
          <cell r="G2068" t="str">
            <v>West Plains New 230kV Substation</v>
          </cell>
          <cell r="H2068" t="str">
            <v>T&amp;D Engineering</v>
          </cell>
          <cell r="I2068" t="str">
            <v>Mandatory &amp; Compliance</v>
          </cell>
        </row>
        <row r="2069">
          <cell r="A2069" t="str">
            <v>BI_SS018</v>
          </cell>
          <cell r="B2069" t="str">
            <v>SS018</v>
          </cell>
          <cell r="C2069" t="str">
            <v>BI_SS018 - Melville Switch Station - Sub</v>
          </cell>
          <cell r="D2069" t="str">
            <v>ER_2274</v>
          </cell>
          <cell r="E2069" t="str">
            <v>2274</v>
          </cell>
          <cell r="F2069" t="str">
            <v>ER_2274 - New Substations</v>
          </cell>
          <cell r="G2069" t="str">
            <v>Substation - New Distribution Station Capacity Program</v>
          </cell>
          <cell r="H2069" t="str">
            <v>T&amp;D Engineering</v>
          </cell>
          <cell r="I2069" t="str">
            <v>Performance &amp; Capacity</v>
          </cell>
        </row>
        <row r="2070">
          <cell r="A2070" t="str">
            <v>BI_SS101</v>
          </cell>
          <cell r="B2070" t="str">
            <v>SS101</v>
          </cell>
          <cell r="C2070" t="str">
            <v>BI_SS101 - Boulder 230Kv Sub - Construct</v>
          </cell>
          <cell r="D2070" t="str">
            <v>ER_2106</v>
          </cell>
          <cell r="E2070" t="str">
            <v>2106</v>
          </cell>
          <cell r="F2070" t="str">
            <v>ER_2106 - Boulder -Construction</v>
          </cell>
          <cell r="G2070" t="str">
            <v>Regular Capital - Pre Business Case</v>
          </cell>
          <cell r="H2070" t="str">
            <v>No Function</v>
          </cell>
          <cell r="I2070" t="str">
            <v>No Driver</v>
          </cell>
        </row>
        <row r="2071">
          <cell r="A2071" t="str">
            <v>BI_SS102</v>
          </cell>
          <cell r="B2071" t="str">
            <v>SS102</v>
          </cell>
          <cell r="C2071" t="str">
            <v>BI_SS102 - Otis Orchards 115 Sub-Property</v>
          </cell>
          <cell r="D2071" t="str">
            <v>ER_2106</v>
          </cell>
          <cell r="E2071" t="str">
            <v>2106</v>
          </cell>
          <cell r="F2071" t="str">
            <v>ER_2106 - Boulder -Construction</v>
          </cell>
          <cell r="G2071" t="str">
            <v>Regular Capital - Pre Business Case</v>
          </cell>
          <cell r="H2071" t="str">
            <v>No Function</v>
          </cell>
          <cell r="I2071" t="str">
            <v>No Driver</v>
          </cell>
        </row>
        <row r="2072">
          <cell r="A2072" t="str">
            <v>BI_SS103</v>
          </cell>
          <cell r="B2072" t="str">
            <v>SS103</v>
          </cell>
          <cell r="C2072" t="str">
            <v>BI_SS103 - Mead 115 Sub: Construct</v>
          </cell>
          <cell r="D2072" t="str">
            <v>ER_2258</v>
          </cell>
          <cell r="E2072" t="str">
            <v>2258</v>
          </cell>
          <cell r="F2072" t="str">
            <v>ER_2258 - Mead Sub- Construct</v>
          </cell>
          <cell r="G2072" t="str">
            <v>Regular Capital - Pre Business Case</v>
          </cell>
          <cell r="H2072" t="str">
            <v>No Function</v>
          </cell>
          <cell r="I2072" t="str">
            <v>No Driver</v>
          </cell>
        </row>
        <row r="2073">
          <cell r="A2073" t="str">
            <v>BI_SS104</v>
          </cell>
          <cell r="B2073" t="str">
            <v>SS104</v>
          </cell>
          <cell r="C2073" t="str">
            <v>BI_SS104 - Beacon 230kV Sub-Install Relay/Comm Bridge</v>
          </cell>
          <cell r="D2073" t="str">
            <v>ER_2106</v>
          </cell>
          <cell r="E2073" t="str">
            <v>2106</v>
          </cell>
          <cell r="F2073" t="str">
            <v>ER_2106 - Boulder -Construction</v>
          </cell>
          <cell r="G2073" t="str">
            <v>Regular Capital - Pre Business Case</v>
          </cell>
          <cell r="H2073" t="str">
            <v>No Function</v>
          </cell>
          <cell r="I2073" t="str">
            <v>No Driver</v>
          </cell>
        </row>
        <row r="2074">
          <cell r="A2074" t="str">
            <v>BI_SS106</v>
          </cell>
          <cell r="B2074" t="str">
            <v>SS106</v>
          </cell>
          <cell r="C2074" t="str">
            <v>BI_SS106 - Mead Sub - Add Feeder 12F3</v>
          </cell>
          <cell r="D2074" t="str">
            <v>ER_2525</v>
          </cell>
          <cell r="E2074" t="str">
            <v>2525</v>
          </cell>
          <cell r="F2074" t="str">
            <v>ER_2525 - Mead Cx 12F3</v>
          </cell>
          <cell r="G2074" t="str">
            <v>Regular Capital - Pre Business Case</v>
          </cell>
          <cell r="H2074" t="str">
            <v>No Function</v>
          </cell>
          <cell r="I2074" t="str">
            <v>No Driver</v>
          </cell>
        </row>
        <row r="2075">
          <cell r="A2075" t="str">
            <v>BI_SS108</v>
          </cell>
          <cell r="B2075" t="str">
            <v>SS108</v>
          </cell>
          <cell r="C2075" t="str">
            <v>BI_SS108 - BLD - New 12F5 Feeder</v>
          </cell>
          <cell r="D2075" t="str">
            <v>ER_1109</v>
          </cell>
          <cell r="E2075" t="str">
            <v>1109</v>
          </cell>
          <cell r="F2075" t="str">
            <v>ER_1109 - Boulder Sub New 12F5</v>
          </cell>
          <cell r="G2075" t="str">
            <v>New Revenue - Growth</v>
          </cell>
          <cell r="H2075" t="str">
            <v>Growth Subfunction</v>
          </cell>
          <cell r="I2075" t="str">
            <v>Customer Requested</v>
          </cell>
        </row>
        <row r="2076">
          <cell r="A2076" t="str">
            <v>BI_SS111</v>
          </cell>
          <cell r="B2076" t="str">
            <v>SS111</v>
          </cell>
          <cell r="C2076" t="str">
            <v>BI_SS111 - Southeast 115 Sub: Upg X#2 to 30 Mva</v>
          </cell>
          <cell r="D2076" t="str">
            <v>ER_2212</v>
          </cell>
          <cell r="E2076" t="str">
            <v>2212</v>
          </cell>
          <cell r="F2076" t="str">
            <v>ER_2212 - Southeast-Upgrade Xfmr</v>
          </cell>
          <cell r="G2076" t="str">
            <v>Regular Capital - Pre Business Case</v>
          </cell>
          <cell r="H2076" t="str">
            <v>No Function</v>
          </cell>
          <cell r="I2076" t="str">
            <v>No Driver</v>
          </cell>
        </row>
        <row r="2077">
          <cell r="A2077" t="str">
            <v>BI_SS112</v>
          </cell>
          <cell r="B2077" t="str">
            <v>SS112</v>
          </cell>
          <cell r="C2077" t="str">
            <v>BI_SS112 - Indian Trail 115 Construct New Sub</v>
          </cell>
          <cell r="D2077" t="str">
            <v>ER_2391</v>
          </cell>
          <cell r="E2077" t="str">
            <v>2391</v>
          </cell>
          <cell r="F2077" t="str">
            <v>ER_2391 - Indian Trail 115-13kV Sub-Cnstrct New Sub</v>
          </cell>
          <cell r="G2077" t="str">
            <v>Regular Capital - Pre Business Case</v>
          </cell>
          <cell r="H2077" t="str">
            <v>No Function</v>
          </cell>
          <cell r="I2077" t="str">
            <v>No Driver</v>
          </cell>
        </row>
        <row r="2078">
          <cell r="A2078" t="str">
            <v>BI_SS113</v>
          </cell>
          <cell r="B2078" t="str">
            <v>SS113</v>
          </cell>
          <cell r="C2078" t="str">
            <v>BI_SS113 - AIR - Transformer Upgrade</v>
          </cell>
          <cell r="D2078" t="str">
            <v>ER_2274</v>
          </cell>
          <cell r="E2078" t="str">
            <v>2274</v>
          </cell>
          <cell r="F2078" t="str">
            <v>ER_2274 - New Substations</v>
          </cell>
          <cell r="G2078" t="str">
            <v>Substation - New Distribution Station Capacity Program</v>
          </cell>
          <cell r="H2078" t="str">
            <v>T&amp;D Engineering</v>
          </cell>
          <cell r="I2078" t="str">
            <v>Performance &amp; Capacity</v>
          </cell>
        </row>
        <row r="2079">
          <cell r="A2079" t="str">
            <v>BI_SS116</v>
          </cell>
          <cell r="B2079" t="str">
            <v>SS116</v>
          </cell>
          <cell r="C2079" t="str">
            <v>BI_SS116 - Post St 115 Sub - Inst Bldg Security System</v>
          </cell>
          <cell r="D2079" t="str">
            <v>ER_2251</v>
          </cell>
          <cell r="E2079" t="str">
            <v>2251</v>
          </cell>
          <cell r="F2079" t="str">
            <v>ER_2251 - Post St-Improvement/Upgrades</v>
          </cell>
          <cell r="G2079" t="str">
            <v>Downtown Network - Performance &amp; Capacity</v>
          </cell>
          <cell r="H2079" t="str">
            <v>Downtown Network</v>
          </cell>
          <cell r="I2079" t="str">
            <v>Performance &amp; Capacity</v>
          </cell>
        </row>
        <row r="2080">
          <cell r="A2080" t="str">
            <v>BI_SS120</v>
          </cell>
          <cell r="B2080" t="str">
            <v>SS120</v>
          </cell>
          <cell r="C2080" t="str">
            <v>BI_SS120 - Post St. 115 Sub - Enhance Controls</v>
          </cell>
          <cell r="D2080" t="str">
            <v>ER_2251</v>
          </cell>
          <cell r="E2080" t="str">
            <v>2251</v>
          </cell>
          <cell r="F2080" t="str">
            <v>ER_2251 - Post St-Improvement/Upgrades</v>
          </cell>
          <cell r="G2080" t="str">
            <v>Downtown Network - Performance &amp; Capacity</v>
          </cell>
          <cell r="H2080" t="str">
            <v>Downtown Network</v>
          </cell>
          <cell r="I2080" t="str">
            <v>Performance &amp; Capacity</v>
          </cell>
        </row>
        <row r="2081">
          <cell r="A2081" t="str">
            <v>BI_SS160</v>
          </cell>
          <cell r="B2081" t="str">
            <v>SS160</v>
          </cell>
          <cell r="C2081" t="str">
            <v>BI_SS160 - Post St. 115 Substation-Replace With Ltc</v>
          </cell>
          <cell r="D2081" t="str">
            <v>ER_2251</v>
          </cell>
          <cell r="E2081" t="str">
            <v>2251</v>
          </cell>
          <cell r="F2081" t="str">
            <v>ER_2251 - Post St-Improvement/Upgrades</v>
          </cell>
          <cell r="G2081" t="str">
            <v>Downtown Network - Performance &amp; Capacity</v>
          </cell>
          <cell r="H2081" t="str">
            <v>Downtown Network</v>
          </cell>
          <cell r="I2081" t="str">
            <v>Performance &amp; Capacity</v>
          </cell>
        </row>
        <row r="2082">
          <cell r="A2082" t="str">
            <v>BI_SS201</v>
          </cell>
          <cell r="B2082" t="str">
            <v>SS201</v>
          </cell>
          <cell r="C2082" t="str">
            <v>BI_SS201 - Westside 230 kV Substation - Rebuild</v>
          </cell>
          <cell r="D2082" t="str">
            <v>ER_2531</v>
          </cell>
          <cell r="E2082" t="str">
            <v>2531</v>
          </cell>
          <cell r="F2082" t="str">
            <v>ER_2531 - Westside 230 kV Substation - Rebuild</v>
          </cell>
          <cell r="G2082" t="str">
            <v>Westside 230/115kV Station Brownfield Rebuild Project</v>
          </cell>
          <cell r="H2082" t="str">
            <v>T&amp;D Engineering</v>
          </cell>
          <cell r="I2082" t="str">
            <v>Mandatory &amp; Compliance</v>
          </cell>
        </row>
        <row r="2083">
          <cell r="A2083" t="str">
            <v>BI_SS202</v>
          </cell>
          <cell r="B2083" t="str">
            <v>SS202</v>
          </cell>
          <cell r="C2083" t="str">
            <v>BI_SS202 - Beacon 230 Sub - Upgrade Line Term for Double Ckt</v>
          </cell>
          <cell r="D2083" t="str">
            <v>ER_2100</v>
          </cell>
          <cell r="E2083" t="str">
            <v>2100</v>
          </cell>
          <cell r="F2083" t="str">
            <v>ER_2100 - Beacon-Rathdrum-Double Circuit 230kV</v>
          </cell>
          <cell r="G2083" t="str">
            <v>Regular Capital - Pre Business Case</v>
          </cell>
          <cell r="H2083" t="str">
            <v>No Function</v>
          </cell>
          <cell r="I2083" t="str">
            <v>No Driver</v>
          </cell>
        </row>
        <row r="2084">
          <cell r="A2084" t="str">
            <v>BI_SS203</v>
          </cell>
          <cell r="B2084" t="str">
            <v>SS203</v>
          </cell>
          <cell r="C2084" t="str">
            <v>BI_SS203 - Hillyard - New 115-13 kV Substation</v>
          </cell>
          <cell r="D2084" t="str">
            <v>ER_2274</v>
          </cell>
          <cell r="E2084" t="str">
            <v>2274</v>
          </cell>
          <cell r="F2084" t="str">
            <v>ER_2274 - New Substations</v>
          </cell>
          <cell r="G2084" t="str">
            <v>Substation - New Distribution Station Capacity Program</v>
          </cell>
          <cell r="H2084" t="str">
            <v>T&amp;D Engineering</v>
          </cell>
          <cell r="I2084" t="str">
            <v>Performance &amp; Capacity</v>
          </cell>
        </row>
        <row r="2085">
          <cell r="A2085" t="str">
            <v>BI_SS204</v>
          </cell>
          <cell r="B2085" t="str">
            <v>SS204</v>
          </cell>
          <cell r="C2085" t="str">
            <v>BI_SS204 - Opportunity 115 kV Switching Station</v>
          </cell>
          <cell r="D2085" t="str">
            <v>ER_2552</v>
          </cell>
          <cell r="E2085" t="str">
            <v>2552</v>
          </cell>
          <cell r="F2085" t="str">
            <v>ER_2552 - Opportunity 115 kV Switching Station</v>
          </cell>
          <cell r="G2085" t="str">
            <v>Spokane Valley Transmission Reinforcement Project</v>
          </cell>
          <cell r="H2085" t="str">
            <v>T&amp;D Engineering</v>
          </cell>
          <cell r="I2085" t="str">
            <v>Mandatory &amp; Compliance</v>
          </cell>
        </row>
        <row r="2086">
          <cell r="A2086" t="str">
            <v>BI_SS205</v>
          </cell>
          <cell r="B2086" t="str">
            <v>SS205</v>
          </cell>
          <cell r="C2086" t="str">
            <v>BI_SS205 - Beacon 230 Sub: Generation Dropping Ras</v>
          </cell>
          <cell r="D2086" t="str">
            <v>ER_2101</v>
          </cell>
          <cell r="E2086" t="str">
            <v>2101</v>
          </cell>
          <cell r="F2086" t="str">
            <v>ER_2101 - Noxon/Cabinet-Generation RAS</v>
          </cell>
          <cell r="G2086" t="str">
            <v>Regular Capital - Pre Business Case</v>
          </cell>
          <cell r="H2086" t="str">
            <v>No Function</v>
          </cell>
          <cell r="I2086" t="str">
            <v>No Driver</v>
          </cell>
        </row>
        <row r="2087">
          <cell r="A2087" t="str">
            <v>BI_SS206</v>
          </cell>
          <cell r="B2087" t="str">
            <v>SS206</v>
          </cell>
          <cell r="C2087" t="str">
            <v>BI_SS206 - Northwest 115 kV - Rebuild Substation</v>
          </cell>
          <cell r="D2087" t="str">
            <v>ER_2204</v>
          </cell>
          <cell r="E2087" t="str">
            <v>2204</v>
          </cell>
          <cell r="F2087" t="str">
            <v>ER_2204 - Substation Rebuilds</v>
          </cell>
          <cell r="G2087" t="str">
            <v>Substation - Station Rebuilds Program</v>
          </cell>
          <cell r="H2087" t="str">
            <v>T&amp;D Engineering</v>
          </cell>
          <cell r="I2087" t="str">
            <v>Asset Condition</v>
          </cell>
        </row>
        <row r="2088">
          <cell r="A2088" t="str">
            <v>BI_SS207</v>
          </cell>
          <cell r="B2088" t="str">
            <v>SS207</v>
          </cell>
          <cell r="C2088" t="str">
            <v>BI_SS207 - Chester 115 kV - Rebuild Substation</v>
          </cell>
          <cell r="D2088" t="str">
            <v>ER_2204</v>
          </cell>
          <cell r="E2088" t="str">
            <v>2204</v>
          </cell>
          <cell r="F2088" t="str">
            <v>ER_2204 - Substation Rebuilds</v>
          </cell>
          <cell r="G2088" t="str">
            <v>Substation - Station Rebuilds Program</v>
          </cell>
          <cell r="H2088" t="str">
            <v>T&amp;D Engineering</v>
          </cell>
          <cell r="I2088" t="str">
            <v>Asset Condition</v>
          </cell>
        </row>
        <row r="2089">
          <cell r="A2089" t="str">
            <v>BI_SS208</v>
          </cell>
          <cell r="B2089" t="str">
            <v>SS208</v>
          </cell>
          <cell r="C2089" t="str">
            <v>BI_SS208 - Metro 115 kV - Rebuild Substation</v>
          </cell>
          <cell r="D2089" t="str">
            <v>ER_2204</v>
          </cell>
          <cell r="E2089" t="str">
            <v>2204</v>
          </cell>
          <cell r="F2089" t="str">
            <v>ER_2204 - Substation Rebuilds</v>
          </cell>
          <cell r="G2089" t="str">
            <v>Substation - Station Rebuilds Program</v>
          </cell>
          <cell r="H2089" t="str">
            <v>T&amp;D Engineering</v>
          </cell>
          <cell r="I2089" t="str">
            <v>Asset Condition</v>
          </cell>
        </row>
        <row r="2090">
          <cell r="A2090" t="str">
            <v>BI_SS231</v>
          </cell>
          <cell r="B2090" t="str">
            <v>SS231</v>
          </cell>
          <cell r="C2090" t="str">
            <v>BI_SS231 - Colbert - Add 15 Mvar Cap Bank</v>
          </cell>
          <cell r="D2090" t="str">
            <v>ER_2258</v>
          </cell>
          <cell r="E2090" t="str">
            <v>2258</v>
          </cell>
          <cell r="F2090" t="str">
            <v>ER_2258 - Mead Sub- Construct</v>
          </cell>
          <cell r="G2090" t="str">
            <v>Regular Capital - Pre Business Case</v>
          </cell>
          <cell r="H2090" t="str">
            <v>No Function</v>
          </cell>
          <cell r="I2090" t="str">
            <v>No Driver</v>
          </cell>
        </row>
        <row r="2091">
          <cell r="A2091" t="str">
            <v>BI_SS301</v>
          </cell>
          <cell r="B2091" t="str">
            <v>SS301</v>
          </cell>
          <cell r="C2091" t="str">
            <v>BI_SS301 - South East 815 Sub - Add Fdr 12F5</v>
          </cell>
          <cell r="D2091" t="str">
            <v>ER_2212</v>
          </cell>
          <cell r="E2091" t="str">
            <v>2212</v>
          </cell>
          <cell r="F2091" t="str">
            <v>ER_2212 - Southeast-Upgrade Xfmr</v>
          </cell>
          <cell r="G2091" t="str">
            <v>Regular Capital - Pre Business Case</v>
          </cell>
          <cell r="H2091" t="str">
            <v>No Function</v>
          </cell>
          <cell r="I2091" t="str">
            <v>No Driver</v>
          </cell>
        </row>
        <row r="2092">
          <cell r="A2092" t="str">
            <v>BI_SS302</v>
          </cell>
          <cell r="B2092" t="str">
            <v>SS302</v>
          </cell>
          <cell r="C2092" t="str">
            <v>BI_SS302 - Northeast 115 Sub - Split 13 kV Bus</v>
          </cell>
          <cell r="D2092" t="str">
            <v>ER_2296</v>
          </cell>
          <cell r="E2092" t="str">
            <v>2296</v>
          </cell>
          <cell r="F2092" t="str">
            <v>ER_2296 - NE Sub-Increase Capacity</v>
          </cell>
          <cell r="G2092" t="str">
            <v>Regular Capital - Pre Business Case</v>
          </cell>
          <cell r="H2092" t="str">
            <v>No Function</v>
          </cell>
          <cell r="I2092" t="str">
            <v>No Driver</v>
          </cell>
        </row>
        <row r="2093">
          <cell r="A2093" t="str">
            <v>BI_SS303</v>
          </cell>
          <cell r="B2093" t="str">
            <v>SS303</v>
          </cell>
          <cell r="C2093" t="str">
            <v>BI_SS303 - Metro - Add Feeder 13631</v>
          </cell>
          <cell r="D2093" t="str">
            <v>ER_2303</v>
          </cell>
          <cell r="E2093" t="str">
            <v>2303</v>
          </cell>
          <cell r="F2093" t="str">
            <v>ER_2303 - Metro-Install Feeder</v>
          </cell>
          <cell r="G2093" t="str">
            <v>Regular Capital - Pre Business Case</v>
          </cell>
          <cell r="H2093" t="str">
            <v>No Function</v>
          </cell>
          <cell r="I2093" t="str">
            <v>No Driver</v>
          </cell>
        </row>
        <row r="2094">
          <cell r="A2094" t="str">
            <v>BI_SS322</v>
          </cell>
          <cell r="B2094" t="str">
            <v>SS322</v>
          </cell>
          <cell r="C2094" t="str">
            <v>BI_SS322 - F &amp; Cedar 115 Sub-Install Adap Volt Cont on 3 Fdrs</v>
          </cell>
          <cell r="D2094" t="str">
            <v>ER_2231</v>
          </cell>
          <cell r="E2094" t="str">
            <v>2231</v>
          </cell>
          <cell r="F2094" t="str">
            <v>ER_2231 - Francis&amp;Cedar Sub-Install AVC</v>
          </cell>
          <cell r="G2094" t="str">
            <v>Regular Capital - Pre Business Case</v>
          </cell>
          <cell r="H2094" t="str">
            <v>No Function</v>
          </cell>
          <cell r="I2094" t="str">
            <v>No Driver</v>
          </cell>
        </row>
        <row r="2095">
          <cell r="A2095" t="str">
            <v>BI_SS377</v>
          </cell>
          <cell r="B2095" t="str">
            <v>SS377</v>
          </cell>
          <cell r="C2095" t="str">
            <v>BI_SS377 - Lincoln Hts 13 Substation: Retire &amp; Salvage</v>
          </cell>
          <cell r="D2095" t="str">
            <v>ER_2257</v>
          </cell>
          <cell r="E2095" t="str">
            <v>2257</v>
          </cell>
          <cell r="F2095" t="str">
            <v>ER_2257 - Lincoln Hts-Retire&amp;Salvage</v>
          </cell>
          <cell r="G2095" t="str">
            <v>Regular Capital - Pre Business Case</v>
          </cell>
          <cell r="H2095" t="str">
            <v>No Function</v>
          </cell>
          <cell r="I2095" t="str">
            <v>No Driver</v>
          </cell>
        </row>
        <row r="2096">
          <cell r="A2096" t="str">
            <v>BI_SS379</v>
          </cell>
          <cell r="B2096" t="str">
            <v>SS379</v>
          </cell>
          <cell r="C2096" t="str">
            <v>BI_SS379 - Mead 115 Sub: Property</v>
          </cell>
          <cell r="D2096" t="str">
            <v>ER_2258</v>
          </cell>
          <cell r="E2096" t="str">
            <v>2258</v>
          </cell>
          <cell r="F2096" t="str">
            <v>ER_2258 - Mead Sub- Construct</v>
          </cell>
          <cell r="G2096" t="str">
            <v>Regular Capital - Pre Business Case</v>
          </cell>
          <cell r="H2096" t="str">
            <v>No Function</v>
          </cell>
          <cell r="I2096" t="str">
            <v>No Driver</v>
          </cell>
        </row>
        <row r="2097">
          <cell r="A2097" t="str">
            <v>BI_SS401</v>
          </cell>
          <cell r="B2097" t="str">
            <v>SS401</v>
          </cell>
          <cell r="C2097" t="str">
            <v>BI_SS401 - Fourth and Herald 115 - R&amp;S</v>
          </cell>
          <cell r="D2097" t="str">
            <v>ER_2243</v>
          </cell>
          <cell r="E2097" t="str">
            <v>2243</v>
          </cell>
          <cell r="F2097" t="str">
            <v>ER_2243 - Fourth &amp; Herald 11</v>
          </cell>
          <cell r="G2097" t="str">
            <v>Regular Capital - Pre Business Case</v>
          </cell>
          <cell r="H2097" t="str">
            <v>No Function</v>
          </cell>
          <cell r="I2097" t="str">
            <v>No Driver</v>
          </cell>
        </row>
        <row r="2098">
          <cell r="A2098" t="str">
            <v>BI_SS403</v>
          </cell>
          <cell r="B2098" t="str">
            <v>SS403</v>
          </cell>
          <cell r="C2098" t="str">
            <v>BI_SS403 - Beacon 230 - Upgrade Bell 4 Relays</v>
          </cell>
          <cell r="D2098" t="str">
            <v>ER_2104</v>
          </cell>
          <cell r="E2098" t="str">
            <v>2104</v>
          </cell>
          <cell r="F2098" t="str">
            <v>ER_2104 - Beacon-Bell #4 230kV Reconductor</v>
          </cell>
          <cell r="G2098" t="str">
            <v>Regular Capital - Pre Business Case</v>
          </cell>
          <cell r="H2098" t="str">
            <v>No Function</v>
          </cell>
          <cell r="I2098" t="str">
            <v>No Driver</v>
          </cell>
        </row>
        <row r="2099">
          <cell r="A2099" t="str">
            <v>BI_SS404</v>
          </cell>
          <cell r="B2099" t="str">
            <v>SS404</v>
          </cell>
          <cell r="C2099" t="str">
            <v>BI_SS404 - Sunset 115 - Upgrade 12F4 and 6 to 500A</v>
          </cell>
          <cell r="D2099" t="str">
            <v>ER_2285</v>
          </cell>
          <cell r="E2099" t="str">
            <v>2285</v>
          </cell>
          <cell r="F2099" t="str">
            <v>ER_2285 - Sunset Sub - Rebuild</v>
          </cell>
          <cell r="G2099" t="str">
            <v>Substation - Station Rebuilds Program</v>
          </cell>
          <cell r="H2099" t="str">
            <v>T&amp;D Engineering</v>
          </cell>
          <cell r="I2099" t="str">
            <v>Asset Condition</v>
          </cell>
        </row>
        <row r="2100">
          <cell r="A2100" t="str">
            <v>BI_SS405</v>
          </cell>
          <cell r="B2100" t="str">
            <v>SS405</v>
          </cell>
          <cell r="C2100" t="str">
            <v>BI_SS405 - Deer Park 115 kV Substation - Minor Rebuild</v>
          </cell>
          <cell r="D2100" t="str">
            <v>ER_2204</v>
          </cell>
          <cell r="E2100" t="str">
            <v>2204</v>
          </cell>
          <cell r="F2100" t="str">
            <v>ER_2204 - Substation Rebuilds</v>
          </cell>
          <cell r="G2100" t="str">
            <v>Substation - Station Rebuilds Program</v>
          </cell>
          <cell r="H2100" t="str">
            <v>T&amp;D Engineering</v>
          </cell>
          <cell r="I2100" t="str">
            <v>Asset Condition</v>
          </cell>
        </row>
        <row r="2101">
          <cell r="A2101" t="str">
            <v>BI_SS406</v>
          </cell>
          <cell r="B2101" t="str">
            <v>SS406</v>
          </cell>
          <cell r="C2101" t="str">
            <v>BI_SS406 - Beacon 12F1 - Replace Breaker - Grid Mod</v>
          </cell>
          <cell r="D2101" t="str">
            <v>ER_2599</v>
          </cell>
          <cell r="E2101" t="str">
            <v>2599</v>
          </cell>
          <cell r="F2101" t="str">
            <v>ER_2599 - Grid Mod Automation</v>
          </cell>
          <cell r="G2101" t="str">
            <v>Distribution Grid Modernization</v>
          </cell>
          <cell r="H2101" t="str">
            <v>T&amp;D Operations</v>
          </cell>
          <cell r="I2101" t="str">
            <v>Asset Condition</v>
          </cell>
        </row>
        <row r="2102">
          <cell r="A2102" t="str">
            <v>BI_SS434</v>
          </cell>
          <cell r="B2102" t="str">
            <v>SS434</v>
          </cell>
          <cell r="C2102" t="str">
            <v>BI_SS434 - Post St 115 Sub-Install Reactors on 13T03</v>
          </cell>
          <cell r="D2102" t="str">
            <v>ER_2251</v>
          </cell>
          <cell r="E2102" t="str">
            <v>2251</v>
          </cell>
          <cell r="F2102" t="str">
            <v>ER_2251 - Post St-Improvement/Upgrades</v>
          </cell>
          <cell r="G2102" t="str">
            <v>Downtown Network - Performance &amp; Capacity</v>
          </cell>
          <cell r="H2102" t="str">
            <v>Downtown Network</v>
          </cell>
          <cell r="I2102" t="str">
            <v>Performance &amp; Capacity</v>
          </cell>
        </row>
        <row r="2103">
          <cell r="A2103" t="str">
            <v>BI_SS435</v>
          </cell>
          <cell r="B2103" t="str">
            <v>SS435</v>
          </cell>
          <cell r="C2103" t="str">
            <v>BI_SS435 - Post St 115 Sub-Repl 13Kv Swgr&amp;Upgrd Ring Bus Conf</v>
          </cell>
          <cell r="D2103" t="str">
            <v>ER_2251</v>
          </cell>
          <cell r="E2103" t="str">
            <v>2251</v>
          </cell>
          <cell r="F2103" t="str">
            <v>ER_2251 - Post St-Improvement/Upgrades</v>
          </cell>
          <cell r="G2103" t="str">
            <v>Downtown Network - Performance &amp; Capacity</v>
          </cell>
          <cell r="H2103" t="str">
            <v>Downtown Network</v>
          </cell>
          <cell r="I2103" t="str">
            <v>Performance &amp; Capacity</v>
          </cell>
        </row>
        <row r="2104">
          <cell r="A2104" t="str">
            <v>BI_SS500</v>
          </cell>
          <cell r="B2104" t="str">
            <v>SS500</v>
          </cell>
          <cell r="C2104" t="str">
            <v>BI_SS500 - Metro 115 - inst fdr 13639 pos</v>
          </cell>
          <cell r="D2104" t="str">
            <v>ER_2303</v>
          </cell>
          <cell r="E2104" t="str">
            <v>2303</v>
          </cell>
          <cell r="F2104" t="str">
            <v>ER_2303 - Metro-Install Feeder</v>
          </cell>
          <cell r="G2104" t="str">
            <v>Regular Capital - Pre Business Case</v>
          </cell>
          <cell r="H2104" t="str">
            <v>No Function</v>
          </cell>
          <cell r="I2104" t="str">
            <v>No Driver</v>
          </cell>
        </row>
        <row r="2105">
          <cell r="A2105" t="str">
            <v>BI_SS501</v>
          </cell>
          <cell r="B2105" t="str">
            <v>SS501</v>
          </cell>
          <cell r="C2105" t="str">
            <v>BI_SS501 - Otis 115 - r&amp;s</v>
          </cell>
          <cell r="D2105" t="str">
            <v>ER_2106</v>
          </cell>
          <cell r="E2105" t="str">
            <v>2106</v>
          </cell>
          <cell r="F2105" t="str">
            <v>ER_2106 - Boulder -Construction</v>
          </cell>
          <cell r="G2105" t="str">
            <v>Regular Capital - Pre Business Case</v>
          </cell>
          <cell r="H2105" t="str">
            <v>No Function</v>
          </cell>
          <cell r="I2105" t="str">
            <v>No Driver</v>
          </cell>
        </row>
        <row r="2106">
          <cell r="A2106" t="str">
            <v>BI_SS503</v>
          </cell>
          <cell r="B2106" t="str">
            <v>SS503</v>
          </cell>
          <cell r="C2106" t="str">
            <v>BI_SS503 -  Hallett &amp; White 115 Sub- Upgrd Xfmr&amp;add Fdr 12F2</v>
          </cell>
          <cell r="D2106" t="str">
            <v>ER_2316</v>
          </cell>
          <cell r="E2106" t="str">
            <v>2316</v>
          </cell>
          <cell r="F2106" t="str">
            <v>ER_2316 - Hallett &amp; White 115 Sub-Increase Capacity</v>
          </cell>
          <cell r="G2106" t="str">
            <v>Regular Capital - Pre Business Case</v>
          </cell>
          <cell r="H2106" t="str">
            <v>No Function</v>
          </cell>
          <cell r="I2106" t="str">
            <v>No Driver</v>
          </cell>
        </row>
        <row r="2107">
          <cell r="A2107" t="str">
            <v>BI_SS504</v>
          </cell>
          <cell r="B2107" t="str">
            <v>SS504</v>
          </cell>
          <cell r="C2107" t="str">
            <v>BI_SS504 - Lyons &amp; Standard 115 Sub-Add 12F6 Fdr</v>
          </cell>
          <cell r="D2107" t="str">
            <v>ER_2204</v>
          </cell>
          <cell r="E2107" t="str">
            <v>2204</v>
          </cell>
          <cell r="F2107" t="str">
            <v>ER_2204 - Substation Rebuilds</v>
          </cell>
          <cell r="G2107" t="str">
            <v>Substation - Station Rebuilds Program</v>
          </cell>
          <cell r="H2107" t="str">
            <v>T&amp;D Engineering</v>
          </cell>
          <cell r="I2107" t="str">
            <v>Asset Condition</v>
          </cell>
        </row>
        <row r="2108">
          <cell r="A2108" t="str">
            <v>BI_SS505</v>
          </cell>
          <cell r="B2108" t="str">
            <v>SS505</v>
          </cell>
          <cell r="C2108" t="str">
            <v>BI_SS505 - Barker Road Sub - Install XFMR #2</v>
          </cell>
          <cell r="D2108" t="str">
            <v>ER_2320</v>
          </cell>
          <cell r="E2108" t="str">
            <v>2320</v>
          </cell>
          <cell r="F2108" t="str">
            <v>ER_2320 - Barker Road Sub - Install XFMR #2</v>
          </cell>
          <cell r="G2108" t="str">
            <v>Regular Capital - Pre Business Case</v>
          </cell>
          <cell r="H2108" t="str">
            <v>No Function</v>
          </cell>
          <cell r="I2108" t="str">
            <v>No Driver</v>
          </cell>
        </row>
        <row r="2109">
          <cell r="A2109" t="str">
            <v>BI_SS506</v>
          </cell>
          <cell r="B2109" t="str">
            <v>SS506</v>
          </cell>
          <cell r="C2109" t="str">
            <v>BI_SS506 - Downtown East Sub - Property</v>
          </cell>
          <cell r="D2109" t="str">
            <v>ER_2321</v>
          </cell>
          <cell r="E2109" t="str">
            <v>2321</v>
          </cell>
          <cell r="F2109" t="str">
            <v>ER_2321 - Downtown East - New 115 kV Sub</v>
          </cell>
          <cell r="G2109" t="str">
            <v>Regular Capital - Pre Business Case</v>
          </cell>
          <cell r="H2109" t="str">
            <v>No Function</v>
          </cell>
          <cell r="I2109" t="str">
            <v>No Driver</v>
          </cell>
        </row>
        <row r="2110">
          <cell r="A2110" t="str">
            <v>BI_SS507</v>
          </cell>
          <cell r="B2110" t="str">
            <v>SS507</v>
          </cell>
          <cell r="C2110" t="str">
            <v>BI_SS507 - Downtown West Sub - Property</v>
          </cell>
          <cell r="D2110" t="str">
            <v>ER_2322</v>
          </cell>
          <cell r="E2110" t="str">
            <v>2322</v>
          </cell>
          <cell r="F2110" t="str">
            <v>ER_2322 - Downtown West Sub - Property</v>
          </cell>
          <cell r="G2110" t="str">
            <v>Substation - New Distribution Station Capacity Program</v>
          </cell>
          <cell r="H2110" t="str">
            <v>T&amp;D Engineering</v>
          </cell>
          <cell r="I2110" t="str">
            <v>Performance &amp; Capacity</v>
          </cell>
        </row>
        <row r="2111">
          <cell r="A2111" t="str">
            <v>BI_SS508</v>
          </cell>
          <cell r="B2111" t="str">
            <v>SS508</v>
          </cell>
          <cell r="C2111" t="str">
            <v>BI_SS508 - Third &amp; Hatch 115 Sub-Purch Add Property</v>
          </cell>
          <cell r="D2111" t="str">
            <v>ER_2327</v>
          </cell>
          <cell r="E2111" t="str">
            <v>2327</v>
          </cell>
          <cell r="F2111" t="str">
            <v>ER_2327 - Third &amp; Hatch 115 Sub-Purch Add'l Property</v>
          </cell>
          <cell r="G2111" t="str">
            <v>Regular Capital - Pre Business Case</v>
          </cell>
          <cell r="H2111" t="str">
            <v>No Function</v>
          </cell>
          <cell r="I2111" t="str">
            <v>No Driver</v>
          </cell>
        </row>
        <row r="2112">
          <cell r="A2112" t="str">
            <v>BI_SS509</v>
          </cell>
          <cell r="B2112" t="str">
            <v>SS509</v>
          </cell>
          <cell r="C2112" t="str">
            <v>BI_SS509 - Beacon - Line Terminal</v>
          </cell>
          <cell r="D2112" t="str">
            <v>ER_2108</v>
          </cell>
          <cell r="E2112" t="str">
            <v>2108</v>
          </cell>
          <cell r="F2112" t="str">
            <v>ER_2108 - Beacon-Bell #5 Reconductor</v>
          </cell>
          <cell r="G2112" t="str">
            <v>Regular Capital - Pre Business Case</v>
          </cell>
          <cell r="H2112" t="str">
            <v>No Function</v>
          </cell>
          <cell r="I2112" t="str">
            <v>No Driver</v>
          </cell>
        </row>
        <row r="2113">
          <cell r="A2113" t="str">
            <v>BI_SS510</v>
          </cell>
          <cell r="B2113" t="str">
            <v>SS510</v>
          </cell>
          <cell r="C2113" t="str">
            <v>BI_SS510 - Bell - Line Terminal (BPA)</v>
          </cell>
          <cell r="D2113" t="str">
            <v>ER_2108</v>
          </cell>
          <cell r="E2113" t="str">
            <v>2108</v>
          </cell>
          <cell r="F2113" t="str">
            <v>ER_2108 - Beacon-Bell #5 Reconductor</v>
          </cell>
          <cell r="G2113" t="str">
            <v>Regular Capital - Pre Business Case</v>
          </cell>
          <cell r="H2113" t="str">
            <v>No Function</v>
          </cell>
          <cell r="I2113" t="str">
            <v>No Driver</v>
          </cell>
        </row>
        <row r="2114">
          <cell r="A2114" t="str">
            <v>BI_SS511</v>
          </cell>
          <cell r="B2114" t="str">
            <v>SS511</v>
          </cell>
          <cell r="C2114" t="str">
            <v>BI_SS511 - Deer Park 115 Sub - Purchase from BPA</v>
          </cell>
          <cell r="D2114" t="str">
            <v>ER_2331</v>
          </cell>
          <cell r="E2114" t="str">
            <v>2331</v>
          </cell>
          <cell r="F2114" t="str">
            <v>ER_2331 - Deer Park 115 Sub - Purchase from BPA</v>
          </cell>
          <cell r="G2114" t="str">
            <v>Regular Capital - Pre Business Case</v>
          </cell>
          <cell r="H2114" t="str">
            <v>No Function</v>
          </cell>
          <cell r="I2114" t="str">
            <v>No Driver</v>
          </cell>
        </row>
        <row r="2115">
          <cell r="A2115" t="str">
            <v>BI_SS512</v>
          </cell>
          <cell r="B2115" t="str">
            <v>SS512</v>
          </cell>
          <cell r="C2115" t="str">
            <v>BI_SS512 - Airway Heights - Add 12F3</v>
          </cell>
          <cell r="D2115" t="str">
            <v>ER_2335</v>
          </cell>
          <cell r="E2115" t="str">
            <v>2335</v>
          </cell>
          <cell r="F2115" t="str">
            <v>ER_2335 - Airway Heights - Add 12F3</v>
          </cell>
          <cell r="G2115" t="str">
            <v>Regular Capital - Pre Business Case</v>
          </cell>
          <cell r="H2115" t="str">
            <v>No Function</v>
          </cell>
          <cell r="I2115" t="str">
            <v>No Driver</v>
          </cell>
        </row>
        <row r="2116">
          <cell r="A2116" t="str">
            <v>BI_SS513</v>
          </cell>
          <cell r="B2116" t="str">
            <v>SS513</v>
          </cell>
          <cell r="C2116" t="str">
            <v>BI_SS513 - Milan 115 - Add second Xfmr and 12F2</v>
          </cell>
          <cell r="D2116" t="str">
            <v>ER_2337</v>
          </cell>
          <cell r="E2116" t="str">
            <v>2337</v>
          </cell>
          <cell r="F2116" t="str">
            <v>ER_2337 - Milan 115 - Add Second Xfmr and 12F2</v>
          </cell>
          <cell r="G2116" t="str">
            <v>Regular Capital - Pre Business Case</v>
          </cell>
          <cell r="H2116" t="str">
            <v>No Function</v>
          </cell>
          <cell r="I2116" t="str">
            <v>No Driver</v>
          </cell>
        </row>
        <row r="2117">
          <cell r="A2117" t="str">
            <v>BI_SS514</v>
          </cell>
          <cell r="B2117" t="str">
            <v>SS514</v>
          </cell>
          <cell r="C2117" t="str">
            <v>BI_SS514 - 9th &amp; Central - Substation Rebuild</v>
          </cell>
          <cell r="D2117" t="str">
            <v>ER_2204</v>
          </cell>
          <cell r="E2117" t="str">
            <v>2204</v>
          </cell>
          <cell r="F2117" t="str">
            <v>ER_2204 - Substation Rebuilds</v>
          </cell>
          <cell r="G2117" t="str">
            <v>Substation - Station Rebuilds Program</v>
          </cell>
          <cell r="H2117" t="str">
            <v>T&amp;D Engineering</v>
          </cell>
          <cell r="I2117" t="str">
            <v>Asset Condition</v>
          </cell>
        </row>
        <row r="2118">
          <cell r="A2118" t="str">
            <v>BI_SS515</v>
          </cell>
          <cell r="B2118" t="str">
            <v>SS515</v>
          </cell>
          <cell r="C2118" t="str">
            <v>BI_SS515 - Boulder Park 230 Sub-Revisions</v>
          </cell>
          <cell r="D2118" t="str">
            <v>ER_2106</v>
          </cell>
          <cell r="E2118" t="str">
            <v>2106</v>
          </cell>
          <cell r="F2118" t="str">
            <v>ER_2106 - Boulder -Construction</v>
          </cell>
          <cell r="G2118" t="str">
            <v>Regular Capital - Pre Business Case</v>
          </cell>
          <cell r="H2118" t="str">
            <v>No Function</v>
          </cell>
          <cell r="I2118" t="str">
            <v>No Driver</v>
          </cell>
        </row>
        <row r="2119">
          <cell r="A2119" t="str">
            <v>BI_SS516</v>
          </cell>
          <cell r="B2119" t="str">
            <v>SS516</v>
          </cell>
          <cell r="C2119" t="str">
            <v>BI_SS516 - McFarlane - New Substation</v>
          </cell>
          <cell r="D2119" t="str">
            <v>ER_2274</v>
          </cell>
          <cell r="E2119" t="str">
            <v>2274</v>
          </cell>
          <cell r="F2119" t="str">
            <v>ER_2274 - New Substations</v>
          </cell>
          <cell r="G2119" t="str">
            <v>Substation - New Distribution Station Capacity Program</v>
          </cell>
          <cell r="H2119" t="str">
            <v>T&amp;D Engineering</v>
          </cell>
          <cell r="I2119" t="str">
            <v>Performance &amp; Capacity</v>
          </cell>
        </row>
        <row r="2120">
          <cell r="A2120" t="str">
            <v>BI_SS520</v>
          </cell>
          <cell r="B2120" t="str">
            <v>SS520</v>
          </cell>
          <cell r="C2120" t="str">
            <v>BI_SS520 - Opportunity 115 Sub-R&amp;S Surplus Equip</v>
          </cell>
          <cell r="D2120" t="str">
            <v>ER_2371</v>
          </cell>
          <cell r="E2120" t="str">
            <v>2371</v>
          </cell>
          <cell r="F2120" t="str">
            <v>ER_2371 - Opportunity 115 Sub-R&amp;S Surplus Equip</v>
          </cell>
          <cell r="G2120" t="str">
            <v>Regular Capital - Pre Business Case</v>
          </cell>
          <cell r="H2120" t="str">
            <v>No Function</v>
          </cell>
          <cell r="I2120" t="str">
            <v>No Driver</v>
          </cell>
        </row>
        <row r="2121">
          <cell r="A2121" t="str">
            <v>BI_SS521</v>
          </cell>
          <cell r="B2121" t="str">
            <v>SS521</v>
          </cell>
          <cell r="C2121" t="str">
            <v>BI_SS521 - Garden Springs - Construct New 230-115 kV Sub</v>
          </cell>
          <cell r="D2121" t="str">
            <v>ER_2539</v>
          </cell>
          <cell r="E2121" t="str">
            <v>2539</v>
          </cell>
          <cell r="F2121" t="str">
            <v>ER_2539 - Garden Springs 230-115 kV Substation</v>
          </cell>
          <cell r="G2121" t="str">
            <v>West Plains New 230kV Substation</v>
          </cell>
          <cell r="H2121" t="str">
            <v>T&amp;D Engineering</v>
          </cell>
          <cell r="I2121" t="str">
            <v>Mandatory &amp; Compliance</v>
          </cell>
        </row>
        <row r="2122">
          <cell r="A2122" t="str">
            <v>BI_SS522</v>
          </cell>
          <cell r="B2122" t="str">
            <v>SS522</v>
          </cell>
          <cell r="C2122" t="str">
            <v>BI_SS522 - Southeast 12F6 - Add New Feeder</v>
          </cell>
          <cell r="D2122" t="str">
            <v>ER_2274</v>
          </cell>
          <cell r="E2122" t="str">
            <v>2274</v>
          </cell>
          <cell r="F2122" t="str">
            <v>ER_2274 - New Substations</v>
          </cell>
          <cell r="G2122" t="str">
            <v>Substation - New Distribution Station Capacity Program</v>
          </cell>
          <cell r="H2122" t="str">
            <v>T&amp;D Engineering</v>
          </cell>
          <cell r="I2122" t="str">
            <v>Performance &amp; Capacity</v>
          </cell>
        </row>
        <row r="2123">
          <cell r="A2123" t="str">
            <v>BI_SS523</v>
          </cell>
          <cell r="B2123" t="str">
            <v>SS523</v>
          </cell>
          <cell r="C2123" t="str">
            <v>BI_SS523 - Hallett &amp; White Subst - Expand Sub; Add Capacity</v>
          </cell>
          <cell r="D2123" t="str">
            <v>ER_1108</v>
          </cell>
          <cell r="E2123" t="str">
            <v>1108</v>
          </cell>
          <cell r="F2123" t="str">
            <v>ER_1108 - Hallett &amp; White Subst - Expand Sub; Add Capacity</v>
          </cell>
          <cell r="G2123" t="str">
            <v>New Revenue - Growth</v>
          </cell>
          <cell r="H2123" t="str">
            <v>Growth Subfunction</v>
          </cell>
          <cell r="I2123" t="str">
            <v>Customer Requested</v>
          </cell>
        </row>
        <row r="2124">
          <cell r="A2124" t="str">
            <v>BI_SS524</v>
          </cell>
          <cell r="B2124" t="str">
            <v>SS524</v>
          </cell>
          <cell r="C2124" t="str">
            <v>BI_SS524 - Waikiki 12F2 - Replace Sub Equipment - Grid Mod</v>
          </cell>
          <cell r="D2124" t="str">
            <v>ER_2599</v>
          </cell>
          <cell r="E2124" t="str">
            <v>2599</v>
          </cell>
          <cell r="F2124" t="str">
            <v>ER_2599 - Grid Mod Automation</v>
          </cell>
          <cell r="G2124" t="str">
            <v>Distribution Grid Modernization</v>
          </cell>
          <cell r="H2124" t="str">
            <v>T&amp;D Operations</v>
          </cell>
          <cell r="I2124" t="str">
            <v>Asset Condition</v>
          </cell>
        </row>
        <row r="2125">
          <cell r="A2125" t="str">
            <v>BI_SS600</v>
          </cell>
          <cell r="B2125" t="str">
            <v>SS600</v>
          </cell>
          <cell r="C2125" t="str">
            <v>BI_SS600 - Metro - Install Feeder 13639 Position</v>
          </cell>
          <cell r="D2125" t="str">
            <v>ER_2303</v>
          </cell>
          <cell r="E2125" t="str">
            <v>2303</v>
          </cell>
          <cell r="F2125" t="str">
            <v>ER_2303 - Metro-Install Feeder</v>
          </cell>
          <cell r="G2125" t="str">
            <v>Regular Capital - Pre Business Case</v>
          </cell>
          <cell r="H2125" t="str">
            <v>No Function</v>
          </cell>
          <cell r="I2125" t="str">
            <v>No Driver</v>
          </cell>
        </row>
        <row r="2126">
          <cell r="A2126" t="str">
            <v>BI_SS601</v>
          </cell>
          <cell r="B2126" t="str">
            <v>SS601</v>
          </cell>
          <cell r="C2126" t="str">
            <v>BI_SS601 - Milan Sub-Add Xfmr 2 &amp; 2 feeders</v>
          </cell>
          <cell r="D2126" t="str">
            <v>ER_2337</v>
          </cell>
          <cell r="E2126" t="str">
            <v>2337</v>
          </cell>
          <cell r="F2126" t="str">
            <v>ER_2337 - Milan 115 - Add Second Xfmr and 12F2</v>
          </cell>
          <cell r="G2126" t="str">
            <v>Regular Capital - Pre Business Case</v>
          </cell>
          <cell r="H2126" t="str">
            <v>No Function</v>
          </cell>
          <cell r="I2126" t="str">
            <v>No Driver</v>
          </cell>
        </row>
        <row r="2127">
          <cell r="A2127" t="str">
            <v>BI_SS602</v>
          </cell>
          <cell r="B2127" t="str">
            <v>SS602</v>
          </cell>
          <cell r="C2127" t="str">
            <v>BI_SS602 - Otis Orchards-Upgrade landscaping</v>
          </cell>
          <cell r="D2127" t="str">
            <v>ER_2106</v>
          </cell>
          <cell r="E2127" t="str">
            <v>2106</v>
          </cell>
          <cell r="F2127" t="str">
            <v>ER_2106 - Boulder -Construction</v>
          </cell>
          <cell r="G2127" t="str">
            <v>Regular Capital - Pre Business Case</v>
          </cell>
          <cell r="H2127" t="str">
            <v>No Function</v>
          </cell>
          <cell r="I2127" t="str">
            <v>No Driver</v>
          </cell>
        </row>
        <row r="2128">
          <cell r="A2128" t="str">
            <v>BI_SS603</v>
          </cell>
          <cell r="B2128" t="str">
            <v>SS603</v>
          </cell>
          <cell r="C2128" t="str">
            <v>BI_SS603 - Indian Trail 115-13kV Sub-Purch Property</v>
          </cell>
          <cell r="D2128" t="str">
            <v>ER_2391</v>
          </cell>
          <cell r="E2128" t="str">
            <v>2391</v>
          </cell>
          <cell r="F2128" t="str">
            <v>ER_2391 - Indian Trail 115-13kV Sub-Cnstrct New Sub</v>
          </cell>
          <cell r="G2128" t="str">
            <v>Regular Capital - Pre Business Case</v>
          </cell>
          <cell r="H2128" t="str">
            <v>No Function</v>
          </cell>
          <cell r="I2128" t="str">
            <v>No Driver</v>
          </cell>
        </row>
        <row r="2129">
          <cell r="A2129" t="str">
            <v>BI_SS604</v>
          </cell>
          <cell r="B2129" t="str">
            <v>SS604</v>
          </cell>
          <cell r="C2129" t="str">
            <v>BI_SS604 - Otis Orchards 115-Rplc PCBs and Relays</v>
          </cell>
          <cell r="D2129" t="str">
            <v>ER_2390</v>
          </cell>
          <cell r="E2129" t="str">
            <v>2390</v>
          </cell>
          <cell r="F2129" t="str">
            <v>ER_2390 - Otis Orchards 115-Replace PCBs &amp; Relays</v>
          </cell>
          <cell r="G2129" t="str">
            <v>Substation - Station Rebuilds Program</v>
          </cell>
          <cell r="H2129" t="str">
            <v>T&amp;D Engineering</v>
          </cell>
          <cell r="I2129" t="str">
            <v>Asset Condition</v>
          </cell>
        </row>
        <row r="2130">
          <cell r="A2130" t="str">
            <v>BI_SS610</v>
          </cell>
          <cell r="B2130" t="str">
            <v>SS610</v>
          </cell>
          <cell r="C2130" t="str">
            <v>BI_SS610 - College&amp;Walnut-115Sub:Modify Kendall Yrd</v>
          </cell>
          <cell r="D2130" t="str">
            <v>ER_2393</v>
          </cell>
          <cell r="E2130" t="str">
            <v>2393</v>
          </cell>
          <cell r="F2130" t="str">
            <v>ER_2393 - C&amp;W Kendall Project</v>
          </cell>
          <cell r="G2130" t="str">
            <v>Regular Capital - Pre Business Case</v>
          </cell>
          <cell r="H2130" t="str">
            <v>No Function</v>
          </cell>
          <cell r="I2130" t="str">
            <v>No Driver</v>
          </cell>
        </row>
        <row r="2131">
          <cell r="A2131" t="str">
            <v>BI_SS621</v>
          </cell>
          <cell r="B2131" t="str">
            <v>SS621</v>
          </cell>
          <cell r="C2131" t="str">
            <v>BI_SS621 - Post St 115 Su-Convert Upper Falls Backup Station</v>
          </cell>
          <cell r="D2131" t="str">
            <v>ER_2251</v>
          </cell>
          <cell r="E2131" t="str">
            <v>2251</v>
          </cell>
          <cell r="F2131" t="str">
            <v>ER_2251 - Post St-Improvement/Upgrades</v>
          </cell>
          <cell r="G2131" t="str">
            <v>Downtown Network - Performance &amp; Capacity</v>
          </cell>
          <cell r="H2131" t="str">
            <v>Downtown Network</v>
          </cell>
          <cell r="I2131" t="str">
            <v>Performance &amp; Capacity</v>
          </cell>
        </row>
        <row r="2132">
          <cell r="A2132" t="str">
            <v>BI_SS640</v>
          </cell>
          <cell r="B2132" t="str">
            <v>SS640</v>
          </cell>
          <cell r="C2132" t="str">
            <v>BI_SS640 - Beacon 230 Sub-Upgrade Bell #5 Position</v>
          </cell>
          <cell r="D2132" t="str">
            <v>ER_2108</v>
          </cell>
          <cell r="E2132" t="str">
            <v>2108</v>
          </cell>
          <cell r="F2132" t="str">
            <v>ER_2108 - Beacon-Bell #5 Reconductor</v>
          </cell>
          <cell r="G2132" t="str">
            <v>Regular Capital - Pre Business Case</v>
          </cell>
          <cell r="H2132" t="str">
            <v>No Function</v>
          </cell>
          <cell r="I2132" t="str">
            <v>No Driver</v>
          </cell>
        </row>
        <row r="2133">
          <cell r="A2133" t="str">
            <v>BI_SS641</v>
          </cell>
          <cell r="B2133" t="str">
            <v>SS641</v>
          </cell>
          <cell r="C2133" t="str">
            <v>BI_SS641 - Bell 230Sub-Upgrade Beacon#4&amp;#5 Position</v>
          </cell>
          <cell r="D2133" t="str">
            <v>ER_2108</v>
          </cell>
          <cell r="E2133" t="str">
            <v>2108</v>
          </cell>
          <cell r="F2133" t="str">
            <v>ER_2108 - Beacon-Bell #5 Reconductor</v>
          </cell>
          <cell r="G2133" t="str">
            <v>Regular Capital - Pre Business Case</v>
          </cell>
          <cell r="H2133" t="str">
            <v>No Function</v>
          </cell>
          <cell r="I2133" t="str">
            <v>No Driver</v>
          </cell>
        </row>
        <row r="2134">
          <cell r="A2134" t="str">
            <v>BI_SS644</v>
          </cell>
          <cell r="B2134" t="str">
            <v>SS644</v>
          </cell>
          <cell r="C2134" t="str">
            <v>BI_SS644 - Greenacres 115-13kV Sub - New Construct</v>
          </cell>
          <cell r="D2134" t="str">
            <v>ER_2274</v>
          </cell>
          <cell r="E2134" t="str">
            <v>2274</v>
          </cell>
          <cell r="F2134" t="str">
            <v>ER_2274 - New Substations</v>
          </cell>
          <cell r="G2134" t="str">
            <v>Substation - New Distribution Station Capacity Program</v>
          </cell>
          <cell r="H2134" t="str">
            <v>T&amp;D Engineering</v>
          </cell>
          <cell r="I2134" t="str">
            <v>Performance &amp; Capacity</v>
          </cell>
        </row>
        <row r="2135">
          <cell r="A2135" t="str">
            <v>BI_SS700</v>
          </cell>
          <cell r="B2135" t="str">
            <v>SS700</v>
          </cell>
          <cell r="C2135" t="str">
            <v>BI_SS700 - Waikiki-Mead Substation - New (Substation)</v>
          </cell>
          <cell r="D2135" t="str">
            <v>ER_2274</v>
          </cell>
          <cell r="E2135" t="str">
            <v>2274</v>
          </cell>
          <cell r="F2135" t="str">
            <v>ER_2274 - New Substations</v>
          </cell>
          <cell r="G2135" t="str">
            <v>Substation - New Distribution Station Capacity Program</v>
          </cell>
          <cell r="H2135" t="str">
            <v>T&amp;D Engineering</v>
          </cell>
          <cell r="I2135" t="str">
            <v>Performance &amp; Capacity</v>
          </cell>
        </row>
        <row r="2136">
          <cell r="A2136" t="str">
            <v>BI_SS701</v>
          </cell>
          <cell r="B2136" t="str">
            <v>SS701</v>
          </cell>
          <cell r="C2136" t="str">
            <v>BI_SS701 - Beacon Protection System Upgrades for PRC-002</v>
          </cell>
          <cell r="D2136" t="str">
            <v>ER_2608</v>
          </cell>
          <cell r="E2136" t="str">
            <v>2608</v>
          </cell>
          <cell r="F2136" t="str">
            <v>ER_2608 - Protection System Upgrades for PRC-002</v>
          </cell>
          <cell r="G2136" t="str">
            <v>Protection System Upgrade for PRC-002</v>
          </cell>
          <cell r="H2136" t="str">
            <v>T&amp;D Engineering</v>
          </cell>
          <cell r="I2136" t="str">
            <v>Mandatory &amp; Compliance</v>
          </cell>
        </row>
        <row r="2137">
          <cell r="A2137" t="str">
            <v>BI_SS702</v>
          </cell>
          <cell r="B2137" t="str">
            <v>SS702</v>
          </cell>
          <cell r="C2137" t="str">
            <v>BI_SS702 - Mead Sub-Add 3rd Feeder to 30MVA Line-ups (Sub)</v>
          </cell>
          <cell r="D2137" t="str">
            <v>ER_2274</v>
          </cell>
          <cell r="E2137" t="str">
            <v>2274</v>
          </cell>
          <cell r="F2137" t="str">
            <v>ER_2274 - New Substations</v>
          </cell>
          <cell r="G2137" t="str">
            <v>Substation - New Distribution Station Capacity Program</v>
          </cell>
          <cell r="H2137" t="str">
            <v>T&amp;D Engineering</v>
          </cell>
          <cell r="I2137" t="str">
            <v>Performance &amp; Capacity</v>
          </cell>
        </row>
        <row r="2138">
          <cell r="A2138" t="str">
            <v>BI_SS703</v>
          </cell>
          <cell r="B2138" t="str">
            <v>SS703</v>
          </cell>
          <cell r="C2138" t="str">
            <v>BI_SS703 - Westside Auto Transformer #2</v>
          </cell>
          <cell r="D2138" t="str">
            <v>ER_2204</v>
          </cell>
          <cell r="E2138" t="str">
            <v>2204</v>
          </cell>
          <cell r="F2138" t="str">
            <v>ER_2204 - Substation Rebuilds</v>
          </cell>
          <cell r="G2138" t="str">
            <v>Substation - Station Rebuilds Program</v>
          </cell>
          <cell r="H2138" t="str">
            <v>T&amp;D Engineering</v>
          </cell>
          <cell r="I2138" t="str">
            <v>Asset Condition</v>
          </cell>
        </row>
        <row r="2139">
          <cell r="A2139" t="str">
            <v>BI_SS711</v>
          </cell>
          <cell r="B2139" t="str">
            <v>SS711</v>
          </cell>
          <cell r="C2139" t="str">
            <v>BI_SS711 - Irvin Substation - Property Revision</v>
          </cell>
          <cell r="D2139" t="str">
            <v>ER_2446</v>
          </cell>
          <cell r="E2139" t="str">
            <v>2446</v>
          </cell>
          <cell r="F2139" t="str">
            <v>ER_2446 - Irvin Sub - New Construction</v>
          </cell>
          <cell r="G2139" t="str">
            <v>Spokane Valley Transmission Reinforcement Project</v>
          </cell>
          <cell r="H2139" t="str">
            <v>T&amp;D Engineering</v>
          </cell>
          <cell r="I2139" t="str">
            <v>Mandatory &amp; Compliance</v>
          </cell>
        </row>
        <row r="2140">
          <cell r="A2140" t="str">
            <v>BI_SS717</v>
          </cell>
          <cell r="B2140" t="str">
            <v>SS717</v>
          </cell>
          <cell r="C2140" t="str">
            <v>BI_SS717 - Downtown East Sub - Property</v>
          </cell>
          <cell r="D2140" t="str">
            <v>ER_2321</v>
          </cell>
          <cell r="E2140" t="str">
            <v>2321</v>
          </cell>
          <cell r="F2140" t="str">
            <v>ER_2321 - Downtown East - New 115 kV Sub</v>
          </cell>
          <cell r="G2140" t="str">
            <v>Regular Capital - Pre Business Case</v>
          </cell>
          <cell r="H2140" t="str">
            <v>No Function</v>
          </cell>
          <cell r="I2140" t="str">
            <v>No Driver</v>
          </cell>
        </row>
        <row r="2141">
          <cell r="A2141" t="str">
            <v>BI_SS726</v>
          </cell>
          <cell r="B2141" t="str">
            <v>SS726</v>
          </cell>
          <cell r="C2141" t="str">
            <v>BI_SS726 - Spokane Ind Park-Power Fuse Replacement</v>
          </cell>
          <cell r="D2141" t="str">
            <v>ER_2425</v>
          </cell>
          <cell r="E2141" t="str">
            <v>2425</v>
          </cell>
          <cell r="F2141" t="str">
            <v>ER_2425 - System - High Voltage Fuse Upgrades</v>
          </cell>
          <cell r="G2141" t="str">
            <v>Substation - New Distribution Station Capacity Program</v>
          </cell>
          <cell r="H2141" t="str">
            <v>T&amp;D Engineering</v>
          </cell>
          <cell r="I2141" t="str">
            <v>Performance &amp; Capacity</v>
          </cell>
        </row>
        <row r="2142">
          <cell r="A2142" t="str">
            <v>BI_SS727</v>
          </cell>
          <cell r="B2142" t="str">
            <v>SS727</v>
          </cell>
          <cell r="C2142" t="str">
            <v>BI_SS727 - Ross Park 115kV - Substation Re-Landscaping</v>
          </cell>
          <cell r="D2142" t="str">
            <v>ER_2445</v>
          </cell>
          <cell r="E2142" t="str">
            <v>2445</v>
          </cell>
          <cell r="F2142" t="str">
            <v>ER_2445 - Ross Park 115kV - Substation Re-Landscaping</v>
          </cell>
          <cell r="G2142" t="str">
            <v>Regular Capital - Pre Business Case</v>
          </cell>
          <cell r="H2142" t="str">
            <v>No Function</v>
          </cell>
          <cell r="I2142" t="str">
            <v>No Driver</v>
          </cell>
        </row>
        <row r="2143">
          <cell r="A2143" t="str">
            <v>BI_SS765</v>
          </cell>
          <cell r="B2143" t="str">
            <v>SS765</v>
          </cell>
          <cell r="C2143" t="str">
            <v>BI_SS765 - Beacon Storage Yd Oil Contain</v>
          </cell>
          <cell r="D2143" t="str">
            <v>ER_2273</v>
          </cell>
          <cell r="E2143" t="str">
            <v>2273</v>
          </cell>
          <cell r="F2143" t="str">
            <v>ER_2273 - Beacon ST YD-Oil Contain</v>
          </cell>
          <cell r="G2143" t="str">
            <v>Substation - New Distribution Station Capacity Program</v>
          </cell>
          <cell r="H2143" t="str">
            <v>T&amp;D Engineering</v>
          </cell>
          <cell r="I2143" t="str">
            <v>Performance &amp; Capacity</v>
          </cell>
        </row>
        <row r="2144">
          <cell r="A2144" t="str">
            <v>BI_SS789</v>
          </cell>
          <cell r="B2144" t="str">
            <v>SS789</v>
          </cell>
          <cell r="C2144" t="str">
            <v>BI_SS789 - Downtown West Construct New 115-13kV Substation</v>
          </cell>
          <cell r="D2144" t="str">
            <v>ER_2274</v>
          </cell>
          <cell r="E2144" t="str">
            <v>2274</v>
          </cell>
          <cell r="F2144" t="str">
            <v>ER_2274 - New Substations</v>
          </cell>
          <cell r="G2144" t="str">
            <v>Substation - New Distribution Station Capacity Program</v>
          </cell>
          <cell r="H2144" t="str">
            <v>T&amp;D Engineering</v>
          </cell>
          <cell r="I2144" t="str">
            <v>Performance &amp; Capacity</v>
          </cell>
        </row>
        <row r="2145">
          <cell r="A2145" t="str">
            <v>BI_SS800</v>
          </cell>
          <cell r="B2145" t="str">
            <v>SS800</v>
          </cell>
          <cell r="C2145" t="str">
            <v>BI_SS800 - Opportunity - Add Feeder 12F2</v>
          </cell>
          <cell r="D2145" t="str">
            <v>ER_2418</v>
          </cell>
          <cell r="E2145" t="str">
            <v>2418</v>
          </cell>
          <cell r="F2145" t="str">
            <v>ER_2418 - Opportunity 115 Sub-Add Feeder 12F2</v>
          </cell>
          <cell r="G2145" t="str">
            <v>Regular Capital - Pre Business Case</v>
          </cell>
          <cell r="H2145" t="str">
            <v>No Function</v>
          </cell>
          <cell r="I2145" t="str">
            <v>No Driver</v>
          </cell>
        </row>
        <row r="2146">
          <cell r="A2146" t="str">
            <v>BI_SS801</v>
          </cell>
          <cell r="B2146" t="str">
            <v>SS801</v>
          </cell>
          <cell r="C2146" t="str">
            <v>BI_SS801 - Southeast 115 Sub-Upgrd Xfmr &amp; add 12F6</v>
          </cell>
          <cell r="D2146" t="str">
            <v>ER_2395</v>
          </cell>
          <cell r="E2146" t="str">
            <v>2395</v>
          </cell>
          <cell r="F2146" t="str">
            <v>ER_2395 - SE 115 Sub-Upgrd Xfmr and add 12F6</v>
          </cell>
          <cell r="G2146" t="str">
            <v>Regular Capital - Pre Business Case</v>
          </cell>
          <cell r="H2146" t="str">
            <v>No Function</v>
          </cell>
          <cell r="I2146" t="str">
            <v>No Driver</v>
          </cell>
        </row>
        <row r="2147">
          <cell r="A2147" t="str">
            <v>BI_SS802</v>
          </cell>
          <cell r="B2147" t="str">
            <v>SS802</v>
          </cell>
          <cell r="C2147" t="str">
            <v>BI_SS802 - Spokane-CDA 115 kV Line Relay Upgrades</v>
          </cell>
          <cell r="D2147" t="str">
            <v>ER_2217</v>
          </cell>
          <cell r="E2147" t="str">
            <v>2217</v>
          </cell>
          <cell r="F2147" t="str">
            <v>ER_2217 - Spokane-CDA 115 kV Line Relay Upgrades</v>
          </cell>
          <cell r="G2147" t="str">
            <v>Distribution System Enhancements</v>
          </cell>
          <cell r="H2147" t="str">
            <v>T&amp;D Engineering</v>
          </cell>
          <cell r="I2147" t="str">
            <v>Performance &amp; Capacity</v>
          </cell>
        </row>
        <row r="2148">
          <cell r="A2148" t="str">
            <v>BI_SS803</v>
          </cell>
          <cell r="B2148" t="str">
            <v>SS803</v>
          </cell>
          <cell r="C2148" t="str">
            <v>BI_SS803 - Post St - Relay Upgrades Kendall Yards</v>
          </cell>
          <cell r="D2148" t="str">
            <v>ER_2393</v>
          </cell>
          <cell r="E2148" t="str">
            <v>2393</v>
          </cell>
          <cell r="F2148" t="str">
            <v>ER_2393 - C&amp;W Kendall Project</v>
          </cell>
          <cell r="G2148" t="str">
            <v>Regular Capital - Pre Business Case</v>
          </cell>
          <cell r="H2148" t="str">
            <v>No Function</v>
          </cell>
          <cell r="I2148" t="str">
            <v>No Driver</v>
          </cell>
        </row>
        <row r="2149">
          <cell r="A2149" t="str">
            <v>BI_SS804</v>
          </cell>
          <cell r="B2149" t="str">
            <v>SS804</v>
          </cell>
          <cell r="C2149" t="str">
            <v>BI_SS804 - Silver Lake-Motor Operators</v>
          </cell>
          <cell r="D2149" t="str">
            <v>ER_2310</v>
          </cell>
          <cell r="E2149" t="str">
            <v>2310</v>
          </cell>
          <cell r="F2149" t="str">
            <v>ER_2310 - West Plains Transmission Reinforce</v>
          </cell>
          <cell r="G2149" t="str">
            <v>Transmission Construction - Compliance</v>
          </cell>
          <cell r="H2149" t="str">
            <v>T&amp;D Engineering</v>
          </cell>
          <cell r="I2149" t="str">
            <v>Mandatory &amp; Compliance</v>
          </cell>
        </row>
        <row r="2150">
          <cell r="A2150" t="str">
            <v>BI_SS806</v>
          </cell>
          <cell r="B2150" t="str">
            <v>SS806</v>
          </cell>
          <cell r="C2150" t="str">
            <v>BI_SS806 - Hawthorn Sub Property Purchase</v>
          </cell>
          <cell r="D2150" t="str">
            <v>ER_2417</v>
          </cell>
          <cell r="E2150" t="str">
            <v>2417</v>
          </cell>
          <cell r="F2150" t="str">
            <v>ER_2417 - Hawthorne Sub - New 115-13 kV Sub</v>
          </cell>
          <cell r="G2150" t="str">
            <v>Regular Capital - Pre Business Case</v>
          </cell>
          <cell r="H2150" t="str">
            <v>No Function</v>
          </cell>
          <cell r="I2150" t="str">
            <v>No Driver</v>
          </cell>
        </row>
        <row r="2151">
          <cell r="A2151" t="str">
            <v>BI_SS807</v>
          </cell>
          <cell r="B2151" t="str">
            <v>SS807</v>
          </cell>
          <cell r="C2151" t="str">
            <v>BI_SS807 - Ross Park 12 F4 Pole Move Substation</v>
          </cell>
          <cell r="D2151" t="str">
            <v>ER_2495</v>
          </cell>
          <cell r="E2151" t="str">
            <v>2495</v>
          </cell>
          <cell r="F2151" t="str">
            <v>ER_2495 - Ross Park 12F4 Pole Move</v>
          </cell>
          <cell r="G2151" t="str">
            <v>Regular Capital - Pre Business Case</v>
          </cell>
          <cell r="H2151" t="str">
            <v>No Function</v>
          </cell>
          <cell r="I2151" t="str">
            <v>No Driver</v>
          </cell>
        </row>
        <row r="2152">
          <cell r="A2152" t="str">
            <v>BI_SS808</v>
          </cell>
          <cell r="B2152" t="str">
            <v>SS808</v>
          </cell>
          <cell r="C2152" t="str">
            <v>BI_SS808 - Sunset-Purchase/Replace Transformer #1</v>
          </cell>
          <cell r="D2152" t="str">
            <v>ER_7050</v>
          </cell>
          <cell r="E2152" t="str">
            <v>7050</v>
          </cell>
          <cell r="F2152" t="str">
            <v>ER_7050 - Productivity Initiative</v>
          </cell>
          <cell r="G2152" t="str">
            <v>Productivity</v>
          </cell>
          <cell r="H2152" t="str">
            <v>Productivity Function</v>
          </cell>
          <cell r="I2152" t="str">
            <v>No Driver</v>
          </cell>
        </row>
        <row r="2153">
          <cell r="A2153" t="str">
            <v>BI_SS809</v>
          </cell>
          <cell r="B2153" t="str">
            <v>SS809</v>
          </cell>
          <cell r="C2153" t="str">
            <v>BI_SS809 - Flint Road Substation - New (Substation)</v>
          </cell>
          <cell r="D2153" t="str">
            <v>ER_2274</v>
          </cell>
          <cell r="E2153" t="str">
            <v>2274</v>
          </cell>
          <cell r="F2153" t="str">
            <v>ER_2274 - New Substations</v>
          </cell>
          <cell r="G2153" t="str">
            <v>Substation - New Distribution Station Capacity Program</v>
          </cell>
          <cell r="H2153" t="str">
            <v>T&amp;D Engineering</v>
          </cell>
          <cell r="I2153" t="str">
            <v>Performance &amp; Capacity</v>
          </cell>
        </row>
        <row r="2154">
          <cell r="A2154" t="str">
            <v>BI_SS810</v>
          </cell>
          <cell r="B2154" t="str">
            <v>SS810</v>
          </cell>
          <cell r="C2154" t="str">
            <v>BI_SS810 - Ninth &amp; Central Sub - New 230kV Yard (Sub)</v>
          </cell>
          <cell r="D2154" t="str">
            <v>ER_2615</v>
          </cell>
          <cell r="E2154" t="str">
            <v>2615</v>
          </cell>
          <cell r="F2154" t="str">
            <v>ER_2615 - Ninth &amp; Central Substation - New 230kV Yard</v>
          </cell>
          <cell r="G2154" t="str">
            <v>Ninth &amp; Central 230kV Station &amp; Transmission</v>
          </cell>
          <cell r="H2154" t="str">
            <v>T&amp;D Engineering</v>
          </cell>
          <cell r="I2154" t="str">
            <v>Mandatory &amp; Compliance</v>
          </cell>
        </row>
        <row r="2155">
          <cell r="A2155" t="str">
            <v>BI_SS811</v>
          </cell>
          <cell r="B2155" t="str">
            <v>SS811</v>
          </cell>
          <cell r="C2155" t="str">
            <v>BI_SS811 - Mead Feeder 12F3 Addition</v>
          </cell>
          <cell r="D2155" t="str">
            <v>ER_2204</v>
          </cell>
          <cell r="E2155" t="str">
            <v>2204</v>
          </cell>
          <cell r="F2155" t="str">
            <v>ER_2204 - Substation Rebuilds</v>
          </cell>
          <cell r="G2155" t="str">
            <v>Substation - Station Rebuilds Program</v>
          </cell>
          <cell r="H2155" t="str">
            <v>T&amp;D Engineering</v>
          </cell>
          <cell r="I2155" t="str">
            <v>Asset Condition</v>
          </cell>
        </row>
        <row r="2156">
          <cell r="A2156" t="str">
            <v>BI_SS812</v>
          </cell>
          <cell r="B2156" t="str">
            <v>SS812</v>
          </cell>
          <cell r="C2156" t="str">
            <v>BI_SS812 - Boulder 115/13kV Substation</v>
          </cell>
          <cell r="D2156" t="str">
            <v>ER_2274</v>
          </cell>
          <cell r="E2156" t="str">
            <v>2274</v>
          </cell>
          <cell r="F2156" t="str">
            <v>ER_2274 - New Substations</v>
          </cell>
          <cell r="G2156" t="str">
            <v>Substation - New Distribution Station Capacity Program</v>
          </cell>
          <cell r="H2156" t="str">
            <v>T&amp;D Engineering</v>
          </cell>
          <cell r="I2156" t="str">
            <v>Performance &amp; Capacity</v>
          </cell>
        </row>
        <row r="2157">
          <cell r="A2157" t="str">
            <v>BI_SS814</v>
          </cell>
          <cell r="B2157" t="str">
            <v>SS814</v>
          </cell>
          <cell r="C2157" t="str">
            <v>BI_SS814 - Opportunity Sub - Add Metering to Valleyway Tap</v>
          </cell>
          <cell r="D2157" t="str">
            <v>ER_2204</v>
          </cell>
          <cell r="E2157" t="str">
            <v>2204</v>
          </cell>
          <cell r="F2157" t="str">
            <v>ER_2204 - Substation Rebuilds</v>
          </cell>
          <cell r="G2157" t="str">
            <v>Substation - Station Rebuilds Program</v>
          </cell>
          <cell r="H2157" t="str">
            <v>T&amp;D Engineering</v>
          </cell>
          <cell r="I2157" t="str">
            <v>Asset Condition</v>
          </cell>
        </row>
        <row r="2158">
          <cell r="A2158" t="str">
            <v>BI_SS890</v>
          </cell>
          <cell r="B2158" t="str">
            <v>SS890</v>
          </cell>
          <cell r="C2158" t="str">
            <v>BI_SS890 - Sunset Sub - Rebuild</v>
          </cell>
          <cell r="D2158" t="str">
            <v>ER_2204</v>
          </cell>
          <cell r="E2158" t="str">
            <v>2204</v>
          </cell>
          <cell r="F2158" t="str">
            <v>ER_2204 - Substation Rebuilds</v>
          </cell>
          <cell r="G2158" t="str">
            <v>Substation - Station Rebuilds Program</v>
          </cell>
          <cell r="H2158" t="str">
            <v>T&amp;D Engineering</v>
          </cell>
          <cell r="I2158" t="str">
            <v>Asset Condition</v>
          </cell>
        </row>
        <row r="2159">
          <cell r="A2159" t="str">
            <v>BI_SS893</v>
          </cell>
          <cell r="B2159" t="str">
            <v>SS893</v>
          </cell>
          <cell r="C2159" t="str">
            <v>BI_SS893 - Millwood 115-13Kv-Incr Trnsfrmr #1 Upgrade Fdr</v>
          </cell>
          <cell r="D2159" t="str">
            <v>ER_2514</v>
          </cell>
          <cell r="E2159" t="str">
            <v>2514</v>
          </cell>
          <cell r="F2159" t="str">
            <v>ER_2514 - Distribution - Spokane North &amp; West</v>
          </cell>
          <cell r="G2159" t="str">
            <v>Distribution System Enhancements</v>
          </cell>
          <cell r="H2159" t="str">
            <v>T&amp;D Engineering</v>
          </cell>
          <cell r="I2159" t="str">
            <v>Performance &amp; Capacity</v>
          </cell>
        </row>
        <row r="2160">
          <cell r="A2160" t="str">
            <v>BI_SS894</v>
          </cell>
          <cell r="B2160" t="str">
            <v>SS894</v>
          </cell>
          <cell r="C2160" t="str">
            <v>BI_SS894 - Beacon Storage Yard - Security Walls for Mobile Subs</v>
          </cell>
          <cell r="D2160" t="str">
            <v>ER_5002</v>
          </cell>
          <cell r="E2160" t="str">
            <v>5002</v>
          </cell>
          <cell r="F2160" t="str">
            <v>ER_5002 - Security Initiative</v>
          </cell>
          <cell r="G2160" t="str">
            <v>Enterprise Security</v>
          </cell>
          <cell r="H2160" t="str">
            <v>Security Capital</v>
          </cell>
          <cell r="I2160" t="str">
            <v>Customer Service Quality &amp; Reliability</v>
          </cell>
        </row>
        <row r="2161">
          <cell r="A2161" t="str">
            <v>BI_SS900</v>
          </cell>
          <cell r="B2161" t="str">
            <v>SS900</v>
          </cell>
          <cell r="C2161" t="str">
            <v>BI_SS900 - Millwood Sub - Rebuild</v>
          </cell>
          <cell r="D2161" t="str">
            <v>ER_2283</v>
          </cell>
          <cell r="E2161" t="str">
            <v>2283</v>
          </cell>
          <cell r="F2161" t="str">
            <v>ER_2283 - Millwood Sub - Rebuild</v>
          </cell>
          <cell r="G2161" t="str">
            <v>Substation - Station Rebuilds Program</v>
          </cell>
          <cell r="H2161" t="str">
            <v>T&amp;D Engineering</v>
          </cell>
          <cell r="I2161" t="str">
            <v>Asset Condition</v>
          </cell>
        </row>
        <row r="2162">
          <cell r="A2162" t="str">
            <v>BI_SS901</v>
          </cell>
          <cell r="B2162" t="str">
            <v>SS901</v>
          </cell>
          <cell r="C2162" t="str">
            <v>BI_SS901 - Hillyard 115-13kv Sub-Property</v>
          </cell>
          <cell r="D2162" t="str">
            <v>ER_2479</v>
          </cell>
          <cell r="E2162" t="str">
            <v>2479</v>
          </cell>
          <cell r="F2162" t="str">
            <v>ER_2479 - Hillyard 115-13kV Substation</v>
          </cell>
          <cell r="G2162" t="str">
            <v>Substation - New Distribution Station Capacity Program</v>
          </cell>
          <cell r="H2162" t="str">
            <v>T&amp;D Engineering</v>
          </cell>
          <cell r="I2162" t="str">
            <v>Performance &amp; Capacity</v>
          </cell>
        </row>
        <row r="2163">
          <cell r="A2163" t="str">
            <v>BI_SS902</v>
          </cell>
          <cell r="B2163" t="str">
            <v>SS902</v>
          </cell>
          <cell r="C2163" t="str">
            <v>BI_SS902 - SIP Sub-Replace HV Fuses with Circuit Switcher</v>
          </cell>
          <cell r="D2163" t="str">
            <v>ER_2482</v>
          </cell>
          <cell r="E2163" t="str">
            <v>2482</v>
          </cell>
          <cell r="F2163" t="str">
            <v>ER_2482 - SIP Sub-Replace HV Fuses with Circuit Switcher</v>
          </cell>
          <cell r="G2163" t="str">
            <v>Regular Capital - Pre Business Case</v>
          </cell>
          <cell r="H2163" t="str">
            <v>No Function</v>
          </cell>
          <cell r="I2163" t="str">
            <v>No Driver</v>
          </cell>
        </row>
        <row r="2164">
          <cell r="A2164" t="str">
            <v>BI_SS903</v>
          </cell>
          <cell r="B2164" t="str">
            <v>SS903</v>
          </cell>
          <cell r="C2164" t="str">
            <v>BI_SS903 - SE 115-13kV Phase 2</v>
          </cell>
          <cell r="D2164" t="str">
            <v>ER_2274</v>
          </cell>
          <cell r="E2164" t="str">
            <v>2274</v>
          </cell>
          <cell r="F2164" t="str">
            <v>ER_2274 - New Substations</v>
          </cell>
          <cell r="G2164" t="str">
            <v>Substation - New Distribution Station Capacity Program</v>
          </cell>
          <cell r="H2164" t="str">
            <v>T&amp;D Engineering</v>
          </cell>
          <cell r="I2164" t="str">
            <v>Performance &amp; Capacity</v>
          </cell>
        </row>
        <row r="2165">
          <cell r="A2165" t="str">
            <v>BI_SS904</v>
          </cell>
          <cell r="B2165" t="str">
            <v>SS904</v>
          </cell>
          <cell r="C2165" t="str">
            <v>BI_SS904 - Irvin 115 kV Switching Station - New Construction</v>
          </cell>
          <cell r="D2165" t="str">
            <v>ER_2446</v>
          </cell>
          <cell r="E2165" t="str">
            <v>2446</v>
          </cell>
          <cell r="F2165" t="str">
            <v>ER_2446 - Irvin Sub - New Construction</v>
          </cell>
          <cell r="G2165" t="str">
            <v>Spokane Valley Transmission Reinforcement Project</v>
          </cell>
          <cell r="H2165" t="str">
            <v>T&amp;D Engineering</v>
          </cell>
          <cell r="I2165" t="str">
            <v>Mandatory &amp; Compliance</v>
          </cell>
        </row>
        <row r="2166">
          <cell r="A2166" t="str">
            <v>BI_SS905</v>
          </cell>
          <cell r="B2166" t="str">
            <v>SS905</v>
          </cell>
          <cell r="C2166" t="str">
            <v>BI_SS905 - Irvin 115-13 kV Substation - New Construction</v>
          </cell>
          <cell r="D2166" t="str">
            <v>ER_2274</v>
          </cell>
          <cell r="E2166" t="str">
            <v>2274</v>
          </cell>
          <cell r="F2166" t="str">
            <v>ER_2274 - New Substations</v>
          </cell>
          <cell r="G2166" t="str">
            <v>Substation - New Distribution Station Capacity Program</v>
          </cell>
          <cell r="H2166" t="str">
            <v>T&amp;D Engineering</v>
          </cell>
          <cell r="I2166" t="str">
            <v>Performance &amp; Capacity</v>
          </cell>
        </row>
        <row r="2167">
          <cell r="A2167" t="str">
            <v>BI_SS906</v>
          </cell>
          <cell r="B2167" t="str">
            <v>SS906</v>
          </cell>
          <cell r="C2167" t="str">
            <v>BI_SS906 - L&amp;S- Replace Fdr 12F1 Potheads</v>
          </cell>
          <cell r="D2167" t="str">
            <v>ER_2506</v>
          </cell>
          <cell r="E2167" t="str">
            <v>2506</v>
          </cell>
          <cell r="F2167" t="str">
            <v>ER_2506 - L&amp;S - Replace Fdr 12F1 Potheads</v>
          </cell>
          <cell r="G2167" t="str">
            <v>Regular Capital - Pre Business Case</v>
          </cell>
          <cell r="H2167" t="str">
            <v>No Function</v>
          </cell>
          <cell r="I2167" t="str">
            <v>No Driver</v>
          </cell>
        </row>
        <row r="2168">
          <cell r="A2168" t="str">
            <v>BI_SS908</v>
          </cell>
          <cell r="B2168" t="str">
            <v>SS908</v>
          </cell>
          <cell r="C2168" t="str">
            <v>BI_SS908 - Smart Circuit - Substation Work</v>
          </cell>
          <cell r="D2168" t="str">
            <v>ER_2529</v>
          </cell>
          <cell r="E2168" t="str">
            <v>2529</v>
          </cell>
          <cell r="F2168" t="str">
            <v>ER_2529 - Spokane Smart Circuit</v>
          </cell>
          <cell r="G2168" t="str">
            <v>Spokane Smart Circuit</v>
          </cell>
          <cell r="H2168" t="str">
            <v>T&amp;D Engineering</v>
          </cell>
          <cell r="I2168" t="str">
            <v>No Driver</v>
          </cell>
        </row>
        <row r="2169">
          <cell r="A2169" t="str">
            <v>BI_SS909</v>
          </cell>
          <cell r="B2169" t="str">
            <v>SS909</v>
          </cell>
          <cell r="C2169" t="str">
            <v>BI_SS909 - Irvin 115-13 kV Sub - Add Distribution Station</v>
          </cell>
          <cell r="D2169" t="str">
            <v>ER_2587</v>
          </cell>
          <cell r="E2169" t="str">
            <v>2587</v>
          </cell>
          <cell r="F2169" t="str">
            <v>ER_2587 - Irvin 115-13 kV Sub - Add Distribution Station</v>
          </cell>
          <cell r="G2169" t="str">
            <v>Substation - New Distribution Station Capacity Program</v>
          </cell>
          <cell r="H2169" t="str">
            <v>T&amp;D Engineering</v>
          </cell>
          <cell r="I2169" t="str">
            <v>Performance &amp; Capacity</v>
          </cell>
        </row>
        <row r="2170">
          <cell r="A2170" t="str">
            <v>BI_SS910</v>
          </cell>
          <cell r="B2170" t="str">
            <v>SS910</v>
          </cell>
          <cell r="C2170" t="str">
            <v>BI_SS910 - Downtown East 115/13kV Substation Rebuild</v>
          </cell>
          <cell r="D2170" t="str">
            <v>ER_2274</v>
          </cell>
          <cell r="E2170" t="str">
            <v>2274</v>
          </cell>
          <cell r="F2170" t="str">
            <v>ER_2274 - New Substations</v>
          </cell>
          <cell r="G2170" t="str">
            <v>Substation - New Distribution Station Capacity Program</v>
          </cell>
          <cell r="H2170" t="str">
            <v>T&amp;D Engineering</v>
          </cell>
          <cell r="I2170" t="str">
            <v>Performance &amp; Capacity</v>
          </cell>
        </row>
        <row r="2171">
          <cell r="A2171" t="str">
            <v>BI_SS911</v>
          </cell>
          <cell r="B2171" t="str">
            <v>SS911</v>
          </cell>
          <cell r="C2171" t="str">
            <v>BI_SS911 - Barker Road Substation - Rebuild (Substation)</v>
          </cell>
          <cell r="D2171" t="str">
            <v>ER_2204</v>
          </cell>
          <cell r="E2171" t="str">
            <v>2204</v>
          </cell>
          <cell r="F2171" t="str">
            <v>ER_2204 - Substation Rebuilds</v>
          </cell>
          <cell r="G2171" t="str">
            <v>Substation - Station Rebuilds Program</v>
          </cell>
          <cell r="H2171" t="str">
            <v>T&amp;D Engineering</v>
          </cell>
          <cell r="I2171" t="str">
            <v>Asset Condition</v>
          </cell>
        </row>
        <row r="2172">
          <cell r="A2172" t="str">
            <v>BI_SS912</v>
          </cell>
          <cell r="B2172" t="str">
            <v>SS912</v>
          </cell>
          <cell r="C2172" t="str">
            <v>BI_SS912 - Hawthorne Substation - New (Substation)</v>
          </cell>
          <cell r="D2172" t="str">
            <v>ER_2274</v>
          </cell>
          <cell r="E2172" t="str">
            <v>2274</v>
          </cell>
          <cell r="F2172" t="str">
            <v>ER_2274 - New Substations</v>
          </cell>
          <cell r="G2172" t="str">
            <v>Substation - New Distribution Station Capacity Program</v>
          </cell>
          <cell r="H2172" t="str">
            <v>T&amp;D Engineering</v>
          </cell>
          <cell r="I2172" t="str">
            <v>Performance &amp; Capacity</v>
          </cell>
        </row>
        <row r="2173">
          <cell r="A2173" t="str">
            <v>BI_SS914</v>
          </cell>
          <cell r="B2173" t="str">
            <v>SS914</v>
          </cell>
          <cell r="C2173" t="str">
            <v>BI_SS914 - Garden Springs 115 sw station-purch addl property</v>
          </cell>
          <cell r="D2173" t="str">
            <v>ER_2310</v>
          </cell>
          <cell r="E2173" t="str">
            <v>2310</v>
          </cell>
          <cell r="F2173" t="str">
            <v>ER_2310 - West Plains Transmission Reinforce</v>
          </cell>
          <cell r="G2173" t="str">
            <v>Transmission Construction - Compliance</v>
          </cell>
          <cell r="H2173" t="str">
            <v>T&amp;D Engineering</v>
          </cell>
          <cell r="I2173" t="str">
            <v>Mandatory &amp; Compliance</v>
          </cell>
        </row>
        <row r="2174">
          <cell r="A2174" t="str">
            <v>BI_SS915</v>
          </cell>
          <cell r="B2174" t="str">
            <v>SS915</v>
          </cell>
          <cell r="C2174" t="str">
            <v>BI_SS915 - Garden Springs 115 sub-rebld 3 position SW station</v>
          </cell>
          <cell r="D2174" t="str">
            <v>ER_2310</v>
          </cell>
          <cell r="E2174" t="str">
            <v>2310</v>
          </cell>
          <cell r="F2174" t="str">
            <v>ER_2310 - West Plains Transmission Reinforce</v>
          </cell>
          <cell r="G2174" t="str">
            <v>Transmission Construction - Compliance</v>
          </cell>
          <cell r="H2174" t="str">
            <v>T&amp;D Engineering</v>
          </cell>
          <cell r="I2174" t="str">
            <v>Mandatory &amp; Compliance</v>
          </cell>
        </row>
        <row r="2175">
          <cell r="A2175" t="str">
            <v>BI_SS916</v>
          </cell>
          <cell r="B2175" t="str">
            <v>SS916</v>
          </cell>
          <cell r="C2175" t="str">
            <v>BI_SS916 - Airway Hts 115sub-add Garden Springs line position</v>
          </cell>
          <cell r="D2175" t="str">
            <v>ER_2310</v>
          </cell>
          <cell r="E2175" t="str">
            <v>2310</v>
          </cell>
          <cell r="F2175" t="str">
            <v>ER_2310 - West Plains Transmission Reinforce</v>
          </cell>
          <cell r="G2175" t="str">
            <v>Transmission Construction - Compliance</v>
          </cell>
          <cell r="H2175" t="str">
            <v>T&amp;D Engineering</v>
          </cell>
          <cell r="I2175" t="str">
            <v>Mandatory &amp; Compliance</v>
          </cell>
        </row>
        <row r="2176">
          <cell r="A2176" t="str">
            <v>BI_SS917</v>
          </cell>
          <cell r="B2176" t="str">
            <v>SS917</v>
          </cell>
          <cell r="C2176" t="str">
            <v>BI_SS917 - Waikiki Sub-Upgrade to (2) 30MVA Line-ups (Sub)</v>
          </cell>
          <cell r="D2176" t="str">
            <v>ER_2274</v>
          </cell>
          <cell r="E2176" t="str">
            <v>2274</v>
          </cell>
          <cell r="F2176" t="str">
            <v>ER_2274 - New Substations</v>
          </cell>
          <cell r="G2176" t="str">
            <v>Substation - New Distribution Station Capacity Program</v>
          </cell>
          <cell r="H2176" t="str">
            <v>T&amp;D Engineering</v>
          </cell>
          <cell r="I2176" t="str">
            <v>Performance &amp; Capacity</v>
          </cell>
        </row>
        <row r="2177">
          <cell r="A2177" t="str">
            <v>BI_SS921</v>
          </cell>
          <cell r="B2177" t="str">
            <v>SS921</v>
          </cell>
          <cell r="C2177" t="str">
            <v>BI_SS921 - North Hill 4 Sub-R&amp;S</v>
          </cell>
          <cell r="D2177" t="str">
            <v>ER_2288</v>
          </cell>
          <cell r="E2177" t="str">
            <v>2288</v>
          </cell>
          <cell r="F2177" t="str">
            <v>ER_2288 - N Hill-Retire&amp;Salvage</v>
          </cell>
          <cell r="G2177" t="str">
            <v>Regular Capital - Pre Business Case</v>
          </cell>
          <cell r="H2177" t="str">
            <v>No Function</v>
          </cell>
          <cell r="I2177" t="str">
            <v>No Driver</v>
          </cell>
        </row>
        <row r="2178">
          <cell r="A2178" t="str">
            <v>BI_SS929</v>
          </cell>
          <cell r="B2178" t="str">
            <v>SS929</v>
          </cell>
          <cell r="C2178" t="str">
            <v>BI_SS929 - Silver Lake 115 sub-add 2nd xfrm</v>
          </cell>
          <cell r="D2178" t="str">
            <v>ER_2297</v>
          </cell>
          <cell r="E2178" t="str">
            <v>2297</v>
          </cell>
          <cell r="F2178" t="str">
            <v>ER_2297 - Silver Lake 115 Sub-Install 2nd Xfmr (BFG Load)</v>
          </cell>
          <cell r="G2178" t="str">
            <v>Regular Capital - Pre Business Case</v>
          </cell>
          <cell r="H2178" t="str">
            <v>No Function</v>
          </cell>
          <cell r="I2178" t="str">
            <v>No Driver</v>
          </cell>
        </row>
        <row r="2179">
          <cell r="A2179" t="str">
            <v>BI_SS930</v>
          </cell>
          <cell r="B2179" t="str">
            <v>SS930</v>
          </cell>
          <cell r="C2179" t="str">
            <v>BI_SS930 - Beacon PRC-002 (Substation Integration)</v>
          </cell>
          <cell r="D2179" t="str">
            <v>ER_2608</v>
          </cell>
          <cell r="E2179" t="str">
            <v>2608</v>
          </cell>
          <cell r="F2179" t="str">
            <v>ER_2608 - Protection System Upgrades for PRC-002</v>
          </cell>
          <cell r="G2179" t="str">
            <v>Protection System Upgrade for PRC-002</v>
          </cell>
          <cell r="H2179" t="str">
            <v>T&amp;D Engineering</v>
          </cell>
          <cell r="I2179" t="str">
            <v>Mandatory &amp; Compliance</v>
          </cell>
        </row>
        <row r="2180">
          <cell r="A2180" t="str">
            <v>BI_SS963</v>
          </cell>
          <cell r="B2180" t="str">
            <v>SS963</v>
          </cell>
          <cell r="C2180" t="str">
            <v>BI_SS963 - Ross Park 115 sub - add transformer 3 &amp; fdrs 7&amp;8</v>
          </cell>
          <cell r="D2180" t="str">
            <v>ER_2312</v>
          </cell>
          <cell r="E2180" t="str">
            <v>2312</v>
          </cell>
          <cell r="F2180" t="str">
            <v>ER_2312 - Ross Park 115 Sub- Add 3rd Xfmr &amp; 2 Fdrs</v>
          </cell>
          <cell r="G2180" t="str">
            <v>Regular Capital - Pre Business Case</v>
          </cell>
          <cell r="H2180" t="str">
            <v>No Function</v>
          </cell>
          <cell r="I2180" t="str">
            <v>No Driver</v>
          </cell>
        </row>
        <row r="2181">
          <cell r="A2181" t="str">
            <v>BI_SS964</v>
          </cell>
          <cell r="B2181" t="str">
            <v>SS964</v>
          </cell>
          <cell r="C2181" t="str">
            <v>BI_SS964 - College &amp; Walnut -- SCADA System Replacement</v>
          </cell>
          <cell r="D2181" t="str">
            <v>ER_2293</v>
          </cell>
          <cell r="E2181" t="str">
            <v>2293</v>
          </cell>
          <cell r="F2181" t="str">
            <v>ER_2293 - SCADA - Install/Replace</v>
          </cell>
          <cell r="G2181" t="str">
            <v>Substation - New Distribution Station Capacity Program</v>
          </cell>
          <cell r="H2181" t="str">
            <v>T&amp;D Engineering</v>
          </cell>
          <cell r="I2181" t="str">
            <v>Performance &amp; Capacity</v>
          </cell>
        </row>
        <row r="2182">
          <cell r="A2182" t="str">
            <v>BI_ST001</v>
          </cell>
          <cell r="B2182" t="str">
            <v>ST001</v>
          </cell>
          <cell r="C2182" t="str">
            <v>BI_ST001 - Beacon-F&amp;C 115: Relocate at Whitworth</v>
          </cell>
          <cell r="D2182" t="str">
            <v>ER_2473</v>
          </cell>
          <cell r="E2182" t="str">
            <v>2473</v>
          </cell>
          <cell r="F2182" t="str">
            <v>ER_2473 - Beacon-F&amp;C 115: Relocate at Whitworth</v>
          </cell>
          <cell r="G2182" t="str">
            <v>Regular Capital - Pre Business Case</v>
          </cell>
          <cell r="H2182" t="str">
            <v>No Function</v>
          </cell>
          <cell r="I2182" t="str">
            <v>No Driver</v>
          </cell>
        </row>
        <row r="2183">
          <cell r="A2183" t="str">
            <v>BI_ST002</v>
          </cell>
          <cell r="B2183" t="str">
            <v>ST002</v>
          </cell>
          <cell r="C2183" t="str">
            <v>BI_ST002 - Beacon-Otis # 2 115Kv Upgd for Distr Cnd</v>
          </cell>
          <cell r="D2183" t="str">
            <v>ER_2283</v>
          </cell>
          <cell r="E2183" t="str">
            <v>2283</v>
          </cell>
          <cell r="F2183" t="str">
            <v>ER_2283 - Millwood Sub - Rebuild</v>
          </cell>
          <cell r="G2183" t="str">
            <v>Substation - Station Rebuilds Program</v>
          </cell>
          <cell r="H2183" t="str">
            <v>T&amp;D Engineering</v>
          </cell>
          <cell r="I2183" t="str">
            <v>Asset Condition</v>
          </cell>
        </row>
        <row r="2184">
          <cell r="A2184" t="str">
            <v>BI_ST003</v>
          </cell>
          <cell r="B2184" t="str">
            <v>ST003</v>
          </cell>
          <cell r="C2184" t="str">
            <v>BI_ST003 - Boulder Xmsn Integration</v>
          </cell>
          <cell r="D2184" t="str">
            <v>ER_2106</v>
          </cell>
          <cell r="E2184" t="str">
            <v>2106</v>
          </cell>
          <cell r="F2184" t="str">
            <v>ER_2106 - Boulder -Construction</v>
          </cell>
          <cell r="G2184" t="str">
            <v>Regular Capital - Pre Business Case</v>
          </cell>
          <cell r="H2184" t="str">
            <v>No Function</v>
          </cell>
          <cell r="I2184" t="str">
            <v>No Driver</v>
          </cell>
        </row>
        <row r="2185">
          <cell r="A2185" t="str">
            <v>BI_ST004</v>
          </cell>
          <cell r="B2185" t="str">
            <v>ST004</v>
          </cell>
          <cell r="C2185" t="str">
            <v>BI_ST004 - Millwood Sub Rebuild: Transmission Integration</v>
          </cell>
          <cell r="D2185" t="str">
            <v>ER_2283</v>
          </cell>
          <cell r="E2185" t="str">
            <v>2283</v>
          </cell>
          <cell r="F2185" t="str">
            <v>ER_2283 - Millwood Sub - Rebuild</v>
          </cell>
          <cell r="G2185" t="str">
            <v>Substation - Station Rebuilds Program</v>
          </cell>
          <cell r="H2185" t="str">
            <v>T&amp;D Engineering</v>
          </cell>
          <cell r="I2185" t="str">
            <v>Asset Condition</v>
          </cell>
        </row>
        <row r="2186">
          <cell r="A2186" t="str">
            <v>BI_ST005</v>
          </cell>
          <cell r="B2186" t="str">
            <v>ST005</v>
          </cell>
          <cell r="C2186" t="str">
            <v>BI_ST005 - EFM 12F2 &amp; PVW241 Feeder Tie:Transmission Reconst</v>
          </cell>
          <cell r="D2186" t="str">
            <v>ER_2517</v>
          </cell>
          <cell r="E2186" t="str">
            <v>2517</v>
          </cell>
          <cell r="F2186" t="str">
            <v>ER_2517 - EFM 12F2 &amp; PVW 241 Feeder Tie</v>
          </cell>
          <cell r="G2186" t="str">
            <v>Regular Capital - Pre Business Case</v>
          </cell>
          <cell r="H2186" t="str">
            <v>No Function</v>
          </cell>
          <cell r="I2186" t="str">
            <v>No Driver</v>
          </cell>
        </row>
        <row r="2187">
          <cell r="A2187" t="str">
            <v>BI_ST006</v>
          </cell>
          <cell r="B2187" t="str">
            <v>ST006</v>
          </cell>
          <cell r="C2187" t="str">
            <v>BI_ST006 - Reardan Wind Integr-New POI-SLK Single Circuit 115</v>
          </cell>
          <cell r="D2187" t="str">
            <v>ER_2518</v>
          </cell>
          <cell r="E2187" t="str">
            <v>2518</v>
          </cell>
          <cell r="F2187" t="str">
            <v>ER_2518 - Reardan Wind Farm Integration -Transmission</v>
          </cell>
          <cell r="G2187" t="str">
            <v>Regular Capital - Pre Business Case</v>
          </cell>
          <cell r="H2187" t="str">
            <v>No Function</v>
          </cell>
          <cell r="I2187" t="str">
            <v>No Driver</v>
          </cell>
        </row>
        <row r="2188">
          <cell r="A2188" t="str">
            <v>BI_ST007</v>
          </cell>
          <cell r="B2188" t="str">
            <v>ST007</v>
          </cell>
          <cell r="C2188" t="str">
            <v>BI_ST007 - Reardan Wind Integr-POI Stn to DGP-LND Double 115</v>
          </cell>
          <cell r="D2188" t="str">
            <v>ER_2518</v>
          </cell>
          <cell r="E2188" t="str">
            <v>2518</v>
          </cell>
          <cell r="F2188" t="str">
            <v>ER_2518 - Reardan Wind Farm Integration -Transmission</v>
          </cell>
          <cell r="G2188" t="str">
            <v>Regular Capital - Pre Business Case</v>
          </cell>
          <cell r="H2188" t="str">
            <v>No Function</v>
          </cell>
          <cell r="I2188" t="str">
            <v>No Driver</v>
          </cell>
        </row>
        <row r="2189">
          <cell r="A2189" t="str">
            <v>BI_ST008</v>
          </cell>
          <cell r="B2189" t="str">
            <v>ST008</v>
          </cell>
          <cell r="C2189" t="str">
            <v>BI_ST008 - Reardan Wind Integr-Rebuild GDN-SUN Single Cir 115</v>
          </cell>
          <cell r="D2189" t="str">
            <v>ER_2518</v>
          </cell>
          <cell r="E2189" t="str">
            <v>2518</v>
          </cell>
          <cell r="F2189" t="str">
            <v>ER_2518 - Reardan Wind Farm Integration -Transmission</v>
          </cell>
          <cell r="G2189" t="str">
            <v>Regular Capital - Pre Business Case</v>
          </cell>
          <cell r="H2189" t="str">
            <v>No Function</v>
          </cell>
          <cell r="I2189" t="str">
            <v>No Driver</v>
          </cell>
        </row>
        <row r="2190">
          <cell r="A2190" t="str">
            <v>BI_ST009</v>
          </cell>
          <cell r="B2190" t="str">
            <v>ST009</v>
          </cell>
          <cell r="C2190" t="str">
            <v>BI_ST009 - Reardan Wind Integr-Rebuild GDN-SLK Single Cir 115</v>
          </cell>
          <cell r="D2190" t="str">
            <v>ER_2518</v>
          </cell>
          <cell r="E2190" t="str">
            <v>2518</v>
          </cell>
          <cell r="F2190" t="str">
            <v>ER_2518 - Reardan Wind Farm Integration -Transmission</v>
          </cell>
          <cell r="G2190" t="str">
            <v>Regular Capital - Pre Business Case</v>
          </cell>
          <cell r="H2190" t="str">
            <v>No Function</v>
          </cell>
          <cell r="I2190" t="str">
            <v>No Driver</v>
          </cell>
        </row>
        <row r="2191">
          <cell r="A2191" t="str">
            <v>BI_ST010</v>
          </cell>
          <cell r="B2191" t="str">
            <v>ST010</v>
          </cell>
          <cell r="C2191" t="str">
            <v>BI_ST010 - Reardan Wind Integr-Rebuild DGP-LND Single Cir 115</v>
          </cell>
          <cell r="D2191" t="str">
            <v>ER_2518</v>
          </cell>
          <cell r="E2191" t="str">
            <v>2518</v>
          </cell>
          <cell r="F2191" t="str">
            <v>ER_2518 - Reardan Wind Farm Integration -Transmission</v>
          </cell>
          <cell r="G2191" t="str">
            <v>Regular Capital - Pre Business Case</v>
          </cell>
          <cell r="H2191" t="str">
            <v>No Function</v>
          </cell>
          <cell r="I2191" t="str">
            <v>No Driver</v>
          </cell>
        </row>
        <row r="2192">
          <cell r="A2192" t="str">
            <v>BI_ST011</v>
          </cell>
          <cell r="B2192" t="str">
            <v>ST011</v>
          </cell>
          <cell r="C2192" t="str">
            <v>BI_ST011 - Reardan Wind Integr-Fiber Comm Link betw DGP-POI</v>
          </cell>
          <cell r="D2192" t="str">
            <v>ER_2520</v>
          </cell>
          <cell r="E2192" t="str">
            <v>2520</v>
          </cell>
          <cell r="F2192" t="str">
            <v>ER_2520 - Reardan Wind Farm Integration - Reimbursable</v>
          </cell>
          <cell r="G2192" t="str">
            <v>Regular Capital - Pre Business Case</v>
          </cell>
          <cell r="H2192" t="str">
            <v>No Function</v>
          </cell>
          <cell r="I2192" t="str">
            <v>No Driver</v>
          </cell>
        </row>
        <row r="2193">
          <cell r="A2193" t="str">
            <v>BI_ST012</v>
          </cell>
          <cell r="B2193" t="str">
            <v>ST012</v>
          </cell>
          <cell r="C2193" t="str">
            <v>BI_ST012 - Reardan Wind Intgr Fbr Com Link Ovrbld btwnGDN-SLK</v>
          </cell>
          <cell r="D2193" t="str">
            <v>ER_2518</v>
          </cell>
          <cell r="E2193" t="str">
            <v>2518</v>
          </cell>
          <cell r="F2193" t="str">
            <v>ER_2518 - Reardan Wind Farm Integration -Transmission</v>
          </cell>
          <cell r="G2193" t="str">
            <v>Regular Capital - Pre Business Case</v>
          </cell>
          <cell r="H2193" t="str">
            <v>No Function</v>
          </cell>
          <cell r="I2193" t="str">
            <v>No Driver</v>
          </cell>
        </row>
        <row r="2194">
          <cell r="A2194" t="str">
            <v>BI_ST013</v>
          </cell>
          <cell r="B2194" t="str">
            <v>ST013</v>
          </cell>
          <cell r="C2194" t="str">
            <v>BI_ST013 - Reardan Wind Intgr Fbr Com Link Ovrbld btwnGDN-SUN</v>
          </cell>
          <cell r="D2194" t="str">
            <v>ER_2518</v>
          </cell>
          <cell r="E2194" t="str">
            <v>2518</v>
          </cell>
          <cell r="F2194" t="str">
            <v>ER_2518 - Reardan Wind Farm Integration -Transmission</v>
          </cell>
          <cell r="G2194" t="str">
            <v>Regular Capital - Pre Business Case</v>
          </cell>
          <cell r="H2194" t="str">
            <v>No Function</v>
          </cell>
          <cell r="I2194" t="str">
            <v>No Driver</v>
          </cell>
        </row>
        <row r="2195">
          <cell r="A2195" t="str">
            <v>BI_ST014</v>
          </cell>
          <cell r="B2195" t="str">
            <v>ST014</v>
          </cell>
          <cell r="C2195" t="str">
            <v>BI_ST014 - Reardan Wind Intgr Fbr Com Link Ovrbld btwnPOI-SLK</v>
          </cell>
          <cell r="D2195" t="str">
            <v>ER_2518</v>
          </cell>
          <cell r="E2195" t="str">
            <v>2518</v>
          </cell>
          <cell r="F2195" t="str">
            <v>ER_2518 - Reardan Wind Farm Integration -Transmission</v>
          </cell>
          <cell r="G2195" t="str">
            <v>Regular Capital - Pre Business Case</v>
          </cell>
          <cell r="H2195" t="str">
            <v>No Function</v>
          </cell>
          <cell r="I2195" t="str">
            <v>No Driver</v>
          </cell>
        </row>
        <row r="2196">
          <cell r="A2196" t="str">
            <v>BI_ST015</v>
          </cell>
          <cell r="B2196" t="str">
            <v>ST015</v>
          </cell>
          <cell r="C2196" t="str">
            <v>BI_ST015 - Reardan Wind Integr-Fiber Comm Link betw SLK-POI</v>
          </cell>
          <cell r="D2196" t="str">
            <v>ER_2520</v>
          </cell>
          <cell r="E2196" t="str">
            <v>2520</v>
          </cell>
          <cell r="F2196" t="str">
            <v>ER_2520 - Reardan Wind Farm Integration - Reimbursable</v>
          </cell>
          <cell r="G2196" t="str">
            <v>Regular Capital - Pre Business Case</v>
          </cell>
          <cell r="H2196" t="str">
            <v>No Function</v>
          </cell>
          <cell r="I2196" t="str">
            <v>No Driver</v>
          </cell>
        </row>
        <row r="2197">
          <cell r="A2197" t="str">
            <v>BI_ST016</v>
          </cell>
          <cell r="B2197" t="str">
            <v>ST016</v>
          </cell>
          <cell r="C2197" t="str">
            <v>BI_ST016 - Bridge Avenue: Transmission</v>
          </cell>
          <cell r="D2197" t="str">
            <v>ER_2057</v>
          </cell>
          <cell r="E2197" t="str">
            <v>2057</v>
          </cell>
          <cell r="F2197" t="str">
            <v>ER_2057 - Transmission Minor Rebuild</v>
          </cell>
          <cell r="G2197" t="str">
            <v>Transmission - Minor Rebuild</v>
          </cell>
          <cell r="H2197" t="str">
            <v>T&amp;D Engineering</v>
          </cell>
          <cell r="I2197" t="str">
            <v>Asset Condition</v>
          </cell>
        </row>
        <row r="2198">
          <cell r="A2198" t="str">
            <v>BI_ST017</v>
          </cell>
          <cell r="B2198" t="str">
            <v>ST017</v>
          </cell>
          <cell r="C2198" t="str">
            <v>BI_ST017 - Garden Springs Silver Lake 115kV Rebuild</v>
          </cell>
          <cell r="D2198" t="str">
            <v>ER_2310</v>
          </cell>
          <cell r="E2198" t="str">
            <v>2310</v>
          </cell>
          <cell r="F2198" t="str">
            <v>ER_2310 - West Plains Transmission Reinforce</v>
          </cell>
          <cell r="G2198" t="str">
            <v>Transmission Construction - Compliance</v>
          </cell>
          <cell r="H2198" t="str">
            <v>T&amp;D Engineering</v>
          </cell>
          <cell r="I2198" t="str">
            <v>Mandatory &amp; Compliance</v>
          </cell>
        </row>
        <row r="2199">
          <cell r="A2199" t="str">
            <v>BI_ST018</v>
          </cell>
          <cell r="B2199" t="str">
            <v>ST018</v>
          </cell>
          <cell r="C2199" t="str">
            <v>BI_ST018 - BEA-BLD #1: Relocation at Barker &amp; Trent</v>
          </cell>
          <cell r="D2199" t="str">
            <v>ER_2070</v>
          </cell>
          <cell r="E2199" t="str">
            <v>2070</v>
          </cell>
          <cell r="F2199" t="str">
            <v>ER_2070 - Trans/Dist/Sub Reimbursable Projects</v>
          </cell>
          <cell r="G2199" t="str">
            <v>T&amp;D Reimbursable</v>
          </cell>
          <cell r="H2199" t="str">
            <v>T&amp;D Engineering</v>
          </cell>
          <cell r="I2199" t="str">
            <v>Customer Requested</v>
          </cell>
        </row>
        <row r="2200">
          <cell r="A2200" t="str">
            <v>BI_ST019</v>
          </cell>
          <cell r="B2200" t="str">
            <v>ST019</v>
          </cell>
          <cell r="C2200" t="str">
            <v>BI_ST019 - Melville Sw Station - Transmission Integration</v>
          </cell>
          <cell r="D2200" t="str">
            <v>ER_2274</v>
          </cell>
          <cell r="E2200" t="str">
            <v>2274</v>
          </cell>
          <cell r="F2200" t="str">
            <v>ER_2274 - New Substations</v>
          </cell>
          <cell r="G2200" t="str">
            <v>Substation - New Distribution Station Capacity Program</v>
          </cell>
          <cell r="H2200" t="str">
            <v>T&amp;D Engineering</v>
          </cell>
          <cell r="I2200" t="str">
            <v>Performance &amp; Capacity</v>
          </cell>
        </row>
        <row r="2201">
          <cell r="A2201" t="str">
            <v>BI_ST101</v>
          </cell>
          <cell r="B2201" t="str">
            <v>ST101</v>
          </cell>
          <cell r="C2201" t="str">
            <v>BI_ST101 - Beacon-Boulder #2 115:  Capacity Upgrade</v>
          </cell>
          <cell r="D2201" t="str">
            <v>ER_2474</v>
          </cell>
          <cell r="E2201" t="str">
            <v>2474</v>
          </cell>
          <cell r="F2201" t="str">
            <v>ER_2474 - Beacon-Boulder #2 115:  Capacity Upgrade</v>
          </cell>
          <cell r="G2201" t="str">
            <v>Spokane Valley Transmission Reinforcement Project</v>
          </cell>
          <cell r="H2201" t="str">
            <v>T&amp;D Engineering</v>
          </cell>
          <cell r="I2201" t="str">
            <v>Mandatory &amp; Compliance</v>
          </cell>
        </row>
        <row r="2202">
          <cell r="A2202" t="str">
            <v>BI_ST102</v>
          </cell>
          <cell r="B2202" t="str">
            <v>ST102</v>
          </cell>
          <cell r="C2202" t="str">
            <v>BI_ST102 - Irvin 115kV Switching Stn: Transmission Integration</v>
          </cell>
          <cell r="D2202" t="str">
            <v>ER_2446</v>
          </cell>
          <cell r="E2202" t="str">
            <v>2446</v>
          </cell>
          <cell r="F2202" t="str">
            <v>ER_2446 - Irvin Sub - New Construction</v>
          </cell>
          <cell r="G2202" t="str">
            <v>Spokane Valley Transmission Reinforcement Project</v>
          </cell>
          <cell r="H2202" t="str">
            <v>T&amp;D Engineering</v>
          </cell>
          <cell r="I2202" t="str">
            <v>Mandatory &amp; Compliance</v>
          </cell>
        </row>
        <row r="2203">
          <cell r="A2203" t="str">
            <v>BI_ST103</v>
          </cell>
          <cell r="B2203" t="str">
            <v>ST103</v>
          </cell>
          <cell r="C2203" t="str">
            <v>BI_ST103 - Hillyard 115-13kv Sub New Cons:Transmiss Integration</v>
          </cell>
          <cell r="D2203" t="str">
            <v>ER_2274</v>
          </cell>
          <cell r="E2203" t="str">
            <v>2274</v>
          </cell>
          <cell r="F2203" t="str">
            <v>ER_2274 - New Substations</v>
          </cell>
          <cell r="G2203" t="str">
            <v>Substation - New Distribution Station Capacity Program</v>
          </cell>
          <cell r="H2203" t="str">
            <v>T&amp;D Engineering</v>
          </cell>
          <cell r="I2203" t="str">
            <v>Performance &amp; Capacity</v>
          </cell>
        </row>
        <row r="2204">
          <cell r="A2204" t="str">
            <v>BI_ST104</v>
          </cell>
          <cell r="B2204" t="str">
            <v>ST104</v>
          </cell>
          <cell r="C2204" t="str">
            <v>BI_ST104 - Barker Road Substation - Rebuild (Transmission)</v>
          </cell>
          <cell r="D2204" t="str">
            <v>ER_2204</v>
          </cell>
          <cell r="E2204" t="str">
            <v>2204</v>
          </cell>
          <cell r="F2204" t="str">
            <v>ER_2204 - Substation Rebuilds</v>
          </cell>
          <cell r="G2204" t="str">
            <v>Substation - Station Rebuilds Program</v>
          </cell>
          <cell r="H2204" t="str">
            <v>T&amp;D Engineering</v>
          </cell>
          <cell r="I2204" t="str">
            <v>Asset Condition</v>
          </cell>
        </row>
        <row r="2205">
          <cell r="A2205" t="str">
            <v>BI_ST105</v>
          </cell>
          <cell r="B2205" t="str">
            <v>ST105</v>
          </cell>
          <cell r="C2205" t="str">
            <v>BI_ST105 - West Twin Microwave Site Improvement</v>
          </cell>
          <cell r="D2205" t="str">
            <v>ER_5102</v>
          </cell>
          <cell r="E2205" t="str">
            <v>5102</v>
          </cell>
          <cell r="F2205" t="str">
            <v>ER_5102 - Private Transport</v>
          </cell>
          <cell r="G2205" t="str">
            <v>Regular Capital - Pre Business Case</v>
          </cell>
          <cell r="H2205" t="str">
            <v>No Function</v>
          </cell>
          <cell r="I2205" t="str">
            <v>No Driver</v>
          </cell>
        </row>
        <row r="2206">
          <cell r="A2206" t="str">
            <v>BI_ST106</v>
          </cell>
          <cell r="B2206" t="str">
            <v>ST106</v>
          </cell>
          <cell r="C2206" t="str">
            <v>BI_ST106 - Shawnee-Sunset 115kV: Relocate at US 195</v>
          </cell>
          <cell r="D2206" t="str">
            <v>ER_2070</v>
          </cell>
          <cell r="E2206" t="str">
            <v>2070</v>
          </cell>
          <cell r="F2206" t="str">
            <v>ER_2070 - Trans/Dist/Sub Reimbursable Projects</v>
          </cell>
          <cell r="G2206" t="str">
            <v>T&amp;D Reimbursable</v>
          </cell>
          <cell r="H2206" t="str">
            <v>T&amp;D Engineering</v>
          </cell>
          <cell r="I2206" t="str">
            <v>Customer Requested</v>
          </cell>
        </row>
        <row r="2207">
          <cell r="A2207" t="str">
            <v>BI_ST108</v>
          </cell>
          <cell r="B2207" t="str">
            <v>ST108</v>
          </cell>
          <cell r="C2207" t="str">
            <v>BI_ST108 - Coulee-Westside 230kV Transmission Line: R-O-W</v>
          </cell>
          <cell r="D2207" t="str">
            <v>ER_2555</v>
          </cell>
          <cell r="E2207" t="str">
            <v>2555</v>
          </cell>
          <cell r="F2207" t="str">
            <v>ER_2555 - Coulee-Westside 230kV Transmission Line: R-O-W</v>
          </cell>
          <cell r="G2207" t="str">
            <v>Westside 230/115kV Station Brownfield Rebuild Project</v>
          </cell>
          <cell r="H2207" t="str">
            <v>T&amp;D Engineering</v>
          </cell>
          <cell r="I2207" t="str">
            <v>Mandatory &amp; Compliance</v>
          </cell>
        </row>
        <row r="2208">
          <cell r="A2208" t="str">
            <v>BI_ST109</v>
          </cell>
          <cell r="B2208" t="str">
            <v>ST109</v>
          </cell>
          <cell r="C2208" t="str">
            <v>BI_ST109 - Waikiki-Mead Substation - New (Transmission)</v>
          </cell>
          <cell r="D2208" t="str">
            <v>ER_2274</v>
          </cell>
          <cell r="E2208" t="str">
            <v>2274</v>
          </cell>
          <cell r="F2208" t="str">
            <v>ER_2274 - New Substations</v>
          </cell>
          <cell r="G2208" t="str">
            <v>Substation - New Distribution Station Capacity Program</v>
          </cell>
          <cell r="H2208" t="str">
            <v>T&amp;D Engineering</v>
          </cell>
          <cell r="I2208" t="str">
            <v>Performance &amp; Capacity</v>
          </cell>
        </row>
        <row r="2209">
          <cell r="A2209" t="str">
            <v>BI_ST114</v>
          </cell>
          <cell r="B2209" t="str">
            <v>ST114</v>
          </cell>
          <cell r="C2209" t="str">
            <v>BI_ST114 - Mead 115K Sub-Transmission</v>
          </cell>
          <cell r="D2209" t="str">
            <v>ER_2258</v>
          </cell>
          <cell r="E2209" t="str">
            <v>2258</v>
          </cell>
          <cell r="F2209" t="str">
            <v>ER_2258 - Mead Sub- Construct</v>
          </cell>
          <cell r="G2209" t="str">
            <v>Regular Capital - Pre Business Case</v>
          </cell>
          <cell r="H2209" t="str">
            <v>No Function</v>
          </cell>
          <cell r="I2209" t="str">
            <v>No Driver</v>
          </cell>
        </row>
        <row r="2210">
          <cell r="A2210" t="str">
            <v>BI_ST115</v>
          </cell>
          <cell r="B2210" t="str">
            <v>ST115</v>
          </cell>
          <cell r="C2210" t="str">
            <v>BI_ST115 - OPT-OTI Relocation at Harvard &amp; Indiana</v>
          </cell>
          <cell r="D2210" t="str">
            <v>ER_2070</v>
          </cell>
          <cell r="E2210" t="str">
            <v>2070</v>
          </cell>
          <cell r="F2210" t="str">
            <v>ER_2070 - Trans/Dist/Sub Reimbursable Projects</v>
          </cell>
          <cell r="G2210" t="str">
            <v>T&amp;D Reimbursable</v>
          </cell>
          <cell r="H2210" t="str">
            <v>T&amp;D Engineering</v>
          </cell>
          <cell r="I2210" t="str">
            <v>Customer Requested</v>
          </cell>
        </row>
        <row r="2211">
          <cell r="A2211" t="str">
            <v>BI_ST116</v>
          </cell>
          <cell r="B2211" t="str">
            <v>ST116</v>
          </cell>
          <cell r="C2211" t="str">
            <v>BI_ST116 - Melville Sw Station - Transmission</v>
          </cell>
          <cell r="D2211" t="str">
            <v>ER_2274</v>
          </cell>
          <cell r="E2211" t="str">
            <v>2274</v>
          </cell>
          <cell r="F2211" t="str">
            <v>ER_2274 - New Substations</v>
          </cell>
          <cell r="G2211" t="str">
            <v>Substation - New Distribution Station Capacity Program</v>
          </cell>
          <cell r="H2211" t="str">
            <v>T&amp;D Engineering</v>
          </cell>
          <cell r="I2211" t="str">
            <v>Performance &amp; Capacity</v>
          </cell>
        </row>
        <row r="2212">
          <cell r="A2212" t="str">
            <v>BI_ST117</v>
          </cell>
          <cell r="B2212" t="str">
            <v>ST117</v>
          </cell>
          <cell r="C2212" t="str">
            <v>BI_ST117 - BEA-F&amp;C and BEA-BEL#1 Relo at Bigelow Gulch</v>
          </cell>
          <cell r="D2212" t="str">
            <v>ER_2070</v>
          </cell>
          <cell r="E2212" t="str">
            <v>2070</v>
          </cell>
          <cell r="F2212" t="str">
            <v>ER_2070 - Trans/Dist/Sub Reimbursable Projects</v>
          </cell>
          <cell r="G2212" t="str">
            <v>T&amp;D Reimbursable</v>
          </cell>
          <cell r="H2212" t="str">
            <v>T&amp;D Engineering</v>
          </cell>
          <cell r="I2212" t="str">
            <v>Customer Requested</v>
          </cell>
        </row>
        <row r="2213">
          <cell r="A2213" t="str">
            <v>BI_ST178</v>
          </cell>
          <cell r="B2213" t="str">
            <v>ST178</v>
          </cell>
          <cell r="C2213" t="str">
            <v>BI_ST178 - Beacon-9th &amp; Central 115kV SCAFCO reroute</v>
          </cell>
          <cell r="D2213" t="str">
            <v>ER_2207</v>
          </cell>
          <cell r="E2213" t="str">
            <v>2207</v>
          </cell>
          <cell r="F2213" t="str">
            <v>ER_2207 - Beacon-9th &amp; Central 115kV SCAFCO reroute</v>
          </cell>
          <cell r="G2213" t="str">
            <v>Regular Capital - Pre Business Case</v>
          </cell>
          <cell r="H2213" t="str">
            <v>No Function</v>
          </cell>
          <cell r="I2213" t="str">
            <v>No Driver</v>
          </cell>
        </row>
        <row r="2214">
          <cell r="A2214" t="str">
            <v>BI_ST202</v>
          </cell>
          <cell r="B2214" t="str">
            <v>ST202</v>
          </cell>
          <cell r="C2214" t="str">
            <v>BI_ST202 - Beacon-Rathdrum 230Kv: Construct D-C</v>
          </cell>
          <cell r="D2214" t="str">
            <v>ER_2100</v>
          </cell>
          <cell r="E2214" t="str">
            <v>2100</v>
          </cell>
          <cell r="F2214" t="str">
            <v>ER_2100 - Beacon-Rathdrum-Double Circuit 230kV</v>
          </cell>
          <cell r="G2214" t="str">
            <v>Regular Capital - Pre Business Case</v>
          </cell>
          <cell r="H2214" t="str">
            <v>No Function</v>
          </cell>
          <cell r="I2214" t="str">
            <v>No Driver</v>
          </cell>
        </row>
        <row r="2215">
          <cell r="A2215" t="str">
            <v>BI_ST203</v>
          </cell>
          <cell r="B2215" t="str">
            <v>ST203</v>
          </cell>
          <cell r="C2215" t="str">
            <v>BI_ST203 - Greenacres 115 Sub New Cons:Transmission Integrate</v>
          </cell>
          <cell r="D2215" t="str">
            <v>ER_2274</v>
          </cell>
          <cell r="E2215" t="str">
            <v>2274</v>
          </cell>
          <cell r="F2215" t="str">
            <v>ER_2274 - New Substations</v>
          </cell>
          <cell r="G2215" t="str">
            <v>Substation - New Distribution Station Capacity Program</v>
          </cell>
          <cell r="H2215" t="str">
            <v>T&amp;D Engineering</v>
          </cell>
          <cell r="I2215" t="str">
            <v>Performance &amp; Capacity</v>
          </cell>
        </row>
        <row r="2216">
          <cell r="A2216" t="str">
            <v>BI_ST204</v>
          </cell>
          <cell r="B2216" t="str">
            <v>ST204</v>
          </cell>
          <cell r="C2216" t="str">
            <v>BI_ST204 - Beacon Sub Dble Brkr Dble Bus Rebld:Trans Integrat</v>
          </cell>
          <cell r="D2216" t="str">
            <v>ER_2204</v>
          </cell>
          <cell r="E2216" t="str">
            <v>2204</v>
          </cell>
          <cell r="F2216" t="str">
            <v>ER_2204 - Substation Rebuilds</v>
          </cell>
          <cell r="G2216" t="str">
            <v>Substation - Station Rebuilds Program</v>
          </cell>
          <cell r="H2216" t="str">
            <v>T&amp;D Engineering</v>
          </cell>
          <cell r="I2216" t="str">
            <v>Asset Condition</v>
          </cell>
        </row>
        <row r="2217">
          <cell r="A2217" t="str">
            <v>BI_ST205</v>
          </cell>
          <cell r="B2217" t="str">
            <v>ST205</v>
          </cell>
          <cell r="C2217" t="str">
            <v>BI_ST205 - AIR-SUN115kV Transmn Line: Relocate Structure 2/15</v>
          </cell>
          <cell r="D2217" t="str">
            <v>ER_2070</v>
          </cell>
          <cell r="E2217" t="str">
            <v>2070</v>
          </cell>
          <cell r="F2217" t="str">
            <v>ER_2070 - Trans/Dist/Sub Reimbursable Projects</v>
          </cell>
          <cell r="G2217" t="str">
            <v>T&amp;D Reimbursable</v>
          </cell>
          <cell r="H2217" t="str">
            <v>T&amp;D Engineering</v>
          </cell>
          <cell r="I2217" t="str">
            <v>Customer Requested</v>
          </cell>
        </row>
        <row r="2218">
          <cell r="A2218" t="str">
            <v>BI_ST300</v>
          </cell>
          <cell r="B2218" t="str">
            <v>ST300</v>
          </cell>
          <cell r="C2218" t="str">
            <v>BI_ST300 - AVA/Cingular Wireless Mw Project - West Twin</v>
          </cell>
          <cell r="D2218" t="str">
            <v>ER_5102</v>
          </cell>
          <cell r="E2218" t="str">
            <v>5102</v>
          </cell>
          <cell r="F2218" t="str">
            <v>ER_5102 - Private Transport</v>
          </cell>
          <cell r="G2218" t="str">
            <v>Regular Capital - Pre Business Case</v>
          </cell>
          <cell r="H2218" t="str">
            <v>No Function</v>
          </cell>
          <cell r="I2218" t="str">
            <v>No Driver</v>
          </cell>
        </row>
        <row r="2219">
          <cell r="A2219" t="str">
            <v>BI_ST301</v>
          </cell>
          <cell r="B2219" t="str">
            <v>ST301</v>
          </cell>
          <cell r="C2219" t="str">
            <v>BI_ST301 - Westside 230kV Stn-Rebuild:Transmsn Integration</v>
          </cell>
          <cell r="D2219" t="str">
            <v>ER_2531</v>
          </cell>
          <cell r="E2219" t="str">
            <v>2531</v>
          </cell>
          <cell r="F2219" t="str">
            <v>ER_2531 - Westside 230 kV Substation - Rebuild</v>
          </cell>
          <cell r="G2219" t="str">
            <v>Westside 230/115kV Station Brownfield Rebuild Project</v>
          </cell>
          <cell r="H2219" t="str">
            <v>T&amp;D Engineering</v>
          </cell>
          <cell r="I2219" t="str">
            <v>Mandatory &amp; Compliance</v>
          </cell>
        </row>
        <row r="2220">
          <cell r="A2220" t="str">
            <v>BI_ST302</v>
          </cell>
          <cell r="B2220" t="str">
            <v>ST302</v>
          </cell>
          <cell r="C2220" t="str">
            <v>BI_ST302 - Devils Gap-Lind 115kV Transmission Rebuild Proj</v>
          </cell>
          <cell r="D2220" t="str">
            <v>ER_2564</v>
          </cell>
          <cell r="E2220" t="str">
            <v>2564</v>
          </cell>
          <cell r="F2220" t="str">
            <v>ER_2564 - Devils Gap-Lind 115kV Transmission Rebuild Proj</v>
          </cell>
          <cell r="G2220" t="str">
            <v>Transmission Major Rebuild - Asset Condition</v>
          </cell>
          <cell r="H2220" t="str">
            <v>T&amp;D Engineering</v>
          </cell>
          <cell r="I2220" t="str">
            <v>Asset Condition</v>
          </cell>
        </row>
        <row r="2221">
          <cell r="A2221" t="str">
            <v>BI_ST303</v>
          </cell>
          <cell r="B2221" t="str">
            <v>ST303</v>
          </cell>
          <cell r="C2221" t="str">
            <v>BI_ST303 - Benewah-Boulder 230kV Trans Line: LiDAR Mitigation</v>
          </cell>
          <cell r="D2221" t="str">
            <v>ER_2560</v>
          </cell>
          <cell r="E2221" t="str">
            <v>2560</v>
          </cell>
          <cell r="F2221" t="str">
            <v>ER_2560 - Line Ratings Mitigation Project</v>
          </cell>
          <cell r="G2221" t="str">
            <v>Transmission - NERC High Priority Mitigation</v>
          </cell>
          <cell r="H2221" t="str">
            <v>T&amp;D Engineering</v>
          </cell>
          <cell r="I2221" t="str">
            <v>Mandatory &amp; Compliance</v>
          </cell>
        </row>
        <row r="2222">
          <cell r="A2222" t="str">
            <v>BI_ST304</v>
          </cell>
          <cell r="B2222" t="str">
            <v>ST304</v>
          </cell>
          <cell r="C2222" t="str">
            <v>BI_ST304 - Garden Springs-Silver Lake 115kV - Rebuild H&amp;W-SLK</v>
          </cell>
          <cell r="D2222" t="str">
            <v>ER_2575</v>
          </cell>
          <cell r="E2222" t="str">
            <v>2575</v>
          </cell>
          <cell r="F2222" t="str">
            <v>ER_2575 - Garden Springs-Silver Lake 115kV - Rebuild H&amp;W-SLK</v>
          </cell>
          <cell r="G2222" t="str">
            <v>Transmission - Reconductors and Rebuilds</v>
          </cell>
          <cell r="H2222" t="str">
            <v>T&amp;D Engineering</v>
          </cell>
          <cell r="I2222" t="str">
            <v>No Driver</v>
          </cell>
        </row>
        <row r="2223">
          <cell r="A2223" t="str">
            <v>BI_ST305</v>
          </cell>
          <cell r="B2223" t="str">
            <v>ST305</v>
          </cell>
          <cell r="C2223" t="str">
            <v>BI_ST305 - Garden Springs to Sunset 115kV Tx Line Rebuild</v>
          </cell>
          <cell r="D2223" t="str">
            <v>ER_2310</v>
          </cell>
          <cell r="E2223" t="str">
            <v>2310</v>
          </cell>
          <cell r="F2223" t="str">
            <v>ER_2310 - West Plains Transmission Reinforce</v>
          </cell>
          <cell r="G2223" t="str">
            <v>Transmission Construction - Compliance</v>
          </cell>
          <cell r="H2223" t="str">
            <v>T&amp;D Engineering</v>
          </cell>
          <cell r="I2223" t="str">
            <v>Mandatory &amp; Compliance</v>
          </cell>
        </row>
        <row r="2224">
          <cell r="A2224" t="str">
            <v>BI_ST306</v>
          </cell>
          <cell r="B2224" t="str">
            <v>ST306</v>
          </cell>
          <cell r="C2224" t="str">
            <v>BI_ST306 - Addy-Devils Gap 115kV - Rec/Rbld 266 &amp; 397 Cond</v>
          </cell>
          <cell r="D2224" t="str">
            <v>ER_2576</v>
          </cell>
          <cell r="E2224" t="str">
            <v>2576</v>
          </cell>
          <cell r="F2224" t="str">
            <v>ER_2576 - Addy-Devils Gap 115kV - Rec/Rbld 266 &amp; 397 Cond</v>
          </cell>
          <cell r="G2224" t="str">
            <v>Transmission Construction - Compliance</v>
          </cell>
          <cell r="H2224" t="str">
            <v>T&amp;D Engineering</v>
          </cell>
          <cell r="I2224" t="str">
            <v>Mandatory &amp; Compliance</v>
          </cell>
        </row>
        <row r="2225">
          <cell r="A2225" t="str">
            <v>BI_ST307</v>
          </cell>
          <cell r="B2225" t="str">
            <v>ST307</v>
          </cell>
          <cell r="C2225" t="str">
            <v>BI_ST307 - Opportunity Sub 115kV Breaker Add - Tx Integration</v>
          </cell>
          <cell r="D2225" t="str">
            <v>ER_2552</v>
          </cell>
          <cell r="E2225" t="str">
            <v>2552</v>
          </cell>
          <cell r="F2225" t="str">
            <v>ER_2552 - Opportunity 115 kV Switching Station</v>
          </cell>
          <cell r="G2225" t="str">
            <v>Spokane Valley Transmission Reinforcement Project</v>
          </cell>
          <cell r="H2225" t="str">
            <v>T&amp;D Engineering</v>
          </cell>
          <cell r="I2225" t="str">
            <v>Mandatory &amp; Compliance</v>
          </cell>
        </row>
        <row r="2226">
          <cell r="A2226" t="str">
            <v>BI_ST308</v>
          </cell>
          <cell r="B2226" t="str">
            <v>ST308</v>
          </cell>
          <cell r="C2226" t="str">
            <v>BI_ST308 - Garden Springs 230 kV Substation - Tx Integration</v>
          </cell>
          <cell r="D2226" t="str">
            <v>ER_2539</v>
          </cell>
          <cell r="E2226" t="str">
            <v>2539</v>
          </cell>
          <cell r="F2226" t="str">
            <v>ER_2539 - Garden Springs 230-115 kV Substation</v>
          </cell>
          <cell r="G2226" t="str">
            <v>West Plains New 230kV Substation</v>
          </cell>
          <cell r="H2226" t="str">
            <v>T&amp;D Engineering</v>
          </cell>
          <cell r="I2226" t="str">
            <v>Mandatory &amp; Compliance</v>
          </cell>
        </row>
        <row r="2227">
          <cell r="A2227" t="str">
            <v>BI_ST309</v>
          </cell>
          <cell r="B2227" t="str">
            <v>ST309</v>
          </cell>
          <cell r="C2227" t="str">
            <v>BI_ST309 - Northwest Sub 115-13kV Rebuild - Tx Integration</v>
          </cell>
          <cell r="D2227" t="str">
            <v>ER_2204</v>
          </cell>
          <cell r="E2227" t="str">
            <v>2204</v>
          </cell>
          <cell r="F2227" t="str">
            <v>ER_2204 - Substation Rebuilds</v>
          </cell>
          <cell r="G2227" t="str">
            <v>Substation - Station Rebuilds Program</v>
          </cell>
          <cell r="H2227" t="str">
            <v>T&amp;D Engineering</v>
          </cell>
          <cell r="I2227" t="str">
            <v>Asset Condition</v>
          </cell>
        </row>
        <row r="2228">
          <cell r="A2228" t="str">
            <v>BI_ST310</v>
          </cell>
          <cell r="B2228" t="str">
            <v>ST310</v>
          </cell>
          <cell r="C2228" t="str">
            <v>BI_ST310 - Chester Sub 115-13kV Rebuild - Tx Integration</v>
          </cell>
          <cell r="D2228" t="str">
            <v>ER_2204</v>
          </cell>
          <cell r="E2228" t="str">
            <v>2204</v>
          </cell>
          <cell r="F2228" t="str">
            <v>ER_2204 - Substation Rebuilds</v>
          </cell>
          <cell r="G2228" t="str">
            <v>Substation - Station Rebuilds Program</v>
          </cell>
          <cell r="H2228" t="str">
            <v>T&amp;D Engineering</v>
          </cell>
          <cell r="I2228" t="str">
            <v>Asset Condition</v>
          </cell>
        </row>
        <row r="2229">
          <cell r="A2229" t="str">
            <v>BI_ST311</v>
          </cell>
          <cell r="B2229" t="str">
            <v>ST311</v>
          </cell>
          <cell r="C2229" t="str">
            <v>BI_ST311 - Metro Substation 115-13kV Rebuild - Tx Integration</v>
          </cell>
          <cell r="D2229" t="str">
            <v>ER_2204</v>
          </cell>
          <cell r="E2229" t="str">
            <v>2204</v>
          </cell>
          <cell r="F2229" t="str">
            <v>ER_2204 - Substation Rebuilds</v>
          </cell>
          <cell r="G2229" t="str">
            <v>Substation - Station Rebuilds Program</v>
          </cell>
          <cell r="H2229" t="str">
            <v>T&amp;D Engineering</v>
          </cell>
          <cell r="I2229" t="str">
            <v>Asset Condition</v>
          </cell>
        </row>
        <row r="2230">
          <cell r="A2230" t="str">
            <v>BI_ST312</v>
          </cell>
          <cell r="B2230" t="str">
            <v>ST312</v>
          </cell>
          <cell r="C2230" t="str">
            <v>BI_ST312 - Beacon-Boulder #2 115kV - Med Priority Rtgs Mit</v>
          </cell>
          <cell r="D2230" t="str">
            <v>ER_2581</v>
          </cell>
          <cell r="E2230" t="str">
            <v>2581</v>
          </cell>
          <cell r="F2230" t="str">
            <v>ER_2581 - Medium Priority Ratings Mitigation</v>
          </cell>
          <cell r="G2230" t="str">
            <v>Transmission NERC Medium-Risk Priority Lines Mitigation</v>
          </cell>
          <cell r="H2230" t="str">
            <v>T&amp;D Engineering</v>
          </cell>
          <cell r="I2230" t="str">
            <v>Mandatory &amp; Compliance</v>
          </cell>
        </row>
        <row r="2231">
          <cell r="A2231" t="str">
            <v>BI_ST313</v>
          </cell>
          <cell r="B2231" t="str">
            <v>ST313</v>
          </cell>
          <cell r="C2231" t="str">
            <v>BI_ST313 - Beacon-Francis &amp; Cedar 115kV - Med Pri Rtgs Mit</v>
          </cell>
          <cell r="D2231" t="str">
            <v>ER_2581</v>
          </cell>
          <cell r="E2231" t="str">
            <v>2581</v>
          </cell>
          <cell r="F2231" t="str">
            <v>ER_2581 - Medium Priority Ratings Mitigation</v>
          </cell>
          <cell r="G2231" t="str">
            <v>Transmission NERC Medium-Risk Priority Lines Mitigation</v>
          </cell>
          <cell r="H2231" t="str">
            <v>T&amp;D Engineering</v>
          </cell>
          <cell r="I2231" t="str">
            <v>Mandatory &amp; Compliance</v>
          </cell>
        </row>
        <row r="2232">
          <cell r="A2232" t="str">
            <v>BI_ST314</v>
          </cell>
          <cell r="B2232" t="str">
            <v>ST314</v>
          </cell>
          <cell r="C2232" t="str">
            <v>BI_ST314 - Northwest-Westside 115kV - Med Priority Rtgs Mit</v>
          </cell>
          <cell r="D2232" t="str">
            <v>ER_2581</v>
          </cell>
          <cell r="E2232" t="str">
            <v>2581</v>
          </cell>
          <cell r="F2232" t="str">
            <v>ER_2581 - Medium Priority Ratings Mitigation</v>
          </cell>
          <cell r="G2232" t="str">
            <v>Transmission NERC Medium-Risk Priority Lines Mitigation</v>
          </cell>
          <cell r="H2232" t="str">
            <v>T&amp;D Engineering</v>
          </cell>
          <cell r="I2232" t="str">
            <v>Mandatory &amp; Compliance</v>
          </cell>
        </row>
        <row r="2233">
          <cell r="A2233" t="str">
            <v>BI_ST315</v>
          </cell>
          <cell r="B2233" t="str">
            <v>ST315</v>
          </cell>
          <cell r="C2233" t="str">
            <v>BI_ST315 - Ninth &amp; Central-Otis 115kV - Med Priority Rtgs Mit</v>
          </cell>
          <cell r="D2233" t="str">
            <v>ER_2581</v>
          </cell>
          <cell r="E2233" t="str">
            <v>2581</v>
          </cell>
          <cell r="F2233" t="str">
            <v>ER_2581 - Medium Priority Ratings Mitigation</v>
          </cell>
          <cell r="G2233" t="str">
            <v>Transmission NERC Medium-Risk Priority Lines Mitigation</v>
          </cell>
          <cell r="H2233" t="str">
            <v>T&amp;D Engineering</v>
          </cell>
          <cell r="I2233" t="str">
            <v>Mandatory &amp; Compliance</v>
          </cell>
        </row>
        <row r="2234">
          <cell r="A2234" t="str">
            <v>BI_ST316</v>
          </cell>
          <cell r="B2234" t="str">
            <v>ST316</v>
          </cell>
          <cell r="C2234" t="str">
            <v>BI_ST316 - Beacon-Bell #4 230kV - Med Priority Ratings Mit</v>
          </cell>
          <cell r="D2234" t="str">
            <v>ER_2581</v>
          </cell>
          <cell r="E2234" t="str">
            <v>2581</v>
          </cell>
          <cell r="F2234" t="str">
            <v>ER_2581 - Medium Priority Ratings Mitigation</v>
          </cell>
          <cell r="G2234" t="str">
            <v>Transmission NERC Medium-Risk Priority Lines Mitigation</v>
          </cell>
          <cell r="H2234" t="str">
            <v>T&amp;D Engineering</v>
          </cell>
          <cell r="I2234" t="str">
            <v>Mandatory &amp; Compliance</v>
          </cell>
        </row>
        <row r="2235">
          <cell r="A2235" t="str">
            <v>BI_ST317</v>
          </cell>
          <cell r="B2235" t="str">
            <v>ST317</v>
          </cell>
          <cell r="C2235" t="str">
            <v>BI_ST317 - Beacon-Bell #5 230kV - Med Priority Ratings Mit</v>
          </cell>
          <cell r="D2235" t="str">
            <v>ER_2581</v>
          </cell>
          <cell r="E2235" t="str">
            <v>2581</v>
          </cell>
          <cell r="F2235" t="str">
            <v>ER_2581 - Medium Priority Ratings Mitigation</v>
          </cell>
          <cell r="G2235" t="str">
            <v>Transmission NERC Medium-Risk Priority Lines Mitigation</v>
          </cell>
          <cell r="H2235" t="str">
            <v>T&amp;D Engineering</v>
          </cell>
          <cell r="I2235" t="str">
            <v>Mandatory &amp; Compliance</v>
          </cell>
        </row>
        <row r="2236">
          <cell r="A2236" t="str">
            <v>BI_ST318</v>
          </cell>
          <cell r="B2236" t="str">
            <v>ST318</v>
          </cell>
          <cell r="C2236" t="str">
            <v>BI_ST318 - Beacon-Bell-Francis &amp; Cdr-Waikiki 115kV - Reconfig</v>
          </cell>
          <cell r="D2236" t="str">
            <v>ER_2582</v>
          </cell>
          <cell r="E2236" t="str">
            <v>2582</v>
          </cell>
          <cell r="F2236" t="str">
            <v>ER_2582 - Beacon-Bell-Francis &amp; Cdr-Waikiki 115kV - Reconfig</v>
          </cell>
          <cell r="G2236" t="str">
            <v>Transmission - Reconductors and Rebuilds</v>
          </cell>
          <cell r="H2236" t="str">
            <v>T&amp;D Engineering</v>
          </cell>
          <cell r="I2236" t="str">
            <v>No Driver</v>
          </cell>
        </row>
        <row r="2237">
          <cell r="A2237" t="str">
            <v>BI_ST319</v>
          </cell>
          <cell r="B2237" t="str">
            <v>ST319</v>
          </cell>
          <cell r="C2237" t="str">
            <v>BI_ST319 - Florida &amp; Dalke Substation: New Transmission</v>
          </cell>
          <cell r="D2237" t="str">
            <v>ER_2624</v>
          </cell>
          <cell r="E2237" t="str">
            <v>2624</v>
          </cell>
          <cell r="F2237" t="str">
            <v>ER_2624 - Florida &amp; Dalke Substation: New Transmission</v>
          </cell>
          <cell r="G2237" t="str">
            <v>Transmission - Performance &amp; Capacity</v>
          </cell>
          <cell r="H2237" t="str">
            <v>T&amp;D Engineering</v>
          </cell>
          <cell r="I2237" t="str">
            <v>Performance &amp; Capacity</v>
          </cell>
        </row>
        <row r="2238">
          <cell r="A2238" t="str">
            <v>BI_ST320</v>
          </cell>
          <cell r="B2238" t="str">
            <v>ST320</v>
          </cell>
          <cell r="C2238" t="str">
            <v>BI_ST320 - Melville Substation: 115kV Trans Integration</v>
          </cell>
          <cell r="D2238" t="str">
            <v>ER_2274</v>
          </cell>
          <cell r="E2238" t="str">
            <v>2274</v>
          </cell>
          <cell r="F2238" t="str">
            <v>ER_2274 - New Substations</v>
          </cell>
          <cell r="G2238" t="str">
            <v>Substation - New Distribution Station Capacity Program</v>
          </cell>
          <cell r="H2238" t="str">
            <v>T&amp;D Engineering</v>
          </cell>
          <cell r="I2238" t="str">
            <v>Performance &amp; Capacity</v>
          </cell>
        </row>
        <row r="2239">
          <cell r="A2239" t="str">
            <v>BI_ST321</v>
          </cell>
          <cell r="B2239" t="str">
            <v>ST321</v>
          </cell>
          <cell r="C2239" t="str">
            <v>BI_ST321 - Midway Substation: 115kV Transmission Integration</v>
          </cell>
          <cell r="D2239" t="str">
            <v>ER_2274</v>
          </cell>
          <cell r="E2239" t="str">
            <v>2274</v>
          </cell>
          <cell r="F2239" t="str">
            <v>ER_2274 - New Substations</v>
          </cell>
          <cell r="G2239" t="str">
            <v>Substation - New Distribution Station Capacity Program</v>
          </cell>
          <cell r="H2239" t="str">
            <v>T&amp;D Engineering</v>
          </cell>
          <cell r="I2239" t="str">
            <v>Performance &amp; Capacity</v>
          </cell>
        </row>
        <row r="2240">
          <cell r="A2240" t="str">
            <v>BI_ST400</v>
          </cell>
          <cell r="B2240" t="str">
            <v>ST400</v>
          </cell>
          <cell r="C2240" t="str">
            <v>BI_ST400 - Hawthorne Substation - New (Transmission)</v>
          </cell>
          <cell r="D2240" t="str">
            <v>ER_2274</v>
          </cell>
          <cell r="E2240" t="str">
            <v>2274</v>
          </cell>
          <cell r="F2240" t="str">
            <v>ER_2274 - New Substations</v>
          </cell>
          <cell r="G2240" t="str">
            <v>Substation - New Distribution Station Capacity Program</v>
          </cell>
          <cell r="H2240" t="str">
            <v>T&amp;D Engineering</v>
          </cell>
          <cell r="I2240" t="str">
            <v>Performance &amp; Capacity</v>
          </cell>
        </row>
        <row r="2241">
          <cell r="A2241" t="str">
            <v>BI_ST419</v>
          </cell>
          <cell r="B2241" t="str">
            <v>ST419</v>
          </cell>
          <cell r="C2241" t="str">
            <v>BI_ST419 - Beacon-Bell #4 230Kv Line-Reconductor to 1272 Acss</v>
          </cell>
          <cell r="D2241" t="str">
            <v>ER_2104</v>
          </cell>
          <cell r="E2241" t="str">
            <v>2104</v>
          </cell>
          <cell r="F2241" t="str">
            <v>ER_2104 - Beacon-Bell #4 230kV Reconductor</v>
          </cell>
          <cell r="G2241" t="str">
            <v>Regular Capital - Pre Business Case</v>
          </cell>
          <cell r="H2241" t="str">
            <v>No Function</v>
          </cell>
          <cell r="I2241" t="str">
            <v>No Driver</v>
          </cell>
        </row>
        <row r="2242">
          <cell r="A2242" t="str">
            <v>BI_ST420</v>
          </cell>
          <cell r="B2242" t="str">
            <v>ST420</v>
          </cell>
          <cell r="C2242" t="str">
            <v>BI_ST420 - Airway Hgt's-Sunset Reloc at Flint Rd and Hwy 2</v>
          </cell>
          <cell r="D2242" t="str">
            <v>ER_2070</v>
          </cell>
          <cell r="E2242" t="str">
            <v>2070</v>
          </cell>
          <cell r="F2242" t="str">
            <v>ER_2070 - Trans/Dist/Sub Reimbursable Projects</v>
          </cell>
          <cell r="G2242" t="str">
            <v>T&amp;D Reimbursable</v>
          </cell>
          <cell r="H2242" t="str">
            <v>T&amp;D Engineering</v>
          </cell>
          <cell r="I2242" t="str">
            <v>Customer Requested</v>
          </cell>
        </row>
        <row r="2243">
          <cell r="A2243" t="str">
            <v>BI_ST421</v>
          </cell>
          <cell r="B2243" t="str">
            <v>ST421</v>
          </cell>
          <cell r="C2243" t="str">
            <v>BI_ST421 - C&amp;W Westside 115kV: Reloc &amp; Gov Way and FGW Drive</v>
          </cell>
          <cell r="D2243" t="str">
            <v>ER_2070</v>
          </cell>
          <cell r="E2243" t="str">
            <v>2070</v>
          </cell>
          <cell r="F2243" t="str">
            <v>ER_2070 - Trans/Dist/Sub Reimbursable Projects</v>
          </cell>
          <cell r="G2243" t="str">
            <v>T&amp;D Reimbursable</v>
          </cell>
          <cell r="H2243" t="str">
            <v>T&amp;D Engineering</v>
          </cell>
          <cell r="I2243" t="str">
            <v>Customer Requested</v>
          </cell>
        </row>
        <row r="2244">
          <cell r="A2244" t="str">
            <v>BI_ST500</v>
          </cell>
          <cell r="B2244" t="str">
            <v>ST500</v>
          </cell>
          <cell r="C2244" t="str">
            <v>BI_ST500 - Beacon-Bell #5 230 kV Reconductor</v>
          </cell>
          <cell r="D2244" t="str">
            <v>ER_2108</v>
          </cell>
          <cell r="E2244" t="str">
            <v>2108</v>
          </cell>
          <cell r="F2244" t="str">
            <v>ER_2108 - Beacon-Bell #5 Reconductor</v>
          </cell>
          <cell r="G2244" t="str">
            <v>Regular Capital - Pre Business Case</v>
          </cell>
          <cell r="H2244" t="str">
            <v>No Function</v>
          </cell>
          <cell r="I2244" t="str">
            <v>No Driver</v>
          </cell>
        </row>
        <row r="2245">
          <cell r="A2245" t="str">
            <v>BI_ST501</v>
          </cell>
          <cell r="B2245" t="str">
            <v>ST501</v>
          </cell>
          <cell r="C2245" t="str">
            <v>BI_ST501 - Ben-Boulder 230 kV: Prep for Fiber Optic</v>
          </cell>
          <cell r="D2245" t="str">
            <v>ER_2347</v>
          </cell>
          <cell r="E2245" t="str">
            <v>2347</v>
          </cell>
          <cell r="F2245" t="str">
            <v>ER_2347 - Benewah-Boulder 230 kV: Prepare for Fiber Optic</v>
          </cell>
          <cell r="G2245" t="str">
            <v>Regular Capital - Pre Business Case</v>
          </cell>
          <cell r="H2245" t="str">
            <v>No Function</v>
          </cell>
          <cell r="I2245" t="str">
            <v>No Driver</v>
          </cell>
        </row>
        <row r="2246">
          <cell r="A2246" t="str">
            <v>BI_ST502</v>
          </cell>
          <cell r="B2246" t="str">
            <v>ST502</v>
          </cell>
          <cell r="C2246" t="str">
            <v>BI_ST502 - Ben-Boulder 230 kV: Prep for Fiber Optic</v>
          </cell>
          <cell r="D2246" t="str">
            <v>ER_2111</v>
          </cell>
          <cell r="E2246" t="str">
            <v>2111</v>
          </cell>
          <cell r="F2246" t="str">
            <v>ER_2111 - Benewah-Boulder 230 kV: Prepare for Fiber Optic</v>
          </cell>
          <cell r="G2246" t="str">
            <v>Regular Capital - Pre Business Case</v>
          </cell>
          <cell r="H2246" t="str">
            <v>No Function</v>
          </cell>
          <cell r="I2246" t="str">
            <v>No Driver</v>
          </cell>
        </row>
        <row r="2247">
          <cell r="A2247" t="str">
            <v>BI_ST503</v>
          </cell>
          <cell r="B2247" t="str">
            <v>ST503</v>
          </cell>
          <cell r="C2247" t="str">
            <v>BI_ST503 - 9CE-Sunset 115kV Transmission Line: Rebuild</v>
          </cell>
          <cell r="D2247" t="str">
            <v>ER_2557</v>
          </cell>
          <cell r="E2247" t="str">
            <v>2557</v>
          </cell>
          <cell r="F2247" t="str">
            <v>ER_2557 - 9CE-Sunset 115kV Transmission Line: Rebuild</v>
          </cell>
          <cell r="G2247" t="str">
            <v>Transmission Construction - Compliance</v>
          </cell>
          <cell r="H2247" t="str">
            <v>T&amp;D Engineering</v>
          </cell>
          <cell r="I2247" t="str">
            <v>Mandatory &amp; Compliance</v>
          </cell>
        </row>
        <row r="2248">
          <cell r="A2248" t="str">
            <v>BI_ST504</v>
          </cell>
          <cell r="B2248" t="str">
            <v>ST504</v>
          </cell>
          <cell r="C2248" t="str">
            <v>BI_ST504 - Sunset 115kV Substation:  Transmission Integration</v>
          </cell>
          <cell r="D2248" t="str">
            <v>ER_2204</v>
          </cell>
          <cell r="E2248" t="str">
            <v>2204</v>
          </cell>
          <cell r="F2248" t="str">
            <v>ER_2204 - Substation Rebuilds</v>
          </cell>
          <cell r="G2248" t="str">
            <v>Substation - Station Rebuilds Program</v>
          </cell>
          <cell r="H2248" t="str">
            <v>T&amp;D Engineering</v>
          </cell>
          <cell r="I2248" t="str">
            <v>Asset Condition</v>
          </cell>
        </row>
        <row r="2249">
          <cell r="A2249" t="str">
            <v>BI_ST505</v>
          </cell>
          <cell r="B2249" t="str">
            <v>ST505</v>
          </cell>
          <cell r="C2249" t="str">
            <v>BI_ST505 - Devils Gap-Nine Mile 115kV - LPRM</v>
          </cell>
          <cell r="D2249" t="str">
            <v>ER_2579</v>
          </cell>
          <cell r="E2249" t="str">
            <v>2579</v>
          </cell>
          <cell r="F2249" t="str">
            <v>ER_2579 - Low Priority Ratings Mitigation</v>
          </cell>
          <cell r="G2249" t="str">
            <v>Transmission NERC Low-Risk Priority Lines Mitigation</v>
          </cell>
          <cell r="H2249" t="str">
            <v>T&amp;D Engineering</v>
          </cell>
          <cell r="I2249" t="str">
            <v>Mandatory &amp; Compliance</v>
          </cell>
        </row>
        <row r="2250">
          <cell r="A2250" t="str">
            <v>BI_ST506</v>
          </cell>
          <cell r="B2250" t="str">
            <v>ST506</v>
          </cell>
          <cell r="C2250" t="str">
            <v>BI_ST506 - Addy-Devils Gap LPRM Project</v>
          </cell>
          <cell r="D2250" t="str">
            <v>ER_2579</v>
          </cell>
          <cell r="E2250" t="str">
            <v>2579</v>
          </cell>
          <cell r="F2250" t="str">
            <v>ER_2579 - Low Priority Ratings Mitigation</v>
          </cell>
          <cell r="G2250" t="str">
            <v>Transmission NERC Low-Risk Priority Lines Mitigation</v>
          </cell>
          <cell r="H2250" t="str">
            <v>T&amp;D Engineering</v>
          </cell>
          <cell r="I2250" t="str">
            <v>Mandatory &amp; Compliance</v>
          </cell>
        </row>
        <row r="2251">
          <cell r="A2251" t="str">
            <v>BI_ST600</v>
          </cell>
          <cell r="B2251" t="str">
            <v>ST600</v>
          </cell>
          <cell r="C2251" t="str">
            <v>BI_ST600 - Beacon-Ross Park 115kV Relocation at Center Street</v>
          </cell>
          <cell r="D2251" t="str">
            <v>ER_7131</v>
          </cell>
          <cell r="E2251" t="str">
            <v>7131</v>
          </cell>
          <cell r="F2251" t="str">
            <v>ER_7131 - COF Long Term Restructuring Plan Phase 2</v>
          </cell>
          <cell r="G2251" t="str">
            <v>Campus Repurposing Phase 2</v>
          </cell>
          <cell r="H2251" t="str">
            <v>Facilities Capital</v>
          </cell>
          <cell r="I2251" t="str">
            <v>Performance &amp; Capacity</v>
          </cell>
        </row>
        <row r="2252">
          <cell r="A2252" t="str">
            <v>BI_ST601</v>
          </cell>
          <cell r="B2252" t="str">
            <v>ST601</v>
          </cell>
          <cell r="C2252" t="str">
            <v>BI_ST601 - H&amp;W Sub 115/13V Capacity Increase (Tx Integration)</v>
          </cell>
          <cell r="D2252" t="str">
            <v>ER_1108</v>
          </cell>
          <cell r="E2252" t="str">
            <v>1108</v>
          </cell>
          <cell r="F2252" t="str">
            <v>ER_1108 - Hallett &amp; White Subst - Expand Sub; Add Capacity</v>
          </cell>
          <cell r="G2252" t="str">
            <v>New Revenue - Growth</v>
          </cell>
          <cell r="H2252" t="str">
            <v>Growth Subfunction</v>
          </cell>
          <cell r="I2252" t="str">
            <v>Customer Requested</v>
          </cell>
        </row>
        <row r="2253">
          <cell r="A2253" t="str">
            <v>BI_ST611</v>
          </cell>
          <cell r="B2253" t="str">
            <v>ST611</v>
          </cell>
          <cell r="C2253" t="str">
            <v>BI_ST611 - Milan 115 TAP: Add 2nd 115-13 XFM</v>
          </cell>
          <cell r="D2253" t="str">
            <v>ER_2337</v>
          </cell>
          <cell r="E2253" t="str">
            <v>2337</v>
          </cell>
          <cell r="F2253" t="str">
            <v>ER_2337 - Milan 115 - Add Second Xfmr and 12F2</v>
          </cell>
          <cell r="G2253" t="str">
            <v>Regular Capital - Pre Business Case</v>
          </cell>
          <cell r="H2253" t="str">
            <v>No Function</v>
          </cell>
          <cell r="I2253" t="str">
            <v>No Driver</v>
          </cell>
        </row>
        <row r="2254">
          <cell r="A2254" t="str">
            <v>BI_ST646</v>
          </cell>
          <cell r="B2254" t="str">
            <v>ST646</v>
          </cell>
          <cell r="C2254" t="str">
            <v>BI_ST646 - Noxon-Pinecreek 230kV:Ready Fiber Optic ST646</v>
          </cell>
          <cell r="D2254" t="str">
            <v>ER_2113</v>
          </cell>
          <cell r="E2254" t="str">
            <v>2113</v>
          </cell>
          <cell r="F2254" t="str">
            <v>ER_2113 - Noxon-Pinecreek 230kV:Ready Fiber Optic</v>
          </cell>
          <cell r="G2254" t="str">
            <v>Regular Capital - Pre Business Case</v>
          </cell>
          <cell r="H2254" t="str">
            <v>No Function</v>
          </cell>
          <cell r="I2254" t="str">
            <v>No Driver</v>
          </cell>
        </row>
        <row r="2255">
          <cell r="A2255" t="str">
            <v>BI_ST653</v>
          </cell>
          <cell r="B2255" t="str">
            <v>ST653</v>
          </cell>
          <cell r="C2255" t="str">
            <v>BI_ST653 - College&amp;Walnut-Post115kV:Extend UG toC&amp;W</v>
          </cell>
          <cell r="D2255" t="str">
            <v>ER_2393</v>
          </cell>
          <cell r="E2255" t="str">
            <v>2393</v>
          </cell>
          <cell r="F2255" t="str">
            <v>ER_2393 - C&amp;W Kendall Project</v>
          </cell>
          <cell r="G2255" t="str">
            <v>Regular Capital - Pre Business Case</v>
          </cell>
          <cell r="H2255" t="str">
            <v>No Function</v>
          </cell>
          <cell r="I2255" t="str">
            <v>No Driver</v>
          </cell>
        </row>
        <row r="2256">
          <cell r="A2256" t="str">
            <v>BI_ST700</v>
          </cell>
          <cell r="B2256" t="str">
            <v>ST700</v>
          </cell>
          <cell r="C2256" t="str">
            <v>BI_ST700 - Fort Wright Relocation</v>
          </cell>
          <cell r="D2256" t="str">
            <v>ER_2070</v>
          </cell>
          <cell r="E2256" t="str">
            <v>2070</v>
          </cell>
          <cell r="F2256" t="str">
            <v>ER_2070 - Trans/Dist/Sub Reimbursable Projects</v>
          </cell>
          <cell r="G2256" t="str">
            <v>T&amp;D Reimbursable</v>
          </cell>
          <cell r="H2256" t="str">
            <v>T&amp;D Engineering</v>
          </cell>
          <cell r="I2256" t="str">
            <v>Customer Requested</v>
          </cell>
        </row>
        <row r="2257">
          <cell r="A2257" t="str">
            <v>BI_ST701</v>
          </cell>
          <cell r="B2257" t="str">
            <v>ST701</v>
          </cell>
          <cell r="C2257" t="str">
            <v>BI_ST701 - Metro-Post St 115kV Underground Tx Line Rebuild</v>
          </cell>
          <cell r="D2257" t="str">
            <v>ER_2614</v>
          </cell>
          <cell r="E2257" t="str">
            <v>2614</v>
          </cell>
          <cell r="F2257" t="str">
            <v>ER_2614 - Metro-Post St 115kV Underground Tx Line Rebuild</v>
          </cell>
          <cell r="G2257" t="str">
            <v>Transmission Major Rebuild - Asset Condition</v>
          </cell>
          <cell r="H2257" t="str">
            <v>T&amp;D Engineering</v>
          </cell>
          <cell r="I2257" t="str">
            <v>Asset Condition</v>
          </cell>
        </row>
        <row r="2258">
          <cell r="A2258" t="str">
            <v>BI_ST702</v>
          </cell>
          <cell r="B2258" t="str">
            <v>ST702</v>
          </cell>
          <cell r="C2258" t="str">
            <v>BI_ST702 - Mead Sub-Add 3rd Feeder to 30MVA Line-ups (Trans)</v>
          </cell>
          <cell r="D2258" t="str">
            <v>ER_2204</v>
          </cell>
          <cell r="E2258" t="str">
            <v>2204</v>
          </cell>
          <cell r="F2258" t="str">
            <v>ER_2204 - Substation Rebuilds</v>
          </cell>
          <cell r="G2258" t="str">
            <v>Substation - Station Rebuilds Program</v>
          </cell>
          <cell r="H2258" t="str">
            <v>T&amp;D Engineering</v>
          </cell>
          <cell r="I2258" t="str">
            <v>Asset Condition</v>
          </cell>
        </row>
        <row r="2259">
          <cell r="A2259" t="str">
            <v>BI_ST706</v>
          </cell>
          <cell r="B2259" t="str">
            <v>ST706</v>
          </cell>
          <cell r="C2259" t="str">
            <v>BI_ST706 - Kendall Yards 115 OH</v>
          </cell>
          <cell r="D2259" t="str">
            <v>ER_2070</v>
          </cell>
          <cell r="E2259" t="str">
            <v>2070</v>
          </cell>
          <cell r="F2259" t="str">
            <v>ER_2070 - Trans/Dist/Sub Reimbursable Projects</v>
          </cell>
          <cell r="G2259" t="str">
            <v>T&amp;D Reimbursable</v>
          </cell>
          <cell r="H2259" t="str">
            <v>T&amp;D Engineering</v>
          </cell>
          <cell r="I2259" t="str">
            <v>Customer Requested</v>
          </cell>
        </row>
        <row r="2260">
          <cell r="A2260" t="str">
            <v>BI_ST716</v>
          </cell>
          <cell r="B2260" t="str">
            <v>ST716</v>
          </cell>
          <cell r="C2260" t="str">
            <v>BI_ST716 - Indian Trail 115 Loop</v>
          </cell>
          <cell r="D2260" t="str">
            <v>ER_2391</v>
          </cell>
          <cell r="E2260" t="str">
            <v>2391</v>
          </cell>
          <cell r="F2260" t="str">
            <v>ER_2391 - Indian Trail 115-13kV Sub-Cnstrct New Sub</v>
          </cell>
          <cell r="G2260" t="str">
            <v>Regular Capital - Pre Business Case</v>
          </cell>
          <cell r="H2260" t="str">
            <v>No Function</v>
          </cell>
          <cell r="I2260" t="str">
            <v>No Driver</v>
          </cell>
        </row>
        <row r="2261">
          <cell r="A2261" t="str">
            <v>BI_ST724</v>
          </cell>
          <cell r="B2261" t="str">
            <v>ST724</v>
          </cell>
          <cell r="C2261" t="str">
            <v>BI_ST724 - Beacon-F&amp;C 115: Relocate for Whitworth</v>
          </cell>
          <cell r="D2261" t="str">
            <v>ER_2070</v>
          </cell>
          <cell r="E2261" t="str">
            <v>2070</v>
          </cell>
          <cell r="F2261" t="str">
            <v>ER_2070 - Trans/Dist/Sub Reimbursable Projects</v>
          </cell>
          <cell r="G2261" t="str">
            <v>T&amp;D Reimbursable</v>
          </cell>
          <cell r="H2261" t="str">
            <v>T&amp;D Engineering</v>
          </cell>
          <cell r="I2261" t="str">
            <v>Customer Requested</v>
          </cell>
        </row>
        <row r="2262">
          <cell r="A2262" t="str">
            <v>BI_ST766</v>
          </cell>
          <cell r="B2262" t="str">
            <v>ST766</v>
          </cell>
          <cell r="C2262" t="str">
            <v>BI_ST766 - Kendall Yards Special UG Route</v>
          </cell>
          <cell r="D2262" t="str">
            <v>ER_2070</v>
          </cell>
          <cell r="E2262" t="str">
            <v>2070</v>
          </cell>
          <cell r="F2262" t="str">
            <v>ER_2070 - Trans/Dist/Sub Reimbursable Projects</v>
          </cell>
          <cell r="G2262" t="str">
            <v>T&amp;D Reimbursable</v>
          </cell>
          <cell r="H2262" t="str">
            <v>T&amp;D Engineering</v>
          </cell>
          <cell r="I2262" t="str">
            <v>Customer Requested</v>
          </cell>
        </row>
        <row r="2263">
          <cell r="A2263" t="str">
            <v>BI_ST801</v>
          </cell>
          <cell r="B2263" t="str">
            <v>ST801</v>
          </cell>
          <cell r="C2263" t="str">
            <v>BI_ST801 - 9th &amp; Central - Transmission Integration</v>
          </cell>
          <cell r="D2263" t="str">
            <v>ER_2204</v>
          </cell>
          <cell r="E2263" t="str">
            <v>2204</v>
          </cell>
          <cell r="F2263" t="str">
            <v>ER_2204 - Substation Rebuilds</v>
          </cell>
          <cell r="G2263" t="str">
            <v>Substation - Station Rebuilds Program</v>
          </cell>
          <cell r="H2263" t="str">
            <v>T&amp;D Engineering</v>
          </cell>
          <cell r="I2263" t="str">
            <v>Asset Condition</v>
          </cell>
        </row>
        <row r="2264">
          <cell r="A2264" t="str">
            <v>BI_ST805</v>
          </cell>
          <cell r="B2264" t="str">
            <v>ST805</v>
          </cell>
          <cell r="C2264" t="str">
            <v>BI_ST805 - Airway Heights to North Fairchild 115kV reconductor/Rebuild</v>
          </cell>
          <cell r="D2264" t="str">
            <v>ER_2310</v>
          </cell>
          <cell r="E2264" t="str">
            <v>2310</v>
          </cell>
          <cell r="F2264" t="str">
            <v>ER_2310 - West Plains Transmission Reinforce</v>
          </cell>
          <cell r="G2264" t="str">
            <v>Transmission Construction - Compliance</v>
          </cell>
          <cell r="H2264" t="str">
            <v>T&amp;D Engineering</v>
          </cell>
          <cell r="I2264" t="str">
            <v>Mandatory &amp; Compliance</v>
          </cell>
        </row>
        <row r="2265">
          <cell r="A2265" t="str">
            <v>BI_ST807</v>
          </cell>
          <cell r="B2265" t="str">
            <v>ST807</v>
          </cell>
          <cell r="C2265" t="str">
            <v>BI_ST807 - NW-Westside 115 Recond</v>
          </cell>
          <cell r="D2265" t="str">
            <v>ER_2451</v>
          </cell>
          <cell r="E2265" t="str">
            <v>2451</v>
          </cell>
          <cell r="F2265" t="str">
            <v>ER_2451 - NW-Westside 115 Recond</v>
          </cell>
          <cell r="G2265" t="str">
            <v>Regular Capital - Pre Business Case</v>
          </cell>
          <cell r="H2265" t="str">
            <v>No Function</v>
          </cell>
          <cell r="I2265" t="str">
            <v>No Driver</v>
          </cell>
        </row>
        <row r="2266">
          <cell r="A2266" t="str">
            <v>BI_ST808</v>
          </cell>
          <cell r="B2266" t="str">
            <v>ST808</v>
          </cell>
          <cell r="C2266" t="str">
            <v>BI_ST808 - Bea-Bid 115 #1/2 250 Bypass</v>
          </cell>
          <cell r="D2266" t="str">
            <v>ER_2454</v>
          </cell>
          <cell r="E2266" t="str">
            <v>2454</v>
          </cell>
          <cell r="F2266" t="str">
            <v>ER_2454 - Bea-Bid 115 #1/2 250 Bypass</v>
          </cell>
          <cell r="G2266" t="str">
            <v>Regular Capital - Pre Business Case</v>
          </cell>
          <cell r="H2266" t="str">
            <v>No Function</v>
          </cell>
          <cell r="I2266" t="str">
            <v>No Driver</v>
          </cell>
        </row>
        <row r="2267">
          <cell r="A2267" t="str">
            <v>BI_ST809</v>
          </cell>
          <cell r="B2267" t="str">
            <v>ST809</v>
          </cell>
          <cell r="C2267" t="str">
            <v>BI_ST809 - Kaiser 115 Tap</v>
          </cell>
          <cell r="D2267" t="str">
            <v>ER_1000</v>
          </cell>
          <cell r="E2267" t="str">
            <v>1000</v>
          </cell>
          <cell r="F2267" t="str">
            <v>ER_1000 - Electric Revenue Blanket</v>
          </cell>
          <cell r="G2267" t="str">
            <v>New Revenue - Growth</v>
          </cell>
          <cell r="H2267" t="str">
            <v>Growth Subfunction</v>
          </cell>
          <cell r="I2267" t="str">
            <v>Customer Requested</v>
          </cell>
        </row>
        <row r="2268">
          <cell r="A2268" t="str">
            <v>BI_ST810</v>
          </cell>
          <cell r="B2268" t="str">
            <v>ST810</v>
          </cell>
          <cell r="C2268" t="str">
            <v>BI_ST810 - Marshal 230 Substation</v>
          </cell>
          <cell r="D2268" t="str">
            <v>ER_2422</v>
          </cell>
          <cell r="E2268" t="str">
            <v>2422</v>
          </cell>
          <cell r="F2268" t="str">
            <v>ER_2422 - Marshall 230/115kV:Prelim Engr/Permit</v>
          </cell>
          <cell r="G2268" t="str">
            <v>Regular Capital - Pre Business Case</v>
          </cell>
          <cell r="H2268" t="str">
            <v>No Function</v>
          </cell>
          <cell r="I2268" t="str">
            <v>No Driver</v>
          </cell>
        </row>
        <row r="2269">
          <cell r="A2269" t="str">
            <v>BI_ST811</v>
          </cell>
          <cell r="B2269" t="str">
            <v>ST811</v>
          </cell>
          <cell r="C2269" t="str">
            <v>BI_ST811 - 9th&amp;Central-Otis 115 kV:  Relocate at Lib Lk &amp; I90</v>
          </cell>
          <cell r="D2269" t="str">
            <v>ER_2070</v>
          </cell>
          <cell r="E2269" t="str">
            <v>2070</v>
          </cell>
          <cell r="F2269" t="str">
            <v>ER_2070 - Trans/Dist/Sub Reimbursable Projects</v>
          </cell>
          <cell r="G2269" t="str">
            <v>T&amp;D Reimbursable</v>
          </cell>
          <cell r="H2269" t="str">
            <v>T&amp;D Engineering</v>
          </cell>
          <cell r="I2269" t="str">
            <v>Customer Requested</v>
          </cell>
        </row>
        <row r="2270">
          <cell r="A2270" t="str">
            <v>BI_ST812</v>
          </cell>
          <cell r="B2270" t="str">
            <v>ST812</v>
          </cell>
          <cell r="C2270" t="str">
            <v>BI_ST812 - Beacon-Bell #5 230:Relocate@Bigelow Gulch</v>
          </cell>
          <cell r="D2270" t="str">
            <v>ER_2070</v>
          </cell>
          <cell r="E2270" t="str">
            <v>2070</v>
          </cell>
          <cell r="F2270" t="str">
            <v>ER_2070 - Trans/Dist/Sub Reimbursable Projects</v>
          </cell>
          <cell r="G2270" t="str">
            <v>T&amp;D Reimbursable</v>
          </cell>
          <cell r="H2270" t="str">
            <v>T&amp;D Engineering</v>
          </cell>
          <cell r="I2270" t="str">
            <v>Customer Requested</v>
          </cell>
        </row>
        <row r="2271">
          <cell r="A2271" t="str">
            <v>BI_ST813</v>
          </cell>
          <cell r="B2271" t="str">
            <v>ST813</v>
          </cell>
          <cell r="C2271" t="str">
            <v>BI_ST813 - Metro-Sunset 115kV: Ashland Estates</v>
          </cell>
          <cell r="D2271" t="str">
            <v>ER_2471</v>
          </cell>
          <cell r="E2271" t="str">
            <v>2471</v>
          </cell>
          <cell r="F2271" t="str">
            <v>ER_2471 - Metro-Sunset 115kV:Ashland Estates</v>
          </cell>
          <cell r="G2271" t="str">
            <v>Regular Capital - Pre Business Case</v>
          </cell>
          <cell r="H2271" t="str">
            <v>No Function</v>
          </cell>
          <cell r="I2271" t="str">
            <v>No Driver</v>
          </cell>
        </row>
        <row r="2272">
          <cell r="A2272" t="str">
            <v>BI_ST814</v>
          </cell>
          <cell r="B2272" t="str">
            <v>ST814</v>
          </cell>
          <cell r="C2272" t="str">
            <v>BI_ST814 - Flint Road Substation - New (Transmission)</v>
          </cell>
          <cell r="D2272" t="str">
            <v>ER_2274</v>
          </cell>
          <cell r="E2272" t="str">
            <v>2274</v>
          </cell>
          <cell r="F2272" t="str">
            <v>ER_2274 - New Substations</v>
          </cell>
          <cell r="G2272" t="str">
            <v>Substation - New Distribution Station Capacity Program</v>
          </cell>
          <cell r="H2272" t="str">
            <v>T&amp;D Engineering</v>
          </cell>
          <cell r="I2272" t="str">
            <v>Performance &amp; Capacity</v>
          </cell>
        </row>
        <row r="2273">
          <cell r="A2273" t="str">
            <v>BI_ST815</v>
          </cell>
          <cell r="B2273" t="str">
            <v>ST815</v>
          </cell>
          <cell r="C2273" t="str">
            <v>BI_ST815 - Ninth &amp; Central Sub - New 230kV Yard (Trans)</v>
          </cell>
          <cell r="D2273" t="str">
            <v>ER_2615</v>
          </cell>
          <cell r="E2273" t="str">
            <v>2615</v>
          </cell>
          <cell r="F2273" t="str">
            <v>ER_2615 - Ninth &amp; Central Substation - New 230kV Yard</v>
          </cell>
          <cell r="G2273" t="str">
            <v>Ninth &amp; Central 230kV Station &amp; Transmission</v>
          </cell>
          <cell r="H2273" t="str">
            <v>T&amp;D Engineering</v>
          </cell>
          <cell r="I2273" t="str">
            <v>Mandatory &amp; Compliance</v>
          </cell>
        </row>
        <row r="2274">
          <cell r="A2274" t="str">
            <v>BI_ST816</v>
          </cell>
          <cell r="B2274" t="str">
            <v>ST816</v>
          </cell>
          <cell r="C2274" t="str">
            <v>BI_ST816 - CLW-LOL #2: Reimbursable Reloc - Old Gun Club Road</v>
          </cell>
          <cell r="D2274" t="str">
            <v>ER_2070</v>
          </cell>
          <cell r="E2274" t="str">
            <v>2070</v>
          </cell>
          <cell r="F2274" t="str">
            <v>ER_2070 - Trans/Dist/Sub Reimbursable Projects</v>
          </cell>
          <cell r="G2274" t="str">
            <v>T&amp;D Reimbursable</v>
          </cell>
          <cell r="H2274" t="str">
            <v>T&amp;D Engineering</v>
          </cell>
          <cell r="I2274" t="str">
            <v>Customer Requested</v>
          </cell>
        </row>
        <row r="2275">
          <cell r="A2275" t="str">
            <v>BI_ST817</v>
          </cell>
          <cell r="B2275" t="str">
            <v>ST817</v>
          </cell>
          <cell r="C2275" t="str">
            <v>BI_ST817 - Valleyway Tap Sub Rbld(Metering Add):Trans Intgrtn</v>
          </cell>
          <cell r="D2275" t="str">
            <v>ER_2204</v>
          </cell>
          <cell r="E2275" t="str">
            <v>2204</v>
          </cell>
          <cell r="F2275" t="str">
            <v>ER_2204 - Substation Rebuilds</v>
          </cell>
          <cell r="G2275" t="str">
            <v>Substation - Station Rebuilds Program</v>
          </cell>
          <cell r="H2275" t="str">
            <v>T&amp;D Engineering</v>
          </cell>
          <cell r="I2275" t="str">
            <v>Asset Condition</v>
          </cell>
        </row>
        <row r="2276">
          <cell r="A2276" t="str">
            <v>BI_ST818</v>
          </cell>
          <cell r="B2276" t="str">
            <v>ST818</v>
          </cell>
          <cell r="C2276" t="str">
            <v>BI_ST818 - Relo Str 8/14 of BEA-BLD 2 115kV Line</v>
          </cell>
          <cell r="D2276" t="str">
            <v>ER_2070</v>
          </cell>
          <cell r="E2276" t="str">
            <v>2070</v>
          </cell>
          <cell r="F2276" t="str">
            <v>ER_2070 - Trans/Dist/Sub Reimbursable Projects</v>
          </cell>
          <cell r="G2276" t="str">
            <v>T&amp;D Reimbursable</v>
          </cell>
          <cell r="H2276" t="str">
            <v>T&amp;D Engineering</v>
          </cell>
          <cell r="I2276" t="str">
            <v>Customer Requested</v>
          </cell>
        </row>
        <row r="2277">
          <cell r="A2277" t="str">
            <v>BI_ST819</v>
          </cell>
          <cell r="B2277" t="str">
            <v>ST819</v>
          </cell>
          <cell r="C2277" t="str">
            <v>BI_ST819 - Boulder Transmission Integration</v>
          </cell>
          <cell r="D2277" t="str">
            <v>ER_2274</v>
          </cell>
          <cell r="E2277" t="str">
            <v>2274</v>
          </cell>
          <cell r="F2277" t="str">
            <v>ER_2274 - New Substations</v>
          </cell>
          <cell r="G2277" t="str">
            <v>Substation - New Distribution Station Capacity Program</v>
          </cell>
          <cell r="H2277" t="str">
            <v>T&amp;D Engineering</v>
          </cell>
          <cell r="I2277" t="str">
            <v>Performance &amp; Capacity</v>
          </cell>
        </row>
        <row r="2278">
          <cell r="A2278" t="str">
            <v>BI_ST860</v>
          </cell>
          <cell r="B2278" t="str">
            <v>ST860</v>
          </cell>
          <cell r="C2278" t="str">
            <v>BI_ST860 - Downtown East 115 Tap</v>
          </cell>
          <cell r="D2278" t="str">
            <v>ER_2274</v>
          </cell>
          <cell r="E2278" t="str">
            <v>2274</v>
          </cell>
          <cell r="F2278" t="str">
            <v>ER_2274 - New Substations</v>
          </cell>
          <cell r="G2278" t="str">
            <v>Substation - New Distribution Station Capacity Program</v>
          </cell>
          <cell r="H2278" t="str">
            <v>T&amp;D Engineering</v>
          </cell>
          <cell r="I2278" t="str">
            <v>Performance &amp; Capacity</v>
          </cell>
        </row>
        <row r="2279">
          <cell r="A2279" t="str">
            <v>BI_ST901</v>
          </cell>
          <cell r="B2279" t="str">
            <v>ST901</v>
          </cell>
          <cell r="C2279" t="str">
            <v>BI_ST901 - Greenacres 115 Tap</v>
          </cell>
          <cell r="D2279" t="str">
            <v>ER_2443</v>
          </cell>
          <cell r="E2279" t="str">
            <v>2443</v>
          </cell>
          <cell r="F2279" t="str">
            <v>ER_2443 - Greenacres 115-13kV Sub - New Construct</v>
          </cell>
          <cell r="G2279" t="str">
            <v>Substation - New Distribution Station Capacity Program</v>
          </cell>
          <cell r="H2279" t="str">
            <v>T&amp;D Engineering</v>
          </cell>
          <cell r="I2279" t="str">
            <v>Performance &amp; Capacity</v>
          </cell>
        </row>
        <row r="2280">
          <cell r="A2280" t="str">
            <v>BI_ST902</v>
          </cell>
          <cell r="B2280" t="str">
            <v>ST902</v>
          </cell>
          <cell r="C2280" t="str">
            <v>BI_ST902 - Beacon-9CE 115#2 Recond</v>
          </cell>
          <cell r="D2280" t="str">
            <v>ER_2458</v>
          </cell>
          <cell r="E2280" t="str">
            <v>2458</v>
          </cell>
          <cell r="F2280" t="str">
            <v>ER_2458 - Beacon-9CE 115#2 Recond</v>
          </cell>
          <cell r="G2280" t="str">
            <v>Regular Capital - Pre Business Case</v>
          </cell>
          <cell r="H2280" t="str">
            <v>No Function</v>
          </cell>
          <cell r="I2280" t="str">
            <v>No Driver</v>
          </cell>
        </row>
        <row r="2281">
          <cell r="A2281" t="str">
            <v>BI_ST903</v>
          </cell>
          <cell r="B2281" t="str">
            <v>ST903</v>
          </cell>
          <cell r="C2281" t="str">
            <v>BI_ST903 - Beacon-Bell #4 230 Relocate:Bigelow Gulch Widening</v>
          </cell>
          <cell r="D2281" t="str">
            <v>ER_2070</v>
          </cell>
          <cell r="E2281" t="str">
            <v>2070</v>
          </cell>
          <cell r="F2281" t="str">
            <v>ER_2070 - Trans/Dist/Sub Reimbursable Projects</v>
          </cell>
          <cell r="G2281" t="str">
            <v>T&amp;D Reimbursable</v>
          </cell>
          <cell r="H2281" t="str">
            <v>T&amp;D Engineering</v>
          </cell>
          <cell r="I2281" t="str">
            <v>Customer Requested</v>
          </cell>
        </row>
        <row r="2282">
          <cell r="A2282" t="str">
            <v>BI_ST904</v>
          </cell>
          <cell r="B2282" t="str">
            <v>ST904</v>
          </cell>
          <cell r="C2282" t="str">
            <v>BI_ST904 - Spokane Tribe 115kV Transmission</v>
          </cell>
          <cell r="D2282" t="str">
            <v>ER_2301</v>
          </cell>
          <cell r="E2282" t="str">
            <v>2301</v>
          </cell>
          <cell r="F2282" t="str">
            <v>ER_2301 - Tribal Permits and Settlements</v>
          </cell>
          <cell r="G2282" t="str">
            <v>Tribal Permits &amp; Settlements</v>
          </cell>
          <cell r="H2282" t="str">
            <v>Other Subfunction</v>
          </cell>
          <cell r="I2282" t="str">
            <v>Mandatory &amp; Compliance</v>
          </cell>
        </row>
        <row r="2283">
          <cell r="A2283" t="str">
            <v>BI_ST905</v>
          </cell>
          <cell r="B2283" t="str">
            <v>ST905</v>
          </cell>
          <cell r="C2283" t="str">
            <v>BI_ST905 - Smart Circuit - Transmission Work</v>
          </cell>
          <cell r="D2283" t="str">
            <v>ER_2529</v>
          </cell>
          <cell r="E2283" t="str">
            <v>2529</v>
          </cell>
          <cell r="F2283" t="str">
            <v>ER_2529 - Spokane Smart Circuit</v>
          </cell>
          <cell r="G2283" t="str">
            <v>Spokane Smart Circuit</v>
          </cell>
          <cell r="H2283" t="str">
            <v>T&amp;D Engineering</v>
          </cell>
          <cell r="I2283" t="str">
            <v>No Driver</v>
          </cell>
        </row>
        <row r="2284">
          <cell r="A2284" t="str">
            <v>BI_ST906</v>
          </cell>
          <cell r="B2284" t="str">
            <v>ST906</v>
          </cell>
          <cell r="C2284" t="str">
            <v>BI_ST906 - Waikiki Sub-Upgrade to (2) 30MVA Line-ups (Trans)</v>
          </cell>
          <cell r="D2284" t="str">
            <v>ER_2274</v>
          </cell>
          <cell r="E2284" t="str">
            <v>2274</v>
          </cell>
          <cell r="F2284" t="str">
            <v>ER_2274 - New Substations</v>
          </cell>
          <cell r="G2284" t="str">
            <v>Substation - New Distribution Station Capacity Program</v>
          </cell>
          <cell r="H2284" t="str">
            <v>T&amp;D Engineering</v>
          </cell>
          <cell r="I2284" t="str">
            <v>Performance &amp; Capacity</v>
          </cell>
        </row>
        <row r="2285">
          <cell r="A2285" t="str">
            <v>BI_ST907</v>
          </cell>
          <cell r="B2285" t="str">
            <v>ST907</v>
          </cell>
          <cell r="C2285" t="str">
            <v>BI_ST907 - New 115kV Transmission Line to Hawthorne Sub</v>
          </cell>
          <cell r="D2285" t="str">
            <v>ER_2612</v>
          </cell>
          <cell r="E2285" t="str">
            <v>2612</v>
          </cell>
          <cell r="F2285" t="str">
            <v>ER_2612 - New 115kV Transmission Line to Hawthorne Sub</v>
          </cell>
          <cell r="G2285" t="str">
            <v>Transmission - Performance &amp; Capacity</v>
          </cell>
          <cell r="H2285" t="str">
            <v>T&amp;D Engineering</v>
          </cell>
          <cell r="I2285" t="str">
            <v>Performance &amp; Capacity</v>
          </cell>
        </row>
        <row r="2286">
          <cell r="A2286" t="str">
            <v>BI_ST908</v>
          </cell>
          <cell r="B2286" t="str">
            <v>ST908</v>
          </cell>
          <cell r="C2286" t="str">
            <v>BI_ST908 - New 115kV Tx Line to Mead-Colbert-Milan Subs</v>
          </cell>
          <cell r="D2286" t="str">
            <v>ER_2613</v>
          </cell>
          <cell r="E2286" t="str">
            <v>2613</v>
          </cell>
          <cell r="F2286" t="str">
            <v>ER_2613 - New 115kV Tx Line to Mead-Colbert-Milan Subs</v>
          </cell>
          <cell r="G2286" t="str">
            <v>Transmission - Performance &amp; Capacity</v>
          </cell>
          <cell r="H2286" t="str">
            <v>T&amp;D Engineering</v>
          </cell>
          <cell r="I2286" t="str">
            <v>Performance &amp; Capacity</v>
          </cell>
        </row>
        <row r="2287">
          <cell r="A2287" t="str">
            <v>BI_ST909</v>
          </cell>
          <cell r="B2287" t="str">
            <v>ST909</v>
          </cell>
          <cell r="C2287" t="str">
            <v>BI_ST909 - SE 115-13kV Phase 2</v>
          </cell>
          <cell r="D2287" t="str">
            <v>ER_2274</v>
          </cell>
          <cell r="E2287" t="str">
            <v>2274</v>
          </cell>
          <cell r="F2287" t="str">
            <v>ER_2274 - New Substations</v>
          </cell>
          <cell r="G2287" t="str">
            <v>Substation - New Distribution Station Capacity Program</v>
          </cell>
          <cell r="H2287" t="str">
            <v>T&amp;D Engineering</v>
          </cell>
          <cell r="I2287" t="str">
            <v>Performance &amp; Capacity</v>
          </cell>
        </row>
        <row r="2288">
          <cell r="A2288" t="str">
            <v>BI_ST910</v>
          </cell>
          <cell r="B2288" t="str">
            <v>ST910</v>
          </cell>
          <cell r="C2288" t="str">
            <v>BI_ST910 - Beacon-Ross Park 115kV T-Line Rebuild</v>
          </cell>
          <cell r="D2288" t="str">
            <v>ER_2621</v>
          </cell>
          <cell r="E2288" t="str">
            <v>2621</v>
          </cell>
          <cell r="F2288" t="str">
            <v>ER_2621 - Beacon-Ross Park 115kV T-Line Rebuild</v>
          </cell>
          <cell r="G2288" t="str">
            <v>Transmission Construction - Compliance</v>
          </cell>
          <cell r="H2288" t="str">
            <v>T&amp;D Engineering</v>
          </cell>
          <cell r="I2288" t="str">
            <v>Mandatory &amp; Compliance</v>
          </cell>
        </row>
        <row r="2289">
          <cell r="A2289" t="str">
            <v>BI_ST911</v>
          </cell>
          <cell r="B2289" t="str">
            <v>ST911</v>
          </cell>
          <cell r="C2289" t="str">
            <v>BI_ST911 - Beacon-Boulder #1 115kV T-Line Rebuild</v>
          </cell>
          <cell r="D2289" t="str">
            <v>ER_2622</v>
          </cell>
          <cell r="E2289" t="str">
            <v>2622</v>
          </cell>
          <cell r="F2289" t="str">
            <v>ER_2622 - Beacon-Boulder #1 115kV T-Line Rebuild</v>
          </cell>
          <cell r="G2289" t="str">
            <v>Transmission Construction - Compliance</v>
          </cell>
          <cell r="H2289" t="str">
            <v>T&amp;D Engineering</v>
          </cell>
          <cell r="I2289" t="str">
            <v>Mandatory &amp; Compliance</v>
          </cell>
        </row>
        <row r="2290">
          <cell r="A2290" t="str">
            <v>BI_ST912</v>
          </cell>
          <cell r="B2290" t="str">
            <v>ST912</v>
          </cell>
          <cell r="C2290" t="str">
            <v>BI_ST912 - Beacon-Boulder #1 115kV at Barker Rd</v>
          </cell>
          <cell r="D2290" t="str">
            <v>ER_2070</v>
          </cell>
          <cell r="E2290" t="str">
            <v>2070</v>
          </cell>
          <cell r="F2290" t="str">
            <v>ER_2070 - Trans/Dist/Sub Reimbursable Projects</v>
          </cell>
          <cell r="G2290" t="str">
            <v>T&amp;D Reimbursable</v>
          </cell>
          <cell r="H2290" t="str">
            <v>T&amp;D Engineering</v>
          </cell>
          <cell r="I2290" t="str">
            <v>Customer Requested</v>
          </cell>
        </row>
        <row r="2291">
          <cell r="A2291" t="str">
            <v>BI_ST915</v>
          </cell>
          <cell r="B2291" t="str">
            <v>ST915</v>
          </cell>
          <cell r="C2291" t="str">
            <v>BI_ST915 - West Plains transmission reinforcement</v>
          </cell>
          <cell r="D2291" t="str">
            <v>ER_2310</v>
          </cell>
          <cell r="E2291" t="str">
            <v>2310</v>
          </cell>
          <cell r="F2291" t="str">
            <v>ER_2310 - West Plains Transmission Reinforce</v>
          </cell>
          <cell r="G2291" t="str">
            <v>Transmission Construction - Compliance</v>
          </cell>
          <cell r="H2291" t="str">
            <v>T&amp;D Engineering</v>
          </cell>
          <cell r="I2291" t="str">
            <v>Mandatory &amp; Compliance</v>
          </cell>
        </row>
        <row r="2292">
          <cell r="A2292" t="str">
            <v>BI_ST916</v>
          </cell>
          <cell r="B2292" t="str">
            <v>ST916</v>
          </cell>
          <cell r="C2292" t="str">
            <v>BI_ST916 - Ross Park-3rd&amp;Hatch 115:Revise for GU(Hamilton St)</v>
          </cell>
          <cell r="D2292" t="str">
            <v>ER_2070</v>
          </cell>
          <cell r="E2292" t="str">
            <v>2070</v>
          </cell>
          <cell r="F2292" t="str">
            <v>ER_2070 - Trans/Dist/Sub Reimbursable Projects</v>
          </cell>
          <cell r="G2292" t="str">
            <v>T&amp;D Reimbursable</v>
          </cell>
          <cell r="H2292" t="str">
            <v>T&amp;D Engineering</v>
          </cell>
          <cell r="I2292" t="str">
            <v>Customer Requested</v>
          </cell>
        </row>
        <row r="2293">
          <cell r="A2293" t="str">
            <v>BI_ST917</v>
          </cell>
          <cell r="B2293" t="str">
            <v>ST917</v>
          </cell>
          <cell r="C2293" t="str">
            <v>BI_ST917 - Beacon PRC-002 (Transmission Integration)</v>
          </cell>
          <cell r="D2293" t="str">
            <v>ER_2608</v>
          </cell>
          <cell r="E2293" t="str">
            <v>2608</v>
          </cell>
          <cell r="F2293" t="str">
            <v>ER_2608 - Protection System Upgrades for PRC-002</v>
          </cell>
          <cell r="G2293" t="str">
            <v>Protection System Upgrade for PRC-002</v>
          </cell>
          <cell r="H2293" t="str">
            <v>T&amp;D Engineering</v>
          </cell>
          <cell r="I2293" t="str">
            <v>Mandatory &amp; Compliance</v>
          </cell>
        </row>
        <row r="2294">
          <cell r="A2294" t="str">
            <v>BI_ST961</v>
          </cell>
          <cell r="B2294" t="str">
            <v>ST961</v>
          </cell>
          <cell r="C2294" t="str">
            <v>BI_ST961 - Downtown West 115 Tap</v>
          </cell>
          <cell r="D2294" t="str">
            <v>ER_2274</v>
          </cell>
          <cell r="E2294" t="str">
            <v>2274</v>
          </cell>
          <cell r="F2294" t="str">
            <v>ER_2274 - New Substations</v>
          </cell>
          <cell r="G2294" t="str">
            <v>Substation - New Distribution Station Capacity Program</v>
          </cell>
          <cell r="H2294" t="str">
            <v>T&amp;D Engineering</v>
          </cell>
          <cell r="I2294" t="str">
            <v>Performance &amp; Capacity</v>
          </cell>
        </row>
        <row r="2295">
          <cell r="A2295" t="str">
            <v>BI_SY301</v>
          </cell>
          <cell r="B2295" t="str">
            <v>SY301</v>
          </cell>
          <cell r="C2295" t="str">
            <v>BI_SY301 - Nine Mile Resort Recreation Site</v>
          </cell>
          <cell r="D2295" t="str">
            <v>ER_6105</v>
          </cell>
          <cell r="E2295" t="str">
            <v>6105</v>
          </cell>
          <cell r="F2295" t="str">
            <v>ER_6105 - SR License &amp; Compliance Support</v>
          </cell>
          <cell r="G2295" t="str">
            <v>Regular Capital - Pre Business Case</v>
          </cell>
          <cell r="H2295" t="str">
            <v>No Function</v>
          </cell>
          <cell r="I2295" t="str">
            <v>No Driver</v>
          </cell>
        </row>
        <row r="2296">
          <cell r="A2296" t="str">
            <v>BI_SY302</v>
          </cell>
          <cell r="B2296" t="str">
            <v>SY302</v>
          </cell>
          <cell r="C2296" t="str">
            <v>BI_SY302 - Long Lake Dam Recreation Area</v>
          </cell>
          <cell r="D2296" t="str">
            <v>ER_6105</v>
          </cell>
          <cell r="E2296" t="str">
            <v>6105</v>
          </cell>
          <cell r="F2296" t="str">
            <v>ER_6105 - SR License &amp; Compliance Support</v>
          </cell>
          <cell r="G2296" t="str">
            <v>Regular Capital - Pre Business Case</v>
          </cell>
          <cell r="H2296" t="str">
            <v>No Function</v>
          </cell>
          <cell r="I2296" t="str">
            <v>No Driver</v>
          </cell>
        </row>
        <row r="2297">
          <cell r="A2297" t="str">
            <v>BI_SY617</v>
          </cell>
          <cell r="B2297" t="str">
            <v>SY617</v>
          </cell>
          <cell r="C2297" t="str">
            <v>BI_SY617 - Boulder Park Comm Connectivity</v>
          </cell>
          <cell r="D2297" t="str">
            <v>ER_5003</v>
          </cell>
          <cell r="E2297" t="str">
            <v>5003</v>
          </cell>
          <cell r="F2297" t="str">
            <v>ER_5003 - Communication Equip</v>
          </cell>
          <cell r="G2297" t="str">
            <v>Regular Capital - Pre Business Case</v>
          </cell>
          <cell r="H2297" t="str">
            <v>No Function</v>
          </cell>
          <cell r="I2297" t="str">
            <v>No Driver</v>
          </cell>
        </row>
        <row r="2298">
          <cell r="A2298" t="str">
            <v>BI_TG100</v>
          </cell>
          <cell r="B2298" t="str">
            <v>TG100</v>
          </cell>
          <cell r="C2298" t="str">
            <v>BI_TG100 - CS2  Unit Specific Capital Projects  require AFUDC</v>
          </cell>
          <cell r="D2298" t="str">
            <v>ER_4132</v>
          </cell>
          <cell r="E2298" t="str">
            <v>4132</v>
          </cell>
          <cell r="F2298" t="str">
            <v>ER_4132 - CS2 Capital Improvements</v>
          </cell>
          <cell r="G2298" t="str">
            <v>Coyote Springs LTSA</v>
          </cell>
          <cell r="H2298" t="str">
            <v>Generation Subfunction</v>
          </cell>
          <cell r="I2298" t="str">
            <v>Performance &amp; Capacity</v>
          </cell>
        </row>
        <row r="2299">
          <cell r="A2299" t="str">
            <v>BI_TG101</v>
          </cell>
          <cell r="B2299" t="str">
            <v>TG101</v>
          </cell>
          <cell r="C2299" t="str">
            <v>BI_TG101 - CS2 Shared/Common Capital Projects require AFUDC</v>
          </cell>
          <cell r="D2299" t="str">
            <v>ER_4114</v>
          </cell>
          <cell r="E2299" t="str">
            <v>4114</v>
          </cell>
          <cell r="F2299" t="str">
            <v>ER_4114 - CS2 Shared Capital</v>
          </cell>
          <cell r="G2299" t="str">
            <v>Regular Capital - Pre Business Case</v>
          </cell>
          <cell r="H2299" t="str">
            <v>No Function</v>
          </cell>
          <cell r="I2299" t="str">
            <v>No Driver</v>
          </cell>
        </row>
        <row r="2300">
          <cell r="A2300" t="str">
            <v>BI_TG301</v>
          </cell>
          <cell r="B2300" t="str">
            <v>TG301</v>
          </cell>
          <cell r="C2300" t="str">
            <v>BI_TG301 - Cap improvements shared &amp; common facilities at CS2</v>
          </cell>
          <cell r="D2300" t="str">
            <v>ER_4114</v>
          </cell>
          <cell r="E2300" t="str">
            <v>4114</v>
          </cell>
          <cell r="F2300" t="str">
            <v>ER_4114 - CS2 Shared Capital</v>
          </cell>
          <cell r="G2300" t="str">
            <v>Regular Capital - Pre Business Case</v>
          </cell>
          <cell r="H2300" t="str">
            <v>No Function</v>
          </cell>
          <cell r="I2300" t="str">
            <v>No Driver</v>
          </cell>
        </row>
        <row r="2301">
          <cell r="A2301" t="str">
            <v>BI_TG302</v>
          </cell>
          <cell r="B2301" t="str">
            <v>TG302</v>
          </cell>
          <cell r="C2301" t="str">
            <v>BI_TG302 - CS2 Capital Improvements</v>
          </cell>
          <cell r="D2301" t="str">
            <v>ER_4132</v>
          </cell>
          <cell r="E2301" t="str">
            <v>4132</v>
          </cell>
          <cell r="F2301" t="str">
            <v>ER_4132 - CS2 Capital Improvements</v>
          </cell>
          <cell r="G2301" t="str">
            <v>Coyote Springs LTSA</v>
          </cell>
          <cell r="H2301" t="str">
            <v>Generation Subfunction</v>
          </cell>
          <cell r="I2301" t="str">
            <v>Performance &amp; Capacity</v>
          </cell>
        </row>
        <row r="2302">
          <cell r="A2302" t="str">
            <v>BI_TG303</v>
          </cell>
          <cell r="B2302" t="str">
            <v>TG303</v>
          </cell>
          <cell r="C2302" t="str">
            <v>BI_TG303 - CS2 Insurance Recovery for Xfmr</v>
          </cell>
          <cell r="D2302" t="str">
            <v>ER_4132</v>
          </cell>
          <cell r="E2302" t="str">
            <v>4132</v>
          </cell>
          <cell r="F2302" t="str">
            <v>ER_4132 - CS2 Capital Improvements</v>
          </cell>
          <cell r="G2302" t="str">
            <v>Coyote Springs LTSA</v>
          </cell>
          <cell r="H2302" t="str">
            <v>Generation Subfunction</v>
          </cell>
          <cell r="I2302" t="str">
            <v>Performance &amp; Capacity</v>
          </cell>
        </row>
        <row r="2303">
          <cell r="A2303" t="str">
            <v>BI_TG304</v>
          </cell>
          <cell r="B2303" t="str">
            <v>TG304</v>
          </cell>
          <cell r="C2303" t="str">
            <v>BI_TG304 - CS2 Inlet Air System</v>
          </cell>
          <cell r="D2303" t="str">
            <v>ER_4167</v>
          </cell>
          <cell r="E2303" t="str">
            <v>4167</v>
          </cell>
          <cell r="F2303" t="str">
            <v>ER_4167 - CS2 Inlet Air System</v>
          </cell>
          <cell r="G2303" t="str">
            <v>CS2 Inlet Air Sys</v>
          </cell>
          <cell r="H2303" t="str">
            <v>Generation Subfunction</v>
          </cell>
          <cell r="I2303" t="str">
            <v>No Driver</v>
          </cell>
        </row>
        <row r="2304">
          <cell r="A2304" t="str">
            <v>BI_TG500</v>
          </cell>
          <cell r="B2304" t="str">
            <v>TG500</v>
          </cell>
          <cell r="C2304" t="str">
            <v>BI_TG500 - Coyote Springs 2 CT Rotor Replacement</v>
          </cell>
          <cell r="D2304" t="str">
            <v>ER_4235</v>
          </cell>
          <cell r="E2304" t="str">
            <v>4235</v>
          </cell>
          <cell r="F2304" t="str">
            <v>ER_4235 - Coyote Springs 2 CT Rotor Replacement</v>
          </cell>
          <cell r="G2304" t="str">
            <v>Coyote Springs 2 CT Rotor Replacement</v>
          </cell>
          <cell r="H2304" t="str">
            <v>Generation Subfunction</v>
          </cell>
          <cell r="I2304" t="str">
            <v>Failed Plant &amp; Operations</v>
          </cell>
        </row>
        <row r="2305">
          <cell r="A2305" t="str">
            <v>BI_TG745</v>
          </cell>
          <cell r="B2305" t="str">
            <v>TG745</v>
          </cell>
          <cell r="C2305" t="str">
            <v>BI_TG745 - CS2 GSU Transformer Swap</v>
          </cell>
          <cell r="D2305" t="str">
            <v>ER_4133</v>
          </cell>
          <cell r="E2305" t="str">
            <v>4133</v>
          </cell>
          <cell r="F2305" t="str">
            <v>ER_4133 - CS2/Generator Step Up Transformer Swap</v>
          </cell>
          <cell r="G2305" t="str">
            <v>Coyote Springs 2 - Failed Plant</v>
          </cell>
          <cell r="H2305" t="str">
            <v>Generation Subfunction</v>
          </cell>
          <cell r="I2305" t="str">
            <v>Failed Plant &amp; Operations</v>
          </cell>
        </row>
        <row r="2306">
          <cell r="A2306" t="str">
            <v>BI_TG801</v>
          </cell>
          <cell r="B2306" t="str">
            <v>TG801</v>
          </cell>
          <cell r="C2306" t="str">
            <v>BI_TG801 - CS2 LTSA Captial Add</v>
          </cell>
          <cell r="D2306" t="str">
            <v>ER_4142</v>
          </cell>
          <cell r="E2306" t="str">
            <v>4142</v>
          </cell>
          <cell r="F2306" t="str">
            <v>ER_4142 - CS2 LTSA Capital Add</v>
          </cell>
          <cell r="G2306" t="str">
            <v>Coyote Springs LTSA</v>
          </cell>
          <cell r="H2306" t="str">
            <v>Generation Subfunction</v>
          </cell>
          <cell r="I2306" t="str">
            <v>Performance &amp; Capacity</v>
          </cell>
        </row>
        <row r="2307">
          <cell r="A2307" t="str">
            <v>BI_TG901</v>
          </cell>
          <cell r="B2307" t="str">
            <v>TG901</v>
          </cell>
          <cell r="C2307" t="str">
            <v>BI_TG901 - Deferred cash payments assoc with CS2 LTSA</v>
          </cell>
          <cell r="D2307" t="str">
            <v>ER_4143</v>
          </cell>
          <cell r="E2307" t="str">
            <v>4143</v>
          </cell>
          <cell r="F2307" t="str">
            <v>ER_4143 - CS2 LTSA Cash Accrual</v>
          </cell>
          <cell r="G2307" t="str">
            <v>Coyote Springs LTSA</v>
          </cell>
          <cell r="H2307" t="str">
            <v>Generation Subfunction</v>
          </cell>
          <cell r="I2307" t="str">
            <v>Performance &amp; Capacity</v>
          </cell>
        </row>
        <row r="2308">
          <cell r="A2308" t="str">
            <v>BI_TG902</v>
          </cell>
          <cell r="B2308" t="str">
            <v>TG902</v>
          </cell>
          <cell r="C2308" t="str">
            <v>BI_TG902 - CS2 Single Phase Transformer</v>
          </cell>
          <cell r="D2308" t="str">
            <v>ER_4206</v>
          </cell>
          <cell r="E2308" t="str">
            <v>4206</v>
          </cell>
          <cell r="F2308" t="str">
            <v>ER_4206 - CS2 Single Phase Transformer</v>
          </cell>
          <cell r="G2308" t="str">
            <v>CS2 Single Phase Transformer</v>
          </cell>
          <cell r="H2308" t="str">
            <v>Generation Subfunction</v>
          </cell>
          <cell r="I2308" t="str">
            <v>Failed Plant &amp; Operations</v>
          </cell>
        </row>
        <row r="2309">
          <cell r="A2309" t="str">
            <v>BI_UG001</v>
          </cell>
          <cell r="B2309" t="str">
            <v>UG001</v>
          </cell>
          <cell r="C2309" t="str">
            <v>BI_UG001 - Lancaster Fixed Assets transfer frm AE to AVA Corp</v>
          </cell>
          <cell r="D2309" t="str">
            <v>ER_4145</v>
          </cell>
          <cell r="E2309" t="str">
            <v>4145</v>
          </cell>
          <cell r="F2309" t="str">
            <v>ER_4145 - Lancaster Plant Generation</v>
          </cell>
          <cell r="G2309" t="str">
            <v>Regular Capital - Pre Business Case</v>
          </cell>
          <cell r="H2309" t="str">
            <v>No Function</v>
          </cell>
          <cell r="I2309" t="str">
            <v>No Driver</v>
          </cell>
        </row>
        <row r="2310">
          <cell r="A2310" t="str">
            <v>BI_UG002</v>
          </cell>
          <cell r="B2310" t="str">
            <v>UG002</v>
          </cell>
          <cell r="C2310" t="str">
            <v>BI_UG002 - Lancaster Plant BA Signal</v>
          </cell>
          <cell r="D2310" t="str">
            <v>ER_4145</v>
          </cell>
          <cell r="E2310" t="str">
            <v>4145</v>
          </cell>
          <cell r="F2310" t="str">
            <v>ER_4145 - Lancaster Plant Generation</v>
          </cell>
          <cell r="G2310" t="str">
            <v>Regular Capital - Pre Business Case</v>
          </cell>
          <cell r="H2310" t="str">
            <v>No Function</v>
          </cell>
          <cell r="I2310" t="str">
            <v>No Driver</v>
          </cell>
        </row>
        <row r="2311">
          <cell r="A2311" t="str">
            <v>BI_WC100</v>
          </cell>
          <cell r="B2311" t="str">
            <v>WC100</v>
          </cell>
          <cell r="C2311" t="str">
            <v>BI_WC100 - Microwave to Addy - Access Control &amp; Sub Integ</v>
          </cell>
          <cell r="D2311" t="str">
            <v>ER_2606</v>
          </cell>
          <cell r="E2311" t="str">
            <v>2606</v>
          </cell>
          <cell r="F2311" t="str">
            <v>ER_2606 - SCADA to all Substations</v>
          </cell>
          <cell r="G2311" t="str">
            <v>Substation - New Distribution Station Capacity Program</v>
          </cell>
          <cell r="H2311" t="str">
            <v>T&amp;D Engineering</v>
          </cell>
          <cell r="I2311" t="str">
            <v>Performance &amp; Capacity</v>
          </cell>
        </row>
        <row r="2312">
          <cell r="A2312" t="str">
            <v>BI_WC101</v>
          </cell>
          <cell r="B2312" t="str">
            <v>WC101</v>
          </cell>
          <cell r="C2312" t="str">
            <v>BI_WC101 - Microwave to Addy - Network Comm &amp; Security Camera</v>
          </cell>
          <cell r="D2312" t="str">
            <v>ER_2606</v>
          </cell>
          <cell r="E2312" t="str">
            <v>2606</v>
          </cell>
          <cell r="F2312" t="str">
            <v>ER_2606 - SCADA to all Substations</v>
          </cell>
          <cell r="G2312" t="str">
            <v>Substation - New Distribution Station Capacity Program</v>
          </cell>
          <cell r="H2312" t="str">
            <v>T&amp;D Engineering</v>
          </cell>
          <cell r="I2312" t="str">
            <v>Performance &amp; Capacity</v>
          </cell>
        </row>
        <row r="2313">
          <cell r="A2313" t="str">
            <v>BI_WD001</v>
          </cell>
          <cell r="B2313" t="str">
            <v>WD001</v>
          </cell>
          <cell r="C2313" t="str">
            <v>BI_WD001 - Recond 2 Mi CLV12F2 for ORI12F1</v>
          </cell>
          <cell r="D2313" t="str">
            <v>ER_2514</v>
          </cell>
          <cell r="E2313" t="str">
            <v>2514</v>
          </cell>
          <cell r="F2313" t="str">
            <v>ER_2514 - Distribution - Spokane North &amp; West</v>
          </cell>
          <cell r="G2313" t="str">
            <v>Distribution System Enhancements</v>
          </cell>
          <cell r="H2313" t="str">
            <v>T&amp;D Engineering</v>
          </cell>
          <cell r="I2313" t="str">
            <v>Performance &amp; Capacity</v>
          </cell>
        </row>
        <row r="2314">
          <cell r="A2314" t="str">
            <v>BI_WD002</v>
          </cell>
          <cell r="B2314" t="str">
            <v>WD002</v>
          </cell>
          <cell r="C2314" t="str">
            <v>BI_WD002 - CLV34F1 Hwy 25N Reconductor</v>
          </cell>
          <cell r="D2314" t="str">
            <v>ER_2514</v>
          </cell>
          <cell r="E2314" t="str">
            <v>2514</v>
          </cell>
          <cell r="F2314" t="str">
            <v>ER_2514 - Distribution - Spokane North &amp; West</v>
          </cell>
          <cell r="G2314" t="str">
            <v>Distribution System Enhancements</v>
          </cell>
          <cell r="H2314" t="str">
            <v>T&amp;D Engineering</v>
          </cell>
          <cell r="I2314" t="str">
            <v>Performance &amp; Capacity</v>
          </cell>
        </row>
        <row r="2315">
          <cell r="A2315" t="str">
            <v>BI_WD003</v>
          </cell>
          <cell r="B2315" t="str">
            <v>WD003</v>
          </cell>
          <cell r="C2315" t="str">
            <v>BI_WD003 - GIF 34F1 Neutral Replacement</v>
          </cell>
          <cell r="D2315" t="str">
            <v>ER_2514</v>
          </cell>
          <cell r="E2315" t="str">
            <v>2514</v>
          </cell>
          <cell r="F2315" t="str">
            <v>ER_2514 - Distribution - Spokane North &amp; West</v>
          </cell>
          <cell r="G2315" t="str">
            <v>Distribution System Enhancements</v>
          </cell>
          <cell r="H2315" t="str">
            <v>T&amp;D Engineering</v>
          </cell>
          <cell r="I2315" t="str">
            <v>Performance &amp; Capacity</v>
          </cell>
        </row>
        <row r="2316">
          <cell r="A2316" t="str">
            <v>BI_WD004</v>
          </cell>
          <cell r="B2316" t="str">
            <v>WD004</v>
          </cell>
          <cell r="C2316" t="str">
            <v>BI_WD004 - Orin 12F3 Recond 2.4 mi</v>
          </cell>
          <cell r="D2316" t="str">
            <v>ER_2514</v>
          </cell>
          <cell r="E2316" t="str">
            <v>2514</v>
          </cell>
          <cell r="F2316" t="str">
            <v>ER_2514 - Distribution - Spokane North &amp; West</v>
          </cell>
          <cell r="G2316" t="str">
            <v>Distribution System Enhancements</v>
          </cell>
          <cell r="H2316" t="str">
            <v>T&amp;D Engineering</v>
          </cell>
          <cell r="I2316" t="str">
            <v>Performance &amp; Capacity</v>
          </cell>
        </row>
        <row r="2317">
          <cell r="A2317" t="str">
            <v>BI_WD005</v>
          </cell>
          <cell r="B2317" t="str">
            <v>WD005</v>
          </cell>
          <cell r="C2317" t="str">
            <v>BI_WD005 - Gifford 34F2</v>
          </cell>
          <cell r="D2317" t="str">
            <v>ER_2414</v>
          </cell>
          <cell r="E2317" t="str">
            <v>2414</v>
          </cell>
          <cell r="F2317" t="str">
            <v>ER_2414 - Sys-Dist Reliability-Improve Worst Fdrs</v>
          </cell>
          <cell r="G2317" t="str">
            <v>Distribution System Enhancements</v>
          </cell>
          <cell r="H2317" t="str">
            <v>T&amp;D Engineering</v>
          </cell>
          <cell r="I2317" t="str">
            <v>Performance &amp; Capacity</v>
          </cell>
        </row>
        <row r="2318">
          <cell r="A2318" t="str">
            <v>BI_WD006</v>
          </cell>
          <cell r="B2318" t="str">
            <v>WD006</v>
          </cell>
          <cell r="C2318" t="str">
            <v>BI_WD006 - Gifford 34F1 (Fruitland)</v>
          </cell>
          <cell r="D2318" t="str">
            <v>ER_2414</v>
          </cell>
          <cell r="E2318" t="str">
            <v>2414</v>
          </cell>
          <cell r="F2318" t="str">
            <v>ER_2414 - Sys-Dist Reliability-Improve Worst Fdrs</v>
          </cell>
          <cell r="G2318" t="str">
            <v>Distribution System Enhancements</v>
          </cell>
          <cell r="H2318" t="str">
            <v>T&amp;D Engineering</v>
          </cell>
          <cell r="I2318" t="str">
            <v>Performance &amp; Capacity</v>
          </cell>
        </row>
        <row r="2319">
          <cell r="A2319" t="str">
            <v>BI_WD007</v>
          </cell>
          <cell r="B2319" t="str">
            <v>WD007</v>
          </cell>
          <cell r="C2319" t="str">
            <v>BI_WD007 - Colville 34F1</v>
          </cell>
          <cell r="D2319" t="str">
            <v>ER_2414</v>
          </cell>
          <cell r="E2319" t="str">
            <v>2414</v>
          </cell>
          <cell r="F2319" t="str">
            <v>ER_2414 - Sys-Dist Reliability-Improve Worst Fdrs</v>
          </cell>
          <cell r="G2319" t="str">
            <v>Distribution System Enhancements</v>
          </cell>
          <cell r="H2319" t="str">
            <v>T&amp;D Engineering</v>
          </cell>
          <cell r="I2319" t="str">
            <v>Performance &amp; Capacity</v>
          </cell>
        </row>
        <row r="2320">
          <cell r="A2320" t="str">
            <v>BI_WD008</v>
          </cell>
          <cell r="B2320" t="str">
            <v>WD008</v>
          </cell>
          <cell r="C2320" t="str">
            <v>BI_WD008 - Spirit 12F1-Support Voltage</v>
          </cell>
          <cell r="D2320" t="str">
            <v>ER_2365</v>
          </cell>
          <cell r="E2320" t="str">
            <v>2365</v>
          </cell>
          <cell r="F2320" t="str">
            <v>ER_2365 - Spirit 115 Sub- Incr Xfmr Capacity</v>
          </cell>
          <cell r="G2320" t="str">
            <v>Regular Capital - Pre Business Case</v>
          </cell>
          <cell r="H2320" t="str">
            <v>No Function</v>
          </cell>
          <cell r="I2320" t="str">
            <v>No Driver</v>
          </cell>
        </row>
        <row r="2321">
          <cell r="A2321" t="str">
            <v>BI_WD009</v>
          </cell>
          <cell r="B2321" t="str">
            <v>WD009</v>
          </cell>
          <cell r="C2321" t="str">
            <v>BI_WD009 - Colville 12F2  Recond 2 mi</v>
          </cell>
          <cell r="D2321" t="str">
            <v>ER_2514</v>
          </cell>
          <cell r="E2321" t="str">
            <v>2514</v>
          </cell>
          <cell r="F2321" t="str">
            <v>ER_2514 - Distribution - Spokane North &amp; West</v>
          </cell>
          <cell r="G2321" t="str">
            <v>Distribution System Enhancements</v>
          </cell>
          <cell r="H2321" t="str">
            <v>T&amp;D Engineering</v>
          </cell>
          <cell r="I2321" t="str">
            <v>Performance &amp; Capacity</v>
          </cell>
        </row>
        <row r="2322">
          <cell r="A2322" t="str">
            <v>BI_WD010</v>
          </cell>
          <cell r="B2322" t="str">
            <v>WD010</v>
          </cell>
          <cell r="C2322" t="str">
            <v>BI_WD010 - Chewelah Sub Rebuild Distribution switching</v>
          </cell>
          <cell r="D2322" t="str">
            <v>ER_2336</v>
          </cell>
          <cell r="E2322" t="str">
            <v>2336</v>
          </cell>
          <cell r="F2322" t="str">
            <v>ER_2336 - System - Replace Dist Power Xfmrs</v>
          </cell>
          <cell r="G2322" t="str">
            <v>Substation - New Distribution Station Capacity Program</v>
          </cell>
          <cell r="H2322" t="str">
            <v>T&amp;D Engineering</v>
          </cell>
          <cell r="I2322" t="str">
            <v>Performance &amp; Capacity</v>
          </cell>
        </row>
        <row r="2323">
          <cell r="A2323" t="str">
            <v>BI_WD101</v>
          </cell>
          <cell r="B2323" t="str">
            <v>WD101</v>
          </cell>
          <cell r="C2323" t="str">
            <v>BI_WD101 - Kettle Falls 12F2 WA</v>
          </cell>
          <cell r="D2323" t="str">
            <v>ER_2414</v>
          </cell>
          <cell r="E2323" t="str">
            <v>2414</v>
          </cell>
          <cell r="F2323" t="str">
            <v>ER_2414 - Sys-Dist Reliability-Improve Worst Fdrs</v>
          </cell>
          <cell r="G2323" t="str">
            <v>Distribution System Enhancements</v>
          </cell>
          <cell r="H2323" t="str">
            <v>T&amp;D Engineering</v>
          </cell>
          <cell r="I2323" t="str">
            <v>Performance &amp; Capacity</v>
          </cell>
        </row>
        <row r="2324">
          <cell r="A2324" t="str">
            <v>BI_WD102</v>
          </cell>
          <cell r="B2324" t="str">
            <v>WD102</v>
          </cell>
          <cell r="C2324" t="str">
            <v>BI_WD102 - Colville 12F2 Reinf 34F1 Tie</v>
          </cell>
          <cell r="D2324" t="str">
            <v>ER_2514</v>
          </cell>
          <cell r="E2324" t="str">
            <v>2514</v>
          </cell>
          <cell r="F2324" t="str">
            <v>ER_2514 - Distribution - Spokane North &amp; West</v>
          </cell>
          <cell r="G2324" t="str">
            <v>Distribution System Enhancements</v>
          </cell>
          <cell r="H2324" t="str">
            <v>T&amp;D Engineering</v>
          </cell>
          <cell r="I2324" t="str">
            <v>Performance &amp; Capacity</v>
          </cell>
        </row>
        <row r="2325">
          <cell r="A2325" t="str">
            <v>BI_WD103</v>
          </cell>
          <cell r="B2325" t="str">
            <v>WD103</v>
          </cell>
          <cell r="C2325" t="str">
            <v>BI_WD103 - CHW 12F2 - Recond 0.25 mi - Town</v>
          </cell>
          <cell r="D2325" t="str">
            <v>ER_2514</v>
          </cell>
          <cell r="E2325" t="str">
            <v>2514</v>
          </cell>
          <cell r="F2325" t="str">
            <v>ER_2514 - Distribution - Spokane North &amp; West</v>
          </cell>
          <cell r="G2325" t="str">
            <v>Distribution System Enhancements</v>
          </cell>
          <cell r="H2325" t="str">
            <v>T&amp;D Engineering</v>
          </cell>
          <cell r="I2325" t="str">
            <v>Performance &amp; Capacity</v>
          </cell>
        </row>
        <row r="2326">
          <cell r="A2326" t="str">
            <v>BI_WD104</v>
          </cell>
          <cell r="B2326" t="str">
            <v>WD104</v>
          </cell>
          <cell r="C2326" t="str">
            <v>BI_WD104 - CHW 12F2 - Angel Pk Recond 0.75 mi</v>
          </cell>
          <cell r="D2326" t="str">
            <v>ER_2514</v>
          </cell>
          <cell r="E2326" t="str">
            <v>2514</v>
          </cell>
          <cell r="F2326" t="str">
            <v>ER_2514 - Distribution - Spokane North &amp; West</v>
          </cell>
          <cell r="G2326" t="str">
            <v>Distribution System Enhancements</v>
          </cell>
          <cell r="H2326" t="str">
            <v>T&amp;D Engineering</v>
          </cell>
          <cell r="I2326" t="str">
            <v>Performance &amp; Capacity</v>
          </cell>
        </row>
        <row r="2327">
          <cell r="A2327" t="str">
            <v>BI_WD105</v>
          </cell>
          <cell r="B2327" t="str">
            <v>WD105</v>
          </cell>
          <cell r="C2327" t="str">
            <v>BI_WD105 - Orin 12F1 and Colville 12F2 Viper Midline</v>
          </cell>
          <cell r="D2327" t="str">
            <v>ER_2514</v>
          </cell>
          <cell r="E2327" t="str">
            <v>2514</v>
          </cell>
          <cell r="F2327" t="str">
            <v>ER_2514 - Distribution - Spokane North &amp; West</v>
          </cell>
          <cell r="G2327" t="str">
            <v>Distribution System Enhancements</v>
          </cell>
          <cell r="H2327" t="str">
            <v>T&amp;D Engineering</v>
          </cell>
          <cell r="I2327" t="str">
            <v>Performance &amp; Capacity</v>
          </cell>
        </row>
        <row r="2328">
          <cell r="A2328" t="str">
            <v>BI_WD201</v>
          </cell>
          <cell r="B2328" t="str">
            <v>WD201</v>
          </cell>
          <cell r="C2328" t="str">
            <v>BI_WD201 - Orin 12F3 WA</v>
          </cell>
          <cell r="D2328" t="str">
            <v>ER_2414</v>
          </cell>
          <cell r="E2328" t="str">
            <v>2414</v>
          </cell>
          <cell r="F2328" t="str">
            <v>ER_2414 - Sys-Dist Reliability-Improve Worst Fdrs</v>
          </cell>
          <cell r="G2328" t="str">
            <v>Distribution System Enhancements</v>
          </cell>
          <cell r="H2328" t="str">
            <v>T&amp;D Engineering</v>
          </cell>
          <cell r="I2328" t="str">
            <v>Performance &amp; Capacity</v>
          </cell>
        </row>
        <row r="2329">
          <cell r="A2329" t="str">
            <v>BI_WD202</v>
          </cell>
          <cell r="B2329" t="str">
            <v>WD202</v>
          </cell>
          <cell r="C2329" t="str">
            <v>BI_WD202 - Valley 12F3 WA</v>
          </cell>
          <cell r="D2329" t="str">
            <v>ER_2414</v>
          </cell>
          <cell r="E2329" t="str">
            <v>2414</v>
          </cell>
          <cell r="F2329" t="str">
            <v>ER_2414 - Sys-Dist Reliability-Improve Worst Fdrs</v>
          </cell>
          <cell r="G2329" t="str">
            <v>Distribution System Enhancements</v>
          </cell>
          <cell r="H2329" t="str">
            <v>T&amp;D Engineering</v>
          </cell>
          <cell r="I2329" t="str">
            <v>Performance &amp; Capacity</v>
          </cell>
        </row>
        <row r="2330">
          <cell r="A2330" t="str">
            <v>BI_WD203</v>
          </cell>
          <cell r="B2330" t="str">
            <v>WD203</v>
          </cell>
          <cell r="C2330" t="str">
            <v>BI_WD203 - Colville 12F2 Tie to Greenwood</v>
          </cell>
          <cell r="D2330" t="str">
            <v>ER_2514</v>
          </cell>
          <cell r="E2330" t="str">
            <v>2514</v>
          </cell>
          <cell r="F2330" t="str">
            <v>ER_2514 - Distribution - Spokane North &amp; West</v>
          </cell>
          <cell r="G2330" t="str">
            <v>Distribution System Enhancements</v>
          </cell>
          <cell r="H2330" t="str">
            <v>T&amp;D Engineering</v>
          </cell>
          <cell r="I2330" t="str">
            <v>Performance &amp; Capacity</v>
          </cell>
        </row>
        <row r="2331">
          <cell r="A2331" t="str">
            <v>BI_WD204</v>
          </cell>
          <cell r="B2331" t="str">
            <v>WD204</v>
          </cell>
          <cell r="C2331" t="str">
            <v>BI_WD204 - Gifford 34F1 Tie</v>
          </cell>
          <cell r="D2331" t="str">
            <v>ER_2514</v>
          </cell>
          <cell r="E2331" t="str">
            <v>2514</v>
          </cell>
          <cell r="F2331" t="str">
            <v>ER_2514 - Distribution - Spokane North &amp; West</v>
          </cell>
          <cell r="G2331" t="str">
            <v>Distribution System Enhancements</v>
          </cell>
          <cell r="H2331" t="str">
            <v>T&amp;D Engineering</v>
          </cell>
          <cell r="I2331" t="str">
            <v>Performance &amp; Capacity</v>
          </cell>
        </row>
        <row r="2332">
          <cell r="A2332" t="str">
            <v>BI_WD205</v>
          </cell>
          <cell r="B2332" t="str">
            <v>WD205</v>
          </cell>
          <cell r="C2332" t="str">
            <v>BI_WD205 - Orin 12F2 Recond 1.2 mi</v>
          </cell>
          <cell r="D2332" t="str">
            <v>ER_2514</v>
          </cell>
          <cell r="E2332" t="str">
            <v>2514</v>
          </cell>
          <cell r="F2332" t="str">
            <v>ER_2514 - Distribution - Spokane North &amp; West</v>
          </cell>
          <cell r="G2332" t="str">
            <v>Distribution System Enhancements</v>
          </cell>
          <cell r="H2332" t="str">
            <v>T&amp;D Engineering</v>
          </cell>
          <cell r="I2332" t="str">
            <v>Performance &amp; Capacity</v>
          </cell>
        </row>
        <row r="2333">
          <cell r="A2333" t="str">
            <v>BI_WD206</v>
          </cell>
          <cell r="B2333" t="str">
            <v>WD206</v>
          </cell>
          <cell r="C2333" t="str">
            <v>BI_WD206 - CLV 34F1 - Kelly Hill Rbld</v>
          </cell>
          <cell r="D2333" t="str">
            <v>ER_2514</v>
          </cell>
          <cell r="E2333" t="str">
            <v>2514</v>
          </cell>
          <cell r="F2333" t="str">
            <v>ER_2514 - Distribution - Spokane North &amp; West</v>
          </cell>
          <cell r="G2333" t="str">
            <v>Distribution System Enhancements</v>
          </cell>
          <cell r="H2333" t="str">
            <v>T&amp;D Engineering</v>
          </cell>
          <cell r="I2333" t="str">
            <v>Performance &amp; Capacity</v>
          </cell>
        </row>
        <row r="2334">
          <cell r="A2334" t="str">
            <v>BI_WD207</v>
          </cell>
          <cell r="B2334" t="str">
            <v>WD207</v>
          </cell>
          <cell r="C2334" t="str">
            <v>BI_WD207 - CHW 12F2 - Flowery Trail Recond</v>
          </cell>
          <cell r="D2334" t="str">
            <v>ER_2514</v>
          </cell>
          <cell r="E2334" t="str">
            <v>2514</v>
          </cell>
          <cell r="F2334" t="str">
            <v>ER_2514 - Distribution - Spokane North &amp; West</v>
          </cell>
          <cell r="G2334" t="str">
            <v>Distribution System Enhancements</v>
          </cell>
          <cell r="H2334" t="str">
            <v>T&amp;D Engineering</v>
          </cell>
          <cell r="I2334" t="str">
            <v>Performance &amp; Capacity</v>
          </cell>
        </row>
        <row r="2335">
          <cell r="A2335" t="str">
            <v>BI_WD208</v>
          </cell>
          <cell r="B2335" t="str">
            <v>WD208</v>
          </cell>
          <cell r="C2335" t="str">
            <v>BI_WD208 - GIF 34F1&amp;2, CLV 34F1 - 3 Midlines</v>
          </cell>
          <cell r="D2335" t="str">
            <v>ER_2514</v>
          </cell>
          <cell r="E2335" t="str">
            <v>2514</v>
          </cell>
          <cell r="F2335" t="str">
            <v>ER_2514 - Distribution - Spokane North &amp; West</v>
          </cell>
          <cell r="G2335" t="str">
            <v>Distribution System Enhancements</v>
          </cell>
          <cell r="H2335" t="str">
            <v>T&amp;D Engineering</v>
          </cell>
          <cell r="I2335" t="str">
            <v>Performance &amp; Capacity</v>
          </cell>
        </row>
        <row r="2336">
          <cell r="A2336" t="str">
            <v>BI_WD300</v>
          </cell>
          <cell r="B2336" t="str">
            <v>WD300</v>
          </cell>
          <cell r="C2336" t="str">
            <v>BI_WD300 - Colville 12F2 - Reconductor 1.25 Miles</v>
          </cell>
          <cell r="D2336" t="str">
            <v>ER_2224</v>
          </cell>
          <cell r="E2336" t="str">
            <v>2224</v>
          </cell>
          <cell r="F2336" t="str">
            <v>ER_2224 - Colville 12F2 Reconductor</v>
          </cell>
          <cell r="G2336" t="str">
            <v>Regular Capital - Pre Business Case</v>
          </cell>
          <cell r="H2336" t="str">
            <v>No Function</v>
          </cell>
          <cell r="I2336" t="str">
            <v>No Driver</v>
          </cell>
        </row>
        <row r="2337">
          <cell r="A2337" t="str">
            <v>BI_WD301</v>
          </cell>
          <cell r="B2337" t="str">
            <v>WD301</v>
          </cell>
          <cell r="C2337" t="str">
            <v>BI_WD301 - Colville 34F1-Transfer Valley Asphalt</v>
          </cell>
          <cell r="D2337" t="str">
            <v>ER_2367</v>
          </cell>
          <cell r="E2337" t="str">
            <v>2367</v>
          </cell>
          <cell r="F2337" t="str">
            <v>ER_2367 - Colville 34F1-Transfer Valley Asphalt</v>
          </cell>
          <cell r="G2337" t="str">
            <v>Regular Capital - Pre Business Case</v>
          </cell>
          <cell r="H2337" t="str">
            <v>No Function</v>
          </cell>
          <cell r="I2337" t="str">
            <v>No Driver</v>
          </cell>
        </row>
        <row r="2338">
          <cell r="A2338" t="str">
            <v>BI_WD302</v>
          </cell>
          <cell r="B2338" t="str">
            <v>WD302</v>
          </cell>
          <cell r="C2338" t="str">
            <v>BI_WD302 - GRN 12F2 Recond 4.1 mi Old Kettle Rd</v>
          </cell>
          <cell r="D2338" t="str">
            <v>ER_2514</v>
          </cell>
          <cell r="E2338" t="str">
            <v>2514</v>
          </cell>
          <cell r="F2338" t="str">
            <v>ER_2514 - Distribution - Spokane North &amp; West</v>
          </cell>
          <cell r="G2338" t="str">
            <v>Distribution System Enhancements</v>
          </cell>
          <cell r="H2338" t="str">
            <v>T&amp;D Engineering</v>
          </cell>
          <cell r="I2338" t="str">
            <v>Performance &amp; Capacity</v>
          </cell>
        </row>
        <row r="2339">
          <cell r="A2339" t="str">
            <v>BI_WD303</v>
          </cell>
          <cell r="B2339" t="str">
            <v>WD303</v>
          </cell>
          <cell r="C2339" t="str">
            <v>BI_WD303 - CHE Midline Regs</v>
          </cell>
          <cell r="D2339" t="str">
            <v>ER_2514</v>
          </cell>
          <cell r="E2339" t="str">
            <v>2514</v>
          </cell>
          <cell r="F2339" t="str">
            <v>ER_2514 - Distribution - Spokane North &amp; West</v>
          </cell>
          <cell r="G2339" t="str">
            <v>Distribution System Enhancements</v>
          </cell>
          <cell r="H2339" t="str">
            <v>T&amp;D Engineering</v>
          </cell>
          <cell r="I2339" t="str">
            <v>Performance &amp; Capacity</v>
          </cell>
        </row>
        <row r="2340">
          <cell r="A2340" t="str">
            <v>BI_WD304</v>
          </cell>
          <cell r="B2340" t="str">
            <v>WD304</v>
          </cell>
          <cell r="C2340" t="str">
            <v>BI_WD304 - CHW12F3 - ARD12F2 FDR Tie (5 Mi UG)</v>
          </cell>
          <cell r="D2340" t="str">
            <v>ER_2514</v>
          </cell>
          <cell r="E2340" t="str">
            <v>2514</v>
          </cell>
          <cell r="F2340" t="str">
            <v>ER_2514 - Distribution - Spokane North &amp; West</v>
          </cell>
          <cell r="G2340" t="str">
            <v>Distribution System Enhancements</v>
          </cell>
          <cell r="H2340" t="str">
            <v>T&amp;D Engineering</v>
          </cell>
          <cell r="I2340" t="str">
            <v>Performance &amp; Capacity</v>
          </cell>
        </row>
        <row r="2341">
          <cell r="A2341" t="str">
            <v>BI_WD305</v>
          </cell>
          <cell r="B2341" t="str">
            <v>WD305</v>
          </cell>
          <cell r="C2341" t="str">
            <v>BI_WD305 - CLV34F1 - Midline</v>
          </cell>
          <cell r="D2341" t="str">
            <v>ER_2514</v>
          </cell>
          <cell r="E2341" t="str">
            <v>2514</v>
          </cell>
          <cell r="F2341" t="str">
            <v>ER_2514 - Distribution - Spokane North &amp; West</v>
          </cell>
          <cell r="G2341" t="str">
            <v>Distribution System Enhancements</v>
          </cell>
          <cell r="H2341" t="str">
            <v>T&amp;D Engineering</v>
          </cell>
          <cell r="I2341" t="str">
            <v>Performance &amp; Capacity</v>
          </cell>
        </row>
        <row r="2342">
          <cell r="A2342" t="str">
            <v>BI_WD306</v>
          </cell>
          <cell r="B2342" t="str">
            <v>WD306</v>
          </cell>
          <cell r="C2342" t="str">
            <v>BI_WD306 - CHW12F4 Recond near Ctnwd Road</v>
          </cell>
          <cell r="D2342" t="str">
            <v>ER_2514</v>
          </cell>
          <cell r="E2342" t="str">
            <v>2514</v>
          </cell>
          <cell r="F2342" t="str">
            <v>ER_2514 - Distribution - Spokane North &amp; West</v>
          </cell>
          <cell r="G2342" t="str">
            <v>Distribution System Enhancements</v>
          </cell>
          <cell r="H2342" t="str">
            <v>T&amp;D Engineering</v>
          </cell>
          <cell r="I2342" t="str">
            <v>Performance &amp; Capacity</v>
          </cell>
        </row>
        <row r="2343">
          <cell r="A2343" t="str">
            <v>BI_WD307</v>
          </cell>
          <cell r="B2343" t="str">
            <v>WD307</v>
          </cell>
          <cell r="C2343" t="str">
            <v>BI_WD307 - Spirit 12 F1 Feeder Upgrade</v>
          </cell>
          <cell r="D2343" t="str">
            <v>ER_2470</v>
          </cell>
          <cell r="E2343" t="str">
            <v>2470</v>
          </cell>
          <cell r="F2343" t="str">
            <v>ER_2470 - Dist Grid Modernization</v>
          </cell>
          <cell r="G2343" t="str">
            <v>Distribution Grid Modernization</v>
          </cell>
          <cell r="H2343" t="str">
            <v>T&amp;D Operations</v>
          </cell>
          <cell r="I2343" t="str">
            <v>Asset Condition</v>
          </cell>
        </row>
        <row r="2344">
          <cell r="A2344" t="str">
            <v>BI_WD308</v>
          </cell>
          <cell r="B2344" t="str">
            <v>WD308</v>
          </cell>
          <cell r="C2344" t="str">
            <v>BI_WD308 - Turtle Meter Replacement</v>
          </cell>
          <cell r="D2344" t="str">
            <v>ER_2588</v>
          </cell>
          <cell r="E2344" t="str">
            <v>2588</v>
          </cell>
          <cell r="F2344" t="str">
            <v>ER_2588 - Turtle Meter Replacement</v>
          </cell>
          <cell r="G2344" t="str">
            <v>Regular Capital - Pre Business Case</v>
          </cell>
          <cell r="H2344" t="str">
            <v>No Function</v>
          </cell>
          <cell r="I2344" t="str">
            <v>No Driver</v>
          </cell>
        </row>
        <row r="2345">
          <cell r="A2345" t="str">
            <v>BI_WD309</v>
          </cell>
          <cell r="B2345" t="str">
            <v>WD309</v>
          </cell>
          <cell r="C2345" t="str">
            <v>BI_WD309 - Elec Meter Replacement Non Revenue</v>
          </cell>
          <cell r="D2345" t="str">
            <v>ER_2073</v>
          </cell>
          <cell r="E2345" t="str">
            <v>2073</v>
          </cell>
          <cell r="F2345" t="str">
            <v>ER_2073 - Elec Meter Replacement Non Revenue</v>
          </cell>
          <cell r="G2345" t="str">
            <v>Meter Minor Blanket</v>
          </cell>
          <cell r="H2345" t="str">
            <v>T&amp;D Operations</v>
          </cell>
          <cell r="I2345" t="str">
            <v>Failed Plant &amp; Operations</v>
          </cell>
        </row>
        <row r="2346">
          <cell r="A2346" t="str">
            <v>BI_WD400</v>
          </cell>
          <cell r="B2346" t="str">
            <v>WD400</v>
          </cell>
          <cell r="C2346" t="str">
            <v>BI_WD400 - Spirit 12F1 WA</v>
          </cell>
          <cell r="D2346" t="str">
            <v>ER_2414</v>
          </cell>
          <cell r="E2346" t="str">
            <v>2414</v>
          </cell>
          <cell r="F2346" t="str">
            <v>ER_2414 - Sys-Dist Reliability-Improve Worst Fdrs</v>
          </cell>
          <cell r="G2346" t="str">
            <v>Distribution System Enhancements</v>
          </cell>
          <cell r="H2346" t="str">
            <v>T&amp;D Engineering</v>
          </cell>
          <cell r="I2346" t="str">
            <v>Performance &amp; Capacity</v>
          </cell>
        </row>
        <row r="2347">
          <cell r="A2347" t="str">
            <v>BI_WD401</v>
          </cell>
          <cell r="B2347" t="str">
            <v>WD401</v>
          </cell>
          <cell r="C2347" t="str">
            <v>BI_WD401 - Gifford 34F1 - Add Midline Regulators</v>
          </cell>
          <cell r="D2347" t="str">
            <v>ER_2233</v>
          </cell>
          <cell r="E2347" t="str">
            <v>2233</v>
          </cell>
          <cell r="F2347" t="str">
            <v>ER_2233 - Gifford 34F1 Add Regulators</v>
          </cell>
          <cell r="G2347" t="str">
            <v>Regular Capital - Pre Business Case</v>
          </cell>
          <cell r="H2347" t="str">
            <v>No Function</v>
          </cell>
          <cell r="I2347" t="str">
            <v>No Driver</v>
          </cell>
        </row>
        <row r="2348">
          <cell r="A2348" t="str">
            <v>BI_WD402</v>
          </cell>
          <cell r="B2348" t="str">
            <v>WD402</v>
          </cell>
          <cell r="C2348" t="str">
            <v>BI_WD402 - System - Bucking Banks</v>
          </cell>
          <cell r="D2348" t="str">
            <v>ER_2203</v>
          </cell>
          <cell r="E2348" t="str">
            <v>2203</v>
          </cell>
          <cell r="F2348" t="str">
            <v>ER_2203 - System - Install Bucking Banks</v>
          </cell>
          <cell r="G2348" t="str">
            <v>Regular Capital - Pre Business Case</v>
          </cell>
          <cell r="H2348" t="str">
            <v>No Function</v>
          </cell>
          <cell r="I2348" t="str">
            <v>No Driver</v>
          </cell>
        </row>
        <row r="2349">
          <cell r="A2349" t="str">
            <v>BI_WD403</v>
          </cell>
          <cell r="B2349" t="str">
            <v>WD403</v>
          </cell>
          <cell r="C2349" t="str">
            <v>BI_WD403 - Orin 12F3 - Add &amp; Move Midline Regulators</v>
          </cell>
          <cell r="D2349" t="str">
            <v>ER_2247</v>
          </cell>
          <cell r="E2349" t="str">
            <v>2247</v>
          </cell>
          <cell r="F2349" t="str">
            <v>ER_2247 - ORI 12F3 Line Regulators</v>
          </cell>
          <cell r="G2349" t="str">
            <v>Regular Capital - Pre Business Case</v>
          </cell>
          <cell r="H2349" t="str">
            <v>No Function</v>
          </cell>
          <cell r="I2349" t="str">
            <v>No Driver</v>
          </cell>
        </row>
        <row r="2350">
          <cell r="A2350" t="str">
            <v>BI_WD404</v>
          </cell>
          <cell r="B2350" t="str">
            <v>WD404</v>
          </cell>
          <cell r="C2350" t="str">
            <v>BI_WD404 - Orin 115Kv Sub ? Upgrade 12F3 Voltage Regs</v>
          </cell>
          <cell r="D2350" t="str">
            <v>ER_2247</v>
          </cell>
          <cell r="E2350" t="str">
            <v>2247</v>
          </cell>
          <cell r="F2350" t="str">
            <v>ER_2247 - ORI 12F3 Line Regulators</v>
          </cell>
          <cell r="G2350" t="str">
            <v>Regular Capital - Pre Business Case</v>
          </cell>
          <cell r="H2350" t="str">
            <v>No Function</v>
          </cell>
          <cell r="I2350" t="str">
            <v>No Driver</v>
          </cell>
        </row>
        <row r="2351">
          <cell r="A2351" t="str">
            <v>BI_WD405</v>
          </cell>
          <cell r="B2351" t="str">
            <v>WD405</v>
          </cell>
          <cell r="C2351" t="str">
            <v>BI_WD405 - Met Chip Sub R&amp;S - Convert Customer to 13 Kv</v>
          </cell>
          <cell r="D2351" t="str">
            <v>ER_2244</v>
          </cell>
          <cell r="E2351" t="str">
            <v>2244</v>
          </cell>
          <cell r="F2351" t="str">
            <v>ER_2244 - Met Chip</v>
          </cell>
          <cell r="G2351" t="str">
            <v>Regular Capital - Pre Business Case</v>
          </cell>
          <cell r="H2351" t="str">
            <v>No Function</v>
          </cell>
          <cell r="I2351" t="str">
            <v>No Driver</v>
          </cell>
        </row>
        <row r="2352">
          <cell r="A2352" t="str">
            <v>BI_WD500</v>
          </cell>
          <cell r="B2352" t="str">
            <v>WD500</v>
          </cell>
          <cell r="C2352" t="str">
            <v>BI_WD500 - CLV 12F4 Recond 1.6 mi</v>
          </cell>
          <cell r="D2352" t="str">
            <v>ER_2514</v>
          </cell>
          <cell r="E2352" t="str">
            <v>2514</v>
          </cell>
          <cell r="F2352" t="str">
            <v>ER_2514 - Distribution - Spokane North &amp; West</v>
          </cell>
          <cell r="G2352" t="str">
            <v>Distribution System Enhancements</v>
          </cell>
          <cell r="H2352" t="str">
            <v>T&amp;D Engineering</v>
          </cell>
          <cell r="I2352" t="str">
            <v>Performance &amp; Capacity</v>
          </cell>
        </row>
        <row r="2353">
          <cell r="A2353" t="str">
            <v>BI_WD501</v>
          </cell>
          <cell r="B2353" t="str">
            <v>WD501</v>
          </cell>
          <cell r="C2353" t="str">
            <v>BI_WD501 - KET 12F2 - Chg FDR Voltage to 13.2 kV</v>
          </cell>
          <cell r="D2353" t="str">
            <v>ER_2514</v>
          </cell>
          <cell r="E2353" t="str">
            <v>2514</v>
          </cell>
          <cell r="F2353" t="str">
            <v>ER_2514 - Distribution - Spokane North &amp; West</v>
          </cell>
          <cell r="G2353" t="str">
            <v>Distribution System Enhancements</v>
          </cell>
          <cell r="H2353" t="str">
            <v>T&amp;D Engineering</v>
          </cell>
          <cell r="I2353" t="str">
            <v>Performance &amp; Capacity</v>
          </cell>
        </row>
        <row r="2354">
          <cell r="A2354" t="str">
            <v>BI_WD600</v>
          </cell>
          <cell r="B2354" t="str">
            <v>WD600</v>
          </cell>
          <cell r="C2354" t="str">
            <v>BI_WD600 - 49N Substation - Distribution Line Integration</v>
          </cell>
          <cell r="D2354" t="str">
            <v>ER_2274</v>
          </cell>
          <cell r="E2354" t="str">
            <v>2274</v>
          </cell>
          <cell r="F2354" t="str">
            <v>ER_2274 - New Substations</v>
          </cell>
          <cell r="G2354" t="str">
            <v>Substation - New Distribution Station Capacity Program</v>
          </cell>
          <cell r="H2354" t="str">
            <v>T&amp;D Engineering</v>
          </cell>
          <cell r="I2354" t="str">
            <v>Performance &amp; Capacity</v>
          </cell>
        </row>
        <row r="2355">
          <cell r="A2355" t="str">
            <v>BI_WD601</v>
          </cell>
          <cell r="B2355" t="str">
            <v>WD601</v>
          </cell>
          <cell r="C2355" t="str">
            <v>BI_WD601 - Colville 34F1:  RCND Evans cutoff to Bosberg</v>
          </cell>
          <cell r="D2355" t="str">
            <v>ER_2514</v>
          </cell>
          <cell r="E2355" t="str">
            <v>2514</v>
          </cell>
          <cell r="F2355" t="str">
            <v>ER_2514 - Distribution - Spokane North &amp; West</v>
          </cell>
          <cell r="G2355" t="str">
            <v>Distribution System Enhancements</v>
          </cell>
          <cell r="H2355" t="str">
            <v>T&amp;D Engineering</v>
          </cell>
          <cell r="I2355" t="str">
            <v>Performance &amp; Capacity</v>
          </cell>
        </row>
        <row r="2356">
          <cell r="A2356" t="str">
            <v>BI_WD602</v>
          </cell>
          <cell r="B2356" t="str">
            <v>WD602</v>
          </cell>
          <cell r="C2356" t="str">
            <v>BI_WD602 - SPI12F1 Grid Mod Automation</v>
          </cell>
          <cell r="D2356" t="str">
            <v>ER_2599</v>
          </cell>
          <cell r="E2356" t="str">
            <v>2599</v>
          </cell>
          <cell r="F2356" t="str">
            <v>ER_2599 - Grid Mod Automation</v>
          </cell>
          <cell r="G2356" t="str">
            <v>Distribution Grid Modernization</v>
          </cell>
          <cell r="H2356" t="str">
            <v>T&amp;D Operations</v>
          </cell>
          <cell r="I2356" t="str">
            <v>Asset Condition</v>
          </cell>
        </row>
        <row r="2357">
          <cell r="A2357" t="str">
            <v>BI_WD622</v>
          </cell>
          <cell r="B2357" t="str">
            <v>WD622</v>
          </cell>
          <cell r="C2357" t="str">
            <v>BI_WD622 - GIF 34F2 Service Improvement</v>
          </cell>
          <cell r="D2357" t="str">
            <v>ER_2431</v>
          </cell>
          <cell r="E2357" t="str">
            <v>2431</v>
          </cell>
          <cell r="F2357" t="str">
            <v>ER_2431 - Gifford Feeders-Service Reliability</v>
          </cell>
          <cell r="G2357" t="str">
            <v>Regular Capital - Pre Business Case</v>
          </cell>
          <cell r="H2357" t="str">
            <v>No Function</v>
          </cell>
          <cell r="I2357" t="str">
            <v>No Driver</v>
          </cell>
        </row>
        <row r="2358">
          <cell r="A2358" t="str">
            <v>BI_WD628</v>
          </cell>
          <cell r="B2358" t="str">
            <v>WD628</v>
          </cell>
          <cell r="C2358" t="str">
            <v>BI_WD628 - GIF 34F1 Service Improvement</v>
          </cell>
          <cell r="D2358" t="str">
            <v>ER_2431</v>
          </cell>
          <cell r="E2358" t="str">
            <v>2431</v>
          </cell>
          <cell r="F2358" t="str">
            <v>ER_2431 - Gifford Feeders-Service Reliability</v>
          </cell>
          <cell r="G2358" t="str">
            <v>Regular Capital - Pre Business Case</v>
          </cell>
          <cell r="H2358" t="str">
            <v>No Function</v>
          </cell>
          <cell r="I2358" t="str">
            <v>No Driver</v>
          </cell>
        </row>
        <row r="2359">
          <cell r="A2359" t="str">
            <v>BI_WD682</v>
          </cell>
          <cell r="B2359" t="str">
            <v>WD682</v>
          </cell>
          <cell r="C2359" t="str">
            <v>BI_WD682 - CLV 34F1 Service Improvement</v>
          </cell>
          <cell r="D2359" t="str">
            <v>ER_2430</v>
          </cell>
          <cell r="E2359" t="str">
            <v>2430</v>
          </cell>
          <cell r="F2359" t="str">
            <v>ER_2430 - Colville Area-Service Improvement</v>
          </cell>
          <cell r="G2359" t="str">
            <v>Regular Capital - Pre Business Case</v>
          </cell>
          <cell r="H2359" t="str">
            <v>No Function</v>
          </cell>
          <cell r="I2359" t="str">
            <v>No Driver</v>
          </cell>
        </row>
        <row r="2360">
          <cell r="A2360" t="str">
            <v>BI_WD700</v>
          </cell>
          <cell r="B2360" t="str">
            <v>WD700</v>
          </cell>
          <cell r="C2360" t="str">
            <v>BI_WD700 - Chewelah 12F3 Service Improvement</v>
          </cell>
          <cell r="D2360" t="str">
            <v>ER_2468</v>
          </cell>
          <cell r="E2360" t="str">
            <v>2468</v>
          </cell>
          <cell r="F2360" t="str">
            <v>ER_2468 - Chewelah 12F3 Service Improvement</v>
          </cell>
          <cell r="G2360" t="str">
            <v>Regular Capital - Pre Business Case</v>
          </cell>
          <cell r="H2360" t="str">
            <v>No Function</v>
          </cell>
          <cell r="I2360" t="str">
            <v>No Driver</v>
          </cell>
        </row>
        <row r="2361">
          <cell r="A2361" t="str">
            <v>BI_WD701</v>
          </cell>
          <cell r="B2361" t="str">
            <v>WD701</v>
          </cell>
          <cell r="C2361" t="str">
            <v>BI_WD701 - CHW12F2 Boring Conduit 49N Ski Expansion</v>
          </cell>
          <cell r="D2361" t="str">
            <v>ER_2514</v>
          </cell>
          <cell r="E2361" t="str">
            <v>2514</v>
          </cell>
          <cell r="F2361" t="str">
            <v>ER_2514 - Distribution - Spokane North &amp; West</v>
          </cell>
          <cell r="G2361" t="str">
            <v>Distribution System Enhancements</v>
          </cell>
          <cell r="H2361" t="str">
            <v>T&amp;D Engineering</v>
          </cell>
          <cell r="I2361" t="str">
            <v>Performance &amp; Capacity</v>
          </cell>
        </row>
        <row r="2362">
          <cell r="A2362" t="str">
            <v>BI_WD800</v>
          </cell>
          <cell r="B2362" t="str">
            <v>WD800</v>
          </cell>
          <cell r="C2362" t="str">
            <v>BI_WD800 - Valley 115/13V Substation Rebuild Dist Integration</v>
          </cell>
          <cell r="D2362" t="str">
            <v>ER_2204</v>
          </cell>
          <cell r="E2362" t="str">
            <v>2204</v>
          </cell>
          <cell r="F2362" t="str">
            <v>ER_2204 - Substation Rebuilds</v>
          </cell>
          <cell r="G2362" t="str">
            <v>Substation - Station Rebuilds Program</v>
          </cell>
          <cell r="H2362" t="str">
            <v>T&amp;D Engineering</v>
          </cell>
          <cell r="I2362" t="str">
            <v>Asset Condition</v>
          </cell>
        </row>
        <row r="2363">
          <cell r="A2363" t="str">
            <v>BI_WD801</v>
          </cell>
          <cell r="B2363" t="str">
            <v>WD801</v>
          </cell>
          <cell r="C2363" t="str">
            <v>BI_WD801 - Orin 12F3:  Recond 4 miles</v>
          </cell>
          <cell r="D2363" t="str">
            <v>ER_2514</v>
          </cell>
          <cell r="E2363" t="str">
            <v>2514</v>
          </cell>
          <cell r="F2363" t="str">
            <v>ER_2514 - Distribution - Spokane North &amp; West</v>
          </cell>
          <cell r="G2363" t="str">
            <v>Distribution System Enhancements</v>
          </cell>
          <cell r="H2363" t="str">
            <v>T&amp;D Engineering</v>
          </cell>
          <cell r="I2363" t="str">
            <v>Performance &amp; Capacity</v>
          </cell>
        </row>
        <row r="2364">
          <cell r="A2364" t="str">
            <v>BI_WD802</v>
          </cell>
          <cell r="B2364" t="str">
            <v>WD802</v>
          </cell>
          <cell r="C2364" t="str">
            <v>BI_WD802 - Greenwood 12F2:  Area Capacity Upgrades</v>
          </cell>
          <cell r="D2364" t="str">
            <v>ER_2514</v>
          </cell>
          <cell r="E2364" t="str">
            <v>2514</v>
          </cell>
          <cell r="F2364" t="str">
            <v>ER_2514 - Distribution - Spokane North &amp; West</v>
          </cell>
          <cell r="G2364" t="str">
            <v>Distribution System Enhancements</v>
          </cell>
          <cell r="H2364" t="str">
            <v>T&amp;D Engineering</v>
          </cell>
          <cell r="I2364" t="str">
            <v>Performance &amp; Capacity</v>
          </cell>
        </row>
        <row r="2365">
          <cell r="A2365" t="str">
            <v>BI_WD803</v>
          </cell>
          <cell r="B2365" t="str">
            <v>WD803</v>
          </cell>
          <cell r="C2365" t="str">
            <v>BI_WD803 - Spirit Distribution work for transformer repl</v>
          </cell>
          <cell r="D2365" t="str">
            <v>ER_2204</v>
          </cell>
          <cell r="E2365" t="str">
            <v>2204</v>
          </cell>
          <cell r="F2365" t="str">
            <v>ER_2204 - Substation Rebuilds</v>
          </cell>
          <cell r="G2365" t="str">
            <v>Substation - Station Rebuilds Program</v>
          </cell>
          <cell r="H2365" t="str">
            <v>T&amp;D Engineering</v>
          </cell>
          <cell r="I2365" t="str">
            <v>Asset Condition</v>
          </cell>
        </row>
        <row r="2366">
          <cell r="A2366" t="str">
            <v>BI_WD804</v>
          </cell>
          <cell r="B2366" t="str">
            <v>WD804</v>
          </cell>
          <cell r="C2366" t="str">
            <v>BI_WD804 - Orin-Arden Tie underbuild reconductor</v>
          </cell>
          <cell r="D2366" t="str">
            <v>ER_2514</v>
          </cell>
          <cell r="E2366" t="str">
            <v>2514</v>
          </cell>
          <cell r="F2366" t="str">
            <v>ER_2514 - Distribution - Spokane North &amp; West</v>
          </cell>
          <cell r="G2366" t="str">
            <v>Distribution System Enhancements</v>
          </cell>
          <cell r="H2366" t="str">
            <v>T&amp;D Engineering</v>
          </cell>
          <cell r="I2366" t="str">
            <v>Performance &amp; Capacity</v>
          </cell>
        </row>
        <row r="2367">
          <cell r="A2367" t="str">
            <v>BI_WD805</v>
          </cell>
          <cell r="B2367" t="str">
            <v>WD805</v>
          </cell>
          <cell r="C2367" t="str">
            <v>BI_WD805 - Lind-Warden 115kV Rebuild: Distribution Underbuild</v>
          </cell>
          <cell r="D2367" t="str">
            <v>ER_2604</v>
          </cell>
          <cell r="E2367" t="str">
            <v>2604</v>
          </cell>
          <cell r="F2367" t="str">
            <v>ER_2604 - Lind-Warden 115kV Transmission Line Rebuild</v>
          </cell>
          <cell r="G2367" t="str">
            <v>Rattlesnake Flat Wind Farm Project 115kV Integration Project</v>
          </cell>
          <cell r="H2367" t="str">
            <v>T&amp;D Engineering</v>
          </cell>
          <cell r="I2367" t="str">
            <v>Customer Requested</v>
          </cell>
        </row>
        <row r="2368">
          <cell r="A2368" t="str">
            <v>BI_WD806</v>
          </cell>
          <cell r="B2368" t="str">
            <v>WD806</v>
          </cell>
          <cell r="C2368" t="str">
            <v>BI_WD806 - KET12F2 Reconductor River Crossing</v>
          </cell>
          <cell r="D2368" t="str">
            <v>ER_2514</v>
          </cell>
          <cell r="E2368" t="str">
            <v>2514</v>
          </cell>
          <cell r="F2368" t="str">
            <v>ER_2514 - Distribution - Spokane North &amp; West</v>
          </cell>
          <cell r="G2368" t="str">
            <v>Distribution System Enhancements</v>
          </cell>
          <cell r="H2368" t="str">
            <v>T&amp;D Engineering</v>
          </cell>
          <cell r="I2368" t="str">
            <v>Performance &amp; Capacity</v>
          </cell>
        </row>
        <row r="2369">
          <cell r="A2369" t="str">
            <v>BI_WD807</v>
          </cell>
          <cell r="B2369" t="str">
            <v>WD807</v>
          </cell>
          <cell r="C2369" t="str">
            <v>BI_WD807 - KET12F2 Midline Voltage Regulators</v>
          </cell>
          <cell r="D2369" t="str">
            <v>ER_2514</v>
          </cell>
          <cell r="E2369" t="str">
            <v>2514</v>
          </cell>
          <cell r="F2369" t="str">
            <v>ER_2514 - Distribution - Spokane North &amp; West</v>
          </cell>
          <cell r="G2369" t="str">
            <v>Distribution System Enhancements</v>
          </cell>
          <cell r="H2369" t="str">
            <v>T&amp;D Engineering</v>
          </cell>
          <cell r="I2369" t="str">
            <v>Performance &amp; Capacity</v>
          </cell>
        </row>
        <row r="2370">
          <cell r="A2370" t="str">
            <v>BI_WD808</v>
          </cell>
          <cell r="B2370" t="str">
            <v>WD808</v>
          </cell>
          <cell r="C2370" t="str">
            <v>BI_WD808 - Gifford 34F1 Viper Installation Hunters</v>
          </cell>
          <cell r="D2370" t="str">
            <v>ER_2514</v>
          </cell>
          <cell r="E2370" t="str">
            <v>2514</v>
          </cell>
          <cell r="F2370" t="str">
            <v>ER_2514 - Distribution - Spokane North &amp; West</v>
          </cell>
          <cell r="G2370" t="str">
            <v>Distribution System Enhancements</v>
          </cell>
          <cell r="H2370" t="str">
            <v>T&amp;D Engineering</v>
          </cell>
          <cell r="I2370" t="str">
            <v>Performance &amp; Capacity</v>
          </cell>
        </row>
        <row r="2371">
          <cell r="A2371" t="str">
            <v>BI_WD900</v>
          </cell>
          <cell r="B2371" t="str">
            <v>WD900</v>
          </cell>
          <cell r="C2371" t="str">
            <v>BI_WD900 - Valley 12F1</v>
          </cell>
          <cell r="D2371" t="str">
            <v>ER_2414</v>
          </cell>
          <cell r="E2371" t="str">
            <v>2414</v>
          </cell>
          <cell r="F2371" t="str">
            <v>ER_2414 - Sys-Dist Reliability-Improve Worst Fdrs</v>
          </cell>
          <cell r="G2371" t="str">
            <v>Distribution System Enhancements</v>
          </cell>
          <cell r="H2371" t="str">
            <v>T&amp;D Engineering</v>
          </cell>
          <cell r="I2371" t="str">
            <v>Performance &amp; Capacity</v>
          </cell>
        </row>
        <row r="2372">
          <cell r="A2372" t="str">
            <v>BI_WD901</v>
          </cell>
          <cell r="B2372" t="str">
            <v>WD901</v>
          </cell>
          <cell r="C2372" t="str">
            <v>BI_WD901 - Chewelah 12F3 Split Fdr- Distribution</v>
          </cell>
          <cell r="D2372" t="str">
            <v>ER_2414</v>
          </cell>
          <cell r="E2372" t="str">
            <v>2414</v>
          </cell>
          <cell r="F2372" t="str">
            <v>ER_2414 - Sys-Dist Reliability-Improve Worst Fdrs</v>
          </cell>
          <cell r="G2372" t="str">
            <v>Distribution System Enhancements</v>
          </cell>
          <cell r="H2372" t="str">
            <v>T&amp;D Engineering</v>
          </cell>
          <cell r="I2372" t="str">
            <v>Performance &amp; Capacity</v>
          </cell>
        </row>
        <row r="2373">
          <cell r="A2373" t="str">
            <v>BI_WD902</v>
          </cell>
          <cell r="B2373" t="str">
            <v>WD902</v>
          </cell>
          <cell r="C2373" t="str">
            <v>BI_WD902 - CLV 34F1 Onion Creek Reconductor</v>
          </cell>
          <cell r="D2373" t="str">
            <v>ER_2514</v>
          </cell>
          <cell r="E2373" t="str">
            <v>2514</v>
          </cell>
          <cell r="F2373" t="str">
            <v>ER_2514 - Distribution - Spokane North &amp; West</v>
          </cell>
          <cell r="G2373" t="str">
            <v>Distribution System Enhancements</v>
          </cell>
          <cell r="H2373" t="str">
            <v>T&amp;D Engineering</v>
          </cell>
          <cell r="I2373" t="str">
            <v>Performance &amp; Capacity</v>
          </cell>
        </row>
        <row r="2374">
          <cell r="A2374" t="str">
            <v>BI_WD903</v>
          </cell>
          <cell r="B2374" t="str">
            <v>WD903</v>
          </cell>
          <cell r="C2374" t="str">
            <v>BI_WD903 - Downtown Colville Tie Reinforcement</v>
          </cell>
          <cell r="D2374" t="str">
            <v>ER_2514</v>
          </cell>
          <cell r="E2374" t="str">
            <v>2514</v>
          </cell>
          <cell r="F2374" t="str">
            <v>ER_2514 - Distribution - Spokane North &amp; West</v>
          </cell>
          <cell r="G2374" t="str">
            <v>Distribution System Enhancements</v>
          </cell>
          <cell r="H2374" t="str">
            <v>T&amp;D Engineering</v>
          </cell>
          <cell r="I2374" t="str">
            <v>Performance &amp; Capacity</v>
          </cell>
        </row>
        <row r="2375">
          <cell r="A2375" t="str">
            <v>BI_WD904</v>
          </cell>
          <cell r="B2375" t="str">
            <v>WD904</v>
          </cell>
          <cell r="C2375" t="str">
            <v>BI_WD904 - KET 12F2 Upgrade Columbia Center</v>
          </cell>
          <cell r="D2375" t="str">
            <v>ER_2487</v>
          </cell>
          <cell r="E2375" t="str">
            <v>2487</v>
          </cell>
          <cell r="F2375" t="str">
            <v>ER_2487 - KET 12F2 Upgrade Columbia Center</v>
          </cell>
          <cell r="G2375" t="str">
            <v>Regular Capital - Pre Business Case</v>
          </cell>
          <cell r="H2375" t="str">
            <v>No Function</v>
          </cell>
          <cell r="I2375" t="str">
            <v>No Driver</v>
          </cell>
        </row>
        <row r="2376">
          <cell r="A2376" t="str">
            <v>BI_WD905</v>
          </cell>
          <cell r="B2376" t="str">
            <v>WD905</v>
          </cell>
          <cell r="C2376" t="str">
            <v>BI_WD905 - SPI 12F1 River Crossing Rebuild</v>
          </cell>
          <cell r="D2376" t="str">
            <v>ER_2490</v>
          </cell>
          <cell r="E2376" t="str">
            <v>2490</v>
          </cell>
          <cell r="F2376" t="str">
            <v>ER_2490 - SPI 12F1 River Crossing Rebuild</v>
          </cell>
          <cell r="G2376" t="str">
            <v>Regular Capital - Pre Business Case</v>
          </cell>
          <cell r="H2376" t="str">
            <v>No Function</v>
          </cell>
          <cell r="I2376" t="str">
            <v>No Driver</v>
          </cell>
        </row>
        <row r="2377">
          <cell r="A2377" t="str">
            <v>BI_WD906</v>
          </cell>
          <cell r="B2377" t="str">
            <v>WD906</v>
          </cell>
          <cell r="C2377" t="str">
            <v>BI_WD906 - Colville Tribe Distribution</v>
          </cell>
          <cell r="D2377" t="str">
            <v>ER_2301</v>
          </cell>
          <cell r="E2377" t="str">
            <v>2301</v>
          </cell>
          <cell r="F2377" t="str">
            <v>ER_2301 - Tribal Permits and Settlements</v>
          </cell>
          <cell r="G2377" t="str">
            <v>Tribal Permits &amp; Settlements</v>
          </cell>
          <cell r="H2377" t="str">
            <v>Other Subfunction</v>
          </cell>
          <cell r="I2377" t="str">
            <v>Mandatory &amp; Compliance</v>
          </cell>
        </row>
        <row r="2378">
          <cell r="A2378" t="str">
            <v>BI_WD907</v>
          </cell>
          <cell r="B2378" t="str">
            <v>WD907</v>
          </cell>
          <cell r="C2378" t="str">
            <v>BI_WD907 - SPI 12F2 OH to UND conversion (1m)</v>
          </cell>
          <cell r="D2378" t="str">
            <v>ER_2514</v>
          </cell>
          <cell r="E2378" t="str">
            <v>2514</v>
          </cell>
          <cell r="F2378" t="str">
            <v>ER_2514 - Distribution - Spokane North &amp; West</v>
          </cell>
          <cell r="G2378" t="str">
            <v>Distribution System Enhancements</v>
          </cell>
          <cell r="H2378" t="str">
            <v>T&amp;D Engineering</v>
          </cell>
          <cell r="I2378" t="str">
            <v>Performance &amp; Capacity</v>
          </cell>
        </row>
        <row r="2379">
          <cell r="A2379" t="str">
            <v>BI_WD990</v>
          </cell>
          <cell r="B2379" t="str">
            <v>WD990</v>
          </cell>
          <cell r="C2379" t="str">
            <v>BI_WD990 - Colville Area - Dx Performance and Capacity</v>
          </cell>
          <cell r="D2379" t="str">
            <v>ER_2623</v>
          </cell>
          <cell r="E2379" t="str">
            <v>2623</v>
          </cell>
          <cell r="F2379" t="str">
            <v>ER_2623 - Distribution - Big Bend, North &amp; West</v>
          </cell>
          <cell r="G2379" t="str">
            <v>Distribution System Enhancements</v>
          </cell>
          <cell r="H2379" t="str">
            <v>T&amp;D Engineering</v>
          </cell>
          <cell r="I2379" t="str">
            <v>Performance &amp; Capacity</v>
          </cell>
        </row>
        <row r="2380">
          <cell r="A2380" t="str">
            <v>BI_WG900</v>
          </cell>
          <cell r="B2380" t="str">
            <v>WG900</v>
          </cell>
          <cell r="C2380" t="str">
            <v>BI_WG900 - Reardan Wind Generation Project</v>
          </cell>
          <cell r="D2380" t="str">
            <v>ER_4144</v>
          </cell>
          <cell r="E2380" t="str">
            <v>4144</v>
          </cell>
          <cell r="F2380" t="str">
            <v>ER_4144 - Wind Generation Projects</v>
          </cell>
          <cell r="G2380" t="str">
            <v>Regular Capital - Pre Business Case</v>
          </cell>
          <cell r="H2380" t="str">
            <v>No Function</v>
          </cell>
          <cell r="I2380" t="str">
            <v>No Driver</v>
          </cell>
        </row>
        <row r="2381">
          <cell r="A2381" t="str">
            <v>BI_WS100</v>
          </cell>
          <cell r="B2381" t="str">
            <v>WS100</v>
          </cell>
          <cell r="C2381" t="str">
            <v>BI_WS100 - Orin - Upgrade Wood Sub</v>
          </cell>
          <cell r="D2381" t="str">
            <v>ER_2204</v>
          </cell>
          <cell r="E2381" t="str">
            <v>2204</v>
          </cell>
          <cell r="F2381" t="str">
            <v>ER_2204 - Substation Rebuilds</v>
          </cell>
          <cell r="G2381" t="str">
            <v>Substation - Station Rebuilds Program</v>
          </cell>
          <cell r="H2381" t="str">
            <v>T&amp;D Engineering</v>
          </cell>
          <cell r="I2381" t="str">
            <v>Asset Condition</v>
          </cell>
        </row>
        <row r="2382">
          <cell r="A2382" t="str">
            <v>BI_WS201</v>
          </cell>
          <cell r="B2382" t="str">
            <v>WS201</v>
          </cell>
          <cell r="C2382" t="str">
            <v>BI_WS201 - Gifford 115 kV - Rebuild Substation</v>
          </cell>
          <cell r="D2382" t="str">
            <v>ER_2204</v>
          </cell>
          <cell r="E2382" t="str">
            <v>2204</v>
          </cell>
          <cell r="F2382" t="str">
            <v>ER_2204 - Substation Rebuilds</v>
          </cell>
          <cell r="G2382" t="str">
            <v>Substation - Station Rebuilds Program</v>
          </cell>
          <cell r="H2382" t="str">
            <v>T&amp;D Engineering</v>
          </cell>
          <cell r="I2382" t="str">
            <v>Asset Condition</v>
          </cell>
        </row>
        <row r="2383">
          <cell r="A2383" t="str">
            <v>BI_WS401</v>
          </cell>
          <cell r="B2383" t="str">
            <v>WS401</v>
          </cell>
          <cell r="C2383" t="str">
            <v>BI_WS401 - Met Chip 115 - R&amp;S</v>
          </cell>
          <cell r="D2383" t="str">
            <v>ER_2244</v>
          </cell>
          <cell r="E2383" t="str">
            <v>2244</v>
          </cell>
          <cell r="F2383" t="str">
            <v>ER_2244 - Met Chip</v>
          </cell>
          <cell r="G2383" t="str">
            <v>Regular Capital - Pre Business Case</v>
          </cell>
          <cell r="H2383" t="str">
            <v>No Function</v>
          </cell>
          <cell r="I2383" t="str">
            <v>No Driver</v>
          </cell>
        </row>
        <row r="2384">
          <cell r="A2384" t="str">
            <v>BI_WS402</v>
          </cell>
          <cell r="B2384" t="str">
            <v>WS402</v>
          </cell>
          <cell r="C2384" t="str">
            <v>BI_WS402 - Valley 115 kV Substation - Rebuild</v>
          </cell>
          <cell r="D2384" t="str">
            <v>ER_2204</v>
          </cell>
          <cell r="E2384" t="str">
            <v>2204</v>
          </cell>
          <cell r="F2384" t="str">
            <v>ER_2204 - Substation Rebuilds</v>
          </cell>
          <cell r="G2384" t="str">
            <v>Substation - Station Rebuilds Program</v>
          </cell>
          <cell r="H2384" t="str">
            <v>T&amp;D Engineering</v>
          </cell>
          <cell r="I2384" t="str">
            <v>Asset Condition</v>
          </cell>
        </row>
        <row r="2385">
          <cell r="A2385" t="str">
            <v>BI_WS500</v>
          </cell>
          <cell r="B2385" t="str">
            <v>WS500</v>
          </cell>
          <cell r="C2385" t="str">
            <v>BI_WS500 - Chewela 115 Sub - Inc Regulator Capacity</v>
          </cell>
          <cell r="D2385" t="str">
            <v>ER_2339</v>
          </cell>
          <cell r="E2385" t="str">
            <v>2339</v>
          </cell>
          <cell r="F2385" t="str">
            <v>ER_2339 - Chewela 115 Sub-Incr Regulator Capacity</v>
          </cell>
          <cell r="G2385" t="str">
            <v>Regular Capital - Pre Business Case</v>
          </cell>
          <cell r="H2385" t="str">
            <v>No Function</v>
          </cell>
          <cell r="I2385" t="str">
            <v>No Driver</v>
          </cell>
        </row>
        <row r="2386">
          <cell r="A2386" t="str">
            <v>BI_WS607</v>
          </cell>
          <cell r="B2386" t="str">
            <v>WS607</v>
          </cell>
          <cell r="C2386" t="str">
            <v>BI_WS607 - Greenwd 115Sub-Repl Meyers Falls Step Up</v>
          </cell>
          <cell r="D2386" t="str">
            <v>ER_2396</v>
          </cell>
          <cell r="E2386" t="str">
            <v>2396</v>
          </cell>
          <cell r="F2386" t="str">
            <v>ER_2396 - Greenwd 115Sub-Repl Meyers Falls Step Up</v>
          </cell>
          <cell r="G2386" t="str">
            <v>Regular Capital - Pre Business Case</v>
          </cell>
          <cell r="H2386" t="str">
            <v>No Function</v>
          </cell>
          <cell r="I2386" t="str">
            <v>No Driver</v>
          </cell>
        </row>
        <row r="2387">
          <cell r="A2387" t="str">
            <v>BI_WS644</v>
          </cell>
          <cell r="B2387" t="str">
            <v>WS644</v>
          </cell>
          <cell r="C2387" t="str">
            <v>BI_WS644 - Chewelah Sub-Incr Fdr 12F3 Reg Capacity</v>
          </cell>
          <cell r="D2387" t="str">
            <v>ER_2339</v>
          </cell>
          <cell r="E2387" t="str">
            <v>2339</v>
          </cell>
          <cell r="F2387" t="str">
            <v>ER_2339 - Chewela 115 Sub-Incr Regulator Capacity</v>
          </cell>
          <cell r="G2387" t="str">
            <v>Regular Capital - Pre Business Case</v>
          </cell>
          <cell r="H2387" t="str">
            <v>No Function</v>
          </cell>
          <cell r="I2387" t="str">
            <v>No Driver</v>
          </cell>
        </row>
        <row r="2388">
          <cell r="A2388" t="str">
            <v>BI_WS700</v>
          </cell>
          <cell r="B2388" t="str">
            <v>WS700</v>
          </cell>
          <cell r="C2388" t="str">
            <v>BI_WS700 - Colville Substation 115/13V Transformer Repl</v>
          </cell>
          <cell r="D2388" t="str">
            <v>ER_2204</v>
          </cell>
          <cell r="E2388" t="str">
            <v>2204</v>
          </cell>
          <cell r="F2388" t="str">
            <v>ER_2204 - Substation Rebuilds</v>
          </cell>
          <cell r="G2388" t="str">
            <v>Substation - Station Rebuilds Program</v>
          </cell>
          <cell r="H2388" t="str">
            <v>T&amp;D Engineering</v>
          </cell>
          <cell r="I2388" t="str">
            <v>Asset Condition</v>
          </cell>
        </row>
        <row r="2389">
          <cell r="A2389" t="str">
            <v>BI_WS782</v>
          </cell>
          <cell r="B2389" t="str">
            <v>WS782</v>
          </cell>
          <cell r="C2389" t="str">
            <v>BI_WS782 - Kettle Falls - Reactive Reserve SCADA</v>
          </cell>
          <cell r="D2389" t="str">
            <v>ER_2448</v>
          </cell>
          <cell r="E2389" t="str">
            <v>2448</v>
          </cell>
          <cell r="F2389" t="str">
            <v>ER_2448 - Kettle Falls - Reactive Reserve SCADA</v>
          </cell>
          <cell r="G2389" t="str">
            <v>Regular Capital - Pre Business Case</v>
          </cell>
          <cell r="H2389" t="str">
            <v>No Function</v>
          </cell>
          <cell r="I2389" t="str">
            <v>No Driver</v>
          </cell>
        </row>
        <row r="2390">
          <cell r="A2390" t="str">
            <v>BI_WS900</v>
          </cell>
          <cell r="B2390" t="str">
            <v>WS900</v>
          </cell>
          <cell r="C2390" t="str">
            <v>BI_WS900 - Chewelah Sub - Split Feeder 12F3</v>
          </cell>
          <cell r="D2390" t="str">
            <v>ER_2414</v>
          </cell>
          <cell r="E2390" t="str">
            <v>2414</v>
          </cell>
          <cell r="F2390" t="str">
            <v>ER_2414 - Sys-Dist Reliability-Improve Worst Fdrs</v>
          </cell>
          <cell r="G2390" t="str">
            <v>Distribution System Enhancements</v>
          </cell>
          <cell r="H2390" t="str">
            <v>T&amp;D Engineering</v>
          </cell>
          <cell r="I2390" t="str">
            <v>Performance &amp; Capacity</v>
          </cell>
        </row>
        <row r="2391">
          <cell r="A2391" t="str">
            <v>BI_WT110</v>
          </cell>
          <cell r="B2391" t="str">
            <v>WT110</v>
          </cell>
          <cell r="C2391" t="str">
            <v>BI_WT110 - 49N Substation - 115 kV Tap</v>
          </cell>
          <cell r="D2391" t="str">
            <v>ER_2274</v>
          </cell>
          <cell r="E2391" t="str">
            <v>2274</v>
          </cell>
          <cell r="F2391" t="str">
            <v>ER_2274 - New Substations</v>
          </cell>
          <cell r="G2391" t="str">
            <v>Substation - New Distribution Station Capacity Program</v>
          </cell>
          <cell r="H2391" t="str">
            <v>T&amp;D Engineering</v>
          </cell>
          <cell r="I2391" t="str">
            <v>Performance &amp; Capacity</v>
          </cell>
        </row>
        <row r="2392">
          <cell r="A2392" t="str">
            <v>BI_WT300</v>
          </cell>
          <cell r="B2392" t="str">
            <v>WT300</v>
          </cell>
          <cell r="C2392" t="str">
            <v>BI_WT300 - Moscow-Orofino 115kV Low Priority RatingMitigation</v>
          </cell>
          <cell r="D2392" t="str">
            <v>ER_2579</v>
          </cell>
          <cell r="E2392" t="str">
            <v>2579</v>
          </cell>
          <cell r="F2392" t="str">
            <v>ER_2579 - Low Priority Ratings Mitigation</v>
          </cell>
          <cell r="G2392" t="str">
            <v>Transmission NERC Low-Risk Priority Lines Mitigation</v>
          </cell>
          <cell r="H2392" t="str">
            <v>T&amp;D Engineering</v>
          </cell>
          <cell r="I2392" t="str">
            <v>Mandatory &amp; Compliance</v>
          </cell>
        </row>
        <row r="2393">
          <cell r="A2393" t="str">
            <v>BI_WT301</v>
          </cell>
          <cell r="B2393" t="str">
            <v>WT301</v>
          </cell>
          <cell r="C2393" t="str">
            <v>BI_WT301 - Othello-Warden #1 115kV Low Priority RatingMitigat</v>
          </cell>
          <cell r="D2393" t="str">
            <v>ER_2579</v>
          </cell>
          <cell r="E2393" t="str">
            <v>2579</v>
          </cell>
          <cell r="F2393" t="str">
            <v>ER_2579 - Low Priority Ratings Mitigation</v>
          </cell>
          <cell r="G2393" t="str">
            <v>Transmission NERC Low-Risk Priority Lines Mitigation</v>
          </cell>
          <cell r="H2393" t="str">
            <v>T&amp;D Engineering</v>
          </cell>
          <cell r="I2393" t="str">
            <v>Mandatory &amp; Compliance</v>
          </cell>
        </row>
        <row r="2394">
          <cell r="A2394" t="str">
            <v>BI_WT401</v>
          </cell>
          <cell r="B2394" t="str">
            <v>WT401</v>
          </cell>
          <cell r="C2394" t="str">
            <v>BI_WT401 - Addy-Kettle Falls 115 Kv: Remove Met Chip Tap</v>
          </cell>
          <cell r="D2394" t="str">
            <v>ER_2244</v>
          </cell>
          <cell r="E2394" t="str">
            <v>2244</v>
          </cell>
          <cell r="F2394" t="str">
            <v>ER_2244 - Met Chip</v>
          </cell>
          <cell r="G2394" t="str">
            <v>Regular Capital - Pre Business Case</v>
          </cell>
          <cell r="H2394" t="str">
            <v>No Function</v>
          </cell>
          <cell r="I2394" t="str">
            <v>No Driver</v>
          </cell>
        </row>
        <row r="2395">
          <cell r="A2395" t="str">
            <v>BI_WT500</v>
          </cell>
          <cell r="B2395" t="str">
            <v>WT500</v>
          </cell>
          <cell r="C2395" t="str">
            <v>BI_WT500 - Gifford Substation - 115kV Transmission Integration</v>
          </cell>
          <cell r="D2395" t="str">
            <v>ER_2204</v>
          </cell>
          <cell r="E2395" t="str">
            <v>2204</v>
          </cell>
          <cell r="F2395" t="str">
            <v>ER_2204 - Substation Rebuilds</v>
          </cell>
          <cell r="G2395" t="str">
            <v>Substation - Station Rebuilds Program</v>
          </cell>
          <cell r="H2395" t="str">
            <v>T&amp;D Engineering</v>
          </cell>
          <cell r="I2395" t="str">
            <v>Asset Condition</v>
          </cell>
        </row>
        <row r="2396">
          <cell r="A2396" t="str">
            <v>BI_WT501</v>
          </cell>
          <cell r="B2396" t="str">
            <v>WT501</v>
          </cell>
          <cell r="C2396" t="str">
            <v>BI_WT501 - Othello-Warden #2 (OSS-OTH) 115kV Trans Line Rbld</v>
          </cell>
          <cell r="D2396" t="str">
            <v>ER_2601</v>
          </cell>
          <cell r="E2396" t="str">
            <v>2601</v>
          </cell>
          <cell r="F2396" t="str">
            <v>ER_2601 - Othello-Warden #2 (OSS-OTH) 115kV Trans Line Rbld</v>
          </cell>
          <cell r="G2396" t="str">
            <v>Regular Capital - Pre Business Case</v>
          </cell>
          <cell r="H2396" t="str">
            <v>No Function</v>
          </cell>
          <cell r="I2396" t="str">
            <v>No Driver</v>
          </cell>
        </row>
        <row r="2397">
          <cell r="A2397" t="str">
            <v>BI_WT502</v>
          </cell>
          <cell r="B2397" t="str">
            <v>WT502</v>
          </cell>
          <cell r="C2397" t="str">
            <v>BI_WT502 - Addy-Kettle Falls LPRM Project</v>
          </cell>
          <cell r="D2397" t="str">
            <v>ER_2579</v>
          </cell>
          <cell r="E2397" t="str">
            <v>2579</v>
          </cell>
          <cell r="F2397" t="str">
            <v>ER_2579 - Low Priority Ratings Mitigation</v>
          </cell>
          <cell r="G2397" t="str">
            <v>Transmission NERC Low-Risk Priority Lines Mitigation</v>
          </cell>
          <cell r="H2397" t="str">
            <v>T&amp;D Engineering</v>
          </cell>
          <cell r="I2397" t="str">
            <v>Mandatory &amp; Compliance</v>
          </cell>
        </row>
        <row r="2398">
          <cell r="A2398" t="str">
            <v>BI_WT503</v>
          </cell>
          <cell r="B2398" t="str">
            <v>WT503</v>
          </cell>
          <cell r="C2398" t="str">
            <v>BI_WT503 - Othello-Warden #1 115kV Transmission Line Rebuild</v>
          </cell>
          <cell r="D2398" t="str">
            <v>ER_2602</v>
          </cell>
          <cell r="E2398" t="str">
            <v>2602</v>
          </cell>
          <cell r="F2398" t="str">
            <v>ER_2602 - Othello-Warden #1 115kV Transmission Line Rebuild</v>
          </cell>
          <cell r="G2398" t="str">
            <v>Regular Capital - Pre Business Case</v>
          </cell>
          <cell r="H2398" t="str">
            <v>No Function</v>
          </cell>
          <cell r="I2398" t="str">
            <v>No Driver</v>
          </cell>
        </row>
        <row r="2399">
          <cell r="A2399" t="str">
            <v>BI_WT504</v>
          </cell>
          <cell r="B2399" t="str">
            <v>WT504</v>
          </cell>
          <cell r="C2399" t="str">
            <v>BI_WT504 - Lind-Warden 115kV Transmission Line Rebuild</v>
          </cell>
          <cell r="D2399" t="str">
            <v>ER_2604</v>
          </cell>
          <cell r="E2399" t="str">
            <v>2604</v>
          </cell>
          <cell r="F2399" t="str">
            <v>ER_2604 - Lind-Warden 115kV Transmission Line Rebuild</v>
          </cell>
          <cell r="G2399" t="str">
            <v>Rattlesnake Flat Wind Farm Project 115kV Integration Project</v>
          </cell>
          <cell r="H2399" t="str">
            <v>T&amp;D Engineering</v>
          </cell>
          <cell r="I2399" t="str">
            <v>Customer Requested</v>
          </cell>
        </row>
        <row r="2400">
          <cell r="A2400" t="str">
            <v>BI_WT505</v>
          </cell>
          <cell r="B2400" t="str">
            <v>WT505</v>
          </cell>
          <cell r="C2400" t="str">
            <v>BI_WT505 - Addy-Gifford LPRM Project</v>
          </cell>
          <cell r="D2400" t="str">
            <v>ER_2579</v>
          </cell>
          <cell r="E2400" t="str">
            <v>2579</v>
          </cell>
          <cell r="F2400" t="str">
            <v>ER_2579 - Low Priority Ratings Mitigation</v>
          </cell>
          <cell r="G2400" t="str">
            <v>Transmission NERC Low-Risk Priority Lines Mitigation</v>
          </cell>
          <cell r="H2400" t="str">
            <v>T&amp;D Engineering</v>
          </cell>
          <cell r="I2400" t="str">
            <v>Mandatory &amp; Compliance</v>
          </cell>
        </row>
        <row r="2401">
          <cell r="A2401" t="str">
            <v>BI_WT700</v>
          </cell>
          <cell r="B2401" t="str">
            <v>WT700</v>
          </cell>
          <cell r="C2401" t="str">
            <v>BI_WT700 - Colville Sub 115/13V Transformer Repl-Tx Integ</v>
          </cell>
          <cell r="D2401" t="str">
            <v>ER_2204</v>
          </cell>
          <cell r="E2401" t="str">
            <v>2204</v>
          </cell>
          <cell r="F2401" t="str">
            <v>ER_2204 - Substation Rebuilds</v>
          </cell>
          <cell r="G2401" t="str">
            <v>Substation - Station Rebuilds Program</v>
          </cell>
          <cell r="H2401" t="str">
            <v>T&amp;D Engineering</v>
          </cell>
          <cell r="I2401" t="str">
            <v>Asset Condition</v>
          </cell>
        </row>
        <row r="2402">
          <cell r="A2402" t="str">
            <v>BI_WT800</v>
          </cell>
          <cell r="B2402" t="str">
            <v>WT800</v>
          </cell>
          <cell r="C2402" t="str">
            <v>BI_WT800 - Valley 115/13V Substation Rebuild Tx Integration</v>
          </cell>
          <cell r="D2402" t="str">
            <v>ER_2204</v>
          </cell>
          <cell r="E2402" t="str">
            <v>2204</v>
          </cell>
          <cell r="F2402" t="str">
            <v>ER_2204 - Substation Rebuilds</v>
          </cell>
          <cell r="G2402" t="str">
            <v>Substation - Station Rebuilds Program</v>
          </cell>
          <cell r="H2402" t="str">
            <v>T&amp;D Engineering</v>
          </cell>
          <cell r="I2402" t="str">
            <v>Asset Condition</v>
          </cell>
        </row>
        <row r="2403">
          <cell r="A2403" t="str">
            <v>BI_WT900</v>
          </cell>
          <cell r="B2403" t="str">
            <v>WT900</v>
          </cell>
          <cell r="C2403" t="str">
            <v>BI_WT900 - Addy-Gifford 115:  Reinforce</v>
          </cell>
          <cell r="D2403" t="str">
            <v>ER_2477</v>
          </cell>
          <cell r="E2403" t="str">
            <v>2477</v>
          </cell>
          <cell r="F2403" t="str">
            <v>ER_2477 - Addy-Gifford 115:  Reinforce</v>
          </cell>
          <cell r="G2403" t="str">
            <v>Regular Capital - Pre Business Case</v>
          </cell>
          <cell r="H2403" t="str">
            <v>No Function</v>
          </cell>
          <cell r="I2403" t="str">
            <v>No Driver</v>
          </cell>
        </row>
        <row r="2404">
          <cell r="A2404" t="str">
            <v>BI_XD001</v>
          </cell>
          <cell r="B2404" t="str">
            <v>XD001</v>
          </cell>
          <cell r="C2404" t="str">
            <v>BI_XD001 - ID AMR Optimization</v>
          </cell>
          <cell r="D2404" t="str">
            <v>ER_7303</v>
          </cell>
          <cell r="E2404" t="str">
            <v>7303</v>
          </cell>
          <cell r="F2404" t="str">
            <v>ER_7303 - ID AMR Optimization</v>
          </cell>
          <cell r="G2404" t="str">
            <v>Regular Capital - Pre Business Case</v>
          </cell>
          <cell r="H2404" t="str">
            <v>No Function</v>
          </cell>
          <cell r="I2404" t="str">
            <v>No Driver</v>
          </cell>
        </row>
        <row r="2405">
          <cell r="A2405" t="str">
            <v>BI_XD002</v>
          </cell>
          <cell r="B2405" t="str">
            <v>XD002</v>
          </cell>
          <cell r="C2405" t="str">
            <v>BI_XD002 - Smart Grid - JSTC</v>
          </cell>
          <cell r="D2405" t="str">
            <v>ER_7205</v>
          </cell>
          <cell r="E2405" t="str">
            <v>7205</v>
          </cell>
          <cell r="F2405" t="str">
            <v>ER_7205 - Smart Grid Workforce Training</v>
          </cell>
          <cell r="G2405" t="str">
            <v>Smart Grid Workforce Training Grant - DOE</v>
          </cell>
          <cell r="H2405" t="str">
            <v>Other Subfunction</v>
          </cell>
          <cell r="I2405" t="str">
            <v>No Driver</v>
          </cell>
        </row>
        <row r="2406">
          <cell r="A2406" t="str">
            <v>BI_XD003</v>
          </cell>
          <cell r="B2406" t="str">
            <v>XD003</v>
          </cell>
          <cell r="C2406" t="str">
            <v>BI_XD003 - WFRES:  FIRE IGNITION TRACKING SYSTEM</v>
          </cell>
          <cell r="D2406" t="str">
            <v>ER_2075</v>
          </cell>
          <cell r="E2406" t="str">
            <v>2075</v>
          </cell>
          <cell r="F2406" t="str">
            <v>ER_2075 - Wildfire Resiliency</v>
          </cell>
          <cell r="G2406" t="str">
            <v>Wildfire Resiliency Plan</v>
          </cell>
          <cell r="H2406" t="str">
            <v>T&amp;D Operations</v>
          </cell>
          <cell r="I2406" t="str">
            <v>Customer Service Quality &amp; Reliability</v>
          </cell>
        </row>
        <row r="2407">
          <cell r="A2407" t="str">
            <v>BI_XD004</v>
          </cell>
          <cell r="B2407" t="str">
            <v>XD004</v>
          </cell>
          <cell r="C2407" t="str">
            <v>BI_XD004 - WFRES:  DISTRIBUTION MIDLINE RECLOSER</v>
          </cell>
          <cell r="D2407" t="str">
            <v>ER_2075</v>
          </cell>
          <cell r="E2407" t="str">
            <v>2075</v>
          </cell>
          <cell r="F2407" t="str">
            <v>ER_2075 - Wildfire Resiliency</v>
          </cell>
          <cell r="G2407" t="str">
            <v>Wildfire Resiliency Plan</v>
          </cell>
          <cell r="H2407" t="str">
            <v>T&amp;D Operations</v>
          </cell>
          <cell r="I2407" t="str">
            <v>Customer Service Quality &amp; Reliability</v>
          </cell>
        </row>
        <row r="2408">
          <cell r="A2408" t="str">
            <v>BI_XD005</v>
          </cell>
          <cell r="B2408" t="str">
            <v>XD005</v>
          </cell>
          <cell r="C2408" t="str">
            <v>BI_XD005 - WFRES:  WA DISTRIBUTION GRID HARDENING</v>
          </cell>
          <cell r="D2408" t="str">
            <v>ER_2075</v>
          </cell>
          <cell r="E2408" t="str">
            <v>2075</v>
          </cell>
          <cell r="F2408" t="str">
            <v>ER_2075 - Wildfire Resiliency</v>
          </cell>
          <cell r="G2408" t="str">
            <v>Wildfire Resiliency Plan</v>
          </cell>
          <cell r="H2408" t="str">
            <v>T&amp;D Operations</v>
          </cell>
          <cell r="I2408" t="str">
            <v>Customer Service Quality &amp; Reliability</v>
          </cell>
        </row>
        <row r="2409">
          <cell r="A2409" t="str">
            <v>BI_XD006</v>
          </cell>
          <cell r="B2409" t="str">
            <v>XD006</v>
          </cell>
          <cell r="C2409" t="str">
            <v>BI_XD006 - WFRES:  ID DISTRIBUTION GRID HARDENING</v>
          </cell>
          <cell r="D2409" t="str">
            <v>ER_2075</v>
          </cell>
          <cell r="E2409" t="str">
            <v>2075</v>
          </cell>
          <cell r="F2409" t="str">
            <v>ER_2075 - Wildfire Resiliency</v>
          </cell>
          <cell r="G2409" t="str">
            <v>Wildfire Resiliency Plan</v>
          </cell>
          <cell r="H2409" t="str">
            <v>T&amp;D Operations</v>
          </cell>
          <cell r="I2409" t="str">
            <v>Customer Service Quality &amp; Reliability</v>
          </cell>
        </row>
        <row r="2410">
          <cell r="A2410" t="str">
            <v>BI_XD007</v>
          </cell>
          <cell r="B2410" t="str">
            <v>XD007</v>
          </cell>
          <cell r="C2410" t="str">
            <v>BI_XD007 - WFRES: WPM GH MAKE READY</v>
          </cell>
          <cell r="D2410" t="str">
            <v>ER_2075</v>
          </cell>
          <cell r="E2410" t="str">
            <v>2075</v>
          </cell>
          <cell r="F2410" t="str">
            <v>ER_2075 - Wildfire Resiliency</v>
          </cell>
          <cell r="G2410" t="str">
            <v>Wildfire Resiliency Plan</v>
          </cell>
          <cell r="H2410" t="str">
            <v>T&amp;D Operations</v>
          </cell>
          <cell r="I2410" t="str">
            <v>Customer Service Quality &amp; Reliability</v>
          </cell>
        </row>
        <row r="2411">
          <cell r="A2411" t="str">
            <v>BI_XD101</v>
          </cell>
          <cell r="B2411" t="str">
            <v>XD101</v>
          </cell>
          <cell r="C2411" t="str">
            <v>BI_XD101 - Apprentice Craft Training</v>
          </cell>
          <cell r="D2411" t="str">
            <v>ER_7200</v>
          </cell>
          <cell r="E2411" t="str">
            <v>7200</v>
          </cell>
          <cell r="F2411" t="str">
            <v>ER_7200 - Appren Craft Train</v>
          </cell>
          <cell r="G2411" t="str">
            <v>Apprentice/Craft Training</v>
          </cell>
          <cell r="H2411" t="str">
            <v>Other Subfunction</v>
          </cell>
          <cell r="I2411" t="str">
            <v>Mandatory &amp; Compliance</v>
          </cell>
        </row>
        <row r="2412">
          <cell r="A2412" t="str">
            <v>BI_XD102</v>
          </cell>
          <cell r="B2412" t="str">
            <v>XD102</v>
          </cell>
          <cell r="C2412" t="str">
            <v>BI_XD102 - Apprentice</v>
          </cell>
          <cell r="D2412" t="str">
            <v>ER_7200</v>
          </cell>
          <cell r="E2412" t="str">
            <v>7200</v>
          </cell>
          <cell r="F2412" t="str">
            <v>ER_7200 - Appren Craft Train</v>
          </cell>
          <cell r="G2412" t="str">
            <v>Apprentice/Craft Training</v>
          </cell>
          <cell r="H2412" t="str">
            <v>Other Subfunction</v>
          </cell>
          <cell r="I2412" t="str">
            <v>Mandatory &amp; Compliance</v>
          </cell>
        </row>
        <row r="2413">
          <cell r="A2413" t="str">
            <v>BI_XD103</v>
          </cell>
          <cell r="B2413" t="str">
            <v>XD103</v>
          </cell>
          <cell r="C2413" t="str">
            <v>BI_XD103 - Apprentice</v>
          </cell>
          <cell r="D2413" t="str">
            <v>ER_7200</v>
          </cell>
          <cell r="E2413" t="str">
            <v>7200</v>
          </cell>
          <cell r="F2413" t="str">
            <v>ER_7200 - Appren Craft Train</v>
          </cell>
          <cell r="G2413" t="str">
            <v>Apprentice/Craft Training</v>
          </cell>
          <cell r="H2413" t="str">
            <v>Other Subfunction</v>
          </cell>
          <cell r="I2413" t="str">
            <v>Mandatory &amp; Compliance</v>
          </cell>
        </row>
        <row r="2414">
          <cell r="A2414" t="str">
            <v>BI_XD104</v>
          </cell>
          <cell r="B2414" t="str">
            <v>XD104</v>
          </cell>
          <cell r="C2414" t="str">
            <v>BI_XD104 - Apprentice</v>
          </cell>
          <cell r="D2414" t="str">
            <v>ER_7200</v>
          </cell>
          <cell r="E2414" t="str">
            <v>7200</v>
          </cell>
          <cell r="F2414" t="str">
            <v>ER_7200 - Appren Craft Train</v>
          </cell>
          <cell r="G2414" t="str">
            <v>Apprentice/Craft Training</v>
          </cell>
          <cell r="H2414" t="str">
            <v>Other Subfunction</v>
          </cell>
          <cell r="I2414" t="str">
            <v>Mandatory &amp; Compliance</v>
          </cell>
        </row>
        <row r="2415">
          <cell r="A2415" t="str">
            <v>BI_XD105</v>
          </cell>
          <cell r="B2415" t="str">
            <v>XD105</v>
          </cell>
          <cell r="C2415" t="str">
            <v>BI_XD105 - Elec Distribution AN AFUDC Long Range</v>
          </cell>
          <cell r="D2415" t="str">
            <v>ER_9035</v>
          </cell>
          <cell r="E2415" t="str">
            <v>9035</v>
          </cell>
          <cell r="F2415" t="str">
            <v>ER_9035 - Elec Distribution AN AFUDC Long Range</v>
          </cell>
          <cell r="G2415" t="str">
            <v>Regular Capital - Pre Business Case</v>
          </cell>
          <cell r="H2415" t="str">
            <v>No Function</v>
          </cell>
          <cell r="I2415" t="str">
            <v>No Driver</v>
          </cell>
        </row>
        <row r="2416">
          <cell r="A2416" t="str">
            <v>BI_XD200</v>
          </cell>
          <cell r="B2416" t="str">
            <v>XD200</v>
          </cell>
          <cell r="C2416" t="str">
            <v>BI_XD200 - Feeder Automation Upgrades</v>
          </cell>
          <cell r="D2416" t="str">
            <v>ER_2554</v>
          </cell>
          <cell r="E2416" t="str">
            <v>2554</v>
          </cell>
          <cell r="F2416" t="str">
            <v>ER_2554 - Feeder Automation Upgrades</v>
          </cell>
          <cell r="G2416" t="str">
            <v>Distribution Grid Modernization</v>
          </cell>
          <cell r="H2416" t="str">
            <v>T&amp;D Operations</v>
          </cell>
          <cell r="I2416" t="str">
            <v>Asset Condition</v>
          </cell>
        </row>
        <row r="2417">
          <cell r="A2417" t="str">
            <v>BI_XD201</v>
          </cell>
          <cell r="B2417" t="str">
            <v>XD201</v>
          </cell>
          <cell r="C2417" t="str">
            <v>BI_XD201 - Feeder Automation - Distribution Construction</v>
          </cell>
          <cell r="D2417" t="str">
            <v>ER_2554</v>
          </cell>
          <cell r="E2417" t="str">
            <v>2554</v>
          </cell>
          <cell r="F2417" t="str">
            <v>ER_2554 - Feeder Automation Upgrades</v>
          </cell>
          <cell r="G2417" t="str">
            <v>Distribution Grid Modernization</v>
          </cell>
          <cell r="H2417" t="str">
            <v>T&amp;D Operations</v>
          </cell>
          <cell r="I2417" t="str">
            <v>Asset Condition</v>
          </cell>
        </row>
        <row r="2418">
          <cell r="A2418" t="str">
            <v>BI_XD202</v>
          </cell>
          <cell r="B2418" t="str">
            <v>XD202</v>
          </cell>
          <cell r="C2418" t="str">
            <v>BI_XD202 - Feeder Automation - Communication</v>
          </cell>
          <cell r="D2418" t="str">
            <v>ER_2554</v>
          </cell>
          <cell r="E2418" t="str">
            <v>2554</v>
          </cell>
          <cell r="F2418" t="str">
            <v>ER_2554 - Feeder Automation Upgrades</v>
          </cell>
          <cell r="G2418" t="str">
            <v>Distribution Grid Modernization</v>
          </cell>
          <cell r="H2418" t="str">
            <v>T&amp;D Operations</v>
          </cell>
          <cell r="I2418" t="str">
            <v>Asset Condition</v>
          </cell>
        </row>
        <row r="2419">
          <cell r="A2419" t="str">
            <v>BI_XD300</v>
          </cell>
          <cell r="B2419" t="str">
            <v>XD300</v>
          </cell>
          <cell r="C2419" t="str">
            <v>BI_XD300 - System Feeder Var Improvement</v>
          </cell>
          <cell r="D2419" t="str">
            <v>ER_2225</v>
          </cell>
          <cell r="E2419" t="str">
            <v>2225</v>
          </cell>
          <cell r="F2419" t="str">
            <v>ER_2225 - Feeder VAR Improv</v>
          </cell>
          <cell r="G2419" t="str">
            <v>Regular Capital - Pre Business Case</v>
          </cell>
          <cell r="H2419" t="str">
            <v>No Function</v>
          </cell>
          <cell r="I2419" t="str">
            <v>No Driver</v>
          </cell>
        </row>
        <row r="2420">
          <cell r="A2420" t="str">
            <v>BI_XD301</v>
          </cell>
          <cell r="B2420" t="str">
            <v>XD301</v>
          </cell>
          <cell r="C2420" t="str">
            <v>BI_XD301 - Baseline for Improve Worst Feeders</v>
          </cell>
          <cell r="D2420" t="str">
            <v>ER_2414</v>
          </cell>
          <cell r="E2420" t="str">
            <v>2414</v>
          </cell>
          <cell r="F2420" t="str">
            <v>ER_2414 - Sys-Dist Reliability-Improve Worst Fdrs</v>
          </cell>
          <cell r="G2420" t="str">
            <v>Distribution System Enhancements</v>
          </cell>
          <cell r="H2420" t="str">
            <v>T&amp;D Engineering</v>
          </cell>
          <cell r="I2420" t="str">
            <v>Performance &amp; Capacity</v>
          </cell>
        </row>
        <row r="2421">
          <cell r="A2421" t="str">
            <v>BI_XD302</v>
          </cell>
          <cell r="B2421" t="str">
            <v>XD302</v>
          </cell>
          <cell r="C2421" t="str">
            <v>BI_XD302 - WA Feeder Upgrade</v>
          </cell>
          <cell r="D2421" t="str">
            <v>ER_2470</v>
          </cell>
          <cell r="E2421" t="str">
            <v>2470</v>
          </cell>
          <cell r="F2421" t="str">
            <v>ER_2470 - Dist Grid Modernization</v>
          </cell>
          <cell r="G2421" t="str">
            <v>Distribution Grid Modernization</v>
          </cell>
          <cell r="H2421" t="str">
            <v>T&amp;D Operations</v>
          </cell>
          <cell r="I2421" t="str">
            <v>Asset Condition</v>
          </cell>
        </row>
        <row r="2422">
          <cell r="A2422" t="str">
            <v>BI_XD303</v>
          </cell>
          <cell r="B2422" t="str">
            <v>XD303</v>
          </cell>
          <cell r="C2422" t="str">
            <v>BI_XD303 - ID Feeder Upgrade</v>
          </cell>
          <cell r="D2422" t="str">
            <v>ER_2470</v>
          </cell>
          <cell r="E2422" t="str">
            <v>2470</v>
          </cell>
          <cell r="F2422" t="str">
            <v>ER_2470 - Dist Grid Modernization</v>
          </cell>
          <cell r="G2422" t="str">
            <v>Distribution Grid Modernization</v>
          </cell>
          <cell r="H2422" t="str">
            <v>T&amp;D Operations</v>
          </cell>
          <cell r="I2422" t="str">
            <v>Asset Condition</v>
          </cell>
        </row>
        <row r="2423">
          <cell r="A2423" t="str">
            <v>BI_XD400</v>
          </cell>
          <cell r="B2423" t="str">
            <v>XD400</v>
          </cell>
          <cell r="C2423" t="str">
            <v>BI_XD400 - Feeder Automation</v>
          </cell>
          <cell r="D2423" t="str">
            <v>ER_2470</v>
          </cell>
          <cell r="E2423" t="str">
            <v>2470</v>
          </cell>
          <cell r="F2423" t="str">
            <v>ER_2470 - Dist Grid Modernization</v>
          </cell>
          <cell r="G2423" t="str">
            <v>Distribution Grid Modernization</v>
          </cell>
          <cell r="H2423" t="str">
            <v>T&amp;D Operations</v>
          </cell>
          <cell r="I2423" t="str">
            <v>Asset Condition</v>
          </cell>
        </row>
        <row r="2424">
          <cell r="A2424" t="str">
            <v>BI_XD401</v>
          </cell>
          <cell r="B2424" t="str">
            <v>XD401</v>
          </cell>
          <cell r="C2424" t="str">
            <v>BI_XD401 - Customer Prepay</v>
          </cell>
          <cell r="D2424" t="str">
            <v>ER_2585</v>
          </cell>
          <cell r="E2424" t="str">
            <v>2585</v>
          </cell>
          <cell r="F2424" t="str">
            <v>ER_2585 - Customer Prepay</v>
          </cell>
          <cell r="G2424" t="str">
            <v>Customer Prepay</v>
          </cell>
          <cell r="H2424" t="str">
            <v>T&amp;D Engineering</v>
          </cell>
          <cell r="I2424" t="str">
            <v>No Driver</v>
          </cell>
        </row>
        <row r="2425">
          <cell r="A2425" t="str">
            <v>BI_XD402</v>
          </cell>
          <cell r="B2425" t="str">
            <v>XD402</v>
          </cell>
          <cell r="C2425" t="str">
            <v>BI_XD402 - Washington AMI</v>
          </cell>
          <cell r="D2425" t="str">
            <v>ER_2586</v>
          </cell>
          <cell r="E2425" t="str">
            <v>2586</v>
          </cell>
          <cell r="F2425" t="str">
            <v>ER_2586 - Washington AMI</v>
          </cell>
          <cell r="G2425" t="str">
            <v>Washington Advanced Metering Infrastructure Project</v>
          </cell>
          <cell r="H2425" t="str">
            <v>AMI</v>
          </cell>
          <cell r="I2425" t="str">
            <v>Customer Service Quality &amp; Reliability</v>
          </cell>
        </row>
        <row r="2426">
          <cell r="A2426" t="str">
            <v>BI_XD500</v>
          </cell>
          <cell r="B2426" t="str">
            <v>XD500</v>
          </cell>
          <cell r="C2426" t="str">
            <v>BI_XD500 - Dist upgrades - Wash</v>
          </cell>
          <cell r="D2426" t="str">
            <v>ER_2309</v>
          </cell>
          <cell r="E2426" t="str">
            <v>2309</v>
          </cell>
          <cell r="F2426" t="str">
            <v>ER_2309 - Distribution Upgrades - Washington</v>
          </cell>
          <cell r="G2426" t="str">
            <v>Regular Capital - Pre Business Case</v>
          </cell>
          <cell r="H2426" t="str">
            <v>No Function</v>
          </cell>
          <cell r="I2426" t="str">
            <v>No Driver</v>
          </cell>
        </row>
        <row r="2427">
          <cell r="A2427" t="str">
            <v>BI_XD501</v>
          </cell>
          <cell r="B2427" t="str">
            <v>XD501</v>
          </cell>
          <cell r="C2427" t="str">
            <v>BI_XD501 - Dist upgrades - Idaho</v>
          </cell>
          <cell r="D2427" t="str">
            <v>ER_2311</v>
          </cell>
          <cell r="E2427" t="str">
            <v>2311</v>
          </cell>
          <cell r="F2427" t="str">
            <v>ER_2311 - Distribution Upgrades - Idaho</v>
          </cell>
          <cell r="G2427" t="str">
            <v>Regular Capital - Pre Business Case</v>
          </cell>
          <cell r="H2427" t="str">
            <v>No Function</v>
          </cell>
          <cell r="I2427" t="str">
            <v>No Driver</v>
          </cell>
        </row>
        <row r="2428">
          <cell r="A2428" t="str">
            <v>BI_XD502</v>
          </cell>
          <cell r="B2428" t="str">
            <v>XD502</v>
          </cell>
          <cell r="C2428" t="str">
            <v>BI_XD502 - System - repl line reclosers</v>
          </cell>
          <cell r="D2428" t="str">
            <v>ER_2278</v>
          </cell>
          <cell r="E2428" t="str">
            <v>2278</v>
          </cell>
          <cell r="F2428" t="str">
            <v>ER_2278 - Distribution Device Management Program</v>
          </cell>
          <cell r="G2428" t="str">
            <v>Substation - Station Rebuilds Program</v>
          </cell>
          <cell r="H2428" t="str">
            <v>T&amp;D Engineering</v>
          </cell>
          <cell r="I2428" t="str">
            <v>Asset Condition</v>
          </cell>
        </row>
        <row r="2429">
          <cell r="A2429" t="str">
            <v>BI_XD503</v>
          </cell>
          <cell r="B2429" t="str">
            <v>XD503</v>
          </cell>
          <cell r="C2429" t="str">
            <v>BI_XD503 - Washington AMI Software</v>
          </cell>
          <cell r="D2429" t="str">
            <v>ER_2586</v>
          </cell>
          <cell r="E2429" t="str">
            <v>2586</v>
          </cell>
          <cell r="F2429" t="str">
            <v>ER_2586 - Washington AMI</v>
          </cell>
          <cell r="G2429" t="str">
            <v>Washington Advanced Metering Infrastructure Project</v>
          </cell>
          <cell r="H2429" t="str">
            <v>AMI</v>
          </cell>
          <cell r="I2429" t="str">
            <v>Customer Service Quality &amp; Reliability</v>
          </cell>
        </row>
        <row r="2430">
          <cell r="A2430" t="str">
            <v>BI_XD504</v>
          </cell>
          <cell r="B2430" t="str">
            <v>XD504</v>
          </cell>
          <cell r="C2430" t="str">
            <v>BI_XD504 - Washington AMI Communications Equipment</v>
          </cell>
          <cell r="D2430" t="str">
            <v>ER_2586</v>
          </cell>
          <cell r="E2430" t="str">
            <v>2586</v>
          </cell>
          <cell r="F2430" t="str">
            <v>ER_2586 - Washington AMI</v>
          </cell>
          <cell r="G2430" t="str">
            <v>Washington Advanced Metering Infrastructure Project</v>
          </cell>
          <cell r="H2430" t="str">
            <v>AMI</v>
          </cell>
          <cell r="I2430" t="str">
            <v>Customer Service Quality &amp; Reliability</v>
          </cell>
        </row>
        <row r="2431">
          <cell r="A2431" t="str">
            <v>BI_XD505</v>
          </cell>
          <cell r="B2431" t="str">
            <v>XD505</v>
          </cell>
          <cell r="C2431" t="str">
            <v>BI_XD505 - Contingency Margin</v>
          </cell>
          <cell r="D2431" t="str">
            <v>ER_2586</v>
          </cell>
          <cell r="E2431" t="str">
            <v>2586</v>
          </cell>
          <cell r="F2431" t="str">
            <v>ER_2586 - Washington AMI</v>
          </cell>
          <cell r="G2431" t="str">
            <v>Washington Advanced Metering Infrastructure Project</v>
          </cell>
          <cell r="H2431" t="str">
            <v>AMI</v>
          </cell>
          <cell r="I2431" t="str">
            <v>Customer Service Quality &amp; Reliability</v>
          </cell>
        </row>
        <row r="2432">
          <cell r="A2432" t="str">
            <v>BI_XD506</v>
          </cell>
          <cell r="B2432" t="str">
            <v>XD506</v>
          </cell>
          <cell r="C2432" t="str">
            <v>BI_XD506 - Head End System - Disaster Recovery</v>
          </cell>
          <cell r="D2432" t="str">
            <v>ER_2586</v>
          </cell>
          <cell r="E2432" t="str">
            <v>2586</v>
          </cell>
          <cell r="F2432" t="str">
            <v>ER_2586 - Washington AMI</v>
          </cell>
          <cell r="G2432" t="str">
            <v>Washington Advanced Metering Infrastructure Project</v>
          </cell>
          <cell r="H2432" t="str">
            <v>AMI</v>
          </cell>
          <cell r="I2432" t="str">
            <v>Customer Service Quality &amp; Reliability</v>
          </cell>
        </row>
        <row r="2433">
          <cell r="A2433" t="str">
            <v>BI_XD507</v>
          </cell>
          <cell r="B2433" t="str">
            <v>XD507</v>
          </cell>
          <cell r="C2433" t="str">
            <v>BI_XD507 - AMI HES Upgrades and Enhancements</v>
          </cell>
          <cell r="D2433" t="str">
            <v>ER_2586</v>
          </cell>
          <cell r="E2433" t="str">
            <v>2586</v>
          </cell>
          <cell r="F2433" t="str">
            <v>ER_2586 - Washington AMI</v>
          </cell>
          <cell r="G2433" t="str">
            <v>Washington Advanced Metering Infrastructure Project</v>
          </cell>
          <cell r="H2433" t="str">
            <v>AMI</v>
          </cell>
          <cell r="I2433" t="str">
            <v>Customer Service Quality &amp; Reliability</v>
          </cell>
        </row>
        <row r="2434">
          <cell r="A2434" t="str">
            <v>BI_XD700</v>
          </cell>
          <cell r="B2434" t="str">
            <v>XD700</v>
          </cell>
          <cell r="C2434" t="str">
            <v>BI_XD700 - Distribution Device Management - Idaho State</v>
          </cell>
          <cell r="D2434" t="str">
            <v>ER_2278</v>
          </cell>
          <cell r="E2434" t="str">
            <v>2278</v>
          </cell>
          <cell r="F2434" t="str">
            <v>ER_2278 - Distribution Device Management Program</v>
          </cell>
          <cell r="G2434" t="str">
            <v>Substation - Station Rebuilds Program</v>
          </cell>
          <cell r="H2434" t="str">
            <v>T&amp;D Engineering</v>
          </cell>
          <cell r="I2434" t="str">
            <v>Asset Condition</v>
          </cell>
        </row>
        <row r="2435">
          <cell r="A2435" t="str">
            <v>BI_XD701</v>
          </cell>
          <cell r="B2435" t="str">
            <v>XD701</v>
          </cell>
          <cell r="C2435" t="str">
            <v>BI_XD701 - Distribution Device Management - Washington State</v>
          </cell>
          <cell r="D2435" t="str">
            <v>ER_2278</v>
          </cell>
          <cell r="E2435" t="str">
            <v>2278</v>
          </cell>
          <cell r="F2435" t="str">
            <v>ER_2278 - Distribution Device Management Program</v>
          </cell>
          <cell r="G2435" t="str">
            <v>Substation - Station Rebuilds Program</v>
          </cell>
          <cell r="H2435" t="str">
            <v>T&amp;D Engineering</v>
          </cell>
          <cell r="I2435" t="str">
            <v>Asset Condition</v>
          </cell>
        </row>
        <row r="2436">
          <cell r="A2436" t="str">
            <v>BI_XD702</v>
          </cell>
          <cell r="B2436" t="str">
            <v>XD702</v>
          </cell>
          <cell r="C2436" t="str">
            <v>BI_XD702 - TCOP - WA</v>
          </cell>
          <cell r="D2436" t="str">
            <v>ER_2535</v>
          </cell>
          <cell r="E2436" t="str">
            <v>2535</v>
          </cell>
          <cell r="F2436" t="str">
            <v>ER_2535 - TCOP Related Distribution Rebuilds</v>
          </cell>
          <cell r="G2436" t="str">
            <v>Distribution Transformer Change Out Program</v>
          </cell>
          <cell r="H2436" t="str">
            <v>T&amp;D Operations</v>
          </cell>
          <cell r="I2436" t="str">
            <v>Asset Condition</v>
          </cell>
        </row>
        <row r="2437">
          <cell r="A2437" t="str">
            <v>BI_XD703</v>
          </cell>
          <cell r="B2437" t="str">
            <v>XD703</v>
          </cell>
          <cell r="C2437" t="str">
            <v>BI_XD703 - TCOP - ID</v>
          </cell>
          <cell r="D2437" t="str">
            <v>ER_2535</v>
          </cell>
          <cell r="E2437" t="str">
            <v>2535</v>
          </cell>
          <cell r="F2437" t="str">
            <v>ER_2535 - TCOP Related Distribution Rebuilds</v>
          </cell>
          <cell r="G2437" t="str">
            <v>Distribution Transformer Change Out Program</v>
          </cell>
          <cell r="H2437" t="str">
            <v>T&amp;D Operations</v>
          </cell>
          <cell r="I2437" t="str">
            <v>Asset Condition</v>
          </cell>
        </row>
        <row r="2438">
          <cell r="A2438" t="str">
            <v>BI_XD900</v>
          </cell>
          <cell r="B2438" t="str">
            <v>XD900</v>
          </cell>
          <cell r="C2438" t="str">
            <v>BI_XD900 - Compliance Load Study - Distribution</v>
          </cell>
          <cell r="D2438" t="str">
            <v>ER_2469</v>
          </cell>
          <cell r="E2438" t="str">
            <v>2469</v>
          </cell>
          <cell r="F2438" t="str">
            <v>ER_2469 - Compliance Load Study</v>
          </cell>
          <cell r="G2438" t="str">
            <v>Regular Capital - Pre Business Case</v>
          </cell>
          <cell r="H2438" t="str">
            <v>No Function</v>
          </cell>
          <cell r="I2438" t="str">
            <v>No Driver</v>
          </cell>
        </row>
        <row r="2439">
          <cell r="A2439" t="str">
            <v>BI_XD901</v>
          </cell>
          <cell r="B2439" t="str">
            <v>XD901</v>
          </cell>
          <cell r="C2439" t="str">
            <v>BI_XD901 - ID AMR - Distribution</v>
          </cell>
          <cell r="D2439" t="str">
            <v>ER_7300</v>
          </cell>
          <cell r="E2439" t="str">
            <v>7300</v>
          </cell>
          <cell r="F2439" t="str">
            <v>ER_7300 - ID AMR</v>
          </cell>
          <cell r="G2439" t="str">
            <v>Regular Capital - Pre Business Case</v>
          </cell>
          <cell r="H2439" t="str">
            <v>No Function</v>
          </cell>
          <cell r="I2439" t="str">
            <v>No Driver</v>
          </cell>
        </row>
        <row r="2440">
          <cell r="A2440" t="str">
            <v>BI_XD902</v>
          </cell>
          <cell r="B2440" t="str">
            <v>XD902</v>
          </cell>
          <cell r="C2440" t="str">
            <v>BI_XD902 - NTWK Mechanical Systems -Capital Replacement</v>
          </cell>
          <cell r="D2440" t="str">
            <v>ER_2058</v>
          </cell>
          <cell r="E2440" t="str">
            <v>2058</v>
          </cell>
          <cell r="F2440" t="str">
            <v>ER_2058 - Spokane Electric Network Incr Capacity</v>
          </cell>
          <cell r="G2440" t="str">
            <v>Downtown Network - Performance &amp; Capacity</v>
          </cell>
          <cell r="H2440" t="str">
            <v>Downtown Network</v>
          </cell>
          <cell r="I2440" t="str">
            <v>Performance &amp; Capacity</v>
          </cell>
        </row>
        <row r="2441">
          <cell r="A2441" t="str">
            <v>BI_XD903</v>
          </cell>
          <cell r="B2441" t="str">
            <v>XD903</v>
          </cell>
          <cell r="C2441" t="str">
            <v>BI_XD903 - Open Wire Secondary Elimination</v>
          </cell>
          <cell r="D2441" t="str">
            <v>ER_2496</v>
          </cell>
          <cell r="E2441" t="str">
            <v>2496</v>
          </cell>
          <cell r="F2441" t="str">
            <v>ER_2496 - Open Wire Secondary Elimination</v>
          </cell>
          <cell r="G2441" t="str">
            <v>Regular Capital - Pre Business Case</v>
          </cell>
          <cell r="H2441" t="str">
            <v>No Function</v>
          </cell>
          <cell r="I2441" t="str">
            <v>No Driver</v>
          </cell>
        </row>
        <row r="2442">
          <cell r="A2442" t="str">
            <v>BI_XD904</v>
          </cell>
          <cell r="B2442" t="str">
            <v>XD904</v>
          </cell>
          <cell r="C2442" t="str">
            <v>BI_XD904 - Distribution Construction Stimulus Project</v>
          </cell>
          <cell r="D2442" t="str">
            <v>ER_2504</v>
          </cell>
          <cell r="E2442" t="str">
            <v>2504</v>
          </cell>
          <cell r="F2442" t="str">
            <v>ER_2504 - Stimulus Project</v>
          </cell>
          <cell r="G2442" t="str">
            <v>Regular Capital - Pre Business Case</v>
          </cell>
          <cell r="H2442" t="str">
            <v>No Function</v>
          </cell>
          <cell r="I2442" t="str">
            <v>No Driver</v>
          </cell>
        </row>
        <row r="2443">
          <cell r="A2443" t="str">
            <v>BI_XD905</v>
          </cell>
          <cell r="B2443" t="str">
            <v>XD905</v>
          </cell>
          <cell r="C2443" t="str">
            <v>BI_XD905 - Idaho AMI</v>
          </cell>
          <cell r="D2443" t="str">
            <v>ER_2593</v>
          </cell>
          <cell r="E2443" t="str">
            <v>2593</v>
          </cell>
          <cell r="F2443" t="str">
            <v>ER_2593 - Idaho AMI</v>
          </cell>
          <cell r="G2443" t="str">
            <v>Idaho AMI</v>
          </cell>
          <cell r="H2443" t="str">
            <v>AMI</v>
          </cell>
          <cell r="I2443" t="str">
            <v>Customer Service Quality &amp; Reliability</v>
          </cell>
        </row>
        <row r="2444">
          <cell r="A2444" t="str">
            <v>BI_XD906</v>
          </cell>
          <cell r="B2444" t="str">
            <v>XD906</v>
          </cell>
          <cell r="C2444" t="str">
            <v>BI_XD906 - Idaho AMI Software</v>
          </cell>
          <cell r="D2444" t="str">
            <v>ER_2593</v>
          </cell>
          <cell r="E2444" t="str">
            <v>2593</v>
          </cell>
          <cell r="F2444" t="str">
            <v>ER_2593 - Idaho AMI</v>
          </cell>
          <cell r="G2444" t="str">
            <v>Idaho AMI</v>
          </cell>
          <cell r="H2444" t="str">
            <v>AMI</v>
          </cell>
          <cell r="I2444" t="str">
            <v>Customer Service Quality &amp; Reliability</v>
          </cell>
        </row>
        <row r="2445">
          <cell r="A2445" t="str">
            <v>BI_XD907</v>
          </cell>
          <cell r="B2445" t="str">
            <v>XD907</v>
          </cell>
          <cell r="C2445" t="str">
            <v>BI_XD907 - Idaho AMI Communications Equipment</v>
          </cell>
          <cell r="D2445" t="str">
            <v>ER_2593</v>
          </cell>
          <cell r="E2445" t="str">
            <v>2593</v>
          </cell>
          <cell r="F2445" t="str">
            <v>ER_2593 - Idaho AMI</v>
          </cell>
          <cell r="G2445" t="str">
            <v>Idaho AMI</v>
          </cell>
          <cell r="H2445" t="str">
            <v>AMI</v>
          </cell>
          <cell r="I2445" t="str">
            <v>Customer Service Quality &amp; Reliability</v>
          </cell>
        </row>
        <row r="2446">
          <cell r="A2446" t="str">
            <v>BI_XE015</v>
          </cell>
          <cell r="B2446" t="str">
            <v>XE015</v>
          </cell>
          <cell r="C2446" t="str">
            <v>BI_XE015 - Replace System Reinforcement - Gas Engineering</v>
          </cell>
          <cell r="D2446" t="str">
            <v>ER_3000</v>
          </cell>
          <cell r="E2446" t="str">
            <v>3000</v>
          </cell>
          <cell r="F2446" t="str">
            <v>ER_3000 - Gas Reinforce-Minor Blanket</v>
          </cell>
          <cell r="G2446" t="str">
            <v>Gas Reinforcement Program</v>
          </cell>
          <cell r="H2446" t="str">
            <v>Gas Subfunction</v>
          </cell>
          <cell r="I2446" t="str">
            <v>Performance &amp; Capacity</v>
          </cell>
        </row>
        <row r="2447">
          <cell r="A2447" t="str">
            <v>BI_XE016</v>
          </cell>
          <cell r="B2447" t="str">
            <v>XE016</v>
          </cell>
          <cell r="C2447" t="str">
            <v>BI_XE016 - Replace Deteriorated Gas System - Gas Engineering</v>
          </cell>
          <cell r="D2447" t="str">
            <v>ER_3001</v>
          </cell>
          <cell r="E2447" t="str">
            <v>3001</v>
          </cell>
          <cell r="F2447" t="str">
            <v>ER_3001 - Replace Deteriorating Gas System</v>
          </cell>
          <cell r="G2447" t="str">
            <v>Gas Deteriorated Steel Pipe Replacement Program</v>
          </cell>
          <cell r="H2447" t="str">
            <v>Gas Subfunction</v>
          </cell>
          <cell r="I2447" t="str">
            <v>Asset Condition</v>
          </cell>
        </row>
        <row r="2448">
          <cell r="A2448" t="str">
            <v>BI_XE017</v>
          </cell>
          <cell r="B2448" t="str">
            <v>XE017</v>
          </cell>
          <cell r="C2448" t="str">
            <v>BI_XE017 - Gas Regulator Station Reliability - Gas Engineering</v>
          </cell>
          <cell r="D2448" t="str">
            <v>ER_3002</v>
          </cell>
          <cell r="E2448" t="str">
            <v>3002</v>
          </cell>
          <cell r="F2448" t="str">
            <v>ER_3002 - Regulator Reliable - Blanket</v>
          </cell>
          <cell r="G2448" t="str">
            <v>Gas Regulator Station Replacement Program</v>
          </cell>
          <cell r="H2448" t="str">
            <v>Gas Subfunction</v>
          </cell>
          <cell r="I2448" t="str">
            <v>Asset Condition</v>
          </cell>
        </row>
        <row r="2449">
          <cell r="A2449" t="str">
            <v>BI_XE020</v>
          </cell>
          <cell r="B2449" t="str">
            <v>XE020</v>
          </cell>
          <cell r="C2449" t="str">
            <v>BI_XE020 - Electric Meters Minor Blanket</v>
          </cell>
          <cell r="D2449" t="str">
            <v>ER_1002</v>
          </cell>
          <cell r="E2449" t="str">
            <v>1002</v>
          </cell>
          <cell r="F2449" t="str">
            <v>ER_1002 - Electric Meters Minor Blanket</v>
          </cell>
          <cell r="G2449" t="str">
            <v>New Revenue - Growth</v>
          </cell>
          <cell r="H2449" t="str">
            <v>Growth Subfunction</v>
          </cell>
          <cell r="I2449" t="str">
            <v>Customer Requested</v>
          </cell>
        </row>
        <row r="2450">
          <cell r="A2450" t="str">
            <v>BI_XE021</v>
          </cell>
          <cell r="B2450" t="str">
            <v>XE021</v>
          </cell>
          <cell r="C2450" t="str">
            <v>BI_XE021 - Gas Meters Minor Blanket</v>
          </cell>
          <cell r="D2450" t="str">
            <v>ER_1050</v>
          </cell>
          <cell r="E2450" t="str">
            <v>1050</v>
          </cell>
          <cell r="F2450" t="str">
            <v>ER_1050 - Gas Meters Minor Blanket</v>
          </cell>
          <cell r="G2450" t="str">
            <v>New Revenue - Growth</v>
          </cell>
          <cell r="H2450" t="str">
            <v>Growth Subfunction</v>
          </cell>
          <cell r="I2450" t="str">
            <v>Customer Requested</v>
          </cell>
        </row>
        <row r="2451">
          <cell r="A2451" t="str">
            <v>BI_XE022</v>
          </cell>
          <cell r="B2451" t="str">
            <v>XE022</v>
          </cell>
          <cell r="C2451" t="str">
            <v>BI_XE022 - Gas Reg Minor Blanket</v>
          </cell>
          <cell r="D2451" t="str">
            <v>ER_1051</v>
          </cell>
          <cell r="E2451" t="str">
            <v>1051</v>
          </cell>
          <cell r="F2451" t="str">
            <v>ER_1051 - Gas Regulators Minor Blanket</v>
          </cell>
          <cell r="G2451" t="str">
            <v>New Revenue - Growth</v>
          </cell>
          <cell r="H2451" t="str">
            <v>Growth Subfunction</v>
          </cell>
          <cell r="I2451" t="str">
            <v>Customer Requested</v>
          </cell>
        </row>
        <row r="2452">
          <cell r="A2452" t="str">
            <v>BI_XE023</v>
          </cell>
          <cell r="B2452" t="str">
            <v>XE023</v>
          </cell>
          <cell r="C2452" t="str">
            <v>BI_XE023 - Relocate Due to St&amp;Hwy Work- Gas Engineering</v>
          </cell>
          <cell r="D2452" t="str">
            <v>ER_3003</v>
          </cell>
          <cell r="E2452" t="str">
            <v>3003</v>
          </cell>
          <cell r="F2452" t="str">
            <v>ER_3003 - Gas Replace-St&amp;Hwy</v>
          </cell>
          <cell r="G2452" t="str">
            <v>Gas Replacement Street and Highway Program</v>
          </cell>
          <cell r="H2452" t="str">
            <v>Gas Subfunction</v>
          </cell>
          <cell r="I2452" t="str">
            <v>Mandatory &amp; Compliance</v>
          </cell>
        </row>
        <row r="2453">
          <cell r="A2453" t="str">
            <v>BI_XE024</v>
          </cell>
          <cell r="B2453" t="str">
            <v>XE024</v>
          </cell>
          <cell r="C2453" t="str">
            <v>BI_XE024 - Gas Sys Indus Cust - Minor Blanket</v>
          </cell>
          <cell r="D2453" t="str">
            <v>ER_1052</v>
          </cell>
          <cell r="E2453" t="str">
            <v>1052</v>
          </cell>
          <cell r="F2453" t="str">
            <v>ER_1052 - Industrial Gas Customer Minor Blanket</v>
          </cell>
          <cell r="G2453" t="str">
            <v>New Revenue - Growth</v>
          </cell>
          <cell r="H2453" t="str">
            <v>Growth Subfunction</v>
          </cell>
          <cell r="I2453" t="str">
            <v>Customer Requested</v>
          </cell>
        </row>
        <row r="2454">
          <cell r="A2454" t="str">
            <v>BI_XE500</v>
          </cell>
          <cell r="B2454" t="str">
            <v>XE500</v>
          </cell>
          <cell r="C2454" t="str">
            <v>BI_XE500 - Gas Engineering</v>
          </cell>
          <cell r="D2454" t="str">
            <v>ER_1001</v>
          </cell>
          <cell r="E2454" t="str">
            <v>1001</v>
          </cell>
          <cell r="F2454" t="str">
            <v>ER_1001 - Gas Revenue Blanket</v>
          </cell>
          <cell r="G2454" t="str">
            <v>New Revenue - Growth</v>
          </cell>
          <cell r="H2454" t="str">
            <v>Growth Subfunction</v>
          </cell>
          <cell r="I2454" t="str">
            <v>Customer Requested</v>
          </cell>
        </row>
        <row r="2455">
          <cell r="A2455" t="str">
            <v>BI_XE501</v>
          </cell>
          <cell r="B2455" t="str">
            <v>XE501</v>
          </cell>
          <cell r="C2455" t="str">
            <v>BI_XE501 - Gas Distribution Non Revenue - Gas Engineering</v>
          </cell>
          <cell r="D2455" t="str">
            <v>ER_3005</v>
          </cell>
          <cell r="E2455" t="str">
            <v>3005</v>
          </cell>
          <cell r="F2455" t="str">
            <v>ER_3005 - Gas Distribution Non-Revenue Blanket</v>
          </cell>
          <cell r="G2455" t="str">
            <v>Gas Non-Revenue Program</v>
          </cell>
          <cell r="H2455" t="str">
            <v>Gas Subfunction</v>
          </cell>
          <cell r="I2455" t="str">
            <v>Failed Plant &amp; Operations</v>
          </cell>
        </row>
        <row r="2456">
          <cell r="A2456" t="str">
            <v>BI_XE601</v>
          </cell>
          <cell r="B2456" t="str">
            <v>XE601</v>
          </cell>
          <cell r="C2456" t="str">
            <v>BI_XE601 - Ortho LaGrande/Union County</v>
          </cell>
          <cell r="D2456" t="str">
            <v>ER_7105</v>
          </cell>
          <cell r="E2456" t="str">
            <v>7105</v>
          </cell>
          <cell r="F2456" t="str">
            <v>ER_7105 - Ortho LaGrande/Union County</v>
          </cell>
          <cell r="G2456" t="str">
            <v>Regular Capital - Pre Business Case</v>
          </cell>
          <cell r="H2456" t="str">
            <v>No Function</v>
          </cell>
          <cell r="I2456" t="str">
            <v>No Driver</v>
          </cell>
        </row>
        <row r="2457">
          <cell r="A2457" t="str">
            <v>BI_XE718</v>
          </cell>
          <cell r="B2457" t="str">
            <v>XE718</v>
          </cell>
          <cell r="C2457" t="str">
            <v>BI_XE718 - Back Up Control Center Construction</v>
          </cell>
          <cell r="D2457" t="str">
            <v>ER_2444</v>
          </cell>
          <cell r="E2457" t="str">
            <v>2444</v>
          </cell>
          <cell r="F2457" t="str">
            <v>ER_2444 - Back Up Control Center</v>
          </cell>
          <cell r="G2457" t="str">
            <v>Regular Capital - Pre Business Case</v>
          </cell>
          <cell r="H2457" t="str">
            <v>No Function</v>
          </cell>
          <cell r="I2457" t="str">
            <v>No Driver</v>
          </cell>
        </row>
        <row r="2458">
          <cell r="A2458" t="str">
            <v>BI_XE901</v>
          </cell>
          <cell r="B2458" t="str">
            <v>XE901</v>
          </cell>
          <cell r="C2458" t="str">
            <v>BI_XE901 - NTWK Transformers and Protectors</v>
          </cell>
          <cell r="D2458" t="str">
            <v>ER_1009</v>
          </cell>
          <cell r="E2458" t="str">
            <v>1009</v>
          </cell>
          <cell r="F2458" t="str">
            <v>ER_1009 - Network Transformers &amp; Network Protectors</v>
          </cell>
          <cell r="G2458" t="str">
            <v>New Revenue - Growth</v>
          </cell>
          <cell r="H2458" t="str">
            <v>Growth Subfunction</v>
          </cell>
          <cell r="I2458" t="str">
            <v>Customer Requested</v>
          </cell>
        </row>
        <row r="2459">
          <cell r="A2459" t="str">
            <v>BI_XFX54</v>
          </cell>
          <cell r="B2459" t="str">
            <v>XFX54</v>
          </cell>
          <cell r="C2459" t="str">
            <v>BI_XFX54 - Transformers ARO</v>
          </cell>
          <cell r="D2459" t="str">
            <v>ER_7500</v>
          </cell>
          <cell r="E2459" t="str">
            <v>7500</v>
          </cell>
          <cell r="F2459" t="str">
            <v>ER_7500 - FAS 143 ARO</v>
          </cell>
          <cell r="G2459" t="str">
            <v>FAS 143 ARO</v>
          </cell>
          <cell r="H2459" t="str">
            <v>Outside Regular Capital</v>
          </cell>
          <cell r="I2459" t="str">
            <v>No Driver</v>
          </cell>
        </row>
        <row r="2460">
          <cell r="A2460" t="str">
            <v>BI_XID54</v>
          </cell>
          <cell r="B2460" t="str">
            <v>XID54</v>
          </cell>
          <cell r="C2460" t="str">
            <v>BI_XID54 - ID Gas ERT Replacement Program</v>
          </cell>
          <cell r="D2460" t="str">
            <v>ER_3054</v>
          </cell>
          <cell r="E2460" t="str">
            <v>3054</v>
          </cell>
          <cell r="F2460" t="str">
            <v>ER_3054 - Gas ERT Replacement Program</v>
          </cell>
          <cell r="G2460" t="str">
            <v>Gas ERT Replacement Program</v>
          </cell>
          <cell r="H2460" t="str">
            <v>Gas Subfunction</v>
          </cell>
          <cell r="I2460" t="str">
            <v>Asset Condition</v>
          </cell>
        </row>
        <row r="2461">
          <cell r="A2461" t="str">
            <v>BI_XID55</v>
          </cell>
          <cell r="B2461" t="str">
            <v>XID55</v>
          </cell>
          <cell r="C2461" t="str">
            <v>BI_XID55 - ID Gas Meter Replacement Non Revenue</v>
          </cell>
          <cell r="D2461" t="str">
            <v>ER_3055</v>
          </cell>
          <cell r="E2461" t="str">
            <v>3055</v>
          </cell>
          <cell r="F2461" t="str">
            <v>ER_3055 - Gas Meter Replacement Non Revenue</v>
          </cell>
          <cell r="G2461" t="str">
            <v>Gas PMC Program</v>
          </cell>
          <cell r="H2461" t="str">
            <v>Gas Subfunction</v>
          </cell>
          <cell r="I2461" t="str">
            <v>Mandatory &amp; Compliance</v>
          </cell>
        </row>
        <row r="2462">
          <cell r="A2462" t="str">
            <v>BI_XN000</v>
          </cell>
          <cell r="B2462" t="str">
            <v>XN000</v>
          </cell>
          <cell r="C2462" t="str">
            <v>BI_XN000 - Gas Meter and Metering Equipment Purchases - WA/ID</v>
          </cell>
          <cell r="D2462" t="str">
            <v>ER_1056</v>
          </cell>
          <cell r="E2462" t="str">
            <v>1056</v>
          </cell>
          <cell r="F2462" t="str">
            <v>ER_1056 - Gas Meter and Metering Equipment Purchases</v>
          </cell>
          <cell r="G2462" t="str">
            <v>New Revenue - Growth</v>
          </cell>
          <cell r="H2462" t="str">
            <v>Growth Subfunction</v>
          </cell>
          <cell r="I2462" t="str">
            <v>Customer Requested</v>
          </cell>
        </row>
        <row r="2463">
          <cell r="A2463" t="str">
            <v>BI_XN500</v>
          </cell>
          <cell r="B2463" t="str">
            <v>XN500</v>
          </cell>
          <cell r="C2463" t="str">
            <v>BI_XN500 - Washington AMI Gas Modules</v>
          </cell>
          <cell r="D2463" t="str">
            <v>ER_2586</v>
          </cell>
          <cell r="E2463" t="str">
            <v>2586</v>
          </cell>
          <cell r="F2463" t="str">
            <v>ER_2586 - Washington AMI</v>
          </cell>
          <cell r="G2463" t="str">
            <v>Washington Advanced Metering Infrastructure Project</v>
          </cell>
          <cell r="H2463" t="str">
            <v>AMI</v>
          </cell>
          <cell r="I2463" t="str">
            <v>Customer Service Quality &amp; Reliability</v>
          </cell>
        </row>
        <row r="2464">
          <cell r="A2464" t="str">
            <v>BI_XOR54</v>
          </cell>
          <cell r="B2464" t="str">
            <v>XOR54</v>
          </cell>
          <cell r="C2464" t="str">
            <v>BI_XOR54 - OR Gas ERT Replacement Program</v>
          </cell>
          <cell r="D2464" t="str">
            <v>ER_3054</v>
          </cell>
          <cell r="E2464" t="str">
            <v>3054</v>
          </cell>
          <cell r="F2464" t="str">
            <v>ER_3054 - Gas ERT Replacement Program</v>
          </cell>
          <cell r="G2464" t="str">
            <v>Gas ERT Replacement Program</v>
          </cell>
          <cell r="H2464" t="str">
            <v>Gas Subfunction</v>
          </cell>
          <cell r="I2464" t="str">
            <v>Asset Condition</v>
          </cell>
        </row>
        <row r="2465">
          <cell r="A2465" t="str">
            <v>BI_XOR55</v>
          </cell>
          <cell r="B2465" t="str">
            <v>XOR55</v>
          </cell>
          <cell r="C2465" t="str">
            <v>BI_XOR55 - OR Gas Meter Replacement Non Revenue</v>
          </cell>
          <cell r="D2465" t="str">
            <v>ER_3055</v>
          </cell>
          <cell r="E2465" t="str">
            <v>3055</v>
          </cell>
          <cell r="F2465" t="str">
            <v>ER_3055 - Gas Meter Replacement Non Revenue</v>
          </cell>
          <cell r="G2465" t="str">
            <v>Gas PMC Program</v>
          </cell>
          <cell r="H2465" t="str">
            <v>Gas Subfunction</v>
          </cell>
          <cell r="I2465" t="str">
            <v>Mandatory &amp; Compliance</v>
          </cell>
        </row>
        <row r="2466">
          <cell r="A2466" t="str">
            <v>BI_XS001</v>
          </cell>
          <cell r="B2466" t="str">
            <v>XS001</v>
          </cell>
          <cell r="C2466" t="str">
            <v>BI_XS001 - Power Transformers - Distribution</v>
          </cell>
          <cell r="D2466" t="str">
            <v>ER_1006</v>
          </cell>
          <cell r="E2466" t="str">
            <v>1006</v>
          </cell>
          <cell r="F2466" t="str">
            <v>ER_1006 - Power Xfmr-Distribution</v>
          </cell>
          <cell r="G2466" t="str">
            <v>Substation - Station Rebuilds Program</v>
          </cell>
          <cell r="H2466" t="str">
            <v>T&amp;D Engineering</v>
          </cell>
          <cell r="I2466" t="str">
            <v>Asset Condition</v>
          </cell>
        </row>
        <row r="2467">
          <cell r="A2467" t="str">
            <v>BI_XS002</v>
          </cell>
          <cell r="B2467" t="str">
            <v>XS002</v>
          </cell>
          <cell r="C2467" t="str">
            <v>BI_XS002 - System - Relay Replace / Install</v>
          </cell>
          <cell r="D2467" t="str">
            <v>ER_2215</v>
          </cell>
          <cell r="E2467" t="str">
            <v>2215</v>
          </cell>
          <cell r="F2467" t="str">
            <v>ER_2215 - Substation Asset Mgmt Capital Maintenance</v>
          </cell>
          <cell r="G2467" t="str">
            <v>Substation - Station Rebuilds Program</v>
          </cell>
          <cell r="H2467" t="str">
            <v>T&amp;D Engineering</v>
          </cell>
          <cell r="I2467" t="str">
            <v>Asset Condition</v>
          </cell>
        </row>
        <row r="2468">
          <cell r="A2468" t="str">
            <v>BI_XS003</v>
          </cell>
          <cell r="B2468" t="str">
            <v>XS003</v>
          </cell>
          <cell r="C2468" t="str">
            <v>BI_XS003 - System - Relay Replace / Install - Arcflash</v>
          </cell>
          <cell r="D2468" t="str">
            <v>ER_2215</v>
          </cell>
          <cell r="E2468" t="str">
            <v>2215</v>
          </cell>
          <cell r="F2468" t="str">
            <v>ER_2215 - Substation Asset Mgmt Capital Maintenance</v>
          </cell>
          <cell r="G2468" t="str">
            <v>Substation - Station Rebuilds Program</v>
          </cell>
          <cell r="H2468" t="str">
            <v>T&amp;D Engineering</v>
          </cell>
          <cell r="I2468" t="str">
            <v>Asset Condition</v>
          </cell>
        </row>
        <row r="2469">
          <cell r="A2469" t="str">
            <v>BI_XS006</v>
          </cell>
          <cell r="B2469" t="str">
            <v>XS006</v>
          </cell>
          <cell r="C2469" t="str">
            <v>BI_XS006 - System-Transmission Autotransformers</v>
          </cell>
          <cell r="D2469" t="str">
            <v>ER_2000</v>
          </cell>
          <cell r="E2469" t="str">
            <v>2000</v>
          </cell>
          <cell r="F2469" t="str">
            <v>ER_2000 - Substation - Capital Spares</v>
          </cell>
          <cell r="G2469" t="str">
            <v>Substation - Station Rebuilds Program</v>
          </cell>
          <cell r="H2469" t="str">
            <v>T&amp;D Engineering</v>
          </cell>
          <cell r="I2469" t="str">
            <v>Asset Condition</v>
          </cell>
        </row>
        <row r="2470">
          <cell r="A2470" t="str">
            <v>BI_XS007</v>
          </cell>
          <cell r="B2470" t="str">
            <v>XS007</v>
          </cell>
          <cell r="C2470" t="str">
            <v>BI_XS007 - System - HV Power Circuit Breakers</v>
          </cell>
          <cell r="D2470" t="str">
            <v>ER_2000</v>
          </cell>
          <cell r="E2470" t="str">
            <v>2000</v>
          </cell>
          <cell r="F2470" t="str">
            <v>ER_2000 - Substation - Capital Spares</v>
          </cell>
          <cell r="G2470" t="str">
            <v>Substation - Station Rebuilds Program</v>
          </cell>
          <cell r="H2470" t="str">
            <v>T&amp;D Engineering</v>
          </cell>
          <cell r="I2470" t="str">
            <v>Asset Condition</v>
          </cell>
        </row>
        <row r="2471">
          <cell r="A2471" t="str">
            <v>BI_XS008</v>
          </cell>
          <cell r="B2471" t="str">
            <v>XS008</v>
          </cell>
          <cell r="C2471" t="str">
            <v>BI_XS008 - Cabinet Gorge 230kV Add Bus Isolating Breakers</v>
          </cell>
          <cell r="D2471" t="str">
            <v>ER_2620</v>
          </cell>
          <cell r="E2471" t="str">
            <v>2620</v>
          </cell>
          <cell r="F2471" t="str">
            <v>ER_2620 - Cabinet Gorge 230kV Add Bus Isolating Breakers</v>
          </cell>
          <cell r="G2471" t="str">
            <v>Cabinet Gorge 230kV Add Bus Isolating Breakers</v>
          </cell>
          <cell r="H2471" t="str">
            <v>T&amp;D Engineering</v>
          </cell>
          <cell r="I2471" t="str">
            <v>Performance &amp; Capacity</v>
          </cell>
        </row>
        <row r="2472">
          <cell r="A2472" t="str">
            <v>BI_XS009</v>
          </cell>
          <cell r="B2472" t="str">
            <v>XS009</v>
          </cell>
          <cell r="C2472" t="str">
            <v>BI_XS009 - Substation Acquisitions (Tx. Subs)</v>
          </cell>
          <cell r="D2472" t="str">
            <v>ER_2204</v>
          </cell>
          <cell r="E2472" t="str">
            <v>2204</v>
          </cell>
          <cell r="F2472" t="str">
            <v>ER_2204 - Substation Rebuilds</v>
          </cell>
          <cell r="G2472" t="str">
            <v>Substation - Station Rebuilds Program</v>
          </cell>
          <cell r="H2472" t="str">
            <v>T&amp;D Engineering</v>
          </cell>
          <cell r="I2472" t="str">
            <v>Asset Condition</v>
          </cell>
        </row>
        <row r="2473">
          <cell r="A2473" t="str">
            <v>BI_XS010</v>
          </cell>
          <cell r="B2473" t="str">
            <v>XS010</v>
          </cell>
          <cell r="C2473" t="str">
            <v>BI_XS010 - Substation Acquisitions (Dx. Subs)</v>
          </cell>
          <cell r="D2473" t="str">
            <v>ER_2204</v>
          </cell>
          <cell r="E2473" t="str">
            <v>2204</v>
          </cell>
          <cell r="F2473" t="str">
            <v>ER_2204 - Substation Rebuilds</v>
          </cell>
          <cell r="G2473" t="str">
            <v>Substation - Station Rebuilds Program</v>
          </cell>
          <cell r="H2473" t="str">
            <v>T&amp;D Engineering</v>
          </cell>
          <cell r="I2473" t="str">
            <v>Asset Condition</v>
          </cell>
        </row>
        <row r="2474">
          <cell r="A2474" t="str">
            <v>BI_XS011</v>
          </cell>
          <cell r="B2474" t="str">
            <v>XS011</v>
          </cell>
          <cell r="C2474" t="str">
            <v>BI_XS011 - WFRES:  SUBSTATION SCADA</v>
          </cell>
          <cell r="D2474" t="str">
            <v>ER_2075</v>
          </cell>
          <cell r="E2474" t="str">
            <v>2075</v>
          </cell>
          <cell r="F2474" t="str">
            <v>ER_2075 - Wildfire Resiliency</v>
          </cell>
          <cell r="G2474" t="str">
            <v>Wildfire Resiliency Plan</v>
          </cell>
          <cell r="H2474" t="str">
            <v>T&amp;D Operations</v>
          </cell>
          <cell r="I2474" t="str">
            <v>Customer Service Quality &amp; Reliability</v>
          </cell>
        </row>
        <row r="2475">
          <cell r="A2475" t="str">
            <v>BI_XS026</v>
          </cell>
          <cell r="B2475" t="str">
            <v>XS026</v>
          </cell>
          <cell r="C2475" t="str">
            <v>BI_XS026 - System- Distribution Power Transformers</v>
          </cell>
          <cell r="D2475" t="str">
            <v>ER_2000</v>
          </cell>
          <cell r="E2475" t="str">
            <v>2000</v>
          </cell>
          <cell r="F2475" t="str">
            <v>ER_2000 - Substation - Capital Spares</v>
          </cell>
          <cell r="G2475" t="str">
            <v>Substation - Station Rebuilds Program</v>
          </cell>
          <cell r="H2475" t="str">
            <v>T&amp;D Engineering</v>
          </cell>
          <cell r="I2475" t="str">
            <v>Asset Condition</v>
          </cell>
        </row>
        <row r="2476">
          <cell r="A2476" t="str">
            <v>BI_XS100</v>
          </cell>
          <cell r="B2476" t="str">
            <v>XS100</v>
          </cell>
          <cell r="C2476" t="str">
            <v>BI_XS100 - System - Lind 115 kV Capacitor Bank</v>
          </cell>
          <cell r="D2476" t="str">
            <v>ER_2481</v>
          </cell>
          <cell r="E2476" t="str">
            <v>2481</v>
          </cell>
          <cell r="F2476" t="str">
            <v>ER_2481 - System-Replace/Install Capacitor Banks</v>
          </cell>
          <cell r="G2476" t="str">
            <v>Substation - New Distribution Station Capacity Program</v>
          </cell>
          <cell r="H2476" t="str">
            <v>T&amp;D Engineering</v>
          </cell>
          <cell r="I2476" t="str">
            <v>Performance &amp; Capacity</v>
          </cell>
        </row>
        <row r="2477">
          <cell r="A2477" t="str">
            <v>BI_XS101</v>
          </cell>
          <cell r="B2477" t="str">
            <v>XS101</v>
          </cell>
          <cell r="C2477" t="str">
            <v>BI_XS101 - Sys-Bucking Bank</v>
          </cell>
          <cell r="D2477" t="str">
            <v>ER_2203</v>
          </cell>
          <cell r="E2477" t="str">
            <v>2203</v>
          </cell>
          <cell r="F2477" t="str">
            <v>ER_2203 - System - Install Bucking Banks</v>
          </cell>
          <cell r="G2477" t="str">
            <v>Regular Capital - Pre Business Case</v>
          </cell>
          <cell r="H2477" t="str">
            <v>No Function</v>
          </cell>
          <cell r="I2477" t="str">
            <v>No Driver</v>
          </cell>
        </row>
        <row r="2478">
          <cell r="A2478" t="str">
            <v>BI_XS102</v>
          </cell>
          <cell r="B2478" t="str">
            <v>XS102</v>
          </cell>
          <cell r="C2478" t="str">
            <v>BI_XS102 - System - Odessa 115 kV Capacitor Bank</v>
          </cell>
          <cell r="D2478" t="str">
            <v>ER_2481</v>
          </cell>
          <cell r="E2478" t="str">
            <v>2481</v>
          </cell>
          <cell r="F2478" t="str">
            <v>ER_2481 - System-Replace/Install Capacitor Banks</v>
          </cell>
          <cell r="G2478" t="str">
            <v>Substation - New Distribution Station Capacity Program</v>
          </cell>
          <cell r="H2478" t="str">
            <v>T&amp;D Engineering</v>
          </cell>
          <cell r="I2478" t="str">
            <v>Performance &amp; Capacity</v>
          </cell>
        </row>
        <row r="2479">
          <cell r="A2479" t="str">
            <v>BI_XS112</v>
          </cell>
          <cell r="B2479" t="str">
            <v>XS112</v>
          </cell>
          <cell r="C2479" t="str">
            <v>BI_XS112 - System - Wood Substation Rebuilds</v>
          </cell>
          <cell r="D2479" t="str">
            <v>ER_2204</v>
          </cell>
          <cell r="E2479" t="str">
            <v>2204</v>
          </cell>
          <cell r="F2479" t="str">
            <v>ER_2204 - Substation Rebuilds</v>
          </cell>
          <cell r="G2479" t="str">
            <v>Substation - Station Rebuilds Program</v>
          </cell>
          <cell r="H2479" t="str">
            <v>T&amp;D Engineering</v>
          </cell>
          <cell r="I2479" t="str">
            <v>Asset Condition</v>
          </cell>
        </row>
        <row r="2480">
          <cell r="A2480" t="str">
            <v>BI_XS113</v>
          </cell>
          <cell r="B2480" t="str">
            <v>XS113</v>
          </cell>
          <cell r="C2480" t="str">
            <v>BI_XS113 - System - Panelhouse Working Space</v>
          </cell>
          <cell r="D2480" t="str">
            <v>ER_2215</v>
          </cell>
          <cell r="E2480" t="str">
            <v>2215</v>
          </cell>
          <cell r="F2480" t="str">
            <v>ER_2215 - Substation Asset Mgmt Capital Maintenance</v>
          </cell>
          <cell r="G2480" t="str">
            <v>Substation - Station Rebuilds Program</v>
          </cell>
          <cell r="H2480" t="str">
            <v>T&amp;D Engineering</v>
          </cell>
          <cell r="I2480" t="str">
            <v>Asset Condition</v>
          </cell>
        </row>
        <row r="2481">
          <cell r="A2481" t="str">
            <v>BI_XS202</v>
          </cell>
          <cell r="B2481" t="str">
            <v>XS202</v>
          </cell>
          <cell r="C2481" t="str">
            <v>BI_XS202 - System - High Voltage Breaker Replace</v>
          </cell>
          <cell r="D2481" t="str">
            <v>ER_2215</v>
          </cell>
          <cell r="E2481" t="str">
            <v>2215</v>
          </cell>
          <cell r="F2481" t="str">
            <v>ER_2215 - Substation Asset Mgmt Capital Maintenance</v>
          </cell>
          <cell r="G2481" t="str">
            <v>Substation - Station Rebuilds Program</v>
          </cell>
          <cell r="H2481" t="str">
            <v>T&amp;D Engineering</v>
          </cell>
          <cell r="I2481" t="str">
            <v>Asset Condition</v>
          </cell>
        </row>
        <row r="2482">
          <cell r="A2482" t="str">
            <v>BI_XS203</v>
          </cell>
          <cell r="B2482" t="str">
            <v>XS203</v>
          </cell>
          <cell r="C2482" t="str">
            <v>BI_XS203 - System-Mitigate Cap Bank Transients</v>
          </cell>
          <cell r="D2482" t="str">
            <v>ER_2216</v>
          </cell>
          <cell r="E2482" t="str">
            <v>2216</v>
          </cell>
          <cell r="F2482" t="str">
            <v>ER_2216 - System-Mitigate Capacitor Bank Transients</v>
          </cell>
          <cell r="G2482" t="str">
            <v>Regular Capital - Pre Business Case</v>
          </cell>
          <cell r="H2482" t="str">
            <v>No Function</v>
          </cell>
          <cell r="I2482" t="str">
            <v>No Driver</v>
          </cell>
        </row>
        <row r="2483">
          <cell r="A2483" t="str">
            <v>BI_XS204</v>
          </cell>
          <cell r="B2483" t="str">
            <v>XS204</v>
          </cell>
          <cell r="C2483" t="str">
            <v>BI_XS204 - Idaho Forest Group - Construct New Sub</v>
          </cell>
          <cell r="D2483" t="str">
            <v>ER_2561</v>
          </cell>
          <cell r="E2483" t="str">
            <v>2561</v>
          </cell>
          <cell r="F2483" t="str">
            <v>ER_2561 - Lewiston Mill Road 115 kV Substation</v>
          </cell>
          <cell r="G2483" t="str">
            <v>Substation - New Distribution Station Capacity Program</v>
          </cell>
          <cell r="H2483" t="str">
            <v>T&amp;D Engineering</v>
          </cell>
          <cell r="I2483" t="str">
            <v>Performance &amp; Capacity</v>
          </cell>
        </row>
        <row r="2484">
          <cell r="A2484" t="str">
            <v>BI_XS205</v>
          </cell>
          <cell r="B2484" t="str">
            <v>XS205</v>
          </cell>
          <cell r="C2484" t="str">
            <v>BI_XS205 - Grangeville 115 kV Sub - Rebuild</v>
          </cell>
          <cell r="D2484" t="str">
            <v>ER_2562</v>
          </cell>
          <cell r="E2484" t="str">
            <v>2562</v>
          </cell>
          <cell r="F2484" t="str">
            <v>ER_2562 - Grangeville 115 kV Sub - Rebuild</v>
          </cell>
          <cell r="G2484" t="str">
            <v>Substation - Station Rebuilds Program</v>
          </cell>
          <cell r="H2484" t="str">
            <v>T&amp;D Engineering</v>
          </cell>
          <cell r="I2484" t="str">
            <v>Asset Condition</v>
          </cell>
        </row>
        <row r="2485">
          <cell r="A2485" t="str">
            <v>BI_XS206</v>
          </cell>
          <cell r="B2485" t="str">
            <v>XS206</v>
          </cell>
          <cell r="C2485" t="str">
            <v>BI_XS206 - System - Substation Structure Replace / Install</v>
          </cell>
          <cell r="D2485" t="str">
            <v>ER_2215</v>
          </cell>
          <cell r="E2485" t="str">
            <v>2215</v>
          </cell>
          <cell r="F2485" t="str">
            <v>ER_2215 - Substation Asset Mgmt Capital Maintenance</v>
          </cell>
          <cell r="G2485" t="str">
            <v>Substation - Station Rebuilds Program</v>
          </cell>
          <cell r="H2485" t="str">
            <v>T&amp;D Engineering</v>
          </cell>
          <cell r="I2485" t="str">
            <v>Asset Condition</v>
          </cell>
        </row>
        <row r="2486">
          <cell r="A2486" t="str">
            <v>BI_XS207</v>
          </cell>
          <cell r="B2486" t="str">
            <v>XS207</v>
          </cell>
          <cell r="C2486" t="str">
            <v>BI_XS207 - System - Relay Replace - Loadability</v>
          </cell>
          <cell r="D2486" t="str">
            <v>ER_2215</v>
          </cell>
          <cell r="E2486" t="str">
            <v>2215</v>
          </cell>
          <cell r="F2486" t="str">
            <v>ER_2215 - Substation Asset Mgmt Capital Maintenance</v>
          </cell>
          <cell r="G2486" t="str">
            <v>Substation - Station Rebuilds Program</v>
          </cell>
          <cell r="H2486" t="str">
            <v>T&amp;D Engineering</v>
          </cell>
          <cell r="I2486" t="str">
            <v>Asset Condition</v>
          </cell>
        </row>
        <row r="2487">
          <cell r="A2487" t="str">
            <v>BI_XS208</v>
          </cell>
          <cell r="B2487" t="str">
            <v>XS208</v>
          </cell>
          <cell r="C2487" t="str">
            <v>BI_XS208 - Feeder Automation Substation Construction</v>
          </cell>
          <cell r="D2487" t="str">
            <v>ER_2554</v>
          </cell>
          <cell r="E2487" t="str">
            <v>2554</v>
          </cell>
          <cell r="F2487" t="str">
            <v>ER_2554 - Feeder Automation Upgrades</v>
          </cell>
          <cell r="G2487" t="str">
            <v>Distribution Grid Modernization</v>
          </cell>
          <cell r="H2487" t="str">
            <v>T&amp;D Operations</v>
          </cell>
          <cell r="I2487" t="str">
            <v>Asset Condition</v>
          </cell>
        </row>
        <row r="2488">
          <cell r="A2488" t="str">
            <v>BI_XS301</v>
          </cell>
          <cell r="B2488" t="str">
            <v>XS301</v>
          </cell>
          <cell r="C2488" t="str">
            <v>BI_XS301 - System - Eye Wash Station Replace / Install</v>
          </cell>
          <cell r="D2488" t="str">
            <v>ER_2215</v>
          </cell>
          <cell r="E2488" t="str">
            <v>2215</v>
          </cell>
          <cell r="F2488" t="str">
            <v>ER_2215 - Substation Asset Mgmt Capital Maintenance</v>
          </cell>
          <cell r="G2488" t="str">
            <v>Substation - Station Rebuilds Program</v>
          </cell>
          <cell r="H2488" t="str">
            <v>T&amp;D Engineering</v>
          </cell>
          <cell r="I2488" t="str">
            <v>Asset Condition</v>
          </cell>
        </row>
        <row r="2489">
          <cell r="A2489" t="str">
            <v>BI_XS302</v>
          </cell>
          <cell r="B2489" t="str">
            <v>XS302</v>
          </cell>
          <cell r="C2489" t="str">
            <v>BI_XS302 - System:Dev &amp; Impl Spccs for Our Substations</v>
          </cell>
          <cell r="D2489" t="str">
            <v>ER_2227</v>
          </cell>
          <cell r="E2489" t="str">
            <v>2227</v>
          </cell>
          <cell r="F2489" t="str">
            <v>ER_2227 - System SPCC Plans</v>
          </cell>
          <cell r="G2489" t="str">
            <v>Regular Capital - Pre Business Case</v>
          </cell>
          <cell r="H2489" t="str">
            <v>No Function</v>
          </cell>
          <cell r="I2489" t="str">
            <v>No Driver</v>
          </cell>
        </row>
        <row r="2490">
          <cell r="A2490" t="str">
            <v>BI_XS310</v>
          </cell>
          <cell r="B2490" t="str">
            <v>XS310</v>
          </cell>
          <cell r="C2490" t="str">
            <v>BI_XS310 - Boundary 230 Sub-Scrap Auto Installation</v>
          </cell>
          <cell r="D2490" t="str">
            <v>ER_2230</v>
          </cell>
          <cell r="E2490" t="str">
            <v>2230</v>
          </cell>
          <cell r="F2490" t="str">
            <v>ER_2230 - Boundary Scp Auto</v>
          </cell>
          <cell r="G2490" t="str">
            <v>Regular Capital - Pre Business Case</v>
          </cell>
          <cell r="H2490" t="str">
            <v>No Function</v>
          </cell>
          <cell r="I2490" t="str">
            <v>No Driver</v>
          </cell>
        </row>
        <row r="2491">
          <cell r="A2491" t="str">
            <v>BI_XS393</v>
          </cell>
          <cell r="B2491" t="str">
            <v>XS393</v>
          </cell>
          <cell r="C2491" t="str">
            <v>BI_XS393 - Sys-Upgrade Surge Protect Autotfmr to Metal Oxide</v>
          </cell>
          <cell r="D2491" t="str">
            <v>ER_2260</v>
          </cell>
          <cell r="E2491" t="str">
            <v>2260</v>
          </cell>
          <cell r="F2491" t="str">
            <v>ER_2260 - System - Upgrade Surge Protection</v>
          </cell>
          <cell r="G2491" t="str">
            <v>Substation - New Distribution Station Capacity Program</v>
          </cell>
          <cell r="H2491" t="str">
            <v>T&amp;D Engineering</v>
          </cell>
          <cell r="I2491" t="str">
            <v>Performance &amp; Capacity</v>
          </cell>
        </row>
        <row r="2492">
          <cell r="A2492" t="str">
            <v>BI_XS400</v>
          </cell>
          <cell r="B2492" t="str">
            <v>XS400</v>
          </cell>
          <cell r="C2492" t="str">
            <v>BI_XS400 - Mobile Substation 2 - Purchase New Sub</v>
          </cell>
          <cell r="D2492" t="str">
            <v>ER_2274</v>
          </cell>
          <cell r="E2492" t="str">
            <v>2274</v>
          </cell>
          <cell r="F2492" t="str">
            <v>ER_2274 - New Substations</v>
          </cell>
          <cell r="G2492" t="str">
            <v>Substation - New Distribution Station Capacity Program</v>
          </cell>
          <cell r="H2492" t="str">
            <v>T&amp;D Engineering</v>
          </cell>
          <cell r="I2492" t="str">
            <v>Performance &amp; Capacity</v>
          </cell>
        </row>
        <row r="2493">
          <cell r="A2493" t="str">
            <v>BI_XS401</v>
          </cell>
          <cell r="B2493" t="str">
            <v>XS401</v>
          </cell>
          <cell r="C2493" t="str">
            <v>BI_XS401 - Sys-Apply Surge Arresters 115Kv Switch Stations</v>
          </cell>
          <cell r="D2493" t="str">
            <v>ER_2269</v>
          </cell>
          <cell r="E2493" t="str">
            <v>2269</v>
          </cell>
          <cell r="F2493" t="str">
            <v>ER_2269 - System-Switching Station Arresters</v>
          </cell>
          <cell r="G2493" t="str">
            <v>Regular Capital - Pre Business Case</v>
          </cell>
          <cell r="H2493" t="str">
            <v>No Function</v>
          </cell>
          <cell r="I2493" t="str">
            <v>No Driver</v>
          </cell>
        </row>
        <row r="2494">
          <cell r="A2494" t="str">
            <v>BI_XS500</v>
          </cell>
          <cell r="B2494" t="str">
            <v>XS500</v>
          </cell>
          <cell r="C2494" t="str">
            <v>BI_XS500 - System-Replace Station Batteries</v>
          </cell>
          <cell r="D2494" t="str">
            <v>ER_2294</v>
          </cell>
          <cell r="E2494" t="str">
            <v>2294</v>
          </cell>
          <cell r="F2494" t="str">
            <v>ER_2294 - System - Batteries</v>
          </cell>
          <cell r="G2494" t="str">
            <v>Substation - New Distribution Station Capacity Program</v>
          </cell>
          <cell r="H2494" t="str">
            <v>T&amp;D Engineering</v>
          </cell>
          <cell r="I2494" t="str">
            <v>Performance &amp; Capacity</v>
          </cell>
        </row>
        <row r="2495">
          <cell r="A2495" t="str">
            <v>BI_XS501</v>
          </cell>
          <cell r="B2495" t="str">
            <v>XS501</v>
          </cell>
          <cell r="C2495" t="str">
            <v>BI_XS501 - System-Hotline Hold - Tagging Relays</v>
          </cell>
          <cell r="D2495" t="str">
            <v>ER_2326</v>
          </cell>
          <cell r="E2495" t="str">
            <v>2326</v>
          </cell>
          <cell r="F2495" t="str">
            <v>ER_2326 - System-Hotline Hold - Tagging Relays</v>
          </cell>
          <cell r="G2495" t="str">
            <v>Regular Capital - Pre Business Case</v>
          </cell>
          <cell r="H2495" t="str">
            <v>No Function</v>
          </cell>
          <cell r="I2495" t="str">
            <v>No Driver</v>
          </cell>
        </row>
        <row r="2496">
          <cell r="A2496" t="str">
            <v>BI_XS502</v>
          </cell>
          <cell r="B2496" t="str">
            <v>XS502</v>
          </cell>
          <cell r="C2496" t="str">
            <v>BI_XS502 - System - Dist Power Transformer Replace</v>
          </cell>
          <cell r="D2496" t="str">
            <v>ER_2215</v>
          </cell>
          <cell r="E2496" t="str">
            <v>2215</v>
          </cell>
          <cell r="F2496" t="str">
            <v>ER_2215 - Substation Asset Mgmt Capital Maintenance</v>
          </cell>
          <cell r="G2496" t="str">
            <v>Substation - Station Rebuilds Program</v>
          </cell>
          <cell r="H2496" t="str">
            <v>T&amp;D Engineering</v>
          </cell>
          <cell r="I2496" t="str">
            <v>Asset Condition</v>
          </cell>
        </row>
        <row r="2497">
          <cell r="A2497" t="str">
            <v>BI_XS503</v>
          </cell>
          <cell r="B2497" t="str">
            <v>XS503</v>
          </cell>
          <cell r="C2497" t="str">
            <v>BI_XS503 - System - Install Fuel Cells at Sw Stations</v>
          </cell>
          <cell r="D2497" t="str">
            <v>ER_2343</v>
          </cell>
          <cell r="E2497" t="str">
            <v>2343</v>
          </cell>
          <cell r="F2497" t="str">
            <v>ER_2343 - System - Replace/Install Substation Structures</v>
          </cell>
          <cell r="G2497" t="str">
            <v>Substation - New Distribution Station Capacity Program</v>
          </cell>
          <cell r="H2497" t="str">
            <v>T&amp;D Engineering</v>
          </cell>
          <cell r="I2497" t="str">
            <v>Performance &amp; Capacity</v>
          </cell>
        </row>
        <row r="2498">
          <cell r="A2498" t="str">
            <v>BI_XS504</v>
          </cell>
          <cell r="B2498" t="str">
            <v>XS504</v>
          </cell>
          <cell r="C2498" t="str">
            <v>BI_XS504 - System - SCADA -  Rplace 1200 Baud Modems</v>
          </cell>
          <cell r="D2498" t="str">
            <v>ER_2345</v>
          </cell>
          <cell r="E2498" t="str">
            <v>2345</v>
          </cell>
          <cell r="F2498" t="str">
            <v>ER_2345 - System - SCADA - Replace Obsolete Equipment</v>
          </cell>
          <cell r="G2498" t="str">
            <v>Regular Capital - Pre Business Case</v>
          </cell>
          <cell r="H2498" t="str">
            <v>No Function</v>
          </cell>
          <cell r="I2498" t="str">
            <v>No Driver</v>
          </cell>
        </row>
        <row r="2499">
          <cell r="A2499" t="str">
            <v>BI_XS505</v>
          </cell>
          <cell r="B2499" t="str">
            <v>XS505</v>
          </cell>
          <cell r="C2499" t="str">
            <v>BI_XS505 - System - Low Voltage Breaker Replace</v>
          </cell>
          <cell r="D2499" t="str">
            <v>ER_2215</v>
          </cell>
          <cell r="E2499" t="str">
            <v>2215</v>
          </cell>
          <cell r="F2499" t="str">
            <v>ER_2215 - Substation Asset Mgmt Capital Maintenance</v>
          </cell>
          <cell r="G2499" t="str">
            <v>Substation - Station Rebuilds Program</v>
          </cell>
          <cell r="H2499" t="str">
            <v>T&amp;D Engineering</v>
          </cell>
          <cell r="I2499" t="str">
            <v>Asset Condition</v>
          </cell>
        </row>
        <row r="2500">
          <cell r="A2500" t="str">
            <v>BI_XS612</v>
          </cell>
          <cell r="B2500" t="str">
            <v>XS612</v>
          </cell>
          <cell r="C2500" t="str">
            <v>BI_XS612 - System - Install/Replace Borderline Metering</v>
          </cell>
          <cell r="D2500" t="str">
            <v>ER_2397</v>
          </cell>
          <cell r="E2500" t="str">
            <v>2397</v>
          </cell>
          <cell r="F2500" t="str">
            <v>ER_2397 - System - Install/Replace Borderline Metering</v>
          </cell>
          <cell r="G2500" t="str">
            <v>Substation - New Distribution Station Capacity Program</v>
          </cell>
          <cell r="H2500" t="str">
            <v>T&amp;D Engineering</v>
          </cell>
          <cell r="I2500" t="str">
            <v>Performance &amp; Capacity</v>
          </cell>
        </row>
        <row r="2501">
          <cell r="A2501" t="str">
            <v>BI_XS700</v>
          </cell>
          <cell r="B2501" t="str">
            <v>XS700</v>
          </cell>
          <cell r="C2501" t="str">
            <v>BI_XS700 - SCADA Completion</v>
          </cell>
          <cell r="D2501" t="str">
            <v>ER_2600</v>
          </cell>
          <cell r="E2501" t="str">
            <v>2600</v>
          </cell>
          <cell r="F2501" t="str">
            <v>ER_2600 - SCADA Completion</v>
          </cell>
          <cell r="G2501" t="str">
            <v>SCADA Build-Out Program</v>
          </cell>
          <cell r="H2501" t="str">
            <v>T&amp;D Engineering</v>
          </cell>
          <cell r="I2501" t="str">
            <v>Performance &amp; Capacity</v>
          </cell>
        </row>
        <row r="2502">
          <cell r="A2502" t="str">
            <v>BI_XS701</v>
          </cell>
          <cell r="B2502" t="str">
            <v>XS701</v>
          </cell>
          <cell r="C2502" t="str">
            <v>BI_XS701 - System Asset Management Miscellaneous Replacements</v>
          </cell>
          <cell r="D2502" t="str">
            <v>ER_2215</v>
          </cell>
          <cell r="E2502" t="str">
            <v>2215</v>
          </cell>
          <cell r="F2502" t="str">
            <v>ER_2215 - Substation Asset Mgmt Capital Maintenance</v>
          </cell>
          <cell r="G2502" t="str">
            <v>Substation - Station Rebuilds Program</v>
          </cell>
          <cell r="H2502" t="str">
            <v>T&amp;D Engineering</v>
          </cell>
          <cell r="I2502" t="str">
            <v>Asset Condition</v>
          </cell>
        </row>
        <row r="2503">
          <cell r="A2503" t="str">
            <v>BI_XS702</v>
          </cell>
          <cell r="B2503" t="str">
            <v>XS702</v>
          </cell>
          <cell r="C2503" t="str">
            <v>BI_XS702 - SCADA to all Substations</v>
          </cell>
          <cell r="D2503" t="str">
            <v>ER_2606</v>
          </cell>
          <cell r="E2503" t="str">
            <v>2606</v>
          </cell>
          <cell r="F2503" t="str">
            <v>ER_2606 - SCADA to all Substations</v>
          </cell>
          <cell r="G2503" t="str">
            <v>Substation - New Distribution Station Capacity Program</v>
          </cell>
          <cell r="H2503" t="str">
            <v>T&amp;D Engineering</v>
          </cell>
          <cell r="I2503" t="str">
            <v>Performance &amp; Capacity</v>
          </cell>
        </row>
        <row r="2504">
          <cell r="A2504" t="str">
            <v>BI_XS703</v>
          </cell>
          <cell r="B2504" t="str">
            <v>XS703</v>
          </cell>
          <cell r="C2504" t="str">
            <v>BI_XS703 - Substation Signage Update and Replacement Project</v>
          </cell>
          <cell r="D2504" t="str">
            <v>ER_2215</v>
          </cell>
          <cell r="E2504" t="str">
            <v>2215</v>
          </cell>
          <cell r="F2504" t="str">
            <v>ER_2215 - Substation Asset Mgmt Capital Maintenance</v>
          </cell>
          <cell r="G2504" t="str">
            <v>Substation - Station Rebuilds Program</v>
          </cell>
          <cell r="H2504" t="str">
            <v>T&amp;D Engineering</v>
          </cell>
          <cell r="I2504" t="str">
            <v>Asset Condition</v>
          </cell>
        </row>
        <row r="2505">
          <cell r="A2505" t="str">
            <v>BI_XS731</v>
          </cell>
          <cell r="B2505" t="str">
            <v>XS731</v>
          </cell>
          <cell r="C2505" t="str">
            <v>BI_XS731 - Mobile Sub mSCADA Integration</v>
          </cell>
          <cell r="D2505" t="str">
            <v>ER_1008</v>
          </cell>
          <cell r="E2505" t="str">
            <v>1008</v>
          </cell>
          <cell r="F2505" t="str">
            <v>ER_1008 - Mobile Sub mSCADA Integration</v>
          </cell>
          <cell r="G2505" t="str">
            <v>Regular Capital - Pre Business Case</v>
          </cell>
          <cell r="H2505" t="str">
            <v>No Function</v>
          </cell>
          <cell r="I2505" t="str">
            <v>No Driver</v>
          </cell>
        </row>
        <row r="2506">
          <cell r="A2506" t="str">
            <v>BI_XS762</v>
          </cell>
          <cell r="B2506" t="str">
            <v>XS762</v>
          </cell>
          <cell r="C2506" t="str">
            <v>BI_XS762 - System - Install/Replace Borderline Metering</v>
          </cell>
          <cell r="D2506" t="str">
            <v>ER_2397</v>
          </cell>
          <cell r="E2506" t="str">
            <v>2397</v>
          </cell>
          <cell r="F2506" t="str">
            <v>ER_2397 - System - Install/Replace Borderline Metering</v>
          </cell>
          <cell r="G2506" t="str">
            <v>Substation - New Distribution Station Capacity Program</v>
          </cell>
          <cell r="H2506" t="str">
            <v>T&amp;D Engineering</v>
          </cell>
          <cell r="I2506" t="str">
            <v>Performance &amp; Capacity</v>
          </cell>
        </row>
        <row r="2507">
          <cell r="A2507" t="str">
            <v>BI_XS801</v>
          </cell>
          <cell r="B2507" t="str">
            <v>XS801</v>
          </cell>
          <cell r="C2507" t="str">
            <v>BI_XS801 - System - Metering Replace / Install</v>
          </cell>
          <cell r="D2507" t="str">
            <v>ER_2215</v>
          </cell>
          <cell r="E2507" t="str">
            <v>2215</v>
          </cell>
          <cell r="F2507" t="str">
            <v>ER_2215 - Substation Asset Mgmt Capital Maintenance</v>
          </cell>
          <cell r="G2507" t="str">
            <v>Substation - Station Rebuilds Program</v>
          </cell>
          <cell r="H2507" t="str">
            <v>T&amp;D Engineering</v>
          </cell>
          <cell r="I2507" t="str">
            <v>Asset Condition</v>
          </cell>
        </row>
        <row r="2508">
          <cell r="A2508" t="str">
            <v>BI_XS816</v>
          </cell>
          <cell r="B2508" t="str">
            <v>XS816</v>
          </cell>
          <cell r="C2508" t="str">
            <v>BI_XS816 - System - Crushed Rock &amp; Fence Restoration</v>
          </cell>
          <cell r="D2508" t="str">
            <v>ER_2215</v>
          </cell>
          <cell r="E2508" t="str">
            <v>2215</v>
          </cell>
          <cell r="F2508" t="str">
            <v>ER_2215 - Substation Asset Mgmt Capital Maintenance</v>
          </cell>
          <cell r="G2508" t="str">
            <v>Substation - Station Rebuilds Program</v>
          </cell>
          <cell r="H2508" t="str">
            <v>T&amp;D Engineering</v>
          </cell>
          <cell r="I2508" t="str">
            <v>Asset Condition</v>
          </cell>
        </row>
        <row r="2509">
          <cell r="A2509" t="str">
            <v>BI_XS880</v>
          </cell>
          <cell r="B2509" t="str">
            <v>XS880</v>
          </cell>
          <cell r="C2509" t="str">
            <v>BI_XS880 - System - Circuit Switcher Replace / Install</v>
          </cell>
          <cell r="D2509" t="str">
            <v>ER_2215</v>
          </cell>
          <cell r="E2509" t="str">
            <v>2215</v>
          </cell>
          <cell r="F2509" t="str">
            <v>ER_2215 - Substation Asset Mgmt Capital Maintenance</v>
          </cell>
          <cell r="G2509" t="str">
            <v>Substation - Station Rebuilds Program</v>
          </cell>
          <cell r="H2509" t="str">
            <v>T&amp;D Engineering</v>
          </cell>
          <cell r="I2509" t="str">
            <v>Asset Condition</v>
          </cell>
        </row>
        <row r="2510">
          <cell r="A2510" t="str">
            <v>BI_XS897</v>
          </cell>
          <cell r="B2510" t="str">
            <v>XS897</v>
          </cell>
          <cell r="C2510" t="str">
            <v>BI_XS897 - System-Upgrade Siemens Type Cir Sw</v>
          </cell>
          <cell r="D2510" t="str">
            <v>ER_2286</v>
          </cell>
          <cell r="E2510" t="str">
            <v>2286</v>
          </cell>
          <cell r="F2510" t="str">
            <v>ER_2286 - System-Upgrade Siemens Circuit Switch</v>
          </cell>
          <cell r="G2510" t="str">
            <v>Regular Capital - Pre Business Case</v>
          </cell>
          <cell r="H2510" t="str">
            <v>No Function</v>
          </cell>
          <cell r="I2510" t="str">
            <v>No Driver</v>
          </cell>
        </row>
        <row r="2511">
          <cell r="A2511" t="str">
            <v>BI_XS900</v>
          </cell>
          <cell r="B2511" t="str">
            <v>XS900</v>
          </cell>
          <cell r="C2511" t="str">
            <v>BI_XS900 - Westside-Upgrade Interchange &amp; Billing Metering</v>
          </cell>
          <cell r="D2511" t="str">
            <v>ER_2253</v>
          </cell>
          <cell r="E2511" t="str">
            <v>2253</v>
          </cell>
          <cell r="F2511" t="str">
            <v>ER_2253 - System - Upgrade Meters</v>
          </cell>
          <cell r="G2511" t="str">
            <v>Substation - New Distribution Station Capacity Program</v>
          </cell>
          <cell r="H2511" t="str">
            <v>T&amp;D Engineering</v>
          </cell>
          <cell r="I2511" t="str">
            <v>Performance &amp; Capacity</v>
          </cell>
        </row>
        <row r="2512">
          <cell r="A2512" t="str">
            <v>BI_XS901</v>
          </cell>
          <cell r="B2512" t="str">
            <v>XS901</v>
          </cell>
          <cell r="C2512" t="str">
            <v>BI_XS901 - System - Capacitor Bank Replace / Install</v>
          </cell>
          <cell r="D2512" t="str">
            <v>ER_2215</v>
          </cell>
          <cell r="E2512" t="str">
            <v>2215</v>
          </cell>
          <cell r="F2512" t="str">
            <v>ER_2215 - Substation Asset Mgmt Capital Maintenance</v>
          </cell>
          <cell r="G2512" t="str">
            <v>Substation - Station Rebuilds Program</v>
          </cell>
          <cell r="H2512" t="str">
            <v>T&amp;D Engineering</v>
          </cell>
          <cell r="I2512" t="str">
            <v>Asset Condition</v>
          </cell>
        </row>
        <row r="2513">
          <cell r="A2513" t="str">
            <v>BI_XS902</v>
          </cell>
          <cell r="B2513" t="str">
            <v>XS902</v>
          </cell>
          <cell r="C2513" t="str">
            <v>BI_XS902 - System - Fire Extinguisher Replace / Install</v>
          </cell>
          <cell r="D2513" t="str">
            <v>ER_2215</v>
          </cell>
          <cell r="E2513" t="str">
            <v>2215</v>
          </cell>
          <cell r="F2513" t="str">
            <v>ER_2215 - Substation Asset Mgmt Capital Maintenance</v>
          </cell>
          <cell r="G2513" t="str">
            <v>Substation - Station Rebuilds Program</v>
          </cell>
          <cell r="H2513" t="str">
            <v>T&amp;D Engineering</v>
          </cell>
          <cell r="I2513" t="str">
            <v>Asset Condition</v>
          </cell>
        </row>
        <row r="2514">
          <cell r="A2514" t="str">
            <v>BI_XS903</v>
          </cell>
          <cell r="B2514" t="str">
            <v>XS903</v>
          </cell>
          <cell r="C2514" t="str">
            <v>BI_XS903 - System - Autotransformer Diagnostic Monitor Install</v>
          </cell>
          <cell r="D2514" t="str">
            <v>ER_2215</v>
          </cell>
          <cell r="E2514" t="str">
            <v>2215</v>
          </cell>
          <cell r="F2514" t="str">
            <v>ER_2215 - Substation Asset Mgmt Capital Maintenance</v>
          </cell>
          <cell r="G2514" t="str">
            <v>Substation - Station Rebuilds Program</v>
          </cell>
          <cell r="H2514" t="str">
            <v>T&amp;D Engineering</v>
          </cell>
          <cell r="I2514" t="str">
            <v>Asset Condition</v>
          </cell>
        </row>
        <row r="2515">
          <cell r="A2515" t="str">
            <v>BI_XS904</v>
          </cell>
          <cell r="B2515" t="str">
            <v>XS904</v>
          </cell>
          <cell r="C2515" t="str">
            <v>BI_XS904 - System - Voltage Regulator Replace / Install</v>
          </cell>
          <cell r="D2515" t="str">
            <v>ER_2215</v>
          </cell>
          <cell r="E2515" t="str">
            <v>2215</v>
          </cell>
          <cell r="F2515" t="str">
            <v>ER_2215 - Substation Asset Mgmt Capital Maintenance</v>
          </cell>
          <cell r="G2515" t="str">
            <v>Substation - Station Rebuilds Program</v>
          </cell>
          <cell r="H2515" t="str">
            <v>T&amp;D Engineering</v>
          </cell>
          <cell r="I2515" t="str">
            <v>Asset Condition</v>
          </cell>
        </row>
        <row r="2516">
          <cell r="A2516" t="str">
            <v>BI_XS905</v>
          </cell>
          <cell r="B2516" t="str">
            <v>XS905</v>
          </cell>
          <cell r="C2516" t="str">
            <v>BI_XS905 - System - Current &amp; Potential Device Replace</v>
          </cell>
          <cell r="D2516" t="str">
            <v>ER_2215</v>
          </cell>
          <cell r="E2516" t="str">
            <v>2215</v>
          </cell>
          <cell r="F2516" t="str">
            <v>ER_2215 - Substation Asset Mgmt Capital Maintenance</v>
          </cell>
          <cell r="G2516" t="str">
            <v>Substation - Station Rebuilds Program</v>
          </cell>
          <cell r="H2516" t="str">
            <v>T&amp;D Engineering</v>
          </cell>
          <cell r="I2516" t="str">
            <v>Asset Condition</v>
          </cell>
        </row>
        <row r="2517">
          <cell r="A2517" t="str">
            <v>BI_XS906</v>
          </cell>
          <cell r="B2517" t="str">
            <v>XS906</v>
          </cell>
          <cell r="C2517" t="str">
            <v>BI_XS906 - Interconnection Meter Upgrades for EIM</v>
          </cell>
          <cell r="D2517" t="str">
            <v>ER_4191</v>
          </cell>
          <cell r="E2517" t="str">
            <v>4191</v>
          </cell>
          <cell r="F2517" t="str">
            <v>ER_4191 - Resource Metering, Telemetry, and Controls Upgrade</v>
          </cell>
          <cell r="G2517" t="str">
            <v>Resource Metering, Telemetry, and Controls Upgrade</v>
          </cell>
          <cell r="H2517" t="str">
            <v>Generation Subfunction</v>
          </cell>
          <cell r="I2517" t="str">
            <v>Performance &amp; Capacity</v>
          </cell>
        </row>
        <row r="2518">
          <cell r="A2518" t="str">
            <v>BI_XS907</v>
          </cell>
          <cell r="B2518" t="str">
            <v>XS907</v>
          </cell>
          <cell r="C2518" t="str">
            <v>BI_XS907 - Trans SS BI Substation Metering - EIM</v>
          </cell>
          <cell r="D2518" t="str">
            <v>ER_7141</v>
          </cell>
          <cell r="E2518" t="str">
            <v>7141</v>
          </cell>
          <cell r="F2518" t="str">
            <v>ER_7141 - Energy Imbalance Market</v>
          </cell>
          <cell r="G2518" t="str">
            <v>Energy Imbalance Market</v>
          </cell>
          <cell r="H2518" t="str">
            <v>Other Subfunction</v>
          </cell>
          <cell r="I2518" t="str">
            <v>Performance &amp; Capacity</v>
          </cell>
        </row>
        <row r="2519">
          <cell r="A2519" t="str">
            <v>BI_XS909</v>
          </cell>
          <cell r="B2519" t="str">
            <v>XS909</v>
          </cell>
          <cell r="C2519" t="str">
            <v>BI_XS909 - Trans SS BI High Side Metering - EIM</v>
          </cell>
          <cell r="D2519" t="str">
            <v>ER_7141</v>
          </cell>
          <cell r="E2519" t="str">
            <v>7141</v>
          </cell>
          <cell r="F2519" t="str">
            <v>ER_7141 - Energy Imbalance Market</v>
          </cell>
          <cell r="G2519" t="str">
            <v>Energy Imbalance Market</v>
          </cell>
          <cell r="H2519" t="str">
            <v>Other Subfunction</v>
          </cell>
          <cell r="I2519" t="str">
            <v>Performance &amp; Capacity</v>
          </cell>
        </row>
        <row r="2520">
          <cell r="A2520" t="str">
            <v>BI_XS951</v>
          </cell>
          <cell r="B2520" t="str">
            <v>XS951</v>
          </cell>
          <cell r="C2520" t="str">
            <v>BI_XS951 - System - SCADA Replace / Install</v>
          </cell>
          <cell r="D2520" t="str">
            <v>ER_2215</v>
          </cell>
          <cell r="E2520" t="str">
            <v>2215</v>
          </cell>
          <cell r="F2520" t="str">
            <v>ER_2215 - Substation Asset Mgmt Capital Maintenance</v>
          </cell>
          <cell r="G2520" t="str">
            <v>Substation - Station Rebuilds Program</v>
          </cell>
          <cell r="H2520" t="str">
            <v>T&amp;D Engineering</v>
          </cell>
          <cell r="I2520" t="str">
            <v>Asset Condition</v>
          </cell>
        </row>
        <row r="2521">
          <cell r="A2521" t="str">
            <v>BI_XS961</v>
          </cell>
          <cell r="B2521" t="str">
            <v>XS961</v>
          </cell>
          <cell r="C2521" t="str">
            <v>BI_XS961 - Star Network Ar Switches</v>
          </cell>
          <cell r="D2521" t="str">
            <v>ER_2107</v>
          </cell>
          <cell r="E2521" t="str">
            <v>2107</v>
          </cell>
          <cell r="F2521" t="str">
            <v>ER_2107 - Star Network Air Switches</v>
          </cell>
          <cell r="G2521" t="str">
            <v>Regular Capital - Pre Business Case</v>
          </cell>
          <cell r="H2521" t="str">
            <v>No Function</v>
          </cell>
          <cell r="I2521" t="str">
            <v>No Driver</v>
          </cell>
        </row>
        <row r="2522">
          <cell r="A2522" t="str">
            <v>BI_XT000</v>
          </cell>
          <cell r="B2522" t="str">
            <v>XT000</v>
          </cell>
          <cell r="C2522" t="str">
            <v>BI_XT000 - WFRES:  FIRE-WEATHER DASHBOARD</v>
          </cell>
          <cell r="D2522" t="str">
            <v>ER_2075</v>
          </cell>
          <cell r="E2522" t="str">
            <v>2075</v>
          </cell>
          <cell r="F2522" t="str">
            <v>ER_2075 - Wildfire Resiliency</v>
          </cell>
          <cell r="G2522" t="str">
            <v>Wildfire Resiliency Plan</v>
          </cell>
          <cell r="H2522" t="str">
            <v>T&amp;D Operations</v>
          </cell>
          <cell r="I2522" t="str">
            <v>Customer Service Quality &amp; Reliability</v>
          </cell>
        </row>
        <row r="2523">
          <cell r="A2523" t="str">
            <v>BI_XT001</v>
          </cell>
          <cell r="B2523" t="str">
            <v>XT001</v>
          </cell>
          <cell r="C2523" t="str">
            <v>BI_XT001 - WFRES:  CONFORMING RIGHTS OF WAY</v>
          </cell>
          <cell r="D2523" t="str">
            <v>ER_2075</v>
          </cell>
          <cell r="E2523" t="str">
            <v>2075</v>
          </cell>
          <cell r="F2523" t="str">
            <v>ER_2075 - Wildfire Resiliency</v>
          </cell>
          <cell r="G2523" t="str">
            <v>Wildfire Resiliency Plan</v>
          </cell>
          <cell r="H2523" t="str">
            <v>T&amp;D Operations</v>
          </cell>
          <cell r="I2523" t="str">
            <v>Customer Service Quality &amp; Reliability</v>
          </cell>
        </row>
        <row r="2524">
          <cell r="A2524" t="str">
            <v>BI_XT002</v>
          </cell>
          <cell r="B2524" t="str">
            <v>XT002</v>
          </cell>
          <cell r="C2524" t="str">
            <v>BI_XT002 - WFRES:  TRANSMISSION INSPECTION (CONSTRUCTION)</v>
          </cell>
          <cell r="D2524" t="str">
            <v>ER_2075</v>
          </cell>
          <cell r="E2524" t="str">
            <v>2075</v>
          </cell>
          <cell r="F2524" t="str">
            <v>ER_2075 - Wildfire Resiliency</v>
          </cell>
          <cell r="G2524" t="str">
            <v>Wildfire Resiliency Plan</v>
          </cell>
          <cell r="H2524" t="str">
            <v>T&amp;D Operations</v>
          </cell>
          <cell r="I2524" t="str">
            <v>Customer Service Quality &amp; Reliability</v>
          </cell>
        </row>
        <row r="2525">
          <cell r="A2525" t="str">
            <v>BI_XT003</v>
          </cell>
          <cell r="B2525" t="str">
            <v>XT003</v>
          </cell>
          <cell r="C2525" t="str">
            <v>BI_XT003 - WFRES:  TRANSMISSION GRID HARDENING</v>
          </cell>
          <cell r="D2525" t="str">
            <v>ER_2075</v>
          </cell>
          <cell r="E2525" t="str">
            <v>2075</v>
          </cell>
          <cell r="F2525" t="str">
            <v>ER_2075 - Wildfire Resiliency</v>
          </cell>
          <cell r="G2525" t="str">
            <v>Wildfire Resiliency Plan</v>
          </cell>
          <cell r="H2525" t="str">
            <v>T&amp;D Operations</v>
          </cell>
          <cell r="I2525" t="str">
            <v>Customer Service Quality &amp; Reliability</v>
          </cell>
        </row>
        <row r="2526">
          <cell r="A2526" t="str">
            <v>BI_XT004</v>
          </cell>
          <cell r="B2526" t="str">
            <v>XT004</v>
          </cell>
          <cell r="C2526" t="str">
            <v>BI_XT004 - Chelan-Stratford Line Rebuild</v>
          </cell>
          <cell r="D2526" t="str">
            <v>ER_2051</v>
          </cell>
          <cell r="E2526" t="str">
            <v>2051</v>
          </cell>
          <cell r="F2526" t="str">
            <v>ER_2051 - Electric Transmission Plant-Storm</v>
          </cell>
          <cell r="G2526" t="str">
            <v>Electric Storm</v>
          </cell>
          <cell r="H2526" t="str">
            <v>T&amp;D Operations</v>
          </cell>
          <cell r="I2526" t="str">
            <v>Failed Plant &amp; Operations</v>
          </cell>
        </row>
        <row r="2527">
          <cell r="A2527" t="str">
            <v>BI_XT101</v>
          </cell>
          <cell r="B2527" t="str">
            <v>XT101</v>
          </cell>
          <cell r="C2527" t="str">
            <v>BI_XT101 - System - Wood Substation Rebuilds</v>
          </cell>
          <cell r="D2527" t="str">
            <v>ER_2204</v>
          </cell>
          <cell r="E2527" t="str">
            <v>2204</v>
          </cell>
          <cell r="F2527" t="str">
            <v>ER_2204 - Substation Rebuilds</v>
          </cell>
          <cell r="G2527" t="str">
            <v>Substation - Station Rebuilds Program</v>
          </cell>
          <cell r="H2527" t="str">
            <v>T&amp;D Engineering</v>
          </cell>
          <cell r="I2527" t="str">
            <v>Asset Condition</v>
          </cell>
        </row>
        <row r="2528">
          <cell r="A2528" t="str">
            <v>BI_XT105</v>
          </cell>
          <cell r="B2528" t="str">
            <v>XT105</v>
          </cell>
          <cell r="C2528" t="str">
            <v>BI_XT105 - Elec Transmission AN No AFUDC Long Range</v>
          </cell>
          <cell r="D2528" t="str">
            <v>ER_9034</v>
          </cell>
          <cell r="E2528" t="str">
            <v>9034</v>
          </cell>
          <cell r="F2528" t="str">
            <v>ER_9034 - Elec Transmission AN No AFUDC Long Range</v>
          </cell>
          <cell r="G2528" t="str">
            <v>Regular Capital - Pre Business Case</v>
          </cell>
          <cell r="H2528" t="str">
            <v>No Function</v>
          </cell>
          <cell r="I2528" t="str">
            <v>No Driver</v>
          </cell>
        </row>
        <row r="2529">
          <cell r="A2529" t="str">
            <v>BI_XT200</v>
          </cell>
          <cell r="B2529" t="str">
            <v>XT200</v>
          </cell>
          <cell r="C2529" t="str">
            <v>BI_XT200 - Irvin 115kV Stn-New Build:Transmn for Cap Bank</v>
          </cell>
          <cell r="D2529" t="str">
            <v>ER_2526</v>
          </cell>
          <cell r="E2529" t="str">
            <v>2526</v>
          </cell>
          <cell r="F2529" t="str">
            <v>ER_2526 - Opportunity 12F2 Cx Fdr</v>
          </cell>
          <cell r="G2529" t="str">
            <v>Spokane Valley Transmission Reinforcement Project</v>
          </cell>
          <cell r="H2529" t="str">
            <v>T&amp;D Engineering</v>
          </cell>
          <cell r="I2529" t="str">
            <v>Mandatory &amp; Compliance</v>
          </cell>
        </row>
        <row r="2530">
          <cell r="A2530" t="str">
            <v>BI_XT335</v>
          </cell>
          <cell r="B2530" t="str">
            <v>XT335</v>
          </cell>
          <cell r="C2530" t="str">
            <v>BI_XT335 - System 115Kv Air Switch Upgrade</v>
          </cell>
          <cell r="D2530" t="str">
            <v>ER_2254</v>
          </cell>
          <cell r="E2530" t="str">
            <v>2254</v>
          </cell>
          <cell r="F2530" t="str">
            <v>ER_2254 - System 115kV Air Switch Upgrade</v>
          </cell>
          <cell r="G2530" t="str">
            <v>Transmission - Minor Rebuild</v>
          </cell>
          <cell r="H2530" t="str">
            <v>T&amp;D Engineering</v>
          </cell>
          <cell r="I2530" t="str">
            <v>Asset Condition</v>
          </cell>
        </row>
        <row r="2531">
          <cell r="A2531" t="str">
            <v>BI_XT400</v>
          </cell>
          <cell r="B2531" t="str">
            <v>XT400</v>
          </cell>
          <cell r="C2531" t="str">
            <v>BI_XT400 - Pacific Northwest AC Intertie</v>
          </cell>
          <cell r="D2531" t="str">
            <v>ER_2214</v>
          </cell>
          <cell r="E2531" t="str">
            <v>2214</v>
          </cell>
          <cell r="F2531" t="str">
            <v>ER_2214 - Colstrip Transmission Capital Additions</v>
          </cell>
          <cell r="G2531" t="str">
            <v>Colstrip Transmission</v>
          </cell>
          <cell r="H2531" t="str">
            <v>T&amp;D Engineering</v>
          </cell>
          <cell r="I2531" t="str">
            <v>Mandatory &amp; Compliance</v>
          </cell>
        </row>
        <row r="2532">
          <cell r="A2532" t="str">
            <v>BI_XT500</v>
          </cell>
          <cell r="B2532" t="str">
            <v>XT500</v>
          </cell>
          <cell r="C2532" t="str">
            <v>BI_XT500 - Oregon Mobile Dispatch</v>
          </cell>
          <cell r="D2532" t="str">
            <v>ER_7400</v>
          </cell>
          <cell r="E2532" t="str">
            <v>7400</v>
          </cell>
          <cell r="F2532" t="str">
            <v>ER_7400 - Avista Mobile Dispatch</v>
          </cell>
          <cell r="G2532" t="str">
            <v>Regular Capital - Pre Business Case</v>
          </cell>
          <cell r="H2532" t="str">
            <v>No Function</v>
          </cell>
          <cell r="I2532" t="str">
            <v>No Driver</v>
          </cell>
        </row>
        <row r="2533">
          <cell r="A2533" t="str">
            <v>BI_XT501</v>
          </cell>
          <cell r="B2533" t="str">
            <v>XT501</v>
          </cell>
          <cell r="C2533" t="str">
            <v>BI_XT501 - ID AMR</v>
          </cell>
          <cell r="D2533" t="str">
            <v>ER_7300</v>
          </cell>
          <cell r="E2533" t="str">
            <v>7300</v>
          </cell>
          <cell r="F2533" t="str">
            <v>ER_7300 - ID AMR</v>
          </cell>
          <cell r="G2533" t="str">
            <v>Regular Capital - Pre Business Case</v>
          </cell>
          <cell r="H2533" t="str">
            <v>No Function</v>
          </cell>
          <cell r="I2533" t="str">
            <v>No Driver</v>
          </cell>
        </row>
        <row r="2534">
          <cell r="A2534" t="str">
            <v>BI_XT510</v>
          </cell>
          <cell r="B2534" t="str">
            <v>XT510</v>
          </cell>
          <cell r="C2534" t="str">
            <v>BI_XT510 - System 115Kv Line Auto-Sectionalizing</v>
          </cell>
          <cell r="D2534" t="str">
            <v>ER_2279</v>
          </cell>
          <cell r="E2534" t="str">
            <v>2279</v>
          </cell>
          <cell r="F2534" t="str">
            <v>ER_2279 - System 115kV Auto Sectionalizing</v>
          </cell>
          <cell r="G2534" t="str">
            <v>Regular Capital - Pre Business Case</v>
          </cell>
          <cell r="H2534" t="str">
            <v>No Function</v>
          </cell>
          <cell r="I2534" t="str">
            <v>No Driver</v>
          </cell>
        </row>
        <row r="2535">
          <cell r="A2535" t="str">
            <v>BI_XT601</v>
          </cell>
          <cell r="B2535" t="str">
            <v>XT601</v>
          </cell>
          <cell r="C2535" t="str">
            <v>BI_XT601 - Gas Transport Customers</v>
          </cell>
          <cell r="D2535" t="str">
            <v>ER_3116</v>
          </cell>
          <cell r="E2535" t="str">
            <v>3116</v>
          </cell>
          <cell r="F2535" t="str">
            <v>ER_3116 - Gas Transportation Customers</v>
          </cell>
          <cell r="G2535" t="str">
            <v>Regular Capital - Pre Business Case</v>
          </cell>
          <cell r="H2535" t="str">
            <v>No Function</v>
          </cell>
          <cell r="I2535" t="str">
            <v>No Driver</v>
          </cell>
        </row>
        <row r="2536">
          <cell r="A2536" t="str">
            <v>BI_XT700</v>
          </cell>
          <cell r="B2536" t="str">
            <v>XT700</v>
          </cell>
          <cell r="C2536" t="str">
            <v>BI_XT700 - Low Priority Line Ratings Mitigation Generic</v>
          </cell>
          <cell r="D2536" t="str">
            <v>ER_2579</v>
          </cell>
          <cell r="E2536" t="str">
            <v>2579</v>
          </cell>
          <cell r="F2536" t="str">
            <v>ER_2579 - Low Priority Ratings Mitigation</v>
          </cell>
          <cell r="G2536" t="str">
            <v>Transmission NERC Low-Risk Priority Lines Mitigation</v>
          </cell>
          <cell r="H2536" t="str">
            <v>T&amp;D Engineering</v>
          </cell>
          <cell r="I2536" t="str">
            <v>Mandatory &amp; Compliance</v>
          </cell>
        </row>
        <row r="2537">
          <cell r="A2537" t="str">
            <v>BI_XT702</v>
          </cell>
          <cell r="B2537" t="str">
            <v>XT702</v>
          </cell>
          <cell r="C2537" t="str">
            <v>BI_XT702 - WA TWACS Subs for Idaho AMR</v>
          </cell>
          <cell r="D2537" t="str">
            <v>ER_7302</v>
          </cell>
          <cell r="E2537" t="str">
            <v>7302</v>
          </cell>
          <cell r="F2537" t="str">
            <v>ER_7302 - WA TWACS Subs for Idaho AMR</v>
          </cell>
          <cell r="G2537" t="str">
            <v>Regular Capital - Pre Business Case</v>
          </cell>
          <cell r="H2537" t="str">
            <v>No Function</v>
          </cell>
          <cell r="I2537" t="str">
            <v>No Driver</v>
          </cell>
        </row>
        <row r="2538">
          <cell r="A2538" t="str">
            <v>BI_XT703</v>
          </cell>
          <cell r="B2538" t="str">
            <v>XT703</v>
          </cell>
          <cell r="C2538" t="str">
            <v>BI_XT703 - High Resistance TX Conductor Replacement Project</v>
          </cell>
          <cell r="D2538" t="str">
            <v>ER_2595</v>
          </cell>
          <cell r="E2538" t="str">
            <v>2595</v>
          </cell>
          <cell r="F2538" t="str">
            <v>ER_2595 - High Resistance TX Conductor Replacement Project</v>
          </cell>
          <cell r="G2538" t="str">
            <v>Transmission Major Rebuild - Asset Condition</v>
          </cell>
          <cell r="H2538" t="str">
            <v>T&amp;D Engineering</v>
          </cell>
          <cell r="I2538" t="str">
            <v>Asset Condition</v>
          </cell>
        </row>
        <row r="2539">
          <cell r="A2539" t="str">
            <v>BI_XT704</v>
          </cell>
          <cell r="B2539" t="str">
            <v>XT704</v>
          </cell>
          <cell r="C2539" t="str">
            <v>BI_XT704 - TX Unplanned Failure Prevention</v>
          </cell>
          <cell r="D2539" t="str">
            <v>ER_2051</v>
          </cell>
          <cell r="E2539" t="str">
            <v>2051</v>
          </cell>
          <cell r="F2539" t="str">
            <v>ER_2051 - Electric Transmission Plant-Storm</v>
          </cell>
          <cell r="G2539" t="str">
            <v>Electric Storm</v>
          </cell>
          <cell r="H2539" t="str">
            <v>T&amp;D Operations</v>
          </cell>
          <cell r="I2539" t="str">
            <v>Failed Plant &amp; Operations</v>
          </cell>
        </row>
        <row r="2540">
          <cell r="A2540" t="str">
            <v>BI_XT731</v>
          </cell>
          <cell r="B2540" t="str">
            <v>XT731</v>
          </cell>
          <cell r="C2540" t="str">
            <v>BI_XT731 - Xsmn Air Switch Ground Mat</v>
          </cell>
          <cell r="D2540" t="str">
            <v>ER_2440</v>
          </cell>
          <cell r="E2540" t="str">
            <v>2440</v>
          </cell>
          <cell r="F2540" t="str">
            <v>ER_2440 - Xsmn Air Switch Ground Mat</v>
          </cell>
          <cell r="G2540" t="str">
            <v>Regular Capital - Pre Business Case</v>
          </cell>
          <cell r="H2540" t="str">
            <v>No Function</v>
          </cell>
          <cell r="I2540" t="str">
            <v>No Driver</v>
          </cell>
        </row>
        <row r="2541">
          <cell r="A2541" t="str">
            <v>BI_XT760</v>
          </cell>
          <cell r="B2541" t="str">
            <v>XT760</v>
          </cell>
          <cell r="C2541" t="str">
            <v>BI_XT760 - Xsmn Minor Rebuild-ID</v>
          </cell>
          <cell r="D2541" t="str">
            <v>ER_2057</v>
          </cell>
          <cell r="E2541" t="str">
            <v>2057</v>
          </cell>
          <cell r="F2541" t="str">
            <v>ER_2057 - Transmission Minor Rebuild</v>
          </cell>
          <cell r="G2541" t="str">
            <v>Transmission - Minor Rebuild</v>
          </cell>
          <cell r="H2541" t="str">
            <v>T&amp;D Engineering</v>
          </cell>
          <cell r="I2541" t="str">
            <v>Asset Condition</v>
          </cell>
        </row>
        <row r="2542">
          <cell r="A2542" t="str">
            <v>BI_XT761</v>
          </cell>
          <cell r="B2542" t="str">
            <v>XT761</v>
          </cell>
          <cell r="C2542" t="str">
            <v>BI_XT761 - Xsmn Minor Rebuild-WA</v>
          </cell>
          <cell r="D2542" t="str">
            <v>ER_2057</v>
          </cell>
          <cell r="E2542" t="str">
            <v>2057</v>
          </cell>
          <cell r="F2542" t="str">
            <v>ER_2057 - Transmission Minor Rebuild</v>
          </cell>
          <cell r="G2542" t="str">
            <v>Transmission - Minor Rebuild</v>
          </cell>
          <cell r="H2542" t="str">
            <v>T&amp;D Engineering</v>
          </cell>
          <cell r="I2542" t="str">
            <v>Asset Condition</v>
          </cell>
        </row>
        <row r="2543">
          <cell r="A2543" t="str">
            <v>BI_XT801</v>
          </cell>
          <cell r="B2543" t="str">
            <v>XT801</v>
          </cell>
          <cell r="C2543" t="str">
            <v>BI_XT801 - Colstrip Transmission Capital Additions</v>
          </cell>
          <cell r="D2543" t="str">
            <v>ER_2214</v>
          </cell>
          <cell r="E2543" t="str">
            <v>2214</v>
          </cell>
          <cell r="F2543" t="str">
            <v>ER_2214 - Colstrip Transmission Capital Additions</v>
          </cell>
          <cell r="G2543" t="str">
            <v>Colstrip Transmission</v>
          </cell>
          <cell r="H2543" t="str">
            <v>T&amp;D Engineering</v>
          </cell>
          <cell r="I2543" t="str">
            <v>Mandatory &amp; Compliance</v>
          </cell>
        </row>
        <row r="2544">
          <cell r="A2544" t="str">
            <v>BI_XT901</v>
          </cell>
          <cell r="B2544" t="str">
            <v>XT901</v>
          </cell>
          <cell r="C2544" t="str">
            <v>BI_XT901 - Canada Transmission</v>
          </cell>
          <cell r="D2544" t="str">
            <v>ER_2494</v>
          </cell>
          <cell r="E2544" t="str">
            <v>2494</v>
          </cell>
          <cell r="F2544" t="str">
            <v>ER_2494 - Canada Transmission</v>
          </cell>
          <cell r="G2544" t="str">
            <v>Regular Capital - Pre Business Case</v>
          </cell>
          <cell r="H2544" t="str">
            <v>No Function</v>
          </cell>
          <cell r="I2544" t="str">
            <v>No Driver</v>
          </cell>
        </row>
        <row r="2545">
          <cell r="A2545" t="str">
            <v>BI_XT902</v>
          </cell>
          <cell r="B2545" t="str">
            <v>XT902</v>
          </cell>
          <cell r="C2545" t="str">
            <v>BI_XT902 - Patrol Inspection Mitigation Pre-Failure Projects</v>
          </cell>
          <cell r="D2545" t="str">
            <v>ER_2057</v>
          </cell>
          <cell r="E2545" t="str">
            <v>2057</v>
          </cell>
          <cell r="F2545" t="str">
            <v>ER_2057 - Transmission Minor Rebuild</v>
          </cell>
          <cell r="G2545" t="str">
            <v>Transmission - Minor Rebuild</v>
          </cell>
          <cell r="H2545" t="str">
            <v>T&amp;D Engineering</v>
          </cell>
          <cell r="I2545" t="str">
            <v>Asset Condition</v>
          </cell>
        </row>
        <row r="2546">
          <cell r="A2546" t="str">
            <v>BI_XT903</v>
          </cell>
          <cell r="B2546" t="str">
            <v>XT903</v>
          </cell>
          <cell r="C2546" t="str">
            <v>BI_XT903 - Clearwater Wind Generation Interconnection</v>
          </cell>
          <cell r="D2546" t="str">
            <v>ER_2625</v>
          </cell>
          <cell r="E2546" t="str">
            <v>2625</v>
          </cell>
          <cell r="F2546" t="str">
            <v>ER_2625 - Clearwater Wind Generation Interconnection</v>
          </cell>
          <cell r="G2546" t="str">
            <v>Clearwater Wind Generation Interconnection</v>
          </cell>
          <cell r="H2546" t="str">
            <v>T&amp;D Engineering</v>
          </cell>
          <cell r="I2546" t="str">
            <v>Mandatory &amp; Compliance</v>
          </cell>
        </row>
        <row r="2547">
          <cell r="A2547" t="str">
            <v>BI_XWA54</v>
          </cell>
          <cell r="B2547" t="str">
            <v>XWA54</v>
          </cell>
          <cell r="C2547" t="str">
            <v>BI_XWA54 - WA Gas ERT Replacement Program</v>
          </cell>
          <cell r="D2547" t="str">
            <v>ER_3054</v>
          </cell>
          <cell r="E2547" t="str">
            <v>3054</v>
          </cell>
          <cell r="F2547" t="str">
            <v>ER_3054 - Gas ERT Replacement Program</v>
          </cell>
          <cell r="G2547" t="str">
            <v>Gas ERT Replacement Program</v>
          </cell>
          <cell r="H2547" t="str">
            <v>Gas Subfunction</v>
          </cell>
          <cell r="I2547" t="str">
            <v>Asset Condition</v>
          </cell>
        </row>
        <row r="2548">
          <cell r="A2548" t="str">
            <v>BI_XWA55</v>
          </cell>
          <cell r="B2548" t="str">
            <v>XWA55</v>
          </cell>
          <cell r="C2548" t="str">
            <v>BI_XWA55 - WA Gas Meter Replacement Non Revenue</v>
          </cell>
          <cell r="D2548" t="str">
            <v>ER_3055</v>
          </cell>
          <cell r="E2548" t="str">
            <v>3055</v>
          </cell>
          <cell r="F2548" t="str">
            <v>ER_3055 - Gas Meter Replacement Non Revenue</v>
          </cell>
          <cell r="G2548" t="str">
            <v>Gas PMC Program</v>
          </cell>
          <cell r="H2548" t="str">
            <v>Gas Subfunction</v>
          </cell>
          <cell r="I2548" t="str">
            <v>Mandatory &amp; Compliance</v>
          </cell>
        </row>
        <row r="2549">
          <cell r="A2549" t="str">
            <v>BI_YA125</v>
          </cell>
          <cell r="B2549" t="str">
            <v>YA125</v>
          </cell>
          <cell r="C2549" t="str">
            <v>BI_YA125 - Distribution Line Transformers</v>
          </cell>
          <cell r="D2549" t="str">
            <v>ER_1003</v>
          </cell>
          <cell r="E2549" t="str">
            <v>1003</v>
          </cell>
          <cell r="F2549" t="str">
            <v>ER_1003 - Distribution Line Transformers</v>
          </cell>
          <cell r="G2549" t="str">
            <v>New Revenue - Growth</v>
          </cell>
          <cell r="H2549" t="str">
            <v>Growth Subfunction</v>
          </cell>
          <cell r="I2549" t="str">
            <v>Customer Requested</v>
          </cell>
        </row>
        <row r="2550">
          <cell r="A2550" t="str">
            <v>BI_YA525</v>
          </cell>
          <cell r="B2550" t="str">
            <v>YA525</v>
          </cell>
          <cell r="C2550" t="str">
            <v>BI_YA525 - Distribution Line Transformers</v>
          </cell>
          <cell r="D2550" t="str">
            <v>ER_1003</v>
          </cell>
          <cell r="E2550" t="str">
            <v>1003</v>
          </cell>
          <cell r="F2550" t="str">
            <v>ER_1003 - Distribution Line Transformers</v>
          </cell>
          <cell r="G2550" t="str">
            <v>New Revenue - Growth</v>
          </cell>
          <cell r="H2550" t="str">
            <v>Growth Subfunction</v>
          </cell>
          <cell r="I2550" t="str">
            <v>Customer Requested</v>
          </cell>
        </row>
        <row r="2551">
          <cell r="A2551" t="str">
            <v>BI_YD000</v>
          </cell>
          <cell r="B2551" t="str">
            <v>YD000</v>
          </cell>
          <cell r="C2551" t="str">
            <v>BI_YD000 - WSDOT Control Zone Mitigation</v>
          </cell>
          <cell r="D2551" t="str">
            <v>ER_2627</v>
          </cell>
          <cell r="E2551" t="str">
            <v>2627</v>
          </cell>
          <cell r="F2551" t="str">
            <v>ER_2627 - WSDOT Control Zone Mitigation</v>
          </cell>
          <cell r="G2551" t="str">
            <v>WSDOT Control Zone Mitigation</v>
          </cell>
          <cell r="H2551" t="str">
            <v>T&amp;D Operations</v>
          </cell>
          <cell r="I2551" t="str">
            <v>Mandatory &amp; Compliance</v>
          </cell>
        </row>
        <row r="2552">
          <cell r="A2552" t="str">
            <v>BI_YD739</v>
          </cell>
          <cell r="B2552" t="str">
            <v>YD739</v>
          </cell>
          <cell r="C2552" t="str">
            <v>BI_YD739 - C&amp;W Post St Optical Fiber</v>
          </cell>
          <cell r="D2552" t="str">
            <v>ER_2393</v>
          </cell>
          <cell r="E2552" t="str">
            <v>2393</v>
          </cell>
          <cell r="F2552" t="str">
            <v>ER_2393 - C&amp;W Kendall Project</v>
          </cell>
          <cell r="G2552" t="str">
            <v>Regular Capital - Pre Business Case</v>
          </cell>
          <cell r="H2552" t="str">
            <v>No Function</v>
          </cell>
          <cell r="I2552" t="str">
            <v>No Driver</v>
          </cell>
        </row>
        <row r="2553">
          <cell r="A2553" t="str">
            <v>BI_YET08</v>
          </cell>
          <cell r="B2553" t="str">
            <v>YET08</v>
          </cell>
          <cell r="C2553" t="str">
            <v>BI_YET08 - Data Center Security Window Tint &amp; Blast Protect</v>
          </cell>
          <cell r="D2553" t="str">
            <v>ER_5002</v>
          </cell>
          <cell r="E2553" t="str">
            <v>5002</v>
          </cell>
          <cell r="F2553" t="str">
            <v>ER_5002 - Security Initiative</v>
          </cell>
          <cell r="G2553" t="str">
            <v>Enterprise Security</v>
          </cell>
          <cell r="H2553" t="str">
            <v>Security Capital</v>
          </cell>
          <cell r="I2553" t="str">
            <v>Customer Service Quality &amp; Reliability</v>
          </cell>
        </row>
        <row r="2554">
          <cell r="A2554" t="str">
            <v>BI_YG100</v>
          </cell>
          <cell r="B2554" t="str">
            <v>YG100</v>
          </cell>
          <cell r="C2554" t="str">
            <v>BI_YG100 - Colstrip Capital Projects that Need AFUDC</v>
          </cell>
          <cell r="D2554" t="str">
            <v>ER_4116</v>
          </cell>
          <cell r="E2554" t="str">
            <v>4116</v>
          </cell>
          <cell r="F2554" t="str">
            <v>ER_4116 - Colstrip Capital Additions</v>
          </cell>
          <cell r="G2554" t="str">
            <v>Colstrip 3&amp;4 Capital Projects</v>
          </cell>
          <cell r="H2554" t="str">
            <v>Generation Subfunction</v>
          </cell>
          <cell r="I2554" t="str">
            <v>Asset Condition</v>
          </cell>
        </row>
        <row r="2555">
          <cell r="A2555" t="str">
            <v>BI_YG300</v>
          </cell>
          <cell r="B2555" t="str">
            <v>YG300</v>
          </cell>
          <cell r="C2555" t="str">
            <v>BI_YG300 - Colstrip Unit 4 Generator Repair</v>
          </cell>
          <cell r="D2555" t="str">
            <v>ER_7130</v>
          </cell>
          <cell r="E2555" t="str">
            <v>7130</v>
          </cell>
          <cell r="F2555" t="str">
            <v>ER_7130 - Colstrip Unit 4 Outage due to Generator Failure</v>
          </cell>
          <cell r="G2555" t="str">
            <v>Colstrip 3&amp;4 Capital Projects</v>
          </cell>
          <cell r="H2555" t="str">
            <v>Generation Subfunction</v>
          </cell>
          <cell r="I2555" t="str">
            <v>Asset Condition</v>
          </cell>
        </row>
        <row r="2556">
          <cell r="A2556" t="str">
            <v>BI_YI000</v>
          </cell>
          <cell r="B2556" t="str">
            <v>YI000</v>
          </cell>
          <cell r="C2556" t="str">
            <v>BI_YI000 - Clark Fork Capital - no AFUDC</v>
          </cell>
          <cell r="D2556" t="str">
            <v>ER_6103</v>
          </cell>
          <cell r="E2556" t="str">
            <v>6103</v>
          </cell>
          <cell r="F2556" t="str">
            <v>ER_6103 - Clark Fork Implement PME Agreement</v>
          </cell>
          <cell r="G2556" t="str">
            <v>Clark Fork Settlement Agreement</v>
          </cell>
          <cell r="H2556" t="str">
            <v>Environmental Subfunction</v>
          </cell>
          <cell r="I2556" t="str">
            <v>Mandatory &amp; Compliance</v>
          </cell>
        </row>
        <row r="2557">
          <cell r="A2557" t="str">
            <v>BI_YI001</v>
          </cell>
          <cell r="B2557" t="str">
            <v>YI001</v>
          </cell>
          <cell r="C2557" t="str">
            <v>BI_YI001 - Fish Passage Native Salmonid Operations</v>
          </cell>
          <cell r="D2557" t="str">
            <v>ER_6103</v>
          </cell>
          <cell r="E2557" t="str">
            <v>6103</v>
          </cell>
          <cell r="F2557" t="str">
            <v>ER_6103 - Clark Fork Implement PME Agreement</v>
          </cell>
          <cell r="G2557" t="str">
            <v>Clark Fork Settlement Agreement</v>
          </cell>
          <cell r="H2557" t="str">
            <v>Environmental Subfunction</v>
          </cell>
          <cell r="I2557" t="str">
            <v>Mandatory &amp; Compliance</v>
          </cell>
        </row>
        <row r="2558">
          <cell r="A2558" t="str">
            <v>BI_YI002</v>
          </cell>
          <cell r="B2558" t="str">
            <v>YI002</v>
          </cell>
          <cell r="C2558" t="str">
            <v>BI_YI002 - Montana Tributary Habitat Fund</v>
          </cell>
          <cell r="D2558" t="str">
            <v>ER_6103</v>
          </cell>
          <cell r="E2558" t="str">
            <v>6103</v>
          </cell>
          <cell r="F2558" t="str">
            <v>ER_6103 - Clark Fork Implement PME Agreement</v>
          </cell>
          <cell r="G2558" t="str">
            <v>Clark Fork Settlement Agreement</v>
          </cell>
          <cell r="H2558" t="str">
            <v>Environmental Subfunction</v>
          </cell>
          <cell r="I2558" t="str">
            <v>Mandatory &amp; Compliance</v>
          </cell>
        </row>
        <row r="2559">
          <cell r="A2559" t="str">
            <v>BI_YI003</v>
          </cell>
          <cell r="B2559" t="str">
            <v>YI003</v>
          </cell>
          <cell r="C2559" t="str">
            <v>BI_YI003 - Use Permits</v>
          </cell>
          <cell r="D2559" t="str">
            <v>ER_6111</v>
          </cell>
          <cell r="E2559" t="str">
            <v>6111</v>
          </cell>
          <cell r="F2559" t="str">
            <v>ER_6111 - Use Permits</v>
          </cell>
          <cell r="G2559" t="str">
            <v>Use Permits</v>
          </cell>
          <cell r="H2559" t="str">
            <v>Other Subfunction</v>
          </cell>
          <cell r="I2559" t="str">
            <v>Mandatory &amp; Compliance</v>
          </cell>
        </row>
        <row r="2560">
          <cell r="A2560" t="str">
            <v>BI_YI101</v>
          </cell>
          <cell r="B2560" t="str">
            <v>YI101</v>
          </cell>
          <cell r="C2560" t="str">
            <v>BI_YI101 - Kettle Falls Ash Landfill</v>
          </cell>
          <cell r="D2560" t="str">
            <v>ER_4115</v>
          </cell>
          <cell r="E2560" t="str">
            <v>4115</v>
          </cell>
          <cell r="F2560" t="str">
            <v>ER_4115 - K F Ash Landfill</v>
          </cell>
          <cell r="G2560" t="str">
            <v>Regular Capital - Pre Business Case</v>
          </cell>
          <cell r="H2560" t="str">
            <v>No Function</v>
          </cell>
          <cell r="I2560" t="str">
            <v>No Driver</v>
          </cell>
        </row>
        <row r="2561">
          <cell r="A2561" t="str">
            <v>BI_YI102</v>
          </cell>
          <cell r="B2561" t="str">
            <v>YI102</v>
          </cell>
          <cell r="C2561" t="str">
            <v>BI_YI102 - Wetlands Protection &amp; Enhancement Program</v>
          </cell>
          <cell r="D2561" t="str">
            <v>ER_6103</v>
          </cell>
          <cell r="E2561" t="str">
            <v>6103</v>
          </cell>
          <cell r="F2561" t="str">
            <v>ER_6103 - Clark Fork Implement PME Agreement</v>
          </cell>
          <cell r="G2561" t="str">
            <v>Clark Fork Settlement Agreement</v>
          </cell>
          <cell r="H2561" t="str">
            <v>Environmental Subfunction</v>
          </cell>
          <cell r="I2561" t="str">
            <v>Mandatory &amp; Compliance</v>
          </cell>
        </row>
        <row r="2562">
          <cell r="A2562" t="str">
            <v>BI_YI103</v>
          </cell>
          <cell r="B2562" t="str">
            <v>YI103</v>
          </cell>
          <cell r="C2562" t="str">
            <v>BI_YI103 - Erosion Fund&amp;Shoreline Stabiliz Guidelines Prgm</v>
          </cell>
          <cell r="D2562" t="str">
            <v>ER_6103</v>
          </cell>
          <cell r="E2562" t="str">
            <v>6103</v>
          </cell>
          <cell r="F2562" t="str">
            <v>ER_6103 - Clark Fork Implement PME Agreement</v>
          </cell>
          <cell r="G2562" t="str">
            <v>Clark Fork Settlement Agreement</v>
          </cell>
          <cell r="H2562" t="str">
            <v>Environmental Subfunction</v>
          </cell>
          <cell r="I2562" t="str">
            <v>Mandatory &amp; Compliance</v>
          </cell>
        </row>
        <row r="2563">
          <cell r="A2563" t="str">
            <v>BI_YI104</v>
          </cell>
          <cell r="B2563" t="str">
            <v>YI104</v>
          </cell>
          <cell r="C2563" t="str">
            <v>BI_YI104 - CF Delta Habitat Protection &amp; Mitigation Program</v>
          </cell>
          <cell r="D2563" t="str">
            <v>ER_6103</v>
          </cell>
          <cell r="E2563" t="str">
            <v>6103</v>
          </cell>
          <cell r="F2563" t="str">
            <v>ER_6103 - Clark Fork Implement PME Agreement</v>
          </cell>
          <cell r="G2563" t="str">
            <v>Clark Fork Settlement Agreement</v>
          </cell>
          <cell r="H2563" t="str">
            <v>Environmental Subfunction</v>
          </cell>
          <cell r="I2563" t="str">
            <v>Mandatory &amp; Compliance</v>
          </cell>
        </row>
        <row r="2564">
          <cell r="A2564" t="str">
            <v>BI_YI105</v>
          </cell>
          <cell r="B2564" t="str">
            <v>YI105</v>
          </cell>
          <cell r="C2564" t="str">
            <v>BI_YI105 - Black Cottonwood Habitat Protection &amp; Enhancement</v>
          </cell>
          <cell r="D2564" t="str">
            <v>ER_6103</v>
          </cell>
          <cell r="E2564" t="str">
            <v>6103</v>
          </cell>
          <cell r="F2564" t="str">
            <v>ER_6103 - Clark Fork Implement PME Agreement</v>
          </cell>
          <cell r="G2564" t="str">
            <v>Clark Fork Settlement Agreement</v>
          </cell>
          <cell r="H2564" t="str">
            <v>Environmental Subfunction</v>
          </cell>
          <cell r="I2564" t="str">
            <v>Mandatory &amp; Compliance</v>
          </cell>
        </row>
        <row r="2565">
          <cell r="A2565" t="str">
            <v>BI_YI106</v>
          </cell>
          <cell r="B2565" t="str">
            <v>YI106</v>
          </cell>
          <cell r="C2565" t="str">
            <v>BI_YI106 - Forest Habitat Protection &amp; Enhancement</v>
          </cell>
          <cell r="D2565" t="str">
            <v>ER_6103</v>
          </cell>
          <cell r="E2565" t="str">
            <v>6103</v>
          </cell>
          <cell r="F2565" t="str">
            <v>ER_6103 - Clark Fork Implement PME Agreement</v>
          </cell>
          <cell r="G2565" t="str">
            <v>Clark Fork Settlement Agreement</v>
          </cell>
          <cell r="H2565" t="str">
            <v>Environmental Subfunction</v>
          </cell>
          <cell r="I2565" t="str">
            <v>Mandatory &amp; Compliance</v>
          </cell>
        </row>
        <row r="2566">
          <cell r="A2566" t="str">
            <v>BI_YI109</v>
          </cell>
          <cell r="B2566" t="str">
            <v>YI109</v>
          </cell>
          <cell r="C2566" t="str">
            <v>BI_YI109 - Forest Srvc Use Permits/Lic</v>
          </cell>
          <cell r="D2566" t="str">
            <v>ER_6101</v>
          </cell>
          <cell r="E2566" t="str">
            <v>6101</v>
          </cell>
          <cell r="F2566" t="str">
            <v>ER_6101 - Forest Srvc Rqmts</v>
          </cell>
          <cell r="G2566" t="str">
            <v>Hazardous Oil Removal</v>
          </cell>
          <cell r="H2566" t="str">
            <v>Environmental Subfunction</v>
          </cell>
          <cell r="I2566" t="str">
            <v>Mandatory &amp; Compliance</v>
          </cell>
        </row>
        <row r="2567">
          <cell r="A2567" t="str">
            <v>BI_YI110</v>
          </cell>
          <cell r="B2567" t="str">
            <v>YI110</v>
          </cell>
          <cell r="C2567" t="str">
            <v>BI_YI110 - RV Park</v>
          </cell>
          <cell r="D2567" t="str">
            <v>ER_6103</v>
          </cell>
          <cell r="E2567" t="str">
            <v>6103</v>
          </cell>
          <cell r="F2567" t="str">
            <v>ER_6103 - Clark Fork Implement PME Agreement</v>
          </cell>
          <cell r="G2567" t="str">
            <v>Clark Fork Settlement Agreement</v>
          </cell>
          <cell r="H2567" t="str">
            <v>Environmental Subfunction</v>
          </cell>
          <cell r="I2567" t="str">
            <v>Mandatory &amp; Compliance</v>
          </cell>
        </row>
        <row r="2568">
          <cell r="A2568" t="str">
            <v>BI_YI201</v>
          </cell>
          <cell r="B2568" t="str">
            <v>YI201</v>
          </cell>
          <cell r="C2568" t="str">
            <v>BI_YI201 - Truck - Common Loon Pm&amp;E</v>
          </cell>
          <cell r="D2568" t="str">
            <v>ER_6103</v>
          </cell>
          <cell r="E2568" t="str">
            <v>6103</v>
          </cell>
          <cell r="F2568" t="str">
            <v>ER_6103 - Clark Fork Implement PME Agreement</v>
          </cell>
          <cell r="G2568" t="str">
            <v>Clark Fork Settlement Agreement</v>
          </cell>
          <cell r="H2568" t="str">
            <v>Environmental Subfunction</v>
          </cell>
          <cell r="I2568" t="str">
            <v>Mandatory &amp; Compliance</v>
          </cell>
        </row>
        <row r="2569">
          <cell r="A2569" t="str">
            <v>BI_YI202</v>
          </cell>
          <cell r="B2569" t="str">
            <v>YI202</v>
          </cell>
          <cell r="C2569" t="str">
            <v>BI_YI202 - Land Use Mgmt</v>
          </cell>
          <cell r="D2569" t="str">
            <v>ER_6103</v>
          </cell>
          <cell r="E2569" t="str">
            <v>6103</v>
          </cell>
          <cell r="F2569" t="str">
            <v>ER_6103 - Clark Fork Implement PME Agreement</v>
          </cell>
          <cell r="G2569" t="str">
            <v>Clark Fork Settlement Agreement</v>
          </cell>
          <cell r="H2569" t="str">
            <v>Environmental Subfunction</v>
          </cell>
          <cell r="I2569" t="str">
            <v>Mandatory &amp; Compliance</v>
          </cell>
        </row>
        <row r="2570">
          <cell r="A2570" t="str">
            <v>BI_YI301</v>
          </cell>
          <cell r="B2570" t="str">
            <v>YI301</v>
          </cell>
          <cell r="C2570" t="str">
            <v>BI_YI301 - Clark Fork Hertiage Resource Program</v>
          </cell>
          <cell r="D2570" t="str">
            <v>ER_6103</v>
          </cell>
          <cell r="E2570" t="str">
            <v>6103</v>
          </cell>
          <cell r="F2570" t="str">
            <v>ER_6103 - Clark Fork Implement PME Agreement</v>
          </cell>
          <cell r="G2570" t="str">
            <v>Clark Fork Settlement Agreement</v>
          </cell>
          <cell r="H2570" t="str">
            <v>Environmental Subfunction</v>
          </cell>
          <cell r="I2570" t="str">
            <v>Mandatory &amp; Compliance</v>
          </cell>
        </row>
        <row r="2571">
          <cell r="A2571" t="str">
            <v>BI_YI302</v>
          </cell>
          <cell r="B2571" t="str">
            <v>YI302</v>
          </cell>
          <cell r="C2571" t="str">
            <v>BI_YI302 - Cabinet Gorge Fish Passage</v>
          </cell>
          <cell r="D2571" t="str">
            <v>ER_6110</v>
          </cell>
          <cell r="E2571" t="str">
            <v>6110</v>
          </cell>
          <cell r="F2571" t="str">
            <v>ER_6110 - Cabinet Gorge Fish Passage</v>
          </cell>
          <cell r="G2571" t="str">
            <v>Cabinet Gorge Dam Fishway</v>
          </cell>
          <cell r="H2571" t="str">
            <v>Environmental Subfunction</v>
          </cell>
          <cell r="I2571" t="str">
            <v>Mandatory &amp; Compliance</v>
          </cell>
        </row>
        <row r="2572">
          <cell r="A2572" t="str">
            <v>BI_YI303</v>
          </cell>
          <cell r="B2572" t="str">
            <v>YI303</v>
          </cell>
          <cell r="C2572" t="str">
            <v>BI_YI303 - Cabinet Gorge Dam Fishway ET Support</v>
          </cell>
          <cell r="D2572" t="str">
            <v>ER_6110</v>
          </cell>
          <cell r="E2572" t="str">
            <v>6110</v>
          </cell>
          <cell r="F2572" t="str">
            <v>ER_6110 - Cabinet Gorge Fish Passage</v>
          </cell>
          <cell r="G2572" t="str">
            <v>Cabinet Gorge Dam Fishway</v>
          </cell>
          <cell r="H2572" t="str">
            <v>Environmental Subfunction</v>
          </cell>
          <cell r="I2572" t="str">
            <v>Mandatory &amp; Compliance</v>
          </cell>
        </row>
        <row r="2573">
          <cell r="A2573" t="str">
            <v>BI_YI401</v>
          </cell>
          <cell r="B2573" t="str">
            <v>YI401</v>
          </cell>
          <cell r="C2573" t="str">
            <v>BI_YI401 - Bull Trout Protection &amp; Public Education</v>
          </cell>
          <cell r="D2573" t="str">
            <v>ER_6103</v>
          </cell>
          <cell r="E2573" t="str">
            <v>6103</v>
          </cell>
          <cell r="F2573" t="str">
            <v>ER_6103 - Clark Fork Implement PME Agreement</v>
          </cell>
          <cell r="G2573" t="str">
            <v>Clark Fork Settlement Agreement</v>
          </cell>
          <cell r="H2573" t="str">
            <v>Environmental Subfunction</v>
          </cell>
          <cell r="I2573" t="str">
            <v>Mandatory &amp; Compliance</v>
          </cell>
        </row>
        <row r="2574">
          <cell r="A2574" t="str">
            <v>BI_YI403</v>
          </cell>
          <cell r="B2574" t="str">
            <v>YI403</v>
          </cell>
          <cell r="C2574" t="str">
            <v>BI_YI403 - Spokane River Relicensing</v>
          </cell>
          <cell r="D2574" t="str">
            <v>ER_6104</v>
          </cell>
          <cell r="E2574" t="str">
            <v>6104</v>
          </cell>
          <cell r="F2574" t="str">
            <v>ER_6104 - Hydro Relicensing</v>
          </cell>
          <cell r="G2574" t="str">
            <v>Regular Capital - Pre Business Case</v>
          </cell>
          <cell r="H2574" t="str">
            <v>No Function</v>
          </cell>
          <cell r="I2574" t="str">
            <v>No Driver</v>
          </cell>
        </row>
        <row r="2575">
          <cell r="A2575" t="str">
            <v>BI_YI500</v>
          </cell>
          <cell r="B2575" t="str">
            <v>YI500</v>
          </cell>
          <cell r="C2575" t="str">
            <v>BI_YI500 - Lolo/Imnaha 230kv Line Relic</v>
          </cell>
          <cell r="D2575" t="str">
            <v>ER_6101</v>
          </cell>
          <cell r="E2575" t="str">
            <v>6101</v>
          </cell>
          <cell r="F2575" t="str">
            <v>ER_6101 - Forest Srvc Rqmts</v>
          </cell>
          <cell r="G2575" t="str">
            <v>Hazardous Oil Removal</v>
          </cell>
          <cell r="H2575" t="str">
            <v>Environmental Subfunction</v>
          </cell>
          <cell r="I2575" t="str">
            <v>Mandatory &amp; Compliance</v>
          </cell>
        </row>
        <row r="2576">
          <cell r="A2576" t="str">
            <v>BI_YI681</v>
          </cell>
          <cell r="B2576" t="str">
            <v>YI681</v>
          </cell>
          <cell r="C2576" t="str">
            <v>BI_YI681 - CG TDG Mitigation</v>
          </cell>
          <cell r="D2576" t="str">
            <v>ER_6103</v>
          </cell>
          <cell r="E2576" t="str">
            <v>6103</v>
          </cell>
          <cell r="F2576" t="str">
            <v>ER_6103 - Clark Fork Implement PME Agreement</v>
          </cell>
          <cell r="G2576" t="str">
            <v>Clark Fork Settlement Agreement</v>
          </cell>
          <cell r="H2576" t="str">
            <v>Environmental Subfunction</v>
          </cell>
          <cell r="I2576" t="str">
            <v>Mandatory &amp; Compliance</v>
          </cell>
        </row>
        <row r="2577">
          <cell r="A2577" t="str">
            <v>BI_YI688</v>
          </cell>
          <cell r="B2577" t="str">
            <v>YI688</v>
          </cell>
          <cell r="C2577" t="str">
            <v>BI_YI688 - CF Heritage Resource Program</v>
          </cell>
          <cell r="D2577" t="str">
            <v>ER_6103</v>
          </cell>
          <cell r="E2577" t="str">
            <v>6103</v>
          </cell>
          <cell r="F2577" t="str">
            <v>ER_6103 - Clark Fork Implement PME Agreement</v>
          </cell>
          <cell r="G2577" t="str">
            <v>Clark Fork Settlement Agreement</v>
          </cell>
          <cell r="H2577" t="str">
            <v>Environmental Subfunction</v>
          </cell>
          <cell r="I2577" t="str">
            <v>Mandatory &amp; Compliance</v>
          </cell>
        </row>
        <row r="2578">
          <cell r="A2578" t="str">
            <v>BI_YI700</v>
          </cell>
          <cell r="B2578" t="str">
            <v>YI700</v>
          </cell>
          <cell r="C2578" t="str">
            <v>BI_YI700 - Bull Trout Protection &amp; Public Education</v>
          </cell>
          <cell r="D2578" t="str">
            <v>ER_6103</v>
          </cell>
          <cell r="E2578" t="str">
            <v>6103</v>
          </cell>
          <cell r="F2578" t="str">
            <v>ER_6103 - Clark Fork Implement PME Agreement</v>
          </cell>
          <cell r="G2578" t="str">
            <v>Clark Fork Settlement Agreement</v>
          </cell>
          <cell r="H2578" t="str">
            <v>Environmental Subfunction</v>
          </cell>
          <cell r="I2578" t="str">
            <v>Mandatory &amp; Compliance</v>
          </cell>
        </row>
        <row r="2579">
          <cell r="A2579" t="str">
            <v>BI_YI701</v>
          </cell>
          <cell r="B2579" t="str">
            <v>YI701</v>
          </cell>
          <cell r="C2579" t="str">
            <v>BI_YI701 - Minimum Flow</v>
          </cell>
          <cell r="D2579" t="str">
            <v>ER_6103</v>
          </cell>
          <cell r="E2579" t="str">
            <v>6103</v>
          </cell>
          <cell r="F2579" t="str">
            <v>ER_6103 - Clark Fork Implement PME Agreement</v>
          </cell>
          <cell r="G2579" t="str">
            <v>Clark Fork Settlement Agreement</v>
          </cell>
          <cell r="H2579" t="str">
            <v>Environmental Subfunction</v>
          </cell>
          <cell r="I2579" t="str">
            <v>Mandatory &amp; Compliance</v>
          </cell>
        </row>
        <row r="2580">
          <cell r="A2580" t="str">
            <v>BI_YI801</v>
          </cell>
          <cell r="B2580" t="str">
            <v>YI801</v>
          </cell>
          <cell r="C2580" t="str">
            <v>BI_YI801 - APP F5 Mitigation Gas Super Saturation Control Alternatives</v>
          </cell>
          <cell r="D2580" t="str">
            <v>ER_6103</v>
          </cell>
          <cell r="E2580" t="str">
            <v>6103</v>
          </cell>
          <cell r="F2580" t="str">
            <v>ER_6103 - Clark Fork Implement PME Agreement</v>
          </cell>
          <cell r="G2580" t="str">
            <v>Clark Fork Settlement Agreement</v>
          </cell>
          <cell r="H2580" t="str">
            <v>Environmental Subfunction</v>
          </cell>
          <cell r="I2580" t="str">
            <v>Mandatory &amp; Compliance</v>
          </cell>
        </row>
        <row r="2581">
          <cell r="A2581" t="str">
            <v>BI_YI802</v>
          </cell>
          <cell r="B2581" t="str">
            <v>YI802</v>
          </cell>
          <cell r="C2581" t="str">
            <v>BI_YI802 - Coeur d'Alene Tribe Settlement</v>
          </cell>
          <cell r="D2581" t="str">
            <v>ER_6108</v>
          </cell>
          <cell r="E2581" t="str">
            <v>6108</v>
          </cell>
          <cell r="F2581" t="str">
            <v>ER_6108 - Coeur d'Alene Tribe Settlement</v>
          </cell>
          <cell r="G2581" t="str">
            <v>Regular Capital - Pre Business Case</v>
          </cell>
          <cell r="H2581" t="str">
            <v>No Function</v>
          </cell>
          <cell r="I2581" t="str">
            <v>No Driver</v>
          </cell>
        </row>
        <row r="2582">
          <cell r="A2582" t="str">
            <v>BI_YI990</v>
          </cell>
          <cell r="B2582" t="str">
            <v>YI990</v>
          </cell>
          <cell r="C2582" t="str">
            <v>BI_YI990 - Wildlife Habitat Acquisition</v>
          </cell>
          <cell r="D2582" t="str">
            <v>ER_6103</v>
          </cell>
          <cell r="E2582" t="str">
            <v>6103</v>
          </cell>
          <cell r="F2582" t="str">
            <v>ER_6103 - Clark Fork Implement PME Agreement</v>
          </cell>
          <cell r="G2582" t="str">
            <v>Clark Fork Settlement Agreement</v>
          </cell>
          <cell r="H2582" t="str">
            <v>Environmental Subfunction</v>
          </cell>
          <cell r="I2582" t="str">
            <v>Mandatory &amp; Compliance</v>
          </cell>
        </row>
        <row r="2583">
          <cell r="A2583" t="str">
            <v>BI_YI991</v>
          </cell>
          <cell r="B2583" t="str">
            <v>YI991</v>
          </cell>
          <cell r="C2583" t="str">
            <v>BI_YI991 - Downstream Landowners</v>
          </cell>
          <cell r="D2583" t="str">
            <v>ER_6103</v>
          </cell>
          <cell r="E2583" t="str">
            <v>6103</v>
          </cell>
          <cell r="F2583" t="str">
            <v>ER_6103 - Clark Fork Implement PME Agreement</v>
          </cell>
          <cell r="G2583" t="str">
            <v>Clark Fork Settlement Agreement</v>
          </cell>
          <cell r="H2583" t="str">
            <v>Environmental Subfunction</v>
          </cell>
          <cell r="I2583" t="str">
            <v>Mandatory &amp; Compliance</v>
          </cell>
        </row>
        <row r="2584">
          <cell r="A2584" t="str">
            <v>BI_YI992</v>
          </cell>
          <cell r="B2584" t="str">
            <v>YI992</v>
          </cell>
          <cell r="C2584" t="str">
            <v>BI_YI992 - Road Repair</v>
          </cell>
          <cell r="D2584" t="str">
            <v>ER_6103</v>
          </cell>
          <cell r="E2584" t="str">
            <v>6103</v>
          </cell>
          <cell r="F2584" t="str">
            <v>ER_6103 - Clark Fork Implement PME Agreement</v>
          </cell>
          <cell r="G2584" t="str">
            <v>Clark Fork Settlement Agreement</v>
          </cell>
          <cell r="H2584" t="str">
            <v>Environmental Subfunction</v>
          </cell>
          <cell r="I2584" t="str">
            <v>Mandatory &amp; Compliance</v>
          </cell>
        </row>
        <row r="2585">
          <cell r="A2585" t="str">
            <v>BI_YI993</v>
          </cell>
          <cell r="B2585" t="str">
            <v>YI993</v>
          </cell>
          <cell r="C2585" t="str">
            <v>BI_YI993 - Aquatic Equipment</v>
          </cell>
          <cell r="D2585" t="str">
            <v>ER_6103</v>
          </cell>
          <cell r="E2585" t="str">
            <v>6103</v>
          </cell>
          <cell r="F2585" t="str">
            <v>ER_6103 - Clark Fork Implement PME Agreement</v>
          </cell>
          <cell r="G2585" t="str">
            <v>Clark Fork Settlement Agreement</v>
          </cell>
          <cell r="H2585" t="str">
            <v>Environmental Subfunction</v>
          </cell>
          <cell r="I2585" t="str">
            <v>Mandatory &amp; Compliance</v>
          </cell>
        </row>
        <row r="2586">
          <cell r="A2586" t="str">
            <v>BI_YI994</v>
          </cell>
          <cell r="B2586" t="str">
            <v>YI994</v>
          </cell>
          <cell r="C2586" t="str">
            <v>BI_YI994 - Recreation Management-Facilities</v>
          </cell>
          <cell r="D2586" t="str">
            <v>ER_6103</v>
          </cell>
          <cell r="E2586" t="str">
            <v>6103</v>
          </cell>
          <cell r="F2586" t="str">
            <v>ER_6103 - Clark Fork Implement PME Agreement</v>
          </cell>
          <cell r="G2586" t="str">
            <v>Clark Fork Settlement Agreement</v>
          </cell>
          <cell r="H2586" t="str">
            <v>Environmental Subfunction</v>
          </cell>
          <cell r="I2586" t="str">
            <v>Mandatory &amp; Compliance</v>
          </cell>
        </row>
        <row r="2587">
          <cell r="A2587" t="str">
            <v>BI_YI995</v>
          </cell>
          <cell r="B2587" t="str">
            <v>YI995</v>
          </cell>
          <cell r="C2587" t="str">
            <v>BI_YI995 - CG TDG Monitoring &amp; Mitigation</v>
          </cell>
          <cell r="D2587" t="str">
            <v>ER_6103</v>
          </cell>
          <cell r="E2587" t="str">
            <v>6103</v>
          </cell>
          <cell r="F2587" t="str">
            <v>ER_6103 - Clark Fork Implement PME Agreement</v>
          </cell>
          <cell r="G2587" t="str">
            <v>Clark Fork Settlement Agreement</v>
          </cell>
          <cell r="H2587" t="str">
            <v>Environmental Subfunction</v>
          </cell>
          <cell r="I2587" t="str">
            <v>Mandatory &amp; Compliance</v>
          </cell>
        </row>
        <row r="2588">
          <cell r="A2588" t="str">
            <v>BI_YI996</v>
          </cell>
          <cell r="B2588" t="str">
            <v>YI996</v>
          </cell>
          <cell r="C2588" t="str">
            <v>BI_YI996 - Fish Passage/Native Salmonid Restoration Plan</v>
          </cell>
          <cell r="D2588" t="str">
            <v>ER_6103</v>
          </cell>
          <cell r="E2588" t="str">
            <v>6103</v>
          </cell>
          <cell r="F2588" t="str">
            <v>ER_6103 - Clark Fork Implement PME Agreement</v>
          </cell>
          <cell r="G2588" t="str">
            <v>Clark Fork Settlement Agreement</v>
          </cell>
          <cell r="H2588" t="str">
            <v>Environmental Subfunction</v>
          </cell>
          <cell r="I2588" t="str">
            <v>Mandatory &amp; Compliance</v>
          </cell>
        </row>
        <row r="2589">
          <cell r="A2589" t="str">
            <v>BI_YI997</v>
          </cell>
          <cell r="B2589" t="str">
            <v>YI997</v>
          </cell>
          <cell r="C2589" t="str">
            <v>BI_YI997 - Enhancement Program</v>
          </cell>
          <cell r="D2589" t="str">
            <v>ER_6103</v>
          </cell>
          <cell r="E2589" t="str">
            <v>6103</v>
          </cell>
          <cell r="F2589" t="str">
            <v>ER_6103 - Clark Fork Implement PME Agreement</v>
          </cell>
          <cell r="G2589" t="str">
            <v>Clark Fork Settlement Agreement</v>
          </cell>
          <cell r="H2589" t="str">
            <v>Environmental Subfunction</v>
          </cell>
          <cell r="I2589" t="str">
            <v>Mandatory &amp; Compliance</v>
          </cell>
        </row>
        <row r="2590">
          <cell r="A2590" t="str">
            <v>BI_YI998</v>
          </cell>
          <cell r="B2590" t="str">
            <v>YI998</v>
          </cell>
          <cell r="C2590" t="str">
            <v>BI_YI998 - Montana Tributary and Recreational Fishery</v>
          </cell>
          <cell r="D2590" t="str">
            <v>ER_6103</v>
          </cell>
          <cell r="E2590" t="str">
            <v>6103</v>
          </cell>
          <cell r="F2590" t="str">
            <v>ER_6103 - Clark Fork Implement PME Agreement</v>
          </cell>
          <cell r="G2590" t="str">
            <v>Clark Fork Settlement Agreement</v>
          </cell>
          <cell r="H2590" t="str">
            <v>Environmental Subfunction</v>
          </cell>
          <cell r="I2590" t="str">
            <v>Mandatory &amp; Compliance</v>
          </cell>
        </row>
        <row r="2591">
          <cell r="A2591" t="str">
            <v>BI_YI999</v>
          </cell>
          <cell r="B2591" t="str">
            <v>YI999</v>
          </cell>
          <cell r="C2591" t="str">
            <v>BI_YI999 - Idaho Tributary and Fishery Enhancement Program</v>
          </cell>
          <cell r="D2591" t="str">
            <v>ER_6103</v>
          </cell>
          <cell r="E2591" t="str">
            <v>6103</v>
          </cell>
          <cell r="F2591" t="str">
            <v>ER_6103 - Clark Fork Implement PME Agreement</v>
          </cell>
          <cell r="G2591" t="str">
            <v>Clark Fork Settlement Agreement</v>
          </cell>
          <cell r="H2591" t="str">
            <v>Environmental Subfunction</v>
          </cell>
          <cell r="I2591" t="str">
            <v>Mandatory &amp; Compliance</v>
          </cell>
        </row>
        <row r="2592">
          <cell r="A2592" t="str">
            <v>BI_YK424</v>
          </cell>
          <cell r="B2592" t="str">
            <v>YK424</v>
          </cell>
          <cell r="C2592" t="str">
            <v>BI_YK424 - Colstrip Capital Additions</v>
          </cell>
          <cell r="D2592" t="str">
            <v>ER_4116</v>
          </cell>
          <cell r="E2592" t="str">
            <v>4116</v>
          </cell>
          <cell r="F2592" t="str">
            <v>ER_4116 - Colstrip Capital Additions</v>
          </cell>
          <cell r="G2592" t="str">
            <v>Colstrip 3&amp;4 Capital Projects</v>
          </cell>
          <cell r="H2592" t="str">
            <v>Generation Subfunction</v>
          </cell>
          <cell r="I2592" t="str">
            <v>Asset Condition</v>
          </cell>
        </row>
        <row r="2593">
          <cell r="A2593" t="str">
            <v>BI_YLT08</v>
          </cell>
          <cell r="B2593" t="str">
            <v>YLT08</v>
          </cell>
          <cell r="C2593" t="str">
            <v>BI_YLT08 - Lewiston Security Project</v>
          </cell>
          <cell r="D2593" t="str">
            <v>ER_5002</v>
          </cell>
          <cell r="E2593" t="str">
            <v>5002</v>
          </cell>
          <cell r="F2593" t="str">
            <v>ER_5002 - Security Initiative</v>
          </cell>
          <cell r="G2593" t="str">
            <v>Enterprise Security</v>
          </cell>
          <cell r="H2593" t="str">
            <v>Security Capital</v>
          </cell>
          <cell r="I2593" t="str">
            <v>Customer Service Quality &amp; Reliability</v>
          </cell>
        </row>
        <row r="2594">
          <cell r="A2594" t="str">
            <v>BI_YN101</v>
          </cell>
          <cell r="B2594" t="str">
            <v>YN101</v>
          </cell>
          <cell r="C2594" t="str">
            <v>BI_YN101 - Gas Operator Qualification Project</v>
          </cell>
          <cell r="D2594" t="str">
            <v>ER_3103</v>
          </cell>
          <cell r="E2594" t="str">
            <v>3103</v>
          </cell>
          <cell r="F2594" t="str">
            <v>ER_3103 - Ops/Qual</v>
          </cell>
          <cell r="G2594" t="str">
            <v>Regular Capital - Pre Business Case</v>
          </cell>
          <cell r="H2594" t="str">
            <v>No Function</v>
          </cell>
          <cell r="I2594" t="str">
            <v>No Driver</v>
          </cell>
        </row>
        <row r="2595">
          <cell r="A2595" t="str">
            <v>BI_YN102</v>
          </cell>
          <cell r="B2595" t="str">
            <v>YN102</v>
          </cell>
          <cell r="C2595" t="str">
            <v>BI_YN102 - Gas Telemetry WA</v>
          </cell>
          <cell r="D2595" t="str">
            <v>ER_3117</v>
          </cell>
          <cell r="E2595" t="str">
            <v>3117</v>
          </cell>
          <cell r="F2595" t="str">
            <v>ER_3117 - Gas Telemetry</v>
          </cell>
          <cell r="G2595" t="str">
            <v>Gas Telemetry Program</v>
          </cell>
          <cell r="H2595" t="str">
            <v>Gas Subfunction</v>
          </cell>
          <cell r="I2595" t="str">
            <v>Performance &amp; Capacity</v>
          </cell>
        </row>
        <row r="2596">
          <cell r="A2596" t="str">
            <v>BI_YN103</v>
          </cell>
          <cell r="B2596" t="str">
            <v>YN103</v>
          </cell>
          <cell r="C2596" t="str">
            <v>BI_YN103 - Gas Telemetry - ID</v>
          </cell>
          <cell r="D2596" t="str">
            <v>ER_3117</v>
          </cell>
          <cell r="E2596" t="str">
            <v>3117</v>
          </cell>
          <cell r="F2596" t="str">
            <v>ER_3117 - Gas Telemetry</v>
          </cell>
          <cell r="G2596" t="str">
            <v>Gas Telemetry Program</v>
          </cell>
          <cell r="H2596" t="str">
            <v>Gas Subfunction</v>
          </cell>
          <cell r="I2596" t="str">
            <v>Performance &amp; Capacity</v>
          </cell>
        </row>
        <row r="2597">
          <cell r="A2597" t="str">
            <v>BI_YN104</v>
          </cell>
          <cell r="B2597" t="str">
            <v>YN104</v>
          </cell>
          <cell r="C2597" t="str">
            <v>BI_YN104 - Gas Telemetry - OR</v>
          </cell>
          <cell r="D2597" t="str">
            <v>ER_3117</v>
          </cell>
          <cell r="E2597" t="str">
            <v>3117</v>
          </cell>
          <cell r="F2597" t="str">
            <v>ER_3117 - Gas Telemetry</v>
          </cell>
          <cell r="G2597" t="str">
            <v>Gas Telemetry Program</v>
          </cell>
          <cell r="H2597" t="str">
            <v>Gas Subfunction</v>
          </cell>
          <cell r="I2597" t="str">
            <v>Performance &amp; Capacity</v>
          </cell>
        </row>
        <row r="2598">
          <cell r="A2598" t="str">
            <v>BI_YN925</v>
          </cell>
          <cell r="B2598" t="str">
            <v>YN925</v>
          </cell>
          <cell r="C2598" t="str">
            <v>BI_YN925 - Natural Gas Telemetry</v>
          </cell>
          <cell r="D2598" t="str">
            <v>ER_3117</v>
          </cell>
          <cell r="E2598" t="str">
            <v>3117</v>
          </cell>
          <cell r="F2598" t="str">
            <v>ER_3117 - Gas Telemetry</v>
          </cell>
          <cell r="G2598" t="str">
            <v>Gas Telemetry Program</v>
          </cell>
          <cell r="H2598" t="str">
            <v>Gas Subfunction</v>
          </cell>
          <cell r="I2598" t="str">
            <v>Performance &amp; Capacity</v>
          </cell>
        </row>
        <row r="2599">
          <cell r="A2599" t="str">
            <v>BI_YN926</v>
          </cell>
          <cell r="B2599" t="str">
            <v>YN926</v>
          </cell>
          <cell r="C2599" t="str">
            <v>BI_YN926 - Gas Telemetry</v>
          </cell>
          <cell r="D2599" t="str">
            <v>ER_3117</v>
          </cell>
          <cell r="E2599" t="str">
            <v>3117</v>
          </cell>
          <cell r="F2599" t="str">
            <v>ER_3117 - Gas Telemetry</v>
          </cell>
          <cell r="G2599" t="str">
            <v>Gas Telemetry Program</v>
          </cell>
          <cell r="H2599" t="str">
            <v>Gas Subfunction</v>
          </cell>
          <cell r="I2599" t="str">
            <v>Performance &amp; Capacity</v>
          </cell>
        </row>
        <row r="2600">
          <cell r="A2600" t="str">
            <v>BI_YN927</v>
          </cell>
          <cell r="B2600" t="str">
            <v>YN927</v>
          </cell>
          <cell r="C2600" t="str">
            <v>BI_YN927 - Gas Telemetry - Colville</v>
          </cell>
          <cell r="D2600" t="str">
            <v>ER_3117</v>
          </cell>
          <cell r="E2600" t="str">
            <v>3117</v>
          </cell>
          <cell r="F2600" t="str">
            <v>ER_3117 - Gas Telemetry</v>
          </cell>
          <cell r="G2600" t="str">
            <v>Gas Telemetry Program</v>
          </cell>
          <cell r="H2600" t="str">
            <v>Gas Subfunction</v>
          </cell>
          <cell r="I2600" t="str">
            <v>Performance &amp; Capacity</v>
          </cell>
        </row>
        <row r="2601">
          <cell r="A2601" t="str">
            <v>BI_YQ301</v>
          </cell>
          <cell r="B2601" t="str">
            <v>YQ301</v>
          </cell>
          <cell r="C2601" t="str">
            <v>BI_YQ301 - Scada Upgrade</v>
          </cell>
          <cell r="D2601" t="str">
            <v>ER_2277</v>
          </cell>
          <cell r="E2601" t="str">
            <v>2277</v>
          </cell>
          <cell r="F2601" t="str">
            <v>ER_2277 - SCADA Upgrade</v>
          </cell>
          <cell r="G2601" t="str">
            <v>SCADA - SOO and BuCC</v>
          </cell>
          <cell r="H2601" t="str">
            <v>T&amp;D Engineering</v>
          </cell>
          <cell r="I2601" t="str">
            <v>Asset Condition</v>
          </cell>
        </row>
        <row r="2602">
          <cell r="A2602" t="str">
            <v>BI_YQ440</v>
          </cell>
          <cell r="B2602" t="str">
            <v>YQ440</v>
          </cell>
          <cell r="C2602" t="str">
            <v>BI_YQ440 - Mica Peak Microwave Site Improvements</v>
          </cell>
          <cell r="D2602" t="str">
            <v>ER_5103</v>
          </cell>
          <cell r="E2602" t="str">
            <v>5103</v>
          </cell>
          <cell r="F2602" t="str">
            <v>ER_5103 - Microwave Site Improvement Mica Peak</v>
          </cell>
          <cell r="G2602" t="str">
            <v>Regular Capital - Pre Business Case</v>
          </cell>
          <cell r="H2602" t="str">
            <v>No Function</v>
          </cell>
          <cell r="I2602" t="str">
            <v>No Driver</v>
          </cell>
        </row>
        <row r="2603">
          <cell r="A2603" t="str">
            <v>BI_YQ951</v>
          </cell>
          <cell r="B2603" t="str">
            <v>YQ951</v>
          </cell>
          <cell r="C2603" t="str">
            <v>BI_YQ951 - Scada II-Replace/Add Supervisory Equipment</v>
          </cell>
          <cell r="D2603" t="str">
            <v>ER_2293</v>
          </cell>
          <cell r="E2603" t="str">
            <v>2293</v>
          </cell>
          <cell r="F2603" t="str">
            <v>ER_2293 - SCADA - Install/Replace</v>
          </cell>
          <cell r="G2603" t="str">
            <v>Substation - New Distribution Station Capacity Program</v>
          </cell>
          <cell r="H2603" t="str">
            <v>T&amp;D Engineering</v>
          </cell>
          <cell r="I2603" t="str">
            <v>Performance &amp; Capacity</v>
          </cell>
        </row>
        <row r="2604">
          <cell r="A2604" t="str">
            <v>BI_YS908</v>
          </cell>
          <cell r="B2604" t="str">
            <v>YS908</v>
          </cell>
          <cell r="C2604" t="str">
            <v>BI_YS908 - System Ops Scada Upgrades - EIM</v>
          </cell>
          <cell r="D2604" t="str">
            <v>ER_7141</v>
          </cell>
          <cell r="E2604" t="str">
            <v>7141</v>
          </cell>
          <cell r="F2604" t="str">
            <v>ER_7141 - Energy Imbalance Market</v>
          </cell>
          <cell r="G2604" t="str">
            <v>Energy Imbalance Market</v>
          </cell>
          <cell r="H2604" t="str">
            <v>Other Subfunction</v>
          </cell>
          <cell r="I2604" t="str">
            <v>Performance &amp; Capacity</v>
          </cell>
        </row>
        <row r="2605">
          <cell r="A2605" t="str">
            <v>BI_YT601</v>
          </cell>
          <cell r="B2605" t="str">
            <v>YT601</v>
          </cell>
          <cell r="C2605" t="str">
            <v>BI_YT601 - BEN/SHN Fiber Connectivity</v>
          </cell>
          <cell r="D2605" t="str">
            <v>ER_2103</v>
          </cell>
          <cell r="E2605" t="str">
            <v>2103</v>
          </cell>
          <cell r="F2605" t="str">
            <v>ER_2103 - WoH Telecom</v>
          </cell>
          <cell r="G2605" t="str">
            <v>Regular Capital - Pre Business Case</v>
          </cell>
          <cell r="H2605" t="str">
            <v>No Function</v>
          </cell>
          <cell r="I2605" t="str">
            <v>No Driver</v>
          </cell>
        </row>
        <row r="2606">
          <cell r="A2606" t="str">
            <v>BI_YT602</v>
          </cell>
          <cell r="B2606" t="str">
            <v>YT602</v>
          </cell>
          <cell r="C2606" t="str">
            <v>BI_YT602 - Cabinet Gorge Collapsed Ring</v>
          </cell>
          <cell r="D2606" t="str">
            <v>ER_2103</v>
          </cell>
          <cell r="E2606" t="str">
            <v>2103</v>
          </cell>
          <cell r="F2606" t="str">
            <v>ER_2103 - WoH Telecom</v>
          </cell>
          <cell r="G2606" t="str">
            <v>Regular Capital - Pre Business Case</v>
          </cell>
          <cell r="H2606" t="str">
            <v>No Function</v>
          </cell>
          <cell r="I2606" t="str">
            <v>No Driver</v>
          </cell>
        </row>
        <row r="2607">
          <cell r="A2607" t="str">
            <v>BI_YT603</v>
          </cell>
          <cell r="B2607" t="str">
            <v>YT603</v>
          </cell>
          <cell r="C2607" t="str">
            <v>BI_YT603 - NLW/HAT Fiber Connectivity</v>
          </cell>
          <cell r="D2607" t="str">
            <v>ER_2103</v>
          </cell>
          <cell r="E2607" t="str">
            <v>2103</v>
          </cell>
          <cell r="F2607" t="str">
            <v>ER_2103 - WoH Telecom</v>
          </cell>
          <cell r="G2607" t="str">
            <v>Regular Capital - Pre Business Case</v>
          </cell>
          <cell r="H2607" t="str">
            <v>No Function</v>
          </cell>
          <cell r="I2607" t="str">
            <v>No Driver</v>
          </cell>
        </row>
        <row r="2608">
          <cell r="A2608" t="str">
            <v>BI_YT604</v>
          </cell>
          <cell r="B2608" t="str">
            <v>YT604</v>
          </cell>
          <cell r="C2608" t="str">
            <v>BI_YT604 - NOX/PCK Fiber Connectivity</v>
          </cell>
          <cell r="D2608" t="str">
            <v>ER_2103</v>
          </cell>
          <cell r="E2608" t="str">
            <v>2103</v>
          </cell>
          <cell r="F2608" t="str">
            <v>ER_2103 - WoH Telecom</v>
          </cell>
          <cell r="G2608" t="str">
            <v>Regular Capital - Pre Business Case</v>
          </cell>
          <cell r="H2608" t="str">
            <v>No Function</v>
          </cell>
          <cell r="I2608" t="str">
            <v>No Driver</v>
          </cell>
        </row>
        <row r="2609">
          <cell r="A2609" t="str">
            <v>BI_YT701</v>
          </cell>
          <cell r="B2609" t="str">
            <v>YT701</v>
          </cell>
          <cell r="C2609" t="str">
            <v>BI_YT701 - BEN/SHN Fiber Connect 2007 Complete Proj</v>
          </cell>
          <cell r="D2609" t="str">
            <v>ER_2103</v>
          </cell>
          <cell r="E2609" t="str">
            <v>2103</v>
          </cell>
          <cell r="F2609" t="str">
            <v>ER_2103 - WoH Telecom</v>
          </cell>
          <cell r="G2609" t="str">
            <v>Regular Capital - Pre Business Case</v>
          </cell>
          <cell r="H2609" t="str">
            <v>No Function</v>
          </cell>
          <cell r="I2609" t="str">
            <v>No Driver</v>
          </cell>
        </row>
        <row r="2610">
          <cell r="A2610" t="str">
            <v>BI_YU002</v>
          </cell>
          <cell r="B2610" t="str">
            <v>YU002</v>
          </cell>
          <cell r="C2610" t="str">
            <v>BI_YU002 - PCB Rebuild Wood Pole Program</v>
          </cell>
          <cell r="D2610" t="str">
            <v>ER_2060</v>
          </cell>
          <cell r="E2610" t="str">
            <v>2060</v>
          </cell>
          <cell r="F2610" t="str">
            <v>ER_2060 - Wood Pole Mgmt</v>
          </cell>
          <cell r="G2610" t="str">
            <v>Wood Pole Management</v>
          </cell>
          <cell r="H2610" t="str">
            <v>T&amp;D Operations</v>
          </cell>
          <cell r="I2610" t="str">
            <v>Asset Condition</v>
          </cell>
        </row>
        <row r="2611">
          <cell r="A2611" t="str">
            <v>BI_YV001</v>
          </cell>
          <cell r="B2611" t="str">
            <v>YV001</v>
          </cell>
          <cell r="C2611" t="str">
            <v>BI_YV001 - Pole Test and Treat Replacement Blanket</v>
          </cell>
          <cell r="D2611" t="str">
            <v>ER_2060</v>
          </cell>
          <cell r="E2611" t="str">
            <v>2060</v>
          </cell>
          <cell r="F2611" t="str">
            <v>ER_2060 - Wood Pole Mgmt</v>
          </cell>
          <cell r="G2611" t="str">
            <v>Wood Pole Management</v>
          </cell>
          <cell r="H2611" t="str">
            <v>T&amp;D Operations</v>
          </cell>
          <cell r="I2611" t="str">
            <v>Asset Condition</v>
          </cell>
        </row>
        <row r="2612">
          <cell r="A2612" t="str">
            <v>BI_YY101</v>
          </cell>
          <cell r="B2612" t="str">
            <v>YY101</v>
          </cell>
          <cell r="C2612" t="str">
            <v>BI_YY101 - Microwave Frequency Relocation Projects/PCS</v>
          </cell>
          <cell r="D2612" t="str">
            <v>ER_5102</v>
          </cell>
          <cell r="E2612" t="str">
            <v>5102</v>
          </cell>
          <cell r="F2612" t="str">
            <v>ER_5102 - Private Transport</v>
          </cell>
          <cell r="G2612" t="str">
            <v>Regular Capital - Pre Business Case</v>
          </cell>
          <cell r="H2612" t="str">
            <v>No Function</v>
          </cell>
          <cell r="I2612" t="str">
            <v>No Driver</v>
          </cell>
        </row>
        <row r="2613">
          <cell r="A2613" t="str">
            <v>BI_YY151</v>
          </cell>
          <cell r="B2613" t="str">
            <v>YY151</v>
          </cell>
          <cell r="C2613" t="str">
            <v>BI_YY151 - Avista Hq Sonet/Fiber to Bell Sub</v>
          </cell>
          <cell r="D2613" t="str">
            <v>ER_5100</v>
          </cell>
          <cell r="E2613" t="str">
            <v>5100</v>
          </cell>
          <cell r="F2613" t="str">
            <v>ER_5100 - AVA-BPA Fiber Prj</v>
          </cell>
          <cell r="G2613" t="str">
            <v>Regular Capital - Pre Business Case</v>
          </cell>
          <cell r="H2613" t="str">
            <v>No Function</v>
          </cell>
          <cell r="I2613" t="str">
            <v>No Driver</v>
          </cell>
        </row>
        <row r="2614">
          <cell r="A2614" t="str">
            <v>BI_YY152</v>
          </cell>
          <cell r="B2614" t="str">
            <v>YY152</v>
          </cell>
          <cell r="C2614" t="str">
            <v>BI_YY152 - Rathdrum 230 Sub Sonet/ Fiber</v>
          </cell>
          <cell r="D2614" t="str">
            <v>ER_5100</v>
          </cell>
          <cell r="E2614" t="str">
            <v>5100</v>
          </cell>
          <cell r="F2614" t="str">
            <v>ER_5100 - AVA-BPA Fiber Prj</v>
          </cell>
          <cell r="G2614" t="str">
            <v>Regular Capital - Pre Business Case</v>
          </cell>
          <cell r="H2614" t="str">
            <v>No Function</v>
          </cell>
          <cell r="I2614" t="str">
            <v>No Driver</v>
          </cell>
        </row>
        <row r="2615">
          <cell r="A2615" t="str">
            <v>BI_YY153</v>
          </cell>
          <cell r="B2615" t="str">
            <v>YY153</v>
          </cell>
          <cell r="C2615" t="str">
            <v>BI_YY153 - Cabinet Gorge Switchyard Sonet/Fiber</v>
          </cell>
          <cell r="D2615" t="str">
            <v>ER_5100</v>
          </cell>
          <cell r="E2615" t="str">
            <v>5100</v>
          </cell>
          <cell r="F2615" t="str">
            <v>ER_5100 - AVA-BPA Fiber Prj</v>
          </cell>
          <cell r="G2615" t="str">
            <v>Regular Capital - Pre Business Case</v>
          </cell>
          <cell r="H2615" t="str">
            <v>No Function</v>
          </cell>
          <cell r="I2615" t="str">
            <v>No Driver</v>
          </cell>
        </row>
        <row r="2616">
          <cell r="A2616" t="str">
            <v>BI_YY154</v>
          </cell>
          <cell r="B2616" t="str">
            <v>YY154</v>
          </cell>
          <cell r="C2616" t="str">
            <v>BI_YY154 - Noxon Rapids Switchyard Sonet/Fiber</v>
          </cell>
          <cell r="D2616" t="str">
            <v>ER_5100</v>
          </cell>
          <cell r="E2616" t="str">
            <v>5100</v>
          </cell>
          <cell r="F2616" t="str">
            <v>ER_5100 - AVA-BPA Fiber Prj</v>
          </cell>
          <cell r="G2616" t="str">
            <v>Regular Capital - Pre Business Case</v>
          </cell>
          <cell r="H2616" t="str">
            <v>No Function</v>
          </cell>
          <cell r="I2616" t="str">
            <v>No Driver</v>
          </cell>
        </row>
        <row r="2617">
          <cell r="A2617" t="str">
            <v>BI_YY155</v>
          </cell>
          <cell r="B2617" t="str">
            <v>YY155</v>
          </cell>
          <cell r="C2617" t="str">
            <v>BI_YY155 - AVA-BPA Sonet/ Fiber General Costs</v>
          </cell>
          <cell r="D2617" t="str">
            <v>ER_5100</v>
          </cell>
          <cell r="E2617" t="str">
            <v>5100</v>
          </cell>
          <cell r="F2617" t="str">
            <v>ER_5100 - AVA-BPA Fiber Prj</v>
          </cell>
          <cell r="G2617" t="str">
            <v>Regular Capital - Pre Business Case</v>
          </cell>
          <cell r="H2617" t="str">
            <v>No Function</v>
          </cell>
          <cell r="I2617" t="str">
            <v>No Driver</v>
          </cell>
        </row>
        <row r="2618">
          <cell r="A2618" t="str">
            <v>BI_YY201</v>
          </cell>
          <cell r="B2618" t="str">
            <v>YY201</v>
          </cell>
          <cell r="C2618" t="str">
            <v>BI_YY201 - Investment Recovery</v>
          </cell>
          <cell r="D2618" t="str">
            <v>ER_7202</v>
          </cell>
          <cell r="E2618" t="str">
            <v>7202</v>
          </cell>
          <cell r="F2618" t="str">
            <v>ER_7202 - Investment Recovery</v>
          </cell>
          <cell r="G2618" t="str">
            <v>Regular Capital - Pre Business Case</v>
          </cell>
          <cell r="H2618" t="str">
            <v>No Function</v>
          </cell>
          <cell r="I2618" t="str">
            <v>No Driver</v>
          </cell>
        </row>
        <row r="2619">
          <cell r="A2619" t="str">
            <v>BI_YY300</v>
          </cell>
          <cell r="B2619" t="str">
            <v>YY300</v>
          </cell>
          <cell r="C2619" t="str">
            <v>BI_YY300 - Bea / Rat Fiber - Ogpw</v>
          </cell>
          <cell r="D2619" t="str">
            <v>ER_5100</v>
          </cell>
          <cell r="E2619" t="str">
            <v>5100</v>
          </cell>
          <cell r="F2619" t="str">
            <v>ER_5100 - AVA-BPA Fiber Prj</v>
          </cell>
          <cell r="G2619" t="str">
            <v>Regular Capital - Pre Business Case</v>
          </cell>
          <cell r="H2619" t="str">
            <v>No Function</v>
          </cell>
          <cell r="I2619" t="str">
            <v>No Driver</v>
          </cell>
        </row>
        <row r="2620">
          <cell r="A2620" t="str">
            <v>BI_YY301</v>
          </cell>
          <cell r="B2620" t="str">
            <v>YY301</v>
          </cell>
          <cell r="C2620" t="str">
            <v>BI_YY301 - Communication Facility Battery Replacement</v>
          </cell>
          <cell r="D2620" t="str">
            <v>ER_5102</v>
          </cell>
          <cell r="E2620" t="str">
            <v>5102</v>
          </cell>
          <cell r="F2620" t="str">
            <v>ER_5102 - Private Transport</v>
          </cell>
          <cell r="G2620" t="str">
            <v>Regular Capital - Pre Business Case</v>
          </cell>
          <cell r="H2620" t="str">
            <v>No Function</v>
          </cell>
          <cell r="I2620" t="str">
            <v>No Driver</v>
          </cell>
        </row>
        <row r="2621">
          <cell r="A2621" t="str">
            <v>BI_YY302</v>
          </cell>
          <cell r="B2621" t="str">
            <v>YY302</v>
          </cell>
          <cell r="C2621" t="str">
            <v>BI_YY302 - Shawnee Comm Site HVAC Replacement</v>
          </cell>
          <cell r="D2621" t="str">
            <v>ER_5102</v>
          </cell>
          <cell r="E2621" t="str">
            <v>5102</v>
          </cell>
          <cell r="F2621" t="str">
            <v>ER_5102 - Private Transport</v>
          </cell>
          <cell r="G2621" t="str">
            <v>Regular Capital - Pre Business Case</v>
          </cell>
          <cell r="H2621" t="str">
            <v>No Function</v>
          </cell>
          <cell r="I2621" t="str">
            <v>No Driver</v>
          </cell>
        </row>
        <row r="2622">
          <cell r="A2622" t="str">
            <v>BI_YY303</v>
          </cell>
          <cell r="B2622" t="str">
            <v>YY303</v>
          </cell>
          <cell r="C2622" t="str">
            <v>BI_YY303 - Telco Interface Protection</v>
          </cell>
          <cell r="D2622" t="str">
            <v>ER_5101</v>
          </cell>
          <cell r="E2622" t="str">
            <v>5101</v>
          </cell>
          <cell r="F2622" t="str">
            <v>ER_5101 - Telephony Systems</v>
          </cell>
          <cell r="G2622" t="str">
            <v>Regular Capital - Pre Business Case</v>
          </cell>
          <cell r="H2622" t="str">
            <v>No Function</v>
          </cell>
          <cell r="I2622" t="str">
            <v>No Driver</v>
          </cell>
        </row>
        <row r="2623">
          <cell r="A2623" t="str">
            <v>BI_YY304</v>
          </cell>
          <cell r="B2623" t="str">
            <v>YY304</v>
          </cell>
          <cell r="C2623" t="str">
            <v>BI_YY304 - West of Hatwai Telecommunications</v>
          </cell>
          <cell r="D2623" t="str">
            <v>ER_2103</v>
          </cell>
          <cell r="E2623" t="str">
            <v>2103</v>
          </cell>
          <cell r="F2623" t="str">
            <v>ER_2103 - WoH Telecom</v>
          </cell>
          <cell r="G2623" t="str">
            <v>Regular Capital - Pre Business Case</v>
          </cell>
          <cell r="H2623" t="str">
            <v>No Function</v>
          </cell>
          <cell r="I2623" t="str">
            <v>No Driver</v>
          </cell>
        </row>
        <row r="2624">
          <cell r="A2624" t="str">
            <v>BI_YY315</v>
          </cell>
          <cell r="B2624" t="str">
            <v>YY315</v>
          </cell>
          <cell r="C2624" t="str">
            <v>BI_YY315 - Microwave Digital Conversion</v>
          </cell>
          <cell r="D2624" t="str">
            <v>ER_5102</v>
          </cell>
          <cell r="E2624" t="str">
            <v>5102</v>
          </cell>
          <cell r="F2624" t="str">
            <v>ER_5102 - Private Transport</v>
          </cell>
          <cell r="G2624" t="str">
            <v>Regular Capital - Pre Business Case</v>
          </cell>
          <cell r="H2624" t="str">
            <v>No Function</v>
          </cell>
          <cell r="I2624" t="str">
            <v>No Driver</v>
          </cell>
        </row>
        <row r="2625">
          <cell r="A2625" t="str">
            <v>BI_YY401</v>
          </cell>
          <cell r="B2625" t="str">
            <v>YY401</v>
          </cell>
          <cell r="C2625" t="str">
            <v>BI_YY401 - W Side Sub Telco Protection</v>
          </cell>
          <cell r="D2625" t="str">
            <v>ER_5101</v>
          </cell>
          <cell r="E2625" t="str">
            <v>5101</v>
          </cell>
          <cell r="F2625" t="str">
            <v>ER_5101 - Telephony Systems</v>
          </cell>
          <cell r="G2625" t="str">
            <v>Regular Capital - Pre Business Case</v>
          </cell>
          <cell r="H2625" t="str">
            <v>No Function</v>
          </cell>
          <cell r="I2625" t="str">
            <v>No Driver</v>
          </cell>
        </row>
        <row r="2626">
          <cell r="A2626" t="str">
            <v>BI_YY402</v>
          </cell>
          <cell r="B2626" t="str">
            <v>YY402</v>
          </cell>
          <cell r="C2626" t="str">
            <v>BI_YY402 - Stardax Expansion</v>
          </cell>
          <cell r="D2626" t="str">
            <v>ER_5102</v>
          </cell>
          <cell r="E2626" t="str">
            <v>5102</v>
          </cell>
          <cell r="F2626" t="str">
            <v>ER_5102 - Private Transport</v>
          </cell>
          <cell r="G2626" t="str">
            <v>Regular Capital - Pre Business Case</v>
          </cell>
          <cell r="H2626" t="str">
            <v>No Function</v>
          </cell>
          <cell r="I2626" t="str">
            <v>No Driver</v>
          </cell>
        </row>
        <row r="2627">
          <cell r="A2627" t="str">
            <v>BI_YY403</v>
          </cell>
          <cell r="B2627" t="str">
            <v>YY403</v>
          </cell>
          <cell r="C2627" t="str">
            <v>BI_YY403 - Mobile Transformer Communication System</v>
          </cell>
          <cell r="D2627" t="str">
            <v>ER_5104</v>
          </cell>
          <cell r="E2627" t="str">
            <v>5104</v>
          </cell>
          <cell r="F2627" t="str">
            <v>ER_5104 - Two-Way Radio System</v>
          </cell>
          <cell r="G2627" t="str">
            <v>Regular Capital - Pre Business Case</v>
          </cell>
          <cell r="H2627" t="str">
            <v>No Function</v>
          </cell>
          <cell r="I2627" t="str">
            <v>No Driver</v>
          </cell>
        </row>
        <row r="2628">
          <cell r="A2628" t="str">
            <v>BI_YY500</v>
          </cell>
          <cell r="B2628" t="str">
            <v>YY500</v>
          </cell>
          <cell r="C2628" t="str">
            <v>BI_YY500 - Beacon to Bell Substation teleprotection / RAS</v>
          </cell>
          <cell r="D2628" t="str">
            <v>ER_2103</v>
          </cell>
          <cell r="E2628" t="str">
            <v>2103</v>
          </cell>
          <cell r="F2628" t="str">
            <v>ER_2103 - WoH Telecom</v>
          </cell>
          <cell r="G2628" t="str">
            <v>Regular Capital - Pre Business Case</v>
          </cell>
          <cell r="H2628" t="str">
            <v>No Function</v>
          </cell>
          <cell r="I2628" t="str">
            <v>No Driver</v>
          </cell>
        </row>
        <row r="2629">
          <cell r="A2629" t="str">
            <v>BI_YY501</v>
          </cell>
          <cell r="B2629" t="str">
            <v>YY501</v>
          </cell>
          <cell r="C2629" t="str">
            <v>BI_YY501 - WoH Benewah / Boulder Sub Projects</v>
          </cell>
          <cell r="D2629" t="str">
            <v>ER_2103</v>
          </cell>
          <cell r="E2629" t="str">
            <v>2103</v>
          </cell>
          <cell r="F2629" t="str">
            <v>ER_2103 - WoH Telecom</v>
          </cell>
          <cell r="G2629" t="str">
            <v>Regular Capital - Pre Business Case</v>
          </cell>
          <cell r="H2629" t="str">
            <v>No Function</v>
          </cell>
          <cell r="I2629" t="str">
            <v>No Driver</v>
          </cell>
        </row>
        <row r="2630">
          <cell r="A2630" t="str">
            <v>BI_YY502</v>
          </cell>
          <cell r="B2630" t="str">
            <v>YY502</v>
          </cell>
          <cell r="C2630" t="str">
            <v>BI_YY502 - WoH N Teleprotect Schema-Kell Off/Mica Pk/Benew</v>
          </cell>
          <cell r="D2630" t="str">
            <v>ER_2103</v>
          </cell>
          <cell r="E2630" t="str">
            <v>2103</v>
          </cell>
          <cell r="F2630" t="str">
            <v>ER_2103 - WoH Telecom</v>
          </cell>
          <cell r="G2630" t="str">
            <v>Regular Capital - Pre Business Case</v>
          </cell>
          <cell r="H2630" t="str">
            <v>No Function</v>
          </cell>
          <cell r="I2630" t="str">
            <v>No Driver</v>
          </cell>
        </row>
        <row r="2631">
          <cell r="A2631" t="str">
            <v>BI_YY503</v>
          </cell>
          <cell r="B2631" t="str">
            <v>YY503</v>
          </cell>
          <cell r="C2631" t="str">
            <v>BI_YY503 - WoH S Teleprotec Proj-Dry Crk/N Lew/Hatwai/Lolo</v>
          </cell>
          <cell r="D2631" t="str">
            <v>ER_2103</v>
          </cell>
          <cell r="E2631" t="str">
            <v>2103</v>
          </cell>
          <cell r="F2631" t="str">
            <v>ER_2103 - WoH Telecom</v>
          </cell>
          <cell r="G2631" t="str">
            <v>Regular Capital - Pre Business Case</v>
          </cell>
          <cell r="H2631" t="str">
            <v>No Function</v>
          </cell>
          <cell r="I2631" t="str">
            <v>No Driver</v>
          </cell>
        </row>
        <row r="2632">
          <cell r="A2632" t="str">
            <v>BI_YY606</v>
          </cell>
          <cell r="B2632" t="str">
            <v>YY606</v>
          </cell>
          <cell r="C2632" t="str">
            <v>BI_YY606 - MSE-Tetragenics MC3000 Upgrade</v>
          </cell>
          <cell r="D2632" t="str">
            <v>ER_5102</v>
          </cell>
          <cell r="E2632" t="str">
            <v>5102</v>
          </cell>
          <cell r="F2632" t="str">
            <v>ER_5102 - Private Transport</v>
          </cell>
          <cell r="G2632" t="str">
            <v>Regular Capital - Pre Business Case</v>
          </cell>
          <cell r="H2632" t="str">
            <v>No Function</v>
          </cell>
          <cell r="I2632" t="str">
            <v>No Driver</v>
          </cell>
        </row>
        <row r="2633">
          <cell r="A2633" t="str">
            <v>BI_YY607</v>
          </cell>
          <cell r="B2633" t="str">
            <v>YY607</v>
          </cell>
          <cell r="C2633" t="str">
            <v>BI_YY607 - Nox-Cab Trunked Radio System Upgrade</v>
          </cell>
          <cell r="D2633" t="str">
            <v>ER_5104</v>
          </cell>
          <cell r="E2633" t="str">
            <v>5104</v>
          </cell>
          <cell r="F2633" t="str">
            <v>ER_5104 - Two-Way Radio System</v>
          </cell>
          <cell r="G2633" t="str">
            <v>Regular Capital - Pre Business Case</v>
          </cell>
          <cell r="H2633" t="str">
            <v>No Function</v>
          </cell>
          <cell r="I2633" t="str">
            <v>No Driver</v>
          </cell>
        </row>
        <row r="2634">
          <cell r="A2634" t="str">
            <v>BI_YY704</v>
          </cell>
          <cell r="B2634" t="str">
            <v>YY704</v>
          </cell>
          <cell r="C2634" t="str">
            <v>BI_YY704 - SONET OC3 Laser Upgrade</v>
          </cell>
          <cell r="D2634" t="str">
            <v>ER_5102</v>
          </cell>
          <cell r="E2634" t="str">
            <v>5102</v>
          </cell>
          <cell r="F2634" t="str">
            <v>ER_5102 - Private Transport</v>
          </cell>
          <cell r="G2634" t="str">
            <v>Regular Capital - Pre Business Case</v>
          </cell>
          <cell r="H2634" t="str">
            <v>No Function</v>
          </cell>
          <cell r="I2634" t="str">
            <v>No Driver</v>
          </cell>
        </row>
        <row r="2635">
          <cell r="A2635" t="str">
            <v>BI_YY722</v>
          </cell>
          <cell r="B2635" t="str">
            <v>YY722</v>
          </cell>
          <cell r="C2635" t="str">
            <v>BI_YY722 - BUCC</v>
          </cell>
          <cell r="D2635" t="str">
            <v>ER_5107</v>
          </cell>
          <cell r="E2635" t="str">
            <v>5107</v>
          </cell>
          <cell r="F2635" t="str">
            <v>ER_5107 - Backup Control Center</v>
          </cell>
          <cell r="G2635" t="str">
            <v>Regular Capital - Pre Business Case</v>
          </cell>
          <cell r="H2635" t="str">
            <v>No Function</v>
          </cell>
          <cell r="I2635" t="str">
            <v>No Driver</v>
          </cell>
        </row>
        <row r="2636">
          <cell r="A2636" t="str">
            <v>BI_YY741</v>
          </cell>
          <cell r="B2636" t="str">
            <v>YY741</v>
          </cell>
          <cell r="C2636" t="str">
            <v>BI_YY741 - BackUp Control Center (bucc) Development</v>
          </cell>
          <cell r="D2636" t="str">
            <v>ER_5102</v>
          </cell>
          <cell r="E2636" t="str">
            <v>5102</v>
          </cell>
          <cell r="F2636" t="str">
            <v>ER_5102 - Private Transport</v>
          </cell>
          <cell r="G2636" t="str">
            <v>Regular Capital - Pre Business Case</v>
          </cell>
          <cell r="H2636" t="str">
            <v>No Function</v>
          </cell>
          <cell r="I2636" t="str">
            <v>No Driver</v>
          </cell>
        </row>
        <row r="2637">
          <cell r="A2637" t="str">
            <v>BI_YY747</v>
          </cell>
          <cell r="B2637" t="str">
            <v>YY747</v>
          </cell>
          <cell r="C2637" t="str">
            <v>BI_YY747 - Comm Site Battery Replacements</v>
          </cell>
          <cell r="D2637" t="str">
            <v>ER_5103</v>
          </cell>
          <cell r="E2637" t="str">
            <v>5103</v>
          </cell>
          <cell r="F2637" t="str">
            <v>ER_5103 - Microwave Site Improvement Mica Peak</v>
          </cell>
          <cell r="G2637" t="str">
            <v>Regular Capital - Pre Business Case</v>
          </cell>
          <cell r="H2637" t="str">
            <v>No Function</v>
          </cell>
          <cell r="I2637" t="str">
            <v>No Driver</v>
          </cell>
        </row>
        <row r="2638">
          <cell r="A2638" t="str">
            <v>BI_YY795</v>
          </cell>
          <cell r="B2638" t="str">
            <v>YY795</v>
          </cell>
          <cell r="C2638" t="str">
            <v>BI_YY795 - 2Way Radio System</v>
          </cell>
          <cell r="D2638" t="str">
            <v>ER_5104</v>
          </cell>
          <cell r="E2638" t="str">
            <v>5104</v>
          </cell>
          <cell r="F2638" t="str">
            <v>ER_5104 - Two-Way Radio System</v>
          </cell>
          <cell r="G2638" t="str">
            <v>Regular Capital - Pre Business Case</v>
          </cell>
          <cell r="H2638" t="str">
            <v>No Function</v>
          </cell>
          <cell r="I2638" t="str">
            <v>No Driver</v>
          </cell>
        </row>
        <row r="2639">
          <cell r="A2639" t="str">
            <v>BI_YY801</v>
          </cell>
          <cell r="B2639" t="str">
            <v>YY801</v>
          </cell>
          <cell r="C2639" t="str">
            <v>BI_YY801 - Fire Suppression Systems for Communications Sites</v>
          </cell>
          <cell r="D2639" t="str">
            <v>ER_5102</v>
          </cell>
          <cell r="E2639" t="str">
            <v>5102</v>
          </cell>
          <cell r="F2639" t="str">
            <v>ER_5102 - Private Transport</v>
          </cell>
          <cell r="G2639" t="str">
            <v>Regular Capital - Pre Business Case</v>
          </cell>
          <cell r="H2639" t="str">
            <v>No Function</v>
          </cell>
          <cell r="I2639" t="str">
            <v>No Driver</v>
          </cell>
        </row>
        <row r="2640">
          <cell r="A2640" t="str">
            <v>BI_YY802</v>
          </cell>
          <cell r="B2640" t="str">
            <v>YY802</v>
          </cell>
          <cell r="C2640" t="str">
            <v>BI_YY802 - SONET VistaNet Visibility &amp; Alarm Monitoring System</v>
          </cell>
          <cell r="D2640" t="str">
            <v>ER_5102</v>
          </cell>
          <cell r="E2640" t="str">
            <v>5102</v>
          </cell>
          <cell r="F2640" t="str">
            <v>ER_5102 - Private Transport</v>
          </cell>
          <cell r="G2640" t="str">
            <v>Regular Capital - Pre Business Case</v>
          </cell>
          <cell r="H2640" t="str">
            <v>No Function</v>
          </cell>
          <cell r="I2640" t="str">
            <v>No Driver</v>
          </cell>
        </row>
        <row r="2641">
          <cell r="A2641" t="str">
            <v>BI_YY803</v>
          </cell>
          <cell r="B2641" t="str">
            <v>YY803</v>
          </cell>
          <cell r="C2641" t="str">
            <v>BI_YY803 - Substation Fiber Optic Connectivity</v>
          </cell>
          <cell r="D2641" t="str">
            <v>ER_5102</v>
          </cell>
          <cell r="E2641" t="str">
            <v>5102</v>
          </cell>
          <cell r="F2641" t="str">
            <v>ER_5102 - Private Transport</v>
          </cell>
          <cell r="G2641" t="str">
            <v>Regular Capital - Pre Business Case</v>
          </cell>
          <cell r="H2641" t="str">
            <v>No Function</v>
          </cell>
          <cell r="I2641" t="str">
            <v>No Driver</v>
          </cell>
        </row>
        <row r="2642">
          <cell r="A2642" t="str">
            <v>BI_YY804</v>
          </cell>
          <cell r="B2642" t="str">
            <v>YY804</v>
          </cell>
          <cell r="C2642" t="str">
            <v>BI_YY804 - Technology Base Projects</v>
          </cell>
          <cell r="D2642" t="str">
            <v>ER_5102</v>
          </cell>
          <cell r="E2642" t="str">
            <v>5102</v>
          </cell>
          <cell r="F2642" t="str">
            <v>ER_5102 - Private Transport</v>
          </cell>
          <cell r="G2642" t="str">
            <v>Regular Capital - Pre Business Case</v>
          </cell>
          <cell r="H2642" t="str">
            <v>No Function</v>
          </cell>
          <cell r="I2642" t="str">
            <v>No Driver</v>
          </cell>
        </row>
        <row r="2643">
          <cell r="A2643" t="str">
            <v>BI_YY805</v>
          </cell>
          <cell r="B2643" t="str">
            <v>YY805</v>
          </cell>
          <cell r="C2643" t="str">
            <v>BI_YY805 - Mt Spokane DC Distribution</v>
          </cell>
          <cell r="D2643" t="str">
            <v>ER_5102</v>
          </cell>
          <cell r="E2643" t="str">
            <v>5102</v>
          </cell>
          <cell r="F2643" t="str">
            <v>ER_5102 - Private Transport</v>
          </cell>
          <cell r="G2643" t="str">
            <v>Regular Capital - Pre Business Case</v>
          </cell>
          <cell r="H2643" t="str">
            <v>No Function</v>
          </cell>
          <cell r="I2643" t="str">
            <v>No Driver</v>
          </cell>
        </row>
        <row r="2644">
          <cell r="A2644" t="str">
            <v>BI_YY806</v>
          </cell>
          <cell r="B2644" t="str">
            <v>YY806</v>
          </cell>
          <cell r="C2644" t="str">
            <v>BI_YY806 - Ventilation systems for microwave radio sites</v>
          </cell>
          <cell r="D2644" t="str">
            <v>ER_5102</v>
          </cell>
          <cell r="E2644" t="str">
            <v>5102</v>
          </cell>
          <cell r="F2644" t="str">
            <v>ER_5102 - Private Transport</v>
          </cell>
          <cell r="G2644" t="str">
            <v>Regular Capital - Pre Business Case</v>
          </cell>
          <cell r="H2644" t="str">
            <v>No Function</v>
          </cell>
          <cell r="I2644" t="str">
            <v>No Driver</v>
          </cell>
        </row>
        <row r="2645">
          <cell r="A2645" t="str">
            <v>BI_YY807</v>
          </cell>
          <cell r="B2645" t="str">
            <v>YY807</v>
          </cell>
          <cell r="C2645" t="str">
            <v>BI_YY807 - SONET Test Lab Equipment</v>
          </cell>
          <cell r="D2645" t="str">
            <v>ER_5102</v>
          </cell>
          <cell r="E2645" t="str">
            <v>5102</v>
          </cell>
          <cell r="F2645" t="str">
            <v>ER_5102 - Private Transport</v>
          </cell>
          <cell r="G2645" t="str">
            <v>Regular Capital - Pre Business Case</v>
          </cell>
          <cell r="H2645" t="str">
            <v>No Function</v>
          </cell>
          <cell r="I2645" t="str">
            <v>No Driver</v>
          </cell>
        </row>
        <row r="2646">
          <cell r="A2646" t="str">
            <v>BI_YY808</v>
          </cell>
          <cell r="B2646" t="str">
            <v>YY808</v>
          </cell>
          <cell r="C2646" t="str">
            <v>BI_YY808 - Technology Base Projects</v>
          </cell>
          <cell r="D2646" t="str">
            <v>ER_5103</v>
          </cell>
          <cell r="E2646" t="str">
            <v>5103</v>
          </cell>
          <cell r="F2646" t="str">
            <v>ER_5103 - Microwave Site Improvement Mica Peak</v>
          </cell>
          <cell r="G2646" t="str">
            <v>Regular Capital - Pre Business Case</v>
          </cell>
          <cell r="H2646" t="str">
            <v>No Function</v>
          </cell>
          <cell r="I2646" t="str">
            <v>No Driver</v>
          </cell>
        </row>
        <row r="2647">
          <cell r="A2647" t="str">
            <v>BI_YY809</v>
          </cell>
          <cell r="B2647" t="str">
            <v>YY809</v>
          </cell>
          <cell r="C2647" t="str">
            <v>BI_YY809 - Technology Base Projects</v>
          </cell>
          <cell r="D2647" t="str">
            <v>ER_5104</v>
          </cell>
          <cell r="E2647" t="str">
            <v>5104</v>
          </cell>
          <cell r="F2647" t="str">
            <v>ER_5104 - Two-Way Radio System</v>
          </cell>
          <cell r="G2647" t="str">
            <v>Regular Capital - Pre Business Case</v>
          </cell>
          <cell r="H2647" t="str">
            <v>No Function</v>
          </cell>
          <cell r="I2647" t="str">
            <v>No Driver</v>
          </cell>
        </row>
        <row r="2648">
          <cell r="A2648" t="str">
            <v>BI_YY810</v>
          </cell>
          <cell r="B2648" t="str">
            <v>YY810</v>
          </cell>
          <cell r="C2648" t="str">
            <v>BI_YY810 - 115kV Protection Communications</v>
          </cell>
          <cell r="D2648" t="str">
            <v>ER_5110</v>
          </cell>
          <cell r="E2648" t="str">
            <v>5110</v>
          </cell>
          <cell r="F2648" t="str">
            <v>ER_5110 - 115kV Protection Communications</v>
          </cell>
          <cell r="G2648" t="str">
            <v>Regular Capital - Pre Business Case</v>
          </cell>
          <cell r="H2648" t="str">
            <v>No Function</v>
          </cell>
          <cell r="I2648" t="str">
            <v>No Driver</v>
          </cell>
        </row>
        <row r="2649">
          <cell r="A2649" t="str">
            <v>BI_YY811</v>
          </cell>
          <cell r="B2649" t="str">
            <v>YY811</v>
          </cell>
          <cell r="C2649" t="str">
            <v>BI_YY811 - Beacon Storage Yard Security</v>
          </cell>
          <cell r="D2649" t="str">
            <v>ER_5002</v>
          </cell>
          <cell r="E2649" t="str">
            <v>5002</v>
          </cell>
          <cell r="F2649" t="str">
            <v>ER_5002 - Security Initiative</v>
          </cell>
          <cell r="G2649" t="str">
            <v>Enterprise Security</v>
          </cell>
          <cell r="H2649" t="str">
            <v>Security Capital</v>
          </cell>
          <cell r="I2649" t="str">
            <v>Customer Service Quality &amp; Reliability</v>
          </cell>
        </row>
        <row r="2650">
          <cell r="A2650" t="str">
            <v>BI_YY826</v>
          </cell>
          <cell r="B2650" t="str">
            <v>YY826</v>
          </cell>
          <cell r="C2650" t="str">
            <v>BI_YY826 - 2008 Next Generation Radio System Development</v>
          </cell>
          <cell r="D2650" t="str">
            <v>ER_5106</v>
          </cell>
          <cell r="E2650" t="str">
            <v>5106</v>
          </cell>
          <cell r="F2650" t="str">
            <v>ER_5106 - Next Generation Radio System</v>
          </cell>
          <cell r="G2650" t="str">
            <v>Next Generation Radio</v>
          </cell>
          <cell r="H2650" t="str">
            <v>ET Subfunction</v>
          </cell>
          <cell r="I2650" t="str">
            <v>Mandatory &amp; Compliance</v>
          </cell>
        </row>
        <row r="2651">
          <cell r="A2651" t="str">
            <v>BI_YY839</v>
          </cell>
          <cell r="B2651" t="str">
            <v>YY839</v>
          </cell>
          <cell r="C2651" t="str">
            <v>BI_YY839 - Microwave Site Alarm Replacement</v>
          </cell>
          <cell r="D2651" t="str">
            <v>ER_5105</v>
          </cell>
          <cell r="E2651" t="str">
            <v>5105</v>
          </cell>
          <cell r="F2651" t="str">
            <v>ER_5105 - Microwave Sites Alarm Replacement</v>
          </cell>
          <cell r="G2651" t="str">
            <v>Regular Capital - Pre Business Case</v>
          </cell>
          <cell r="H2651" t="str">
            <v>No Function</v>
          </cell>
          <cell r="I2651" t="str">
            <v>No Driver</v>
          </cell>
        </row>
        <row r="2652">
          <cell r="A2652" t="str">
            <v>BI_YY840</v>
          </cell>
          <cell r="B2652" t="str">
            <v>YY840</v>
          </cell>
          <cell r="C2652" t="str">
            <v>BI_YY840 - Mobile Dispatch II</v>
          </cell>
          <cell r="D2652" t="str">
            <v>ER_5108</v>
          </cell>
          <cell r="E2652" t="str">
            <v>5108</v>
          </cell>
          <cell r="F2652" t="str">
            <v>ER_5108 - Mobile Dispatch II</v>
          </cell>
          <cell r="G2652" t="str">
            <v>Regular Capital - Pre Business Case</v>
          </cell>
          <cell r="H2652" t="str">
            <v>No Function</v>
          </cell>
          <cell r="I2652" t="str">
            <v>No Driver</v>
          </cell>
        </row>
        <row r="2653">
          <cell r="A2653" t="str">
            <v>BI_YYH07</v>
          </cell>
          <cell r="B2653" t="str">
            <v>YYH07</v>
          </cell>
          <cell r="C2653" t="str">
            <v>BI_YYH07 - Radio Relay Secure Storage</v>
          </cell>
          <cell r="D2653" t="str">
            <v>ER_5002</v>
          </cell>
          <cell r="E2653" t="str">
            <v>5002</v>
          </cell>
          <cell r="F2653" t="str">
            <v>ER_5002 - Security Initiative</v>
          </cell>
          <cell r="G2653" t="str">
            <v>Enterprise Security</v>
          </cell>
          <cell r="H2653" t="str">
            <v>Security Capital</v>
          </cell>
          <cell r="I2653" t="str">
            <v>Customer Service Quality &amp; Reliability</v>
          </cell>
        </row>
        <row r="2654">
          <cell r="A2654" t="str">
            <v>BI_ZB031</v>
          </cell>
          <cell r="B2654" t="str">
            <v>ZB031</v>
          </cell>
          <cell r="C2654" t="str">
            <v>BI_ZB031 - LED Streetlight Change Out Blanket - Othello</v>
          </cell>
          <cell r="D2654" t="str">
            <v>ER_2584</v>
          </cell>
          <cell r="E2654" t="str">
            <v>2584</v>
          </cell>
          <cell r="F2654" t="str">
            <v>ER_2584 - LED Change-Out Program</v>
          </cell>
          <cell r="G2654" t="str">
            <v>LED Change-Out Program</v>
          </cell>
          <cell r="H2654" t="str">
            <v>T&amp;D Operations</v>
          </cell>
          <cell r="I2654" t="str">
            <v>Asset Condition</v>
          </cell>
        </row>
        <row r="2655">
          <cell r="A2655" t="str">
            <v>BI_ZBC05</v>
          </cell>
          <cell r="B2655" t="str">
            <v>ZBC05</v>
          </cell>
          <cell r="C2655" t="str">
            <v>BI_ZBC05 - Electric Transmission Plant-Storm Spokane</v>
          </cell>
          <cell r="D2655" t="str">
            <v>ER_2051</v>
          </cell>
          <cell r="E2655" t="str">
            <v>2051</v>
          </cell>
          <cell r="F2655" t="str">
            <v>ER_2051 - Electric Transmission Plant-Storm</v>
          </cell>
          <cell r="G2655" t="str">
            <v>Electric Storm</v>
          </cell>
          <cell r="H2655" t="str">
            <v>T&amp;D Operations</v>
          </cell>
          <cell r="I2655" t="str">
            <v>Failed Plant &amp; Operations</v>
          </cell>
        </row>
        <row r="2656">
          <cell r="A2656" t="str">
            <v>BI_ZBC08</v>
          </cell>
          <cell r="B2656" t="str">
            <v>ZBC08</v>
          </cell>
          <cell r="C2656" t="str">
            <v>BI_ZBC08 - Trans &amp; Dist Relocation-Beacon Bell #4</v>
          </cell>
          <cell r="D2656" t="str">
            <v>ER_2070</v>
          </cell>
          <cell r="E2656" t="str">
            <v>2070</v>
          </cell>
          <cell r="F2656" t="str">
            <v>ER_2070 - Trans/Dist/Sub Reimbursable Projects</v>
          </cell>
          <cell r="G2656" t="str">
            <v>T&amp;D Reimbursable</v>
          </cell>
          <cell r="H2656" t="str">
            <v>T&amp;D Engineering</v>
          </cell>
          <cell r="I2656" t="str">
            <v>Customer Requested</v>
          </cell>
        </row>
        <row r="2657">
          <cell r="A2657" t="str">
            <v>BI_ZBC10</v>
          </cell>
          <cell r="B2657" t="str">
            <v>ZBC10</v>
          </cell>
          <cell r="C2657" t="str">
            <v>BI_ZBC10 - Elect Revenue Blanket - Spokane</v>
          </cell>
          <cell r="D2657" t="str">
            <v>ER_1000</v>
          </cell>
          <cell r="E2657" t="str">
            <v>1000</v>
          </cell>
          <cell r="F2657" t="str">
            <v>ER_1000 - Electric Revenue Blanket</v>
          </cell>
          <cell r="G2657" t="str">
            <v>New Revenue - Growth</v>
          </cell>
          <cell r="H2657" t="str">
            <v>Growth Subfunction</v>
          </cell>
          <cell r="I2657" t="str">
            <v>Customer Requested</v>
          </cell>
        </row>
        <row r="2658">
          <cell r="A2658" t="str">
            <v>BI_ZBC30</v>
          </cell>
          <cell r="B2658" t="str">
            <v>ZBC30</v>
          </cell>
          <cell r="C2658" t="str">
            <v>BI_ZBC30 - St Light Minor Blanket - Spokane</v>
          </cell>
          <cell r="D2658" t="str">
            <v>ER_1004</v>
          </cell>
          <cell r="E2658" t="str">
            <v>1004</v>
          </cell>
          <cell r="F2658" t="str">
            <v>ER_1004 - Street Lt Minor Blanket</v>
          </cell>
          <cell r="G2658" t="str">
            <v>New Revenue - Growth</v>
          </cell>
          <cell r="H2658" t="str">
            <v>Growth Subfunction</v>
          </cell>
          <cell r="I2658" t="str">
            <v>Customer Requested</v>
          </cell>
        </row>
        <row r="2659">
          <cell r="A2659" t="str">
            <v>BI_ZBC31</v>
          </cell>
          <cell r="B2659" t="str">
            <v>ZBC31</v>
          </cell>
          <cell r="C2659" t="str">
            <v>BI_ZBC31 - LED Streetlight Change Out Blanket - Spokane</v>
          </cell>
          <cell r="D2659" t="str">
            <v>ER_2584</v>
          </cell>
          <cell r="E2659" t="str">
            <v>2584</v>
          </cell>
          <cell r="F2659" t="str">
            <v>ER_2584 - LED Change-Out Program</v>
          </cell>
          <cell r="G2659" t="str">
            <v>LED Change-Out Program</v>
          </cell>
          <cell r="H2659" t="str">
            <v>T&amp;D Operations</v>
          </cell>
          <cell r="I2659" t="str">
            <v>Asset Condition</v>
          </cell>
        </row>
        <row r="2660">
          <cell r="A2660" t="str">
            <v>BI_ZBC33</v>
          </cell>
          <cell r="B2660" t="str">
            <v>ZBC33</v>
          </cell>
          <cell r="C2660" t="str">
            <v>BI_ZBC33 - Elect UG Replace Blanket-Spokane</v>
          </cell>
          <cell r="D2660" t="str">
            <v>ER_2054</v>
          </cell>
          <cell r="E2660" t="str">
            <v>2054</v>
          </cell>
          <cell r="F2660" t="str">
            <v>ER_2054 - Electric Underground Replacement</v>
          </cell>
          <cell r="G2660" t="str">
            <v>Primary URD Cable Replacement</v>
          </cell>
          <cell r="H2660" t="str">
            <v>T&amp;D Operations</v>
          </cell>
          <cell r="I2660" t="str">
            <v>Asset Condition</v>
          </cell>
        </row>
        <row r="2661">
          <cell r="A2661" t="str">
            <v>BI_ZBC34</v>
          </cell>
          <cell r="B2661" t="str">
            <v>ZBC34</v>
          </cell>
          <cell r="C2661" t="str">
            <v>BI_ZBC34 - Elect Distr Minor Blanket-Spokane</v>
          </cell>
          <cell r="D2661" t="str">
            <v>ER_2055</v>
          </cell>
          <cell r="E2661" t="str">
            <v>2055</v>
          </cell>
          <cell r="F2661" t="str">
            <v>ER_2055 - Electric Distribution Minor Blanket</v>
          </cell>
          <cell r="G2661" t="str">
            <v>Distribution Minor Rebuild</v>
          </cell>
          <cell r="H2661" t="str">
            <v>T&amp;D Operations</v>
          </cell>
          <cell r="I2661" t="str">
            <v>Asset Condition</v>
          </cell>
        </row>
        <row r="2662">
          <cell r="A2662" t="str">
            <v>BI_ZBC35</v>
          </cell>
          <cell r="B2662" t="str">
            <v>ZBC35</v>
          </cell>
          <cell r="C2662" t="str">
            <v>BI_ZBC35 - Distr Line Relocation-Spokane</v>
          </cell>
          <cell r="D2662" t="str">
            <v>ER_2056</v>
          </cell>
          <cell r="E2662" t="str">
            <v>2056</v>
          </cell>
          <cell r="F2662" t="str">
            <v>ER_2056 - Distribution Line Relocations</v>
          </cell>
          <cell r="G2662" t="str">
            <v>Elec Relocation and Replacement Program</v>
          </cell>
          <cell r="H2662" t="str">
            <v>T&amp;D Operations</v>
          </cell>
          <cell r="I2662" t="str">
            <v>Mandatory &amp; Compliance</v>
          </cell>
        </row>
        <row r="2663">
          <cell r="A2663" t="str">
            <v>BI_ZBC36</v>
          </cell>
          <cell r="B2663" t="str">
            <v>ZBC36</v>
          </cell>
          <cell r="C2663" t="str">
            <v>BI_ZBC36 - Xsmn Minor Rebuilds</v>
          </cell>
          <cell r="D2663" t="str">
            <v>ER_2057</v>
          </cell>
          <cell r="E2663" t="str">
            <v>2057</v>
          </cell>
          <cell r="F2663" t="str">
            <v>ER_2057 - Transmission Minor Rebuild</v>
          </cell>
          <cell r="G2663" t="str">
            <v>Transmission - Minor Rebuild</v>
          </cell>
          <cell r="H2663" t="str">
            <v>T&amp;D Engineering</v>
          </cell>
          <cell r="I2663" t="str">
            <v>Asset Condition</v>
          </cell>
        </row>
        <row r="2664">
          <cell r="A2664" t="str">
            <v>BI_ZBC37</v>
          </cell>
          <cell r="B2664" t="str">
            <v>ZBC37</v>
          </cell>
          <cell r="C2664" t="str">
            <v>BI_ZBC37 - Area Light Blanket - Spokane</v>
          </cell>
          <cell r="D2664" t="str">
            <v>ER_1005</v>
          </cell>
          <cell r="E2664" t="str">
            <v>1005</v>
          </cell>
          <cell r="F2664" t="str">
            <v>ER_1005 - Area Light Minor Blanket</v>
          </cell>
          <cell r="G2664" t="str">
            <v>New Revenue - Growth</v>
          </cell>
          <cell r="H2664" t="str">
            <v>Growth Subfunction</v>
          </cell>
          <cell r="I2664" t="str">
            <v>Customer Requested</v>
          </cell>
        </row>
        <row r="2665">
          <cell r="A2665" t="str">
            <v>BI_ZBC38</v>
          </cell>
          <cell r="B2665" t="str">
            <v>ZBC38</v>
          </cell>
          <cell r="C2665" t="str">
            <v>BI_ZBC38 - Elec UG Replacement</v>
          </cell>
          <cell r="D2665" t="str">
            <v>ER_2054</v>
          </cell>
          <cell r="E2665" t="str">
            <v>2054</v>
          </cell>
          <cell r="F2665" t="str">
            <v>ER_2054 - Electric Underground Replacement</v>
          </cell>
          <cell r="G2665" t="str">
            <v>Primary URD Cable Replacement</v>
          </cell>
          <cell r="H2665" t="str">
            <v>T&amp;D Operations</v>
          </cell>
          <cell r="I2665" t="str">
            <v>Asset Condition</v>
          </cell>
        </row>
        <row r="2666">
          <cell r="A2666" t="str">
            <v>BI_ZBC40</v>
          </cell>
          <cell r="B2666" t="str">
            <v>ZBC40</v>
          </cell>
          <cell r="C2666" t="str">
            <v>BI_ZBC40 - Arrestor Protection Project</v>
          </cell>
          <cell r="D2666" t="str">
            <v>ER_2054</v>
          </cell>
          <cell r="E2666" t="str">
            <v>2054</v>
          </cell>
          <cell r="F2666" t="str">
            <v>ER_2054 - Electric Underground Replacement</v>
          </cell>
          <cell r="G2666" t="str">
            <v>Primary URD Cable Replacement</v>
          </cell>
          <cell r="H2666" t="str">
            <v>T&amp;D Operations</v>
          </cell>
          <cell r="I2666" t="str">
            <v>Asset Condition</v>
          </cell>
        </row>
        <row r="2667">
          <cell r="A2667" t="str">
            <v>BI_ZBC52</v>
          </cell>
          <cell r="B2667" t="str">
            <v>ZBC52</v>
          </cell>
          <cell r="C2667" t="str">
            <v>BI_ZBC52 - Failed Electric Dist Plant-Storm Spokane</v>
          </cell>
          <cell r="D2667" t="str">
            <v>ER_2059</v>
          </cell>
          <cell r="E2667" t="str">
            <v>2059</v>
          </cell>
          <cell r="F2667" t="str">
            <v>ER_2059 - Failed Electric Dist Plant-Storm</v>
          </cell>
          <cell r="G2667" t="str">
            <v>Electric Storm</v>
          </cell>
          <cell r="H2667" t="str">
            <v>T&amp;D Operations</v>
          </cell>
          <cell r="I2667" t="str">
            <v>Failed Plant &amp; Operations</v>
          </cell>
        </row>
        <row r="2668">
          <cell r="A2668" t="str">
            <v>BI_ZBC53</v>
          </cell>
          <cell r="B2668" t="str">
            <v>ZBC53</v>
          </cell>
          <cell r="C2668" t="str">
            <v>BI_ZBC53 - North Spokane Corridor - Electric</v>
          </cell>
          <cell r="D2668" t="str">
            <v>ER_2059</v>
          </cell>
          <cell r="E2668" t="str">
            <v>2059</v>
          </cell>
          <cell r="F2668" t="str">
            <v>ER_2059 - Failed Electric Dist Plant-Storm</v>
          </cell>
          <cell r="G2668" t="str">
            <v>Electric Storm</v>
          </cell>
          <cell r="H2668" t="str">
            <v>T&amp;D Operations</v>
          </cell>
          <cell r="I2668" t="str">
            <v>Failed Plant &amp; Operations</v>
          </cell>
        </row>
        <row r="2669">
          <cell r="A2669" t="str">
            <v>BI_ZBC58</v>
          </cell>
          <cell r="B2669" t="str">
            <v>ZBC58</v>
          </cell>
          <cell r="C2669" t="str">
            <v>BI_ZBC58 - Spokane Electric NW Inc C Blanket</v>
          </cell>
          <cell r="D2669" t="str">
            <v>ER_2058</v>
          </cell>
          <cell r="E2669" t="str">
            <v>2058</v>
          </cell>
          <cell r="F2669" t="str">
            <v>ER_2058 - Spokane Electric Network Incr Capacity</v>
          </cell>
          <cell r="G2669" t="str">
            <v>Downtown Network - Performance &amp; Capacity</v>
          </cell>
          <cell r="H2669" t="str">
            <v>Downtown Network</v>
          </cell>
          <cell r="I2669" t="str">
            <v>Performance &amp; Capacity</v>
          </cell>
        </row>
        <row r="2670">
          <cell r="A2670" t="str">
            <v>BI_ZBC60</v>
          </cell>
          <cell r="B2670" t="str">
            <v>ZBC60</v>
          </cell>
          <cell r="C2670" t="str">
            <v>BI_ZBC60 - Deteriorated Pole Replacement Spokane</v>
          </cell>
          <cell r="D2670" t="str">
            <v>ER_2055</v>
          </cell>
          <cell r="E2670" t="str">
            <v>2055</v>
          </cell>
          <cell r="F2670" t="str">
            <v>ER_2055 - Electric Distribution Minor Blanket</v>
          </cell>
          <cell r="G2670" t="str">
            <v>Distribution Minor Rebuild</v>
          </cell>
          <cell r="H2670" t="str">
            <v>T&amp;D Operations</v>
          </cell>
          <cell r="I2670" t="str">
            <v>Asset Condition</v>
          </cell>
        </row>
        <row r="2671">
          <cell r="A2671" t="str">
            <v>BI_ZBC61</v>
          </cell>
          <cell r="B2671" t="str">
            <v>ZBC61</v>
          </cell>
          <cell r="C2671" t="str">
            <v>BI_ZBC61 - Downtown Network Asset Condition Lighting</v>
          </cell>
          <cell r="D2671" t="str">
            <v>ER_2062</v>
          </cell>
          <cell r="E2671" t="str">
            <v>2062</v>
          </cell>
          <cell r="F2671" t="str">
            <v>ER_2062 - Downtown Network Asset Condition</v>
          </cell>
          <cell r="G2671" t="str">
            <v>Downtown Network - Asset Condition</v>
          </cell>
          <cell r="H2671" t="str">
            <v>Downtown Network</v>
          </cell>
          <cell r="I2671" t="str">
            <v>Asset Condition</v>
          </cell>
        </row>
        <row r="2672">
          <cell r="A2672" t="str">
            <v>BI_ZBC62</v>
          </cell>
          <cell r="B2672" t="str">
            <v>ZBC62</v>
          </cell>
          <cell r="C2672" t="str">
            <v>BI_ZBC62 - Downtown Network Asset Condition Mechanical Equip</v>
          </cell>
          <cell r="D2672" t="str">
            <v>ER_2062</v>
          </cell>
          <cell r="E2672" t="str">
            <v>2062</v>
          </cell>
          <cell r="F2672" t="str">
            <v>ER_2062 - Downtown Network Asset Condition</v>
          </cell>
          <cell r="G2672" t="str">
            <v>Downtown Network - Asset Condition</v>
          </cell>
          <cell r="H2672" t="str">
            <v>Downtown Network</v>
          </cell>
          <cell r="I2672" t="str">
            <v>Asset Condition</v>
          </cell>
        </row>
        <row r="2673">
          <cell r="A2673" t="str">
            <v>BI_ZBC63</v>
          </cell>
          <cell r="B2673" t="str">
            <v>ZBC63</v>
          </cell>
          <cell r="C2673" t="str">
            <v>BI_ZBC63 - Downtown Network Asset Condition URD Cable</v>
          </cell>
          <cell r="D2673" t="str">
            <v>ER_2062</v>
          </cell>
          <cell r="E2673" t="str">
            <v>2062</v>
          </cell>
          <cell r="F2673" t="str">
            <v>ER_2062 - Downtown Network Asset Condition</v>
          </cell>
          <cell r="G2673" t="str">
            <v>Downtown Network - Asset Condition</v>
          </cell>
          <cell r="H2673" t="str">
            <v>Downtown Network</v>
          </cell>
          <cell r="I2673" t="str">
            <v>Asset Condition</v>
          </cell>
        </row>
        <row r="2674">
          <cell r="A2674" t="str">
            <v>BI_ZBC64</v>
          </cell>
          <cell r="B2674" t="str">
            <v>ZBC64</v>
          </cell>
          <cell r="C2674" t="str">
            <v>BI_ZBC64 - Downtown Network Asset Condition Elec Equip</v>
          </cell>
          <cell r="D2674" t="str">
            <v>ER_2062</v>
          </cell>
          <cell r="E2674" t="str">
            <v>2062</v>
          </cell>
          <cell r="F2674" t="str">
            <v>ER_2062 - Downtown Network Asset Condition</v>
          </cell>
          <cell r="G2674" t="str">
            <v>Downtown Network - Asset Condition</v>
          </cell>
          <cell r="H2674" t="str">
            <v>Downtown Network</v>
          </cell>
          <cell r="I2674" t="str">
            <v>Asset Condition</v>
          </cell>
        </row>
        <row r="2675">
          <cell r="A2675" t="str">
            <v>BI_ZBC65</v>
          </cell>
          <cell r="B2675" t="str">
            <v>ZBC65</v>
          </cell>
          <cell r="C2675" t="str">
            <v>BI_ZBC65 - Downtown Network Asset Condition Failed Plant</v>
          </cell>
          <cell r="D2675" t="str">
            <v>ER_2062</v>
          </cell>
          <cell r="E2675" t="str">
            <v>2062</v>
          </cell>
          <cell r="F2675" t="str">
            <v>ER_2062 - Downtown Network Asset Condition</v>
          </cell>
          <cell r="G2675" t="str">
            <v>Downtown Network - Asset Condition</v>
          </cell>
          <cell r="H2675" t="str">
            <v>Downtown Network</v>
          </cell>
          <cell r="I2675" t="str">
            <v>Asset Condition</v>
          </cell>
        </row>
        <row r="2676">
          <cell r="A2676" t="str">
            <v>BI_ZBG06</v>
          </cell>
          <cell r="B2676" t="str">
            <v>ZBG06</v>
          </cell>
          <cell r="C2676" t="str">
            <v>BI_ZBG06 - WA Overbuilt Pipe Replacement</v>
          </cell>
          <cell r="D2676" t="str">
            <v>ER_3006</v>
          </cell>
          <cell r="E2676" t="str">
            <v>3006</v>
          </cell>
          <cell r="F2676" t="str">
            <v>ER_3006 - Overbuilt Pipe Replacement Blanket</v>
          </cell>
          <cell r="G2676" t="str">
            <v>Gas Overbuilt Pipe Replacement Program</v>
          </cell>
          <cell r="H2676" t="str">
            <v>Gas Subfunction</v>
          </cell>
          <cell r="I2676" t="str">
            <v>Mandatory &amp; Compliance</v>
          </cell>
        </row>
        <row r="2677">
          <cell r="A2677" t="str">
            <v>BI_ZBG07</v>
          </cell>
          <cell r="B2677" t="str">
            <v>ZBG07</v>
          </cell>
          <cell r="C2677" t="str">
            <v>BI_ZBG07 - Isolated Steel Replacement  WA</v>
          </cell>
          <cell r="D2677" t="str">
            <v>ER_3007</v>
          </cell>
          <cell r="E2677" t="str">
            <v>3007</v>
          </cell>
          <cell r="F2677" t="str">
            <v>ER_3007 - Isolated Steel Replacement</v>
          </cell>
          <cell r="G2677" t="str">
            <v>Gas Isolated Steel Replacement Program</v>
          </cell>
          <cell r="H2677" t="str">
            <v>Gas Subfunction</v>
          </cell>
          <cell r="I2677" t="str">
            <v>Mandatory &amp; Compliance</v>
          </cell>
        </row>
        <row r="2678">
          <cell r="A2678" t="str">
            <v>BI_ZBG11</v>
          </cell>
          <cell r="B2678" t="str">
            <v>ZBG11</v>
          </cell>
          <cell r="C2678" t="str">
            <v>BI_ZBG11 - Gas Revenue Blanket-Spokane</v>
          </cell>
          <cell r="D2678" t="str">
            <v>ER_1001</v>
          </cell>
          <cell r="E2678" t="str">
            <v>1001</v>
          </cell>
          <cell r="F2678" t="str">
            <v>ER_1001 - Gas Revenue Blanket</v>
          </cell>
          <cell r="G2678" t="str">
            <v>New Revenue - Growth</v>
          </cell>
          <cell r="H2678" t="str">
            <v>Growth Subfunction</v>
          </cell>
          <cell r="I2678" t="str">
            <v>Customer Requested</v>
          </cell>
        </row>
        <row r="2679">
          <cell r="A2679" t="str">
            <v>BI_ZBG12</v>
          </cell>
          <cell r="B2679" t="str">
            <v>ZBG12</v>
          </cell>
          <cell r="C2679" t="str">
            <v>BI_ZBG12 - Gas Distribution Non Revenue - Spokane</v>
          </cell>
          <cell r="D2679" t="str">
            <v>ER_3005</v>
          </cell>
          <cell r="E2679" t="str">
            <v>3005</v>
          </cell>
          <cell r="F2679" t="str">
            <v>ER_3005 - Gas Distribution Non-Revenue Blanket</v>
          </cell>
          <cell r="G2679" t="str">
            <v>Gas Non-Revenue Program</v>
          </cell>
          <cell r="H2679" t="str">
            <v>Gas Subfunction</v>
          </cell>
          <cell r="I2679" t="str">
            <v>Failed Plant &amp; Operations</v>
          </cell>
        </row>
        <row r="2680">
          <cell r="A2680" t="str">
            <v>BI_ZBG15</v>
          </cell>
          <cell r="B2680" t="str">
            <v>ZBG15</v>
          </cell>
          <cell r="C2680" t="str">
            <v>BI_ZBG15 - Replace System Reinforcement - Othello</v>
          </cell>
          <cell r="D2680" t="str">
            <v>ER_3000</v>
          </cell>
          <cell r="E2680" t="str">
            <v>3000</v>
          </cell>
          <cell r="F2680" t="str">
            <v>ER_3000 - Gas Reinforce-Minor Blanket</v>
          </cell>
          <cell r="G2680" t="str">
            <v>Gas Reinforcement Program</v>
          </cell>
          <cell r="H2680" t="str">
            <v>Gas Subfunction</v>
          </cell>
          <cell r="I2680" t="str">
            <v>Performance &amp; Capacity</v>
          </cell>
        </row>
        <row r="2681">
          <cell r="A2681" t="str">
            <v>BI_ZBG16</v>
          </cell>
          <cell r="B2681" t="str">
            <v>ZBG16</v>
          </cell>
          <cell r="C2681" t="str">
            <v>BI_ZBG16 - Replace Deteriorated Gas System - Davenport</v>
          </cell>
          <cell r="D2681" t="str">
            <v>ER_3001</v>
          </cell>
          <cell r="E2681" t="str">
            <v>3001</v>
          </cell>
          <cell r="F2681" t="str">
            <v>ER_3001 - Replace Deteriorating Gas System</v>
          </cell>
          <cell r="G2681" t="str">
            <v>Gas Deteriorated Steel Pipe Replacement Program</v>
          </cell>
          <cell r="H2681" t="str">
            <v>Gas Subfunction</v>
          </cell>
          <cell r="I2681" t="str">
            <v>Asset Condition</v>
          </cell>
        </row>
        <row r="2682">
          <cell r="A2682" t="str">
            <v>BI_ZBG23</v>
          </cell>
          <cell r="B2682" t="str">
            <v>ZBG23</v>
          </cell>
          <cell r="C2682" t="str">
            <v>BI_ZBG23 - Gas System-Spokane</v>
          </cell>
          <cell r="D2682" t="str">
            <v>ER_3003</v>
          </cell>
          <cell r="E2682" t="str">
            <v>3003</v>
          </cell>
          <cell r="F2682" t="str">
            <v>ER_3003 - Gas Replace-St&amp;Hwy</v>
          </cell>
          <cell r="G2682" t="str">
            <v>Gas Replacement Street and Highway Program</v>
          </cell>
          <cell r="H2682" t="str">
            <v>Gas Subfunction</v>
          </cell>
          <cell r="I2682" t="str">
            <v>Mandatory &amp; Compliance</v>
          </cell>
        </row>
        <row r="2683">
          <cell r="A2683" t="str">
            <v>BI_ZBO05</v>
          </cell>
          <cell r="B2683" t="str">
            <v>ZBO05</v>
          </cell>
          <cell r="C2683" t="str">
            <v>BI_ZBO05 - Electric Transmission Plant-Storm Othello</v>
          </cell>
          <cell r="D2683" t="str">
            <v>ER_2051</v>
          </cell>
          <cell r="E2683" t="str">
            <v>2051</v>
          </cell>
          <cell r="F2683" t="str">
            <v>ER_2051 - Electric Transmission Plant-Storm</v>
          </cell>
          <cell r="G2683" t="str">
            <v>Electric Storm</v>
          </cell>
          <cell r="H2683" t="str">
            <v>T&amp;D Operations</v>
          </cell>
          <cell r="I2683" t="str">
            <v>Failed Plant &amp; Operations</v>
          </cell>
        </row>
        <row r="2684">
          <cell r="A2684" t="str">
            <v>BI_ZBO10</v>
          </cell>
          <cell r="B2684" t="str">
            <v>ZBO10</v>
          </cell>
          <cell r="C2684" t="str">
            <v>BI_ZBO10 - Elect Revenue Blanket - Othello</v>
          </cell>
          <cell r="D2684" t="str">
            <v>ER_1000</v>
          </cell>
          <cell r="E2684" t="str">
            <v>1000</v>
          </cell>
          <cell r="F2684" t="str">
            <v>ER_1000 - Electric Revenue Blanket</v>
          </cell>
          <cell r="G2684" t="str">
            <v>New Revenue - Growth</v>
          </cell>
          <cell r="H2684" t="str">
            <v>Growth Subfunction</v>
          </cell>
          <cell r="I2684" t="str">
            <v>Customer Requested</v>
          </cell>
        </row>
        <row r="2685">
          <cell r="A2685" t="str">
            <v>BI_ZBO11</v>
          </cell>
          <cell r="B2685" t="str">
            <v>ZBO11</v>
          </cell>
          <cell r="C2685" t="str">
            <v>BI_ZBO11 - Gas Revenue Blanket-Othello</v>
          </cell>
          <cell r="D2685" t="str">
            <v>ER_1001</v>
          </cell>
          <cell r="E2685" t="str">
            <v>1001</v>
          </cell>
          <cell r="F2685" t="str">
            <v>ER_1001 - Gas Revenue Blanket</v>
          </cell>
          <cell r="G2685" t="str">
            <v>New Revenue - Growth</v>
          </cell>
          <cell r="H2685" t="str">
            <v>Growth Subfunction</v>
          </cell>
          <cell r="I2685" t="str">
            <v>Customer Requested</v>
          </cell>
        </row>
        <row r="2686">
          <cell r="A2686" t="str">
            <v>BI_ZBO12</v>
          </cell>
          <cell r="B2686" t="str">
            <v>ZBO12</v>
          </cell>
          <cell r="C2686" t="str">
            <v>BI_ZBO12 - Gas Distribution Non Revenue - Othello</v>
          </cell>
          <cell r="D2686" t="str">
            <v>ER_3005</v>
          </cell>
          <cell r="E2686" t="str">
            <v>3005</v>
          </cell>
          <cell r="F2686" t="str">
            <v>ER_3005 - Gas Distribution Non-Revenue Blanket</v>
          </cell>
          <cell r="G2686" t="str">
            <v>Gas Non-Revenue Program</v>
          </cell>
          <cell r="H2686" t="str">
            <v>Gas Subfunction</v>
          </cell>
          <cell r="I2686" t="str">
            <v>Failed Plant &amp; Operations</v>
          </cell>
        </row>
        <row r="2687">
          <cell r="A2687" t="str">
            <v>BI_ZBO16</v>
          </cell>
          <cell r="B2687" t="str">
            <v>ZBO16</v>
          </cell>
          <cell r="C2687" t="str">
            <v>BI_ZBO16 - Replace Deteriorated Gas System - Othello</v>
          </cell>
          <cell r="D2687" t="str">
            <v>ER_3001</v>
          </cell>
          <cell r="E2687" t="str">
            <v>3001</v>
          </cell>
          <cell r="F2687" t="str">
            <v>ER_3001 - Replace Deteriorating Gas System</v>
          </cell>
          <cell r="G2687" t="str">
            <v>Gas Deteriorated Steel Pipe Replacement Program</v>
          </cell>
          <cell r="H2687" t="str">
            <v>Gas Subfunction</v>
          </cell>
          <cell r="I2687" t="str">
            <v>Asset Condition</v>
          </cell>
        </row>
        <row r="2688">
          <cell r="A2688" t="str">
            <v>BI_ZBO23</v>
          </cell>
          <cell r="B2688" t="str">
            <v>ZBO23</v>
          </cell>
          <cell r="C2688" t="str">
            <v>BI_ZBO23 - Relocate Due to St&amp;Hwy Work - Othello</v>
          </cell>
          <cell r="D2688" t="str">
            <v>ER_3003</v>
          </cell>
          <cell r="E2688" t="str">
            <v>3003</v>
          </cell>
          <cell r="F2688" t="str">
            <v>ER_3003 - Gas Replace-St&amp;Hwy</v>
          </cell>
          <cell r="G2688" t="str">
            <v>Gas Replacement Street and Highway Program</v>
          </cell>
          <cell r="H2688" t="str">
            <v>Gas Subfunction</v>
          </cell>
          <cell r="I2688" t="str">
            <v>Mandatory &amp; Compliance</v>
          </cell>
        </row>
        <row r="2689">
          <cell r="A2689" t="str">
            <v>BI_ZBO24</v>
          </cell>
          <cell r="B2689" t="str">
            <v>ZBO24</v>
          </cell>
          <cell r="C2689" t="str">
            <v>BI_ZBO24 - Industrial Gas Customers-Minor Blanket</v>
          </cell>
          <cell r="D2689" t="str">
            <v>ER_1052</v>
          </cell>
          <cell r="E2689" t="str">
            <v>1052</v>
          </cell>
          <cell r="F2689" t="str">
            <v>ER_1052 - Industrial Gas Customer Minor Blanket</v>
          </cell>
          <cell r="G2689" t="str">
            <v>New Revenue - Growth</v>
          </cell>
          <cell r="H2689" t="str">
            <v>Growth Subfunction</v>
          </cell>
          <cell r="I2689" t="str">
            <v>Customer Requested</v>
          </cell>
        </row>
        <row r="2690">
          <cell r="A2690" t="str">
            <v>BI_ZBO30</v>
          </cell>
          <cell r="B2690" t="str">
            <v>ZBO30</v>
          </cell>
          <cell r="C2690" t="str">
            <v>BI_ZBO30 - St Light Blanket - Othello</v>
          </cell>
          <cell r="D2690" t="str">
            <v>ER_1004</v>
          </cell>
          <cell r="E2690" t="str">
            <v>1004</v>
          </cell>
          <cell r="F2690" t="str">
            <v>ER_1004 - Street Lt Minor Blanket</v>
          </cell>
          <cell r="G2690" t="str">
            <v>New Revenue - Growth</v>
          </cell>
          <cell r="H2690" t="str">
            <v>Growth Subfunction</v>
          </cell>
          <cell r="I2690" t="str">
            <v>Customer Requested</v>
          </cell>
        </row>
        <row r="2691">
          <cell r="A2691" t="str">
            <v>BI_ZBO33</v>
          </cell>
          <cell r="B2691" t="str">
            <v>ZBO33</v>
          </cell>
          <cell r="C2691" t="str">
            <v>BI_ZBO33 - Elect UG Replacement - Othello</v>
          </cell>
          <cell r="D2691" t="str">
            <v>ER_2054</v>
          </cell>
          <cell r="E2691" t="str">
            <v>2054</v>
          </cell>
          <cell r="F2691" t="str">
            <v>ER_2054 - Electric Underground Replacement</v>
          </cell>
          <cell r="G2691" t="str">
            <v>Primary URD Cable Replacement</v>
          </cell>
          <cell r="H2691" t="str">
            <v>T&amp;D Operations</v>
          </cell>
          <cell r="I2691" t="str">
            <v>Asset Condition</v>
          </cell>
        </row>
        <row r="2692">
          <cell r="A2692" t="str">
            <v>BI_ZBO34</v>
          </cell>
          <cell r="B2692" t="str">
            <v>ZBO34</v>
          </cell>
          <cell r="C2692" t="str">
            <v>BI_ZBO34 - Elect Distr Blanket - Othello</v>
          </cell>
          <cell r="D2692" t="str">
            <v>ER_2055</v>
          </cell>
          <cell r="E2692" t="str">
            <v>2055</v>
          </cell>
          <cell r="F2692" t="str">
            <v>ER_2055 - Electric Distribution Minor Blanket</v>
          </cell>
          <cell r="G2692" t="str">
            <v>Distribution Minor Rebuild</v>
          </cell>
          <cell r="H2692" t="str">
            <v>T&amp;D Operations</v>
          </cell>
          <cell r="I2692" t="str">
            <v>Asset Condition</v>
          </cell>
        </row>
        <row r="2693">
          <cell r="A2693" t="str">
            <v>BI_ZBO35</v>
          </cell>
          <cell r="B2693" t="str">
            <v>ZBO35</v>
          </cell>
          <cell r="C2693" t="str">
            <v>BI_ZBO35 - Distr Line Reloc - Othello</v>
          </cell>
          <cell r="D2693" t="str">
            <v>ER_2056</v>
          </cell>
          <cell r="E2693" t="str">
            <v>2056</v>
          </cell>
          <cell r="F2693" t="str">
            <v>ER_2056 - Distribution Line Relocations</v>
          </cell>
          <cell r="G2693" t="str">
            <v>Elec Relocation and Replacement Program</v>
          </cell>
          <cell r="H2693" t="str">
            <v>T&amp;D Operations</v>
          </cell>
          <cell r="I2693" t="str">
            <v>Mandatory &amp; Compliance</v>
          </cell>
        </row>
        <row r="2694">
          <cell r="A2694" t="str">
            <v>BI_ZBO37</v>
          </cell>
          <cell r="B2694" t="str">
            <v>ZBO37</v>
          </cell>
          <cell r="C2694" t="str">
            <v>BI_ZBO37 - Area Light Blanket - Othello</v>
          </cell>
          <cell r="D2694" t="str">
            <v>ER_1005</v>
          </cell>
          <cell r="E2694" t="str">
            <v>1005</v>
          </cell>
          <cell r="F2694" t="str">
            <v>ER_1005 - Area Light Minor Blanket</v>
          </cell>
          <cell r="G2694" t="str">
            <v>New Revenue - Growth</v>
          </cell>
          <cell r="H2694" t="str">
            <v>Growth Subfunction</v>
          </cell>
          <cell r="I2694" t="str">
            <v>Customer Requested</v>
          </cell>
        </row>
        <row r="2695">
          <cell r="A2695" t="str">
            <v>BI_ZBO52</v>
          </cell>
          <cell r="B2695" t="str">
            <v>ZBO52</v>
          </cell>
          <cell r="C2695" t="str">
            <v>BI_ZBO52 - Failed Electric Dist Plant-Storm Othello</v>
          </cell>
          <cell r="D2695" t="str">
            <v>ER_2059</v>
          </cell>
          <cell r="E2695" t="str">
            <v>2059</v>
          </cell>
          <cell r="F2695" t="str">
            <v>ER_2059 - Failed Electric Dist Plant-Storm</v>
          </cell>
          <cell r="G2695" t="str">
            <v>Electric Storm</v>
          </cell>
          <cell r="H2695" t="str">
            <v>T&amp;D Operations</v>
          </cell>
          <cell r="I2695" t="str">
            <v>Failed Plant &amp; Operations</v>
          </cell>
        </row>
        <row r="2696">
          <cell r="A2696" t="str">
            <v>BI_ZBO60</v>
          </cell>
          <cell r="B2696" t="str">
            <v>ZBO60</v>
          </cell>
          <cell r="C2696" t="str">
            <v>BI_ZBO60 - Deteriorated Pole Replacement Othello</v>
          </cell>
          <cell r="D2696" t="str">
            <v>ER_2055</v>
          </cell>
          <cell r="E2696" t="str">
            <v>2055</v>
          </cell>
          <cell r="F2696" t="str">
            <v>ER_2055 - Electric Distribution Minor Blanket</v>
          </cell>
          <cell r="G2696" t="str">
            <v>Distribution Minor Rebuild</v>
          </cell>
          <cell r="H2696" t="str">
            <v>T&amp;D Operations</v>
          </cell>
          <cell r="I2696" t="str">
            <v>Asset Condition</v>
          </cell>
        </row>
        <row r="2697">
          <cell r="A2697" t="str">
            <v>BI_ZBR05</v>
          </cell>
          <cell r="B2697" t="str">
            <v>ZBR05</v>
          </cell>
          <cell r="C2697" t="str">
            <v>BI_ZBR05 - Electric Transmission Plant-Storm Davenport</v>
          </cell>
          <cell r="D2697" t="str">
            <v>ER_2051</v>
          </cell>
          <cell r="E2697" t="str">
            <v>2051</v>
          </cell>
          <cell r="F2697" t="str">
            <v>ER_2051 - Electric Transmission Plant-Storm</v>
          </cell>
          <cell r="G2697" t="str">
            <v>Electric Storm</v>
          </cell>
          <cell r="H2697" t="str">
            <v>T&amp;D Operations</v>
          </cell>
          <cell r="I2697" t="str">
            <v>Failed Plant &amp; Operations</v>
          </cell>
        </row>
        <row r="2698">
          <cell r="A2698" t="str">
            <v>BI_ZBR10</v>
          </cell>
          <cell r="B2698" t="str">
            <v>ZBR10</v>
          </cell>
          <cell r="C2698" t="str">
            <v>BI_ZBR10 - Elect Rev Blanket - Davenport</v>
          </cell>
          <cell r="D2698" t="str">
            <v>ER_1000</v>
          </cell>
          <cell r="E2698" t="str">
            <v>1000</v>
          </cell>
          <cell r="F2698" t="str">
            <v>ER_1000 - Electric Revenue Blanket</v>
          </cell>
          <cell r="G2698" t="str">
            <v>New Revenue - Growth</v>
          </cell>
          <cell r="H2698" t="str">
            <v>Growth Subfunction</v>
          </cell>
          <cell r="I2698" t="str">
            <v>Customer Requested</v>
          </cell>
        </row>
        <row r="2699">
          <cell r="A2699" t="str">
            <v>BI_ZBR11</v>
          </cell>
          <cell r="B2699" t="str">
            <v>ZBR11</v>
          </cell>
          <cell r="C2699" t="str">
            <v>BI_ZBR11 - Gas Revenue Blanket-Davenport</v>
          </cell>
          <cell r="D2699" t="str">
            <v>ER_1001</v>
          </cell>
          <cell r="E2699" t="str">
            <v>1001</v>
          </cell>
          <cell r="F2699" t="str">
            <v>ER_1001 - Gas Revenue Blanket</v>
          </cell>
          <cell r="G2699" t="str">
            <v>New Revenue - Growth</v>
          </cell>
          <cell r="H2699" t="str">
            <v>Growth Subfunction</v>
          </cell>
          <cell r="I2699" t="str">
            <v>Customer Requested</v>
          </cell>
        </row>
        <row r="2700">
          <cell r="A2700" t="str">
            <v>BI_ZBR12</v>
          </cell>
          <cell r="B2700" t="str">
            <v>ZBR12</v>
          </cell>
          <cell r="C2700" t="str">
            <v>BI_ZBR12 - Gas Distribution Non Revenue - Davenport</v>
          </cell>
          <cell r="D2700" t="str">
            <v>ER_3005</v>
          </cell>
          <cell r="E2700" t="str">
            <v>3005</v>
          </cell>
          <cell r="F2700" t="str">
            <v>ER_3005 - Gas Distribution Non-Revenue Blanket</v>
          </cell>
          <cell r="G2700" t="str">
            <v>Gas Non-Revenue Program</v>
          </cell>
          <cell r="H2700" t="str">
            <v>Gas Subfunction</v>
          </cell>
          <cell r="I2700" t="str">
            <v>Failed Plant &amp; Operations</v>
          </cell>
        </row>
        <row r="2701">
          <cell r="A2701" t="str">
            <v>BI_ZBR15</v>
          </cell>
          <cell r="B2701" t="str">
            <v>ZBR15</v>
          </cell>
          <cell r="C2701" t="str">
            <v>BI_ZBR15 - Replace System Reinforcement - Davenport</v>
          </cell>
          <cell r="D2701" t="str">
            <v>ER_3000</v>
          </cell>
          <cell r="E2701" t="str">
            <v>3000</v>
          </cell>
          <cell r="F2701" t="str">
            <v>ER_3000 - Gas Reinforce-Minor Blanket</v>
          </cell>
          <cell r="G2701" t="str">
            <v>Gas Reinforcement Program</v>
          </cell>
          <cell r="H2701" t="str">
            <v>Gas Subfunction</v>
          </cell>
          <cell r="I2701" t="str">
            <v>Performance &amp; Capacity</v>
          </cell>
        </row>
        <row r="2702">
          <cell r="A2702" t="str">
            <v>BI_ZBR23</v>
          </cell>
          <cell r="B2702" t="str">
            <v>ZBR23</v>
          </cell>
          <cell r="C2702" t="str">
            <v>BI_ZBR23 - Relocate Due to St&amp;Hwy Work - Davenport</v>
          </cell>
          <cell r="D2702" t="str">
            <v>ER_3003</v>
          </cell>
          <cell r="E2702" t="str">
            <v>3003</v>
          </cell>
          <cell r="F2702" t="str">
            <v>ER_3003 - Gas Replace-St&amp;Hwy</v>
          </cell>
          <cell r="G2702" t="str">
            <v>Gas Replacement Street and Highway Program</v>
          </cell>
          <cell r="H2702" t="str">
            <v>Gas Subfunction</v>
          </cell>
          <cell r="I2702" t="str">
            <v>Mandatory &amp; Compliance</v>
          </cell>
        </row>
        <row r="2703">
          <cell r="A2703" t="str">
            <v>BI_ZBR30</v>
          </cell>
          <cell r="B2703" t="str">
            <v>ZBR30</v>
          </cell>
          <cell r="C2703" t="str">
            <v>BI_ZBR30 - St Light Blanket - Davenport</v>
          </cell>
          <cell r="D2703" t="str">
            <v>ER_1004</v>
          </cell>
          <cell r="E2703" t="str">
            <v>1004</v>
          </cell>
          <cell r="F2703" t="str">
            <v>ER_1004 - Street Lt Minor Blanket</v>
          </cell>
          <cell r="G2703" t="str">
            <v>New Revenue - Growth</v>
          </cell>
          <cell r="H2703" t="str">
            <v>Growth Subfunction</v>
          </cell>
          <cell r="I2703" t="str">
            <v>Customer Requested</v>
          </cell>
        </row>
        <row r="2704">
          <cell r="A2704" t="str">
            <v>BI_ZBR31</v>
          </cell>
          <cell r="B2704" t="str">
            <v>ZBR31</v>
          </cell>
          <cell r="C2704" t="str">
            <v>BI_ZBR31 - LED Streetlight Change Out Blanket - Davenport</v>
          </cell>
          <cell r="D2704" t="str">
            <v>ER_2584</v>
          </cell>
          <cell r="E2704" t="str">
            <v>2584</v>
          </cell>
          <cell r="F2704" t="str">
            <v>ER_2584 - LED Change-Out Program</v>
          </cell>
          <cell r="G2704" t="str">
            <v>LED Change-Out Program</v>
          </cell>
          <cell r="H2704" t="str">
            <v>T&amp;D Operations</v>
          </cell>
          <cell r="I2704" t="str">
            <v>Asset Condition</v>
          </cell>
        </row>
        <row r="2705">
          <cell r="A2705" t="str">
            <v>BI_ZBR33</v>
          </cell>
          <cell r="B2705" t="str">
            <v>ZBR33</v>
          </cell>
          <cell r="C2705" t="str">
            <v>BI_ZBR33 - Elect UG Replace Blanket - Davenport</v>
          </cell>
          <cell r="D2705" t="str">
            <v>ER_2054</v>
          </cell>
          <cell r="E2705" t="str">
            <v>2054</v>
          </cell>
          <cell r="F2705" t="str">
            <v>ER_2054 - Electric Underground Replacement</v>
          </cell>
          <cell r="G2705" t="str">
            <v>Primary URD Cable Replacement</v>
          </cell>
          <cell r="H2705" t="str">
            <v>T&amp;D Operations</v>
          </cell>
          <cell r="I2705" t="str">
            <v>Asset Condition</v>
          </cell>
        </row>
        <row r="2706">
          <cell r="A2706" t="str">
            <v>BI_ZBR34</v>
          </cell>
          <cell r="B2706" t="str">
            <v>ZBR34</v>
          </cell>
          <cell r="C2706" t="str">
            <v>BI_ZBR34 - Elect Distr Blanket - Davenport</v>
          </cell>
          <cell r="D2706" t="str">
            <v>ER_2055</v>
          </cell>
          <cell r="E2706" t="str">
            <v>2055</v>
          </cell>
          <cell r="F2706" t="str">
            <v>ER_2055 - Electric Distribution Minor Blanket</v>
          </cell>
          <cell r="G2706" t="str">
            <v>Distribution Minor Rebuild</v>
          </cell>
          <cell r="H2706" t="str">
            <v>T&amp;D Operations</v>
          </cell>
          <cell r="I2706" t="str">
            <v>Asset Condition</v>
          </cell>
        </row>
        <row r="2707">
          <cell r="A2707" t="str">
            <v>BI_ZBR35</v>
          </cell>
          <cell r="B2707" t="str">
            <v>ZBR35</v>
          </cell>
          <cell r="C2707" t="str">
            <v>BI_ZBR35 - Distr Line Reloc - Davenport</v>
          </cell>
          <cell r="D2707" t="str">
            <v>ER_2056</v>
          </cell>
          <cell r="E2707" t="str">
            <v>2056</v>
          </cell>
          <cell r="F2707" t="str">
            <v>ER_2056 - Distribution Line Relocations</v>
          </cell>
          <cell r="G2707" t="str">
            <v>Elec Relocation and Replacement Program</v>
          </cell>
          <cell r="H2707" t="str">
            <v>T&amp;D Operations</v>
          </cell>
          <cell r="I2707" t="str">
            <v>Mandatory &amp; Compliance</v>
          </cell>
        </row>
        <row r="2708">
          <cell r="A2708" t="str">
            <v>BI_ZBR37</v>
          </cell>
          <cell r="B2708" t="str">
            <v>ZBR37</v>
          </cell>
          <cell r="C2708" t="str">
            <v>BI_ZBR37 - Area Light Blanket - Davenport</v>
          </cell>
          <cell r="D2708" t="str">
            <v>ER_1005</v>
          </cell>
          <cell r="E2708" t="str">
            <v>1005</v>
          </cell>
          <cell r="F2708" t="str">
            <v>ER_1005 - Area Light Minor Blanket</v>
          </cell>
          <cell r="G2708" t="str">
            <v>New Revenue - Growth</v>
          </cell>
          <cell r="H2708" t="str">
            <v>Growth Subfunction</v>
          </cell>
          <cell r="I2708" t="str">
            <v>Customer Requested</v>
          </cell>
        </row>
        <row r="2709">
          <cell r="A2709" t="str">
            <v>BI_ZBR52</v>
          </cell>
          <cell r="B2709" t="str">
            <v>ZBR52</v>
          </cell>
          <cell r="C2709" t="str">
            <v>BI_ZBR52 - Failed Electric Dist Plant-Storm Davenport</v>
          </cell>
          <cell r="D2709" t="str">
            <v>ER_2059</v>
          </cell>
          <cell r="E2709" t="str">
            <v>2059</v>
          </cell>
          <cell r="F2709" t="str">
            <v>ER_2059 - Failed Electric Dist Plant-Storm</v>
          </cell>
          <cell r="G2709" t="str">
            <v>Electric Storm</v>
          </cell>
          <cell r="H2709" t="str">
            <v>T&amp;D Operations</v>
          </cell>
          <cell r="I2709" t="str">
            <v>Failed Plant &amp; Operations</v>
          </cell>
        </row>
        <row r="2710">
          <cell r="A2710" t="str">
            <v>BI_ZBR60</v>
          </cell>
          <cell r="B2710" t="str">
            <v>ZBR60</v>
          </cell>
          <cell r="C2710" t="str">
            <v>BI_ZBR60 - Deteriorated Pole Replacement Davenport</v>
          </cell>
          <cell r="D2710" t="str">
            <v>ER_2055</v>
          </cell>
          <cell r="E2710" t="str">
            <v>2055</v>
          </cell>
          <cell r="F2710" t="str">
            <v>ER_2055 - Electric Distribution Minor Blanket</v>
          </cell>
          <cell r="G2710" t="str">
            <v>Distribution Minor Rebuild</v>
          </cell>
          <cell r="H2710" t="str">
            <v>T&amp;D Operations</v>
          </cell>
          <cell r="I2710" t="str">
            <v>Asset Condition</v>
          </cell>
        </row>
        <row r="2711">
          <cell r="A2711" t="str">
            <v>BI_ZBW05</v>
          </cell>
          <cell r="B2711" t="str">
            <v>ZBW05</v>
          </cell>
          <cell r="C2711" t="str">
            <v>BI_ZBW05 - Electric Transmission Plant-Storm Colville</v>
          </cell>
          <cell r="D2711" t="str">
            <v>ER_2051</v>
          </cell>
          <cell r="E2711" t="str">
            <v>2051</v>
          </cell>
          <cell r="F2711" t="str">
            <v>ER_2051 - Electric Transmission Plant-Storm</v>
          </cell>
          <cell r="G2711" t="str">
            <v>Electric Storm</v>
          </cell>
          <cell r="H2711" t="str">
            <v>T&amp;D Operations</v>
          </cell>
          <cell r="I2711" t="str">
            <v>Failed Plant &amp; Operations</v>
          </cell>
        </row>
        <row r="2712">
          <cell r="A2712" t="str">
            <v>BI_ZBW10</v>
          </cell>
          <cell r="B2712" t="str">
            <v>ZBW10</v>
          </cell>
          <cell r="C2712" t="str">
            <v>BI_ZBW10 - Elect Revenue Blanket - Colville</v>
          </cell>
          <cell r="D2712" t="str">
            <v>ER_1000</v>
          </cell>
          <cell r="E2712" t="str">
            <v>1000</v>
          </cell>
          <cell r="F2712" t="str">
            <v>ER_1000 - Electric Revenue Blanket</v>
          </cell>
          <cell r="G2712" t="str">
            <v>New Revenue - Growth</v>
          </cell>
          <cell r="H2712" t="str">
            <v>Growth Subfunction</v>
          </cell>
          <cell r="I2712" t="str">
            <v>Customer Requested</v>
          </cell>
        </row>
        <row r="2713">
          <cell r="A2713" t="str">
            <v>BI_ZBW11</v>
          </cell>
          <cell r="B2713" t="str">
            <v>ZBW11</v>
          </cell>
          <cell r="C2713" t="str">
            <v>BI_ZBW11 - Gas Revenue Blanket-Colville</v>
          </cell>
          <cell r="D2713" t="str">
            <v>ER_1001</v>
          </cell>
          <cell r="E2713" t="str">
            <v>1001</v>
          </cell>
          <cell r="F2713" t="str">
            <v>ER_1001 - Gas Revenue Blanket</v>
          </cell>
          <cell r="G2713" t="str">
            <v>New Revenue - Growth</v>
          </cell>
          <cell r="H2713" t="str">
            <v>Growth Subfunction</v>
          </cell>
          <cell r="I2713" t="str">
            <v>Customer Requested</v>
          </cell>
        </row>
        <row r="2714">
          <cell r="A2714" t="str">
            <v>BI_ZBW12</v>
          </cell>
          <cell r="B2714" t="str">
            <v>ZBW12</v>
          </cell>
          <cell r="C2714" t="str">
            <v>BI_ZBW12 - Gas Distribution Non Revenue - Colville</v>
          </cell>
          <cell r="D2714" t="str">
            <v>ER_3005</v>
          </cell>
          <cell r="E2714" t="str">
            <v>3005</v>
          </cell>
          <cell r="F2714" t="str">
            <v>ER_3005 - Gas Distribution Non-Revenue Blanket</v>
          </cell>
          <cell r="G2714" t="str">
            <v>Gas Non-Revenue Program</v>
          </cell>
          <cell r="H2714" t="str">
            <v>Gas Subfunction</v>
          </cell>
          <cell r="I2714" t="str">
            <v>Failed Plant &amp; Operations</v>
          </cell>
        </row>
        <row r="2715">
          <cell r="A2715" t="str">
            <v>BI_ZBW15</v>
          </cell>
          <cell r="B2715" t="str">
            <v>ZBW15</v>
          </cell>
          <cell r="C2715" t="str">
            <v>BI_ZBW15 - Replace System Reinforcement - Colville</v>
          </cell>
          <cell r="D2715" t="str">
            <v>ER_3000</v>
          </cell>
          <cell r="E2715" t="str">
            <v>3000</v>
          </cell>
          <cell r="F2715" t="str">
            <v>ER_3000 - Gas Reinforce-Minor Blanket</v>
          </cell>
          <cell r="G2715" t="str">
            <v>Gas Reinforcement Program</v>
          </cell>
          <cell r="H2715" t="str">
            <v>Gas Subfunction</v>
          </cell>
          <cell r="I2715" t="str">
            <v>Performance &amp; Capacity</v>
          </cell>
        </row>
        <row r="2716">
          <cell r="A2716" t="str">
            <v>BI_ZBW16</v>
          </cell>
          <cell r="B2716" t="str">
            <v>ZBW16</v>
          </cell>
          <cell r="C2716" t="str">
            <v>BI_ZBW16 - Replace Deteriorated Gas System - Colville</v>
          </cell>
          <cell r="D2716" t="str">
            <v>ER_3001</v>
          </cell>
          <cell r="E2716" t="str">
            <v>3001</v>
          </cell>
          <cell r="F2716" t="str">
            <v>ER_3001 - Replace Deteriorating Gas System</v>
          </cell>
          <cell r="G2716" t="str">
            <v>Gas Deteriorated Steel Pipe Replacement Program</v>
          </cell>
          <cell r="H2716" t="str">
            <v>Gas Subfunction</v>
          </cell>
          <cell r="I2716" t="str">
            <v>Asset Condition</v>
          </cell>
        </row>
        <row r="2717">
          <cell r="A2717" t="str">
            <v>BI_ZBW17</v>
          </cell>
          <cell r="B2717" t="str">
            <v>ZBW17</v>
          </cell>
          <cell r="C2717" t="str">
            <v>BI_ZBW17 - Gas Regulator Station Reliability - Colville</v>
          </cell>
          <cell r="D2717" t="str">
            <v>ER_3002</v>
          </cell>
          <cell r="E2717" t="str">
            <v>3002</v>
          </cell>
          <cell r="F2717" t="str">
            <v>ER_3002 - Regulator Reliable - Blanket</v>
          </cell>
          <cell r="G2717" t="str">
            <v>Gas Regulator Station Replacement Program</v>
          </cell>
          <cell r="H2717" t="str">
            <v>Gas Subfunction</v>
          </cell>
          <cell r="I2717" t="str">
            <v>Asset Condition</v>
          </cell>
        </row>
        <row r="2718">
          <cell r="A2718" t="str">
            <v>BI_ZBW23</v>
          </cell>
          <cell r="B2718" t="str">
            <v>ZBW23</v>
          </cell>
          <cell r="C2718" t="str">
            <v>BI_ZBW23 - Relocate Due to St&amp;Hwy Work - Colville</v>
          </cell>
          <cell r="D2718" t="str">
            <v>ER_3003</v>
          </cell>
          <cell r="E2718" t="str">
            <v>3003</v>
          </cell>
          <cell r="F2718" t="str">
            <v>ER_3003 - Gas Replace-St&amp;Hwy</v>
          </cell>
          <cell r="G2718" t="str">
            <v>Gas Replacement Street and Highway Program</v>
          </cell>
          <cell r="H2718" t="str">
            <v>Gas Subfunction</v>
          </cell>
          <cell r="I2718" t="str">
            <v>Mandatory &amp; Compliance</v>
          </cell>
        </row>
        <row r="2719">
          <cell r="A2719" t="str">
            <v>BI_ZBW30</v>
          </cell>
          <cell r="B2719" t="str">
            <v>ZBW30</v>
          </cell>
          <cell r="C2719" t="str">
            <v>BI_ZBW30 - St Light Blanket - Colville</v>
          </cell>
          <cell r="D2719" t="str">
            <v>ER_1004</v>
          </cell>
          <cell r="E2719" t="str">
            <v>1004</v>
          </cell>
          <cell r="F2719" t="str">
            <v>ER_1004 - Street Lt Minor Blanket</v>
          </cell>
          <cell r="G2719" t="str">
            <v>New Revenue - Growth</v>
          </cell>
          <cell r="H2719" t="str">
            <v>Growth Subfunction</v>
          </cell>
          <cell r="I2719" t="str">
            <v>Customer Requested</v>
          </cell>
        </row>
        <row r="2720">
          <cell r="A2720" t="str">
            <v>BI_ZBW31</v>
          </cell>
          <cell r="B2720" t="str">
            <v>ZBW31</v>
          </cell>
          <cell r="C2720" t="str">
            <v>BI_ZBW31 - LED Streetlight Change Out Blanket - Colville</v>
          </cell>
          <cell r="D2720" t="str">
            <v>ER_2584</v>
          </cell>
          <cell r="E2720" t="str">
            <v>2584</v>
          </cell>
          <cell r="F2720" t="str">
            <v>ER_2584 - LED Change-Out Program</v>
          </cell>
          <cell r="G2720" t="str">
            <v>LED Change-Out Program</v>
          </cell>
          <cell r="H2720" t="str">
            <v>T&amp;D Operations</v>
          </cell>
          <cell r="I2720" t="str">
            <v>Asset Condition</v>
          </cell>
        </row>
        <row r="2721">
          <cell r="A2721" t="str">
            <v>BI_ZBW33</v>
          </cell>
          <cell r="B2721" t="str">
            <v>ZBW33</v>
          </cell>
          <cell r="C2721" t="str">
            <v>BI_ZBW33 - Elect UG Replacement - Colville</v>
          </cell>
          <cell r="D2721" t="str">
            <v>ER_2054</v>
          </cell>
          <cell r="E2721" t="str">
            <v>2054</v>
          </cell>
          <cell r="F2721" t="str">
            <v>ER_2054 - Electric Underground Replacement</v>
          </cell>
          <cell r="G2721" t="str">
            <v>Primary URD Cable Replacement</v>
          </cell>
          <cell r="H2721" t="str">
            <v>T&amp;D Operations</v>
          </cell>
          <cell r="I2721" t="str">
            <v>Asset Condition</v>
          </cell>
        </row>
        <row r="2722">
          <cell r="A2722" t="str">
            <v>BI_ZBW34</v>
          </cell>
          <cell r="B2722" t="str">
            <v>ZBW34</v>
          </cell>
          <cell r="C2722" t="str">
            <v>BI_ZBW34 - Elect Distr Blanket - Colville Area</v>
          </cell>
          <cell r="D2722" t="str">
            <v>ER_2055</v>
          </cell>
          <cell r="E2722" t="str">
            <v>2055</v>
          </cell>
          <cell r="F2722" t="str">
            <v>ER_2055 - Electric Distribution Minor Blanket</v>
          </cell>
          <cell r="G2722" t="str">
            <v>Distribution Minor Rebuild</v>
          </cell>
          <cell r="H2722" t="str">
            <v>T&amp;D Operations</v>
          </cell>
          <cell r="I2722" t="str">
            <v>Asset Condition</v>
          </cell>
        </row>
        <row r="2723">
          <cell r="A2723" t="str">
            <v>BI_ZBW35</v>
          </cell>
          <cell r="B2723" t="str">
            <v>ZBW35</v>
          </cell>
          <cell r="C2723" t="str">
            <v>BI_ZBW35 - Distr Line Relocate-Colvill</v>
          </cell>
          <cell r="D2723" t="str">
            <v>ER_2056</v>
          </cell>
          <cell r="E2723" t="str">
            <v>2056</v>
          </cell>
          <cell r="F2723" t="str">
            <v>ER_2056 - Distribution Line Relocations</v>
          </cell>
          <cell r="G2723" t="str">
            <v>Elec Relocation and Replacement Program</v>
          </cell>
          <cell r="H2723" t="str">
            <v>T&amp;D Operations</v>
          </cell>
          <cell r="I2723" t="str">
            <v>Mandatory &amp; Compliance</v>
          </cell>
        </row>
        <row r="2724">
          <cell r="A2724" t="str">
            <v>BI_ZBW37</v>
          </cell>
          <cell r="B2724" t="str">
            <v>ZBW37</v>
          </cell>
          <cell r="C2724" t="str">
            <v>BI_ZBW37 - Area Light Blanket - Colville</v>
          </cell>
          <cell r="D2724" t="str">
            <v>ER_1005</v>
          </cell>
          <cell r="E2724" t="str">
            <v>1005</v>
          </cell>
          <cell r="F2724" t="str">
            <v>ER_1005 - Area Light Minor Blanket</v>
          </cell>
          <cell r="G2724" t="str">
            <v>New Revenue - Growth</v>
          </cell>
          <cell r="H2724" t="str">
            <v>Growth Subfunction</v>
          </cell>
          <cell r="I2724" t="str">
            <v>Customer Requested</v>
          </cell>
        </row>
        <row r="2725">
          <cell r="A2725" t="str">
            <v>BI_ZBW52</v>
          </cell>
          <cell r="B2725" t="str">
            <v>ZBW52</v>
          </cell>
          <cell r="C2725" t="str">
            <v>BI_ZBW52 - Failed Electric Dist Plant-Storm Colville</v>
          </cell>
          <cell r="D2725" t="str">
            <v>ER_2059</v>
          </cell>
          <cell r="E2725" t="str">
            <v>2059</v>
          </cell>
          <cell r="F2725" t="str">
            <v>ER_2059 - Failed Electric Dist Plant-Storm</v>
          </cell>
          <cell r="G2725" t="str">
            <v>Electric Storm</v>
          </cell>
          <cell r="H2725" t="str">
            <v>T&amp;D Operations</v>
          </cell>
          <cell r="I2725" t="str">
            <v>Failed Plant &amp; Operations</v>
          </cell>
        </row>
        <row r="2726">
          <cell r="A2726" t="str">
            <v>BI_ZBW60</v>
          </cell>
          <cell r="B2726" t="str">
            <v>ZBW60</v>
          </cell>
          <cell r="C2726" t="str">
            <v>BI_ZBW60 - Deteriorated Pole Replacement Colville</v>
          </cell>
          <cell r="D2726" t="str">
            <v>ER_2055</v>
          </cell>
          <cell r="E2726" t="str">
            <v>2055</v>
          </cell>
          <cell r="F2726" t="str">
            <v>ER_2055 - Electric Distribution Minor Blanket</v>
          </cell>
          <cell r="G2726" t="str">
            <v>Distribution Minor Rebuild</v>
          </cell>
          <cell r="H2726" t="str">
            <v>T&amp;D Operations</v>
          </cell>
          <cell r="I2726" t="str">
            <v>Asset Condition</v>
          </cell>
        </row>
        <row r="2727">
          <cell r="A2727" t="str">
            <v>BI_ZC024</v>
          </cell>
          <cell r="B2727" t="str">
            <v>ZC024</v>
          </cell>
          <cell r="C2727" t="str">
            <v>BI_ZC024 - Industrial Gas Customer-Minor Blanket</v>
          </cell>
          <cell r="D2727" t="str">
            <v>ER_1052</v>
          </cell>
          <cell r="E2727" t="str">
            <v>1052</v>
          </cell>
          <cell r="F2727" t="str">
            <v>ER_1052 - Industrial Gas Customer Minor Blanket</v>
          </cell>
          <cell r="G2727" t="str">
            <v>New Revenue - Growth</v>
          </cell>
          <cell r="H2727" t="str">
            <v>Growth Subfunction</v>
          </cell>
          <cell r="I2727" t="str">
            <v>Customer Requested</v>
          </cell>
        </row>
        <row r="2728">
          <cell r="A2728" t="str">
            <v>BI_ZCG07</v>
          </cell>
          <cell r="B2728" t="str">
            <v>ZCG07</v>
          </cell>
          <cell r="C2728" t="str">
            <v>BI_ZCG07 - Isolated Steel Replacement ID</v>
          </cell>
          <cell r="D2728" t="str">
            <v>ER_3007</v>
          </cell>
          <cell r="E2728" t="str">
            <v>3007</v>
          </cell>
          <cell r="F2728" t="str">
            <v>ER_3007 - Isolated Steel Replacement</v>
          </cell>
          <cell r="G2728" t="str">
            <v>Gas Isolated Steel Replacement Program</v>
          </cell>
          <cell r="H2728" t="str">
            <v>Gas Subfunction</v>
          </cell>
          <cell r="I2728" t="str">
            <v>Mandatory &amp; Compliance</v>
          </cell>
        </row>
        <row r="2729">
          <cell r="A2729" t="str">
            <v>BI_ZCG15</v>
          </cell>
          <cell r="B2729" t="str">
            <v>ZCG15</v>
          </cell>
          <cell r="C2729" t="str">
            <v>BI_ZCG15 - Replace System Reinforcement - Cd'A</v>
          </cell>
          <cell r="D2729" t="str">
            <v>ER_3000</v>
          </cell>
          <cell r="E2729" t="str">
            <v>3000</v>
          </cell>
          <cell r="F2729" t="str">
            <v>ER_3000 - Gas Reinforce-Minor Blanket</v>
          </cell>
          <cell r="G2729" t="str">
            <v>Gas Reinforcement Program</v>
          </cell>
          <cell r="H2729" t="str">
            <v>Gas Subfunction</v>
          </cell>
          <cell r="I2729" t="str">
            <v>Performance &amp; Capacity</v>
          </cell>
        </row>
        <row r="2730">
          <cell r="A2730" t="str">
            <v>BI_ZCG16</v>
          </cell>
          <cell r="B2730" t="str">
            <v>ZCG16</v>
          </cell>
          <cell r="C2730" t="str">
            <v>BI_ZCG16 - Replace Deteriorated Gas System - Cd'A</v>
          </cell>
          <cell r="D2730" t="str">
            <v>ER_3001</v>
          </cell>
          <cell r="E2730" t="str">
            <v>3001</v>
          </cell>
          <cell r="F2730" t="str">
            <v>ER_3001 - Replace Deteriorating Gas System</v>
          </cell>
          <cell r="G2730" t="str">
            <v>Gas Deteriorated Steel Pipe Replacement Program</v>
          </cell>
          <cell r="H2730" t="str">
            <v>Gas Subfunction</v>
          </cell>
          <cell r="I2730" t="str">
            <v>Asset Condition</v>
          </cell>
        </row>
        <row r="2731">
          <cell r="A2731" t="str">
            <v>BI_ZCG17</v>
          </cell>
          <cell r="B2731" t="str">
            <v>ZCG17</v>
          </cell>
          <cell r="C2731" t="str">
            <v>BI_ZCG17 - Gas Regulator Station Reliability - Cd'A</v>
          </cell>
          <cell r="D2731" t="str">
            <v>ER_3002</v>
          </cell>
          <cell r="E2731" t="str">
            <v>3002</v>
          </cell>
          <cell r="F2731" t="str">
            <v>ER_3002 - Regulator Reliable - Blanket</v>
          </cell>
          <cell r="G2731" t="str">
            <v>Gas Regulator Station Replacement Program</v>
          </cell>
          <cell r="H2731" t="str">
            <v>Gas Subfunction</v>
          </cell>
          <cell r="I2731" t="str">
            <v>Asset Condition</v>
          </cell>
        </row>
        <row r="2732">
          <cell r="A2732" t="str">
            <v>BI_ZCG31</v>
          </cell>
          <cell r="B2732" t="str">
            <v>ZCG31</v>
          </cell>
          <cell r="C2732" t="str">
            <v>BI_ZCG31 - LED Streetlight Change Out Blanket - Grangeville</v>
          </cell>
          <cell r="D2732" t="str">
            <v>ER_2584</v>
          </cell>
          <cell r="E2732" t="str">
            <v>2584</v>
          </cell>
          <cell r="F2732" t="str">
            <v>ER_2584 - LED Change-Out Program</v>
          </cell>
          <cell r="G2732" t="str">
            <v>LED Change-Out Program</v>
          </cell>
          <cell r="H2732" t="str">
            <v>T&amp;D Operations</v>
          </cell>
          <cell r="I2732" t="str">
            <v>Asset Condition</v>
          </cell>
        </row>
        <row r="2733">
          <cell r="A2733" t="str">
            <v>BI_ZCJ05</v>
          </cell>
          <cell r="B2733" t="str">
            <v>ZCJ05</v>
          </cell>
          <cell r="C2733" t="str">
            <v>BI_ZCJ05 - Electric Transmission Plant-Storm CDA</v>
          </cell>
          <cell r="D2733" t="str">
            <v>ER_2051</v>
          </cell>
          <cell r="E2733" t="str">
            <v>2051</v>
          </cell>
          <cell r="F2733" t="str">
            <v>ER_2051 - Electric Transmission Plant-Storm</v>
          </cell>
          <cell r="G2733" t="str">
            <v>Electric Storm</v>
          </cell>
          <cell r="H2733" t="str">
            <v>T&amp;D Operations</v>
          </cell>
          <cell r="I2733" t="str">
            <v>Failed Plant &amp; Operations</v>
          </cell>
        </row>
        <row r="2734">
          <cell r="A2734" t="str">
            <v>BI_ZCJ06</v>
          </cell>
          <cell r="B2734" t="str">
            <v>ZCJ06</v>
          </cell>
          <cell r="C2734" t="str">
            <v>BI_ZCJ06 - ID Overbuilt Pipe Replacement</v>
          </cell>
          <cell r="D2734" t="str">
            <v>ER_3006</v>
          </cell>
          <cell r="E2734" t="str">
            <v>3006</v>
          </cell>
          <cell r="F2734" t="str">
            <v>ER_3006 - Overbuilt Pipe Replacement Blanket</v>
          </cell>
          <cell r="G2734" t="str">
            <v>Gas Overbuilt Pipe Replacement Program</v>
          </cell>
          <cell r="H2734" t="str">
            <v>Gas Subfunction</v>
          </cell>
          <cell r="I2734" t="str">
            <v>Mandatory &amp; Compliance</v>
          </cell>
        </row>
        <row r="2735">
          <cell r="A2735" t="str">
            <v>BI_ZCJ10</v>
          </cell>
          <cell r="B2735" t="str">
            <v>ZCJ10</v>
          </cell>
          <cell r="C2735" t="str">
            <v>BI_ZCJ10 - Elect Revenue Blanket - CDA</v>
          </cell>
          <cell r="D2735" t="str">
            <v>ER_1000</v>
          </cell>
          <cell r="E2735" t="str">
            <v>1000</v>
          </cell>
          <cell r="F2735" t="str">
            <v>ER_1000 - Electric Revenue Blanket</v>
          </cell>
          <cell r="G2735" t="str">
            <v>New Revenue - Growth</v>
          </cell>
          <cell r="H2735" t="str">
            <v>Growth Subfunction</v>
          </cell>
          <cell r="I2735" t="str">
            <v>Customer Requested</v>
          </cell>
        </row>
        <row r="2736">
          <cell r="A2736" t="str">
            <v>BI_ZCJ11</v>
          </cell>
          <cell r="B2736" t="str">
            <v>ZCJ11</v>
          </cell>
          <cell r="C2736" t="str">
            <v>BI_ZCJ11 - Gas Revenue Blanket-Coeur D'Alene</v>
          </cell>
          <cell r="D2736" t="str">
            <v>ER_1001</v>
          </cell>
          <cell r="E2736" t="str">
            <v>1001</v>
          </cell>
          <cell r="F2736" t="str">
            <v>ER_1001 - Gas Revenue Blanket</v>
          </cell>
          <cell r="G2736" t="str">
            <v>New Revenue - Growth</v>
          </cell>
          <cell r="H2736" t="str">
            <v>Growth Subfunction</v>
          </cell>
          <cell r="I2736" t="str">
            <v>Customer Requested</v>
          </cell>
        </row>
        <row r="2737">
          <cell r="A2737" t="str">
            <v>BI_ZCJ12</v>
          </cell>
          <cell r="B2737" t="str">
            <v>ZCJ12</v>
          </cell>
          <cell r="C2737" t="str">
            <v>BI_ZCJ12 - Gas Distribution Non Revenue - Cd'A</v>
          </cell>
          <cell r="D2737" t="str">
            <v>ER_3005</v>
          </cell>
          <cell r="E2737" t="str">
            <v>3005</v>
          </cell>
          <cell r="F2737" t="str">
            <v>ER_3005 - Gas Distribution Non-Revenue Blanket</v>
          </cell>
          <cell r="G2737" t="str">
            <v>Gas Non-Revenue Program</v>
          </cell>
          <cell r="H2737" t="str">
            <v>Gas Subfunction</v>
          </cell>
          <cell r="I2737" t="str">
            <v>Failed Plant &amp; Operations</v>
          </cell>
        </row>
        <row r="2738">
          <cell r="A2738" t="str">
            <v>BI_ZCJ23</v>
          </cell>
          <cell r="B2738" t="str">
            <v>ZCJ23</v>
          </cell>
          <cell r="C2738" t="str">
            <v>BI_ZCJ23 - Relocate Due to St&amp;Hwy Work - Cd'A</v>
          </cell>
          <cell r="D2738" t="str">
            <v>ER_3003</v>
          </cell>
          <cell r="E2738" t="str">
            <v>3003</v>
          </cell>
          <cell r="F2738" t="str">
            <v>ER_3003 - Gas Replace-St&amp;Hwy</v>
          </cell>
          <cell r="G2738" t="str">
            <v>Gas Replacement Street and Highway Program</v>
          </cell>
          <cell r="H2738" t="str">
            <v>Gas Subfunction</v>
          </cell>
          <cell r="I2738" t="str">
            <v>Mandatory &amp; Compliance</v>
          </cell>
        </row>
        <row r="2739">
          <cell r="A2739" t="str">
            <v>BI_ZCJ30</v>
          </cell>
          <cell r="B2739" t="str">
            <v>ZCJ30</v>
          </cell>
          <cell r="C2739" t="str">
            <v>BI_ZCJ30 - St Light Minor Blanket - CDA</v>
          </cell>
          <cell r="D2739" t="str">
            <v>ER_1004</v>
          </cell>
          <cell r="E2739" t="str">
            <v>1004</v>
          </cell>
          <cell r="F2739" t="str">
            <v>ER_1004 - Street Lt Minor Blanket</v>
          </cell>
          <cell r="G2739" t="str">
            <v>New Revenue - Growth</v>
          </cell>
          <cell r="H2739" t="str">
            <v>Growth Subfunction</v>
          </cell>
          <cell r="I2739" t="str">
            <v>Customer Requested</v>
          </cell>
        </row>
        <row r="2740">
          <cell r="A2740" t="str">
            <v>BI_ZCJ31</v>
          </cell>
          <cell r="B2740" t="str">
            <v>ZCJ31</v>
          </cell>
          <cell r="C2740" t="str">
            <v>BI_ZCJ31 - LED Streetlight Change Out Blanket - Coeur d'Alene</v>
          </cell>
          <cell r="D2740" t="str">
            <v>ER_2584</v>
          </cell>
          <cell r="E2740" t="str">
            <v>2584</v>
          </cell>
          <cell r="F2740" t="str">
            <v>ER_2584 - LED Change-Out Program</v>
          </cell>
          <cell r="G2740" t="str">
            <v>LED Change-Out Program</v>
          </cell>
          <cell r="H2740" t="str">
            <v>T&amp;D Operations</v>
          </cell>
          <cell r="I2740" t="str">
            <v>Asset Condition</v>
          </cell>
        </row>
        <row r="2741">
          <cell r="A2741" t="str">
            <v>BI_ZCJ33</v>
          </cell>
          <cell r="B2741" t="str">
            <v>ZCJ33</v>
          </cell>
          <cell r="C2741" t="str">
            <v>BI_ZCJ33 - Elect UG Replace - Coeur D'Alene</v>
          </cell>
          <cell r="D2741" t="str">
            <v>ER_2054</v>
          </cell>
          <cell r="E2741" t="str">
            <v>2054</v>
          </cell>
          <cell r="F2741" t="str">
            <v>ER_2054 - Electric Underground Replacement</v>
          </cell>
          <cell r="G2741" t="str">
            <v>Primary URD Cable Replacement</v>
          </cell>
          <cell r="H2741" t="str">
            <v>T&amp;D Operations</v>
          </cell>
          <cell r="I2741" t="str">
            <v>Asset Condition</v>
          </cell>
        </row>
        <row r="2742">
          <cell r="A2742" t="str">
            <v>BI_ZCJ34</v>
          </cell>
          <cell r="B2742" t="str">
            <v>ZCJ34</v>
          </cell>
          <cell r="C2742" t="str">
            <v>BI_ZCJ34 - Elect Distr Blanket - CDA Area</v>
          </cell>
          <cell r="D2742" t="str">
            <v>ER_2055</v>
          </cell>
          <cell r="E2742" t="str">
            <v>2055</v>
          </cell>
          <cell r="F2742" t="str">
            <v>ER_2055 - Electric Distribution Minor Blanket</v>
          </cell>
          <cell r="G2742" t="str">
            <v>Distribution Minor Rebuild</v>
          </cell>
          <cell r="H2742" t="str">
            <v>T&amp;D Operations</v>
          </cell>
          <cell r="I2742" t="str">
            <v>Asset Condition</v>
          </cell>
        </row>
        <row r="2743">
          <cell r="A2743" t="str">
            <v>BI_ZCJ35</v>
          </cell>
          <cell r="B2743" t="str">
            <v>ZCJ35</v>
          </cell>
          <cell r="C2743" t="str">
            <v>BI_ZCJ35 - Distr Line Relocate-CDA</v>
          </cell>
          <cell r="D2743" t="str">
            <v>ER_2056</v>
          </cell>
          <cell r="E2743" t="str">
            <v>2056</v>
          </cell>
          <cell r="F2743" t="str">
            <v>ER_2056 - Distribution Line Relocations</v>
          </cell>
          <cell r="G2743" t="str">
            <v>Elec Relocation and Replacement Program</v>
          </cell>
          <cell r="H2743" t="str">
            <v>T&amp;D Operations</v>
          </cell>
          <cell r="I2743" t="str">
            <v>Mandatory &amp; Compliance</v>
          </cell>
        </row>
        <row r="2744">
          <cell r="A2744" t="str">
            <v>BI_ZCJ37</v>
          </cell>
          <cell r="B2744" t="str">
            <v>ZCJ37</v>
          </cell>
          <cell r="C2744" t="str">
            <v>BI_ZCJ37 - Area Light Blanket - CDA</v>
          </cell>
          <cell r="D2744" t="str">
            <v>ER_1005</v>
          </cell>
          <cell r="E2744" t="str">
            <v>1005</v>
          </cell>
          <cell r="F2744" t="str">
            <v>ER_1005 - Area Light Minor Blanket</v>
          </cell>
          <cell r="G2744" t="str">
            <v>New Revenue - Growth</v>
          </cell>
          <cell r="H2744" t="str">
            <v>Growth Subfunction</v>
          </cell>
          <cell r="I2744" t="str">
            <v>Customer Requested</v>
          </cell>
        </row>
        <row r="2745">
          <cell r="A2745" t="str">
            <v>BI_ZCJ52</v>
          </cell>
          <cell r="B2745" t="str">
            <v>ZCJ52</v>
          </cell>
          <cell r="C2745" t="str">
            <v>BI_ZCJ52 - Failed Electric Dist Plant-Storm CDA</v>
          </cell>
          <cell r="D2745" t="str">
            <v>ER_2059</v>
          </cell>
          <cell r="E2745" t="str">
            <v>2059</v>
          </cell>
          <cell r="F2745" t="str">
            <v>ER_2059 - Failed Electric Dist Plant-Storm</v>
          </cell>
          <cell r="G2745" t="str">
            <v>Electric Storm</v>
          </cell>
          <cell r="H2745" t="str">
            <v>T&amp;D Operations</v>
          </cell>
          <cell r="I2745" t="str">
            <v>Failed Plant &amp; Operations</v>
          </cell>
        </row>
        <row r="2746">
          <cell r="A2746" t="str">
            <v>BI_ZCJ60</v>
          </cell>
          <cell r="B2746" t="str">
            <v>ZCJ60</v>
          </cell>
          <cell r="C2746" t="str">
            <v>BI_ZCJ60 - Deteriorated Pole Replacement CDA</v>
          </cell>
          <cell r="D2746" t="str">
            <v>ER_2055</v>
          </cell>
          <cell r="E2746" t="str">
            <v>2055</v>
          </cell>
          <cell r="F2746" t="str">
            <v>ER_2055 - Electric Distribution Minor Blanket</v>
          </cell>
          <cell r="G2746" t="str">
            <v>Distribution Minor Rebuild</v>
          </cell>
          <cell r="H2746" t="str">
            <v>T&amp;D Operations</v>
          </cell>
          <cell r="I2746" t="str">
            <v>Asset Condition</v>
          </cell>
        </row>
        <row r="2747">
          <cell r="A2747" t="str">
            <v>BI_ZCM05</v>
          </cell>
          <cell r="B2747" t="str">
            <v>ZCM05</v>
          </cell>
          <cell r="C2747" t="str">
            <v>BI_ZCM05 - Electric Transmission Plant-Storm Kellogg StMaries</v>
          </cell>
          <cell r="D2747" t="str">
            <v>ER_2051</v>
          </cell>
          <cell r="E2747" t="str">
            <v>2051</v>
          </cell>
          <cell r="F2747" t="str">
            <v>ER_2051 - Electric Transmission Plant-Storm</v>
          </cell>
          <cell r="G2747" t="str">
            <v>Electric Storm</v>
          </cell>
          <cell r="H2747" t="str">
            <v>T&amp;D Operations</v>
          </cell>
          <cell r="I2747" t="str">
            <v>Failed Plant &amp; Operations</v>
          </cell>
        </row>
        <row r="2748">
          <cell r="A2748" t="str">
            <v>BI_ZCM10</v>
          </cell>
          <cell r="B2748" t="str">
            <v>ZCM10</v>
          </cell>
          <cell r="C2748" t="str">
            <v>BI_ZCM10 - Elect Revenue Blanket - Kel/Stm</v>
          </cell>
          <cell r="D2748" t="str">
            <v>ER_1000</v>
          </cell>
          <cell r="E2748" t="str">
            <v>1000</v>
          </cell>
          <cell r="F2748" t="str">
            <v>ER_1000 - Electric Revenue Blanket</v>
          </cell>
          <cell r="G2748" t="str">
            <v>New Revenue - Growth</v>
          </cell>
          <cell r="H2748" t="str">
            <v>Growth Subfunction</v>
          </cell>
          <cell r="I2748" t="str">
            <v>Customer Requested</v>
          </cell>
        </row>
        <row r="2749">
          <cell r="A2749" t="str">
            <v>BI_ZCM11</v>
          </cell>
          <cell r="B2749" t="str">
            <v>ZCM11</v>
          </cell>
          <cell r="C2749" t="str">
            <v>BI_ZCM11 - Gas Rev Blanket-Kellogg/St Maries</v>
          </cell>
          <cell r="D2749" t="str">
            <v>ER_1001</v>
          </cell>
          <cell r="E2749" t="str">
            <v>1001</v>
          </cell>
          <cell r="F2749" t="str">
            <v>ER_1001 - Gas Revenue Blanket</v>
          </cell>
          <cell r="G2749" t="str">
            <v>New Revenue - Growth</v>
          </cell>
          <cell r="H2749" t="str">
            <v>Growth Subfunction</v>
          </cell>
          <cell r="I2749" t="str">
            <v>Customer Requested</v>
          </cell>
        </row>
        <row r="2750">
          <cell r="A2750" t="str">
            <v>BI_ZCM12</v>
          </cell>
          <cell r="B2750" t="str">
            <v>ZCM12</v>
          </cell>
          <cell r="C2750" t="str">
            <v>BI_ZCM12 - Gas Distribution Non Revenue - Kellogg</v>
          </cell>
          <cell r="D2750" t="str">
            <v>ER_3005</v>
          </cell>
          <cell r="E2750" t="str">
            <v>3005</v>
          </cell>
          <cell r="F2750" t="str">
            <v>ER_3005 - Gas Distribution Non-Revenue Blanket</v>
          </cell>
          <cell r="G2750" t="str">
            <v>Gas Non-Revenue Program</v>
          </cell>
          <cell r="H2750" t="str">
            <v>Gas Subfunction</v>
          </cell>
          <cell r="I2750" t="str">
            <v>Failed Plant &amp; Operations</v>
          </cell>
        </row>
        <row r="2751">
          <cell r="A2751" t="str">
            <v>BI_ZCM15</v>
          </cell>
          <cell r="B2751" t="str">
            <v>ZCM15</v>
          </cell>
          <cell r="C2751" t="str">
            <v>BI_ZCM15 - Replace System Reinforcement - Kellogg</v>
          </cell>
          <cell r="D2751" t="str">
            <v>ER_3000</v>
          </cell>
          <cell r="E2751" t="str">
            <v>3000</v>
          </cell>
          <cell r="F2751" t="str">
            <v>ER_3000 - Gas Reinforce-Minor Blanket</v>
          </cell>
          <cell r="G2751" t="str">
            <v>Gas Reinforcement Program</v>
          </cell>
          <cell r="H2751" t="str">
            <v>Gas Subfunction</v>
          </cell>
          <cell r="I2751" t="str">
            <v>Performance &amp; Capacity</v>
          </cell>
        </row>
        <row r="2752">
          <cell r="A2752" t="str">
            <v>BI_ZCM17</v>
          </cell>
          <cell r="B2752" t="str">
            <v>ZCM17</v>
          </cell>
          <cell r="C2752" t="str">
            <v>BI_ZCM17 - Gas Regulator Station Reliability - Kellogg</v>
          </cell>
          <cell r="D2752" t="str">
            <v>ER_3002</v>
          </cell>
          <cell r="E2752" t="str">
            <v>3002</v>
          </cell>
          <cell r="F2752" t="str">
            <v>ER_3002 - Regulator Reliable - Blanket</v>
          </cell>
          <cell r="G2752" t="str">
            <v>Gas Regulator Station Replacement Program</v>
          </cell>
          <cell r="H2752" t="str">
            <v>Gas Subfunction</v>
          </cell>
          <cell r="I2752" t="str">
            <v>Asset Condition</v>
          </cell>
        </row>
        <row r="2753">
          <cell r="A2753" t="str">
            <v>BI_ZCM23</v>
          </cell>
          <cell r="B2753" t="str">
            <v>ZCM23</v>
          </cell>
          <cell r="C2753" t="str">
            <v>BI_ZCM23 - Relocate Due to St&amp;Hwy Work- Kellogg</v>
          </cell>
          <cell r="D2753" t="str">
            <v>ER_3003</v>
          </cell>
          <cell r="E2753" t="str">
            <v>3003</v>
          </cell>
          <cell r="F2753" t="str">
            <v>ER_3003 - Gas Replace-St&amp;Hwy</v>
          </cell>
          <cell r="G2753" t="str">
            <v>Gas Replacement Street and Highway Program</v>
          </cell>
          <cell r="H2753" t="str">
            <v>Gas Subfunction</v>
          </cell>
          <cell r="I2753" t="str">
            <v>Mandatory &amp; Compliance</v>
          </cell>
        </row>
        <row r="2754">
          <cell r="A2754" t="str">
            <v>BI_ZCM30</v>
          </cell>
          <cell r="B2754" t="str">
            <v>ZCM30</v>
          </cell>
          <cell r="C2754" t="str">
            <v>BI_ZCM30 - St Light Blanket - Kellogg</v>
          </cell>
          <cell r="D2754" t="str">
            <v>ER_1004</v>
          </cell>
          <cell r="E2754" t="str">
            <v>1004</v>
          </cell>
          <cell r="F2754" t="str">
            <v>ER_1004 - Street Lt Minor Blanket</v>
          </cell>
          <cell r="G2754" t="str">
            <v>New Revenue - Growth</v>
          </cell>
          <cell r="H2754" t="str">
            <v>Growth Subfunction</v>
          </cell>
          <cell r="I2754" t="str">
            <v>Customer Requested</v>
          </cell>
        </row>
        <row r="2755">
          <cell r="A2755" t="str">
            <v>BI_ZCM31</v>
          </cell>
          <cell r="B2755" t="str">
            <v>ZCM31</v>
          </cell>
          <cell r="C2755" t="str">
            <v>BI_ZCM31 - LED Streetlight Change Out Blanket - Kellogg</v>
          </cell>
          <cell r="D2755" t="str">
            <v>ER_2584</v>
          </cell>
          <cell r="E2755" t="str">
            <v>2584</v>
          </cell>
          <cell r="F2755" t="str">
            <v>ER_2584 - LED Change-Out Program</v>
          </cell>
          <cell r="G2755" t="str">
            <v>LED Change-Out Program</v>
          </cell>
          <cell r="H2755" t="str">
            <v>T&amp;D Operations</v>
          </cell>
          <cell r="I2755" t="str">
            <v>Asset Condition</v>
          </cell>
        </row>
        <row r="2756">
          <cell r="A2756" t="str">
            <v>BI_ZCM33</v>
          </cell>
          <cell r="B2756" t="str">
            <v>ZCM33</v>
          </cell>
          <cell r="C2756" t="str">
            <v>BI_ZCM33 - Elect UG Replace - Kellogg</v>
          </cell>
          <cell r="D2756" t="str">
            <v>ER_2054</v>
          </cell>
          <cell r="E2756" t="str">
            <v>2054</v>
          </cell>
          <cell r="F2756" t="str">
            <v>ER_2054 - Electric Underground Replacement</v>
          </cell>
          <cell r="G2756" t="str">
            <v>Primary URD Cable Replacement</v>
          </cell>
          <cell r="H2756" t="str">
            <v>T&amp;D Operations</v>
          </cell>
          <cell r="I2756" t="str">
            <v>Asset Condition</v>
          </cell>
        </row>
        <row r="2757">
          <cell r="A2757" t="str">
            <v>BI_ZCM34</v>
          </cell>
          <cell r="B2757" t="str">
            <v>ZCM34</v>
          </cell>
          <cell r="C2757" t="str">
            <v>BI_ZCM34 - Electr Distr Blanket - Kellogg</v>
          </cell>
          <cell r="D2757" t="str">
            <v>ER_2055</v>
          </cell>
          <cell r="E2757" t="str">
            <v>2055</v>
          </cell>
          <cell r="F2757" t="str">
            <v>ER_2055 - Electric Distribution Minor Blanket</v>
          </cell>
          <cell r="G2757" t="str">
            <v>Distribution Minor Rebuild</v>
          </cell>
          <cell r="H2757" t="str">
            <v>T&amp;D Operations</v>
          </cell>
          <cell r="I2757" t="str">
            <v>Asset Condition</v>
          </cell>
        </row>
        <row r="2758">
          <cell r="A2758" t="str">
            <v>BI_ZCM35</v>
          </cell>
          <cell r="B2758" t="str">
            <v>ZCM35</v>
          </cell>
          <cell r="C2758" t="str">
            <v>BI_ZCM35 - Distr Line Relocate-Kellogg</v>
          </cell>
          <cell r="D2758" t="str">
            <v>ER_2056</v>
          </cell>
          <cell r="E2758" t="str">
            <v>2056</v>
          </cell>
          <cell r="F2758" t="str">
            <v>ER_2056 - Distribution Line Relocations</v>
          </cell>
          <cell r="G2758" t="str">
            <v>Elec Relocation and Replacement Program</v>
          </cell>
          <cell r="H2758" t="str">
            <v>T&amp;D Operations</v>
          </cell>
          <cell r="I2758" t="str">
            <v>Mandatory &amp; Compliance</v>
          </cell>
        </row>
        <row r="2759">
          <cell r="A2759" t="str">
            <v>BI_ZCM37</v>
          </cell>
          <cell r="B2759" t="str">
            <v>ZCM37</v>
          </cell>
          <cell r="C2759" t="str">
            <v>BI_ZCM37 - Area Light Blanket - Kellogg</v>
          </cell>
          <cell r="D2759" t="str">
            <v>ER_1005</v>
          </cell>
          <cell r="E2759" t="str">
            <v>1005</v>
          </cell>
          <cell r="F2759" t="str">
            <v>ER_1005 - Area Light Minor Blanket</v>
          </cell>
          <cell r="G2759" t="str">
            <v>New Revenue - Growth</v>
          </cell>
          <cell r="H2759" t="str">
            <v>Growth Subfunction</v>
          </cell>
          <cell r="I2759" t="str">
            <v>Customer Requested</v>
          </cell>
        </row>
        <row r="2760">
          <cell r="A2760" t="str">
            <v>BI_ZCM52</v>
          </cell>
          <cell r="B2760" t="str">
            <v>ZCM52</v>
          </cell>
          <cell r="C2760" t="str">
            <v>BI_ZCM52 - Failed Electric Dist Plant-Storm Kellogg</v>
          </cell>
          <cell r="D2760" t="str">
            <v>ER_2059</v>
          </cell>
          <cell r="E2760" t="str">
            <v>2059</v>
          </cell>
          <cell r="F2760" t="str">
            <v>ER_2059 - Failed Electric Dist Plant-Storm</v>
          </cell>
          <cell r="G2760" t="str">
            <v>Electric Storm</v>
          </cell>
          <cell r="H2760" t="str">
            <v>T&amp;D Operations</v>
          </cell>
          <cell r="I2760" t="str">
            <v>Failed Plant &amp; Operations</v>
          </cell>
        </row>
        <row r="2761">
          <cell r="A2761" t="str">
            <v>BI_ZCM60</v>
          </cell>
          <cell r="B2761" t="str">
            <v>ZCM60</v>
          </cell>
          <cell r="C2761" t="str">
            <v>BI_ZCM60 - Deteriorated Pole Replacement Kellogg</v>
          </cell>
          <cell r="D2761" t="str">
            <v>ER_2055</v>
          </cell>
          <cell r="E2761" t="str">
            <v>2055</v>
          </cell>
          <cell r="F2761" t="str">
            <v>ER_2055 - Electric Distribution Minor Blanket</v>
          </cell>
          <cell r="G2761" t="str">
            <v>Distribution Minor Rebuild</v>
          </cell>
          <cell r="H2761" t="str">
            <v>T&amp;D Operations</v>
          </cell>
          <cell r="I2761" t="str">
            <v>Asset Condition</v>
          </cell>
        </row>
        <row r="2762">
          <cell r="A2762" t="str">
            <v>BI_ZCS05</v>
          </cell>
          <cell r="B2762" t="str">
            <v>ZCS05</v>
          </cell>
          <cell r="C2762" t="str">
            <v>BI_ZCS05 - Electric Transmission Plant-Storm Sandpoint</v>
          </cell>
          <cell r="D2762" t="str">
            <v>ER_2051</v>
          </cell>
          <cell r="E2762" t="str">
            <v>2051</v>
          </cell>
          <cell r="F2762" t="str">
            <v>ER_2051 - Electric Transmission Plant-Storm</v>
          </cell>
          <cell r="G2762" t="str">
            <v>Electric Storm</v>
          </cell>
          <cell r="H2762" t="str">
            <v>T&amp;D Operations</v>
          </cell>
          <cell r="I2762" t="str">
            <v>Failed Plant &amp; Operations</v>
          </cell>
        </row>
        <row r="2763">
          <cell r="A2763" t="str">
            <v>BI_ZCS10</v>
          </cell>
          <cell r="B2763" t="str">
            <v>ZCS10</v>
          </cell>
          <cell r="C2763" t="str">
            <v>BI_ZCS10 - Elect Revenue Blanket - Sandpoint</v>
          </cell>
          <cell r="D2763" t="str">
            <v>ER_1000</v>
          </cell>
          <cell r="E2763" t="str">
            <v>1000</v>
          </cell>
          <cell r="F2763" t="str">
            <v>ER_1000 - Electric Revenue Blanket</v>
          </cell>
          <cell r="G2763" t="str">
            <v>New Revenue - Growth</v>
          </cell>
          <cell r="H2763" t="str">
            <v>Growth Subfunction</v>
          </cell>
          <cell r="I2763" t="str">
            <v>Customer Requested</v>
          </cell>
        </row>
        <row r="2764">
          <cell r="A2764" t="str">
            <v>BI_ZCS11</v>
          </cell>
          <cell r="B2764" t="str">
            <v>ZCS11</v>
          </cell>
          <cell r="C2764" t="str">
            <v>BI_ZCS11 - Gas Revenue Blanket-Sandpoint</v>
          </cell>
          <cell r="D2764" t="str">
            <v>ER_1001</v>
          </cell>
          <cell r="E2764" t="str">
            <v>1001</v>
          </cell>
          <cell r="F2764" t="str">
            <v>ER_1001 - Gas Revenue Blanket</v>
          </cell>
          <cell r="G2764" t="str">
            <v>New Revenue - Growth</v>
          </cell>
          <cell r="H2764" t="str">
            <v>Growth Subfunction</v>
          </cell>
          <cell r="I2764" t="str">
            <v>Customer Requested</v>
          </cell>
        </row>
        <row r="2765">
          <cell r="A2765" t="str">
            <v>BI_ZCS12</v>
          </cell>
          <cell r="B2765" t="str">
            <v>ZCS12</v>
          </cell>
          <cell r="C2765" t="str">
            <v>BI_ZCS12 - Gas Distribution Non Revenue - Sandpoint</v>
          </cell>
          <cell r="D2765" t="str">
            <v>ER_3005</v>
          </cell>
          <cell r="E2765" t="str">
            <v>3005</v>
          </cell>
          <cell r="F2765" t="str">
            <v>ER_3005 - Gas Distribution Non-Revenue Blanket</v>
          </cell>
          <cell r="G2765" t="str">
            <v>Gas Non-Revenue Program</v>
          </cell>
          <cell r="H2765" t="str">
            <v>Gas Subfunction</v>
          </cell>
          <cell r="I2765" t="str">
            <v>Failed Plant &amp; Operations</v>
          </cell>
        </row>
        <row r="2766">
          <cell r="A2766" t="str">
            <v>BI_ZCS15</v>
          </cell>
          <cell r="B2766" t="str">
            <v>ZCS15</v>
          </cell>
          <cell r="C2766" t="str">
            <v>BI_ZCS15 - Replace System Reinforcement - Sandpoint</v>
          </cell>
          <cell r="D2766" t="str">
            <v>ER_3000</v>
          </cell>
          <cell r="E2766" t="str">
            <v>3000</v>
          </cell>
          <cell r="F2766" t="str">
            <v>ER_3000 - Gas Reinforce-Minor Blanket</v>
          </cell>
          <cell r="G2766" t="str">
            <v>Gas Reinforcement Program</v>
          </cell>
          <cell r="H2766" t="str">
            <v>Gas Subfunction</v>
          </cell>
          <cell r="I2766" t="str">
            <v>Performance &amp; Capacity</v>
          </cell>
        </row>
        <row r="2767">
          <cell r="A2767" t="str">
            <v>BI_ZCS23</v>
          </cell>
          <cell r="B2767" t="str">
            <v>ZCS23</v>
          </cell>
          <cell r="C2767" t="str">
            <v>BI_ZCS23 - Relocate Due to St&amp;Hwy Work - Sandpoint</v>
          </cell>
          <cell r="D2767" t="str">
            <v>ER_3003</v>
          </cell>
          <cell r="E2767" t="str">
            <v>3003</v>
          </cell>
          <cell r="F2767" t="str">
            <v>ER_3003 - Gas Replace-St&amp;Hwy</v>
          </cell>
          <cell r="G2767" t="str">
            <v>Gas Replacement Street and Highway Program</v>
          </cell>
          <cell r="H2767" t="str">
            <v>Gas Subfunction</v>
          </cell>
          <cell r="I2767" t="str">
            <v>Mandatory &amp; Compliance</v>
          </cell>
        </row>
        <row r="2768">
          <cell r="A2768" t="str">
            <v>BI_ZCS30</v>
          </cell>
          <cell r="B2768" t="str">
            <v>ZCS30</v>
          </cell>
          <cell r="C2768" t="str">
            <v>BI_ZCS30 - Street Light Blanket - Sandpoint/Bonners Ferry</v>
          </cell>
          <cell r="D2768" t="str">
            <v>ER_1004</v>
          </cell>
          <cell r="E2768" t="str">
            <v>1004</v>
          </cell>
          <cell r="F2768" t="str">
            <v>ER_1004 - Street Lt Minor Blanket</v>
          </cell>
          <cell r="G2768" t="str">
            <v>New Revenue - Growth</v>
          </cell>
          <cell r="H2768" t="str">
            <v>Growth Subfunction</v>
          </cell>
          <cell r="I2768" t="str">
            <v>Customer Requested</v>
          </cell>
        </row>
        <row r="2769">
          <cell r="A2769" t="str">
            <v>BI_ZCS31</v>
          </cell>
          <cell r="B2769" t="str">
            <v>ZCS31</v>
          </cell>
          <cell r="C2769" t="str">
            <v>BI_ZCS31 - LED Streetlight Change Out Blanket - Sandpoint</v>
          </cell>
          <cell r="D2769" t="str">
            <v>ER_2584</v>
          </cell>
          <cell r="E2769" t="str">
            <v>2584</v>
          </cell>
          <cell r="F2769" t="str">
            <v>ER_2584 - LED Change-Out Program</v>
          </cell>
          <cell r="G2769" t="str">
            <v>LED Change-Out Program</v>
          </cell>
          <cell r="H2769" t="str">
            <v>T&amp;D Operations</v>
          </cell>
          <cell r="I2769" t="str">
            <v>Asset Condition</v>
          </cell>
        </row>
        <row r="2770">
          <cell r="A2770" t="str">
            <v>BI_ZCS33</v>
          </cell>
          <cell r="B2770" t="str">
            <v>ZCS33</v>
          </cell>
          <cell r="C2770" t="str">
            <v>BI_ZCS33 - Elect UG Replacement - Sandpoint</v>
          </cell>
          <cell r="D2770" t="str">
            <v>ER_2054</v>
          </cell>
          <cell r="E2770" t="str">
            <v>2054</v>
          </cell>
          <cell r="F2770" t="str">
            <v>ER_2054 - Electric Underground Replacement</v>
          </cell>
          <cell r="G2770" t="str">
            <v>Primary URD Cable Replacement</v>
          </cell>
          <cell r="H2770" t="str">
            <v>T&amp;D Operations</v>
          </cell>
          <cell r="I2770" t="str">
            <v>Asset Condition</v>
          </cell>
        </row>
        <row r="2771">
          <cell r="A2771" t="str">
            <v>BI_ZCS34</v>
          </cell>
          <cell r="B2771" t="str">
            <v>ZCS34</v>
          </cell>
          <cell r="C2771" t="str">
            <v>BI_ZCS34 - Elect Distr Blanket -Sandpoint/Bonners Ferry</v>
          </cell>
          <cell r="D2771" t="str">
            <v>ER_2055</v>
          </cell>
          <cell r="E2771" t="str">
            <v>2055</v>
          </cell>
          <cell r="F2771" t="str">
            <v>ER_2055 - Electric Distribution Minor Blanket</v>
          </cell>
          <cell r="G2771" t="str">
            <v>Distribution Minor Rebuild</v>
          </cell>
          <cell r="H2771" t="str">
            <v>T&amp;D Operations</v>
          </cell>
          <cell r="I2771" t="str">
            <v>Asset Condition</v>
          </cell>
        </row>
        <row r="2772">
          <cell r="A2772" t="str">
            <v>BI_ZCS35</v>
          </cell>
          <cell r="B2772" t="str">
            <v>ZCS35</v>
          </cell>
          <cell r="C2772" t="str">
            <v>BI_ZCS35 - Distr Line Reloc - Sndpt/Bonners Ferry</v>
          </cell>
          <cell r="D2772" t="str">
            <v>ER_2056</v>
          </cell>
          <cell r="E2772" t="str">
            <v>2056</v>
          </cell>
          <cell r="F2772" t="str">
            <v>ER_2056 - Distribution Line Relocations</v>
          </cell>
          <cell r="G2772" t="str">
            <v>Elec Relocation and Replacement Program</v>
          </cell>
          <cell r="H2772" t="str">
            <v>T&amp;D Operations</v>
          </cell>
          <cell r="I2772" t="str">
            <v>Mandatory &amp; Compliance</v>
          </cell>
        </row>
        <row r="2773">
          <cell r="A2773" t="str">
            <v>BI_ZCS37</v>
          </cell>
          <cell r="B2773" t="str">
            <v>ZCS37</v>
          </cell>
          <cell r="C2773" t="str">
            <v>BI_ZCS37 - Area Light Blanket - Sandpoint/Bonners Ferry</v>
          </cell>
          <cell r="D2773" t="str">
            <v>ER_1005</v>
          </cell>
          <cell r="E2773" t="str">
            <v>1005</v>
          </cell>
          <cell r="F2773" t="str">
            <v>ER_1005 - Area Light Minor Blanket</v>
          </cell>
          <cell r="G2773" t="str">
            <v>New Revenue - Growth</v>
          </cell>
          <cell r="H2773" t="str">
            <v>Growth Subfunction</v>
          </cell>
          <cell r="I2773" t="str">
            <v>Customer Requested</v>
          </cell>
        </row>
        <row r="2774">
          <cell r="A2774" t="str">
            <v>BI_ZCS52</v>
          </cell>
          <cell r="B2774" t="str">
            <v>ZCS52</v>
          </cell>
          <cell r="C2774" t="str">
            <v>BI_ZCS52 - Failed Electric Dist Plant-Storm Sandpoint</v>
          </cell>
          <cell r="D2774" t="str">
            <v>ER_2059</v>
          </cell>
          <cell r="E2774" t="str">
            <v>2059</v>
          </cell>
          <cell r="F2774" t="str">
            <v>ER_2059 - Failed Electric Dist Plant-Storm</v>
          </cell>
          <cell r="G2774" t="str">
            <v>Electric Storm</v>
          </cell>
          <cell r="H2774" t="str">
            <v>T&amp;D Operations</v>
          </cell>
          <cell r="I2774" t="str">
            <v>Failed Plant &amp; Operations</v>
          </cell>
        </row>
        <row r="2775">
          <cell r="A2775" t="str">
            <v>BI_ZCS60</v>
          </cell>
          <cell r="B2775" t="str">
            <v>ZCS60</v>
          </cell>
          <cell r="C2775" t="str">
            <v>BI_ZCS60 - Deteriorated Pole Replacement Sandpoint</v>
          </cell>
          <cell r="D2775" t="str">
            <v>ER_2055</v>
          </cell>
          <cell r="E2775" t="str">
            <v>2055</v>
          </cell>
          <cell r="F2775" t="str">
            <v>ER_2055 - Electric Distribution Minor Blanket</v>
          </cell>
          <cell r="G2775" t="str">
            <v>Distribution Minor Rebuild</v>
          </cell>
          <cell r="H2775" t="str">
            <v>T&amp;D Operations</v>
          </cell>
          <cell r="I2775" t="str">
            <v>Asset Condition</v>
          </cell>
        </row>
        <row r="2776">
          <cell r="A2776" t="str">
            <v>BI_ZCS85</v>
          </cell>
          <cell r="B2776" t="str">
            <v>ZCS85</v>
          </cell>
          <cell r="C2776" t="str">
            <v>BI_ZCS85 - Stores Equipment - Minor Blanket</v>
          </cell>
          <cell r="D2776" t="str">
            <v>ER_7005</v>
          </cell>
          <cell r="E2776" t="str">
            <v>7005</v>
          </cell>
          <cell r="F2776" t="str">
            <v>ER_7005 - Stores Equip</v>
          </cell>
          <cell r="G2776" t="str">
            <v>Capital Tools &amp; Stores</v>
          </cell>
          <cell r="H2776" t="str">
            <v>Other Subfunction</v>
          </cell>
          <cell r="I2776" t="str">
            <v>Asset Condition</v>
          </cell>
        </row>
        <row r="2777">
          <cell r="A2777" t="str">
            <v>BI_ZD001</v>
          </cell>
          <cell r="B2777" t="str">
            <v>ZD001</v>
          </cell>
          <cell r="C2777" t="str">
            <v>BI_ZD001 - WA Customer Requested/Caused</v>
          </cell>
          <cell r="D2777" t="str">
            <v>ER_2055</v>
          </cell>
          <cell r="E2777" t="str">
            <v>2055</v>
          </cell>
          <cell r="F2777" t="str">
            <v>ER_2055 - Electric Distribution Minor Blanket</v>
          </cell>
          <cell r="G2777" t="str">
            <v>Distribution Minor Rebuild</v>
          </cell>
          <cell r="H2777" t="str">
            <v>T&amp;D Operations</v>
          </cell>
          <cell r="I2777" t="str">
            <v>Asset Condition</v>
          </cell>
        </row>
        <row r="2778">
          <cell r="A2778" t="str">
            <v>BI_ZD002</v>
          </cell>
          <cell r="B2778" t="str">
            <v>ZD002</v>
          </cell>
          <cell r="C2778" t="str">
            <v>BI_ZD002 - ID Customer Requested/Caused</v>
          </cell>
          <cell r="D2778" t="str">
            <v>ER_2055</v>
          </cell>
          <cell r="E2778" t="str">
            <v>2055</v>
          </cell>
          <cell r="F2778" t="str">
            <v>ER_2055 - Electric Distribution Minor Blanket</v>
          </cell>
          <cell r="G2778" t="str">
            <v>Distribution Minor Rebuild</v>
          </cell>
          <cell r="H2778" t="str">
            <v>T&amp;D Operations</v>
          </cell>
          <cell r="I2778" t="str">
            <v>Asset Condition</v>
          </cell>
        </row>
        <row r="2779">
          <cell r="A2779" t="str">
            <v>BI_ZD003</v>
          </cell>
          <cell r="B2779" t="str">
            <v>ZD003</v>
          </cell>
          <cell r="C2779" t="str">
            <v>BI_ZD003 - AN Customer Requested/Caused</v>
          </cell>
          <cell r="D2779" t="str">
            <v>ER_2055</v>
          </cell>
          <cell r="E2779" t="str">
            <v>2055</v>
          </cell>
          <cell r="F2779" t="str">
            <v>ER_2055 - Electric Distribution Minor Blanket</v>
          </cell>
          <cell r="G2779" t="str">
            <v>Distribution Minor Rebuild</v>
          </cell>
          <cell r="H2779" t="str">
            <v>T&amp;D Operations</v>
          </cell>
          <cell r="I2779" t="str">
            <v>Asset Condition</v>
          </cell>
        </row>
        <row r="2780">
          <cell r="A2780" t="str">
            <v>BI_ZD004</v>
          </cell>
          <cell r="B2780" t="str">
            <v>ZD004</v>
          </cell>
          <cell r="C2780" t="str">
            <v>BI_ZD004 - WA Trouble Related</v>
          </cell>
          <cell r="D2780" t="str">
            <v>ER_2055</v>
          </cell>
          <cell r="E2780" t="str">
            <v>2055</v>
          </cell>
          <cell r="F2780" t="str">
            <v>ER_2055 - Electric Distribution Minor Blanket</v>
          </cell>
          <cell r="G2780" t="str">
            <v>Distribution Minor Rebuild</v>
          </cell>
          <cell r="H2780" t="str">
            <v>T&amp;D Operations</v>
          </cell>
          <cell r="I2780" t="str">
            <v>Asset Condition</v>
          </cell>
        </row>
        <row r="2781">
          <cell r="A2781" t="str">
            <v>BI_ZD005</v>
          </cell>
          <cell r="B2781" t="str">
            <v>ZD005</v>
          </cell>
          <cell r="C2781" t="str">
            <v>BI_ZD005 - ID Trouble Related</v>
          </cell>
          <cell r="D2781" t="str">
            <v>ER_2055</v>
          </cell>
          <cell r="E2781" t="str">
            <v>2055</v>
          </cell>
          <cell r="F2781" t="str">
            <v>ER_2055 - Electric Distribution Minor Blanket</v>
          </cell>
          <cell r="G2781" t="str">
            <v>Distribution Minor Rebuild</v>
          </cell>
          <cell r="H2781" t="str">
            <v>T&amp;D Operations</v>
          </cell>
          <cell r="I2781" t="str">
            <v>Asset Condition</v>
          </cell>
        </row>
        <row r="2782">
          <cell r="A2782" t="str">
            <v>BI_ZD006</v>
          </cell>
          <cell r="B2782" t="str">
            <v>ZD006</v>
          </cell>
          <cell r="C2782" t="str">
            <v>BI_ZD006 - AN Trouble Related</v>
          </cell>
          <cell r="D2782" t="str">
            <v>ER_2055</v>
          </cell>
          <cell r="E2782" t="str">
            <v>2055</v>
          </cell>
          <cell r="F2782" t="str">
            <v>ER_2055 - Electric Distribution Minor Blanket</v>
          </cell>
          <cell r="G2782" t="str">
            <v>Distribution Minor Rebuild</v>
          </cell>
          <cell r="H2782" t="str">
            <v>T&amp;D Operations</v>
          </cell>
          <cell r="I2782" t="str">
            <v>Asset Condition</v>
          </cell>
        </row>
        <row r="2783">
          <cell r="A2783" t="str">
            <v>BI_ZD007</v>
          </cell>
          <cell r="B2783" t="str">
            <v>ZD007</v>
          </cell>
          <cell r="C2783" t="str">
            <v>BI_ZD007 - WA NESC/Operating Standard Violations</v>
          </cell>
          <cell r="D2783" t="str">
            <v>ER_2055</v>
          </cell>
          <cell r="E2783" t="str">
            <v>2055</v>
          </cell>
          <cell r="F2783" t="str">
            <v>ER_2055 - Electric Distribution Minor Blanket</v>
          </cell>
          <cell r="G2783" t="str">
            <v>Distribution Minor Rebuild</v>
          </cell>
          <cell r="H2783" t="str">
            <v>T&amp;D Operations</v>
          </cell>
          <cell r="I2783" t="str">
            <v>Asset Condition</v>
          </cell>
        </row>
        <row r="2784">
          <cell r="A2784" t="str">
            <v>BI_ZD008</v>
          </cell>
          <cell r="B2784" t="str">
            <v>ZD008</v>
          </cell>
          <cell r="C2784" t="str">
            <v>BI_ZD008 - ID NESC/Operating Standard Violations</v>
          </cell>
          <cell r="D2784" t="str">
            <v>ER_2055</v>
          </cell>
          <cell r="E2784" t="str">
            <v>2055</v>
          </cell>
          <cell r="F2784" t="str">
            <v>ER_2055 - Electric Distribution Minor Blanket</v>
          </cell>
          <cell r="G2784" t="str">
            <v>Distribution Minor Rebuild</v>
          </cell>
          <cell r="H2784" t="str">
            <v>T&amp;D Operations</v>
          </cell>
          <cell r="I2784" t="str">
            <v>Asset Condition</v>
          </cell>
        </row>
        <row r="2785">
          <cell r="A2785" t="str">
            <v>BI_ZD009</v>
          </cell>
          <cell r="B2785" t="str">
            <v>ZD009</v>
          </cell>
          <cell r="C2785" t="str">
            <v>BI_ZD009 - AN NESC/Operating Standard Violations</v>
          </cell>
          <cell r="D2785" t="str">
            <v>ER_2055</v>
          </cell>
          <cell r="E2785" t="str">
            <v>2055</v>
          </cell>
          <cell r="F2785" t="str">
            <v>ER_2055 - Electric Distribution Minor Blanket</v>
          </cell>
          <cell r="G2785" t="str">
            <v>Distribution Minor Rebuild</v>
          </cell>
          <cell r="H2785" t="str">
            <v>T&amp;D Operations</v>
          </cell>
          <cell r="I2785" t="str">
            <v>Asset Condition</v>
          </cell>
        </row>
        <row r="2786">
          <cell r="A2786" t="str">
            <v>BI_ZD010</v>
          </cell>
          <cell r="B2786" t="str">
            <v>ZD010</v>
          </cell>
          <cell r="C2786" t="str">
            <v>BI_ZD010 - WA Asset Condition</v>
          </cell>
          <cell r="D2786" t="str">
            <v>ER_2055</v>
          </cell>
          <cell r="E2786" t="str">
            <v>2055</v>
          </cell>
          <cell r="F2786" t="str">
            <v>ER_2055 - Electric Distribution Minor Blanket</v>
          </cell>
          <cell r="G2786" t="str">
            <v>Distribution Minor Rebuild</v>
          </cell>
          <cell r="H2786" t="str">
            <v>T&amp;D Operations</v>
          </cell>
          <cell r="I2786" t="str">
            <v>Asset Condition</v>
          </cell>
        </row>
        <row r="2787">
          <cell r="A2787" t="str">
            <v>BI_ZD011</v>
          </cell>
          <cell r="B2787" t="str">
            <v>ZD011</v>
          </cell>
          <cell r="C2787" t="str">
            <v>BI_ZD011 - ID Asset Condition</v>
          </cell>
          <cell r="D2787" t="str">
            <v>ER_2055</v>
          </cell>
          <cell r="E2787" t="str">
            <v>2055</v>
          </cell>
          <cell r="F2787" t="str">
            <v>ER_2055 - Electric Distribution Minor Blanket</v>
          </cell>
          <cell r="G2787" t="str">
            <v>Distribution Minor Rebuild</v>
          </cell>
          <cell r="H2787" t="str">
            <v>T&amp;D Operations</v>
          </cell>
          <cell r="I2787" t="str">
            <v>Asset Condition</v>
          </cell>
        </row>
        <row r="2788">
          <cell r="A2788" t="str">
            <v>BI_ZD012</v>
          </cell>
          <cell r="B2788" t="str">
            <v>ZD012</v>
          </cell>
          <cell r="C2788" t="str">
            <v>BI_ZD012 - AN Asset Condition</v>
          </cell>
          <cell r="D2788" t="str">
            <v>ER_2055</v>
          </cell>
          <cell r="E2788" t="str">
            <v>2055</v>
          </cell>
          <cell r="F2788" t="str">
            <v>ER_2055 - Electric Distribution Minor Blanket</v>
          </cell>
          <cell r="G2788" t="str">
            <v>Distribution Minor Rebuild</v>
          </cell>
          <cell r="H2788" t="str">
            <v>T&amp;D Operations</v>
          </cell>
          <cell r="I2788" t="str">
            <v>Asset Condition</v>
          </cell>
        </row>
        <row r="2789">
          <cell r="A2789" t="str">
            <v>BI_ZD013</v>
          </cell>
          <cell r="B2789" t="str">
            <v>ZD013</v>
          </cell>
          <cell r="C2789" t="str">
            <v>BI_ZD013 - WA Elec DX Facility Upgrades &amp; Efficiency Imprvmts</v>
          </cell>
          <cell r="D2789" t="str">
            <v>ER_2055</v>
          </cell>
          <cell r="E2789" t="str">
            <v>2055</v>
          </cell>
          <cell r="F2789" t="str">
            <v>ER_2055 - Electric Distribution Minor Blanket</v>
          </cell>
          <cell r="G2789" t="str">
            <v>Distribution Minor Rebuild</v>
          </cell>
          <cell r="H2789" t="str">
            <v>T&amp;D Operations</v>
          </cell>
          <cell r="I2789" t="str">
            <v>Asset Condition</v>
          </cell>
        </row>
        <row r="2790">
          <cell r="A2790" t="str">
            <v>BI_ZD014</v>
          </cell>
          <cell r="B2790" t="str">
            <v>ZD014</v>
          </cell>
          <cell r="C2790" t="str">
            <v>BI_ZD014 - ID Elec DX Facility Upgrades &amp; Efficiency Imprvmts</v>
          </cell>
          <cell r="D2790" t="str">
            <v>ER_2055</v>
          </cell>
          <cell r="E2790" t="str">
            <v>2055</v>
          </cell>
          <cell r="F2790" t="str">
            <v>ER_2055 - Electric Distribution Minor Blanket</v>
          </cell>
          <cell r="G2790" t="str">
            <v>Distribution Minor Rebuild</v>
          </cell>
          <cell r="H2790" t="str">
            <v>T&amp;D Operations</v>
          </cell>
          <cell r="I2790" t="str">
            <v>Asset Condition</v>
          </cell>
        </row>
        <row r="2791">
          <cell r="A2791" t="str">
            <v>BI_ZD015</v>
          </cell>
          <cell r="B2791" t="str">
            <v>ZD015</v>
          </cell>
          <cell r="C2791" t="str">
            <v>BI_ZD015 - AN Elec DX Facility Upgrades &amp; Efficiency Imprvmts</v>
          </cell>
          <cell r="D2791" t="str">
            <v>ER_2055</v>
          </cell>
          <cell r="E2791" t="str">
            <v>2055</v>
          </cell>
          <cell r="F2791" t="str">
            <v>ER_2055 - Electric Distribution Minor Blanket</v>
          </cell>
          <cell r="G2791" t="str">
            <v>Distribution Minor Rebuild</v>
          </cell>
          <cell r="H2791" t="str">
            <v>T&amp;D Operations</v>
          </cell>
          <cell r="I2791" t="str">
            <v>Asset Condition</v>
          </cell>
        </row>
        <row r="2792">
          <cell r="A2792" t="str">
            <v>BI_ZD016</v>
          </cell>
          <cell r="B2792" t="str">
            <v>ZD016</v>
          </cell>
          <cell r="C2792" t="str">
            <v>BI_ZD016 - WA Elec DX Facility Route &amp; Location Modifications</v>
          </cell>
          <cell r="D2792" t="str">
            <v>ER_2055</v>
          </cell>
          <cell r="E2792" t="str">
            <v>2055</v>
          </cell>
          <cell r="F2792" t="str">
            <v>ER_2055 - Electric Distribution Minor Blanket</v>
          </cell>
          <cell r="G2792" t="str">
            <v>Distribution Minor Rebuild</v>
          </cell>
          <cell r="H2792" t="str">
            <v>T&amp;D Operations</v>
          </cell>
          <cell r="I2792" t="str">
            <v>Asset Condition</v>
          </cell>
        </row>
        <row r="2793">
          <cell r="A2793" t="str">
            <v>BI_ZD017</v>
          </cell>
          <cell r="B2793" t="str">
            <v>ZD017</v>
          </cell>
          <cell r="C2793" t="str">
            <v>BI_ZD017 - ID Elec DX Facility Route &amp; Location Modifications</v>
          </cell>
          <cell r="D2793" t="str">
            <v>ER_2055</v>
          </cell>
          <cell r="E2793" t="str">
            <v>2055</v>
          </cell>
          <cell r="F2793" t="str">
            <v>ER_2055 - Electric Distribution Minor Blanket</v>
          </cell>
          <cell r="G2793" t="str">
            <v>Distribution Minor Rebuild</v>
          </cell>
          <cell r="H2793" t="str">
            <v>T&amp;D Operations</v>
          </cell>
          <cell r="I2793" t="str">
            <v>Asset Condition</v>
          </cell>
        </row>
        <row r="2794">
          <cell r="A2794" t="str">
            <v>BI_ZD018</v>
          </cell>
          <cell r="B2794" t="str">
            <v>ZD018</v>
          </cell>
          <cell r="C2794" t="str">
            <v>BI_ZD018 - AN Elec DX Facility Route &amp; Location Modifications</v>
          </cell>
          <cell r="D2794" t="str">
            <v>ER_2055</v>
          </cell>
          <cell r="E2794" t="str">
            <v>2055</v>
          </cell>
          <cell r="F2794" t="str">
            <v>ER_2055 - Electric Distribution Minor Blanket</v>
          </cell>
          <cell r="G2794" t="str">
            <v>Distribution Minor Rebuild</v>
          </cell>
          <cell r="H2794" t="str">
            <v>T&amp;D Operations</v>
          </cell>
          <cell r="I2794" t="str">
            <v>Asset Condition</v>
          </cell>
        </row>
        <row r="2795">
          <cell r="A2795" t="str">
            <v>BI_ZD019</v>
          </cell>
          <cell r="B2795" t="str">
            <v>ZD019</v>
          </cell>
          <cell r="C2795" t="str">
            <v>BI_ZD019 - Joint Use WA</v>
          </cell>
          <cell r="D2795" t="str">
            <v>ER_2074</v>
          </cell>
          <cell r="E2795" t="str">
            <v>2074</v>
          </cell>
          <cell r="F2795" t="str">
            <v>ER_2074 - Joint Use</v>
          </cell>
          <cell r="G2795" t="str">
            <v>Joint Use</v>
          </cell>
          <cell r="H2795" t="str">
            <v>T&amp;D Operations</v>
          </cell>
          <cell r="I2795" t="str">
            <v>Mandatory &amp; Compliance</v>
          </cell>
        </row>
        <row r="2796">
          <cell r="A2796" t="str">
            <v>BI_ZD020</v>
          </cell>
          <cell r="B2796" t="str">
            <v>ZD020</v>
          </cell>
          <cell r="C2796" t="str">
            <v>BI_ZD020 - Joint Use ID</v>
          </cell>
          <cell r="D2796" t="str">
            <v>ER_2074</v>
          </cell>
          <cell r="E2796" t="str">
            <v>2074</v>
          </cell>
          <cell r="F2796" t="str">
            <v>ER_2074 - Joint Use</v>
          </cell>
          <cell r="G2796" t="str">
            <v>Joint Use</v>
          </cell>
          <cell r="H2796" t="str">
            <v>T&amp;D Operations</v>
          </cell>
          <cell r="I2796" t="str">
            <v>Mandatory &amp; Compliance</v>
          </cell>
        </row>
        <row r="2797">
          <cell r="A2797" t="str">
            <v>BI_ZDP10</v>
          </cell>
          <cell r="B2797" t="str">
            <v>ZDP10</v>
          </cell>
          <cell r="C2797" t="str">
            <v>BI_ZDP10 - Elect Revenue Blanket - Deer Park</v>
          </cell>
          <cell r="D2797" t="str">
            <v>ER_1000</v>
          </cell>
          <cell r="E2797" t="str">
            <v>1000</v>
          </cell>
          <cell r="F2797" t="str">
            <v>ER_1000 - Electric Revenue Blanket</v>
          </cell>
          <cell r="G2797" t="str">
            <v>New Revenue - Growth</v>
          </cell>
          <cell r="H2797" t="str">
            <v>Growth Subfunction</v>
          </cell>
          <cell r="I2797" t="str">
            <v>Customer Requested</v>
          </cell>
        </row>
        <row r="2798">
          <cell r="A2798" t="str">
            <v>BI_ZDP30</v>
          </cell>
          <cell r="B2798" t="str">
            <v>ZDP30</v>
          </cell>
          <cell r="C2798" t="str">
            <v>BI_ZDP30 - St Light Blanket - Deer Park</v>
          </cell>
          <cell r="D2798" t="str">
            <v>ER_1004</v>
          </cell>
          <cell r="E2798" t="str">
            <v>1004</v>
          </cell>
          <cell r="F2798" t="str">
            <v>ER_1004 - Street Lt Minor Blanket</v>
          </cell>
          <cell r="G2798" t="str">
            <v>New Revenue - Growth</v>
          </cell>
          <cell r="H2798" t="str">
            <v>Growth Subfunction</v>
          </cell>
          <cell r="I2798" t="str">
            <v>Customer Requested</v>
          </cell>
        </row>
        <row r="2799">
          <cell r="A2799" t="str">
            <v>BI_ZDP31</v>
          </cell>
          <cell r="B2799" t="str">
            <v>ZDP31</v>
          </cell>
          <cell r="C2799" t="str">
            <v>BI_ZDP31 - LED Streetlight Change Out Blanket - Deer Park</v>
          </cell>
          <cell r="D2799" t="str">
            <v>ER_2584</v>
          </cell>
          <cell r="E2799" t="str">
            <v>2584</v>
          </cell>
          <cell r="F2799" t="str">
            <v>ER_2584 - LED Change-Out Program</v>
          </cell>
          <cell r="G2799" t="str">
            <v>LED Change-Out Program</v>
          </cell>
          <cell r="H2799" t="str">
            <v>T&amp;D Operations</v>
          </cell>
          <cell r="I2799" t="str">
            <v>Asset Condition</v>
          </cell>
        </row>
        <row r="2800">
          <cell r="A2800" t="str">
            <v>BI_ZDP33</v>
          </cell>
          <cell r="B2800" t="str">
            <v>ZDP33</v>
          </cell>
          <cell r="C2800" t="str">
            <v>BI_ZDP33 - Electric Underground Repl - Deer Park</v>
          </cell>
          <cell r="D2800" t="str">
            <v>ER_2054</v>
          </cell>
          <cell r="E2800" t="str">
            <v>2054</v>
          </cell>
          <cell r="F2800" t="str">
            <v>ER_2054 - Electric Underground Replacement</v>
          </cell>
          <cell r="G2800" t="str">
            <v>Primary URD Cable Replacement</v>
          </cell>
          <cell r="H2800" t="str">
            <v>T&amp;D Operations</v>
          </cell>
          <cell r="I2800" t="str">
            <v>Asset Condition</v>
          </cell>
        </row>
        <row r="2801">
          <cell r="A2801" t="str">
            <v>BI_ZDP34</v>
          </cell>
          <cell r="B2801" t="str">
            <v>ZDP34</v>
          </cell>
          <cell r="C2801" t="str">
            <v>BI_ZDP34 - Electric Distr Blanket - Deer Park</v>
          </cell>
          <cell r="D2801" t="str">
            <v>ER_2055</v>
          </cell>
          <cell r="E2801" t="str">
            <v>2055</v>
          </cell>
          <cell r="F2801" t="str">
            <v>ER_2055 - Electric Distribution Minor Blanket</v>
          </cell>
          <cell r="G2801" t="str">
            <v>Distribution Minor Rebuild</v>
          </cell>
          <cell r="H2801" t="str">
            <v>T&amp;D Operations</v>
          </cell>
          <cell r="I2801" t="str">
            <v>Asset Condition</v>
          </cell>
        </row>
        <row r="2802">
          <cell r="A2802" t="str">
            <v>BI_ZDP35</v>
          </cell>
          <cell r="B2802" t="str">
            <v>ZDP35</v>
          </cell>
          <cell r="C2802" t="str">
            <v>BI_ZDP35 - Distr Line Reloc - Deer Park</v>
          </cell>
          <cell r="D2802" t="str">
            <v>ER_2056</v>
          </cell>
          <cell r="E2802" t="str">
            <v>2056</v>
          </cell>
          <cell r="F2802" t="str">
            <v>ER_2056 - Distribution Line Relocations</v>
          </cell>
          <cell r="G2802" t="str">
            <v>Elec Relocation and Replacement Program</v>
          </cell>
          <cell r="H2802" t="str">
            <v>T&amp;D Operations</v>
          </cell>
          <cell r="I2802" t="str">
            <v>Mandatory &amp; Compliance</v>
          </cell>
        </row>
        <row r="2803">
          <cell r="A2803" t="str">
            <v>BI_ZDP37</v>
          </cell>
          <cell r="B2803" t="str">
            <v>ZDP37</v>
          </cell>
          <cell r="C2803" t="str">
            <v>BI_ZDP37 - Area Light Minor Blanket - Deer Park</v>
          </cell>
          <cell r="D2803" t="str">
            <v>ER_1005</v>
          </cell>
          <cell r="E2803" t="str">
            <v>1005</v>
          </cell>
          <cell r="F2803" t="str">
            <v>ER_1005 - Area Light Minor Blanket</v>
          </cell>
          <cell r="G2803" t="str">
            <v>New Revenue - Growth</v>
          </cell>
          <cell r="H2803" t="str">
            <v>Growth Subfunction</v>
          </cell>
          <cell r="I2803" t="str">
            <v>Customer Requested</v>
          </cell>
        </row>
        <row r="2804">
          <cell r="A2804" t="str">
            <v>BI_ZDP52</v>
          </cell>
          <cell r="B2804" t="str">
            <v>ZDP52</v>
          </cell>
          <cell r="C2804" t="str">
            <v>BI_ZDP52 - Failed Electric Dist Plant-Storm Deer Park</v>
          </cell>
          <cell r="D2804" t="str">
            <v>ER_2059</v>
          </cell>
          <cell r="E2804" t="str">
            <v>2059</v>
          </cell>
          <cell r="F2804" t="str">
            <v>ER_2059 - Failed Electric Dist Plant-Storm</v>
          </cell>
          <cell r="G2804" t="str">
            <v>Electric Storm</v>
          </cell>
          <cell r="H2804" t="str">
            <v>T&amp;D Operations</v>
          </cell>
          <cell r="I2804" t="str">
            <v>Failed Plant &amp; Operations</v>
          </cell>
        </row>
        <row r="2805">
          <cell r="A2805" t="str">
            <v>BI_ZDP60</v>
          </cell>
          <cell r="B2805" t="str">
            <v>ZDP60</v>
          </cell>
          <cell r="C2805" t="str">
            <v>BI_ZDP60 - Deteriorated Pole Replacement Deer Park</v>
          </cell>
          <cell r="D2805" t="str">
            <v>ER_2055</v>
          </cell>
          <cell r="E2805" t="str">
            <v>2055</v>
          </cell>
          <cell r="F2805" t="str">
            <v>ER_2055 - Electric Distribution Minor Blanket</v>
          </cell>
          <cell r="G2805" t="str">
            <v>Distribution Minor Rebuild</v>
          </cell>
          <cell r="H2805" t="str">
            <v>T&amp;D Operations</v>
          </cell>
          <cell r="I2805" t="str">
            <v>Asset Condition</v>
          </cell>
        </row>
        <row r="2806">
          <cell r="A2806" t="str">
            <v>BI_ZF000</v>
          </cell>
          <cell r="B2806" t="str">
            <v>ZF000</v>
          </cell>
          <cell r="C2806" t="str">
            <v>BI_ZF000 - Hydro Safety Minor Blanket</v>
          </cell>
          <cell r="D2806" t="str">
            <v>ER_6001</v>
          </cell>
          <cell r="E2806" t="str">
            <v>6001</v>
          </cell>
          <cell r="F2806" t="str">
            <v>ER_6001 - Hydro Generation Minor Blanket</v>
          </cell>
          <cell r="G2806" t="str">
            <v>Hydro Safety Minor Blanket</v>
          </cell>
          <cell r="H2806" t="str">
            <v>Environmental Subfunction</v>
          </cell>
          <cell r="I2806" t="str">
            <v>Mandatory &amp; Compliance</v>
          </cell>
        </row>
        <row r="2807">
          <cell r="A2807" t="str">
            <v>BI_ZG001</v>
          </cell>
          <cell r="B2807" t="str">
            <v>ZG001</v>
          </cell>
          <cell r="C2807" t="str">
            <v>BI_ZG001 - Hydro Minor Blanket</v>
          </cell>
          <cell r="D2807" t="str">
            <v>ER_4000</v>
          </cell>
          <cell r="E2807" t="str">
            <v>4000</v>
          </cell>
          <cell r="F2807" t="str">
            <v>ER_4000 - Hydro Minor Blanket</v>
          </cell>
          <cell r="G2807" t="str">
            <v>Regular Capital - Pre Business Case</v>
          </cell>
          <cell r="H2807" t="str">
            <v>No Function</v>
          </cell>
          <cell r="I2807" t="str">
            <v>No Driver</v>
          </cell>
        </row>
        <row r="2808">
          <cell r="A2808" t="str">
            <v>BI_ZG002</v>
          </cell>
          <cell r="B2808" t="str">
            <v>ZG002</v>
          </cell>
          <cell r="C2808" t="str">
            <v>BI_ZG002 - Kettle Falls Minor Blanket</v>
          </cell>
          <cell r="D2808" t="str">
            <v>ER_4001</v>
          </cell>
          <cell r="E2808" t="str">
            <v>4001</v>
          </cell>
          <cell r="F2808" t="str">
            <v>ER_4001 - K F Minor Blanket</v>
          </cell>
          <cell r="G2808" t="str">
            <v>Regular Capital - Pre Business Case</v>
          </cell>
          <cell r="H2808" t="str">
            <v>No Function</v>
          </cell>
          <cell r="I2808" t="str">
            <v>No Driver</v>
          </cell>
        </row>
        <row r="2809">
          <cell r="A2809" t="str">
            <v>BI_ZGR05</v>
          </cell>
          <cell r="B2809" t="str">
            <v>ZGR05</v>
          </cell>
          <cell r="C2809" t="str">
            <v>BI_ZGR05 - Electric Transmission Plant-Storm Grangeville</v>
          </cell>
          <cell r="D2809" t="str">
            <v>ER_2051</v>
          </cell>
          <cell r="E2809" t="str">
            <v>2051</v>
          </cell>
          <cell r="F2809" t="str">
            <v>ER_2051 - Electric Transmission Plant-Storm</v>
          </cell>
          <cell r="G2809" t="str">
            <v>Electric Storm</v>
          </cell>
          <cell r="H2809" t="str">
            <v>T&amp;D Operations</v>
          </cell>
          <cell r="I2809" t="str">
            <v>Failed Plant &amp; Operations</v>
          </cell>
        </row>
        <row r="2810">
          <cell r="A2810" t="str">
            <v>BI_ZGR10</v>
          </cell>
          <cell r="B2810" t="str">
            <v>ZGR10</v>
          </cell>
          <cell r="C2810" t="str">
            <v>BI_ZGR10 - Elect Revenue Blanket - Grangeville</v>
          </cell>
          <cell r="D2810" t="str">
            <v>ER_1000</v>
          </cell>
          <cell r="E2810" t="str">
            <v>1000</v>
          </cell>
          <cell r="F2810" t="str">
            <v>ER_1000 - Electric Revenue Blanket</v>
          </cell>
          <cell r="G2810" t="str">
            <v>New Revenue - Growth</v>
          </cell>
          <cell r="H2810" t="str">
            <v>Growth Subfunction</v>
          </cell>
          <cell r="I2810" t="str">
            <v>Customer Requested</v>
          </cell>
        </row>
        <row r="2811">
          <cell r="A2811" t="str">
            <v>BI_ZGR30</v>
          </cell>
          <cell r="B2811" t="str">
            <v>ZGR30</v>
          </cell>
          <cell r="C2811" t="str">
            <v>BI_ZGR30 - Street Light Blanket - Grangeville</v>
          </cell>
          <cell r="D2811" t="str">
            <v>ER_1004</v>
          </cell>
          <cell r="E2811" t="str">
            <v>1004</v>
          </cell>
          <cell r="F2811" t="str">
            <v>ER_1004 - Street Lt Minor Blanket</v>
          </cell>
          <cell r="G2811" t="str">
            <v>New Revenue - Growth</v>
          </cell>
          <cell r="H2811" t="str">
            <v>Growth Subfunction</v>
          </cell>
          <cell r="I2811" t="str">
            <v>Customer Requested</v>
          </cell>
        </row>
        <row r="2812">
          <cell r="A2812" t="str">
            <v>BI_ZGR33</v>
          </cell>
          <cell r="B2812" t="str">
            <v>ZGR33</v>
          </cell>
          <cell r="C2812" t="str">
            <v>BI_ZGR33 - Electr UG Replacement Grangeville</v>
          </cell>
          <cell r="D2812" t="str">
            <v>ER_2054</v>
          </cell>
          <cell r="E2812" t="str">
            <v>2054</v>
          </cell>
          <cell r="F2812" t="str">
            <v>ER_2054 - Electric Underground Replacement</v>
          </cell>
          <cell r="G2812" t="str">
            <v>Primary URD Cable Replacement</v>
          </cell>
          <cell r="H2812" t="str">
            <v>T&amp;D Operations</v>
          </cell>
          <cell r="I2812" t="str">
            <v>Asset Condition</v>
          </cell>
        </row>
        <row r="2813">
          <cell r="A2813" t="str">
            <v>BI_ZGR34</v>
          </cell>
          <cell r="B2813" t="str">
            <v>ZGR34</v>
          </cell>
          <cell r="C2813" t="str">
            <v>BI_ZGR34 - Electric Distr Blanket - Grangeville</v>
          </cell>
          <cell r="D2813" t="str">
            <v>ER_2055</v>
          </cell>
          <cell r="E2813" t="str">
            <v>2055</v>
          </cell>
          <cell r="F2813" t="str">
            <v>ER_2055 - Electric Distribution Minor Blanket</v>
          </cell>
          <cell r="G2813" t="str">
            <v>Distribution Minor Rebuild</v>
          </cell>
          <cell r="H2813" t="str">
            <v>T&amp;D Operations</v>
          </cell>
          <cell r="I2813" t="str">
            <v>Asset Condition</v>
          </cell>
        </row>
        <row r="2814">
          <cell r="A2814" t="str">
            <v>BI_ZGR35</v>
          </cell>
          <cell r="B2814" t="str">
            <v>ZGR35</v>
          </cell>
          <cell r="C2814" t="str">
            <v>BI_ZGR35 - Distr Relocation-Grangeville</v>
          </cell>
          <cell r="D2814" t="str">
            <v>ER_2056</v>
          </cell>
          <cell r="E2814" t="str">
            <v>2056</v>
          </cell>
          <cell r="F2814" t="str">
            <v>ER_2056 - Distribution Line Relocations</v>
          </cell>
          <cell r="G2814" t="str">
            <v>Elec Relocation and Replacement Program</v>
          </cell>
          <cell r="H2814" t="str">
            <v>T&amp;D Operations</v>
          </cell>
          <cell r="I2814" t="str">
            <v>Mandatory &amp; Compliance</v>
          </cell>
        </row>
        <row r="2815">
          <cell r="A2815" t="str">
            <v>BI_ZGR37</v>
          </cell>
          <cell r="B2815" t="str">
            <v>ZGR37</v>
          </cell>
          <cell r="C2815" t="str">
            <v>BI_ZGR37 - Area Light Blanket - Grangeville</v>
          </cell>
          <cell r="D2815" t="str">
            <v>ER_1005</v>
          </cell>
          <cell r="E2815" t="str">
            <v>1005</v>
          </cell>
          <cell r="F2815" t="str">
            <v>ER_1005 - Area Light Minor Blanket</v>
          </cell>
          <cell r="G2815" t="str">
            <v>New Revenue - Growth</v>
          </cell>
          <cell r="H2815" t="str">
            <v>Growth Subfunction</v>
          </cell>
          <cell r="I2815" t="str">
            <v>Customer Requested</v>
          </cell>
        </row>
        <row r="2816">
          <cell r="A2816" t="str">
            <v>BI_ZGR52</v>
          </cell>
          <cell r="B2816" t="str">
            <v>ZGR52</v>
          </cell>
          <cell r="C2816" t="str">
            <v>BI_ZGR52 - Failed Electric Dist Plant-Storm Grangeville</v>
          </cell>
          <cell r="D2816" t="str">
            <v>ER_2059</v>
          </cell>
          <cell r="E2816" t="str">
            <v>2059</v>
          </cell>
          <cell r="F2816" t="str">
            <v>ER_2059 - Failed Electric Dist Plant-Storm</v>
          </cell>
          <cell r="G2816" t="str">
            <v>Electric Storm</v>
          </cell>
          <cell r="H2816" t="str">
            <v>T&amp;D Operations</v>
          </cell>
          <cell r="I2816" t="str">
            <v>Failed Plant &amp; Operations</v>
          </cell>
        </row>
        <row r="2817">
          <cell r="A2817" t="str">
            <v>BI_ZGR60</v>
          </cell>
          <cell r="B2817" t="str">
            <v>ZGR60</v>
          </cell>
          <cell r="C2817" t="str">
            <v>BI_ZGR60 - Deteriorated Pole Replacement Grangeville</v>
          </cell>
          <cell r="D2817" t="str">
            <v>ER_2055</v>
          </cell>
          <cell r="E2817" t="str">
            <v>2055</v>
          </cell>
          <cell r="F2817" t="str">
            <v>ER_2055 - Electric Distribution Minor Blanket</v>
          </cell>
          <cell r="G2817" t="str">
            <v>Distribution Minor Rebuild</v>
          </cell>
          <cell r="H2817" t="str">
            <v>T&amp;D Operations</v>
          </cell>
          <cell r="I2817" t="str">
            <v>Asset Condition</v>
          </cell>
        </row>
        <row r="2818">
          <cell r="A2818" t="str">
            <v>BI_ZI001</v>
          </cell>
          <cell r="B2818" t="str">
            <v>ZI001</v>
          </cell>
          <cell r="C2818" t="str">
            <v>BI_ZI001 - Penalty Mitigation</v>
          </cell>
          <cell r="D2818" t="str">
            <v>ER_6000</v>
          </cell>
          <cell r="E2818" t="str">
            <v>6000</v>
          </cell>
          <cell r="F2818" t="str">
            <v>ER_6000 - Hazardous Oil Removal</v>
          </cell>
          <cell r="G2818" t="str">
            <v>Hazardous Oil Removal</v>
          </cell>
          <cell r="H2818" t="str">
            <v>Environmental Subfunction</v>
          </cell>
          <cell r="I2818" t="str">
            <v>Mandatory &amp; Compliance</v>
          </cell>
        </row>
        <row r="2819">
          <cell r="A2819" t="str">
            <v>BI_ZI002</v>
          </cell>
          <cell r="B2819" t="str">
            <v>ZI002</v>
          </cell>
          <cell r="C2819" t="str">
            <v>BI_ZI002 - PCB Disposal Program</v>
          </cell>
          <cell r="D2819" t="str">
            <v>ER_6000</v>
          </cell>
          <cell r="E2819" t="str">
            <v>6000</v>
          </cell>
          <cell r="F2819" t="str">
            <v>ER_6000 - Hazardous Oil Removal</v>
          </cell>
          <cell r="G2819" t="str">
            <v>Hazardous Oil Removal</v>
          </cell>
          <cell r="H2819" t="str">
            <v>Environmental Subfunction</v>
          </cell>
          <cell r="I2819" t="str">
            <v>Mandatory &amp; Compliance</v>
          </cell>
        </row>
        <row r="2820">
          <cell r="A2820" t="str">
            <v>BI_ZI401</v>
          </cell>
          <cell r="B2820" t="str">
            <v>ZI401</v>
          </cell>
          <cell r="C2820" t="str">
            <v>BI_ZI401 - Hydro Generation Projects Security</v>
          </cell>
          <cell r="D2820" t="str">
            <v>ER_6001</v>
          </cell>
          <cell r="E2820" t="str">
            <v>6001</v>
          </cell>
          <cell r="F2820" t="str">
            <v>ER_6001 - Hydro Generation Minor Blanket</v>
          </cell>
          <cell r="G2820" t="str">
            <v>Hydro Safety Minor Blanket</v>
          </cell>
          <cell r="H2820" t="str">
            <v>Environmental Subfunction</v>
          </cell>
          <cell r="I2820" t="str">
            <v>Mandatory &amp; Compliance</v>
          </cell>
        </row>
        <row r="2821">
          <cell r="A2821" t="str">
            <v>BI_ZI402</v>
          </cell>
          <cell r="B2821" t="str">
            <v>ZI402</v>
          </cell>
          <cell r="C2821" t="str">
            <v>BI_ZI402 - Environmental Compliance Blanket</v>
          </cell>
          <cell r="D2821" t="str">
            <v>ER_6002</v>
          </cell>
          <cell r="E2821" t="str">
            <v>6002</v>
          </cell>
          <cell r="F2821" t="str">
            <v>ER_6002 - Environmental Compliance Blanket</v>
          </cell>
          <cell r="G2821" t="str">
            <v>Hazardous Oil Removal</v>
          </cell>
          <cell r="H2821" t="str">
            <v>Environmental Subfunction</v>
          </cell>
          <cell r="I2821" t="str">
            <v>Mandatory &amp; Compliance</v>
          </cell>
        </row>
        <row r="2822">
          <cell r="A2822" t="str">
            <v>BI_ZIO38</v>
          </cell>
          <cell r="B2822" t="str">
            <v>ZIO38</v>
          </cell>
          <cell r="C2822" t="str">
            <v>BI_ZIO38 - Waste Removal</v>
          </cell>
          <cell r="D2822" t="str">
            <v>ER_6000</v>
          </cell>
          <cell r="E2822" t="str">
            <v>6000</v>
          </cell>
          <cell r="F2822" t="str">
            <v>ER_6000 - Hazardous Oil Removal</v>
          </cell>
          <cell r="G2822" t="str">
            <v>Hazardous Oil Removal</v>
          </cell>
          <cell r="H2822" t="str">
            <v>Environmental Subfunction</v>
          </cell>
          <cell r="I2822" t="str">
            <v>Mandatory &amp; Compliance</v>
          </cell>
        </row>
        <row r="2823">
          <cell r="A2823" t="str">
            <v>BI_ZLG15</v>
          </cell>
          <cell r="B2823" t="str">
            <v>ZLG15</v>
          </cell>
          <cell r="C2823" t="str">
            <v>BI_ZLG15 - Replace System Reinforcement - L/C</v>
          </cell>
          <cell r="D2823" t="str">
            <v>ER_3000</v>
          </cell>
          <cell r="E2823" t="str">
            <v>3000</v>
          </cell>
          <cell r="F2823" t="str">
            <v>ER_3000 - Gas Reinforce-Minor Blanket</v>
          </cell>
          <cell r="G2823" t="str">
            <v>Gas Reinforcement Program</v>
          </cell>
          <cell r="H2823" t="str">
            <v>Gas Subfunction</v>
          </cell>
          <cell r="I2823" t="str">
            <v>Performance &amp; Capacity</v>
          </cell>
        </row>
        <row r="2824">
          <cell r="A2824" t="str">
            <v>BI_ZLG17</v>
          </cell>
          <cell r="B2824" t="str">
            <v>ZLG17</v>
          </cell>
          <cell r="C2824" t="str">
            <v>BI_ZLG17 - Gas Regulator Station Reliability - L/C</v>
          </cell>
          <cell r="D2824" t="str">
            <v>ER_3002</v>
          </cell>
          <cell r="E2824" t="str">
            <v>3002</v>
          </cell>
          <cell r="F2824" t="str">
            <v>ER_3002 - Regulator Reliable - Blanket</v>
          </cell>
          <cell r="G2824" t="str">
            <v>Gas Regulator Station Replacement Program</v>
          </cell>
          <cell r="H2824" t="str">
            <v>Gas Subfunction</v>
          </cell>
          <cell r="I2824" t="str">
            <v>Asset Condition</v>
          </cell>
        </row>
        <row r="2825">
          <cell r="A2825" t="str">
            <v>BI_ZLG23</v>
          </cell>
          <cell r="B2825" t="str">
            <v>ZLG23</v>
          </cell>
          <cell r="C2825" t="str">
            <v>BI_ZLG23 - Relocate Due to St&amp;Hwy Work - L/C</v>
          </cell>
          <cell r="D2825" t="str">
            <v>ER_3003</v>
          </cell>
          <cell r="E2825" t="str">
            <v>3003</v>
          </cell>
          <cell r="F2825" t="str">
            <v>ER_3003 - Gas Replace-St&amp;Hwy</v>
          </cell>
          <cell r="G2825" t="str">
            <v>Gas Replacement Street and Highway Program</v>
          </cell>
          <cell r="H2825" t="str">
            <v>Gas Subfunction</v>
          </cell>
          <cell r="I2825" t="str">
            <v>Mandatory &amp; Compliance</v>
          </cell>
        </row>
        <row r="2826">
          <cell r="A2826" t="str">
            <v>BI_ZLL05</v>
          </cell>
          <cell r="B2826" t="str">
            <v>ZLL05</v>
          </cell>
          <cell r="C2826" t="str">
            <v>BI_ZLL05 - Electric Transmission Plant-Storm Lew/Clark</v>
          </cell>
          <cell r="D2826" t="str">
            <v>ER_2051</v>
          </cell>
          <cell r="E2826" t="str">
            <v>2051</v>
          </cell>
          <cell r="F2826" t="str">
            <v>ER_2051 - Electric Transmission Plant-Storm</v>
          </cell>
          <cell r="G2826" t="str">
            <v>Electric Storm</v>
          </cell>
          <cell r="H2826" t="str">
            <v>T&amp;D Operations</v>
          </cell>
          <cell r="I2826" t="str">
            <v>Failed Plant &amp; Operations</v>
          </cell>
        </row>
        <row r="2827">
          <cell r="A2827" t="str">
            <v>BI_ZLL10</v>
          </cell>
          <cell r="B2827" t="str">
            <v>ZLL10</v>
          </cell>
          <cell r="C2827" t="str">
            <v>BI_ZLL10 - Elect Revenue Blanket - Lewis/Clark</v>
          </cell>
          <cell r="D2827" t="str">
            <v>ER_1000</v>
          </cell>
          <cell r="E2827" t="str">
            <v>1000</v>
          </cell>
          <cell r="F2827" t="str">
            <v>ER_1000 - Electric Revenue Blanket</v>
          </cell>
          <cell r="G2827" t="str">
            <v>New Revenue - Growth</v>
          </cell>
          <cell r="H2827" t="str">
            <v>Growth Subfunction</v>
          </cell>
          <cell r="I2827" t="str">
            <v>Customer Requested</v>
          </cell>
        </row>
        <row r="2828">
          <cell r="A2828" t="str">
            <v>BI_ZLL11</v>
          </cell>
          <cell r="B2828" t="str">
            <v>ZLL11</v>
          </cell>
          <cell r="C2828" t="str">
            <v>BI_ZLL11 - Gas Revenue Blanket-Lewiston/Clarkston</v>
          </cell>
          <cell r="D2828" t="str">
            <v>ER_1001</v>
          </cell>
          <cell r="E2828" t="str">
            <v>1001</v>
          </cell>
          <cell r="F2828" t="str">
            <v>ER_1001 - Gas Revenue Blanket</v>
          </cell>
          <cell r="G2828" t="str">
            <v>New Revenue - Growth</v>
          </cell>
          <cell r="H2828" t="str">
            <v>Growth Subfunction</v>
          </cell>
          <cell r="I2828" t="str">
            <v>Customer Requested</v>
          </cell>
        </row>
        <row r="2829">
          <cell r="A2829" t="str">
            <v>BI_ZLL12</v>
          </cell>
          <cell r="B2829" t="str">
            <v>ZLL12</v>
          </cell>
          <cell r="C2829" t="str">
            <v>BI_ZLL12 - Gas Distribution Non Revenue - L/C</v>
          </cell>
          <cell r="D2829" t="str">
            <v>ER_3005</v>
          </cell>
          <cell r="E2829" t="str">
            <v>3005</v>
          </cell>
          <cell r="F2829" t="str">
            <v>ER_3005 - Gas Distribution Non-Revenue Blanket</v>
          </cell>
          <cell r="G2829" t="str">
            <v>Gas Non-Revenue Program</v>
          </cell>
          <cell r="H2829" t="str">
            <v>Gas Subfunction</v>
          </cell>
          <cell r="I2829" t="str">
            <v>Failed Plant &amp; Operations</v>
          </cell>
        </row>
        <row r="2830">
          <cell r="A2830" t="str">
            <v>BI_ZLL16</v>
          </cell>
          <cell r="B2830" t="str">
            <v>ZLL16</v>
          </cell>
          <cell r="C2830" t="str">
            <v>BI_ZLL16 - Replace Deteriorated Gas System - L/C</v>
          </cell>
          <cell r="D2830" t="str">
            <v>ER_3001</v>
          </cell>
          <cell r="E2830" t="str">
            <v>3001</v>
          </cell>
          <cell r="F2830" t="str">
            <v>ER_3001 - Replace Deteriorating Gas System</v>
          </cell>
          <cell r="G2830" t="str">
            <v>Gas Deteriorated Steel Pipe Replacement Program</v>
          </cell>
          <cell r="H2830" t="str">
            <v>Gas Subfunction</v>
          </cell>
          <cell r="I2830" t="str">
            <v>Asset Condition</v>
          </cell>
        </row>
        <row r="2831">
          <cell r="A2831" t="str">
            <v>BI_ZLL30</v>
          </cell>
          <cell r="B2831" t="str">
            <v>ZLL30</v>
          </cell>
          <cell r="C2831" t="str">
            <v>BI_ZLL30 - Street Light Blanket - Lewis/Clark</v>
          </cell>
          <cell r="D2831" t="str">
            <v>ER_1004</v>
          </cell>
          <cell r="E2831" t="str">
            <v>1004</v>
          </cell>
          <cell r="F2831" t="str">
            <v>ER_1004 - Street Lt Minor Blanket</v>
          </cell>
          <cell r="G2831" t="str">
            <v>New Revenue - Growth</v>
          </cell>
          <cell r="H2831" t="str">
            <v>Growth Subfunction</v>
          </cell>
          <cell r="I2831" t="str">
            <v>Customer Requested</v>
          </cell>
        </row>
        <row r="2832">
          <cell r="A2832" t="str">
            <v>BI_ZLL31</v>
          </cell>
          <cell r="B2832" t="str">
            <v>ZLL31</v>
          </cell>
          <cell r="C2832" t="str">
            <v>BI_ZLL31 - LED Streetlight Change Out Blanket - Lewis/Clark</v>
          </cell>
          <cell r="D2832" t="str">
            <v>ER_2584</v>
          </cell>
          <cell r="E2832" t="str">
            <v>2584</v>
          </cell>
          <cell r="F2832" t="str">
            <v>ER_2584 - LED Change-Out Program</v>
          </cell>
          <cell r="G2832" t="str">
            <v>LED Change-Out Program</v>
          </cell>
          <cell r="H2832" t="str">
            <v>T&amp;D Operations</v>
          </cell>
          <cell r="I2832" t="str">
            <v>Asset Condition</v>
          </cell>
        </row>
        <row r="2833">
          <cell r="A2833" t="str">
            <v>BI_ZLL33</v>
          </cell>
          <cell r="B2833" t="str">
            <v>ZLL33</v>
          </cell>
          <cell r="C2833" t="str">
            <v>BI_ZLL33 - Elect UG Replacement - Lewis/Clark</v>
          </cell>
          <cell r="D2833" t="str">
            <v>ER_2054</v>
          </cell>
          <cell r="E2833" t="str">
            <v>2054</v>
          </cell>
          <cell r="F2833" t="str">
            <v>ER_2054 - Electric Underground Replacement</v>
          </cell>
          <cell r="G2833" t="str">
            <v>Primary URD Cable Replacement</v>
          </cell>
          <cell r="H2833" t="str">
            <v>T&amp;D Operations</v>
          </cell>
          <cell r="I2833" t="str">
            <v>Asset Condition</v>
          </cell>
        </row>
        <row r="2834">
          <cell r="A2834" t="str">
            <v>BI_ZLL34</v>
          </cell>
          <cell r="B2834" t="str">
            <v>ZLL34</v>
          </cell>
          <cell r="C2834" t="str">
            <v>BI_ZLL34 - Elect Distr Blanket - Lewis/Clark</v>
          </cell>
          <cell r="D2834" t="str">
            <v>ER_2055</v>
          </cell>
          <cell r="E2834" t="str">
            <v>2055</v>
          </cell>
          <cell r="F2834" t="str">
            <v>ER_2055 - Electric Distribution Minor Blanket</v>
          </cell>
          <cell r="G2834" t="str">
            <v>Distribution Minor Rebuild</v>
          </cell>
          <cell r="H2834" t="str">
            <v>T&amp;D Operations</v>
          </cell>
          <cell r="I2834" t="str">
            <v>Asset Condition</v>
          </cell>
        </row>
        <row r="2835">
          <cell r="A2835" t="str">
            <v>BI_ZLL35</v>
          </cell>
          <cell r="B2835" t="str">
            <v>ZLL35</v>
          </cell>
          <cell r="C2835" t="str">
            <v>BI_ZLL35 - Distr Line Relocates-L/C</v>
          </cell>
          <cell r="D2835" t="str">
            <v>ER_2056</v>
          </cell>
          <cell r="E2835" t="str">
            <v>2056</v>
          </cell>
          <cell r="F2835" t="str">
            <v>ER_2056 - Distribution Line Relocations</v>
          </cell>
          <cell r="G2835" t="str">
            <v>Elec Relocation and Replacement Program</v>
          </cell>
          <cell r="H2835" t="str">
            <v>T&amp;D Operations</v>
          </cell>
          <cell r="I2835" t="str">
            <v>Mandatory &amp; Compliance</v>
          </cell>
        </row>
        <row r="2836">
          <cell r="A2836" t="str">
            <v>BI_ZLL37</v>
          </cell>
          <cell r="B2836" t="str">
            <v>ZLL37</v>
          </cell>
          <cell r="C2836" t="str">
            <v>BI_ZLL37 - Area Light Blanket - Lewis/Clark</v>
          </cell>
          <cell r="D2836" t="str">
            <v>ER_1005</v>
          </cell>
          <cell r="E2836" t="str">
            <v>1005</v>
          </cell>
          <cell r="F2836" t="str">
            <v>ER_1005 - Area Light Minor Blanket</v>
          </cell>
          <cell r="G2836" t="str">
            <v>New Revenue - Growth</v>
          </cell>
          <cell r="H2836" t="str">
            <v>Growth Subfunction</v>
          </cell>
          <cell r="I2836" t="str">
            <v>Customer Requested</v>
          </cell>
        </row>
        <row r="2837">
          <cell r="A2837" t="str">
            <v>BI_ZLL52</v>
          </cell>
          <cell r="B2837" t="str">
            <v>ZLL52</v>
          </cell>
          <cell r="C2837" t="str">
            <v>BI_ZLL52 - Failed Electric Dist Plant-Storm Lewis/Clark</v>
          </cell>
          <cell r="D2837" t="str">
            <v>ER_2059</v>
          </cell>
          <cell r="E2837" t="str">
            <v>2059</v>
          </cell>
          <cell r="F2837" t="str">
            <v>ER_2059 - Failed Electric Dist Plant-Storm</v>
          </cell>
          <cell r="G2837" t="str">
            <v>Electric Storm</v>
          </cell>
          <cell r="H2837" t="str">
            <v>T&amp;D Operations</v>
          </cell>
          <cell r="I2837" t="str">
            <v>Failed Plant &amp; Operations</v>
          </cell>
        </row>
        <row r="2838">
          <cell r="A2838" t="str">
            <v>BI_ZLL60</v>
          </cell>
          <cell r="B2838" t="str">
            <v>ZLL60</v>
          </cell>
          <cell r="C2838" t="str">
            <v>BI_ZLL60 - Deteriorated Pole Replacement Lewiston</v>
          </cell>
          <cell r="D2838" t="str">
            <v>ER_2055</v>
          </cell>
          <cell r="E2838" t="str">
            <v>2055</v>
          </cell>
          <cell r="F2838" t="str">
            <v>ER_2055 - Electric Distribution Minor Blanket</v>
          </cell>
          <cell r="G2838" t="str">
            <v>Distribution Minor Rebuild</v>
          </cell>
          <cell r="H2838" t="str">
            <v>T&amp;D Operations</v>
          </cell>
          <cell r="I2838" t="str">
            <v>Asset Condition</v>
          </cell>
        </row>
        <row r="2839">
          <cell r="A2839" t="str">
            <v>BI_ZM034</v>
          </cell>
          <cell r="B2839" t="str">
            <v>ZM034</v>
          </cell>
          <cell r="C2839" t="str">
            <v>BI_ZM034 - System Minor Blanket - Distribution</v>
          </cell>
          <cell r="D2839" t="str">
            <v>ER_2055</v>
          </cell>
          <cell r="E2839" t="str">
            <v>2055</v>
          </cell>
          <cell r="F2839" t="str">
            <v>ER_2055 - Electric Distribution Minor Blanket</v>
          </cell>
          <cell r="G2839" t="str">
            <v>Distribution Minor Rebuild</v>
          </cell>
          <cell r="H2839" t="str">
            <v>T&amp;D Operations</v>
          </cell>
          <cell r="I2839" t="str">
            <v>Asset Condition</v>
          </cell>
        </row>
        <row r="2840">
          <cell r="A2840" t="str">
            <v>BI_ZN100</v>
          </cell>
          <cell r="B2840" t="str">
            <v>ZN100</v>
          </cell>
          <cell r="C2840" t="str">
            <v>BI_ZN100 - Gas HP Pipeline Remediation Program-ID</v>
          </cell>
          <cell r="D2840" t="str">
            <v>ER_3057</v>
          </cell>
          <cell r="E2840" t="str">
            <v>3057</v>
          </cell>
          <cell r="F2840" t="str">
            <v>ER_3057 - Gas HP Pipeline Remediation Program</v>
          </cell>
          <cell r="G2840" t="str">
            <v>Gas HP Pipeline Remediation Program</v>
          </cell>
          <cell r="H2840" t="str">
            <v>Gas Subfunction</v>
          </cell>
          <cell r="I2840" t="str">
            <v>Mandatory &amp; Compliance</v>
          </cell>
        </row>
        <row r="2841">
          <cell r="A2841" t="str">
            <v>BI_ZN101</v>
          </cell>
          <cell r="B2841" t="str">
            <v>ZN101</v>
          </cell>
          <cell r="C2841" t="str">
            <v>BI_ZN101 - Gas HP Pipeline Remediation Program-WA</v>
          </cell>
          <cell r="D2841" t="str">
            <v>ER_3057</v>
          </cell>
          <cell r="E2841" t="str">
            <v>3057</v>
          </cell>
          <cell r="F2841" t="str">
            <v>ER_3057 - Gas HP Pipeline Remediation Program</v>
          </cell>
          <cell r="G2841" t="str">
            <v>Gas HP Pipeline Remediation Program</v>
          </cell>
          <cell r="H2841" t="str">
            <v>Gas Subfunction</v>
          </cell>
          <cell r="I2841" t="str">
            <v>Mandatory &amp; Compliance</v>
          </cell>
        </row>
        <row r="2842">
          <cell r="A2842" t="str">
            <v>BI_ZN103</v>
          </cell>
          <cell r="B2842" t="str">
            <v>ZN103</v>
          </cell>
          <cell r="C2842" t="str">
            <v>BI_ZN103 - Replace System Reinforcement-WA</v>
          </cell>
          <cell r="D2842" t="str">
            <v>ER_3000</v>
          </cell>
          <cell r="E2842" t="str">
            <v>3000</v>
          </cell>
          <cell r="F2842" t="str">
            <v>ER_3000 - Gas Reinforce-Minor Blanket</v>
          </cell>
          <cell r="G2842" t="str">
            <v>Gas Reinforcement Program</v>
          </cell>
          <cell r="H2842" t="str">
            <v>Gas Subfunction</v>
          </cell>
          <cell r="I2842" t="str">
            <v>Performance &amp; Capacity</v>
          </cell>
        </row>
        <row r="2843">
          <cell r="A2843" t="str">
            <v>BI_ZN104</v>
          </cell>
          <cell r="B2843" t="str">
            <v>ZN104</v>
          </cell>
          <cell r="C2843" t="str">
            <v>BI_ZN104 - Replace Deteriorated Gas System-WA</v>
          </cell>
          <cell r="D2843" t="str">
            <v>ER_3001</v>
          </cell>
          <cell r="E2843" t="str">
            <v>3001</v>
          </cell>
          <cell r="F2843" t="str">
            <v>ER_3001 - Replace Deteriorating Gas System</v>
          </cell>
          <cell r="G2843" t="str">
            <v>Gas Deteriorated Steel Pipe Replacement Program</v>
          </cell>
          <cell r="H2843" t="str">
            <v>Gas Subfunction</v>
          </cell>
          <cell r="I2843" t="str">
            <v>Asset Condition</v>
          </cell>
        </row>
        <row r="2844">
          <cell r="A2844" t="str">
            <v>BI_ZN200</v>
          </cell>
          <cell r="B2844" t="str">
            <v>ZN200</v>
          </cell>
          <cell r="C2844" t="str">
            <v>BI_ZN200 - Cathodic Protection Blanket ID</v>
          </cell>
          <cell r="D2844" t="str">
            <v>ER_3004</v>
          </cell>
          <cell r="E2844" t="str">
            <v>3004</v>
          </cell>
          <cell r="F2844" t="str">
            <v>ER_3004 - Cathodic Protection-Minor Blanket</v>
          </cell>
          <cell r="G2844" t="str">
            <v>Gas Cathodic Protection Program</v>
          </cell>
          <cell r="H2844" t="str">
            <v>Gas Subfunction</v>
          </cell>
          <cell r="I2844" t="str">
            <v>Mandatory &amp; Compliance</v>
          </cell>
        </row>
        <row r="2845">
          <cell r="A2845" t="str">
            <v>BI_ZN201</v>
          </cell>
          <cell r="B2845" t="str">
            <v>ZN201</v>
          </cell>
          <cell r="C2845" t="str">
            <v>BI_ZN201 - Cathodic Protection Blanket WA</v>
          </cell>
          <cell r="D2845" t="str">
            <v>ER_3004</v>
          </cell>
          <cell r="E2845" t="str">
            <v>3004</v>
          </cell>
          <cell r="F2845" t="str">
            <v>ER_3004 - Cathodic Protection-Minor Blanket</v>
          </cell>
          <cell r="G2845" t="str">
            <v>Gas Cathodic Protection Program</v>
          </cell>
          <cell r="H2845" t="str">
            <v>Gas Subfunction</v>
          </cell>
          <cell r="I2845" t="str">
            <v>Mandatory &amp; Compliance</v>
          </cell>
        </row>
        <row r="2846">
          <cell r="A2846" t="str">
            <v>BI_ZN400</v>
          </cell>
          <cell r="B2846" t="str">
            <v>ZN400</v>
          </cell>
          <cell r="C2846" t="str">
            <v>BI_ZN400 - Gas HP Pipeline Remediation Program</v>
          </cell>
          <cell r="D2846" t="str">
            <v>ER_3057</v>
          </cell>
          <cell r="E2846" t="str">
            <v>3057</v>
          </cell>
          <cell r="F2846" t="str">
            <v>ER_3057 - Gas HP Pipeline Remediation Program</v>
          </cell>
          <cell r="G2846" t="str">
            <v>Gas HP Pipeline Remediation Program</v>
          </cell>
          <cell r="H2846" t="str">
            <v>Gas Subfunction</v>
          </cell>
          <cell r="I2846" t="str">
            <v>Mandatory &amp; Compliance</v>
          </cell>
        </row>
        <row r="2847">
          <cell r="A2847" t="str">
            <v>BI_ZNT35</v>
          </cell>
          <cell r="B2847" t="str">
            <v>ZNT35</v>
          </cell>
          <cell r="C2847" t="str">
            <v>BI_ZNT35 - Distr Line Relocation - Network Spokane</v>
          </cell>
          <cell r="D2847" t="str">
            <v>ER_2056</v>
          </cell>
          <cell r="E2847" t="str">
            <v>2056</v>
          </cell>
          <cell r="F2847" t="str">
            <v>ER_2056 - Distribution Line Relocations</v>
          </cell>
          <cell r="G2847" t="str">
            <v>Elec Relocation and Replacement Program</v>
          </cell>
          <cell r="H2847" t="str">
            <v>T&amp;D Operations</v>
          </cell>
          <cell r="I2847" t="str">
            <v>Mandatory &amp; Compliance</v>
          </cell>
        </row>
        <row r="2848">
          <cell r="A2848" t="str">
            <v>BI_ZOR06</v>
          </cell>
          <cell r="B2848" t="str">
            <v>ZOR06</v>
          </cell>
          <cell r="C2848" t="str">
            <v>BI_ZOR06 - OR Overbuilt Pipe Replacement</v>
          </cell>
          <cell r="D2848" t="str">
            <v>ER_3006</v>
          </cell>
          <cell r="E2848" t="str">
            <v>3006</v>
          </cell>
          <cell r="F2848" t="str">
            <v>ER_3006 - Overbuilt Pipe Replacement Blanket</v>
          </cell>
          <cell r="G2848" t="str">
            <v>Gas Overbuilt Pipe Replacement Program</v>
          </cell>
          <cell r="H2848" t="str">
            <v>Gas Subfunction</v>
          </cell>
          <cell r="I2848" t="str">
            <v>Mandatory &amp; Compliance</v>
          </cell>
        </row>
        <row r="2849">
          <cell r="A2849" t="str">
            <v>BI_ZPG17</v>
          </cell>
          <cell r="B2849" t="str">
            <v>ZPG17</v>
          </cell>
          <cell r="C2849" t="str">
            <v>BI_ZPG17 - Gas Regulator Station Reliability - Palouse</v>
          </cell>
          <cell r="D2849" t="str">
            <v>ER_3002</v>
          </cell>
          <cell r="E2849" t="str">
            <v>3002</v>
          </cell>
          <cell r="F2849" t="str">
            <v>ER_3002 - Regulator Reliable - Blanket</v>
          </cell>
          <cell r="G2849" t="str">
            <v>Gas Regulator Station Replacement Program</v>
          </cell>
          <cell r="H2849" t="str">
            <v>Gas Subfunction</v>
          </cell>
          <cell r="I2849" t="str">
            <v>Asset Condition</v>
          </cell>
        </row>
        <row r="2850">
          <cell r="A2850" t="str">
            <v>BI_ZPJ05</v>
          </cell>
          <cell r="B2850" t="str">
            <v>ZPJ05</v>
          </cell>
          <cell r="C2850" t="str">
            <v>BI_ZPJ05 - Electric Transmission Plant-Storm Palouse</v>
          </cell>
          <cell r="D2850" t="str">
            <v>ER_2051</v>
          </cell>
          <cell r="E2850" t="str">
            <v>2051</v>
          </cell>
          <cell r="F2850" t="str">
            <v>ER_2051 - Electric Transmission Plant-Storm</v>
          </cell>
          <cell r="G2850" t="str">
            <v>Electric Storm</v>
          </cell>
          <cell r="H2850" t="str">
            <v>T&amp;D Operations</v>
          </cell>
          <cell r="I2850" t="str">
            <v>Failed Plant &amp; Operations</v>
          </cell>
        </row>
        <row r="2851">
          <cell r="A2851" t="str">
            <v>BI_ZPJ10</v>
          </cell>
          <cell r="B2851" t="str">
            <v>ZPJ10</v>
          </cell>
          <cell r="C2851" t="str">
            <v>BI_ZPJ10 - Elect Revenue Blanket - Palouse</v>
          </cell>
          <cell r="D2851" t="str">
            <v>ER_1000</v>
          </cell>
          <cell r="E2851" t="str">
            <v>1000</v>
          </cell>
          <cell r="F2851" t="str">
            <v>ER_1000 - Electric Revenue Blanket</v>
          </cell>
          <cell r="G2851" t="str">
            <v>New Revenue - Growth</v>
          </cell>
          <cell r="H2851" t="str">
            <v>Growth Subfunction</v>
          </cell>
          <cell r="I2851" t="str">
            <v>Customer Requested</v>
          </cell>
        </row>
        <row r="2852">
          <cell r="A2852" t="str">
            <v>BI_ZPJ11</v>
          </cell>
          <cell r="B2852" t="str">
            <v>ZPJ11</v>
          </cell>
          <cell r="C2852" t="str">
            <v>BI_ZPJ11 - Gas Revenue Blanket-Pullman</v>
          </cell>
          <cell r="D2852" t="str">
            <v>ER_1001</v>
          </cell>
          <cell r="E2852" t="str">
            <v>1001</v>
          </cell>
          <cell r="F2852" t="str">
            <v>ER_1001 - Gas Revenue Blanket</v>
          </cell>
          <cell r="G2852" t="str">
            <v>New Revenue - Growth</v>
          </cell>
          <cell r="H2852" t="str">
            <v>Growth Subfunction</v>
          </cell>
          <cell r="I2852" t="str">
            <v>Customer Requested</v>
          </cell>
        </row>
        <row r="2853">
          <cell r="A2853" t="str">
            <v>BI_ZPJ12</v>
          </cell>
          <cell r="B2853" t="str">
            <v>ZPJ12</v>
          </cell>
          <cell r="C2853" t="str">
            <v>BI_ZPJ12 - Gas Distribution Non Revenue - Palouse</v>
          </cell>
          <cell r="D2853" t="str">
            <v>ER_3005</v>
          </cell>
          <cell r="E2853" t="str">
            <v>3005</v>
          </cell>
          <cell r="F2853" t="str">
            <v>ER_3005 - Gas Distribution Non-Revenue Blanket</v>
          </cell>
          <cell r="G2853" t="str">
            <v>Gas Non-Revenue Program</v>
          </cell>
          <cell r="H2853" t="str">
            <v>Gas Subfunction</v>
          </cell>
          <cell r="I2853" t="str">
            <v>Failed Plant &amp; Operations</v>
          </cell>
        </row>
        <row r="2854">
          <cell r="A2854" t="str">
            <v>BI_ZPJ23</v>
          </cell>
          <cell r="B2854" t="str">
            <v>ZPJ23</v>
          </cell>
          <cell r="C2854" t="str">
            <v>BI_ZPJ23 - Relocate Due to St&amp;Hwy Work - Palouse</v>
          </cell>
          <cell r="D2854" t="str">
            <v>ER_3003</v>
          </cell>
          <cell r="E2854" t="str">
            <v>3003</v>
          </cell>
          <cell r="F2854" t="str">
            <v>ER_3003 - Gas Replace-St&amp;Hwy</v>
          </cell>
          <cell r="G2854" t="str">
            <v>Gas Replacement Street and Highway Program</v>
          </cell>
          <cell r="H2854" t="str">
            <v>Gas Subfunction</v>
          </cell>
          <cell r="I2854" t="str">
            <v>Mandatory &amp; Compliance</v>
          </cell>
        </row>
        <row r="2855">
          <cell r="A2855" t="str">
            <v>BI_ZPJ30</v>
          </cell>
          <cell r="B2855" t="str">
            <v>ZPJ30</v>
          </cell>
          <cell r="C2855" t="str">
            <v>BI_ZPJ30 - Street Light Blanket - Palouse</v>
          </cell>
          <cell r="D2855" t="str">
            <v>ER_1004</v>
          </cell>
          <cell r="E2855" t="str">
            <v>1004</v>
          </cell>
          <cell r="F2855" t="str">
            <v>ER_1004 - Street Lt Minor Blanket</v>
          </cell>
          <cell r="G2855" t="str">
            <v>New Revenue - Growth</v>
          </cell>
          <cell r="H2855" t="str">
            <v>Growth Subfunction</v>
          </cell>
          <cell r="I2855" t="str">
            <v>Customer Requested</v>
          </cell>
        </row>
        <row r="2856">
          <cell r="A2856" t="str">
            <v>BI_ZPJ31</v>
          </cell>
          <cell r="B2856" t="str">
            <v>ZPJ31</v>
          </cell>
          <cell r="C2856" t="str">
            <v>BI_ZPJ31 - LED Streetlight Change Out Blanket - Palouse</v>
          </cell>
          <cell r="D2856" t="str">
            <v>ER_2584</v>
          </cell>
          <cell r="E2856" t="str">
            <v>2584</v>
          </cell>
          <cell r="F2856" t="str">
            <v>ER_2584 - LED Change-Out Program</v>
          </cell>
          <cell r="G2856" t="str">
            <v>LED Change-Out Program</v>
          </cell>
          <cell r="H2856" t="str">
            <v>T&amp;D Operations</v>
          </cell>
          <cell r="I2856" t="str">
            <v>Asset Condition</v>
          </cell>
        </row>
        <row r="2857">
          <cell r="A2857" t="str">
            <v>BI_ZPJ33</v>
          </cell>
          <cell r="B2857" t="str">
            <v>ZPJ33</v>
          </cell>
          <cell r="C2857" t="str">
            <v>BI_ZPJ33 - Electr UG Replacement  Palouse</v>
          </cell>
          <cell r="D2857" t="str">
            <v>ER_2054</v>
          </cell>
          <cell r="E2857" t="str">
            <v>2054</v>
          </cell>
          <cell r="F2857" t="str">
            <v>ER_2054 - Electric Underground Replacement</v>
          </cell>
          <cell r="G2857" t="str">
            <v>Primary URD Cable Replacement</v>
          </cell>
          <cell r="H2857" t="str">
            <v>T&amp;D Operations</v>
          </cell>
          <cell r="I2857" t="str">
            <v>Asset Condition</v>
          </cell>
        </row>
        <row r="2858">
          <cell r="A2858" t="str">
            <v>BI_ZPJ34</v>
          </cell>
          <cell r="B2858" t="str">
            <v>ZPJ34</v>
          </cell>
          <cell r="C2858" t="str">
            <v>BI_ZPJ34 - Electr Distr Blanket - Palouse Area</v>
          </cell>
          <cell r="D2858" t="str">
            <v>ER_2055</v>
          </cell>
          <cell r="E2858" t="str">
            <v>2055</v>
          </cell>
          <cell r="F2858" t="str">
            <v>ER_2055 - Electric Distribution Minor Blanket</v>
          </cell>
          <cell r="G2858" t="str">
            <v>Distribution Minor Rebuild</v>
          </cell>
          <cell r="H2858" t="str">
            <v>T&amp;D Operations</v>
          </cell>
          <cell r="I2858" t="str">
            <v>Asset Condition</v>
          </cell>
        </row>
        <row r="2859">
          <cell r="A2859" t="str">
            <v>BI_ZPJ35</v>
          </cell>
          <cell r="B2859" t="str">
            <v>ZPJ35</v>
          </cell>
          <cell r="C2859" t="str">
            <v>BI_ZPJ35 - Distr Relocation-Palouse</v>
          </cell>
          <cell r="D2859" t="str">
            <v>ER_2056</v>
          </cell>
          <cell r="E2859" t="str">
            <v>2056</v>
          </cell>
          <cell r="F2859" t="str">
            <v>ER_2056 - Distribution Line Relocations</v>
          </cell>
          <cell r="G2859" t="str">
            <v>Elec Relocation and Replacement Program</v>
          </cell>
          <cell r="H2859" t="str">
            <v>T&amp;D Operations</v>
          </cell>
          <cell r="I2859" t="str">
            <v>Mandatory &amp; Compliance</v>
          </cell>
        </row>
        <row r="2860">
          <cell r="A2860" t="str">
            <v>BI_ZPJ37</v>
          </cell>
          <cell r="B2860" t="str">
            <v>ZPJ37</v>
          </cell>
          <cell r="C2860" t="str">
            <v>BI_ZPJ37 - Area Light Blanket - Palouse</v>
          </cell>
          <cell r="D2860" t="str">
            <v>ER_1005</v>
          </cell>
          <cell r="E2860" t="str">
            <v>1005</v>
          </cell>
          <cell r="F2860" t="str">
            <v>ER_1005 - Area Light Minor Blanket</v>
          </cell>
          <cell r="G2860" t="str">
            <v>New Revenue - Growth</v>
          </cell>
          <cell r="H2860" t="str">
            <v>Growth Subfunction</v>
          </cell>
          <cell r="I2860" t="str">
            <v>Customer Requested</v>
          </cell>
        </row>
        <row r="2861">
          <cell r="A2861" t="str">
            <v>BI_ZPJ52</v>
          </cell>
          <cell r="B2861" t="str">
            <v>ZPJ52</v>
          </cell>
          <cell r="C2861" t="str">
            <v>BI_ZPJ52 - Failed Electric Dist Plant-Storm Palouse</v>
          </cell>
          <cell r="D2861" t="str">
            <v>ER_2059</v>
          </cell>
          <cell r="E2861" t="str">
            <v>2059</v>
          </cell>
          <cell r="F2861" t="str">
            <v>ER_2059 - Failed Electric Dist Plant-Storm</v>
          </cell>
          <cell r="G2861" t="str">
            <v>Electric Storm</v>
          </cell>
          <cell r="H2861" t="str">
            <v>T&amp;D Operations</v>
          </cell>
          <cell r="I2861" t="str">
            <v>Failed Plant &amp; Operations</v>
          </cell>
        </row>
        <row r="2862">
          <cell r="A2862" t="str">
            <v>BI_ZPJ60</v>
          </cell>
          <cell r="B2862" t="str">
            <v>ZPJ60</v>
          </cell>
          <cell r="C2862" t="str">
            <v>BI_ZPJ60 - Deteriorated Pole Replacement Pullman</v>
          </cell>
          <cell r="D2862" t="str">
            <v>ER_2055</v>
          </cell>
          <cell r="E2862" t="str">
            <v>2055</v>
          </cell>
          <cell r="F2862" t="str">
            <v>ER_2055 - Electric Distribution Minor Blanket</v>
          </cell>
          <cell r="G2862" t="str">
            <v>Distribution Minor Rebuild</v>
          </cell>
          <cell r="H2862" t="str">
            <v>T&amp;D Operations</v>
          </cell>
          <cell r="I2862" t="str">
            <v>Asset Condition</v>
          </cell>
        </row>
        <row r="2863">
          <cell r="A2863" t="str">
            <v>BI_ZS401</v>
          </cell>
          <cell r="B2863" t="str">
            <v>ZS401</v>
          </cell>
          <cell r="C2863" t="str">
            <v>BI_ZS401 - System Substation</v>
          </cell>
          <cell r="D2863" t="str">
            <v>ER_2051</v>
          </cell>
          <cell r="E2863" t="str">
            <v>2051</v>
          </cell>
          <cell r="F2863" t="str">
            <v>ER_2051 - Electric Transmission Plant-Storm</v>
          </cell>
          <cell r="G2863" t="str">
            <v>Electric Storm</v>
          </cell>
          <cell r="H2863" t="str">
            <v>T&amp;D Operations</v>
          </cell>
          <cell r="I2863" t="str">
            <v>Failed Plant &amp; Operations</v>
          </cell>
        </row>
        <row r="2864">
          <cell r="A2864" t="str">
            <v>BI_ZSM05</v>
          </cell>
          <cell r="B2864" t="str">
            <v>ZSM05</v>
          </cell>
          <cell r="C2864" t="str">
            <v>BI_ZSM05 - Electric Transmission Plant-Storm St Maries</v>
          </cell>
          <cell r="D2864" t="str">
            <v>ER_2051</v>
          </cell>
          <cell r="E2864" t="str">
            <v>2051</v>
          </cell>
          <cell r="F2864" t="str">
            <v>ER_2051 - Electric Transmission Plant-Storm</v>
          </cell>
          <cell r="G2864" t="str">
            <v>Electric Storm</v>
          </cell>
          <cell r="H2864" t="str">
            <v>T&amp;D Operations</v>
          </cell>
          <cell r="I2864" t="str">
            <v>Failed Plant &amp; Operations</v>
          </cell>
        </row>
        <row r="2865">
          <cell r="A2865" t="str">
            <v>BI_ZSM10</v>
          </cell>
          <cell r="B2865" t="str">
            <v>ZSM10</v>
          </cell>
          <cell r="C2865" t="str">
            <v>BI_ZSM10 - Elect Revenue Blanket - St Maries</v>
          </cell>
          <cell r="D2865" t="str">
            <v>ER_1000</v>
          </cell>
          <cell r="E2865" t="str">
            <v>1000</v>
          </cell>
          <cell r="F2865" t="str">
            <v>ER_1000 - Electric Revenue Blanket</v>
          </cell>
          <cell r="G2865" t="str">
            <v>New Revenue - Growth</v>
          </cell>
          <cell r="H2865" t="str">
            <v>Growth Subfunction</v>
          </cell>
          <cell r="I2865" t="str">
            <v>Customer Requested</v>
          </cell>
        </row>
        <row r="2866">
          <cell r="A2866" t="str">
            <v>BI_ZSM30</v>
          </cell>
          <cell r="B2866" t="str">
            <v>ZSM30</v>
          </cell>
          <cell r="C2866" t="str">
            <v>BI_ZSM30 - Street Light Blanket - St Maries</v>
          </cell>
          <cell r="D2866" t="str">
            <v>ER_1004</v>
          </cell>
          <cell r="E2866" t="str">
            <v>1004</v>
          </cell>
          <cell r="F2866" t="str">
            <v>ER_1004 - Street Lt Minor Blanket</v>
          </cell>
          <cell r="G2866" t="str">
            <v>New Revenue - Growth</v>
          </cell>
          <cell r="H2866" t="str">
            <v>Growth Subfunction</v>
          </cell>
          <cell r="I2866" t="str">
            <v>Customer Requested</v>
          </cell>
        </row>
        <row r="2867">
          <cell r="A2867" t="str">
            <v>BI_ZSM31</v>
          </cell>
          <cell r="B2867" t="str">
            <v>ZSM31</v>
          </cell>
          <cell r="C2867" t="str">
            <v>BI_ZSM31 - LED Streetlight Change Out Blanket - St Maries</v>
          </cell>
          <cell r="D2867" t="str">
            <v>ER_2584</v>
          </cell>
          <cell r="E2867" t="str">
            <v>2584</v>
          </cell>
          <cell r="F2867" t="str">
            <v>ER_2584 - LED Change-Out Program</v>
          </cell>
          <cell r="G2867" t="str">
            <v>LED Change-Out Program</v>
          </cell>
          <cell r="H2867" t="str">
            <v>T&amp;D Operations</v>
          </cell>
          <cell r="I2867" t="str">
            <v>Asset Condition</v>
          </cell>
        </row>
        <row r="2868">
          <cell r="A2868" t="str">
            <v>BI_ZSM33</v>
          </cell>
          <cell r="B2868" t="str">
            <v>ZSM33</v>
          </cell>
          <cell r="C2868" t="str">
            <v>BI_ZSM33 - Electr UG Replacement  St Maries</v>
          </cell>
          <cell r="D2868" t="str">
            <v>ER_2054</v>
          </cell>
          <cell r="E2868" t="str">
            <v>2054</v>
          </cell>
          <cell r="F2868" t="str">
            <v>ER_2054 - Electric Underground Replacement</v>
          </cell>
          <cell r="G2868" t="str">
            <v>Primary URD Cable Replacement</v>
          </cell>
          <cell r="H2868" t="str">
            <v>T&amp;D Operations</v>
          </cell>
          <cell r="I2868" t="str">
            <v>Asset Condition</v>
          </cell>
        </row>
        <row r="2869">
          <cell r="A2869" t="str">
            <v>BI_ZSM34</v>
          </cell>
          <cell r="B2869" t="str">
            <v>ZSM34</v>
          </cell>
          <cell r="C2869" t="str">
            <v>BI_ZSM34 - Electric Distr Blanket - St Maries</v>
          </cell>
          <cell r="D2869" t="str">
            <v>ER_2055</v>
          </cell>
          <cell r="E2869" t="str">
            <v>2055</v>
          </cell>
          <cell r="F2869" t="str">
            <v>ER_2055 - Electric Distribution Minor Blanket</v>
          </cell>
          <cell r="G2869" t="str">
            <v>Distribution Minor Rebuild</v>
          </cell>
          <cell r="H2869" t="str">
            <v>T&amp;D Operations</v>
          </cell>
          <cell r="I2869" t="str">
            <v>Asset Condition</v>
          </cell>
        </row>
        <row r="2870">
          <cell r="A2870" t="str">
            <v>BI_ZSM35</v>
          </cell>
          <cell r="B2870" t="str">
            <v>ZSM35</v>
          </cell>
          <cell r="C2870" t="str">
            <v>BI_ZSM35 - Distr Relocation-St Maries</v>
          </cell>
          <cell r="D2870" t="str">
            <v>ER_2056</v>
          </cell>
          <cell r="E2870" t="str">
            <v>2056</v>
          </cell>
          <cell r="F2870" t="str">
            <v>ER_2056 - Distribution Line Relocations</v>
          </cell>
          <cell r="G2870" t="str">
            <v>Elec Relocation and Replacement Program</v>
          </cell>
          <cell r="H2870" t="str">
            <v>T&amp;D Operations</v>
          </cell>
          <cell r="I2870" t="str">
            <v>Mandatory &amp; Compliance</v>
          </cell>
        </row>
        <row r="2871">
          <cell r="A2871" t="str">
            <v>BI_ZSM37</v>
          </cell>
          <cell r="B2871" t="str">
            <v>ZSM37</v>
          </cell>
          <cell r="C2871" t="str">
            <v>BI_ZSM37 - Area Light Blanket - St Maries</v>
          </cell>
          <cell r="D2871" t="str">
            <v>ER_1005</v>
          </cell>
          <cell r="E2871" t="str">
            <v>1005</v>
          </cell>
          <cell r="F2871" t="str">
            <v>ER_1005 - Area Light Minor Blanket</v>
          </cell>
          <cell r="G2871" t="str">
            <v>New Revenue - Growth</v>
          </cell>
          <cell r="H2871" t="str">
            <v>Growth Subfunction</v>
          </cell>
          <cell r="I2871" t="str">
            <v>Customer Requested</v>
          </cell>
        </row>
        <row r="2872">
          <cell r="A2872" t="str">
            <v>BI_ZSM52</v>
          </cell>
          <cell r="B2872" t="str">
            <v>ZSM52</v>
          </cell>
          <cell r="C2872" t="str">
            <v>BI_ZSM52 - Failed Electric Dist Plant-Storm St Maries</v>
          </cell>
          <cell r="D2872" t="str">
            <v>ER_2059</v>
          </cell>
          <cell r="E2872" t="str">
            <v>2059</v>
          </cell>
          <cell r="F2872" t="str">
            <v>ER_2059 - Failed Electric Dist Plant-Storm</v>
          </cell>
          <cell r="G2872" t="str">
            <v>Electric Storm</v>
          </cell>
          <cell r="H2872" t="str">
            <v>T&amp;D Operations</v>
          </cell>
          <cell r="I2872" t="str">
            <v>Failed Plant &amp; Operations</v>
          </cell>
        </row>
        <row r="2873">
          <cell r="A2873" t="str">
            <v>BI_ZSM60</v>
          </cell>
          <cell r="B2873" t="str">
            <v>ZSM60</v>
          </cell>
          <cell r="C2873" t="str">
            <v>BI_ZSM60 - Deteriorated Pole Replacement St Maries</v>
          </cell>
          <cell r="D2873" t="str">
            <v>ER_2055</v>
          </cell>
          <cell r="E2873" t="str">
            <v>2055</v>
          </cell>
          <cell r="F2873" t="str">
            <v>ER_2055 - Electric Distribution Minor Blanket</v>
          </cell>
          <cell r="G2873" t="str">
            <v>Distribution Minor Rebuild</v>
          </cell>
          <cell r="H2873" t="str">
            <v>T&amp;D Operations</v>
          </cell>
          <cell r="I2873" t="str">
            <v>Asset Condition</v>
          </cell>
        </row>
        <row r="2874">
          <cell r="A2874" t="str">
            <v>BI_ZT800</v>
          </cell>
          <cell r="B2874" t="str">
            <v>ZT800</v>
          </cell>
          <cell r="C2874" t="str">
            <v>BI_ZT800 - PPUD Metering Comms at Steam Plant</v>
          </cell>
          <cell r="D2874" t="str">
            <v>ER_2070</v>
          </cell>
          <cell r="E2874" t="str">
            <v>2070</v>
          </cell>
          <cell r="F2874" t="str">
            <v>ER_2070 - Trans/Dist/Sub Reimbursable Projects</v>
          </cell>
          <cell r="G2874" t="str">
            <v>T&amp;D Reimbursable</v>
          </cell>
          <cell r="H2874" t="str">
            <v>T&amp;D Engineering</v>
          </cell>
          <cell r="I2874" t="str">
            <v>Customer Requested</v>
          </cell>
        </row>
        <row r="2875">
          <cell r="A2875" t="str">
            <v>BI_ZU201</v>
          </cell>
          <cell r="B2875" t="str">
            <v>ZU201</v>
          </cell>
          <cell r="C2875" t="str">
            <v>BI_ZU201 - System - Distiribution Line Protection</v>
          </cell>
          <cell r="D2875" t="str">
            <v>ER_2276</v>
          </cell>
          <cell r="E2875" t="str">
            <v>2276</v>
          </cell>
          <cell r="F2875" t="str">
            <v>ER_2276 - Distribution Line Protection</v>
          </cell>
          <cell r="G2875" t="str">
            <v>Distribution System Enhancements</v>
          </cell>
          <cell r="H2875" t="str">
            <v>T&amp;D Engineering</v>
          </cell>
          <cell r="I2875" t="str">
            <v>Performance &amp; Capacity</v>
          </cell>
        </row>
        <row r="2876">
          <cell r="A2876" t="str">
            <v>BI_ZU510</v>
          </cell>
          <cell r="B2876" t="str">
            <v>ZU510</v>
          </cell>
          <cell r="C2876" t="str">
            <v>BI_ZU510 - Joint Use - Make Ready Work</v>
          </cell>
          <cell r="D2876" t="str">
            <v>ER_2058</v>
          </cell>
          <cell r="E2876" t="str">
            <v>2058</v>
          </cell>
          <cell r="F2876" t="str">
            <v>ER_2058 - Spokane Electric Network Incr Capacity</v>
          </cell>
          <cell r="G2876" t="str">
            <v>Downtown Network - Performance &amp; Capacity</v>
          </cell>
          <cell r="H2876" t="str">
            <v>Downtown Network</v>
          </cell>
          <cell r="I2876" t="str">
            <v>Performance &amp; Capacity</v>
          </cell>
        </row>
        <row r="2877">
          <cell r="A2877" t="str">
            <v>BI_ZV024</v>
          </cell>
          <cell r="B2877" t="str">
            <v>ZV024</v>
          </cell>
          <cell r="C2877" t="str">
            <v>BI_ZV024 - Industrial Gas Customer-Minor Blanket</v>
          </cell>
          <cell r="D2877" t="str">
            <v>ER_1052</v>
          </cell>
          <cell r="E2877" t="str">
            <v>1052</v>
          </cell>
          <cell r="F2877" t="str">
            <v>ER_1052 - Industrial Gas Customer Minor Blanket</v>
          </cell>
          <cell r="G2877" t="str">
            <v>New Revenue - Growth</v>
          </cell>
          <cell r="H2877" t="str">
            <v>Growth Subfunction</v>
          </cell>
          <cell r="I2877" t="str">
            <v>Customer Requested</v>
          </cell>
        </row>
        <row r="2878">
          <cell r="A2878" t="str">
            <v>BI_ZV032</v>
          </cell>
          <cell r="B2878" t="str">
            <v>ZV032</v>
          </cell>
          <cell r="C2878" t="str">
            <v>BI_ZV032 - Electric Meters AMR</v>
          </cell>
          <cell r="D2878" t="str">
            <v>ER_2053</v>
          </cell>
          <cell r="E2878" t="str">
            <v>2053</v>
          </cell>
          <cell r="F2878" t="str">
            <v>ER_2053 - Electric Meters AMR</v>
          </cell>
          <cell r="G2878" t="str">
            <v>Regular Capital - Pre Business Case</v>
          </cell>
          <cell r="H2878" t="str">
            <v>No Function</v>
          </cell>
          <cell r="I2878" t="str">
            <v>No Driver</v>
          </cell>
        </row>
        <row r="2879">
          <cell r="A2879" t="str">
            <v>BI_ZV139</v>
          </cell>
          <cell r="B2879" t="str">
            <v>ZV139</v>
          </cell>
          <cell r="C2879" t="str">
            <v>BI_ZV139 - NTWK Customer Growth</v>
          </cell>
          <cell r="D2879" t="str">
            <v>ER_1000</v>
          </cell>
          <cell r="E2879" t="str">
            <v>1000</v>
          </cell>
          <cell r="F2879" t="str">
            <v>ER_1000 - Electric Revenue Blanket</v>
          </cell>
          <cell r="G2879" t="str">
            <v>New Revenue - Growth</v>
          </cell>
          <cell r="H2879" t="str">
            <v>Growth Subfunction</v>
          </cell>
          <cell r="I2879" t="str">
            <v>Customer Requested</v>
          </cell>
        </row>
        <row r="2880">
          <cell r="A2880" t="str">
            <v>BI_ZV539</v>
          </cell>
          <cell r="B2880" t="str">
            <v>ZV539</v>
          </cell>
          <cell r="C2880" t="str">
            <v>BI_ZV539 - NTWK Electrical System - Capital Replacement</v>
          </cell>
          <cell r="D2880" t="str">
            <v>ER_2058</v>
          </cell>
          <cell r="E2880" t="str">
            <v>2058</v>
          </cell>
          <cell r="F2880" t="str">
            <v>ER_2058 - Spokane Electric Network Incr Capacity</v>
          </cell>
          <cell r="G2880" t="str">
            <v>Downtown Network - Performance &amp; Capacity</v>
          </cell>
          <cell r="H2880" t="str">
            <v>Downtown Network</v>
          </cell>
          <cell r="I2880" t="str">
            <v>Performance &amp; Capacity</v>
          </cell>
        </row>
        <row r="2881">
          <cell r="A2881" t="str">
            <v>BI_ZV721</v>
          </cell>
          <cell r="B2881" t="str">
            <v>ZV721</v>
          </cell>
          <cell r="C2881" t="str">
            <v>BI_ZV721 - Cathodic Protection - Spokane</v>
          </cell>
          <cell r="D2881" t="str">
            <v>ER_3004</v>
          </cell>
          <cell r="E2881" t="str">
            <v>3004</v>
          </cell>
          <cell r="F2881" t="str">
            <v>ER_3004 - Cathodic Protection-Minor Blanket</v>
          </cell>
          <cell r="G2881" t="str">
            <v>Gas Cathodic Protection Program</v>
          </cell>
          <cell r="H2881" t="str">
            <v>Gas Subfunction</v>
          </cell>
          <cell r="I2881" t="str">
            <v>Mandatory &amp; Compliance</v>
          </cell>
        </row>
        <row r="2882">
          <cell r="A2882" t="str">
            <v>BI_ZVG15</v>
          </cell>
          <cell r="B2882" t="str">
            <v>ZVG15</v>
          </cell>
          <cell r="C2882" t="str">
            <v>BI_ZVG15 - Replace System Reinforcement - Spokane</v>
          </cell>
          <cell r="D2882" t="str">
            <v>ER_3000</v>
          </cell>
          <cell r="E2882" t="str">
            <v>3000</v>
          </cell>
          <cell r="F2882" t="str">
            <v>ER_3000 - Gas Reinforce-Minor Blanket</v>
          </cell>
          <cell r="G2882" t="str">
            <v>Gas Reinforcement Program</v>
          </cell>
          <cell r="H2882" t="str">
            <v>Gas Subfunction</v>
          </cell>
          <cell r="I2882" t="str">
            <v>Performance &amp; Capacity</v>
          </cell>
        </row>
        <row r="2883">
          <cell r="A2883" t="str">
            <v>BI_ZVG16</v>
          </cell>
          <cell r="B2883" t="str">
            <v>ZVG16</v>
          </cell>
          <cell r="C2883" t="str">
            <v>BI_ZVG16 - Replace Deteriorated Gas System - Spokane</v>
          </cell>
          <cell r="D2883" t="str">
            <v>ER_3001</v>
          </cell>
          <cell r="E2883" t="str">
            <v>3001</v>
          </cell>
          <cell r="F2883" t="str">
            <v>ER_3001 - Replace Deteriorating Gas System</v>
          </cell>
          <cell r="G2883" t="str">
            <v>Gas Deteriorated Steel Pipe Replacement Program</v>
          </cell>
          <cell r="H2883" t="str">
            <v>Gas Subfunction</v>
          </cell>
          <cell r="I2883" t="str">
            <v>Asset Condition</v>
          </cell>
        </row>
        <row r="2884">
          <cell r="A2884" t="str">
            <v>BI_ZVG17</v>
          </cell>
          <cell r="B2884" t="str">
            <v>ZVG17</v>
          </cell>
          <cell r="C2884" t="str">
            <v>BI_ZVG17 - Gas Regulator Station Reliability-Spokane</v>
          </cell>
          <cell r="D2884" t="str">
            <v>ER_3002</v>
          </cell>
          <cell r="E2884" t="str">
            <v>3002</v>
          </cell>
          <cell r="F2884" t="str">
            <v>ER_3002 - Regulator Reliable - Blanket</v>
          </cell>
          <cell r="G2884" t="str">
            <v>Gas Regulator Station Replacement Program</v>
          </cell>
          <cell r="H2884" t="str">
            <v>Gas Subfunction</v>
          </cell>
          <cell r="I2884" t="str">
            <v>Asset Condition</v>
          </cell>
        </row>
        <row r="2885">
          <cell r="A2885" t="str">
            <v>BI_ZVG23</v>
          </cell>
          <cell r="B2885" t="str">
            <v>ZVG23</v>
          </cell>
          <cell r="C2885" t="str">
            <v>BI_ZVG23 - Relocate Due to St&amp;Hwy Work - Spokane</v>
          </cell>
          <cell r="D2885" t="str">
            <v>ER_3003</v>
          </cell>
          <cell r="E2885" t="str">
            <v>3003</v>
          </cell>
          <cell r="F2885" t="str">
            <v>ER_3003 - Gas Replace-St&amp;Hwy</v>
          </cell>
          <cell r="G2885" t="str">
            <v>Gas Replacement Street and Highway Program</v>
          </cell>
          <cell r="H2885" t="str">
            <v>Gas Subfunction</v>
          </cell>
          <cell r="I2885" t="str">
            <v>Mandatory &amp; Compliance</v>
          </cell>
        </row>
        <row r="2886">
          <cell r="A2886" t="str">
            <v>BI_ZWO24</v>
          </cell>
          <cell r="B2886" t="str">
            <v>ZWO24</v>
          </cell>
          <cell r="C2886" t="str">
            <v>BI_ZWO24 - Industrial Gas Customers-Minor Blanket</v>
          </cell>
          <cell r="D2886" t="str">
            <v>ER_1052</v>
          </cell>
          <cell r="E2886" t="str">
            <v>1052</v>
          </cell>
          <cell r="F2886" t="str">
            <v>ER_1052 - Industrial Gas Customer Minor Blanket</v>
          </cell>
          <cell r="G2886" t="str">
            <v>New Revenue - Growth</v>
          </cell>
          <cell r="H2886" t="str">
            <v>Growth Subfunction</v>
          </cell>
          <cell r="I2886" t="str">
            <v>Customer Requested</v>
          </cell>
        </row>
        <row r="2887">
          <cell r="A2887" t="str">
            <v>BI_ZZZZ1</v>
          </cell>
          <cell r="B2887" t="str">
            <v>ZZZZ1</v>
          </cell>
          <cell r="C2887" t="str">
            <v>BI_ZZZZ1 - Offset to Budget</v>
          </cell>
          <cell r="D2887" t="str">
            <v>ER_8001</v>
          </cell>
          <cell r="E2887" t="str">
            <v>8001</v>
          </cell>
          <cell r="F2887" t="str">
            <v>ER_8001 - Offset To Budget</v>
          </cell>
          <cell r="G2887" t="str">
            <v>Offset to Budget</v>
          </cell>
          <cell r="H2887" t="str">
            <v>Other Subfunction</v>
          </cell>
          <cell r="I2887" t="str">
            <v>Asset Condition</v>
          </cell>
        </row>
        <row r="2888">
          <cell r="A2888" t="str">
            <v>BI_ZZZZ2</v>
          </cell>
          <cell r="B2888" t="str">
            <v>ZZZZ2</v>
          </cell>
          <cell r="C2888" t="str">
            <v>BI_ZZZZ2 - Offset To Budget with AFUDC</v>
          </cell>
          <cell r="D2888" t="str">
            <v>ER_8001</v>
          </cell>
          <cell r="E2888" t="str">
            <v>8001</v>
          </cell>
          <cell r="F2888" t="str">
            <v>ER_8001 - Offset To Budget</v>
          </cell>
          <cell r="G2888" t="str">
            <v>Offset to Budget</v>
          </cell>
          <cell r="H2888" t="str">
            <v>Other Subfunction</v>
          </cell>
          <cell r="I2888" t="str">
            <v>Asset Condition</v>
          </cell>
        </row>
        <row r="2889">
          <cell r="A2889" t="str">
            <v>BI_ZZZZZ</v>
          </cell>
          <cell r="B2889" t="str">
            <v>ZZZZZ</v>
          </cell>
          <cell r="C2889" t="str">
            <v>BI_ZZZZZ - Accounting Transfer Adjustments</v>
          </cell>
          <cell r="D2889" t="str">
            <v>ER_8000</v>
          </cell>
          <cell r="E2889" t="str">
            <v>8000</v>
          </cell>
          <cell r="F2889" t="str">
            <v>ER_8000 - Accounting Transfer Adjustments</v>
          </cell>
          <cell r="G2889" t="str">
            <v>Accounting Transfer Adjustments</v>
          </cell>
          <cell r="H2889" t="str">
            <v>Outside Regular Capital</v>
          </cell>
          <cell r="I2889" t="str">
            <v>No Driver</v>
          </cell>
        </row>
      </sheetData>
      <sheetData sheetId="12">
        <row r="2">
          <cell r="D2" t="str">
            <v>2000</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Witness List"/>
      <sheetName val="Final Combo"/>
      <sheetName val="Paste Values"/>
      <sheetName val="WA Witness List"/>
    </sheetNames>
    <sheetDataSet>
      <sheetData sheetId="0" refreshError="1"/>
      <sheetData sheetId="1"/>
      <sheetData sheetId="2">
        <row r="3">
          <cell r="A3" t="str">
            <v>BI_00000</v>
          </cell>
          <cell r="B3" t="str">
            <v>00000</v>
          </cell>
          <cell r="C3" t="str">
            <v>BI_00000 - Org Capital Labor Budget</v>
          </cell>
          <cell r="D3" t="str">
            <v>ER_0000</v>
          </cell>
          <cell r="E3" t="str">
            <v>0000</v>
          </cell>
          <cell r="F3" t="str">
            <v>ER_0000 - Org Capital Labor Budget</v>
          </cell>
          <cell r="G3" t="str">
            <v>No Business Case</v>
          </cell>
          <cell r="H3" t="str">
            <v>No Subfunction</v>
          </cell>
          <cell r="I3" t="str">
            <v>No Function</v>
          </cell>
          <cell r="J3" t="str">
            <v>No Driver</v>
          </cell>
          <cell r="K3" t="str">
            <v>SRV_ZZ</v>
          </cell>
          <cell r="L3" t="str">
            <v>JUR_ZZ</v>
          </cell>
          <cell r="M3" t="str">
            <v>None Depreciation Cat Attr</v>
          </cell>
          <cell r="N3" t="str">
            <v>False</v>
          </cell>
          <cell r="O3" t="str">
            <v>Active</v>
          </cell>
          <cell r="P3" t="str">
            <v>ORG_F55</v>
          </cell>
        </row>
        <row r="4">
          <cell r="A4" t="str">
            <v>BI_00A54</v>
          </cell>
          <cell r="B4" t="str">
            <v>00A54</v>
          </cell>
          <cell r="C4" t="str">
            <v>BI_00A54 - EVSE Pilot in Washington State</v>
          </cell>
          <cell r="D4" t="str">
            <v>ER_7060</v>
          </cell>
          <cell r="E4" t="str">
            <v>7060</v>
          </cell>
          <cell r="F4" t="str">
            <v>ER_7060 - Strategic Initiatives</v>
          </cell>
          <cell r="G4" t="str">
            <v>Strategic Initiatives</v>
          </cell>
          <cell r="H4" t="str">
            <v>Strategic Subfunction</v>
          </cell>
          <cell r="I4" t="str">
            <v>Other Capital Function</v>
          </cell>
          <cell r="J4" t="str">
            <v>No Driver</v>
          </cell>
          <cell r="K4" t="str">
            <v>SRV_ED</v>
          </cell>
          <cell r="L4" t="str">
            <v>JUR_WA</v>
          </cell>
          <cell r="M4" t="str">
            <v>General 12yr 389 / 393-395 / 397-398</v>
          </cell>
          <cell r="N4" t="str">
            <v>False</v>
          </cell>
          <cell r="O4" t="str">
            <v>Active</v>
          </cell>
          <cell r="P4" t="str">
            <v>ORG_A54</v>
          </cell>
        </row>
        <row r="5">
          <cell r="A5" t="str">
            <v>BI_00E07</v>
          </cell>
          <cell r="B5" t="str">
            <v>00E07</v>
          </cell>
          <cell r="C5" t="str">
            <v>BI_00E07 - RCT Fast Start Controls Upgrade</v>
          </cell>
          <cell r="D5" t="str">
            <v>ER_7050</v>
          </cell>
          <cell r="E5" t="str">
            <v>7050</v>
          </cell>
          <cell r="F5" t="str">
            <v>ER_7050 - Productivity Initiative</v>
          </cell>
          <cell r="G5" t="str">
            <v>Productivity</v>
          </cell>
          <cell r="H5" t="str">
            <v>Productivity Subfunction</v>
          </cell>
          <cell r="I5" t="str">
            <v>Other Capital Function</v>
          </cell>
          <cell r="J5" t="str">
            <v>No Driver</v>
          </cell>
          <cell r="K5" t="str">
            <v>SRV_ED</v>
          </cell>
          <cell r="L5" t="str">
            <v>JUR_AN</v>
          </cell>
          <cell r="M5" t="str">
            <v>General 12yr 389 / 393-395 / 397-398</v>
          </cell>
          <cell r="N5" t="str">
            <v>True</v>
          </cell>
          <cell r="O5" t="str">
            <v>Inactive</v>
          </cell>
          <cell r="P5" t="str">
            <v>ORG_E07</v>
          </cell>
        </row>
        <row r="6">
          <cell r="A6" t="str">
            <v>BI_00I02</v>
          </cell>
          <cell r="B6" t="str">
            <v>00I02</v>
          </cell>
          <cell r="C6" t="str">
            <v>BI_00I02 - Gas Op Qual - Tooling, Vehicles and Material</v>
          </cell>
          <cell r="D6" t="str">
            <v>ER_7208</v>
          </cell>
          <cell r="E6" t="str">
            <v>7208</v>
          </cell>
          <cell r="F6" t="str">
            <v>ER_7208 - Gas Op Qual - Tooling, Vehicles and Material</v>
          </cell>
          <cell r="G6" t="str">
            <v>Gas Operator Qualification Compliance</v>
          </cell>
          <cell r="H6" t="str">
            <v>Other Subfunction</v>
          </cell>
          <cell r="I6" t="str">
            <v>Other Function</v>
          </cell>
          <cell r="J6" t="str">
            <v>Performance &amp; Capacity</v>
          </cell>
          <cell r="K6" t="str">
            <v>SRV_GD</v>
          </cell>
          <cell r="L6" t="str">
            <v>JUR_AA</v>
          </cell>
          <cell r="M6" t="str">
            <v>Transportation and Tools 392 / 396</v>
          </cell>
          <cell r="N6" t="str">
            <v>False</v>
          </cell>
          <cell r="O6" t="str">
            <v>Active</v>
          </cell>
          <cell r="P6" t="str">
            <v>ORG_I02</v>
          </cell>
        </row>
        <row r="7">
          <cell r="A7" t="str">
            <v>BI_00L54</v>
          </cell>
          <cell r="B7" t="str">
            <v>00L54</v>
          </cell>
          <cell r="C7" t="str">
            <v>BI_00L54 - Purchase Company Aircraft</v>
          </cell>
          <cell r="D7" t="str">
            <v>ER_7207</v>
          </cell>
          <cell r="E7" t="str">
            <v>7207</v>
          </cell>
          <cell r="F7" t="str">
            <v>ER_7207 - Purchase Company Aircraft</v>
          </cell>
          <cell r="G7" t="str">
            <v>Company Aircraft Capital</v>
          </cell>
          <cell r="H7" t="str">
            <v>Other Subfunction</v>
          </cell>
          <cell r="I7" t="str">
            <v>Other Function</v>
          </cell>
          <cell r="J7" t="str">
            <v>Performance &amp; Capacity</v>
          </cell>
          <cell r="K7" t="str">
            <v>SRV_CD</v>
          </cell>
          <cell r="L7" t="str">
            <v>JUR_AA</v>
          </cell>
          <cell r="M7" t="str">
            <v>Transportation and Tools 392 / 396</v>
          </cell>
          <cell r="N7" t="str">
            <v>False</v>
          </cell>
          <cell r="O7" t="str">
            <v>Active</v>
          </cell>
          <cell r="P7" t="str">
            <v>ORG_L54</v>
          </cell>
        </row>
        <row r="8">
          <cell r="A8" t="str">
            <v>BI_00X09</v>
          </cell>
          <cell r="B8" t="str">
            <v>00X09</v>
          </cell>
          <cell r="C8" t="str">
            <v>BI_00X09 - Data Science</v>
          </cell>
          <cell r="D8" t="str">
            <v>ER_7060</v>
          </cell>
          <cell r="E8" t="str">
            <v>7060</v>
          </cell>
          <cell r="F8" t="str">
            <v>ER_7060 - Strategic Initiatives</v>
          </cell>
          <cell r="G8" t="str">
            <v>Strategic Initiatives</v>
          </cell>
          <cell r="H8" t="str">
            <v>Strategic Subfunction</v>
          </cell>
          <cell r="I8" t="str">
            <v>Other Capital Function</v>
          </cell>
          <cell r="J8" t="str">
            <v>No Driver</v>
          </cell>
          <cell r="K8" t="str">
            <v>SRV_CD</v>
          </cell>
          <cell r="L8" t="str">
            <v>JUR_AA</v>
          </cell>
          <cell r="M8" t="str">
            <v>General 12yr 389 / 393-395 / 397-398</v>
          </cell>
          <cell r="N8" t="str">
            <v>True</v>
          </cell>
          <cell r="O8" t="str">
            <v>Inactive</v>
          </cell>
          <cell r="P8" t="str">
            <v>ORG_X09</v>
          </cell>
        </row>
        <row r="9">
          <cell r="A9" t="str">
            <v>BI_01A54</v>
          </cell>
          <cell r="B9" t="str">
            <v>01A54</v>
          </cell>
          <cell r="C9" t="str">
            <v>BI_01A54 - Transportation Electrification - Washington</v>
          </cell>
          <cell r="D9" t="str">
            <v>ER_2076</v>
          </cell>
          <cell r="E9" t="str">
            <v>2076</v>
          </cell>
          <cell r="F9" t="str">
            <v>ER_2076 - Transportation Electrification - Washington</v>
          </cell>
          <cell r="G9" t="str">
            <v>Transportation Electrification</v>
          </cell>
          <cell r="H9" t="str">
            <v>Other Subfunction</v>
          </cell>
          <cell r="I9" t="str">
            <v>Other Function</v>
          </cell>
          <cell r="J9" t="str">
            <v>Performance &amp; Capacity</v>
          </cell>
          <cell r="K9" t="str">
            <v>SRV_ED</v>
          </cell>
          <cell r="L9" t="str">
            <v>JUR_WA</v>
          </cell>
          <cell r="M9" t="str">
            <v>Elec Distribution 360-373</v>
          </cell>
          <cell r="N9" t="str">
            <v>True</v>
          </cell>
          <cell r="O9" t="str">
            <v>Active</v>
          </cell>
          <cell r="P9" t="str">
            <v>ORG_A54</v>
          </cell>
        </row>
        <row r="10">
          <cell r="A10" t="str">
            <v>BI_01C11</v>
          </cell>
          <cell r="B10" t="str">
            <v>01C11</v>
          </cell>
          <cell r="C10" t="str">
            <v>BI_01C11 - Customer Transactional Systems</v>
          </cell>
          <cell r="D10" t="str">
            <v>ER_5040</v>
          </cell>
          <cell r="E10" t="str">
            <v>5040</v>
          </cell>
          <cell r="F10" t="str">
            <v>ER_5040 - Customer Transactional Systems</v>
          </cell>
          <cell r="G10" t="str">
            <v>Customer Transactional Systems</v>
          </cell>
          <cell r="H10" t="str">
            <v>ET Subfunction</v>
          </cell>
          <cell r="I10" t="str">
            <v>ET</v>
          </cell>
          <cell r="J10" t="str">
            <v>Customer Service Quality &amp; Reliability</v>
          </cell>
          <cell r="K10" t="str">
            <v>SRV_CD</v>
          </cell>
          <cell r="L10" t="str">
            <v>JUR_AA</v>
          </cell>
          <cell r="M10" t="str">
            <v>Software 303</v>
          </cell>
          <cell r="N10" t="str">
            <v>True</v>
          </cell>
          <cell r="O10" t="str">
            <v>Active</v>
          </cell>
          <cell r="P10" t="str">
            <v>ORG_C11</v>
          </cell>
        </row>
        <row r="11">
          <cell r="A11" t="str">
            <v>BI_01E14</v>
          </cell>
          <cell r="B11" t="str">
            <v>01E14</v>
          </cell>
          <cell r="C11" t="str">
            <v>BI_01E14 - Special Use Permit</v>
          </cell>
          <cell r="D11" t="str">
            <v>ER_6101</v>
          </cell>
          <cell r="E11" t="str">
            <v>6101</v>
          </cell>
          <cell r="F11" t="str">
            <v>ER_6101 - Forest Srvc Rqmts</v>
          </cell>
          <cell r="G11" t="str">
            <v>Hazardous Oil Removal</v>
          </cell>
          <cell r="H11" t="str">
            <v>Environmental Subfunction</v>
          </cell>
          <cell r="I11" t="str">
            <v>Environmental</v>
          </cell>
          <cell r="J11" t="str">
            <v>Mandatory &amp; Compliance</v>
          </cell>
          <cell r="K11" t="str">
            <v>SRV_ED</v>
          </cell>
          <cell r="L11" t="str">
            <v>JUR_AN</v>
          </cell>
          <cell r="M11" t="str">
            <v>Elec Transmission 350-359</v>
          </cell>
          <cell r="N11" t="str">
            <v>False</v>
          </cell>
          <cell r="O11" t="str">
            <v>Active</v>
          </cell>
          <cell r="P11" t="str">
            <v>ORG_E14</v>
          </cell>
        </row>
        <row r="12">
          <cell r="A12" t="str">
            <v>BI_01H07</v>
          </cell>
          <cell r="B12" t="str">
            <v>01H07</v>
          </cell>
          <cell r="C12" t="str">
            <v>BI_01H07 - ISIT costs for HVAC</v>
          </cell>
          <cell r="D12" t="str">
            <v>ER_7101</v>
          </cell>
          <cell r="E12" t="str">
            <v>7101</v>
          </cell>
          <cell r="F12" t="str">
            <v>ER_7101 - COF HVAC Improvmt</v>
          </cell>
          <cell r="G12" t="str">
            <v>HVAC Renovation Project</v>
          </cell>
          <cell r="H12" t="str">
            <v>Facilities Capital</v>
          </cell>
          <cell r="I12" t="str">
            <v>Other Function</v>
          </cell>
          <cell r="J12" t="str">
            <v>No Driver</v>
          </cell>
          <cell r="K12" t="str">
            <v>SRV_CD</v>
          </cell>
          <cell r="L12" t="str">
            <v>JUR_AA</v>
          </cell>
          <cell r="M12" t="str">
            <v>Facilities 390-391</v>
          </cell>
          <cell r="N12" t="str">
            <v>True</v>
          </cell>
          <cell r="O12" t="str">
            <v>Inactive</v>
          </cell>
          <cell r="P12" t="str">
            <v>ORG_H07</v>
          </cell>
        </row>
        <row r="13">
          <cell r="A13" t="str">
            <v>BI_01H51</v>
          </cell>
          <cell r="B13" t="str">
            <v>01H51</v>
          </cell>
          <cell r="C13" t="str">
            <v>BI_01H51 - Color Copier in Graphic Services</v>
          </cell>
          <cell r="D13" t="str">
            <v>ER_7050</v>
          </cell>
          <cell r="E13" t="str">
            <v>7050</v>
          </cell>
          <cell r="F13" t="str">
            <v>ER_7050 - Productivity Initiative</v>
          </cell>
          <cell r="G13" t="str">
            <v>Productivity</v>
          </cell>
          <cell r="H13" t="str">
            <v>Productivity Subfunction</v>
          </cell>
          <cell r="I13" t="str">
            <v>Other Capital Function</v>
          </cell>
          <cell r="J13" t="str">
            <v>No Driver</v>
          </cell>
          <cell r="K13" t="str">
            <v>SRV_CD</v>
          </cell>
          <cell r="L13" t="str">
            <v>JUR_AA</v>
          </cell>
          <cell r="M13" t="str">
            <v>General 12yr 389 / 393-395 / 397-398</v>
          </cell>
          <cell r="N13" t="str">
            <v>False</v>
          </cell>
          <cell r="O13" t="str">
            <v>Inactive</v>
          </cell>
          <cell r="P13" t="str">
            <v>ORG_H51</v>
          </cell>
        </row>
        <row r="14">
          <cell r="A14" t="str">
            <v>BI_01K51</v>
          </cell>
          <cell r="B14" t="str">
            <v>01K51</v>
          </cell>
          <cell r="C14" t="str">
            <v>BI_01K51 - Carry Deck Crane</v>
          </cell>
          <cell r="D14" t="str">
            <v>ER_7050</v>
          </cell>
          <cell r="E14" t="str">
            <v>7050</v>
          </cell>
          <cell r="F14" t="str">
            <v>ER_7050 - Productivity Initiative</v>
          </cell>
          <cell r="G14" t="str">
            <v>Productivity</v>
          </cell>
          <cell r="H14" t="str">
            <v>Productivity Subfunction</v>
          </cell>
          <cell r="I14" t="str">
            <v>Other Capital Function</v>
          </cell>
          <cell r="J14" t="str">
            <v>No Driver</v>
          </cell>
          <cell r="K14" t="str">
            <v>SRV_CD</v>
          </cell>
          <cell r="L14" t="str">
            <v>JUR_AA</v>
          </cell>
          <cell r="M14" t="str">
            <v>General 12yr 389 / 393-395 / 397-398</v>
          </cell>
          <cell r="N14" t="str">
            <v>False</v>
          </cell>
          <cell r="O14" t="str">
            <v>Inactive</v>
          </cell>
          <cell r="P14" t="str">
            <v>ORG_K51</v>
          </cell>
        </row>
        <row r="15">
          <cell r="A15" t="str">
            <v>BI_01L50</v>
          </cell>
          <cell r="B15" t="str">
            <v>01L50</v>
          </cell>
          <cell r="C15" t="str">
            <v>BI_01L50 - Keyhole Technology Equipment Gas</v>
          </cell>
          <cell r="D15" t="str">
            <v>ER_7050</v>
          </cell>
          <cell r="E15" t="str">
            <v>7050</v>
          </cell>
          <cell r="F15" t="str">
            <v>ER_7050 - Productivity Initiative</v>
          </cell>
          <cell r="G15" t="str">
            <v>Productivity</v>
          </cell>
          <cell r="H15" t="str">
            <v>Productivity Subfunction</v>
          </cell>
          <cell r="I15" t="str">
            <v>Other Capital Function</v>
          </cell>
          <cell r="J15" t="str">
            <v>No Driver</v>
          </cell>
          <cell r="K15" t="str">
            <v>SRV_CD</v>
          </cell>
          <cell r="L15" t="str">
            <v>JUR_AA</v>
          </cell>
          <cell r="M15" t="str">
            <v>General 12yr 389 / 393-395 / 397-398</v>
          </cell>
          <cell r="N15" t="str">
            <v>False</v>
          </cell>
          <cell r="O15" t="str">
            <v>Inactive</v>
          </cell>
          <cell r="P15" t="str">
            <v>ORG_L50</v>
          </cell>
        </row>
        <row r="16">
          <cell r="A16" t="str">
            <v>BI_01N09</v>
          </cell>
          <cell r="B16" t="str">
            <v>01N09</v>
          </cell>
          <cell r="C16" t="str">
            <v>BI_01N09 - Endpoint Compute and Productivity Systems</v>
          </cell>
          <cell r="D16" t="str">
            <v>ER_5016</v>
          </cell>
          <cell r="E16" t="str">
            <v>5016</v>
          </cell>
          <cell r="F16" t="str">
            <v>ER_5016 - Endpoint Compute and Productivity Systems</v>
          </cell>
          <cell r="G16" t="str">
            <v>Endpoint Compute and Productivity Systems</v>
          </cell>
          <cell r="H16" t="str">
            <v>ET Subfunction</v>
          </cell>
          <cell r="I16" t="str">
            <v>ET</v>
          </cell>
          <cell r="J16" t="str">
            <v>Performance &amp; Capacity</v>
          </cell>
          <cell r="K16" t="str">
            <v>SRV_CD</v>
          </cell>
          <cell r="L16" t="str">
            <v>JUR_AA</v>
          </cell>
          <cell r="M16" t="str">
            <v>General 5yr 389 / 393-395 / 397-398</v>
          </cell>
          <cell r="N16" t="str">
            <v>True</v>
          </cell>
          <cell r="O16" t="str">
            <v>Active</v>
          </cell>
          <cell r="P16" t="str">
            <v>ORG_P99</v>
          </cell>
        </row>
        <row r="17">
          <cell r="A17" t="str">
            <v>BI_01P09</v>
          </cell>
          <cell r="B17" t="str">
            <v>01P09</v>
          </cell>
          <cell r="C17" t="str">
            <v>BI_01P09 - Beacon Yard Security Network</v>
          </cell>
          <cell r="D17" t="str">
            <v>ER_5002</v>
          </cell>
          <cell r="E17" t="str">
            <v>5002</v>
          </cell>
          <cell r="F17" t="str">
            <v>ER_5002 - Security Initiative</v>
          </cell>
          <cell r="G17" t="str">
            <v>Enterprise Security</v>
          </cell>
          <cell r="H17" t="str">
            <v>Security Capital</v>
          </cell>
          <cell r="I17" t="str">
            <v>Other Function</v>
          </cell>
          <cell r="J17" t="str">
            <v>Customer Service Quality &amp; Reliability</v>
          </cell>
          <cell r="K17" t="str">
            <v>SRV_CD</v>
          </cell>
          <cell r="L17" t="str">
            <v>JUR_AA</v>
          </cell>
          <cell r="M17" t="str">
            <v>General 5yr 389 / 393-395 / 397-398</v>
          </cell>
          <cell r="N17" t="str">
            <v>True</v>
          </cell>
          <cell r="O17" t="str">
            <v>Inactive</v>
          </cell>
          <cell r="P17" t="str">
            <v>ORG_P09</v>
          </cell>
        </row>
        <row r="18">
          <cell r="A18" t="str">
            <v>BI_01R54</v>
          </cell>
          <cell r="B18" t="str">
            <v>01R54</v>
          </cell>
          <cell r="C18" t="str">
            <v>BI_01R54 - Post Street Annex</v>
          </cell>
          <cell r="D18" t="str">
            <v>ER_7138</v>
          </cell>
          <cell r="E18" t="str">
            <v>7138</v>
          </cell>
          <cell r="F18" t="str">
            <v>ER_7138 - Post Street Annex</v>
          </cell>
          <cell r="G18" t="str">
            <v>Post Street Annex</v>
          </cell>
          <cell r="H18" t="str">
            <v>Facilities Capital</v>
          </cell>
          <cell r="I18" t="str">
            <v>Other Function</v>
          </cell>
          <cell r="J18" t="str">
            <v>No Driver</v>
          </cell>
          <cell r="K18" t="str">
            <v>SRV_CD</v>
          </cell>
          <cell r="L18" t="str">
            <v>JUR_WA</v>
          </cell>
          <cell r="M18" t="str">
            <v>Hydro 331-336</v>
          </cell>
          <cell r="N18" t="str">
            <v>True</v>
          </cell>
          <cell r="O18" t="str">
            <v>Inactive</v>
          </cell>
          <cell r="P18" t="str">
            <v>ORG_R54</v>
          </cell>
        </row>
        <row r="19">
          <cell r="A19" t="str">
            <v>BI_01S09</v>
          </cell>
          <cell r="B19" t="str">
            <v>01S09</v>
          </cell>
          <cell r="C19" t="str">
            <v>BI_01S09 - Aclara License Purchase</v>
          </cell>
          <cell r="D19" t="str">
            <v>ER_7050</v>
          </cell>
          <cell r="E19" t="str">
            <v>7050</v>
          </cell>
          <cell r="F19" t="str">
            <v>ER_7050 - Productivity Initiative</v>
          </cell>
          <cell r="G19" t="str">
            <v>Productivity</v>
          </cell>
          <cell r="H19" t="str">
            <v>Productivity Subfunction</v>
          </cell>
          <cell r="I19" t="str">
            <v>Other Capital Function</v>
          </cell>
          <cell r="J19" t="str">
            <v>No Driver</v>
          </cell>
          <cell r="K19" t="str">
            <v>SRV_CD</v>
          </cell>
          <cell r="L19" t="str">
            <v>JUR_AA</v>
          </cell>
          <cell r="M19" t="str">
            <v>General 12yr 389 / 393-395 / 397-398</v>
          </cell>
          <cell r="N19" t="str">
            <v>False</v>
          </cell>
          <cell r="O19" t="str">
            <v>Inactive</v>
          </cell>
          <cell r="P19" t="str">
            <v>ORG_S09</v>
          </cell>
        </row>
        <row r="20">
          <cell r="A20" t="str">
            <v>BI_01T08</v>
          </cell>
          <cell r="B20" t="str">
            <v>01T08</v>
          </cell>
          <cell r="C20" t="str">
            <v>BI_01T08 - DVR Upgrade</v>
          </cell>
          <cell r="D20" t="str">
            <v>ER_5002</v>
          </cell>
          <cell r="E20" t="str">
            <v>5002</v>
          </cell>
          <cell r="F20" t="str">
            <v>ER_5002 - Security Initiative</v>
          </cell>
          <cell r="G20" t="str">
            <v>Enterprise Security</v>
          </cell>
          <cell r="H20" t="str">
            <v>Security Capital</v>
          </cell>
          <cell r="I20" t="str">
            <v>Other Function</v>
          </cell>
          <cell r="J20" t="str">
            <v>Customer Service Quality &amp; Reliability</v>
          </cell>
          <cell r="K20" t="str">
            <v>SRV_CD</v>
          </cell>
          <cell r="L20" t="str">
            <v>JUR_AA</v>
          </cell>
          <cell r="M20" t="str">
            <v>General 5yr 389 / 393-395 / 397-398</v>
          </cell>
          <cell r="N20" t="str">
            <v>False</v>
          </cell>
          <cell r="O20" t="str">
            <v>Inactive</v>
          </cell>
          <cell r="P20" t="str">
            <v>ORG_T08</v>
          </cell>
        </row>
        <row r="21">
          <cell r="A21" t="str">
            <v>BI_01W09</v>
          </cell>
          <cell r="B21" t="str">
            <v>01W09</v>
          </cell>
          <cell r="C21" t="str">
            <v>BI_01W09 - Credit Scoring</v>
          </cell>
          <cell r="D21" t="str">
            <v>ER_7050</v>
          </cell>
          <cell r="E21" t="str">
            <v>7050</v>
          </cell>
          <cell r="F21" t="str">
            <v>ER_7050 - Productivity Initiative</v>
          </cell>
          <cell r="G21" t="str">
            <v>Productivity</v>
          </cell>
          <cell r="H21" t="str">
            <v>Productivity Subfunction</v>
          </cell>
          <cell r="I21" t="str">
            <v>Other Capital Function</v>
          </cell>
          <cell r="J21" t="str">
            <v>No Driver</v>
          </cell>
          <cell r="K21" t="str">
            <v>SRV_CD</v>
          </cell>
          <cell r="L21" t="str">
            <v>JUR_AA</v>
          </cell>
          <cell r="M21" t="str">
            <v>General 12yr 389 / 393-395 / 397-398</v>
          </cell>
          <cell r="N21" t="str">
            <v>False</v>
          </cell>
          <cell r="O21" t="str">
            <v>Inactive</v>
          </cell>
          <cell r="P21" t="str">
            <v>ORG_W09</v>
          </cell>
        </row>
        <row r="22">
          <cell r="A22" t="str">
            <v>BI_02A57</v>
          </cell>
          <cell r="B22" t="str">
            <v>02A57</v>
          </cell>
          <cell r="C22" t="str">
            <v>BI_02A57 - DSM Old Programs</v>
          </cell>
          <cell r="D22" t="str">
            <v>ER_7997</v>
          </cell>
          <cell r="E22" t="str">
            <v>7997</v>
          </cell>
          <cell r="F22" t="str">
            <v>ER_7997 - DSM Old Programs</v>
          </cell>
          <cell r="G22" t="str">
            <v>Regular Capital - Pre Business Case</v>
          </cell>
          <cell r="H22" t="str">
            <v>No Subfunction</v>
          </cell>
          <cell r="I22" t="str">
            <v>No Function</v>
          </cell>
          <cell r="J22" t="str">
            <v>No Driver</v>
          </cell>
          <cell r="K22" t="str">
            <v>SRV_ZZ</v>
          </cell>
          <cell r="L22" t="str">
            <v>JUR_ZZ</v>
          </cell>
          <cell r="M22" t="str">
            <v>DSM 186</v>
          </cell>
          <cell r="N22" t="str">
            <v>False</v>
          </cell>
          <cell r="O22" t="str">
            <v>Inactive</v>
          </cell>
          <cell r="P22" t="str">
            <v>ORG_A57</v>
          </cell>
        </row>
        <row r="23">
          <cell r="A23" t="str">
            <v>BI_02H07</v>
          </cell>
          <cell r="B23" t="str">
            <v>02H07</v>
          </cell>
          <cell r="C23" t="str">
            <v>BI_02H07 - Modular Wall System 4th Floor</v>
          </cell>
          <cell r="D23" t="str">
            <v>ER_7050</v>
          </cell>
          <cell r="E23" t="str">
            <v>7050</v>
          </cell>
          <cell r="F23" t="str">
            <v>ER_7050 - Productivity Initiative</v>
          </cell>
          <cell r="G23" t="str">
            <v>Productivity</v>
          </cell>
          <cell r="H23" t="str">
            <v>Productivity Subfunction</v>
          </cell>
          <cell r="I23" t="str">
            <v>Other Capital Function</v>
          </cell>
          <cell r="J23" t="str">
            <v>No Driver</v>
          </cell>
          <cell r="K23" t="str">
            <v>SRV_CD</v>
          </cell>
          <cell r="L23" t="str">
            <v>JUR_AA</v>
          </cell>
          <cell r="M23" t="str">
            <v>General 12yr 389 / 393-395 / 397-398</v>
          </cell>
          <cell r="N23" t="str">
            <v>False</v>
          </cell>
          <cell r="O23" t="str">
            <v>Inactive</v>
          </cell>
          <cell r="P23" t="str">
            <v>ORG_H07</v>
          </cell>
        </row>
        <row r="24">
          <cell r="A24" t="str">
            <v>BI_02H51</v>
          </cell>
          <cell r="B24" t="str">
            <v>02H51</v>
          </cell>
          <cell r="C24" t="str">
            <v>BI_02H51 - Capital Unmanned Systems</v>
          </cell>
          <cell r="D24" t="str">
            <v>ER_7006</v>
          </cell>
          <cell r="E24" t="str">
            <v>7006</v>
          </cell>
          <cell r="F24" t="str">
            <v>ER_7006 - Tools Lab &amp; Shop Equipment</v>
          </cell>
          <cell r="G24" t="str">
            <v>Capital Equipment Program</v>
          </cell>
          <cell r="H24" t="str">
            <v>Other Subfunction</v>
          </cell>
          <cell r="I24" t="str">
            <v>Other Function</v>
          </cell>
          <cell r="J24" t="str">
            <v>Asset Condition</v>
          </cell>
          <cell r="K24" t="str">
            <v>SRV_CD</v>
          </cell>
          <cell r="L24" t="str">
            <v>JUR_AA</v>
          </cell>
          <cell r="M24" t="str">
            <v>General 12yr 389 / 393-395 / 397-398</v>
          </cell>
          <cell r="N24" t="str">
            <v>False</v>
          </cell>
          <cell r="O24" t="str">
            <v>Active</v>
          </cell>
          <cell r="P24" t="str">
            <v>ORG_H51</v>
          </cell>
        </row>
        <row r="25">
          <cell r="A25" t="str">
            <v>BI_02K51</v>
          </cell>
          <cell r="B25" t="str">
            <v>02K51</v>
          </cell>
          <cell r="C25" t="str">
            <v>BI_02K51 - Telematics 2025</v>
          </cell>
          <cell r="D25" t="str">
            <v>ER_7008</v>
          </cell>
          <cell r="E25" t="str">
            <v>7008</v>
          </cell>
          <cell r="F25" t="str">
            <v>ER_7008 - Telematics 2025</v>
          </cell>
          <cell r="G25" t="str">
            <v>Telematics 2025</v>
          </cell>
          <cell r="H25" t="str">
            <v>Other Subfunction</v>
          </cell>
          <cell r="I25" t="str">
            <v>Other Function</v>
          </cell>
          <cell r="J25" t="str">
            <v>Asset Condition</v>
          </cell>
          <cell r="K25" t="str">
            <v>SRV_CD</v>
          </cell>
          <cell r="L25" t="str">
            <v>JUR_AA</v>
          </cell>
          <cell r="M25" t="str">
            <v>Transportation and Tools 392 / 396</v>
          </cell>
          <cell r="N25" t="str">
            <v>False</v>
          </cell>
          <cell r="O25" t="str">
            <v>Active</v>
          </cell>
          <cell r="P25" t="str">
            <v>ORG_K51</v>
          </cell>
        </row>
        <row r="26">
          <cell r="A26" t="str">
            <v>BI_02T08</v>
          </cell>
          <cell r="B26" t="str">
            <v>02T08</v>
          </cell>
          <cell r="C26" t="str">
            <v>BI_02T08 - Mass Notification System for General Ofc Bldg</v>
          </cell>
          <cell r="D26" t="str">
            <v>ER_5002</v>
          </cell>
          <cell r="E26" t="str">
            <v>5002</v>
          </cell>
          <cell r="F26" t="str">
            <v>ER_5002 - Security Initiative</v>
          </cell>
          <cell r="G26" t="str">
            <v>Enterprise Security</v>
          </cell>
          <cell r="H26" t="str">
            <v>Security Capital</v>
          </cell>
          <cell r="I26" t="str">
            <v>Other Function</v>
          </cell>
          <cell r="J26" t="str">
            <v>Customer Service Quality &amp; Reliability</v>
          </cell>
          <cell r="K26" t="str">
            <v>SRV_CD</v>
          </cell>
          <cell r="L26" t="str">
            <v>JUR_AA</v>
          </cell>
          <cell r="M26" t="str">
            <v>General 5yr 389 / 393-395 / 397-398</v>
          </cell>
          <cell r="N26" t="str">
            <v>False</v>
          </cell>
          <cell r="O26" t="str">
            <v>Inactive</v>
          </cell>
          <cell r="P26" t="str">
            <v>ORG_T08</v>
          </cell>
        </row>
        <row r="27">
          <cell r="A27" t="str">
            <v>BI_02W09</v>
          </cell>
          <cell r="B27" t="str">
            <v>02W09</v>
          </cell>
          <cell r="C27" t="str">
            <v>BI_02W09 - WorkPlace Product Development Progam</v>
          </cell>
          <cell r="D27" t="str">
            <v>ER_5012</v>
          </cell>
          <cell r="E27" t="str">
            <v>5012</v>
          </cell>
          <cell r="F27" t="str">
            <v>ER_5012 - WorkPlace Product Development Program</v>
          </cell>
          <cell r="G27" t="str">
            <v>Regular Capital - Pre Business Case</v>
          </cell>
          <cell r="H27" t="str">
            <v>No Subfunction</v>
          </cell>
          <cell r="I27" t="str">
            <v>No Function</v>
          </cell>
          <cell r="J27" t="str">
            <v>No Driver</v>
          </cell>
          <cell r="K27" t="str">
            <v>SRV_CD</v>
          </cell>
          <cell r="L27" t="str">
            <v>JUR_AA</v>
          </cell>
          <cell r="M27" t="str">
            <v>Software 303</v>
          </cell>
          <cell r="N27" t="str">
            <v>True</v>
          </cell>
          <cell r="O27" t="str">
            <v>Inactive</v>
          </cell>
          <cell r="P27" t="str">
            <v>ORG_W09</v>
          </cell>
        </row>
        <row r="28">
          <cell r="A28" t="str">
            <v>BI_03H07</v>
          </cell>
          <cell r="B28" t="str">
            <v>03H07</v>
          </cell>
          <cell r="C28" t="str">
            <v>BI_03H07 - Data Center Liebert Replacement</v>
          </cell>
          <cell r="D28" t="str">
            <v>ER_7050</v>
          </cell>
          <cell r="E28" t="str">
            <v>7050</v>
          </cell>
          <cell r="F28" t="str">
            <v>ER_7050 - Productivity Initiative</v>
          </cell>
          <cell r="G28" t="str">
            <v>Productivity</v>
          </cell>
          <cell r="H28" t="str">
            <v>Productivity Subfunction</v>
          </cell>
          <cell r="I28" t="str">
            <v>Other Capital Function</v>
          </cell>
          <cell r="J28" t="str">
            <v>No Driver</v>
          </cell>
          <cell r="K28" t="str">
            <v>SRV_CD</v>
          </cell>
          <cell r="L28" t="str">
            <v>JUR_AA</v>
          </cell>
          <cell r="M28" t="str">
            <v>General 12yr 389 / 393-395 / 397-398</v>
          </cell>
          <cell r="N28" t="str">
            <v>False</v>
          </cell>
          <cell r="O28" t="str">
            <v>Inactive</v>
          </cell>
          <cell r="P28" t="str">
            <v>ORG_H07</v>
          </cell>
        </row>
        <row r="29">
          <cell r="A29" t="str">
            <v>BI_03T08</v>
          </cell>
          <cell r="B29" t="str">
            <v>03T08</v>
          </cell>
          <cell r="C29" t="str">
            <v>BI_03T08 - Medford Security Project</v>
          </cell>
          <cell r="D29" t="str">
            <v>ER_5002</v>
          </cell>
          <cell r="E29" t="str">
            <v>5002</v>
          </cell>
          <cell r="F29" t="str">
            <v>ER_5002 - Security Initiative</v>
          </cell>
          <cell r="G29" t="str">
            <v>Enterprise Security</v>
          </cell>
          <cell r="H29" t="str">
            <v>Security Capital</v>
          </cell>
          <cell r="I29" t="str">
            <v>Other Function</v>
          </cell>
          <cell r="J29" t="str">
            <v>Customer Service Quality &amp; Reliability</v>
          </cell>
          <cell r="K29" t="str">
            <v>SRV_CD</v>
          </cell>
          <cell r="L29" t="str">
            <v>JUR_AA</v>
          </cell>
          <cell r="M29" t="str">
            <v>General 5yr 389 / 393-395 / 397-398</v>
          </cell>
          <cell r="N29" t="str">
            <v>False</v>
          </cell>
          <cell r="O29" t="str">
            <v>Inactive</v>
          </cell>
          <cell r="P29" t="str">
            <v>ORG_T08</v>
          </cell>
        </row>
        <row r="30">
          <cell r="A30" t="str">
            <v>BI_03W09</v>
          </cell>
          <cell r="B30" t="str">
            <v>03W09</v>
          </cell>
          <cell r="C30" t="str">
            <v>BI_03W09 - CSS Project - Facilities Work</v>
          </cell>
          <cell r="D30" t="str">
            <v>ER_5138</v>
          </cell>
          <cell r="E30" t="str">
            <v>5138</v>
          </cell>
          <cell r="F30" t="str">
            <v>ER_5138 - Customer Information System (CIS) Replacement</v>
          </cell>
          <cell r="G30" t="str">
            <v>CSS Replacement</v>
          </cell>
          <cell r="H30" t="str">
            <v>ET Subfunction</v>
          </cell>
          <cell r="I30" t="str">
            <v>ET</v>
          </cell>
          <cell r="J30" t="str">
            <v>No Driver</v>
          </cell>
          <cell r="K30" t="str">
            <v>SRV_CD</v>
          </cell>
          <cell r="L30" t="str">
            <v>JUR_AA</v>
          </cell>
          <cell r="M30" t="str">
            <v>Software 303</v>
          </cell>
          <cell r="N30" t="str">
            <v>True</v>
          </cell>
          <cell r="O30" t="str">
            <v>Inactive</v>
          </cell>
          <cell r="P30" t="str">
            <v>ORG_N09</v>
          </cell>
        </row>
        <row r="31">
          <cell r="A31" t="str">
            <v>BI_04H07</v>
          </cell>
          <cell r="B31" t="str">
            <v>04H07</v>
          </cell>
          <cell r="C31" t="str">
            <v>BI_04H07 - HVAC Improvements Project</v>
          </cell>
          <cell r="D31" t="str">
            <v>ER_7101</v>
          </cell>
          <cell r="E31" t="str">
            <v>7101</v>
          </cell>
          <cell r="F31" t="str">
            <v>ER_7101 - COF HVAC Improvmt</v>
          </cell>
          <cell r="G31" t="str">
            <v>HVAC Renovation Project</v>
          </cell>
          <cell r="H31" t="str">
            <v>Facilities Capital</v>
          </cell>
          <cell r="I31" t="str">
            <v>Other Function</v>
          </cell>
          <cell r="J31" t="str">
            <v>No Driver</v>
          </cell>
          <cell r="K31" t="str">
            <v>SRV_CD</v>
          </cell>
          <cell r="L31" t="str">
            <v>JUR_WA</v>
          </cell>
          <cell r="M31" t="str">
            <v>Facilities 390-391</v>
          </cell>
          <cell r="N31" t="str">
            <v>True</v>
          </cell>
          <cell r="O31" t="str">
            <v>Inactive</v>
          </cell>
          <cell r="P31" t="str">
            <v>ORG_H07</v>
          </cell>
        </row>
        <row r="32">
          <cell r="A32" t="str">
            <v>BI_04T08</v>
          </cell>
          <cell r="B32" t="str">
            <v>04T08</v>
          </cell>
          <cell r="C32" t="str">
            <v>BI_04T08 - AFM.NET UAT: Energy Delivery</v>
          </cell>
          <cell r="D32" t="str">
            <v>ER_2543</v>
          </cell>
          <cell r="E32" t="str">
            <v>2543</v>
          </cell>
          <cell r="F32" t="str">
            <v>ER_2543 - AFM.NET UAT: Energy Delivery</v>
          </cell>
          <cell r="G32" t="str">
            <v>Regular Capital - Pre Business Case</v>
          </cell>
          <cell r="H32" t="str">
            <v>No Subfunction</v>
          </cell>
          <cell r="I32" t="str">
            <v>No Function</v>
          </cell>
          <cell r="J32" t="str">
            <v>No Driver</v>
          </cell>
          <cell r="K32" t="str">
            <v>SRV_CD</v>
          </cell>
          <cell r="L32" t="str">
            <v>JUR_AA</v>
          </cell>
          <cell r="M32" t="str">
            <v>Software 303</v>
          </cell>
          <cell r="N32" t="str">
            <v>False</v>
          </cell>
          <cell r="O32" t="str">
            <v>Inactive</v>
          </cell>
          <cell r="P32" t="str">
            <v>ORG_T08</v>
          </cell>
        </row>
        <row r="33">
          <cell r="A33" t="str">
            <v>BI_04W09</v>
          </cell>
          <cell r="B33" t="str">
            <v>04W09</v>
          </cell>
          <cell r="C33" t="str">
            <v>BI_04W09 - CSS Project - Enterprise Service Bus</v>
          </cell>
          <cell r="D33" t="str">
            <v>ER_5138</v>
          </cell>
          <cell r="E33" t="str">
            <v>5138</v>
          </cell>
          <cell r="F33" t="str">
            <v>ER_5138 - Customer Information System (CIS) Replacement</v>
          </cell>
          <cell r="G33" t="str">
            <v>CSS Replacement</v>
          </cell>
          <cell r="H33" t="str">
            <v>ET Subfunction</v>
          </cell>
          <cell r="I33" t="str">
            <v>ET</v>
          </cell>
          <cell r="J33" t="str">
            <v>No Driver</v>
          </cell>
          <cell r="K33" t="str">
            <v>SRV_CD</v>
          </cell>
          <cell r="L33" t="str">
            <v>JUR_AA</v>
          </cell>
          <cell r="M33" t="str">
            <v>Software 303</v>
          </cell>
          <cell r="N33" t="str">
            <v>True</v>
          </cell>
          <cell r="O33" t="str">
            <v>Inactive</v>
          </cell>
          <cell r="P33" t="str">
            <v>ORG_N09</v>
          </cell>
        </row>
        <row r="34">
          <cell r="A34" t="str">
            <v>BI_05A50</v>
          </cell>
          <cell r="B34" t="str">
            <v>05A50</v>
          </cell>
          <cell r="C34" t="str">
            <v>BI_05A50 - Trans Minor Blanket- System</v>
          </cell>
          <cell r="D34" t="str">
            <v>ER_2051</v>
          </cell>
          <cell r="E34" t="str">
            <v>2051</v>
          </cell>
          <cell r="F34" t="str">
            <v>ER_2051 - Electric Transmission Plant-Storm</v>
          </cell>
          <cell r="G34" t="str">
            <v>Electric Storm</v>
          </cell>
          <cell r="H34" t="str">
            <v>T&amp;D Operations</v>
          </cell>
          <cell r="I34" t="str">
            <v>T&amp;D</v>
          </cell>
          <cell r="J34" t="str">
            <v>Failed Plant &amp; Operations</v>
          </cell>
          <cell r="K34" t="str">
            <v>SRV_ED</v>
          </cell>
          <cell r="L34" t="str">
            <v>JUR_AN</v>
          </cell>
          <cell r="M34" t="str">
            <v>Elec Transmission 350-359</v>
          </cell>
          <cell r="N34" t="str">
            <v>False</v>
          </cell>
          <cell r="O34" t="str">
            <v>Inactive</v>
          </cell>
          <cell r="P34" t="str">
            <v>ORG_A50</v>
          </cell>
        </row>
        <row r="35">
          <cell r="A35" t="str">
            <v>BI_05P91</v>
          </cell>
          <cell r="B35" t="str">
            <v>05P91</v>
          </cell>
          <cell r="C35" t="str">
            <v>BI_05P91 - Distributed Systems Refresh</v>
          </cell>
          <cell r="D35" t="str">
            <v>ER_5005</v>
          </cell>
          <cell r="E35" t="str">
            <v>5005</v>
          </cell>
          <cell r="F35" t="str">
            <v>ER_5005 - Information Technology Refresh Program</v>
          </cell>
          <cell r="G35" t="str">
            <v>Technology Refresh to Sustain Business Process</v>
          </cell>
          <cell r="H35" t="str">
            <v>ET Subfunction</v>
          </cell>
          <cell r="I35" t="str">
            <v>ET</v>
          </cell>
          <cell r="J35" t="str">
            <v>Asset Condition</v>
          </cell>
          <cell r="K35" t="str">
            <v>SRV_CD</v>
          </cell>
          <cell r="L35" t="str">
            <v>JUR_AA</v>
          </cell>
          <cell r="M35" t="str">
            <v>Software 303</v>
          </cell>
          <cell r="N35" t="str">
            <v>True</v>
          </cell>
          <cell r="O35" t="str">
            <v>Active</v>
          </cell>
          <cell r="P35" t="str">
            <v>ORG_P99</v>
          </cell>
        </row>
        <row r="36">
          <cell r="A36" t="str">
            <v>BI_05P92</v>
          </cell>
          <cell r="B36" t="str">
            <v>05P92</v>
          </cell>
          <cell r="C36" t="str">
            <v>BI_05P92 - Communications Systems Refresh</v>
          </cell>
          <cell r="D36" t="str">
            <v>ER_5005</v>
          </cell>
          <cell r="E36" t="str">
            <v>5005</v>
          </cell>
          <cell r="F36" t="str">
            <v>ER_5005 - Information Technology Refresh Program</v>
          </cell>
          <cell r="G36" t="str">
            <v>Technology Refresh to Sustain Business Process</v>
          </cell>
          <cell r="H36" t="str">
            <v>ET Subfunction</v>
          </cell>
          <cell r="I36" t="str">
            <v>ET</v>
          </cell>
          <cell r="J36" t="str">
            <v>Asset Condition</v>
          </cell>
          <cell r="K36" t="str">
            <v>SRV_CD</v>
          </cell>
          <cell r="L36" t="str">
            <v>JUR_AA</v>
          </cell>
          <cell r="M36" t="str">
            <v>Software 303</v>
          </cell>
          <cell r="N36" t="str">
            <v>False</v>
          </cell>
          <cell r="O36" t="str">
            <v>Active</v>
          </cell>
          <cell r="P36" t="str">
            <v>ORG_P99</v>
          </cell>
        </row>
        <row r="37">
          <cell r="A37" t="str">
            <v>BI_05P93</v>
          </cell>
          <cell r="B37" t="str">
            <v>05P93</v>
          </cell>
          <cell r="C37" t="str">
            <v>BI_05P93 - Network Systems Refresh</v>
          </cell>
          <cell r="D37" t="str">
            <v>ER_5005</v>
          </cell>
          <cell r="E37" t="str">
            <v>5005</v>
          </cell>
          <cell r="F37" t="str">
            <v>ER_5005 - Information Technology Refresh Program</v>
          </cell>
          <cell r="G37" t="str">
            <v>Technology Refresh to Sustain Business Process</v>
          </cell>
          <cell r="H37" t="str">
            <v>ET Subfunction</v>
          </cell>
          <cell r="I37" t="str">
            <v>ET</v>
          </cell>
          <cell r="J37" t="str">
            <v>Asset Condition</v>
          </cell>
          <cell r="K37" t="str">
            <v>SRV_CD</v>
          </cell>
          <cell r="L37" t="str">
            <v>JUR_AA</v>
          </cell>
          <cell r="M37" t="str">
            <v>Software 303</v>
          </cell>
          <cell r="N37" t="str">
            <v>True</v>
          </cell>
          <cell r="O37" t="str">
            <v>Active</v>
          </cell>
          <cell r="P37" t="str">
            <v>ORG_P99</v>
          </cell>
        </row>
        <row r="38">
          <cell r="A38" t="str">
            <v>BI_05P94</v>
          </cell>
          <cell r="B38" t="str">
            <v>05P94</v>
          </cell>
          <cell r="C38" t="str">
            <v>BI_05P94 - Central Systems Refresh</v>
          </cell>
          <cell r="D38" t="str">
            <v>ER_5005</v>
          </cell>
          <cell r="E38" t="str">
            <v>5005</v>
          </cell>
          <cell r="F38" t="str">
            <v>ER_5005 - Information Technology Refresh Program</v>
          </cell>
          <cell r="G38" t="str">
            <v>Technology Refresh to Sustain Business Process</v>
          </cell>
          <cell r="H38" t="str">
            <v>ET Subfunction</v>
          </cell>
          <cell r="I38" t="str">
            <v>ET</v>
          </cell>
          <cell r="J38" t="str">
            <v>Asset Condition</v>
          </cell>
          <cell r="K38" t="str">
            <v>SRV_CD</v>
          </cell>
          <cell r="L38" t="str">
            <v>JUR_AA</v>
          </cell>
          <cell r="M38" t="str">
            <v>Software 303</v>
          </cell>
          <cell r="N38" t="str">
            <v>False</v>
          </cell>
          <cell r="O38" t="str">
            <v>Active</v>
          </cell>
          <cell r="P38" t="str">
            <v>ORG_P99</v>
          </cell>
        </row>
        <row r="39">
          <cell r="A39" t="str">
            <v>BI_05P95</v>
          </cell>
          <cell r="B39" t="str">
            <v>05P95</v>
          </cell>
          <cell r="C39" t="str">
            <v>BI_05P95 - Security Systems Refresh</v>
          </cell>
          <cell r="D39" t="str">
            <v>ER_5014</v>
          </cell>
          <cell r="E39" t="str">
            <v>5014</v>
          </cell>
          <cell r="F39" t="str">
            <v>ER_5014 - Security Systems</v>
          </cell>
          <cell r="G39" t="str">
            <v>Enterprise Security</v>
          </cell>
          <cell r="H39" t="str">
            <v>Security Capital</v>
          </cell>
          <cell r="I39" t="str">
            <v>Other Function</v>
          </cell>
          <cell r="J39" t="str">
            <v>Customer Service Quality &amp; Reliability</v>
          </cell>
          <cell r="K39" t="str">
            <v>SRV_CD</v>
          </cell>
          <cell r="L39" t="str">
            <v>JUR_AA</v>
          </cell>
          <cell r="M39" t="str">
            <v>General 5yr 389 / 393-395 / 397-398</v>
          </cell>
          <cell r="N39" t="str">
            <v>True</v>
          </cell>
          <cell r="O39" t="str">
            <v>Active</v>
          </cell>
          <cell r="P39" t="str">
            <v>ORG_P99</v>
          </cell>
        </row>
        <row r="40">
          <cell r="A40" t="str">
            <v>BI_05P96</v>
          </cell>
          <cell r="B40" t="str">
            <v>05P96</v>
          </cell>
          <cell r="C40" t="str">
            <v>BI_05P96 - Environmental Systems Refresh</v>
          </cell>
          <cell r="D40" t="str">
            <v>ER_5005</v>
          </cell>
          <cell r="E40" t="str">
            <v>5005</v>
          </cell>
          <cell r="F40" t="str">
            <v>ER_5005 - Information Technology Refresh Program</v>
          </cell>
          <cell r="G40" t="str">
            <v>Technology Refresh to Sustain Business Process</v>
          </cell>
          <cell r="H40" t="str">
            <v>ET Subfunction</v>
          </cell>
          <cell r="I40" t="str">
            <v>ET</v>
          </cell>
          <cell r="J40" t="str">
            <v>Asset Condition</v>
          </cell>
          <cell r="K40" t="str">
            <v>SRV_CD</v>
          </cell>
          <cell r="L40" t="str">
            <v>JUR_AA</v>
          </cell>
          <cell r="M40" t="str">
            <v>Software 303</v>
          </cell>
          <cell r="N40" t="str">
            <v>False</v>
          </cell>
          <cell r="O40" t="str">
            <v>Active</v>
          </cell>
          <cell r="P40" t="str">
            <v>ORG_P99</v>
          </cell>
        </row>
        <row r="41">
          <cell r="A41" t="str">
            <v>BI_05P97</v>
          </cell>
          <cell r="B41" t="str">
            <v>05P97</v>
          </cell>
          <cell r="C41" t="str">
            <v>BI_05P97 - Business Application Refresh/Update</v>
          </cell>
          <cell r="D41" t="str">
            <v>ER_5005</v>
          </cell>
          <cell r="E41" t="str">
            <v>5005</v>
          </cell>
          <cell r="F41" t="str">
            <v>ER_5005 - Information Technology Refresh Program</v>
          </cell>
          <cell r="G41" t="str">
            <v>Technology Refresh to Sustain Business Process</v>
          </cell>
          <cell r="H41" t="str">
            <v>ET Subfunction</v>
          </cell>
          <cell r="I41" t="str">
            <v>ET</v>
          </cell>
          <cell r="J41" t="str">
            <v>Asset Condition</v>
          </cell>
          <cell r="K41" t="str">
            <v>SRV_CD</v>
          </cell>
          <cell r="L41" t="str">
            <v>JUR_AA</v>
          </cell>
          <cell r="M41" t="str">
            <v>Software 303</v>
          </cell>
          <cell r="N41" t="str">
            <v>True</v>
          </cell>
          <cell r="O41" t="str">
            <v>Active</v>
          </cell>
          <cell r="P41" t="str">
            <v>ORG_W09</v>
          </cell>
        </row>
        <row r="42">
          <cell r="A42" t="str">
            <v>BI_05T08</v>
          </cell>
          <cell r="B42" t="str">
            <v>05T08</v>
          </cell>
          <cell r="C42" t="str">
            <v>BI_05T08 - Security Improvements for the Avista Corp</v>
          </cell>
          <cell r="D42" t="str">
            <v>ER_5002</v>
          </cell>
          <cell r="E42" t="str">
            <v>5002</v>
          </cell>
          <cell r="F42" t="str">
            <v>ER_5002 - Security Initiative</v>
          </cell>
          <cell r="G42" t="str">
            <v>Enterprise Security</v>
          </cell>
          <cell r="H42" t="str">
            <v>Security Capital</v>
          </cell>
          <cell r="I42" t="str">
            <v>Other Function</v>
          </cell>
          <cell r="J42" t="str">
            <v>Customer Service Quality &amp; Reliability</v>
          </cell>
          <cell r="K42" t="str">
            <v>SRV_CD</v>
          </cell>
          <cell r="L42" t="str">
            <v>JUR_AA</v>
          </cell>
          <cell r="M42" t="str">
            <v>General 5yr 389 / 393-395 / 397-398</v>
          </cell>
          <cell r="N42" t="str">
            <v>False</v>
          </cell>
          <cell r="O42" t="str">
            <v>Inactive</v>
          </cell>
          <cell r="P42" t="str">
            <v>ORG_T08</v>
          </cell>
        </row>
        <row r="43">
          <cell r="A43" t="str">
            <v>BI_05W09</v>
          </cell>
          <cell r="B43" t="str">
            <v>05W09</v>
          </cell>
          <cell r="C43" t="str">
            <v>BI_05W09 - Quality Assurance and Automated Testing</v>
          </cell>
          <cell r="D43" t="str">
            <v>ER_7050</v>
          </cell>
          <cell r="E43" t="str">
            <v>7050</v>
          </cell>
          <cell r="F43" t="str">
            <v>ER_7050 - Productivity Initiative</v>
          </cell>
          <cell r="G43" t="str">
            <v>Productivity</v>
          </cell>
          <cell r="H43" t="str">
            <v>Productivity Subfunction</v>
          </cell>
          <cell r="I43" t="str">
            <v>Other Capital Function</v>
          </cell>
          <cell r="J43" t="str">
            <v>No Driver</v>
          </cell>
          <cell r="K43" t="str">
            <v>SRV_CD</v>
          </cell>
          <cell r="L43" t="str">
            <v>JUR_AA</v>
          </cell>
          <cell r="M43" t="str">
            <v>General 12yr 389 / 393-395 / 397-398</v>
          </cell>
          <cell r="N43" t="str">
            <v>True</v>
          </cell>
          <cell r="O43" t="str">
            <v>Active</v>
          </cell>
          <cell r="P43" t="str">
            <v>ORG_W09</v>
          </cell>
        </row>
        <row r="44">
          <cell r="A44" t="str">
            <v>BI_06D55</v>
          </cell>
          <cell r="B44" t="str">
            <v>06D55</v>
          </cell>
          <cell r="C44" t="str">
            <v>BI_06D55 - Jackson Prairie - Purchase Weyerhauser Property</v>
          </cell>
          <cell r="D44" t="str">
            <v>ER_7206</v>
          </cell>
          <cell r="E44" t="str">
            <v>7206</v>
          </cell>
          <cell r="F44" t="str">
            <v>ER_7206 - Jackson Prairie - Purchase Weyerhauser Property</v>
          </cell>
          <cell r="G44" t="str">
            <v>Jackson Prairie - Purchase Weyerhauser Property</v>
          </cell>
          <cell r="H44" t="str">
            <v>Other Subfunction</v>
          </cell>
          <cell r="I44" t="str">
            <v>Other Function</v>
          </cell>
          <cell r="J44" t="str">
            <v>No Driver</v>
          </cell>
          <cell r="K44" t="str">
            <v>SRV_GD</v>
          </cell>
          <cell r="L44" t="str">
            <v>JUR_AA</v>
          </cell>
          <cell r="M44" t="str">
            <v>Gas Underground Storage 350-357</v>
          </cell>
          <cell r="N44" t="str">
            <v>False</v>
          </cell>
          <cell r="O44" t="str">
            <v>Inactive</v>
          </cell>
          <cell r="P44" t="str">
            <v>ORG_J06</v>
          </cell>
        </row>
        <row r="45">
          <cell r="A45" t="str">
            <v>BI_06H07</v>
          </cell>
          <cell r="B45" t="str">
            <v>06H07</v>
          </cell>
          <cell r="C45" t="str">
            <v>BI_06H07 - Construct Ross Court Office Building</v>
          </cell>
          <cell r="D45" t="str">
            <v>ER_7106</v>
          </cell>
          <cell r="E45" t="str">
            <v>7106</v>
          </cell>
          <cell r="F45" t="str">
            <v>ER_7106 - Spokane Office Building Purchase</v>
          </cell>
          <cell r="G45" t="str">
            <v>Regular Capital - Pre Business Case</v>
          </cell>
          <cell r="H45" t="str">
            <v>No Subfunction</v>
          </cell>
          <cell r="I45" t="str">
            <v>No Function</v>
          </cell>
          <cell r="J45" t="str">
            <v>No Driver</v>
          </cell>
          <cell r="K45" t="str">
            <v>SRV_CD</v>
          </cell>
          <cell r="L45" t="str">
            <v>JUR_WA</v>
          </cell>
          <cell r="M45" t="str">
            <v>Facilities 390-391</v>
          </cell>
          <cell r="N45" t="str">
            <v>True</v>
          </cell>
          <cell r="O45" t="str">
            <v>Inactive</v>
          </cell>
          <cell r="P45" t="str">
            <v>ORG_H07</v>
          </cell>
        </row>
        <row r="46">
          <cell r="A46" t="str">
            <v>BI_06P09</v>
          </cell>
          <cell r="B46" t="str">
            <v>06P09</v>
          </cell>
          <cell r="C46" t="str">
            <v>BI_06P09 - Network Infrastructure Expansion</v>
          </cell>
          <cell r="D46" t="str">
            <v>ER_5006</v>
          </cell>
          <cell r="E46" t="str">
            <v>5006</v>
          </cell>
          <cell r="F46" t="str">
            <v>ER_5006 - Information Technology Expansion Program</v>
          </cell>
          <cell r="G46" t="str">
            <v>Technology Expansion to Enable Business Process</v>
          </cell>
          <cell r="H46" t="str">
            <v>ET Subfunction</v>
          </cell>
          <cell r="I46" t="str">
            <v>ET</v>
          </cell>
          <cell r="J46" t="str">
            <v>Performance &amp; Capacity</v>
          </cell>
          <cell r="K46" t="str">
            <v>SRV_CD</v>
          </cell>
          <cell r="L46" t="str">
            <v>JUR_AA</v>
          </cell>
          <cell r="M46" t="str">
            <v>Software 303</v>
          </cell>
          <cell r="N46" t="str">
            <v>False</v>
          </cell>
          <cell r="O46" t="str">
            <v>Active</v>
          </cell>
          <cell r="P46" t="str">
            <v>ORG_P99</v>
          </cell>
        </row>
        <row r="47">
          <cell r="A47" t="str">
            <v>BI_06P91</v>
          </cell>
          <cell r="B47" t="str">
            <v>06P91</v>
          </cell>
          <cell r="C47" t="str">
            <v>BI_06P91 - Distributed Systems Expansion</v>
          </cell>
          <cell r="D47" t="str">
            <v>ER_5006</v>
          </cell>
          <cell r="E47" t="str">
            <v>5006</v>
          </cell>
          <cell r="F47" t="str">
            <v>ER_5006 - Information Technology Expansion Program</v>
          </cell>
          <cell r="G47" t="str">
            <v>Technology Expansion to Enable Business Process</v>
          </cell>
          <cell r="H47" t="str">
            <v>ET Subfunction</v>
          </cell>
          <cell r="I47" t="str">
            <v>ET</v>
          </cell>
          <cell r="J47" t="str">
            <v>Performance &amp; Capacity</v>
          </cell>
          <cell r="K47" t="str">
            <v>SRV_CD</v>
          </cell>
          <cell r="L47" t="str">
            <v>JUR_AA</v>
          </cell>
          <cell r="M47" t="str">
            <v>Software 303</v>
          </cell>
          <cell r="N47" t="str">
            <v>False</v>
          </cell>
          <cell r="O47" t="str">
            <v>Active</v>
          </cell>
          <cell r="P47" t="str">
            <v>ORG_P99</v>
          </cell>
        </row>
        <row r="48">
          <cell r="A48" t="str">
            <v>BI_06P92</v>
          </cell>
          <cell r="B48" t="str">
            <v>06P92</v>
          </cell>
          <cell r="C48" t="str">
            <v>BI_06P92 - Communications Systems Expansion</v>
          </cell>
          <cell r="D48" t="str">
            <v>ER_5006</v>
          </cell>
          <cell r="E48" t="str">
            <v>5006</v>
          </cell>
          <cell r="F48" t="str">
            <v>ER_5006 - Information Technology Expansion Program</v>
          </cell>
          <cell r="G48" t="str">
            <v>Technology Expansion to Enable Business Process</v>
          </cell>
          <cell r="H48" t="str">
            <v>ET Subfunction</v>
          </cell>
          <cell r="I48" t="str">
            <v>ET</v>
          </cell>
          <cell r="J48" t="str">
            <v>Performance &amp; Capacity</v>
          </cell>
          <cell r="K48" t="str">
            <v>SRV_CD</v>
          </cell>
          <cell r="L48" t="str">
            <v>JUR_AA</v>
          </cell>
          <cell r="M48" t="str">
            <v>Software 303</v>
          </cell>
          <cell r="N48" t="str">
            <v>False</v>
          </cell>
          <cell r="O48" t="str">
            <v>Active</v>
          </cell>
          <cell r="P48" t="str">
            <v>ORG_P99</v>
          </cell>
        </row>
        <row r="49">
          <cell r="A49" t="str">
            <v>BI_06P93</v>
          </cell>
          <cell r="B49" t="str">
            <v>06P93</v>
          </cell>
          <cell r="C49" t="str">
            <v>BI_06P93 - Network Systems Expansion</v>
          </cell>
          <cell r="D49" t="str">
            <v>ER_5006</v>
          </cell>
          <cell r="E49" t="str">
            <v>5006</v>
          </cell>
          <cell r="F49" t="str">
            <v>ER_5006 - Information Technology Expansion Program</v>
          </cell>
          <cell r="G49" t="str">
            <v>Technology Expansion to Enable Business Process</v>
          </cell>
          <cell r="H49" t="str">
            <v>ET Subfunction</v>
          </cell>
          <cell r="I49" t="str">
            <v>ET</v>
          </cell>
          <cell r="J49" t="str">
            <v>Performance &amp; Capacity</v>
          </cell>
          <cell r="K49" t="str">
            <v>SRV_CD</v>
          </cell>
          <cell r="L49" t="str">
            <v>JUR_AA</v>
          </cell>
          <cell r="M49" t="str">
            <v>Software 303</v>
          </cell>
          <cell r="N49" t="str">
            <v>False</v>
          </cell>
          <cell r="O49" t="str">
            <v>Active</v>
          </cell>
          <cell r="P49" t="str">
            <v>ORG_P99</v>
          </cell>
        </row>
        <row r="50">
          <cell r="A50" t="str">
            <v>BI_06P94</v>
          </cell>
          <cell r="B50" t="str">
            <v>06P94</v>
          </cell>
          <cell r="C50" t="str">
            <v>BI_06P94 - Central Systems Expansion</v>
          </cell>
          <cell r="D50" t="str">
            <v>ER_5006</v>
          </cell>
          <cell r="E50" t="str">
            <v>5006</v>
          </cell>
          <cell r="F50" t="str">
            <v>ER_5006 - Information Technology Expansion Program</v>
          </cell>
          <cell r="G50" t="str">
            <v>Technology Expansion to Enable Business Process</v>
          </cell>
          <cell r="H50" t="str">
            <v>ET Subfunction</v>
          </cell>
          <cell r="I50" t="str">
            <v>ET</v>
          </cell>
          <cell r="J50" t="str">
            <v>Performance &amp; Capacity</v>
          </cell>
          <cell r="K50" t="str">
            <v>SRV_CD</v>
          </cell>
          <cell r="L50" t="str">
            <v>JUR_AA</v>
          </cell>
          <cell r="M50" t="str">
            <v>Software 303</v>
          </cell>
          <cell r="N50" t="str">
            <v>False</v>
          </cell>
          <cell r="O50" t="str">
            <v>Active</v>
          </cell>
          <cell r="P50" t="str">
            <v>ORG_P99</v>
          </cell>
        </row>
        <row r="51">
          <cell r="A51" t="str">
            <v>BI_06P95</v>
          </cell>
          <cell r="B51" t="str">
            <v>06P95</v>
          </cell>
          <cell r="C51" t="str">
            <v>BI_06P95 - Application License Expansion</v>
          </cell>
          <cell r="D51" t="str">
            <v>ER_5006</v>
          </cell>
          <cell r="E51" t="str">
            <v>5006</v>
          </cell>
          <cell r="F51" t="str">
            <v>ER_5006 - Information Technology Expansion Program</v>
          </cell>
          <cell r="G51" t="str">
            <v>Technology Expansion to Enable Business Process</v>
          </cell>
          <cell r="H51" t="str">
            <v>ET Subfunction</v>
          </cell>
          <cell r="I51" t="str">
            <v>ET</v>
          </cell>
          <cell r="J51" t="str">
            <v>Performance &amp; Capacity</v>
          </cell>
          <cell r="K51" t="str">
            <v>SRV_CD</v>
          </cell>
          <cell r="L51" t="str">
            <v>JUR_AA</v>
          </cell>
          <cell r="M51" t="str">
            <v>Software 303</v>
          </cell>
          <cell r="N51" t="str">
            <v>False</v>
          </cell>
          <cell r="O51" t="str">
            <v>Inactive</v>
          </cell>
          <cell r="P51" t="str">
            <v>ORG_W09</v>
          </cell>
        </row>
        <row r="52">
          <cell r="A52" t="str">
            <v>BI_06P96</v>
          </cell>
          <cell r="B52" t="str">
            <v>06P96</v>
          </cell>
          <cell r="C52" t="str">
            <v>BI_06P96 - Facility (New and Remodel)</v>
          </cell>
          <cell r="D52" t="str">
            <v>ER_5006</v>
          </cell>
          <cell r="E52" t="str">
            <v>5006</v>
          </cell>
          <cell r="F52" t="str">
            <v>ER_5006 - Information Technology Expansion Program</v>
          </cell>
          <cell r="G52" t="str">
            <v>Technology Expansion to Enable Business Process</v>
          </cell>
          <cell r="H52" t="str">
            <v>ET Subfunction</v>
          </cell>
          <cell r="I52" t="str">
            <v>ET</v>
          </cell>
          <cell r="J52" t="str">
            <v>Performance &amp; Capacity</v>
          </cell>
          <cell r="K52" t="str">
            <v>SRV_CD</v>
          </cell>
          <cell r="L52" t="str">
            <v>JUR_AA</v>
          </cell>
          <cell r="M52" t="str">
            <v>Software 303</v>
          </cell>
          <cell r="N52" t="str">
            <v>False</v>
          </cell>
          <cell r="O52" t="str">
            <v>Active</v>
          </cell>
          <cell r="P52" t="str">
            <v>ORG_P09</v>
          </cell>
        </row>
        <row r="53">
          <cell r="A53" t="str">
            <v>BI_06P97</v>
          </cell>
          <cell r="B53" t="str">
            <v>06P97</v>
          </cell>
          <cell r="C53" t="str">
            <v>BI_06P97 - Environmental Systems Expansion</v>
          </cell>
          <cell r="D53" t="str">
            <v>ER_5006</v>
          </cell>
          <cell r="E53" t="str">
            <v>5006</v>
          </cell>
          <cell r="F53" t="str">
            <v>ER_5006 - Information Technology Expansion Program</v>
          </cell>
          <cell r="G53" t="str">
            <v>Technology Expansion to Enable Business Process</v>
          </cell>
          <cell r="H53" t="str">
            <v>ET Subfunction</v>
          </cell>
          <cell r="I53" t="str">
            <v>ET</v>
          </cell>
          <cell r="J53" t="str">
            <v>Performance &amp; Capacity</v>
          </cell>
          <cell r="K53" t="str">
            <v>SRV_CD</v>
          </cell>
          <cell r="L53" t="str">
            <v>JUR_AA</v>
          </cell>
          <cell r="M53" t="str">
            <v>Software 303</v>
          </cell>
          <cell r="N53" t="str">
            <v>False</v>
          </cell>
          <cell r="O53" t="str">
            <v>Active</v>
          </cell>
          <cell r="P53" t="str">
            <v>ORG_P99</v>
          </cell>
        </row>
        <row r="54">
          <cell r="A54" t="str">
            <v>BI_06P98</v>
          </cell>
          <cell r="B54" t="str">
            <v>06P98</v>
          </cell>
          <cell r="C54" t="str">
            <v>BI_06P98 - Security Systems Expansion</v>
          </cell>
          <cell r="D54" t="str">
            <v>ER_5014</v>
          </cell>
          <cell r="E54" t="str">
            <v>5014</v>
          </cell>
          <cell r="F54" t="str">
            <v>ER_5014 - Security Systems</v>
          </cell>
          <cell r="G54" t="str">
            <v>Enterprise Security</v>
          </cell>
          <cell r="H54" t="str">
            <v>Security Capital</v>
          </cell>
          <cell r="I54" t="str">
            <v>Other Function</v>
          </cell>
          <cell r="J54" t="str">
            <v>Customer Service Quality &amp; Reliability</v>
          </cell>
          <cell r="K54" t="str">
            <v>SRV_CD</v>
          </cell>
          <cell r="L54" t="str">
            <v>JUR_AA</v>
          </cell>
          <cell r="M54" t="str">
            <v>General 5yr 389 / 393-395 / 397-398</v>
          </cell>
          <cell r="N54" t="str">
            <v>True</v>
          </cell>
          <cell r="O54" t="str">
            <v>Active</v>
          </cell>
          <cell r="P54" t="str">
            <v>ORG_P99</v>
          </cell>
        </row>
        <row r="55">
          <cell r="A55" t="str">
            <v>BI_06W09</v>
          </cell>
          <cell r="B55" t="str">
            <v>06W09</v>
          </cell>
          <cell r="C55" t="str">
            <v>BI_06W09 - AFM Expansion</v>
          </cell>
          <cell r="D55" t="str">
            <v>ER_5006</v>
          </cell>
          <cell r="E55" t="str">
            <v>5006</v>
          </cell>
          <cell r="F55" t="str">
            <v>ER_5006 - Information Technology Expansion Program</v>
          </cell>
          <cell r="G55" t="str">
            <v>Technology Expansion to Enable Business Process</v>
          </cell>
          <cell r="H55" t="str">
            <v>ET Subfunction</v>
          </cell>
          <cell r="I55" t="str">
            <v>ET</v>
          </cell>
          <cell r="J55" t="str">
            <v>Performance &amp; Capacity</v>
          </cell>
          <cell r="K55" t="str">
            <v>SRV_CD</v>
          </cell>
          <cell r="L55" t="str">
            <v>JUR_AA</v>
          </cell>
          <cell r="M55" t="str">
            <v>Software 303</v>
          </cell>
          <cell r="N55" t="str">
            <v>False</v>
          </cell>
          <cell r="O55" t="str">
            <v>Inactive</v>
          </cell>
          <cell r="P55" t="str">
            <v>ORG_W09</v>
          </cell>
        </row>
        <row r="56">
          <cell r="A56" t="str">
            <v>BI_06W91</v>
          </cell>
          <cell r="B56" t="str">
            <v>06W91</v>
          </cell>
          <cell r="C56" t="str">
            <v>BI_06W91 - Nucleus Expansion</v>
          </cell>
          <cell r="D56" t="str">
            <v>ER_5006</v>
          </cell>
          <cell r="E56" t="str">
            <v>5006</v>
          </cell>
          <cell r="F56" t="str">
            <v>ER_5006 - Information Technology Expansion Program</v>
          </cell>
          <cell r="G56" t="str">
            <v>Technology Expansion to Enable Business Process</v>
          </cell>
          <cell r="H56" t="str">
            <v>ET Subfunction</v>
          </cell>
          <cell r="I56" t="str">
            <v>ET</v>
          </cell>
          <cell r="J56" t="str">
            <v>Performance &amp; Capacity</v>
          </cell>
          <cell r="K56" t="str">
            <v>SRV_CD</v>
          </cell>
          <cell r="L56" t="str">
            <v>JUR_AA</v>
          </cell>
          <cell r="M56" t="str">
            <v>Software 303</v>
          </cell>
          <cell r="N56" t="str">
            <v>False</v>
          </cell>
          <cell r="O56" t="str">
            <v>Inactive</v>
          </cell>
          <cell r="P56" t="str">
            <v>ORG_W09</v>
          </cell>
        </row>
        <row r="57">
          <cell r="A57" t="str">
            <v>BI_06W92</v>
          </cell>
          <cell r="B57" t="str">
            <v>06W92</v>
          </cell>
          <cell r="C57" t="str">
            <v>BI_06W92 - Web/EVP Expansion</v>
          </cell>
          <cell r="D57" t="str">
            <v>ER_5006</v>
          </cell>
          <cell r="E57" t="str">
            <v>5006</v>
          </cell>
          <cell r="F57" t="str">
            <v>ER_5006 - Information Technology Expansion Program</v>
          </cell>
          <cell r="G57" t="str">
            <v>Technology Expansion to Enable Business Process</v>
          </cell>
          <cell r="H57" t="str">
            <v>ET Subfunction</v>
          </cell>
          <cell r="I57" t="str">
            <v>ET</v>
          </cell>
          <cell r="J57" t="str">
            <v>Performance &amp; Capacity</v>
          </cell>
          <cell r="K57" t="str">
            <v>SRV_CD</v>
          </cell>
          <cell r="L57" t="str">
            <v>JUR_AA</v>
          </cell>
          <cell r="M57" t="str">
            <v>Software 303</v>
          </cell>
          <cell r="N57" t="str">
            <v>False</v>
          </cell>
          <cell r="O57" t="str">
            <v>Inactive</v>
          </cell>
          <cell r="P57" t="str">
            <v>ORG_W09</v>
          </cell>
        </row>
        <row r="58">
          <cell r="A58" t="str">
            <v>BI_06W93</v>
          </cell>
          <cell r="B58" t="str">
            <v>06W93</v>
          </cell>
          <cell r="C58" t="str">
            <v>BI_06W93 - Business Intelligence Expansion</v>
          </cell>
          <cell r="D58" t="str">
            <v>ER_5006</v>
          </cell>
          <cell r="E58" t="str">
            <v>5006</v>
          </cell>
          <cell r="F58" t="str">
            <v>ER_5006 - Information Technology Expansion Program</v>
          </cell>
          <cell r="G58" t="str">
            <v>Technology Expansion to Enable Business Process</v>
          </cell>
          <cell r="H58" t="str">
            <v>ET Subfunction</v>
          </cell>
          <cell r="I58" t="str">
            <v>ET</v>
          </cell>
          <cell r="J58" t="str">
            <v>Performance &amp; Capacity</v>
          </cell>
          <cell r="K58" t="str">
            <v>SRV_CD</v>
          </cell>
          <cell r="L58" t="str">
            <v>JUR_AA</v>
          </cell>
          <cell r="M58" t="str">
            <v>Software 303</v>
          </cell>
          <cell r="N58" t="str">
            <v>False</v>
          </cell>
          <cell r="O58" t="str">
            <v>Inactive</v>
          </cell>
          <cell r="P58" t="str">
            <v>ORG_W09</v>
          </cell>
        </row>
        <row r="59">
          <cell r="A59" t="str">
            <v>BI_06W94</v>
          </cell>
          <cell r="B59" t="str">
            <v>06W94</v>
          </cell>
          <cell r="C59" t="str">
            <v>BI_06W94 - HR Systems Expansion</v>
          </cell>
          <cell r="D59" t="str">
            <v>ER_5006</v>
          </cell>
          <cell r="E59" t="str">
            <v>5006</v>
          </cell>
          <cell r="F59" t="str">
            <v>ER_5006 - Information Technology Expansion Program</v>
          </cell>
          <cell r="G59" t="str">
            <v>Technology Expansion to Enable Business Process</v>
          </cell>
          <cell r="H59" t="str">
            <v>ET Subfunction</v>
          </cell>
          <cell r="I59" t="str">
            <v>ET</v>
          </cell>
          <cell r="J59" t="str">
            <v>Performance &amp; Capacity</v>
          </cell>
          <cell r="K59" t="str">
            <v>SRV_CD</v>
          </cell>
          <cell r="L59" t="str">
            <v>JUR_AA</v>
          </cell>
          <cell r="M59" t="str">
            <v>Software 303</v>
          </cell>
          <cell r="N59" t="str">
            <v>False</v>
          </cell>
          <cell r="O59" t="str">
            <v>Active</v>
          </cell>
          <cell r="P59" t="str">
            <v>ORG_W09</v>
          </cell>
        </row>
        <row r="60">
          <cell r="A60" t="str">
            <v>BI_06W95</v>
          </cell>
          <cell r="B60" t="str">
            <v>06W95</v>
          </cell>
          <cell r="C60" t="str">
            <v>BI_06W95 - Business Application Expansion</v>
          </cell>
          <cell r="D60" t="str">
            <v>ER_5006</v>
          </cell>
          <cell r="E60" t="str">
            <v>5006</v>
          </cell>
          <cell r="F60" t="str">
            <v>ER_5006 - Information Technology Expansion Program</v>
          </cell>
          <cell r="G60" t="str">
            <v>Technology Expansion to Enable Business Process</v>
          </cell>
          <cell r="H60" t="str">
            <v>ET Subfunction</v>
          </cell>
          <cell r="I60" t="str">
            <v>ET</v>
          </cell>
          <cell r="J60" t="str">
            <v>Performance &amp; Capacity</v>
          </cell>
          <cell r="K60" t="str">
            <v>SRV_CD</v>
          </cell>
          <cell r="L60" t="str">
            <v>JUR_AA</v>
          </cell>
          <cell r="M60" t="str">
            <v>Software 303</v>
          </cell>
          <cell r="N60" t="str">
            <v>False</v>
          </cell>
          <cell r="O60" t="str">
            <v>Active</v>
          </cell>
          <cell r="P60" t="str">
            <v>ORG_W09</v>
          </cell>
        </row>
        <row r="61">
          <cell r="A61" t="str">
            <v>BI_06W96</v>
          </cell>
          <cell r="B61" t="str">
            <v>06W96</v>
          </cell>
          <cell r="C61" t="str">
            <v>BI_06W96 - CC&amp;B and Maximo Expansion</v>
          </cell>
          <cell r="D61" t="str">
            <v>ER_5006</v>
          </cell>
          <cell r="E61" t="str">
            <v>5006</v>
          </cell>
          <cell r="F61" t="str">
            <v>ER_5006 - Information Technology Expansion Program</v>
          </cell>
          <cell r="G61" t="str">
            <v>Technology Expansion to Enable Business Process</v>
          </cell>
          <cell r="H61" t="str">
            <v>ET Subfunction</v>
          </cell>
          <cell r="I61" t="str">
            <v>ET</v>
          </cell>
          <cell r="J61" t="str">
            <v>Performance &amp; Capacity</v>
          </cell>
          <cell r="K61" t="str">
            <v>SRV_CD</v>
          </cell>
          <cell r="L61" t="str">
            <v>JUR_AA</v>
          </cell>
          <cell r="M61" t="str">
            <v>Software 303</v>
          </cell>
          <cell r="N61" t="str">
            <v>False</v>
          </cell>
          <cell r="O61" t="str">
            <v>Inactive</v>
          </cell>
          <cell r="P61" t="str">
            <v>ORG_W09</v>
          </cell>
        </row>
        <row r="62">
          <cell r="A62" t="str">
            <v>BI_06W97</v>
          </cell>
          <cell r="B62" t="str">
            <v>06W97</v>
          </cell>
          <cell r="C62" t="str">
            <v>BI_06W97 - FM COTS Enhancements</v>
          </cell>
          <cell r="D62" t="str">
            <v>ER_5006</v>
          </cell>
          <cell r="E62" t="str">
            <v>5006</v>
          </cell>
          <cell r="F62" t="str">
            <v>ER_5006 - Information Technology Expansion Program</v>
          </cell>
          <cell r="G62" t="str">
            <v>Technology Expansion to Enable Business Process</v>
          </cell>
          <cell r="H62" t="str">
            <v>ET Subfunction</v>
          </cell>
          <cell r="I62" t="str">
            <v>ET</v>
          </cell>
          <cell r="J62" t="str">
            <v>Performance &amp; Capacity</v>
          </cell>
          <cell r="K62" t="str">
            <v>SRV_CD</v>
          </cell>
          <cell r="L62" t="str">
            <v>JUR_AA</v>
          </cell>
          <cell r="M62" t="str">
            <v>Software 303</v>
          </cell>
          <cell r="N62" t="str">
            <v>False</v>
          </cell>
          <cell r="O62" t="str">
            <v>Inactive</v>
          </cell>
          <cell r="P62" t="str">
            <v>ORG_W09</v>
          </cell>
        </row>
        <row r="63">
          <cell r="A63" t="str">
            <v>BI_07H07</v>
          </cell>
          <cell r="B63" t="str">
            <v>07H07</v>
          </cell>
          <cell r="C63" t="str">
            <v>BI_07H07 - Dollar Road Land Purchase and Facility Expansion</v>
          </cell>
          <cell r="D63" t="str">
            <v>ER_7107</v>
          </cell>
          <cell r="E63" t="str">
            <v>7107</v>
          </cell>
          <cell r="F63" t="str">
            <v>ER_7107 - Dollar Road Land Purchase and Facility Expansion</v>
          </cell>
          <cell r="G63" t="str">
            <v>New Dollar Road Service Center</v>
          </cell>
          <cell r="H63" t="str">
            <v>Facilities Capital</v>
          </cell>
          <cell r="I63" t="str">
            <v>Other Function</v>
          </cell>
          <cell r="J63" t="str">
            <v>Asset Condition</v>
          </cell>
          <cell r="K63" t="str">
            <v>SRV_GD</v>
          </cell>
          <cell r="L63" t="str">
            <v>JUR_WA</v>
          </cell>
          <cell r="M63" t="str">
            <v>Facilities 390-391</v>
          </cell>
          <cell r="N63" t="str">
            <v>True</v>
          </cell>
          <cell r="O63" t="str">
            <v>Active</v>
          </cell>
          <cell r="P63" t="str">
            <v>ORG_H07</v>
          </cell>
        </row>
        <row r="64">
          <cell r="A64" t="str">
            <v>BI_07W09</v>
          </cell>
          <cell r="B64" t="str">
            <v>07W09</v>
          </cell>
          <cell r="C64" t="str">
            <v>BI_07W09 - AFM Enhancements</v>
          </cell>
          <cell r="D64" t="str">
            <v>ER_5007</v>
          </cell>
          <cell r="E64" t="str">
            <v>5007</v>
          </cell>
          <cell r="F64" t="str">
            <v>ER_5007 - AFM Product Development Program</v>
          </cell>
          <cell r="G64" t="str">
            <v>Regular Capital - Pre Business Case</v>
          </cell>
          <cell r="H64" t="str">
            <v>No Subfunction</v>
          </cell>
          <cell r="I64" t="str">
            <v>No Function</v>
          </cell>
          <cell r="J64" t="str">
            <v>No Driver</v>
          </cell>
          <cell r="K64" t="str">
            <v>SRV_CD</v>
          </cell>
          <cell r="L64" t="str">
            <v>JUR_AA</v>
          </cell>
          <cell r="M64" t="str">
            <v>Software 303</v>
          </cell>
          <cell r="N64" t="str">
            <v>True</v>
          </cell>
          <cell r="O64" t="str">
            <v>Inactive</v>
          </cell>
          <cell r="P64" t="str">
            <v>ORG_W09</v>
          </cell>
        </row>
        <row r="65">
          <cell r="A65" t="str">
            <v>BI_08H07</v>
          </cell>
          <cell r="B65" t="str">
            <v>08H07</v>
          </cell>
          <cell r="C65" t="str">
            <v>BI_08H07 - Spokane Valley Building</v>
          </cell>
          <cell r="D65" t="str">
            <v>ER_7106</v>
          </cell>
          <cell r="E65" t="str">
            <v>7106</v>
          </cell>
          <cell r="F65" t="str">
            <v>ER_7106 - Spokane Office Building Purchase</v>
          </cell>
          <cell r="G65" t="str">
            <v>Regular Capital - Pre Business Case</v>
          </cell>
          <cell r="H65" t="str">
            <v>No Subfunction</v>
          </cell>
          <cell r="I65" t="str">
            <v>No Function</v>
          </cell>
          <cell r="J65" t="str">
            <v>No Driver</v>
          </cell>
          <cell r="K65" t="str">
            <v>SRV_CD</v>
          </cell>
          <cell r="L65" t="str">
            <v>JUR_WA</v>
          </cell>
          <cell r="M65" t="str">
            <v>Facilities 390-391</v>
          </cell>
          <cell r="N65" t="str">
            <v>False</v>
          </cell>
          <cell r="O65" t="str">
            <v>Inactive</v>
          </cell>
          <cell r="P65" t="str">
            <v>ORG_H07</v>
          </cell>
        </row>
        <row r="66">
          <cell r="A66" t="str">
            <v>BI_08V08</v>
          </cell>
          <cell r="B66" t="str">
            <v>08V08</v>
          </cell>
          <cell r="C66" t="str">
            <v>BI_08V08 - WSDOT Highway Franchise Consolidation</v>
          </cell>
          <cell r="D66" t="str">
            <v>ER_7108</v>
          </cell>
          <cell r="E66" t="str">
            <v>7108</v>
          </cell>
          <cell r="F66" t="str">
            <v>ER_7108 - WSDOT Highway Franchise Consolidation</v>
          </cell>
          <cell r="G66" t="str">
            <v>WSDOT Franchises</v>
          </cell>
          <cell r="H66" t="str">
            <v>Other Subfunction</v>
          </cell>
          <cell r="I66" t="str">
            <v>Other Function</v>
          </cell>
          <cell r="J66" t="str">
            <v>Mandatory &amp; Compliance</v>
          </cell>
          <cell r="K66" t="str">
            <v>SRV_ED</v>
          </cell>
          <cell r="L66" t="str">
            <v>JUR_WA</v>
          </cell>
          <cell r="M66" t="str">
            <v>Elec Distribution 360-373</v>
          </cell>
          <cell r="N66" t="str">
            <v>False</v>
          </cell>
          <cell r="O66" t="str">
            <v>Active</v>
          </cell>
          <cell r="P66" t="str">
            <v>ORG_V08</v>
          </cell>
        </row>
        <row r="67">
          <cell r="A67" t="str">
            <v>BI_08W09</v>
          </cell>
          <cell r="B67" t="str">
            <v>08W09</v>
          </cell>
          <cell r="C67" t="str">
            <v>BI_08W09 - Nucleus Enhancements</v>
          </cell>
          <cell r="D67" t="str">
            <v>ER_5008</v>
          </cell>
          <cell r="E67" t="str">
            <v>5008</v>
          </cell>
          <cell r="F67" t="str">
            <v>ER_5008 - Nucleus Product Development Program</v>
          </cell>
          <cell r="G67" t="str">
            <v>Regular Capital - Pre Business Case</v>
          </cell>
          <cell r="H67" t="str">
            <v>No Subfunction</v>
          </cell>
          <cell r="I67" t="str">
            <v>No Function</v>
          </cell>
          <cell r="J67" t="str">
            <v>No Driver</v>
          </cell>
          <cell r="K67" t="str">
            <v>SRV_CD</v>
          </cell>
          <cell r="L67" t="str">
            <v>JUR_AA</v>
          </cell>
          <cell r="M67" t="str">
            <v>Software 303</v>
          </cell>
          <cell r="N67" t="str">
            <v>True</v>
          </cell>
          <cell r="O67" t="str">
            <v>Inactive</v>
          </cell>
          <cell r="P67" t="str">
            <v>ORG_W09</v>
          </cell>
        </row>
        <row r="68">
          <cell r="A68" t="str">
            <v>BI_09H07</v>
          </cell>
          <cell r="B68" t="str">
            <v>09H07</v>
          </cell>
          <cell r="C68" t="str">
            <v>BI_09H07 - Spok Central Oper Fac N Crescent Realignment</v>
          </cell>
          <cell r="D68" t="str">
            <v>ER_7109</v>
          </cell>
          <cell r="E68" t="str">
            <v>7109</v>
          </cell>
          <cell r="F68" t="str">
            <v>ER_7109 - Spok Central Oper Fac N Crescent Realignment</v>
          </cell>
          <cell r="G68" t="str">
            <v>Regular Capital - Pre Business Case</v>
          </cell>
          <cell r="H68" t="str">
            <v>No Subfunction</v>
          </cell>
          <cell r="I68" t="str">
            <v>No Function</v>
          </cell>
          <cell r="J68" t="str">
            <v>No Driver</v>
          </cell>
          <cell r="K68" t="str">
            <v>SRV_CD</v>
          </cell>
          <cell r="L68" t="str">
            <v>JUR_AA</v>
          </cell>
          <cell r="M68" t="str">
            <v>Facilities 390-391</v>
          </cell>
          <cell r="N68" t="str">
            <v>False</v>
          </cell>
          <cell r="O68" t="str">
            <v>Inactive</v>
          </cell>
          <cell r="P68" t="str">
            <v>ORG_H07</v>
          </cell>
        </row>
        <row r="69">
          <cell r="A69" t="str">
            <v>BI_09N09</v>
          </cell>
          <cell r="B69" t="str">
            <v>09N09</v>
          </cell>
          <cell r="C69" t="str">
            <v>BI_09N09 - Communications equip - Storms</v>
          </cell>
          <cell r="D69" t="str">
            <v>ER_5015</v>
          </cell>
          <cell r="E69" t="str">
            <v>5015</v>
          </cell>
          <cell r="F69" t="str">
            <v>ER_5015 - Communications equip - Storms</v>
          </cell>
          <cell r="G69" t="str">
            <v>Electric Storm</v>
          </cell>
          <cell r="H69" t="str">
            <v>T&amp;D Operations</v>
          </cell>
          <cell r="I69" t="str">
            <v>T&amp;D</v>
          </cell>
          <cell r="J69" t="str">
            <v>Failed Plant &amp; Operations</v>
          </cell>
          <cell r="K69" t="str">
            <v>SRV_CD</v>
          </cell>
          <cell r="L69" t="str">
            <v>JUR_AN</v>
          </cell>
          <cell r="M69" t="str">
            <v>General 5yr 389 / 393-395 / 397-398</v>
          </cell>
          <cell r="N69" t="str">
            <v>True</v>
          </cell>
          <cell r="O69" t="str">
            <v>Active</v>
          </cell>
          <cell r="P69" t="str">
            <v>ORG_P99</v>
          </cell>
        </row>
        <row r="70">
          <cell r="A70" t="str">
            <v>BI_09V08</v>
          </cell>
          <cell r="B70" t="str">
            <v>09V08</v>
          </cell>
          <cell r="C70" t="str">
            <v>BI_09V08 - Wa St Park Utility Use Agreement</v>
          </cell>
          <cell r="D70" t="str">
            <v>ER_6109</v>
          </cell>
          <cell r="E70" t="str">
            <v>6109</v>
          </cell>
          <cell r="F70" t="str">
            <v>ER_6109 - Wa St Park Utility Use Agreement</v>
          </cell>
          <cell r="G70" t="str">
            <v>Wa State Park &amp; Rec Utility Use Agreement</v>
          </cell>
          <cell r="H70" t="str">
            <v>Other Subfunction</v>
          </cell>
          <cell r="I70" t="str">
            <v>Other Function</v>
          </cell>
          <cell r="J70" t="str">
            <v>No Driver</v>
          </cell>
          <cell r="K70" t="str">
            <v>SRV_CD</v>
          </cell>
          <cell r="L70" t="str">
            <v>JUR_AA</v>
          </cell>
          <cell r="M70" t="str">
            <v>General 5yr 389 / 393-395 / 397-398</v>
          </cell>
          <cell r="N70" t="str">
            <v>False</v>
          </cell>
          <cell r="O70" t="str">
            <v>Inactive</v>
          </cell>
          <cell r="P70" t="str">
            <v>ORG_V08</v>
          </cell>
        </row>
        <row r="71">
          <cell r="A71" t="str">
            <v>BI_09W09</v>
          </cell>
          <cell r="B71" t="str">
            <v>09W09</v>
          </cell>
          <cell r="C71" t="str">
            <v>BI_09W09 - Web Enhancements</v>
          </cell>
          <cell r="D71" t="str">
            <v>ER_5009</v>
          </cell>
          <cell r="E71" t="str">
            <v>5009</v>
          </cell>
          <cell r="F71" t="str">
            <v>ER_5009 - Web Product Development Program</v>
          </cell>
          <cell r="G71" t="str">
            <v>Regular Capital - Pre Business Case</v>
          </cell>
          <cell r="H71" t="str">
            <v>No Subfunction</v>
          </cell>
          <cell r="I71" t="str">
            <v>No Function</v>
          </cell>
          <cell r="J71" t="str">
            <v>No Driver</v>
          </cell>
          <cell r="K71" t="str">
            <v>SRV_CD</v>
          </cell>
          <cell r="L71" t="str">
            <v>JUR_AA</v>
          </cell>
          <cell r="M71" t="str">
            <v>Software 303</v>
          </cell>
          <cell r="N71" t="str">
            <v>True</v>
          </cell>
          <cell r="O71" t="str">
            <v>Inactive</v>
          </cell>
          <cell r="P71" t="str">
            <v>ORG_W09</v>
          </cell>
        </row>
        <row r="72">
          <cell r="A72" t="str">
            <v>BI_10A50</v>
          </cell>
          <cell r="B72" t="str">
            <v>10A50</v>
          </cell>
          <cell r="C72" t="str">
            <v>BI_10A50 - Electric Rev Blanket - System</v>
          </cell>
          <cell r="D72" t="str">
            <v>ER_1000</v>
          </cell>
          <cell r="E72" t="str">
            <v>1000</v>
          </cell>
          <cell r="F72" t="str">
            <v>ER_1000 - Electric Revenue Blanket</v>
          </cell>
          <cell r="G72" t="str">
            <v>New Revenue - Growth</v>
          </cell>
          <cell r="H72" t="str">
            <v>Growth Subfunction</v>
          </cell>
          <cell r="I72" t="str">
            <v>Growth</v>
          </cell>
          <cell r="J72" t="str">
            <v>Customer Requested</v>
          </cell>
          <cell r="K72" t="str">
            <v>SRV_ED</v>
          </cell>
          <cell r="L72" t="str">
            <v>JUR_WA</v>
          </cell>
          <cell r="M72" t="str">
            <v>Elec Distribution 360-373</v>
          </cell>
          <cell r="N72" t="str">
            <v>False</v>
          </cell>
          <cell r="O72" t="str">
            <v>Inactive</v>
          </cell>
          <cell r="P72" t="str">
            <v>ORG_A50</v>
          </cell>
        </row>
        <row r="73">
          <cell r="A73" t="str">
            <v>BI_10H07</v>
          </cell>
          <cell r="B73" t="str">
            <v>10H07</v>
          </cell>
          <cell r="C73" t="str">
            <v>BI_10H07 - Spok Fueling Stn &amp; Oil Storage Tank Vault Improv</v>
          </cell>
          <cell r="D73" t="str">
            <v>ER_7110</v>
          </cell>
          <cell r="E73" t="str">
            <v>7110</v>
          </cell>
          <cell r="F73" t="str">
            <v>ER_7110 - Spok Fueling Stn &amp; Oil Stor Tank Vault Improv</v>
          </cell>
          <cell r="G73" t="str">
            <v>Regular Capital - Pre Business Case</v>
          </cell>
          <cell r="H73" t="str">
            <v>No Subfunction</v>
          </cell>
          <cell r="I73" t="str">
            <v>No Function</v>
          </cell>
          <cell r="J73" t="str">
            <v>No Driver</v>
          </cell>
          <cell r="K73" t="str">
            <v>SRV_CD</v>
          </cell>
          <cell r="L73" t="str">
            <v>JUR_AA</v>
          </cell>
          <cell r="M73" t="str">
            <v>Facilities 390-391</v>
          </cell>
          <cell r="N73" t="str">
            <v>False</v>
          </cell>
          <cell r="O73" t="str">
            <v>Inactive</v>
          </cell>
          <cell r="P73" t="str">
            <v>ORG_H07</v>
          </cell>
        </row>
        <row r="74">
          <cell r="A74" t="str">
            <v>BI_10N09</v>
          </cell>
          <cell r="B74" t="str">
            <v>10N09</v>
          </cell>
          <cell r="C74" t="str">
            <v>BI_10N09 - Power Plant Project</v>
          </cell>
          <cell r="D74" t="str">
            <v>ER_7050</v>
          </cell>
          <cell r="E74" t="str">
            <v>7050</v>
          </cell>
          <cell r="F74" t="str">
            <v>ER_7050 - Productivity Initiative</v>
          </cell>
          <cell r="G74" t="str">
            <v>Productivity</v>
          </cell>
          <cell r="H74" t="str">
            <v>Productivity Subfunction</v>
          </cell>
          <cell r="I74" t="str">
            <v>Other Capital Function</v>
          </cell>
          <cell r="J74" t="str">
            <v>No Driver</v>
          </cell>
          <cell r="K74" t="str">
            <v>SRV_CD</v>
          </cell>
          <cell r="L74" t="str">
            <v>JUR_AA</v>
          </cell>
          <cell r="M74" t="str">
            <v>General 12yr 389 / 393-395 / 397-398</v>
          </cell>
          <cell r="N74" t="str">
            <v>True</v>
          </cell>
          <cell r="O74" t="str">
            <v>Inactive</v>
          </cell>
          <cell r="P74" t="str">
            <v>ORG_N09</v>
          </cell>
        </row>
        <row r="75">
          <cell r="A75" t="str">
            <v>BI_10W09</v>
          </cell>
          <cell r="B75" t="str">
            <v>10W09</v>
          </cell>
          <cell r="C75" t="str">
            <v>BI_10W09 - Enterprise Business Continuity</v>
          </cell>
          <cell r="D75" t="str">
            <v>ER_5010</v>
          </cell>
          <cell r="E75" t="str">
            <v>5010</v>
          </cell>
          <cell r="F75" t="str">
            <v>ER_5010 - Enterprise Business Continuity</v>
          </cell>
          <cell r="G75" t="str">
            <v>Enterprise Business Continuity</v>
          </cell>
          <cell r="H75" t="str">
            <v>Security Capital</v>
          </cell>
          <cell r="I75" t="str">
            <v>Other Function</v>
          </cell>
          <cell r="J75" t="str">
            <v>Customer Service Quality &amp; Reliability</v>
          </cell>
          <cell r="K75" t="str">
            <v>SRV_CD</v>
          </cell>
          <cell r="L75" t="str">
            <v>JUR_AA</v>
          </cell>
          <cell r="M75" t="str">
            <v>Software 303</v>
          </cell>
          <cell r="N75" t="str">
            <v>True</v>
          </cell>
          <cell r="O75" t="str">
            <v>Active</v>
          </cell>
          <cell r="P75">
            <v>123730</v>
          </cell>
        </row>
        <row r="76">
          <cell r="A76" t="str">
            <v>BI_11A50</v>
          </cell>
          <cell r="B76" t="str">
            <v>11A50</v>
          </cell>
          <cell r="C76" t="str">
            <v>BI_11A50 - Gas Revenue Blanket-System</v>
          </cell>
          <cell r="D76" t="str">
            <v>ER_1001</v>
          </cell>
          <cell r="E76" t="str">
            <v>1001</v>
          </cell>
          <cell r="F76" t="str">
            <v>ER_1001 - Gas Revenue Blanket</v>
          </cell>
          <cell r="G76" t="str">
            <v>New Revenue - Growth</v>
          </cell>
          <cell r="H76" t="str">
            <v>Growth Subfunction</v>
          </cell>
          <cell r="I76" t="str">
            <v>Growth</v>
          </cell>
          <cell r="J76" t="str">
            <v>Customer Requested</v>
          </cell>
          <cell r="K76" t="str">
            <v>SRV_GD</v>
          </cell>
          <cell r="L76" t="str">
            <v>JUR_AA</v>
          </cell>
          <cell r="M76" t="str">
            <v>Gas Distribution 374-387</v>
          </cell>
          <cell r="N76" t="str">
            <v>False</v>
          </cell>
          <cell r="O76" t="str">
            <v>Inactive</v>
          </cell>
          <cell r="P76" t="str">
            <v>ORG_A50</v>
          </cell>
        </row>
        <row r="77">
          <cell r="A77" t="str">
            <v>BI_11D50</v>
          </cell>
          <cell r="B77" t="str">
            <v>11D50</v>
          </cell>
          <cell r="C77" t="str">
            <v>BI_11D50 - Mobile Collector purchase</v>
          </cell>
          <cell r="D77" t="str">
            <v>ER_7111</v>
          </cell>
          <cell r="E77" t="str">
            <v>7111</v>
          </cell>
          <cell r="F77" t="str">
            <v>ER_7111 - Purchase Mobile Collector to read ERTs</v>
          </cell>
          <cell r="G77" t="str">
            <v>Regular Capital - Pre Business Case</v>
          </cell>
          <cell r="H77" t="str">
            <v>No Subfunction</v>
          </cell>
          <cell r="I77" t="str">
            <v>No Function</v>
          </cell>
          <cell r="J77" t="str">
            <v>No Driver</v>
          </cell>
          <cell r="K77" t="str">
            <v>SRV_CD</v>
          </cell>
          <cell r="L77" t="str">
            <v>JUR_WA</v>
          </cell>
          <cell r="M77" t="str">
            <v>General 5yr 389 / 393-395 / 397-398</v>
          </cell>
          <cell r="N77" t="str">
            <v>False</v>
          </cell>
          <cell r="O77" t="str">
            <v>Inactive</v>
          </cell>
          <cell r="P77" t="str">
            <v>ORG_D50</v>
          </cell>
        </row>
        <row r="78">
          <cell r="A78" t="str">
            <v>BI_11F54</v>
          </cell>
          <cell r="B78" t="str">
            <v>11F54</v>
          </cell>
          <cell r="C78" t="str">
            <v>BI_11F54 - Remittance Processing Equipment</v>
          </cell>
          <cell r="D78" t="str">
            <v>ER_7050</v>
          </cell>
          <cell r="E78" t="str">
            <v>7050</v>
          </cell>
          <cell r="F78" t="str">
            <v>ER_7050 - Productivity Initiative</v>
          </cell>
          <cell r="G78" t="str">
            <v>Productivity</v>
          </cell>
          <cell r="H78" t="str">
            <v>Productivity Subfunction</v>
          </cell>
          <cell r="I78" t="str">
            <v>Other Capital Function</v>
          </cell>
          <cell r="J78" t="str">
            <v>No Driver</v>
          </cell>
          <cell r="K78" t="str">
            <v>SRV_CD</v>
          </cell>
          <cell r="L78" t="str">
            <v>JUR_AA</v>
          </cell>
          <cell r="M78" t="str">
            <v>General 12yr 389 / 393-395 / 397-398</v>
          </cell>
          <cell r="N78" t="str">
            <v>True</v>
          </cell>
          <cell r="O78" t="str">
            <v>Inactive</v>
          </cell>
          <cell r="P78" t="str">
            <v>ORG_F54</v>
          </cell>
        </row>
        <row r="79">
          <cell r="A79" t="str">
            <v>BI_11H07</v>
          </cell>
          <cell r="B79" t="str">
            <v>11H07</v>
          </cell>
          <cell r="C79" t="str">
            <v>BI_11H07 - COF HVAC improvements</v>
          </cell>
          <cell r="D79" t="str">
            <v>ER_7101</v>
          </cell>
          <cell r="E79" t="str">
            <v>7101</v>
          </cell>
          <cell r="F79" t="str">
            <v>ER_7101 - COF HVAC Improvmt</v>
          </cell>
          <cell r="G79" t="str">
            <v>HVAC Renovation Project</v>
          </cell>
          <cell r="H79" t="str">
            <v>Facilities Capital</v>
          </cell>
          <cell r="I79" t="str">
            <v>Other Function</v>
          </cell>
          <cell r="J79" t="str">
            <v>No Driver</v>
          </cell>
          <cell r="K79" t="str">
            <v>SRV_CD</v>
          </cell>
          <cell r="L79" t="str">
            <v>JUR_AA</v>
          </cell>
          <cell r="M79" t="str">
            <v>Facilities 390-391</v>
          </cell>
          <cell r="N79" t="str">
            <v>False</v>
          </cell>
          <cell r="O79" t="str">
            <v>Inactive</v>
          </cell>
          <cell r="P79" t="str">
            <v>ORG_H07</v>
          </cell>
        </row>
        <row r="80">
          <cell r="A80" t="str">
            <v>BI_11K51</v>
          </cell>
          <cell r="B80" t="str">
            <v>11K51</v>
          </cell>
          <cell r="C80" t="str">
            <v>BI_11K51 - Zonar</v>
          </cell>
          <cell r="D80" t="str">
            <v>ER_7050</v>
          </cell>
          <cell r="E80" t="str">
            <v>7050</v>
          </cell>
          <cell r="F80" t="str">
            <v>ER_7050 - Productivity Initiative</v>
          </cell>
          <cell r="G80" t="str">
            <v>Productivity</v>
          </cell>
          <cell r="H80" t="str">
            <v>Productivity Subfunction</v>
          </cell>
          <cell r="I80" t="str">
            <v>Other Capital Function</v>
          </cell>
          <cell r="J80" t="str">
            <v>No Driver</v>
          </cell>
          <cell r="K80" t="str">
            <v>SRV_CD</v>
          </cell>
          <cell r="L80" t="str">
            <v>JUR_AA</v>
          </cell>
          <cell r="M80" t="str">
            <v>General 12yr 389 / 393-395 / 397-398</v>
          </cell>
          <cell r="N80" t="str">
            <v>False</v>
          </cell>
          <cell r="O80" t="str">
            <v>Inactive</v>
          </cell>
          <cell r="P80" t="str">
            <v>ORG_K51</v>
          </cell>
        </row>
        <row r="81">
          <cell r="A81" t="str">
            <v>BI_11N08</v>
          </cell>
          <cell r="B81" t="str">
            <v>11N08</v>
          </cell>
          <cell r="C81" t="str">
            <v>BI_11N08 - KIP 7700 Copier w 2300 Scanner</v>
          </cell>
          <cell r="D81" t="str">
            <v>ER_7050</v>
          </cell>
          <cell r="E81" t="str">
            <v>7050</v>
          </cell>
          <cell r="F81" t="str">
            <v>ER_7050 - Productivity Initiative</v>
          </cell>
          <cell r="G81" t="str">
            <v>Productivity</v>
          </cell>
          <cell r="H81" t="str">
            <v>Productivity Subfunction</v>
          </cell>
          <cell r="I81" t="str">
            <v>Other Capital Function</v>
          </cell>
          <cell r="J81" t="str">
            <v>No Driver</v>
          </cell>
          <cell r="K81" t="str">
            <v>SRV_CD</v>
          </cell>
          <cell r="L81" t="str">
            <v>JUR_AA</v>
          </cell>
          <cell r="M81" t="str">
            <v>General 12yr 389 / 393-395 / 397-398</v>
          </cell>
          <cell r="N81" t="str">
            <v>False</v>
          </cell>
          <cell r="O81" t="str">
            <v>Inactive</v>
          </cell>
          <cell r="P81" t="str">
            <v>ORG_N08</v>
          </cell>
        </row>
        <row r="82">
          <cell r="A82" t="str">
            <v>BI_11N09</v>
          </cell>
          <cell r="B82" t="str">
            <v>11N09</v>
          </cell>
          <cell r="C82" t="str">
            <v>BI_11N09 - Self Service Password project</v>
          </cell>
          <cell r="D82" t="str">
            <v>ER_7050</v>
          </cell>
          <cell r="E82" t="str">
            <v>7050</v>
          </cell>
          <cell r="F82" t="str">
            <v>ER_7050 - Productivity Initiative</v>
          </cell>
          <cell r="G82" t="str">
            <v>Productivity</v>
          </cell>
          <cell r="H82" t="str">
            <v>Productivity Subfunction</v>
          </cell>
          <cell r="I82" t="str">
            <v>Other Capital Function</v>
          </cell>
          <cell r="J82" t="str">
            <v>No Driver</v>
          </cell>
          <cell r="K82" t="str">
            <v>SRV_CD</v>
          </cell>
          <cell r="L82" t="str">
            <v>JUR_AA</v>
          </cell>
          <cell r="M82" t="str">
            <v>General 12yr 389 / 393-395 / 397-398</v>
          </cell>
          <cell r="N82" t="str">
            <v>True</v>
          </cell>
          <cell r="O82" t="str">
            <v>Inactive</v>
          </cell>
          <cell r="P82" t="str">
            <v>ORG_N09</v>
          </cell>
        </row>
        <row r="83">
          <cell r="A83" t="str">
            <v>BI_11P91</v>
          </cell>
          <cell r="B83" t="str">
            <v>11P91</v>
          </cell>
          <cell r="C83" t="str">
            <v>BI_11P91 - Technology Projects Minor Blanket &lt;$100,000</v>
          </cell>
          <cell r="D83" t="str">
            <v>ER_5006</v>
          </cell>
          <cell r="E83" t="str">
            <v>5006</v>
          </cell>
          <cell r="F83" t="str">
            <v>ER_5006 - Information Technology Expansion Program</v>
          </cell>
          <cell r="G83" t="str">
            <v>Technology Expansion to Enable Business Process</v>
          </cell>
          <cell r="H83" t="str">
            <v>ET Subfunction</v>
          </cell>
          <cell r="I83" t="str">
            <v>ET</v>
          </cell>
          <cell r="J83" t="str">
            <v>Performance &amp; Capacity</v>
          </cell>
          <cell r="K83" t="str">
            <v>SRV_CD</v>
          </cell>
          <cell r="L83" t="str">
            <v>JUR_AA</v>
          </cell>
          <cell r="M83" t="str">
            <v>Software 303</v>
          </cell>
          <cell r="N83" t="str">
            <v>False</v>
          </cell>
          <cell r="O83" t="str">
            <v>Inactive</v>
          </cell>
          <cell r="P83" t="str">
            <v>ORG_W09</v>
          </cell>
        </row>
        <row r="84">
          <cell r="A84" t="str">
            <v>BI_11P92</v>
          </cell>
          <cell r="B84" t="str">
            <v>11P92</v>
          </cell>
          <cell r="C84" t="str">
            <v>BI_11P92 - Communications Systems</v>
          </cell>
          <cell r="D84" t="str">
            <v>ER_5111</v>
          </cell>
          <cell r="E84" t="str">
            <v>5111</v>
          </cell>
          <cell r="F84" t="str">
            <v>ER_5111 - Technology Projects Minor Blanket</v>
          </cell>
          <cell r="G84" t="str">
            <v>Regular Capital - Pre Business Case</v>
          </cell>
          <cell r="H84" t="str">
            <v>No Subfunction</v>
          </cell>
          <cell r="I84" t="str">
            <v>No Function</v>
          </cell>
          <cell r="J84" t="str">
            <v>No Driver</v>
          </cell>
          <cell r="K84" t="str">
            <v>SRV_CD</v>
          </cell>
          <cell r="L84" t="str">
            <v>JUR_AA</v>
          </cell>
          <cell r="M84" t="str">
            <v>Software 303</v>
          </cell>
          <cell r="N84" t="str">
            <v>True</v>
          </cell>
          <cell r="O84" t="str">
            <v>Inactive</v>
          </cell>
          <cell r="P84" t="str">
            <v>ORG_P09</v>
          </cell>
        </row>
        <row r="85">
          <cell r="A85" t="str">
            <v>BI_11P93</v>
          </cell>
          <cell r="B85" t="str">
            <v>11P93</v>
          </cell>
          <cell r="C85" t="str">
            <v>BI_11P93 - Network Systems</v>
          </cell>
          <cell r="D85" t="str">
            <v>ER_5111</v>
          </cell>
          <cell r="E85" t="str">
            <v>5111</v>
          </cell>
          <cell r="F85" t="str">
            <v>ER_5111 - Technology Projects Minor Blanket</v>
          </cell>
          <cell r="G85" t="str">
            <v>Regular Capital - Pre Business Case</v>
          </cell>
          <cell r="H85" t="str">
            <v>No Subfunction</v>
          </cell>
          <cell r="I85" t="str">
            <v>No Function</v>
          </cell>
          <cell r="J85" t="str">
            <v>No Driver</v>
          </cell>
          <cell r="K85" t="str">
            <v>SRV_CD</v>
          </cell>
          <cell r="L85" t="str">
            <v>JUR_AA</v>
          </cell>
          <cell r="M85" t="str">
            <v>Software 303</v>
          </cell>
          <cell r="N85" t="str">
            <v>True</v>
          </cell>
          <cell r="O85" t="str">
            <v>Inactive</v>
          </cell>
          <cell r="P85" t="str">
            <v>ORG_P09</v>
          </cell>
        </row>
        <row r="86">
          <cell r="A86" t="str">
            <v>BI_11P94</v>
          </cell>
          <cell r="B86" t="str">
            <v>11P94</v>
          </cell>
          <cell r="C86" t="str">
            <v>BI_11P94 - Central Systems</v>
          </cell>
          <cell r="D86" t="str">
            <v>ER_5111</v>
          </cell>
          <cell r="E86" t="str">
            <v>5111</v>
          </cell>
          <cell r="F86" t="str">
            <v>ER_5111 - Technology Projects Minor Blanket</v>
          </cell>
          <cell r="G86" t="str">
            <v>Regular Capital - Pre Business Case</v>
          </cell>
          <cell r="H86" t="str">
            <v>No Subfunction</v>
          </cell>
          <cell r="I86" t="str">
            <v>No Function</v>
          </cell>
          <cell r="J86" t="str">
            <v>No Driver</v>
          </cell>
          <cell r="K86" t="str">
            <v>SRV_CD</v>
          </cell>
          <cell r="L86" t="str">
            <v>JUR_AA</v>
          </cell>
          <cell r="M86" t="str">
            <v>Software 303</v>
          </cell>
          <cell r="N86" t="str">
            <v>True</v>
          </cell>
          <cell r="O86" t="str">
            <v>Inactive</v>
          </cell>
          <cell r="P86" t="str">
            <v>ORG_P09</v>
          </cell>
        </row>
        <row r="87">
          <cell r="A87" t="str">
            <v>BI_11P95</v>
          </cell>
          <cell r="B87" t="str">
            <v>11P95</v>
          </cell>
          <cell r="C87" t="str">
            <v>BI_11P95 - Security Systems</v>
          </cell>
          <cell r="D87" t="str">
            <v>ER_5111</v>
          </cell>
          <cell r="E87" t="str">
            <v>5111</v>
          </cell>
          <cell r="F87" t="str">
            <v>ER_5111 - Technology Projects Minor Blanket</v>
          </cell>
          <cell r="G87" t="str">
            <v>Regular Capital - Pre Business Case</v>
          </cell>
          <cell r="H87" t="str">
            <v>No Subfunction</v>
          </cell>
          <cell r="I87" t="str">
            <v>No Function</v>
          </cell>
          <cell r="J87" t="str">
            <v>No Driver</v>
          </cell>
          <cell r="K87" t="str">
            <v>SRV_CD</v>
          </cell>
          <cell r="L87" t="str">
            <v>JUR_AA</v>
          </cell>
          <cell r="M87" t="str">
            <v>Software 303</v>
          </cell>
          <cell r="N87" t="str">
            <v>True</v>
          </cell>
          <cell r="O87" t="str">
            <v>Inactive</v>
          </cell>
          <cell r="P87" t="str">
            <v>ORG_P09</v>
          </cell>
        </row>
        <row r="88">
          <cell r="A88" t="str">
            <v>BI_11P96</v>
          </cell>
          <cell r="B88" t="str">
            <v>11P96</v>
          </cell>
          <cell r="C88" t="str">
            <v>BI_11P96 - Environmental Systems</v>
          </cell>
          <cell r="D88" t="str">
            <v>ER_5111</v>
          </cell>
          <cell r="E88" t="str">
            <v>5111</v>
          </cell>
          <cell r="F88" t="str">
            <v>ER_5111 - Technology Projects Minor Blanket</v>
          </cell>
          <cell r="G88" t="str">
            <v>Regular Capital - Pre Business Case</v>
          </cell>
          <cell r="H88" t="str">
            <v>No Subfunction</v>
          </cell>
          <cell r="I88" t="str">
            <v>No Function</v>
          </cell>
          <cell r="J88" t="str">
            <v>No Driver</v>
          </cell>
          <cell r="K88" t="str">
            <v>SRV_CD</v>
          </cell>
          <cell r="L88" t="str">
            <v>JUR_AA</v>
          </cell>
          <cell r="M88" t="str">
            <v>Software 303</v>
          </cell>
          <cell r="N88" t="str">
            <v>True</v>
          </cell>
          <cell r="O88" t="str">
            <v>Inactive</v>
          </cell>
          <cell r="P88" t="str">
            <v>ORG_P09</v>
          </cell>
        </row>
        <row r="89">
          <cell r="A89" t="str">
            <v>BI_11P97</v>
          </cell>
          <cell r="B89" t="str">
            <v>11P97</v>
          </cell>
          <cell r="C89" t="str">
            <v>BI_11P97 - Application Software Upgrades</v>
          </cell>
          <cell r="D89" t="str">
            <v>ER_5111</v>
          </cell>
          <cell r="E89" t="str">
            <v>5111</v>
          </cell>
          <cell r="F89" t="str">
            <v>ER_5111 - Technology Projects Minor Blanket</v>
          </cell>
          <cell r="G89" t="str">
            <v>Regular Capital - Pre Business Case</v>
          </cell>
          <cell r="H89" t="str">
            <v>No Subfunction</v>
          </cell>
          <cell r="I89" t="str">
            <v>No Function</v>
          </cell>
          <cell r="J89" t="str">
            <v>No Driver</v>
          </cell>
          <cell r="K89" t="str">
            <v>SRV_CD</v>
          </cell>
          <cell r="L89" t="str">
            <v>JUR_AA</v>
          </cell>
          <cell r="M89" t="str">
            <v>Software 303</v>
          </cell>
          <cell r="N89" t="str">
            <v>True</v>
          </cell>
          <cell r="O89" t="str">
            <v>Inactive</v>
          </cell>
          <cell r="P89" t="str">
            <v>ORG_P09</v>
          </cell>
        </row>
        <row r="90">
          <cell r="A90" t="str">
            <v>BI_11P98</v>
          </cell>
          <cell r="B90" t="str">
            <v>11P98</v>
          </cell>
          <cell r="C90" t="str">
            <v>BI_11P98 - New Application Software</v>
          </cell>
          <cell r="D90" t="str">
            <v>ER_5111</v>
          </cell>
          <cell r="E90" t="str">
            <v>5111</v>
          </cell>
          <cell r="F90" t="str">
            <v>ER_5111 - Technology Projects Minor Blanket</v>
          </cell>
          <cell r="G90" t="str">
            <v>Regular Capital - Pre Business Case</v>
          </cell>
          <cell r="H90" t="str">
            <v>No Subfunction</v>
          </cell>
          <cell r="I90" t="str">
            <v>No Function</v>
          </cell>
          <cell r="J90" t="str">
            <v>No Driver</v>
          </cell>
          <cell r="K90" t="str">
            <v>SRV_CD</v>
          </cell>
          <cell r="L90" t="str">
            <v>JUR_AA</v>
          </cell>
          <cell r="M90" t="str">
            <v>Software 303</v>
          </cell>
          <cell r="N90" t="str">
            <v>True</v>
          </cell>
          <cell r="O90" t="str">
            <v>Inactive</v>
          </cell>
          <cell r="P90" t="str">
            <v>ORG_P09</v>
          </cell>
        </row>
        <row r="91">
          <cell r="A91" t="str">
            <v>BI_11P99</v>
          </cell>
          <cell r="B91" t="str">
            <v>11P99</v>
          </cell>
          <cell r="C91" t="str">
            <v>BI_11P99 - Facility (New and Remodel) minor blanket</v>
          </cell>
          <cell r="D91" t="str">
            <v>ER_5111</v>
          </cell>
          <cell r="E91" t="str">
            <v>5111</v>
          </cell>
          <cell r="F91" t="str">
            <v>ER_5111 - Technology Projects Minor Blanket</v>
          </cell>
          <cell r="G91" t="str">
            <v>Regular Capital - Pre Business Case</v>
          </cell>
          <cell r="H91" t="str">
            <v>No Subfunction</v>
          </cell>
          <cell r="I91" t="str">
            <v>No Function</v>
          </cell>
          <cell r="J91" t="str">
            <v>No Driver</v>
          </cell>
          <cell r="K91" t="str">
            <v>SRV_CD</v>
          </cell>
          <cell r="L91" t="str">
            <v>JUR_AA</v>
          </cell>
          <cell r="M91" t="str">
            <v>Software 303</v>
          </cell>
          <cell r="N91" t="str">
            <v>True</v>
          </cell>
          <cell r="O91" t="str">
            <v>Inactive</v>
          </cell>
          <cell r="P91" t="str">
            <v>ORG_P09</v>
          </cell>
        </row>
        <row r="92">
          <cell r="A92" t="str">
            <v>BI_11W09</v>
          </cell>
          <cell r="B92" t="str">
            <v>11W09</v>
          </cell>
          <cell r="C92" t="str">
            <v>BI_11W09 - Enterprise Data Architecture</v>
          </cell>
          <cell r="D92" t="str">
            <v>ER_5011</v>
          </cell>
          <cell r="E92" t="str">
            <v>5011</v>
          </cell>
          <cell r="F92" t="str">
            <v>ER_5011 - Enterprise Data Architecture</v>
          </cell>
          <cell r="G92" t="str">
            <v>Regular Capital - Pre Business Case</v>
          </cell>
          <cell r="H92" t="str">
            <v>No Subfunction</v>
          </cell>
          <cell r="I92" t="str">
            <v>No Function</v>
          </cell>
          <cell r="J92" t="str">
            <v>No Driver</v>
          </cell>
          <cell r="K92" t="str">
            <v>SRV_CD</v>
          </cell>
          <cell r="L92" t="str">
            <v>JUR_AA</v>
          </cell>
          <cell r="M92" t="str">
            <v>Software 303</v>
          </cell>
          <cell r="N92" t="str">
            <v>True</v>
          </cell>
          <cell r="O92" t="str">
            <v>Inactive</v>
          </cell>
          <cell r="P92" t="str">
            <v>ORG_W09</v>
          </cell>
        </row>
        <row r="93">
          <cell r="A93" t="str">
            <v>BI_12A50</v>
          </cell>
          <cell r="B93" t="str">
            <v>12A50</v>
          </cell>
          <cell r="C93" t="str">
            <v>BI_12A50 - Gas Distr Non-Rev Blanket</v>
          </cell>
          <cell r="D93" t="str">
            <v>ER_3005</v>
          </cell>
          <cell r="E93" t="str">
            <v>3005</v>
          </cell>
          <cell r="F93" t="str">
            <v>ER_3005 - Gas Distribution Non-Revenue Blanket</v>
          </cell>
          <cell r="G93" t="str">
            <v>Gas Non-Revenue Program</v>
          </cell>
          <cell r="H93" t="str">
            <v>Gas Subfunction</v>
          </cell>
          <cell r="I93" t="str">
            <v>Gas</v>
          </cell>
          <cell r="J93" t="str">
            <v>Failed Plant &amp; Operations</v>
          </cell>
          <cell r="K93" t="str">
            <v>SRV_GD</v>
          </cell>
          <cell r="L93" t="str">
            <v>JUR_AA</v>
          </cell>
          <cell r="M93" t="str">
            <v>Gas Distribution 374-387</v>
          </cell>
          <cell r="N93" t="str">
            <v>False</v>
          </cell>
          <cell r="O93" t="str">
            <v>Active</v>
          </cell>
          <cell r="P93" t="str">
            <v>ORG_A50</v>
          </cell>
        </row>
        <row r="94">
          <cell r="A94" t="str">
            <v>BI_12C06</v>
          </cell>
          <cell r="B94" t="str">
            <v>12C06</v>
          </cell>
          <cell r="C94" t="str">
            <v>BI_12C06 - CS2 Enhancement</v>
          </cell>
          <cell r="D94" t="str">
            <v>ER_7050</v>
          </cell>
          <cell r="E94" t="str">
            <v>7050</v>
          </cell>
          <cell r="F94" t="str">
            <v>ER_7050 - Productivity Initiative</v>
          </cell>
          <cell r="G94" t="str">
            <v>Productivity</v>
          </cell>
          <cell r="H94" t="str">
            <v>Productivity Subfunction</v>
          </cell>
          <cell r="I94" t="str">
            <v>Other Capital Function</v>
          </cell>
          <cell r="J94" t="str">
            <v>No Driver</v>
          </cell>
          <cell r="K94" t="str">
            <v>SRV_CD</v>
          </cell>
          <cell r="L94" t="str">
            <v>JUR_AA</v>
          </cell>
          <cell r="M94" t="str">
            <v>General 12yr 389 / 393-395 / 397-398</v>
          </cell>
          <cell r="N94" t="str">
            <v>False</v>
          </cell>
          <cell r="O94" t="str">
            <v>Inactive</v>
          </cell>
          <cell r="P94" t="str">
            <v>ORG_C06</v>
          </cell>
        </row>
        <row r="95">
          <cell r="A95" t="str">
            <v>BI_12E55</v>
          </cell>
          <cell r="B95" t="str">
            <v>12E55</v>
          </cell>
          <cell r="C95" t="str">
            <v>BI_12E55 - Avista Power Supply Optimization Project</v>
          </cell>
          <cell r="D95" t="str">
            <v>ER_7050</v>
          </cell>
          <cell r="E95" t="str">
            <v>7050</v>
          </cell>
          <cell r="F95" t="str">
            <v>ER_7050 - Productivity Initiative</v>
          </cell>
          <cell r="G95" t="str">
            <v>Productivity</v>
          </cell>
          <cell r="H95" t="str">
            <v>Productivity Subfunction</v>
          </cell>
          <cell r="I95" t="str">
            <v>Other Capital Function</v>
          </cell>
          <cell r="J95" t="str">
            <v>No Driver</v>
          </cell>
          <cell r="K95" t="str">
            <v>SRV_CD</v>
          </cell>
          <cell r="L95" t="str">
            <v>JUR_AA</v>
          </cell>
          <cell r="M95" t="str">
            <v>General 12yr 389 / 393-395 / 397-398</v>
          </cell>
          <cell r="N95" t="str">
            <v>True</v>
          </cell>
          <cell r="O95" t="str">
            <v>Inactive</v>
          </cell>
          <cell r="P95" t="str">
            <v>ORG_E55</v>
          </cell>
        </row>
        <row r="96">
          <cell r="A96" t="str">
            <v>BI_12H07</v>
          </cell>
          <cell r="B96" t="str">
            <v>12H07</v>
          </cell>
          <cell r="C96" t="str">
            <v>BI_12H07 - Liebert  Unit 2&amp;3 Data Center</v>
          </cell>
          <cell r="D96" t="str">
            <v>ER_7050</v>
          </cell>
          <cell r="E96" t="str">
            <v>7050</v>
          </cell>
          <cell r="F96" t="str">
            <v>ER_7050 - Productivity Initiative</v>
          </cell>
          <cell r="G96" t="str">
            <v>Productivity</v>
          </cell>
          <cell r="H96" t="str">
            <v>Productivity Subfunction</v>
          </cell>
          <cell r="I96" t="str">
            <v>Other Capital Function</v>
          </cell>
          <cell r="J96" t="str">
            <v>No Driver</v>
          </cell>
          <cell r="K96" t="str">
            <v>SRV_CD</v>
          </cell>
          <cell r="L96" t="str">
            <v>JUR_AA</v>
          </cell>
          <cell r="M96" t="str">
            <v>General 12yr 389 / 393-395 / 397-398</v>
          </cell>
          <cell r="N96" t="str">
            <v>False</v>
          </cell>
          <cell r="O96" t="str">
            <v>Inactive</v>
          </cell>
          <cell r="P96" t="str">
            <v>ORG_H07</v>
          </cell>
        </row>
        <row r="97">
          <cell r="A97" t="str">
            <v>BI_12N09</v>
          </cell>
          <cell r="B97" t="str">
            <v>12N09</v>
          </cell>
          <cell r="C97" t="str">
            <v>BI_12N09 - TL-Pro Application Replacement</v>
          </cell>
          <cell r="D97" t="str">
            <v>ER_7050</v>
          </cell>
          <cell r="E97" t="str">
            <v>7050</v>
          </cell>
          <cell r="F97" t="str">
            <v>ER_7050 - Productivity Initiative</v>
          </cell>
          <cell r="G97" t="str">
            <v>Productivity</v>
          </cell>
          <cell r="H97" t="str">
            <v>Productivity Subfunction</v>
          </cell>
          <cell r="I97" t="str">
            <v>Other Capital Function</v>
          </cell>
          <cell r="J97" t="str">
            <v>No Driver</v>
          </cell>
          <cell r="K97" t="str">
            <v>SRV_CD</v>
          </cell>
          <cell r="L97" t="str">
            <v>JUR_AA</v>
          </cell>
          <cell r="M97" t="str">
            <v>General 12yr 389 / 393-395 / 397-398</v>
          </cell>
          <cell r="N97" t="str">
            <v>True</v>
          </cell>
          <cell r="O97" t="str">
            <v>Inactive</v>
          </cell>
          <cell r="P97" t="str">
            <v>ORG_N09</v>
          </cell>
        </row>
        <row r="98">
          <cell r="A98" t="str">
            <v>BI_12V08</v>
          </cell>
          <cell r="B98" t="str">
            <v>12V08</v>
          </cell>
          <cell r="C98" t="str">
            <v>BI_12V08 - Union Pacific RR Permits to Easements Conversion</v>
          </cell>
          <cell r="D98" t="str">
            <v>ER_7112</v>
          </cell>
          <cell r="E98" t="str">
            <v>7112</v>
          </cell>
          <cell r="F98" t="str">
            <v>ER_7112 - Union Pacific RR Permits to Easements Conversion</v>
          </cell>
          <cell r="G98" t="str">
            <v>Regular Capital - Pre Business Case</v>
          </cell>
          <cell r="H98" t="str">
            <v>No Subfunction</v>
          </cell>
          <cell r="I98" t="str">
            <v>No Function</v>
          </cell>
          <cell r="J98" t="str">
            <v>No Driver</v>
          </cell>
          <cell r="K98" t="str">
            <v>SRV_CD</v>
          </cell>
          <cell r="L98" t="str">
            <v>JUR_AA</v>
          </cell>
          <cell r="M98" t="str">
            <v>General 5yr 389 / 393-395 / 397-398</v>
          </cell>
          <cell r="N98" t="str">
            <v>False</v>
          </cell>
          <cell r="O98" t="str">
            <v>Inactive</v>
          </cell>
          <cell r="P98" t="str">
            <v>ORG_V08</v>
          </cell>
        </row>
        <row r="99">
          <cell r="A99" t="str">
            <v>BI_12W09</v>
          </cell>
          <cell r="B99" t="str">
            <v>12W09</v>
          </cell>
          <cell r="C99" t="str">
            <v>BI_12W09 - Mobile Dispatch Upgrade</v>
          </cell>
          <cell r="D99" t="str">
            <v>ER_5112</v>
          </cell>
          <cell r="E99" t="str">
            <v>5112</v>
          </cell>
          <cell r="F99" t="str">
            <v>ER_5112 - Mobile Dispatch Upgrade</v>
          </cell>
          <cell r="G99" t="str">
            <v>Regular Capital - Pre Business Case</v>
          </cell>
          <cell r="H99" t="str">
            <v>No Subfunction</v>
          </cell>
          <cell r="I99" t="str">
            <v>No Function</v>
          </cell>
          <cell r="J99" t="str">
            <v>No Driver</v>
          </cell>
          <cell r="K99" t="str">
            <v>SRV_CD</v>
          </cell>
          <cell r="L99" t="str">
            <v>JUR_AA</v>
          </cell>
          <cell r="M99" t="str">
            <v>Software 303</v>
          </cell>
          <cell r="N99" t="str">
            <v>True</v>
          </cell>
          <cell r="O99" t="str">
            <v>Inactive</v>
          </cell>
          <cell r="P99" t="str">
            <v>ORG_W09</v>
          </cell>
        </row>
        <row r="100">
          <cell r="A100" t="str">
            <v>BI_13D83</v>
          </cell>
          <cell r="B100" t="str">
            <v>13D83</v>
          </cell>
          <cell r="C100" t="str">
            <v>BI_13D83 - Gas Rev Projects/Goldendale</v>
          </cell>
          <cell r="D100" t="str">
            <v>ER_1001</v>
          </cell>
          <cell r="E100" t="str">
            <v>1001</v>
          </cell>
          <cell r="F100" t="str">
            <v>ER_1001 - Gas Revenue Blanket</v>
          </cell>
          <cell r="G100" t="str">
            <v>New Revenue - Growth</v>
          </cell>
          <cell r="H100" t="str">
            <v>Growth Subfunction</v>
          </cell>
          <cell r="I100" t="str">
            <v>Growth</v>
          </cell>
          <cell r="J100" t="str">
            <v>Customer Requested</v>
          </cell>
          <cell r="K100" t="str">
            <v>SRV_GD</v>
          </cell>
          <cell r="L100" t="str">
            <v>JUR_WA</v>
          </cell>
          <cell r="M100" t="str">
            <v>Gas Distribution 374-387</v>
          </cell>
          <cell r="N100" t="str">
            <v>False</v>
          </cell>
          <cell r="O100" t="str">
            <v>Active</v>
          </cell>
          <cell r="P100" t="str">
            <v>ORG_L50</v>
          </cell>
        </row>
        <row r="101">
          <cell r="A101" t="str">
            <v>BI_13H07</v>
          </cell>
          <cell r="B101" t="str">
            <v>13H07</v>
          </cell>
          <cell r="C101" t="str">
            <v>BI_13H07 - Colville Service Center</v>
          </cell>
          <cell r="D101" t="str">
            <v>ER_7113</v>
          </cell>
          <cell r="E101" t="str">
            <v>7113</v>
          </cell>
          <cell r="F101" t="str">
            <v>ER_7113 - Colville Service Center</v>
          </cell>
          <cell r="G101" t="str">
            <v>Regular Capital - Pre Business Case</v>
          </cell>
          <cell r="H101" t="str">
            <v>No Subfunction</v>
          </cell>
          <cell r="I101" t="str">
            <v>No Function</v>
          </cell>
          <cell r="J101" t="str">
            <v>No Driver</v>
          </cell>
          <cell r="K101" t="str">
            <v>SRV_CD</v>
          </cell>
          <cell r="L101" t="str">
            <v>JUR_WA</v>
          </cell>
          <cell r="M101" t="str">
            <v>Facilities 390-391</v>
          </cell>
          <cell r="N101" t="str">
            <v>True</v>
          </cell>
          <cell r="O101" t="str">
            <v>Inactive</v>
          </cell>
          <cell r="P101" t="str">
            <v>ORG_H07</v>
          </cell>
        </row>
        <row r="102">
          <cell r="A102" t="str">
            <v>BI_13K51</v>
          </cell>
          <cell r="B102" t="str">
            <v>13K51</v>
          </cell>
          <cell r="C102" t="str">
            <v>BI_13K51 - Weed Sprayer</v>
          </cell>
          <cell r="D102" t="str">
            <v>ER_7050</v>
          </cell>
          <cell r="E102" t="str">
            <v>7050</v>
          </cell>
          <cell r="F102" t="str">
            <v>ER_7050 - Productivity Initiative</v>
          </cell>
          <cell r="G102" t="str">
            <v>Productivity</v>
          </cell>
          <cell r="H102" t="str">
            <v>Productivity Subfunction</v>
          </cell>
          <cell r="I102" t="str">
            <v>Other Capital Function</v>
          </cell>
          <cell r="J102" t="str">
            <v>No Driver</v>
          </cell>
          <cell r="K102" t="str">
            <v>SRV_CD</v>
          </cell>
          <cell r="L102" t="str">
            <v>JUR_AA</v>
          </cell>
          <cell r="M102" t="str">
            <v>General 12yr 389 / 393-395 / 397-398</v>
          </cell>
          <cell r="N102" t="str">
            <v>False</v>
          </cell>
          <cell r="O102" t="str">
            <v>Inactive</v>
          </cell>
          <cell r="P102" t="str">
            <v>ORG_K51</v>
          </cell>
        </row>
        <row r="103">
          <cell r="A103" t="str">
            <v>BI_13M54</v>
          </cell>
          <cell r="B103" t="str">
            <v>13M54</v>
          </cell>
          <cell r="C103" t="str">
            <v>BI_13M54 - Install 15 kW Solar at the Rathdrum CETS Site</v>
          </cell>
          <cell r="D103" t="str">
            <v>ER_7114</v>
          </cell>
          <cell r="E103" t="str">
            <v>7114</v>
          </cell>
          <cell r="F103" t="str">
            <v>ER_7114 - Vehicle Portion of Solar Plug In Hybrid Initiative</v>
          </cell>
          <cell r="G103" t="str">
            <v>Regular Capital - Pre Business Case</v>
          </cell>
          <cell r="H103" t="str">
            <v>No Subfunction</v>
          </cell>
          <cell r="I103" t="str">
            <v>No Function</v>
          </cell>
          <cell r="J103" t="str">
            <v>No Driver</v>
          </cell>
          <cell r="K103" t="str">
            <v>SRV_ED</v>
          </cell>
          <cell r="L103" t="str">
            <v>JUR_WA</v>
          </cell>
          <cell r="M103" t="str">
            <v>Transportation and Tools 392 / 396</v>
          </cell>
          <cell r="N103" t="str">
            <v>True</v>
          </cell>
          <cell r="O103" t="str">
            <v>Inactive</v>
          </cell>
          <cell r="P103" t="str">
            <v>ORG_M54</v>
          </cell>
        </row>
        <row r="104">
          <cell r="A104" t="str">
            <v>BI_13N09</v>
          </cell>
          <cell r="B104" t="str">
            <v>13N09</v>
          </cell>
          <cell r="C104" t="str">
            <v>BI_13N09 - Visibility - Gas PMC Opportunities</v>
          </cell>
          <cell r="D104" t="str">
            <v>ER_7050</v>
          </cell>
          <cell r="E104" t="str">
            <v>7050</v>
          </cell>
          <cell r="F104" t="str">
            <v>ER_7050 - Productivity Initiative</v>
          </cell>
          <cell r="G104" t="str">
            <v>Productivity</v>
          </cell>
          <cell r="H104" t="str">
            <v>Productivity Subfunction</v>
          </cell>
          <cell r="I104" t="str">
            <v>Other Capital Function</v>
          </cell>
          <cell r="J104" t="str">
            <v>No Driver</v>
          </cell>
          <cell r="K104" t="str">
            <v>SRV_CD</v>
          </cell>
          <cell r="L104" t="str">
            <v>JUR_AA</v>
          </cell>
          <cell r="M104" t="str">
            <v>General 12yr 389 / 393-395 / 397-398</v>
          </cell>
          <cell r="N104" t="str">
            <v>True</v>
          </cell>
          <cell r="O104" t="str">
            <v>Inactive</v>
          </cell>
          <cell r="P104" t="str">
            <v>ORG_N09</v>
          </cell>
        </row>
        <row r="105">
          <cell r="A105" t="str">
            <v>BI_13P09</v>
          </cell>
          <cell r="B105" t="str">
            <v>13P09</v>
          </cell>
          <cell r="C105" t="str">
            <v>BI_13P09 - IT for Facilities Projects</v>
          </cell>
          <cell r="D105" t="str">
            <v>ER_5006</v>
          </cell>
          <cell r="E105" t="str">
            <v>5006</v>
          </cell>
          <cell r="F105" t="str">
            <v>ER_5006 - Information Technology Expansion Program</v>
          </cell>
          <cell r="G105" t="str">
            <v>Technology Expansion to Enable Business Process</v>
          </cell>
          <cell r="H105" t="str">
            <v>ET Subfunction</v>
          </cell>
          <cell r="I105" t="str">
            <v>ET</v>
          </cell>
          <cell r="J105" t="str">
            <v>Performance &amp; Capacity</v>
          </cell>
          <cell r="K105" t="str">
            <v>SRV_CD</v>
          </cell>
          <cell r="L105" t="str">
            <v>JUR_AA</v>
          </cell>
          <cell r="M105" t="str">
            <v>Software 303</v>
          </cell>
          <cell r="N105" t="str">
            <v>False</v>
          </cell>
          <cell r="O105" t="str">
            <v>Active</v>
          </cell>
          <cell r="P105" t="str">
            <v>ORG_P99</v>
          </cell>
        </row>
        <row r="106">
          <cell r="A106" t="str">
            <v>BI_13W09</v>
          </cell>
          <cell r="B106" t="str">
            <v>13W09</v>
          </cell>
          <cell r="C106" t="str">
            <v>BI_13W09 - Real Estate Permits</v>
          </cell>
          <cell r="D106" t="str">
            <v>ER_5113</v>
          </cell>
          <cell r="E106" t="str">
            <v>5113</v>
          </cell>
          <cell r="F106" t="str">
            <v>ER_5113 - Real Estate Permits</v>
          </cell>
          <cell r="G106" t="str">
            <v>Regular Capital - Pre Business Case</v>
          </cell>
          <cell r="H106" t="str">
            <v>No Subfunction</v>
          </cell>
          <cell r="I106" t="str">
            <v>No Function</v>
          </cell>
          <cell r="J106" t="str">
            <v>No Driver</v>
          </cell>
          <cell r="K106" t="str">
            <v>SRV_CD</v>
          </cell>
          <cell r="L106" t="str">
            <v>JUR_AA</v>
          </cell>
          <cell r="M106" t="str">
            <v>Software 303</v>
          </cell>
          <cell r="N106" t="str">
            <v>True</v>
          </cell>
          <cell r="O106" t="str">
            <v>Inactive</v>
          </cell>
          <cell r="P106" t="str">
            <v>ORG_W09</v>
          </cell>
        </row>
        <row r="107">
          <cell r="A107" t="str">
            <v>BI_14C06</v>
          </cell>
          <cell r="B107" t="str">
            <v>14C06</v>
          </cell>
          <cell r="C107" t="str">
            <v>BI_14C06 - CS2 2014 Gas Flow Computer</v>
          </cell>
          <cell r="D107" t="str">
            <v>ER_7050</v>
          </cell>
          <cell r="E107" t="str">
            <v>7050</v>
          </cell>
          <cell r="F107" t="str">
            <v>ER_7050 - Productivity Initiative</v>
          </cell>
          <cell r="G107" t="str">
            <v>Productivity</v>
          </cell>
          <cell r="H107" t="str">
            <v>Productivity Subfunction</v>
          </cell>
          <cell r="I107" t="str">
            <v>Other Capital Function</v>
          </cell>
          <cell r="J107" t="str">
            <v>No Driver</v>
          </cell>
          <cell r="K107" t="str">
            <v>SRV_CD</v>
          </cell>
          <cell r="L107" t="str">
            <v>JUR_AA</v>
          </cell>
          <cell r="M107" t="str">
            <v>General 12yr 389 / 393-395 / 397-398</v>
          </cell>
          <cell r="N107" t="str">
            <v>True</v>
          </cell>
          <cell r="O107" t="str">
            <v>Inactive</v>
          </cell>
          <cell r="P107" t="str">
            <v>ORG_C06</v>
          </cell>
        </row>
        <row r="108">
          <cell r="A108" t="str">
            <v>BI_14D83</v>
          </cell>
          <cell r="B108" t="str">
            <v>14D83</v>
          </cell>
          <cell r="C108" t="str">
            <v>BI_14D83 - Gas Distribution Non Revenue-Goldendale</v>
          </cell>
          <cell r="D108" t="str">
            <v>ER_3005</v>
          </cell>
          <cell r="E108" t="str">
            <v>3005</v>
          </cell>
          <cell r="F108" t="str">
            <v>ER_3005 - Gas Distribution Non-Revenue Blanket</v>
          </cell>
          <cell r="G108" t="str">
            <v>Gas Non-Revenue Program</v>
          </cell>
          <cell r="H108" t="str">
            <v>Gas Subfunction</v>
          </cell>
          <cell r="I108" t="str">
            <v>Gas</v>
          </cell>
          <cell r="J108" t="str">
            <v>Failed Plant &amp; Operations</v>
          </cell>
          <cell r="K108" t="str">
            <v>SRV_GD</v>
          </cell>
          <cell r="L108" t="str">
            <v>JUR_WA</v>
          </cell>
          <cell r="M108" t="str">
            <v>Gas Distribution 374-387</v>
          </cell>
          <cell r="N108" t="str">
            <v>False</v>
          </cell>
          <cell r="O108" t="str">
            <v>Active</v>
          </cell>
          <cell r="P108" t="str">
            <v>ORG_L50</v>
          </cell>
        </row>
        <row r="109">
          <cell r="A109" t="str">
            <v>BI_14E07</v>
          </cell>
          <cell r="B109" t="str">
            <v>14E07</v>
          </cell>
          <cell r="C109" t="str">
            <v>BI_14E07 - KFGS - Repl 5 Screw Fdrs w/VFDs &amp; Dist. Conveyor</v>
          </cell>
          <cell r="D109" t="str">
            <v>ER_7050</v>
          </cell>
          <cell r="E109" t="str">
            <v>7050</v>
          </cell>
          <cell r="F109" t="str">
            <v>ER_7050 - Productivity Initiative</v>
          </cell>
          <cell r="G109" t="str">
            <v>Productivity</v>
          </cell>
          <cell r="H109" t="str">
            <v>Productivity Subfunction</v>
          </cell>
          <cell r="I109" t="str">
            <v>Other Capital Function</v>
          </cell>
          <cell r="J109" t="str">
            <v>No Driver</v>
          </cell>
          <cell r="K109" t="str">
            <v>SRV_CD</v>
          </cell>
          <cell r="L109" t="str">
            <v>JUR_AA</v>
          </cell>
          <cell r="M109" t="str">
            <v>General 12yr 389 / 393-395 / 397-398</v>
          </cell>
          <cell r="N109" t="str">
            <v>True</v>
          </cell>
          <cell r="O109" t="str">
            <v>Inactive</v>
          </cell>
          <cell r="P109" t="str">
            <v>ORG_E07</v>
          </cell>
        </row>
        <row r="110">
          <cell r="A110" t="str">
            <v>BI_14E55</v>
          </cell>
          <cell r="B110" t="str">
            <v>14E55</v>
          </cell>
          <cell r="C110" t="str">
            <v>BI_14E55 - Lancaster 2014 Gas Flow Computer</v>
          </cell>
          <cell r="D110" t="str">
            <v>ER_7050</v>
          </cell>
          <cell r="E110" t="str">
            <v>7050</v>
          </cell>
          <cell r="F110" t="str">
            <v>ER_7050 - Productivity Initiative</v>
          </cell>
          <cell r="G110" t="str">
            <v>Productivity</v>
          </cell>
          <cell r="H110" t="str">
            <v>Productivity Subfunction</v>
          </cell>
          <cell r="I110" t="str">
            <v>Other Capital Function</v>
          </cell>
          <cell r="J110" t="str">
            <v>No Driver</v>
          </cell>
          <cell r="K110" t="str">
            <v>SRV_CD</v>
          </cell>
          <cell r="L110" t="str">
            <v>JUR_AA</v>
          </cell>
          <cell r="M110" t="str">
            <v>General 12yr 389 / 393-395 / 397-398</v>
          </cell>
          <cell r="N110" t="str">
            <v>True</v>
          </cell>
          <cell r="O110" t="str">
            <v>Inactive</v>
          </cell>
          <cell r="P110" t="str">
            <v>ORG_E55</v>
          </cell>
        </row>
        <row r="111">
          <cell r="A111" t="str">
            <v>BI_14H07</v>
          </cell>
          <cell r="B111" t="str">
            <v>14H07</v>
          </cell>
          <cell r="C111" t="str">
            <v>BI_14H07 - Injection Well into the Spokane Aquifer</v>
          </cell>
          <cell r="D111" t="str">
            <v>ER_7050</v>
          </cell>
          <cell r="E111" t="str">
            <v>7050</v>
          </cell>
          <cell r="F111" t="str">
            <v>ER_7050 - Productivity Initiative</v>
          </cell>
          <cell r="G111" t="str">
            <v>Productivity</v>
          </cell>
          <cell r="H111" t="str">
            <v>Productivity Subfunction</v>
          </cell>
          <cell r="I111" t="str">
            <v>Other Capital Function</v>
          </cell>
          <cell r="J111" t="str">
            <v>No Driver</v>
          </cell>
          <cell r="K111" t="str">
            <v>SRV_CD</v>
          </cell>
          <cell r="L111" t="str">
            <v>JUR_AA</v>
          </cell>
          <cell r="M111" t="str">
            <v>General 12yr 389 / 393-395 / 397-398</v>
          </cell>
          <cell r="N111" t="str">
            <v>False</v>
          </cell>
          <cell r="O111" t="str">
            <v>Inactive</v>
          </cell>
          <cell r="P111" t="str">
            <v>ORG_H07</v>
          </cell>
        </row>
        <row r="112">
          <cell r="A112" t="str">
            <v>BI_14H51</v>
          </cell>
          <cell r="B112" t="str">
            <v>14H51</v>
          </cell>
          <cell r="C112" t="str">
            <v>BI_14H51 - Derrick Phase Lifting Jibs</v>
          </cell>
          <cell r="D112" t="str">
            <v>ER_7050</v>
          </cell>
          <cell r="E112" t="str">
            <v>7050</v>
          </cell>
          <cell r="F112" t="str">
            <v>ER_7050 - Productivity Initiative</v>
          </cell>
          <cell r="G112" t="str">
            <v>Productivity</v>
          </cell>
          <cell r="H112" t="str">
            <v>Productivity Subfunction</v>
          </cell>
          <cell r="I112" t="str">
            <v>Other Capital Function</v>
          </cell>
          <cell r="J112" t="str">
            <v>No Driver</v>
          </cell>
          <cell r="K112" t="str">
            <v>SRV_CD</v>
          </cell>
          <cell r="L112" t="str">
            <v>JUR_AA</v>
          </cell>
          <cell r="M112" t="str">
            <v>General 12yr 389 / 393-395 / 397-398</v>
          </cell>
          <cell r="N112" t="str">
            <v>False</v>
          </cell>
          <cell r="O112" t="str">
            <v>Inactive</v>
          </cell>
          <cell r="P112" t="str">
            <v>ORG_H51</v>
          </cell>
        </row>
        <row r="113">
          <cell r="A113" t="str">
            <v>BI_14K51</v>
          </cell>
          <cell r="B113" t="str">
            <v>14K51</v>
          </cell>
          <cell r="C113" t="str">
            <v>BI_14K51 - Othello mini excavator and trailer</v>
          </cell>
          <cell r="D113" t="str">
            <v>ER_7050</v>
          </cell>
          <cell r="E113" t="str">
            <v>7050</v>
          </cell>
          <cell r="F113" t="str">
            <v>ER_7050 - Productivity Initiative</v>
          </cell>
          <cell r="G113" t="str">
            <v>Productivity</v>
          </cell>
          <cell r="H113" t="str">
            <v>Productivity Subfunction</v>
          </cell>
          <cell r="I113" t="str">
            <v>Other Capital Function</v>
          </cell>
          <cell r="J113" t="str">
            <v>No Driver</v>
          </cell>
          <cell r="K113" t="str">
            <v>SRV_CD</v>
          </cell>
          <cell r="L113" t="str">
            <v>JUR_AA</v>
          </cell>
          <cell r="M113" t="str">
            <v>General 12yr 389 / 393-395 / 397-398</v>
          </cell>
          <cell r="N113" t="str">
            <v>False</v>
          </cell>
          <cell r="O113" t="str">
            <v>Inactive</v>
          </cell>
          <cell r="P113" t="str">
            <v>ORG_K51</v>
          </cell>
        </row>
        <row r="114">
          <cell r="A114" t="str">
            <v>BI_14M54</v>
          </cell>
          <cell r="B114" t="str">
            <v>14M54</v>
          </cell>
          <cell r="C114" t="str">
            <v>BI_14M54 - Vehicle Portion of Solar &amp; Plug-In Hybrid Vehicle Initiative</v>
          </cell>
          <cell r="D114" t="str">
            <v>ER_7114</v>
          </cell>
          <cell r="E114" t="str">
            <v>7114</v>
          </cell>
          <cell r="F114" t="str">
            <v>ER_7114 - Vehicle Portion of Solar Plug In Hybrid Initiative</v>
          </cell>
          <cell r="G114" t="str">
            <v>Regular Capital - Pre Business Case</v>
          </cell>
          <cell r="H114" t="str">
            <v>No Subfunction</v>
          </cell>
          <cell r="I114" t="str">
            <v>No Function</v>
          </cell>
          <cell r="J114" t="str">
            <v>No Driver</v>
          </cell>
          <cell r="K114" t="str">
            <v>SRV_ED</v>
          </cell>
          <cell r="L114" t="str">
            <v>JUR_WA</v>
          </cell>
          <cell r="M114" t="str">
            <v>Transportation and Tools 392 / 396</v>
          </cell>
          <cell r="N114" t="str">
            <v>False</v>
          </cell>
          <cell r="O114" t="str">
            <v>Inactive</v>
          </cell>
          <cell r="P114" t="str">
            <v>ORG_M54</v>
          </cell>
        </row>
        <row r="115">
          <cell r="A115" t="str">
            <v>BI_14N09</v>
          </cell>
          <cell r="B115" t="str">
            <v>14N09</v>
          </cell>
          <cell r="C115" t="str">
            <v>BI_14N09 - Enterprise Content Management (ECM)</v>
          </cell>
          <cell r="D115" t="str">
            <v>ER_7050</v>
          </cell>
          <cell r="E115" t="str">
            <v>7050</v>
          </cell>
          <cell r="F115" t="str">
            <v>ER_7050 - Productivity Initiative</v>
          </cell>
          <cell r="G115" t="str">
            <v>Productivity</v>
          </cell>
          <cell r="H115" t="str">
            <v>Productivity Subfunction</v>
          </cell>
          <cell r="I115" t="str">
            <v>Other Capital Function</v>
          </cell>
          <cell r="J115" t="str">
            <v>No Driver</v>
          </cell>
          <cell r="K115" t="str">
            <v>SRV_CD</v>
          </cell>
          <cell r="L115" t="str">
            <v>JUR_AA</v>
          </cell>
          <cell r="M115" t="str">
            <v>General 12yr 389 / 393-395 / 397-398</v>
          </cell>
          <cell r="N115" t="str">
            <v>True</v>
          </cell>
          <cell r="O115" t="str">
            <v>Active</v>
          </cell>
          <cell r="P115" t="str">
            <v>ORG_P99</v>
          </cell>
        </row>
        <row r="116">
          <cell r="A116" t="str">
            <v>BI_14T08</v>
          </cell>
          <cell r="B116" t="str">
            <v>14T08</v>
          </cell>
          <cell r="C116" t="str">
            <v>BI_14T08 - Battery Energy Storage Project</v>
          </cell>
          <cell r="D116" t="str">
            <v>ER_7060</v>
          </cell>
          <cell r="E116" t="str">
            <v>7060</v>
          </cell>
          <cell r="F116" t="str">
            <v>ER_7060 - Strategic Initiatives</v>
          </cell>
          <cell r="G116" t="str">
            <v>Strategic Initiatives</v>
          </cell>
          <cell r="H116" t="str">
            <v>Strategic Subfunction</v>
          </cell>
          <cell r="I116" t="str">
            <v>Other Capital Function</v>
          </cell>
          <cell r="J116" t="str">
            <v>No Driver</v>
          </cell>
          <cell r="K116" t="str">
            <v>SRV_ED</v>
          </cell>
          <cell r="L116" t="str">
            <v>JUR_AN</v>
          </cell>
          <cell r="M116" t="str">
            <v>General 12yr 389 / 393-395 / 397-398</v>
          </cell>
          <cell r="N116" t="str">
            <v>True</v>
          </cell>
          <cell r="O116" t="str">
            <v>Inactive</v>
          </cell>
          <cell r="P116" t="str">
            <v>ORG_T08</v>
          </cell>
        </row>
        <row r="117">
          <cell r="A117" t="str">
            <v>BI_14V08</v>
          </cell>
          <cell r="B117" t="str">
            <v>14V08</v>
          </cell>
          <cell r="C117" t="str">
            <v>BI_14V08 - GPX2 GPS Field Device</v>
          </cell>
          <cell r="D117" t="str">
            <v>ER_7050</v>
          </cell>
          <cell r="E117" t="str">
            <v>7050</v>
          </cell>
          <cell r="F117" t="str">
            <v>ER_7050 - Productivity Initiative</v>
          </cell>
          <cell r="G117" t="str">
            <v>Productivity</v>
          </cell>
          <cell r="H117" t="str">
            <v>Productivity Subfunction</v>
          </cell>
          <cell r="I117" t="str">
            <v>Other Capital Function</v>
          </cell>
          <cell r="J117" t="str">
            <v>No Driver</v>
          </cell>
          <cell r="K117" t="str">
            <v>SRV_CD</v>
          </cell>
          <cell r="L117" t="str">
            <v>JUR_AA</v>
          </cell>
          <cell r="M117" t="str">
            <v>General 12yr 389 / 393-395 / 397-398</v>
          </cell>
          <cell r="N117" t="str">
            <v>False</v>
          </cell>
          <cell r="O117" t="str">
            <v>Inactive</v>
          </cell>
          <cell r="P117" t="str">
            <v>ORG_V08</v>
          </cell>
        </row>
        <row r="118">
          <cell r="A118" t="str">
            <v>BI_14W09</v>
          </cell>
          <cell r="B118" t="str">
            <v>14W09</v>
          </cell>
          <cell r="C118" t="str">
            <v>BI_14W09 - Work Management System for GPSS</v>
          </cell>
          <cell r="D118" t="str">
            <v>ER_5114</v>
          </cell>
          <cell r="E118" t="str">
            <v>5114</v>
          </cell>
          <cell r="F118" t="str">
            <v>ER_5114 - Work Management System for GPSS</v>
          </cell>
          <cell r="G118" t="str">
            <v>Regular Capital - Pre Business Case</v>
          </cell>
          <cell r="H118" t="str">
            <v>No Subfunction</v>
          </cell>
          <cell r="I118" t="str">
            <v>No Function</v>
          </cell>
          <cell r="J118" t="str">
            <v>No Driver</v>
          </cell>
          <cell r="K118" t="str">
            <v>SRV_CD</v>
          </cell>
          <cell r="L118" t="str">
            <v>JUR_AA</v>
          </cell>
          <cell r="M118" t="str">
            <v>Software 303</v>
          </cell>
          <cell r="N118" t="str">
            <v>True</v>
          </cell>
          <cell r="O118" t="str">
            <v>Inactive</v>
          </cell>
          <cell r="P118" t="str">
            <v>ORG_W09</v>
          </cell>
        </row>
        <row r="119">
          <cell r="A119" t="str">
            <v>BI_15A50</v>
          </cell>
          <cell r="B119" t="str">
            <v>15A50</v>
          </cell>
          <cell r="C119" t="str">
            <v>BI_15A50 - Gas Sys Reinforce-Minor- System</v>
          </cell>
          <cell r="D119" t="str">
            <v>ER_3000</v>
          </cell>
          <cell r="E119" t="str">
            <v>3000</v>
          </cell>
          <cell r="F119" t="str">
            <v>ER_3000 - Gas Reinforce-Minor Blanket</v>
          </cell>
          <cell r="G119" t="str">
            <v>Gas Reinforcement Program</v>
          </cell>
          <cell r="H119" t="str">
            <v>Gas Subfunction</v>
          </cell>
          <cell r="I119" t="str">
            <v>Gas</v>
          </cell>
          <cell r="J119" t="str">
            <v>Performance &amp; Capacity</v>
          </cell>
          <cell r="K119" t="str">
            <v>SRV_GD</v>
          </cell>
          <cell r="L119" t="str">
            <v>JUR_AA</v>
          </cell>
          <cell r="M119" t="str">
            <v>Gas Distribution 374-387</v>
          </cell>
          <cell r="N119" t="str">
            <v>False</v>
          </cell>
          <cell r="O119" t="str">
            <v>Inactive</v>
          </cell>
          <cell r="P119" t="str">
            <v>ORG_A50</v>
          </cell>
        </row>
        <row r="120">
          <cell r="A120" t="str">
            <v>BI_15A54</v>
          </cell>
          <cell r="B120" t="str">
            <v>15A54</v>
          </cell>
          <cell r="C120" t="str">
            <v>BI_15A54 - Electric Vehicle Charging at Mission Campus</v>
          </cell>
          <cell r="D120" t="str">
            <v>ER_7060</v>
          </cell>
          <cell r="E120" t="str">
            <v>7060</v>
          </cell>
          <cell r="F120" t="str">
            <v>ER_7060 - Strategic Initiatives</v>
          </cell>
          <cell r="G120" t="str">
            <v>Strategic Initiatives</v>
          </cell>
          <cell r="H120" t="str">
            <v>Strategic Subfunction</v>
          </cell>
          <cell r="I120" t="str">
            <v>Other Capital Function</v>
          </cell>
          <cell r="J120" t="str">
            <v>No Driver</v>
          </cell>
          <cell r="K120" t="str">
            <v>SRV_CD</v>
          </cell>
          <cell r="L120" t="str">
            <v>JUR_AA</v>
          </cell>
          <cell r="M120" t="str">
            <v>General 12yr 389 / 393-395 / 397-398</v>
          </cell>
          <cell r="N120" t="str">
            <v>False</v>
          </cell>
          <cell r="O120" t="str">
            <v>Active</v>
          </cell>
          <cell r="P120" t="str">
            <v>ORG_A54</v>
          </cell>
        </row>
        <row r="121">
          <cell r="A121" t="str">
            <v>BI_15B53</v>
          </cell>
          <cell r="B121" t="str">
            <v>15B53</v>
          </cell>
          <cell r="C121" t="str">
            <v>BI_15B53 - Replace System Reinforcement - Palouse</v>
          </cell>
          <cell r="D121" t="str">
            <v>ER_3000</v>
          </cell>
          <cell r="E121" t="str">
            <v>3000</v>
          </cell>
          <cell r="F121" t="str">
            <v>ER_3000 - Gas Reinforce-Minor Blanket</v>
          </cell>
          <cell r="G121" t="str">
            <v>Gas Reinforcement Program</v>
          </cell>
          <cell r="H121" t="str">
            <v>Gas Subfunction</v>
          </cell>
          <cell r="I121" t="str">
            <v>Gas</v>
          </cell>
          <cell r="J121" t="str">
            <v>Performance &amp; Capacity</v>
          </cell>
          <cell r="K121" t="str">
            <v>SRV_GD</v>
          </cell>
          <cell r="L121" t="str">
            <v>JUR_AN</v>
          </cell>
          <cell r="M121" t="str">
            <v>Gas Distribution 374-387</v>
          </cell>
          <cell r="N121" t="str">
            <v>False</v>
          </cell>
          <cell r="O121" t="str">
            <v>Active</v>
          </cell>
          <cell r="P121" t="str">
            <v>ORG_C63</v>
          </cell>
        </row>
        <row r="122">
          <cell r="A122" t="str">
            <v>BI_15D83</v>
          </cell>
          <cell r="B122" t="str">
            <v>15D83</v>
          </cell>
          <cell r="C122" t="str">
            <v>BI_15D83 - Replace System Reinforcement - Goldendale</v>
          </cell>
          <cell r="D122" t="str">
            <v>ER_3000</v>
          </cell>
          <cell r="E122" t="str">
            <v>3000</v>
          </cell>
          <cell r="F122" t="str">
            <v>ER_3000 - Gas Reinforce-Minor Blanket</v>
          </cell>
          <cell r="G122" t="str">
            <v>Gas Reinforcement Program</v>
          </cell>
          <cell r="H122" t="str">
            <v>Gas Subfunction</v>
          </cell>
          <cell r="I122" t="str">
            <v>Gas</v>
          </cell>
          <cell r="J122" t="str">
            <v>Performance &amp; Capacity</v>
          </cell>
          <cell r="K122" t="str">
            <v>SRV_GD</v>
          </cell>
          <cell r="L122" t="str">
            <v>JUR_WA</v>
          </cell>
          <cell r="M122" t="str">
            <v>Gas Distribution 374-387</v>
          </cell>
          <cell r="N122" t="str">
            <v>False</v>
          </cell>
          <cell r="O122" t="str">
            <v>Active</v>
          </cell>
          <cell r="P122" t="str">
            <v>ORG_L50</v>
          </cell>
        </row>
        <row r="123">
          <cell r="A123" t="str">
            <v>BI_15E55</v>
          </cell>
          <cell r="B123" t="str">
            <v>15E55</v>
          </cell>
          <cell r="C123" t="str">
            <v>BI_15E55 - Avista Decision Support System (ADSS) Phase 2</v>
          </cell>
          <cell r="D123" t="str">
            <v>ER_7050</v>
          </cell>
          <cell r="E123" t="str">
            <v>7050</v>
          </cell>
          <cell r="F123" t="str">
            <v>ER_7050 - Productivity Initiative</v>
          </cell>
          <cell r="G123" t="str">
            <v>Productivity</v>
          </cell>
          <cell r="H123" t="str">
            <v>Productivity Subfunction</v>
          </cell>
          <cell r="I123" t="str">
            <v>Other Capital Function</v>
          </cell>
          <cell r="J123" t="str">
            <v>No Driver</v>
          </cell>
          <cell r="K123" t="str">
            <v>SRV_CD</v>
          </cell>
          <cell r="L123" t="str">
            <v>JUR_AA</v>
          </cell>
          <cell r="M123" t="str">
            <v>General 12yr 389 / 393-395 / 397-398</v>
          </cell>
          <cell r="N123" t="str">
            <v>False</v>
          </cell>
          <cell r="O123" t="str">
            <v>Active</v>
          </cell>
          <cell r="P123" t="str">
            <v>ORG_E55</v>
          </cell>
        </row>
        <row r="124">
          <cell r="A124" t="str">
            <v>BI_15H07</v>
          </cell>
          <cell r="B124" t="str">
            <v>15H07</v>
          </cell>
          <cell r="C124" t="str">
            <v>BI_15H07 - Modular Wall System for 3rd Floor-GOB</v>
          </cell>
          <cell r="D124" t="str">
            <v>ER_7050</v>
          </cell>
          <cell r="E124" t="str">
            <v>7050</v>
          </cell>
          <cell r="F124" t="str">
            <v>ER_7050 - Productivity Initiative</v>
          </cell>
          <cell r="G124" t="str">
            <v>Productivity</v>
          </cell>
          <cell r="H124" t="str">
            <v>Productivity Subfunction</v>
          </cell>
          <cell r="I124" t="str">
            <v>Other Capital Function</v>
          </cell>
          <cell r="J124" t="str">
            <v>No Driver</v>
          </cell>
          <cell r="K124" t="str">
            <v>SRV_CD</v>
          </cell>
          <cell r="L124" t="str">
            <v>JUR_AA</v>
          </cell>
          <cell r="M124" t="str">
            <v>General 12yr 389 / 393-395 / 397-398</v>
          </cell>
          <cell r="N124" t="str">
            <v>False</v>
          </cell>
          <cell r="O124" t="str">
            <v>Inactive</v>
          </cell>
          <cell r="P124" t="str">
            <v>ORG_H07</v>
          </cell>
        </row>
        <row r="125">
          <cell r="A125" t="str">
            <v>BI_15M54</v>
          </cell>
          <cell r="B125" t="str">
            <v>15M54</v>
          </cell>
          <cell r="C125" t="str">
            <v>BI_15M54 - Solar Portion of Solar &amp; Plug-In Hybrid Vehicle Initiative</v>
          </cell>
          <cell r="D125" t="str">
            <v>ER_7115</v>
          </cell>
          <cell r="E125" t="str">
            <v>7115</v>
          </cell>
          <cell r="F125" t="str">
            <v>ER_7115 - Solar Portion of Solar Plug In Hybrid Initiative</v>
          </cell>
          <cell r="G125" t="str">
            <v>Regular Capital - Pre Business Case</v>
          </cell>
          <cell r="H125" t="str">
            <v>No Subfunction</v>
          </cell>
          <cell r="I125" t="str">
            <v>No Function</v>
          </cell>
          <cell r="J125" t="str">
            <v>No Driver</v>
          </cell>
          <cell r="K125" t="str">
            <v>SRV_ED</v>
          </cell>
          <cell r="L125" t="str">
            <v>JUR_WA</v>
          </cell>
          <cell r="M125" t="str">
            <v>Other Elec Production / Turbines 340-346</v>
          </cell>
          <cell r="N125" t="str">
            <v>True</v>
          </cell>
          <cell r="O125" t="str">
            <v>Inactive</v>
          </cell>
          <cell r="P125" t="str">
            <v>ORG_M54</v>
          </cell>
        </row>
        <row r="126">
          <cell r="A126" t="str">
            <v>BI_15N09</v>
          </cell>
          <cell r="B126" t="str">
            <v>15N09</v>
          </cell>
          <cell r="C126" t="str">
            <v>BI_15N09 - LMS Analytics</v>
          </cell>
          <cell r="D126" t="str">
            <v>ER_7050</v>
          </cell>
          <cell r="E126" t="str">
            <v>7050</v>
          </cell>
          <cell r="F126" t="str">
            <v>ER_7050 - Productivity Initiative</v>
          </cell>
          <cell r="G126" t="str">
            <v>Productivity</v>
          </cell>
          <cell r="H126" t="str">
            <v>Productivity Subfunction</v>
          </cell>
          <cell r="I126" t="str">
            <v>Other Capital Function</v>
          </cell>
          <cell r="J126" t="str">
            <v>No Driver</v>
          </cell>
          <cell r="K126" t="str">
            <v>SRV_CD</v>
          </cell>
          <cell r="L126" t="str">
            <v>JUR_AA</v>
          </cell>
          <cell r="M126" t="str">
            <v>General 12yr 389 / 393-395 / 397-398</v>
          </cell>
          <cell r="N126" t="str">
            <v>True</v>
          </cell>
          <cell r="O126" t="str">
            <v>Inactive</v>
          </cell>
          <cell r="P126" t="str">
            <v>ORG_N09</v>
          </cell>
        </row>
        <row r="127">
          <cell r="A127" t="str">
            <v>BI_15W09</v>
          </cell>
          <cell r="B127" t="str">
            <v>15W09</v>
          </cell>
          <cell r="C127" t="str">
            <v>BI_15W09 - Meter Data Management</v>
          </cell>
          <cell r="D127" t="str">
            <v>ER_5115</v>
          </cell>
          <cell r="E127" t="str">
            <v>5115</v>
          </cell>
          <cell r="F127" t="str">
            <v>ER_5115 - Meter Data Management</v>
          </cell>
          <cell r="G127" t="str">
            <v>Regular Capital - Pre Business Case</v>
          </cell>
          <cell r="H127" t="str">
            <v>No Subfunction</v>
          </cell>
          <cell r="I127" t="str">
            <v>No Function</v>
          </cell>
          <cell r="J127" t="str">
            <v>No Driver</v>
          </cell>
          <cell r="K127" t="str">
            <v>SRV_CD</v>
          </cell>
          <cell r="L127" t="str">
            <v>JUR_AA</v>
          </cell>
          <cell r="M127" t="str">
            <v>Software 303</v>
          </cell>
          <cell r="N127" t="str">
            <v>True</v>
          </cell>
          <cell r="O127" t="str">
            <v>Inactive</v>
          </cell>
          <cell r="P127" t="str">
            <v>ORG_W09</v>
          </cell>
        </row>
        <row r="128">
          <cell r="A128" t="str">
            <v>BI_16A50</v>
          </cell>
          <cell r="B128" t="str">
            <v>16A50</v>
          </cell>
          <cell r="C128" t="str">
            <v>BI_16A50 - Replace of Deteriorated Gas Sys-Minor-System</v>
          </cell>
          <cell r="D128" t="str">
            <v>ER_3001</v>
          </cell>
          <cell r="E128" t="str">
            <v>3001</v>
          </cell>
          <cell r="F128" t="str">
            <v>ER_3001 - Replace Deteriorating Gas System</v>
          </cell>
          <cell r="G128" t="str">
            <v>Gas Deteriorated Steel Pipe Replacement Program</v>
          </cell>
          <cell r="H128" t="str">
            <v>Gas Subfunction</v>
          </cell>
          <cell r="I128" t="str">
            <v>Gas</v>
          </cell>
          <cell r="J128" t="str">
            <v>Asset Condition</v>
          </cell>
          <cell r="K128" t="str">
            <v>SRV_GD</v>
          </cell>
          <cell r="L128" t="str">
            <v>JUR_AA</v>
          </cell>
          <cell r="M128" t="str">
            <v>Gas Distribution 374-387</v>
          </cell>
          <cell r="N128" t="str">
            <v>False</v>
          </cell>
          <cell r="O128" t="str">
            <v>Inactive</v>
          </cell>
          <cell r="P128" t="str">
            <v>ORG_A50</v>
          </cell>
        </row>
        <row r="129">
          <cell r="A129" t="str">
            <v>BI_16E55</v>
          </cell>
          <cell r="B129" t="str">
            <v>16E55</v>
          </cell>
          <cell r="C129" t="str">
            <v>BI_16E55 - Avista Decision Support System (ADSS) Phase 3</v>
          </cell>
          <cell r="D129" t="str">
            <v>ER_7050</v>
          </cell>
          <cell r="E129" t="str">
            <v>7050</v>
          </cell>
          <cell r="F129" t="str">
            <v>ER_7050 - Productivity Initiative</v>
          </cell>
          <cell r="G129" t="str">
            <v>Productivity</v>
          </cell>
          <cell r="H129" t="str">
            <v>Productivity Subfunction</v>
          </cell>
          <cell r="I129" t="str">
            <v>Other Capital Function</v>
          </cell>
          <cell r="J129" t="str">
            <v>No Driver</v>
          </cell>
          <cell r="K129" t="str">
            <v>SRV_ED</v>
          </cell>
          <cell r="L129" t="str">
            <v>JUR_AN</v>
          </cell>
          <cell r="M129" t="str">
            <v>General 12yr 389 / 393-395 / 397-398</v>
          </cell>
          <cell r="N129" t="str">
            <v>True</v>
          </cell>
          <cell r="O129" t="str">
            <v>Active</v>
          </cell>
          <cell r="P129" t="str">
            <v>ORG_E55</v>
          </cell>
        </row>
        <row r="130">
          <cell r="A130" t="str">
            <v>BI_16H07</v>
          </cell>
          <cell r="B130" t="str">
            <v>16H07</v>
          </cell>
          <cell r="C130" t="str">
            <v>BI_16H07 - Jack Stewart Training Center Modular Office Purch</v>
          </cell>
          <cell r="D130" t="str">
            <v>ER_7116</v>
          </cell>
          <cell r="E130" t="str">
            <v>7116</v>
          </cell>
          <cell r="F130" t="str">
            <v>ER_7116 - Jack Stewart Training Center Modular Office Purch</v>
          </cell>
          <cell r="G130" t="str">
            <v>Regular Capital - Pre Business Case</v>
          </cell>
          <cell r="H130" t="str">
            <v>No Subfunction</v>
          </cell>
          <cell r="I130" t="str">
            <v>No Function</v>
          </cell>
          <cell r="J130" t="str">
            <v>No Driver</v>
          </cell>
          <cell r="K130" t="str">
            <v>SRV_CD</v>
          </cell>
          <cell r="L130" t="str">
            <v>JUR_WA</v>
          </cell>
          <cell r="M130" t="str">
            <v>Facilities 390-391</v>
          </cell>
          <cell r="N130" t="str">
            <v>False</v>
          </cell>
          <cell r="O130" t="str">
            <v>Inactive</v>
          </cell>
          <cell r="P130" t="str">
            <v>ORG_H07</v>
          </cell>
        </row>
        <row r="131">
          <cell r="A131" t="str">
            <v>BI_16N09</v>
          </cell>
          <cell r="B131" t="str">
            <v>16N09</v>
          </cell>
          <cell r="C131" t="str">
            <v>BI_16N09 - Visibility 1.3 - Gas PMC</v>
          </cell>
          <cell r="D131" t="str">
            <v>ER_7050</v>
          </cell>
          <cell r="E131" t="str">
            <v>7050</v>
          </cell>
          <cell r="F131" t="str">
            <v>ER_7050 - Productivity Initiative</v>
          </cell>
          <cell r="G131" t="str">
            <v>Productivity</v>
          </cell>
          <cell r="H131" t="str">
            <v>Productivity Subfunction</v>
          </cell>
          <cell r="I131" t="str">
            <v>Other Capital Function</v>
          </cell>
          <cell r="J131" t="str">
            <v>No Driver</v>
          </cell>
          <cell r="K131" t="str">
            <v>SRV_CD</v>
          </cell>
          <cell r="L131" t="str">
            <v>JUR_AA</v>
          </cell>
          <cell r="M131" t="str">
            <v>General 12yr 389 / 393-395 / 397-398</v>
          </cell>
          <cell r="N131" t="str">
            <v>True</v>
          </cell>
          <cell r="O131" t="str">
            <v>Inactive</v>
          </cell>
          <cell r="P131" t="str">
            <v>ORG_N09</v>
          </cell>
        </row>
        <row r="132">
          <cell r="A132" t="str">
            <v>BI_16W09</v>
          </cell>
          <cell r="B132" t="str">
            <v>16W09</v>
          </cell>
          <cell r="C132" t="str">
            <v>BI_16W09 - LMS for Field Offices</v>
          </cell>
          <cell r="D132" t="str">
            <v>ER_5116</v>
          </cell>
          <cell r="E132" t="str">
            <v>5116</v>
          </cell>
          <cell r="F132" t="str">
            <v>ER_5116 - LMS for Field Offices</v>
          </cell>
          <cell r="G132" t="str">
            <v>Regular Capital - Pre Business Case</v>
          </cell>
          <cell r="H132" t="str">
            <v>No Subfunction</v>
          </cell>
          <cell r="I132" t="str">
            <v>No Function</v>
          </cell>
          <cell r="J132" t="str">
            <v>No Driver</v>
          </cell>
          <cell r="K132" t="str">
            <v>SRV_CD</v>
          </cell>
          <cell r="L132" t="str">
            <v>JUR_AA</v>
          </cell>
          <cell r="M132" t="str">
            <v>Software 303</v>
          </cell>
          <cell r="N132" t="str">
            <v>True</v>
          </cell>
          <cell r="O132" t="str">
            <v>Inactive</v>
          </cell>
          <cell r="P132" t="str">
            <v>ORG_W09</v>
          </cell>
        </row>
        <row r="133">
          <cell r="A133" t="str">
            <v>BI_17A50</v>
          </cell>
          <cell r="B133" t="str">
            <v>17A50</v>
          </cell>
          <cell r="C133" t="str">
            <v>BI_17A50 - Gas Reg Station Reliability - Minor Blanket</v>
          </cell>
          <cell r="D133" t="str">
            <v>ER_3002</v>
          </cell>
          <cell r="E133" t="str">
            <v>3002</v>
          </cell>
          <cell r="F133" t="str">
            <v>ER_3002 - Regulator Reliable - Blanket</v>
          </cell>
          <cell r="G133" t="str">
            <v>Gas Regulator Station Replacement Program</v>
          </cell>
          <cell r="H133" t="str">
            <v>Gas Subfunction</v>
          </cell>
          <cell r="I133" t="str">
            <v>Gas</v>
          </cell>
          <cell r="J133" t="str">
            <v>Asset Condition</v>
          </cell>
          <cell r="K133" t="str">
            <v>SRV_GD</v>
          </cell>
          <cell r="L133" t="str">
            <v>JUR_AA</v>
          </cell>
          <cell r="M133" t="str">
            <v>Gas Distribution 374-387</v>
          </cell>
          <cell r="N133" t="str">
            <v>False</v>
          </cell>
          <cell r="O133" t="str">
            <v>Inactive</v>
          </cell>
          <cell r="P133" t="str">
            <v>ORG_A50</v>
          </cell>
        </row>
        <row r="134">
          <cell r="A134" t="str">
            <v>BI_17D83</v>
          </cell>
          <cell r="B134" t="str">
            <v>17D83</v>
          </cell>
          <cell r="C134" t="str">
            <v>BI_17D83 - Gas Regulator Station Reliability - Goldendale</v>
          </cell>
          <cell r="D134" t="str">
            <v>ER_3002</v>
          </cell>
          <cell r="E134" t="str">
            <v>3002</v>
          </cell>
          <cell r="F134" t="str">
            <v>ER_3002 - Regulator Reliable - Blanket</v>
          </cell>
          <cell r="G134" t="str">
            <v>Gas Regulator Station Replacement Program</v>
          </cell>
          <cell r="H134" t="str">
            <v>Gas Subfunction</v>
          </cell>
          <cell r="I134" t="str">
            <v>Gas</v>
          </cell>
          <cell r="J134" t="str">
            <v>Asset Condition</v>
          </cell>
          <cell r="K134" t="str">
            <v>SRV_GD</v>
          </cell>
          <cell r="L134" t="str">
            <v>JUR_AA</v>
          </cell>
          <cell r="M134" t="str">
            <v>Gas Distribution 374-387</v>
          </cell>
          <cell r="N134" t="str">
            <v>False</v>
          </cell>
          <cell r="O134" t="str">
            <v>Inactive</v>
          </cell>
          <cell r="P134" t="str">
            <v>ORG_D83</v>
          </cell>
        </row>
        <row r="135">
          <cell r="A135" t="str">
            <v>BI_17H07</v>
          </cell>
          <cell r="B135" t="str">
            <v>17H07</v>
          </cell>
          <cell r="C135" t="str">
            <v>BI_17H07 - Purchase Modular Office Building for Airport</v>
          </cell>
          <cell r="D135" t="str">
            <v>ER_7117</v>
          </cell>
          <cell r="E135" t="str">
            <v>7117</v>
          </cell>
          <cell r="F135" t="str">
            <v>ER_7117 - Purchase Modular Office Building for Airport</v>
          </cell>
          <cell r="G135" t="str">
            <v>Regular Capital - Pre Business Case</v>
          </cell>
          <cell r="H135" t="str">
            <v>No Subfunction</v>
          </cell>
          <cell r="I135" t="str">
            <v>No Function</v>
          </cell>
          <cell r="J135" t="str">
            <v>No Driver</v>
          </cell>
          <cell r="K135" t="str">
            <v>SRV_CD</v>
          </cell>
          <cell r="L135" t="str">
            <v>JUR_WA</v>
          </cell>
          <cell r="M135" t="str">
            <v>Facilities 390-391</v>
          </cell>
          <cell r="N135" t="str">
            <v>False</v>
          </cell>
          <cell r="O135" t="str">
            <v>Inactive</v>
          </cell>
          <cell r="P135" t="str">
            <v>ORG_H07</v>
          </cell>
        </row>
        <row r="136">
          <cell r="A136" t="str">
            <v>BI_17J53</v>
          </cell>
          <cell r="B136" t="str">
            <v>17J53</v>
          </cell>
          <cell r="C136" t="str">
            <v>BI_17J53 - Gas Regulator Station Reliability - Sandpoint</v>
          </cell>
          <cell r="D136" t="str">
            <v>ER_3002</v>
          </cell>
          <cell r="E136" t="str">
            <v>3002</v>
          </cell>
          <cell r="F136" t="str">
            <v>ER_3002 - Regulator Reliable - Blanket</v>
          </cell>
          <cell r="G136" t="str">
            <v>Gas Regulator Station Replacement Program</v>
          </cell>
          <cell r="H136" t="str">
            <v>Gas Subfunction</v>
          </cell>
          <cell r="I136" t="str">
            <v>Gas</v>
          </cell>
          <cell r="J136" t="str">
            <v>Asset Condition</v>
          </cell>
          <cell r="K136" t="str">
            <v>SRV_GD</v>
          </cell>
          <cell r="L136" t="str">
            <v>JUR_ID</v>
          </cell>
          <cell r="M136" t="str">
            <v>Gas Distribution 374-387</v>
          </cell>
          <cell r="N136" t="str">
            <v>False</v>
          </cell>
          <cell r="O136" t="str">
            <v>Active</v>
          </cell>
          <cell r="P136" t="str">
            <v>ORG_J53</v>
          </cell>
        </row>
        <row r="137">
          <cell r="A137" t="str">
            <v>BI_17N09</v>
          </cell>
          <cell r="B137" t="str">
            <v>17N09</v>
          </cell>
          <cell r="C137" t="str">
            <v>BI_17N09 - Embotics Software</v>
          </cell>
          <cell r="D137" t="str">
            <v>ER_7050</v>
          </cell>
          <cell r="E137" t="str">
            <v>7050</v>
          </cell>
          <cell r="F137" t="str">
            <v>ER_7050 - Productivity Initiative</v>
          </cell>
          <cell r="G137" t="str">
            <v>Productivity</v>
          </cell>
          <cell r="H137" t="str">
            <v>Productivity Subfunction</v>
          </cell>
          <cell r="I137" t="str">
            <v>Other Capital Function</v>
          </cell>
          <cell r="J137" t="str">
            <v>No Driver</v>
          </cell>
          <cell r="K137" t="str">
            <v>SRV_CD</v>
          </cell>
          <cell r="L137" t="str">
            <v>JUR_AA</v>
          </cell>
          <cell r="M137" t="str">
            <v>General 12yr 389 / 393-395 / 397-398</v>
          </cell>
          <cell r="N137" t="str">
            <v>True</v>
          </cell>
          <cell r="O137" t="str">
            <v>Inactive</v>
          </cell>
          <cell r="P137" t="str">
            <v>ORG_N09</v>
          </cell>
        </row>
        <row r="138">
          <cell r="A138" t="str">
            <v>BI_17W01</v>
          </cell>
          <cell r="B138" t="str">
            <v>17W01</v>
          </cell>
          <cell r="C138" t="str">
            <v>BI_17W01 - Energy Delivery Modernization</v>
          </cell>
          <cell r="D138" t="str">
            <v>ER_5017</v>
          </cell>
          <cell r="E138" t="str">
            <v>5017</v>
          </cell>
          <cell r="F138" t="str">
            <v>ER_5017 - Energy Delivery Modernization</v>
          </cell>
          <cell r="G138" t="str">
            <v>Energy Delivery Modernization</v>
          </cell>
          <cell r="H138" t="str">
            <v>ET Subfunction</v>
          </cell>
          <cell r="I138" t="str">
            <v>ET</v>
          </cell>
          <cell r="J138" t="str">
            <v>Asset Condition</v>
          </cell>
          <cell r="K138" t="str">
            <v>SRV_CD</v>
          </cell>
          <cell r="L138" t="str">
            <v>JUR_AA</v>
          </cell>
          <cell r="M138" t="str">
            <v>General 5yr 389 / 393-395 / 397-398</v>
          </cell>
          <cell r="N138" t="str">
            <v>True</v>
          </cell>
          <cell r="O138" t="str">
            <v>Active</v>
          </cell>
          <cell r="P138" t="str">
            <v>ORG_W09</v>
          </cell>
        </row>
        <row r="139">
          <cell r="A139" t="str">
            <v>BI_17W09</v>
          </cell>
          <cell r="B139" t="str">
            <v>17W09</v>
          </cell>
          <cell r="C139" t="str">
            <v>BI_17W09 - Mobile Dispatch 2</v>
          </cell>
          <cell r="D139" t="str">
            <v>ER_5117</v>
          </cell>
          <cell r="E139" t="str">
            <v>5117</v>
          </cell>
          <cell r="F139" t="str">
            <v>ER_5117 - Mobile Dispatch 2</v>
          </cell>
          <cell r="G139" t="str">
            <v>Regular Capital - Pre Business Case</v>
          </cell>
          <cell r="H139" t="str">
            <v>No Subfunction</v>
          </cell>
          <cell r="I139" t="str">
            <v>No Function</v>
          </cell>
          <cell r="J139" t="str">
            <v>No Driver</v>
          </cell>
          <cell r="K139" t="str">
            <v>SRV_CD</v>
          </cell>
          <cell r="L139" t="str">
            <v>JUR_AA</v>
          </cell>
          <cell r="M139" t="str">
            <v>Software 303</v>
          </cell>
          <cell r="N139" t="str">
            <v>True</v>
          </cell>
          <cell r="O139" t="str">
            <v>Inactive</v>
          </cell>
          <cell r="P139" t="str">
            <v>ORG_W09</v>
          </cell>
        </row>
        <row r="140">
          <cell r="A140" t="str">
            <v>BI_18F02</v>
          </cell>
          <cell r="B140" t="str">
            <v>18F02</v>
          </cell>
          <cell r="C140" t="str">
            <v>BI_18F02 - Resource Request Replacement</v>
          </cell>
          <cell r="D140" t="str">
            <v>ER_7050</v>
          </cell>
          <cell r="E140" t="str">
            <v>7050</v>
          </cell>
          <cell r="F140" t="str">
            <v>ER_7050 - Productivity Initiative</v>
          </cell>
          <cell r="G140" t="str">
            <v>Productivity</v>
          </cell>
          <cell r="H140" t="str">
            <v>Productivity Subfunction</v>
          </cell>
          <cell r="I140" t="str">
            <v>Other Capital Function</v>
          </cell>
          <cell r="J140" t="str">
            <v>No Driver</v>
          </cell>
          <cell r="K140" t="str">
            <v>SRV_CD</v>
          </cell>
          <cell r="L140" t="str">
            <v>JUR_AA</v>
          </cell>
          <cell r="M140" t="str">
            <v>General 12yr 389 / 393-395 / 397-398</v>
          </cell>
          <cell r="N140" t="str">
            <v>True</v>
          </cell>
          <cell r="O140" t="str">
            <v>Active</v>
          </cell>
          <cell r="P140" t="str">
            <v>ORG_F02</v>
          </cell>
        </row>
        <row r="141">
          <cell r="A141" t="str">
            <v>BI_18H07</v>
          </cell>
          <cell r="B141" t="str">
            <v>18H07</v>
          </cell>
          <cell r="C141" t="str">
            <v>BI_18H07 - Purchase homes and land adjacent to Spokane campus</v>
          </cell>
          <cell r="D141" t="str">
            <v>ER_7118</v>
          </cell>
          <cell r="E141" t="str">
            <v>7118</v>
          </cell>
          <cell r="F141" t="str">
            <v>ER_7118 - Purchase homes and land adjacent to Spokane campus</v>
          </cell>
          <cell r="G141" t="str">
            <v>Regular Capital - Pre Business Case</v>
          </cell>
          <cell r="H141" t="str">
            <v>No Subfunction</v>
          </cell>
          <cell r="I141" t="str">
            <v>No Function</v>
          </cell>
          <cell r="J141" t="str">
            <v>No Driver</v>
          </cell>
          <cell r="K141" t="str">
            <v>SRV_CD</v>
          </cell>
          <cell r="L141" t="str">
            <v>JUR_WA</v>
          </cell>
          <cell r="M141" t="str">
            <v>Facilities 390-391</v>
          </cell>
          <cell r="N141" t="str">
            <v>False</v>
          </cell>
          <cell r="O141" t="str">
            <v>Inactive</v>
          </cell>
          <cell r="P141" t="str">
            <v>ORG_H07</v>
          </cell>
        </row>
        <row r="142">
          <cell r="A142" t="str">
            <v>BI_18N09</v>
          </cell>
          <cell r="B142" t="str">
            <v>18N09</v>
          </cell>
          <cell r="C142" t="str">
            <v>BI_18N09 - Application Performance Monitoring</v>
          </cell>
          <cell r="D142" t="str">
            <v>ER_7050</v>
          </cell>
          <cell r="E142" t="str">
            <v>7050</v>
          </cell>
          <cell r="F142" t="str">
            <v>ER_7050 - Productivity Initiative</v>
          </cell>
          <cell r="G142" t="str">
            <v>Productivity</v>
          </cell>
          <cell r="H142" t="str">
            <v>Productivity Subfunction</v>
          </cell>
          <cell r="I142" t="str">
            <v>Other Capital Function</v>
          </cell>
          <cell r="J142" t="str">
            <v>No Driver</v>
          </cell>
          <cell r="K142" t="str">
            <v>SRV_CD</v>
          </cell>
          <cell r="L142" t="str">
            <v>JUR_AA</v>
          </cell>
          <cell r="M142" t="str">
            <v>General 12yr 389 / 393-395 / 397-398</v>
          </cell>
          <cell r="N142" t="str">
            <v>True</v>
          </cell>
          <cell r="O142" t="str">
            <v>Inactive</v>
          </cell>
          <cell r="P142" t="str">
            <v>ORG_N09</v>
          </cell>
        </row>
        <row r="143">
          <cell r="A143" t="str">
            <v>BI_18W01</v>
          </cell>
          <cell r="B143" t="str">
            <v>18W01</v>
          </cell>
          <cell r="C143" t="str">
            <v>BI_18W01 - Energy Delivery Op Efficiency &amp; Shared Services</v>
          </cell>
          <cell r="D143" t="str">
            <v>ER_5018</v>
          </cell>
          <cell r="E143" t="str">
            <v>5018</v>
          </cell>
          <cell r="F143" t="str">
            <v>ER_5018 - Energy Delivery Op Efficiency &amp; Shared Services</v>
          </cell>
          <cell r="G143" t="str">
            <v>Energy Delivery Operational Efficiency &amp; Shared Services</v>
          </cell>
          <cell r="H143" t="str">
            <v>ET Subfunction</v>
          </cell>
          <cell r="I143" t="str">
            <v>ET</v>
          </cell>
          <cell r="J143" t="str">
            <v>Performance &amp; Capacity</v>
          </cell>
          <cell r="K143" t="str">
            <v>SRV_CD</v>
          </cell>
          <cell r="L143" t="str">
            <v>JUR_AA</v>
          </cell>
          <cell r="M143" t="str">
            <v>General 5yr 389 / 393-395 / 397-398</v>
          </cell>
          <cell r="N143" t="str">
            <v>True</v>
          </cell>
          <cell r="O143" t="str">
            <v>Active</v>
          </cell>
          <cell r="P143" t="str">
            <v>ORG_W09</v>
          </cell>
        </row>
        <row r="144">
          <cell r="A144" t="str">
            <v>BI_18W02</v>
          </cell>
          <cell r="B144" t="str">
            <v>18W02</v>
          </cell>
          <cell r="C144" t="str">
            <v>BI_18W02 - Energy Resources Modern &amp; Op Efficiency EDAN</v>
          </cell>
          <cell r="D144" t="str">
            <v>ER_5019</v>
          </cell>
          <cell r="E144" t="str">
            <v>5019</v>
          </cell>
          <cell r="F144" t="str">
            <v>ER_5019 - Energy Resources Modernization &amp; Op Efficiency</v>
          </cell>
          <cell r="G144" t="str">
            <v>Energy Resources Modernization &amp; Operational Efficiency</v>
          </cell>
          <cell r="H144" t="str">
            <v>ET Subfunction</v>
          </cell>
          <cell r="I144" t="str">
            <v>ET</v>
          </cell>
          <cell r="J144" t="str">
            <v>Performance &amp; Capacity</v>
          </cell>
          <cell r="K144" t="str">
            <v>SRV_ED</v>
          </cell>
          <cell r="L144" t="str">
            <v>JUR_AN</v>
          </cell>
          <cell r="M144" t="str">
            <v>General 5yr 389 / 393-395 / 397-398</v>
          </cell>
          <cell r="N144" t="str">
            <v>True</v>
          </cell>
          <cell r="O144" t="str">
            <v>Active</v>
          </cell>
          <cell r="P144" t="str">
            <v>ORG_W09</v>
          </cell>
        </row>
        <row r="145">
          <cell r="A145" t="str">
            <v>BI_18W03</v>
          </cell>
          <cell r="B145" t="str">
            <v>18W03</v>
          </cell>
          <cell r="C145" t="str">
            <v>BI_18W03 - Energy Resources Modern &amp; Op Efficiency GDAA</v>
          </cell>
          <cell r="D145" t="str">
            <v>ER_5019</v>
          </cell>
          <cell r="E145" t="str">
            <v>5019</v>
          </cell>
          <cell r="F145" t="str">
            <v>ER_5019 - Energy Resources Modernization &amp; Op Efficiency</v>
          </cell>
          <cell r="G145" t="str">
            <v>Energy Resources Modernization &amp; Operational Efficiency</v>
          </cell>
          <cell r="H145" t="str">
            <v>ET Subfunction</v>
          </cell>
          <cell r="I145" t="str">
            <v>ET</v>
          </cell>
          <cell r="J145" t="str">
            <v>Performance &amp; Capacity</v>
          </cell>
          <cell r="K145" t="str">
            <v>SRV_GD</v>
          </cell>
          <cell r="L145" t="str">
            <v>JUR_AA</v>
          </cell>
          <cell r="M145" t="str">
            <v>General 5yr 389 / 393-395 / 397-398</v>
          </cell>
          <cell r="N145" t="str">
            <v>True</v>
          </cell>
          <cell r="O145" t="str">
            <v>Active</v>
          </cell>
          <cell r="P145" t="str">
            <v>ORG_W09</v>
          </cell>
        </row>
        <row r="146">
          <cell r="A146" t="str">
            <v>BI_18W09</v>
          </cell>
          <cell r="B146" t="str">
            <v>18W09</v>
          </cell>
          <cell r="C146" t="str">
            <v>BI_18W09 - Enterprise Voice Portal (EVP)</v>
          </cell>
          <cell r="D146" t="str">
            <v>ER_5118</v>
          </cell>
          <cell r="E146" t="str">
            <v>5118</v>
          </cell>
          <cell r="F146" t="str">
            <v>ER_5118 - Enterprise Voice Portal (EVP)</v>
          </cell>
          <cell r="G146" t="str">
            <v>Regular Capital - Pre Business Case</v>
          </cell>
          <cell r="H146" t="str">
            <v>No Subfunction</v>
          </cell>
          <cell r="I146" t="str">
            <v>No Function</v>
          </cell>
          <cell r="J146" t="str">
            <v>No Driver</v>
          </cell>
          <cell r="K146" t="str">
            <v>SRV_CD</v>
          </cell>
          <cell r="L146" t="str">
            <v>JUR_AA</v>
          </cell>
          <cell r="M146" t="str">
            <v>Software 303</v>
          </cell>
          <cell r="N146" t="str">
            <v>True</v>
          </cell>
          <cell r="O146" t="str">
            <v>Inactive</v>
          </cell>
          <cell r="P146" t="str">
            <v>ORG_W09</v>
          </cell>
        </row>
        <row r="147">
          <cell r="A147" t="str">
            <v>BI_19B04</v>
          </cell>
          <cell r="B147" t="str">
            <v>19B04</v>
          </cell>
          <cell r="C147" t="str">
            <v>BI_19B04 - Upriver Park Development</v>
          </cell>
          <cell r="D147" t="str">
            <v>ER_7060</v>
          </cell>
          <cell r="E147" t="str">
            <v>7060</v>
          </cell>
          <cell r="F147" t="str">
            <v>ER_7060 - Strategic Initiatives</v>
          </cell>
          <cell r="G147" t="str">
            <v>Strategic Initiatives</v>
          </cell>
          <cell r="H147" t="str">
            <v>Strategic Subfunction</v>
          </cell>
          <cell r="I147" t="str">
            <v>Other Capital Function</v>
          </cell>
          <cell r="J147" t="str">
            <v>No Driver</v>
          </cell>
          <cell r="K147" t="str">
            <v>SRV_ED</v>
          </cell>
          <cell r="L147" t="str">
            <v>JUR_AN</v>
          </cell>
          <cell r="M147" t="str">
            <v>General 12yr 389 / 393-395 / 397-398</v>
          </cell>
          <cell r="N147" t="str">
            <v>True</v>
          </cell>
          <cell r="O147" t="str">
            <v>Active</v>
          </cell>
          <cell r="P147" t="str">
            <v>ORG_B04</v>
          </cell>
        </row>
        <row r="148">
          <cell r="A148" t="str">
            <v>BI_19C51</v>
          </cell>
          <cell r="B148" t="str">
            <v>19C51</v>
          </cell>
          <cell r="C148" t="str">
            <v>BI_19C51 - South Landing (Catalyst) - Clean Energy Fund 3</v>
          </cell>
          <cell r="D148" t="str">
            <v>ER_7060</v>
          </cell>
          <cell r="E148" t="str">
            <v>7060</v>
          </cell>
          <cell r="F148" t="str">
            <v>ER_7060 - Strategic Initiatives</v>
          </cell>
          <cell r="G148" t="str">
            <v>Strategic Initiatives</v>
          </cell>
          <cell r="H148" t="str">
            <v>Strategic Subfunction</v>
          </cell>
          <cell r="I148" t="str">
            <v>Other Capital Function</v>
          </cell>
          <cell r="J148" t="str">
            <v>No Driver</v>
          </cell>
          <cell r="K148" t="str">
            <v>SRV_ED</v>
          </cell>
          <cell r="L148" t="str">
            <v>JUR_WA</v>
          </cell>
          <cell r="M148" t="str">
            <v>Elec Distribution 360-373</v>
          </cell>
          <cell r="N148" t="str">
            <v>True</v>
          </cell>
          <cell r="O148" t="str">
            <v>Active</v>
          </cell>
          <cell r="P148" t="str">
            <v>ORG_P08</v>
          </cell>
        </row>
        <row r="149">
          <cell r="A149" t="str">
            <v>BI_19E55</v>
          </cell>
          <cell r="B149" t="str">
            <v>19E55</v>
          </cell>
          <cell r="C149" t="str">
            <v>BI_19E55 - Avista Decision Support System Phase 4</v>
          </cell>
          <cell r="D149" t="str">
            <v>ER_7050</v>
          </cell>
          <cell r="E149" t="str">
            <v>7050</v>
          </cell>
          <cell r="F149" t="str">
            <v>ER_7050 - Productivity Initiative</v>
          </cell>
          <cell r="G149" t="str">
            <v>Productivity</v>
          </cell>
          <cell r="H149" t="str">
            <v>Productivity Subfunction</v>
          </cell>
          <cell r="I149" t="str">
            <v>Other Capital Function</v>
          </cell>
          <cell r="J149" t="str">
            <v>No Driver</v>
          </cell>
          <cell r="K149" t="str">
            <v>SRV_ED</v>
          </cell>
          <cell r="L149" t="str">
            <v>JUR_AN</v>
          </cell>
          <cell r="M149" t="str">
            <v>Software 303</v>
          </cell>
          <cell r="N149" t="str">
            <v>True</v>
          </cell>
          <cell r="O149" t="str">
            <v>Active</v>
          </cell>
          <cell r="P149" t="str">
            <v>ORG_E55</v>
          </cell>
        </row>
        <row r="150">
          <cell r="A150" t="str">
            <v>BI_19H07</v>
          </cell>
          <cell r="B150" t="str">
            <v>19H07</v>
          </cell>
          <cell r="C150" t="str">
            <v>BI_19H07 - EIM Transmission Facilities Upgrade</v>
          </cell>
          <cell r="D150" t="str">
            <v>ER_7141</v>
          </cell>
          <cell r="E150" t="str">
            <v>7141</v>
          </cell>
          <cell r="F150" t="str">
            <v>ER_7141 - Energy Imbalance Market</v>
          </cell>
          <cell r="G150" t="str">
            <v>Energy Imbalance Market</v>
          </cell>
          <cell r="H150" t="str">
            <v>Other Subfunction</v>
          </cell>
          <cell r="I150" t="str">
            <v>Other Function</v>
          </cell>
          <cell r="J150" t="str">
            <v>Performance &amp; Capacity</v>
          </cell>
          <cell r="K150" t="str">
            <v>SRV_ED</v>
          </cell>
          <cell r="L150" t="str">
            <v>JUR_AN</v>
          </cell>
          <cell r="M150" t="str">
            <v>Facilities 390-391</v>
          </cell>
          <cell r="N150" t="str">
            <v>True</v>
          </cell>
          <cell r="O150" t="str">
            <v>Active</v>
          </cell>
          <cell r="P150" t="str">
            <v>ORG_E55</v>
          </cell>
        </row>
        <row r="151">
          <cell r="A151" t="str">
            <v>BI_19N09</v>
          </cell>
          <cell r="B151" t="str">
            <v>19N09</v>
          </cell>
          <cell r="C151" t="str">
            <v>BI_19N09 - ET BI Network - EIM</v>
          </cell>
          <cell r="D151" t="str">
            <v>ER_7141</v>
          </cell>
          <cell r="E151" t="str">
            <v>7141</v>
          </cell>
          <cell r="F151" t="str">
            <v>ER_7141 - Energy Imbalance Market</v>
          </cell>
          <cell r="G151" t="str">
            <v>Energy Imbalance Market</v>
          </cell>
          <cell r="H151" t="str">
            <v>Other Subfunction</v>
          </cell>
          <cell r="I151" t="str">
            <v>Other Function</v>
          </cell>
          <cell r="J151" t="str">
            <v>Performance &amp; Capacity</v>
          </cell>
          <cell r="K151" t="str">
            <v>SRV_CD</v>
          </cell>
          <cell r="L151" t="str">
            <v>JUR_AA</v>
          </cell>
          <cell r="M151" t="str">
            <v>Software 303</v>
          </cell>
          <cell r="N151" t="str">
            <v>True</v>
          </cell>
          <cell r="O151" t="str">
            <v>Active</v>
          </cell>
          <cell r="P151" t="str">
            <v>ORG_E55</v>
          </cell>
        </row>
        <row r="152">
          <cell r="A152" t="str">
            <v>BI_19P08</v>
          </cell>
          <cell r="B152" t="str">
            <v>19P08</v>
          </cell>
          <cell r="C152" t="str">
            <v>BI_19P08 - Real Time Power System Simulator</v>
          </cell>
          <cell r="D152" t="str">
            <v>ER_7060</v>
          </cell>
          <cell r="E152" t="str">
            <v>7060</v>
          </cell>
          <cell r="F152" t="str">
            <v>ER_7060 - Strategic Initiatives</v>
          </cell>
          <cell r="G152" t="str">
            <v>Strategic Initiatives</v>
          </cell>
          <cell r="H152" t="str">
            <v>Strategic Subfunction</v>
          </cell>
          <cell r="I152" t="str">
            <v>Other Capital Function</v>
          </cell>
          <cell r="J152" t="str">
            <v>No Driver</v>
          </cell>
          <cell r="K152" t="str">
            <v>SRV_ED</v>
          </cell>
          <cell r="L152" t="str">
            <v>JUR_AN</v>
          </cell>
          <cell r="M152" t="str">
            <v>General 5yr 389 / 393-395 / 397-398</v>
          </cell>
          <cell r="N152" t="str">
            <v>True</v>
          </cell>
          <cell r="O152" t="str">
            <v>Active</v>
          </cell>
          <cell r="P152" t="str">
            <v>ORG_P08</v>
          </cell>
        </row>
        <row r="153">
          <cell r="A153" t="str">
            <v>BI_19P09</v>
          </cell>
          <cell r="B153" t="str">
            <v>19P09</v>
          </cell>
          <cell r="C153" t="str">
            <v>BI_19P09 - Moducom Replacement (RTCCS)</v>
          </cell>
          <cell r="D153" t="str">
            <v>ER_5119</v>
          </cell>
          <cell r="E153" t="str">
            <v>5119</v>
          </cell>
          <cell r="F153" t="str">
            <v>ER_5119 - Moducom Replacement (RTCCS)</v>
          </cell>
          <cell r="G153" t="str">
            <v>RTCCS Refresh</v>
          </cell>
          <cell r="H153" t="str">
            <v>ET Subfunction</v>
          </cell>
          <cell r="I153" t="str">
            <v>ET</v>
          </cell>
          <cell r="J153" t="str">
            <v>No Driver</v>
          </cell>
          <cell r="K153" t="str">
            <v>SRV_CD</v>
          </cell>
          <cell r="L153" t="str">
            <v>JUR_AA</v>
          </cell>
          <cell r="M153" t="str">
            <v>General 5yr 389 / 393-395 / 397-398</v>
          </cell>
          <cell r="N153" t="str">
            <v>True</v>
          </cell>
          <cell r="O153" t="str">
            <v>Inactive</v>
          </cell>
          <cell r="P153" t="str">
            <v>ORG_P09</v>
          </cell>
        </row>
        <row r="154">
          <cell r="A154" t="str">
            <v>BI_19P99</v>
          </cell>
          <cell r="B154" t="str">
            <v>19P99</v>
          </cell>
          <cell r="C154" t="str">
            <v>BI_19P99 - Technology and Security HUB Building Improvements</v>
          </cell>
          <cell r="D154" t="str">
            <v>ER_7148</v>
          </cell>
          <cell r="E154" t="str">
            <v>7148</v>
          </cell>
          <cell r="F154" t="str">
            <v>ER_7148 - Catalyst Proj Integr Test Fac Tenant Improvements</v>
          </cell>
          <cell r="G154" t="str">
            <v>Catalyst Project – Integrated Test Facility Tenant Improvements</v>
          </cell>
          <cell r="H154" t="str">
            <v>Strategic Subfunction</v>
          </cell>
          <cell r="I154" t="str">
            <v>Other Capital Function</v>
          </cell>
          <cell r="J154" t="str">
            <v>No Driver</v>
          </cell>
          <cell r="K154" t="str">
            <v>SRV_CD</v>
          </cell>
          <cell r="L154" t="str">
            <v>JUR_AA</v>
          </cell>
          <cell r="M154" t="str">
            <v>General 5yr 389 / 393-395 / 397-398</v>
          </cell>
          <cell r="N154" t="str">
            <v>True</v>
          </cell>
          <cell r="O154" t="str">
            <v>Active</v>
          </cell>
          <cell r="P154" t="str">
            <v>ORG_P99</v>
          </cell>
        </row>
        <row r="155">
          <cell r="A155" t="str">
            <v>BI_19V08</v>
          </cell>
          <cell r="B155" t="str">
            <v>19V08</v>
          </cell>
          <cell r="C155" t="str">
            <v>BI_19V08 - Local Improvement Districts</v>
          </cell>
          <cell r="D155" t="str">
            <v>ER_7119</v>
          </cell>
          <cell r="E155" t="str">
            <v>7119</v>
          </cell>
          <cell r="F155" t="str">
            <v>ER_7119 - Local Improvement Districts</v>
          </cell>
          <cell r="G155" t="str">
            <v>Regular Capital - Pre Business Case</v>
          </cell>
          <cell r="H155" t="str">
            <v>No Subfunction</v>
          </cell>
          <cell r="I155" t="str">
            <v>No Function</v>
          </cell>
          <cell r="J155" t="str">
            <v>No Driver</v>
          </cell>
          <cell r="K155" t="str">
            <v>SRV_CD</v>
          </cell>
          <cell r="L155" t="str">
            <v>JUR_AA</v>
          </cell>
          <cell r="M155" t="str">
            <v>Facilities 390-391</v>
          </cell>
          <cell r="N155" t="str">
            <v>False</v>
          </cell>
          <cell r="O155" t="str">
            <v>Inactive</v>
          </cell>
          <cell r="P155" t="str">
            <v>ORG_V08</v>
          </cell>
        </row>
        <row r="156">
          <cell r="A156" t="str">
            <v>BI_19W01</v>
          </cell>
          <cell r="B156" t="str">
            <v>19W01</v>
          </cell>
          <cell r="C156" t="str">
            <v>BI_19W01 - Energy Resources Modern &amp; Op Efficiency CDAA</v>
          </cell>
          <cell r="D156" t="str">
            <v>ER_5019</v>
          </cell>
          <cell r="E156" t="str">
            <v>5019</v>
          </cell>
          <cell r="F156" t="str">
            <v>ER_5019 - Energy Resources Modernization &amp; Op Efficiency</v>
          </cell>
          <cell r="G156" t="str">
            <v>Energy Resources Modernization &amp; Operational Efficiency</v>
          </cell>
          <cell r="H156" t="str">
            <v>ET Subfunction</v>
          </cell>
          <cell r="I156" t="str">
            <v>ET</v>
          </cell>
          <cell r="J156" t="str">
            <v>Performance &amp; Capacity</v>
          </cell>
          <cell r="K156" t="str">
            <v>SRV_CD</v>
          </cell>
          <cell r="L156" t="str">
            <v>JUR_AA</v>
          </cell>
          <cell r="M156" t="str">
            <v>General 5yr 389 / 393-395 / 397-398</v>
          </cell>
          <cell r="N156" t="str">
            <v>True</v>
          </cell>
          <cell r="O156" t="str">
            <v>Active</v>
          </cell>
          <cell r="P156" t="str">
            <v>ORG_W09</v>
          </cell>
        </row>
        <row r="157">
          <cell r="A157" t="str">
            <v>BI_19W09</v>
          </cell>
          <cell r="B157" t="str">
            <v>19W09</v>
          </cell>
          <cell r="C157" t="str">
            <v>BI_19W09 - Customer Experience Platform</v>
          </cell>
          <cell r="D157" t="str">
            <v>ER_7060</v>
          </cell>
          <cell r="E157" t="str">
            <v>7060</v>
          </cell>
          <cell r="F157" t="str">
            <v>ER_7060 - Strategic Initiatives</v>
          </cell>
          <cell r="G157" t="str">
            <v>Strategic Initiatives</v>
          </cell>
          <cell r="H157" t="str">
            <v>Strategic Subfunction</v>
          </cell>
          <cell r="I157" t="str">
            <v>Other Capital Function</v>
          </cell>
          <cell r="J157" t="str">
            <v>No Driver</v>
          </cell>
          <cell r="K157" t="str">
            <v>SRV_CD</v>
          </cell>
          <cell r="L157" t="str">
            <v>JUR_AA</v>
          </cell>
          <cell r="M157" t="str">
            <v>Software 303</v>
          </cell>
          <cell r="N157" t="str">
            <v>True</v>
          </cell>
          <cell r="O157" t="str">
            <v>Active</v>
          </cell>
          <cell r="P157" t="str">
            <v>ORG_W09</v>
          </cell>
        </row>
        <row r="158">
          <cell r="A158" t="str">
            <v>BI_1BH07</v>
          </cell>
          <cell r="B158" t="str">
            <v>1BH07</v>
          </cell>
          <cell r="C158" t="str">
            <v>BI_1BH07 - Build Ross Court Parking Lot</v>
          </cell>
          <cell r="D158" t="str">
            <v>ER_7131</v>
          </cell>
          <cell r="E158" t="str">
            <v>7131</v>
          </cell>
          <cell r="F158" t="str">
            <v>ER_7131 - COF Long Term Restructuring Plan Phase 2</v>
          </cell>
          <cell r="G158" t="str">
            <v>Campus Repurposing Phase 2</v>
          </cell>
          <cell r="H158" t="str">
            <v>Facilities Capital</v>
          </cell>
          <cell r="I158" t="str">
            <v>Other Function</v>
          </cell>
          <cell r="J158" t="str">
            <v>Performance &amp; Capacity</v>
          </cell>
          <cell r="K158" t="str">
            <v>SRV_CD</v>
          </cell>
          <cell r="L158" t="str">
            <v>JUR_AA</v>
          </cell>
          <cell r="M158" t="str">
            <v>Facilities 390-391</v>
          </cell>
          <cell r="N158" t="str">
            <v>True</v>
          </cell>
          <cell r="O158" t="str">
            <v>Inactive</v>
          </cell>
          <cell r="P158" t="str">
            <v>ORG_H07</v>
          </cell>
        </row>
        <row r="159">
          <cell r="A159" t="str">
            <v>BI_20B19</v>
          </cell>
          <cell r="B159" t="str">
            <v>20B19</v>
          </cell>
          <cell r="C159" t="str">
            <v>BI_20B19 - Dynamic Infrastructure Platform</v>
          </cell>
          <cell r="D159" t="str">
            <v>ER_7050</v>
          </cell>
          <cell r="E159" t="str">
            <v>7050</v>
          </cell>
          <cell r="F159" t="str">
            <v>ER_7050 - Productivity Initiative</v>
          </cell>
          <cell r="G159" t="str">
            <v>Productivity</v>
          </cell>
          <cell r="H159" t="str">
            <v>Productivity Subfunction</v>
          </cell>
          <cell r="I159" t="str">
            <v>Other Capital Function</v>
          </cell>
          <cell r="J159" t="str">
            <v>No Driver</v>
          </cell>
          <cell r="K159" t="str">
            <v>SRV_CD</v>
          </cell>
          <cell r="L159" t="str">
            <v>JUR_AA</v>
          </cell>
          <cell r="M159" t="str">
            <v>Software 303</v>
          </cell>
          <cell r="N159" t="str">
            <v>True</v>
          </cell>
          <cell r="O159" t="str">
            <v>Active</v>
          </cell>
          <cell r="P159" t="str">
            <v>ORG_B19</v>
          </cell>
        </row>
        <row r="160">
          <cell r="A160" t="str">
            <v>BI_20H07</v>
          </cell>
          <cell r="B160" t="str">
            <v>20H07</v>
          </cell>
          <cell r="C160" t="str">
            <v>BI_20H07 - Spokane Health Clinic</v>
          </cell>
          <cell r="D160" t="str">
            <v>ER_7120</v>
          </cell>
          <cell r="E160" t="str">
            <v>7120</v>
          </cell>
          <cell r="F160" t="str">
            <v>ER_7120 - Spokane Health Clinic</v>
          </cell>
          <cell r="G160" t="str">
            <v>Clinic Expansion Project</v>
          </cell>
          <cell r="H160" t="str">
            <v>Facilities Capital</v>
          </cell>
          <cell r="I160" t="str">
            <v>Other Function</v>
          </cell>
          <cell r="J160" t="str">
            <v>No Driver</v>
          </cell>
          <cell r="K160" t="str">
            <v>SRV_CD</v>
          </cell>
          <cell r="L160" t="str">
            <v>JUR_WA</v>
          </cell>
          <cell r="M160" t="str">
            <v>Facilities 390-391</v>
          </cell>
          <cell r="N160" t="str">
            <v>True</v>
          </cell>
          <cell r="O160" t="str">
            <v>Inactive</v>
          </cell>
          <cell r="P160" t="str">
            <v>ORG_H07</v>
          </cell>
        </row>
        <row r="161">
          <cell r="A161" t="str">
            <v>BI_20N09</v>
          </cell>
          <cell r="B161" t="str">
            <v>20N09</v>
          </cell>
          <cell r="C161" t="str">
            <v>BI_20N09 - ET BI Hardware/Software - EIM</v>
          </cell>
          <cell r="D161" t="str">
            <v>ER_7141</v>
          </cell>
          <cell r="E161" t="str">
            <v>7141</v>
          </cell>
          <cell r="F161" t="str">
            <v>ER_7141 - Energy Imbalance Market</v>
          </cell>
          <cell r="G161" t="str">
            <v>Energy Imbalance Market</v>
          </cell>
          <cell r="H161" t="str">
            <v>Other Subfunction</v>
          </cell>
          <cell r="I161" t="str">
            <v>Other Function</v>
          </cell>
          <cell r="J161" t="str">
            <v>Performance &amp; Capacity</v>
          </cell>
          <cell r="K161" t="str">
            <v>SRV_ED</v>
          </cell>
          <cell r="L161" t="str">
            <v>JUR_AN</v>
          </cell>
          <cell r="M161" t="str">
            <v>Software 303</v>
          </cell>
          <cell r="N161" t="str">
            <v>True</v>
          </cell>
          <cell r="O161" t="str">
            <v>Active</v>
          </cell>
          <cell r="P161" t="str">
            <v>ORG_E55</v>
          </cell>
        </row>
        <row r="162">
          <cell r="A162" t="str">
            <v>BI_20P01</v>
          </cell>
          <cell r="B162" t="str">
            <v>20P01</v>
          </cell>
          <cell r="C162" t="str">
            <v>BI_20P01 - Enterprise &amp; Control Network Infrastructure CDAA</v>
          </cell>
          <cell r="D162" t="str">
            <v>ER_5020</v>
          </cell>
          <cell r="E162" t="str">
            <v>5020</v>
          </cell>
          <cell r="F162" t="str">
            <v>ER_5020 - Enterprise &amp; Control Network Infrastructure</v>
          </cell>
          <cell r="G162" t="str">
            <v>Enterprise &amp; Control Network Infrastructure</v>
          </cell>
          <cell r="H162" t="str">
            <v>ET Subfunction</v>
          </cell>
          <cell r="I162" t="str">
            <v>ET</v>
          </cell>
          <cell r="J162" t="str">
            <v>Performance &amp; Capacity</v>
          </cell>
          <cell r="K162" t="str">
            <v>SRV_CD</v>
          </cell>
          <cell r="L162" t="str">
            <v>JUR_AA</v>
          </cell>
          <cell r="M162" t="str">
            <v>General 12yr 389 / 393-395 / 397-398</v>
          </cell>
          <cell r="N162" t="str">
            <v>True</v>
          </cell>
          <cell r="O162" t="str">
            <v>Active</v>
          </cell>
          <cell r="P162" t="str">
            <v>ORG_P99</v>
          </cell>
        </row>
        <row r="163">
          <cell r="A163" t="str">
            <v>BI_20P02</v>
          </cell>
          <cell r="B163" t="str">
            <v>20P02</v>
          </cell>
          <cell r="C163" t="str">
            <v>BI_20P02 - Enterprise &amp; Control Network Infrastructure EDAN</v>
          </cell>
          <cell r="D163" t="str">
            <v>ER_5020</v>
          </cell>
          <cell r="E163" t="str">
            <v>5020</v>
          </cell>
          <cell r="F163" t="str">
            <v>ER_5020 - Enterprise &amp; Control Network Infrastructure</v>
          </cell>
          <cell r="G163" t="str">
            <v>Enterprise &amp; Control Network Infrastructure</v>
          </cell>
          <cell r="H163" t="str">
            <v>ET Subfunction</v>
          </cell>
          <cell r="I163" t="str">
            <v>ET</v>
          </cell>
          <cell r="J163" t="str">
            <v>Performance &amp; Capacity</v>
          </cell>
          <cell r="K163" t="str">
            <v>SRV_ED</v>
          </cell>
          <cell r="L163" t="str">
            <v>JUR_AN</v>
          </cell>
          <cell r="M163" t="str">
            <v>General 12yr 389 / 393-395 / 397-398</v>
          </cell>
          <cell r="N163" t="str">
            <v>True</v>
          </cell>
          <cell r="O163" t="str">
            <v>Active</v>
          </cell>
          <cell r="P163" t="str">
            <v>ORG_P99</v>
          </cell>
        </row>
        <row r="164">
          <cell r="A164" t="str">
            <v>BI_20P08</v>
          </cell>
          <cell r="B164" t="str">
            <v>20P08</v>
          </cell>
          <cell r="C164" t="str">
            <v>BI_20P08 - Clean Energy Fund 2</v>
          </cell>
          <cell r="D164" t="str">
            <v>ER_7060</v>
          </cell>
          <cell r="E164" t="str">
            <v>7060</v>
          </cell>
          <cell r="F164" t="str">
            <v>ER_7060 - Strategic Initiatives</v>
          </cell>
          <cell r="G164" t="str">
            <v>Strategic Initiatives</v>
          </cell>
          <cell r="H164" t="str">
            <v>Strategic Subfunction</v>
          </cell>
          <cell r="I164" t="str">
            <v>Other Capital Function</v>
          </cell>
          <cell r="J164" t="str">
            <v>No Driver</v>
          </cell>
          <cell r="K164" t="str">
            <v>SRV_ED</v>
          </cell>
          <cell r="L164" t="str">
            <v>JUR_WA</v>
          </cell>
          <cell r="M164" t="str">
            <v>Elec Distribution 360-373</v>
          </cell>
          <cell r="N164" t="str">
            <v>True</v>
          </cell>
          <cell r="O164" t="str">
            <v>Active</v>
          </cell>
          <cell r="P164" t="str">
            <v>ORG_P08</v>
          </cell>
        </row>
        <row r="165">
          <cell r="A165" t="str">
            <v>BI_20P99</v>
          </cell>
          <cell r="B165" t="str">
            <v>20P99</v>
          </cell>
          <cell r="C165" t="str">
            <v>BI_20P99 - Technology and Security HUB Building Improvements (7060)</v>
          </cell>
          <cell r="D165" t="str">
            <v>ER_7060</v>
          </cell>
          <cell r="E165" t="str">
            <v>7060</v>
          </cell>
          <cell r="F165" t="str">
            <v>ER_7060 - Strategic Initiatives</v>
          </cell>
          <cell r="G165" t="str">
            <v>Strategic Initiatives</v>
          </cell>
          <cell r="H165" t="str">
            <v>Strategic Subfunction</v>
          </cell>
          <cell r="I165" t="str">
            <v>Other Capital Function</v>
          </cell>
          <cell r="J165" t="str">
            <v>No Driver</v>
          </cell>
          <cell r="K165" t="str">
            <v>SRV_CD</v>
          </cell>
          <cell r="L165" t="str">
            <v>JUR_AA</v>
          </cell>
          <cell r="M165" t="str">
            <v>General 12yr 389 / 393-395 / 397-398</v>
          </cell>
          <cell r="N165" t="str">
            <v>True</v>
          </cell>
          <cell r="O165" t="str">
            <v>Active</v>
          </cell>
          <cell r="P165" t="str">
            <v>ORG_P99</v>
          </cell>
        </row>
        <row r="166">
          <cell r="A166" t="str">
            <v>BI_20W09</v>
          </cell>
          <cell r="B166" t="str">
            <v>20W09</v>
          </cell>
          <cell r="C166" t="str">
            <v>BI_20W09 - GRC Software (Governance, Risk &amp; Compliance)</v>
          </cell>
          <cell r="D166" t="str">
            <v>ER_5120</v>
          </cell>
          <cell r="E166" t="str">
            <v>5120</v>
          </cell>
          <cell r="F166" t="str">
            <v>ER_5120 - GRC Software (Governance, Risk &amp; Compliance)</v>
          </cell>
          <cell r="G166" t="str">
            <v>Regular Capital - Pre Business Case</v>
          </cell>
          <cell r="H166" t="str">
            <v>No Subfunction</v>
          </cell>
          <cell r="I166" t="str">
            <v>No Function</v>
          </cell>
          <cell r="J166" t="str">
            <v>No Driver</v>
          </cell>
          <cell r="K166" t="str">
            <v>SRV_CD</v>
          </cell>
          <cell r="L166" t="str">
            <v>JUR_AA</v>
          </cell>
          <cell r="M166" t="str">
            <v>Software 303</v>
          </cell>
          <cell r="N166" t="str">
            <v>True</v>
          </cell>
          <cell r="O166" t="str">
            <v>Inactive</v>
          </cell>
          <cell r="P166" t="str">
            <v>ORG_W09</v>
          </cell>
        </row>
        <row r="167">
          <cell r="A167" t="str">
            <v>BI_21H07</v>
          </cell>
          <cell r="B167" t="str">
            <v>21H07</v>
          </cell>
          <cell r="C167" t="str">
            <v>BI_21H07 - St Maries New Service Center</v>
          </cell>
          <cell r="D167" t="str">
            <v>ER_7121</v>
          </cell>
          <cell r="E167" t="str">
            <v>7121</v>
          </cell>
          <cell r="F167" t="str">
            <v>ER_7121 - St Maries New Service Center</v>
          </cell>
          <cell r="G167" t="str">
            <v>Regular Capital - Pre Business Case</v>
          </cell>
          <cell r="H167" t="str">
            <v>No Subfunction</v>
          </cell>
          <cell r="I167" t="str">
            <v>No Function</v>
          </cell>
          <cell r="J167" t="str">
            <v>No Driver</v>
          </cell>
          <cell r="K167" t="str">
            <v>SRV_CD</v>
          </cell>
          <cell r="L167" t="str">
            <v>JUR_ID</v>
          </cell>
          <cell r="M167" t="str">
            <v>Facilities 390-391</v>
          </cell>
          <cell r="N167" t="str">
            <v>True</v>
          </cell>
          <cell r="O167" t="str">
            <v>Inactive</v>
          </cell>
          <cell r="P167" t="str">
            <v>ORG_H07</v>
          </cell>
        </row>
        <row r="168">
          <cell r="A168" t="str">
            <v>BI_21K51</v>
          </cell>
          <cell r="B168" t="str">
            <v>21K51</v>
          </cell>
          <cell r="C168" t="str">
            <v>BI_21K51 - Transportation Equipment-CD.AN</v>
          </cell>
          <cell r="D168" t="str">
            <v>ER_7000</v>
          </cell>
          <cell r="E168" t="str">
            <v>7000</v>
          </cell>
          <cell r="F168" t="str">
            <v>ER_7000 - Transportation Equip</v>
          </cell>
          <cell r="G168" t="str">
            <v>Fleet Services Capital Plan</v>
          </cell>
          <cell r="H168" t="str">
            <v>Other Subfunction</v>
          </cell>
          <cell r="I168" t="str">
            <v>Other Function</v>
          </cell>
          <cell r="J168" t="str">
            <v>Asset Condition</v>
          </cell>
          <cell r="K168" t="str">
            <v>SRV_CD</v>
          </cell>
          <cell r="L168" t="str">
            <v>JUR_AN</v>
          </cell>
          <cell r="M168" t="str">
            <v>Transportation and Tools 392 / 396</v>
          </cell>
          <cell r="N168" t="str">
            <v>False</v>
          </cell>
          <cell r="O168" t="str">
            <v>Active</v>
          </cell>
          <cell r="P168" t="str">
            <v>ORG_K51</v>
          </cell>
        </row>
        <row r="169">
          <cell r="A169" t="str">
            <v>BI_21P08</v>
          </cell>
          <cell r="B169" t="str">
            <v>21P08</v>
          </cell>
          <cell r="C169" t="str">
            <v>BI_21P08 - A2SDP - Georgia Tech</v>
          </cell>
          <cell r="D169" t="str">
            <v>ER_7060</v>
          </cell>
          <cell r="E169" t="str">
            <v>7060</v>
          </cell>
          <cell r="F169" t="str">
            <v>ER_7060 - Strategic Initiatives</v>
          </cell>
          <cell r="G169" t="str">
            <v>Strategic Initiatives</v>
          </cell>
          <cell r="H169" t="str">
            <v>Strategic Subfunction</v>
          </cell>
          <cell r="I169" t="str">
            <v>Other Capital Function</v>
          </cell>
          <cell r="J169" t="str">
            <v>No Driver</v>
          </cell>
          <cell r="K169" t="str">
            <v>SRV_ED</v>
          </cell>
          <cell r="L169" t="str">
            <v>JUR_WA</v>
          </cell>
          <cell r="M169" t="str">
            <v>Elec Distribution 360-373</v>
          </cell>
          <cell r="N169" t="str">
            <v>True</v>
          </cell>
          <cell r="O169" t="str">
            <v>Active</v>
          </cell>
          <cell r="P169" t="str">
            <v>ORG_P08</v>
          </cell>
        </row>
        <row r="170">
          <cell r="A170" t="str">
            <v>BI_21P09</v>
          </cell>
          <cell r="B170" t="str">
            <v>21P09</v>
          </cell>
          <cell r="C170" t="str">
            <v>BI_21P09 - Microwave Replacement with Fiber</v>
          </cell>
          <cell r="D170" t="str">
            <v>ER_5121</v>
          </cell>
          <cell r="E170" t="str">
            <v>5121</v>
          </cell>
          <cell r="F170" t="str">
            <v>ER_5121 - Microwave Replacement with Fiber</v>
          </cell>
          <cell r="G170" t="str">
            <v>Microwave Refresh Business Case</v>
          </cell>
          <cell r="H170" t="str">
            <v>ET Subfunction</v>
          </cell>
          <cell r="I170" t="str">
            <v>ET</v>
          </cell>
          <cell r="J170" t="str">
            <v>Asset Condition</v>
          </cell>
          <cell r="K170" t="str">
            <v>SRV_CD</v>
          </cell>
          <cell r="L170" t="str">
            <v>JUR_AA</v>
          </cell>
          <cell r="M170" t="str">
            <v>General 12yr 389 / 393-395 / 397-398</v>
          </cell>
          <cell r="N170" t="str">
            <v>True</v>
          </cell>
          <cell r="O170" t="str">
            <v>Active</v>
          </cell>
          <cell r="P170" t="str">
            <v>ORG_P99</v>
          </cell>
        </row>
        <row r="171">
          <cell r="A171" t="str">
            <v>BI_21W09</v>
          </cell>
          <cell r="B171" t="str">
            <v>21W09</v>
          </cell>
          <cell r="C171" t="str">
            <v>BI_21W09 - Developer Environment Program</v>
          </cell>
          <cell r="D171" t="str">
            <v>ER_5021</v>
          </cell>
          <cell r="E171" t="str">
            <v>5021</v>
          </cell>
          <cell r="F171" t="str">
            <v>ER_5021 - Developer Environment Program</v>
          </cell>
          <cell r="G171" t="str">
            <v>Regular Capital - Pre Business Case</v>
          </cell>
          <cell r="H171" t="str">
            <v>No Subfunction</v>
          </cell>
          <cell r="I171" t="str">
            <v>No Function</v>
          </cell>
          <cell r="J171" t="str">
            <v>No Driver</v>
          </cell>
          <cell r="K171" t="str">
            <v>SRV_CD</v>
          </cell>
          <cell r="L171" t="str">
            <v>JUR_AA</v>
          </cell>
          <cell r="M171" t="str">
            <v>Software 303</v>
          </cell>
          <cell r="N171" t="str">
            <v>True</v>
          </cell>
          <cell r="O171" t="str">
            <v>Inactive</v>
          </cell>
          <cell r="P171" t="str">
            <v>ORG_W09</v>
          </cell>
        </row>
        <row r="172">
          <cell r="A172" t="str">
            <v>BI_22H07</v>
          </cell>
          <cell r="B172" t="str">
            <v>22H07</v>
          </cell>
          <cell r="C172" t="str">
            <v>BI_22H07 - Davenport Service Center</v>
          </cell>
          <cell r="D172" t="str">
            <v>ER_7122</v>
          </cell>
          <cell r="E172" t="str">
            <v>7122</v>
          </cell>
          <cell r="F172" t="str">
            <v>ER_7122 - Davenport Service Center</v>
          </cell>
          <cell r="G172" t="str">
            <v>Regular Capital - Pre Business Case</v>
          </cell>
          <cell r="H172" t="str">
            <v>No Subfunction</v>
          </cell>
          <cell r="I172" t="str">
            <v>No Function</v>
          </cell>
          <cell r="J172" t="str">
            <v>No Driver</v>
          </cell>
          <cell r="K172" t="str">
            <v>SRV_ED</v>
          </cell>
          <cell r="L172" t="str">
            <v>JUR_WA</v>
          </cell>
          <cell r="M172" t="str">
            <v>Facilities 390-391</v>
          </cell>
          <cell r="N172" t="str">
            <v>True</v>
          </cell>
          <cell r="O172" t="str">
            <v>Active</v>
          </cell>
          <cell r="P172" t="str">
            <v>ORG_H07</v>
          </cell>
        </row>
        <row r="173">
          <cell r="A173" t="str">
            <v>BI_22K51</v>
          </cell>
          <cell r="B173" t="str">
            <v>22K51</v>
          </cell>
          <cell r="C173" t="str">
            <v>BI_22K51 - Transportation Equipment-CD.ID</v>
          </cell>
          <cell r="D173" t="str">
            <v>ER_7000</v>
          </cell>
          <cell r="E173" t="str">
            <v>7000</v>
          </cell>
          <cell r="F173" t="str">
            <v>ER_7000 - Transportation Equip</v>
          </cell>
          <cell r="G173" t="str">
            <v>Fleet Services Capital Plan</v>
          </cell>
          <cell r="H173" t="str">
            <v>Other Subfunction</v>
          </cell>
          <cell r="I173" t="str">
            <v>Other Function</v>
          </cell>
          <cell r="J173" t="str">
            <v>Asset Condition</v>
          </cell>
          <cell r="K173" t="str">
            <v>SRV_CD</v>
          </cell>
          <cell r="L173" t="str">
            <v>JUR_ID</v>
          </cell>
          <cell r="M173" t="str">
            <v>Transportation and Tools 392 / 396</v>
          </cell>
          <cell r="N173" t="str">
            <v>False</v>
          </cell>
          <cell r="O173" t="str">
            <v>Active</v>
          </cell>
          <cell r="P173" t="str">
            <v>ORG_K51</v>
          </cell>
        </row>
        <row r="174">
          <cell r="A174" t="str">
            <v>BI_22P01</v>
          </cell>
          <cell r="B174" t="str">
            <v>22P01</v>
          </cell>
          <cell r="C174" t="str">
            <v>BI_22P01 - Enterprise Communication Systems</v>
          </cell>
          <cell r="D174" t="str">
            <v>ER_5022</v>
          </cell>
          <cell r="E174" t="str">
            <v>5022</v>
          </cell>
          <cell r="F174" t="str">
            <v>ER_5022 - Enterprise Communication Systems</v>
          </cell>
          <cell r="G174" t="str">
            <v>Enterprise Communication Systems</v>
          </cell>
          <cell r="H174" t="str">
            <v>ET Subfunction</v>
          </cell>
          <cell r="I174" t="str">
            <v>ET</v>
          </cell>
          <cell r="J174" t="str">
            <v>Performance &amp; Capacity</v>
          </cell>
          <cell r="K174" t="str">
            <v>SRV_CD</v>
          </cell>
          <cell r="L174" t="str">
            <v>JUR_AA</v>
          </cell>
          <cell r="M174" t="str">
            <v>General 5yr 389 / 393-395 / 397-398</v>
          </cell>
          <cell r="N174" t="str">
            <v>True</v>
          </cell>
          <cell r="O174" t="str">
            <v>Active</v>
          </cell>
          <cell r="P174" t="str">
            <v>ORG_P99</v>
          </cell>
        </row>
        <row r="175">
          <cell r="A175" t="str">
            <v>BI_22P09</v>
          </cell>
          <cell r="B175" t="str">
            <v>22P09</v>
          </cell>
          <cell r="C175" t="str">
            <v>BI_22P09 - M230 to Hatwai</v>
          </cell>
          <cell r="D175" t="str">
            <v>ER_5121</v>
          </cell>
          <cell r="E175" t="str">
            <v>5121</v>
          </cell>
          <cell r="F175" t="str">
            <v>ER_5121 - Microwave Replacement with Fiber</v>
          </cell>
          <cell r="G175" t="str">
            <v>Microwave Refresh Business Case</v>
          </cell>
          <cell r="H175" t="str">
            <v>ET Subfunction</v>
          </cell>
          <cell r="I175" t="str">
            <v>ET</v>
          </cell>
          <cell r="J175" t="str">
            <v>Asset Condition</v>
          </cell>
          <cell r="K175" t="str">
            <v>SRV_CD</v>
          </cell>
          <cell r="L175" t="str">
            <v>JUR_AA</v>
          </cell>
          <cell r="M175" t="str">
            <v>General 12yr 389 / 393-395 / 397-398</v>
          </cell>
          <cell r="N175" t="str">
            <v>True</v>
          </cell>
          <cell r="O175" t="str">
            <v>Inactive</v>
          </cell>
          <cell r="P175" t="str">
            <v>ORG_P09</v>
          </cell>
        </row>
        <row r="176">
          <cell r="A176" t="str">
            <v>BI_23A50</v>
          </cell>
          <cell r="B176" t="str">
            <v>23A50</v>
          </cell>
          <cell r="C176" t="str">
            <v>BI_23A50 - Gas Sys Relocat Due to St&amp;Hwy Relocat-Minor Blk</v>
          </cell>
          <cell r="D176" t="str">
            <v>ER_3003</v>
          </cell>
          <cell r="E176" t="str">
            <v>3003</v>
          </cell>
          <cell r="F176" t="str">
            <v>ER_3003 - Gas Replace-St&amp;Hwy</v>
          </cell>
          <cell r="G176" t="str">
            <v>Gas Replacement Street and Highway Program</v>
          </cell>
          <cell r="H176" t="str">
            <v>Gas Subfunction</v>
          </cell>
          <cell r="I176" t="str">
            <v>Gas</v>
          </cell>
          <cell r="J176" t="str">
            <v>Mandatory &amp; Compliance</v>
          </cell>
          <cell r="K176" t="str">
            <v>SRV_GD</v>
          </cell>
          <cell r="L176" t="str">
            <v>JUR_AA</v>
          </cell>
          <cell r="M176" t="str">
            <v>Gas Distribution 374-387</v>
          </cell>
          <cell r="N176" t="str">
            <v>False</v>
          </cell>
          <cell r="O176" t="str">
            <v>Inactive</v>
          </cell>
          <cell r="P176" t="str">
            <v>ORG_A50</v>
          </cell>
        </row>
        <row r="177">
          <cell r="A177" t="str">
            <v>BI_23H07</v>
          </cell>
          <cell r="B177" t="str">
            <v>23H07</v>
          </cell>
          <cell r="C177" t="str">
            <v>BI_23H07 - Ritzville New Service Center</v>
          </cell>
          <cell r="D177" t="str">
            <v>ER_7123</v>
          </cell>
          <cell r="E177" t="str">
            <v>7123</v>
          </cell>
          <cell r="F177" t="str">
            <v>ER_7123 - Ritzville New Service Center</v>
          </cell>
          <cell r="G177" t="str">
            <v>Regular Capital - Pre Business Case</v>
          </cell>
          <cell r="H177" t="str">
            <v>No Subfunction</v>
          </cell>
          <cell r="I177" t="str">
            <v>No Function</v>
          </cell>
          <cell r="J177" t="str">
            <v>No Driver</v>
          </cell>
          <cell r="K177" t="str">
            <v>SRV_CD</v>
          </cell>
          <cell r="L177" t="str">
            <v>JUR_WA</v>
          </cell>
          <cell r="M177" t="str">
            <v>Facilities 390-391</v>
          </cell>
          <cell r="N177" t="str">
            <v>True</v>
          </cell>
          <cell r="O177" t="str">
            <v>Inactive</v>
          </cell>
          <cell r="P177" t="str">
            <v>ORG_H07</v>
          </cell>
        </row>
        <row r="178">
          <cell r="A178" t="str">
            <v>BI_23K51</v>
          </cell>
          <cell r="B178" t="str">
            <v>23K51</v>
          </cell>
          <cell r="C178" t="str">
            <v>BI_23K51 - Transportation Equipment-CD.WA</v>
          </cell>
          <cell r="D178" t="str">
            <v>ER_7000</v>
          </cell>
          <cell r="E178" t="str">
            <v>7000</v>
          </cell>
          <cell r="F178" t="str">
            <v>ER_7000 - Transportation Equip</v>
          </cell>
          <cell r="G178" t="str">
            <v>Fleet Services Capital Plan</v>
          </cell>
          <cell r="H178" t="str">
            <v>Other Subfunction</v>
          </cell>
          <cell r="I178" t="str">
            <v>Other Function</v>
          </cell>
          <cell r="J178" t="str">
            <v>Asset Condition</v>
          </cell>
          <cell r="K178" t="str">
            <v>SRV_CD</v>
          </cell>
          <cell r="L178" t="str">
            <v>JUR_WA</v>
          </cell>
          <cell r="M178" t="str">
            <v>Transportation and Tools 392 / 396</v>
          </cell>
          <cell r="N178" t="str">
            <v>False</v>
          </cell>
          <cell r="O178" t="str">
            <v>Active</v>
          </cell>
          <cell r="P178" t="str">
            <v>ORG_K51</v>
          </cell>
        </row>
        <row r="179">
          <cell r="A179" t="str">
            <v>BI_23P01</v>
          </cell>
          <cell r="B179" t="str">
            <v>23P01</v>
          </cell>
          <cell r="C179" t="str">
            <v>BI_23P01 - Enterprise Information Management &amp; Analytics</v>
          </cell>
          <cell r="D179" t="str">
            <v>ER_5023</v>
          </cell>
          <cell r="E179" t="str">
            <v>5023</v>
          </cell>
          <cell r="F179" t="str">
            <v>ER_5023 - Enterprise Information Management &amp; Analytics</v>
          </cell>
          <cell r="G179" t="str">
            <v>Enterprise Information Management &amp; Analytics</v>
          </cell>
          <cell r="H179" t="str">
            <v>ET Subfunction</v>
          </cell>
          <cell r="I179" t="str">
            <v>ET</v>
          </cell>
          <cell r="J179" t="str">
            <v>Performance &amp; Capacity</v>
          </cell>
          <cell r="K179" t="str">
            <v>SRV_CD</v>
          </cell>
          <cell r="L179" t="str">
            <v>JUR_AA</v>
          </cell>
          <cell r="M179" t="str">
            <v>General 5yr 389 / 393-395 / 397-398</v>
          </cell>
          <cell r="N179" t="str">
            <v>True</v>
          </cell>
          <cell r="O179" t="str">
            <v>Active</v>
          </cell>
          <cell r="P179" t="str">
            <v>ORG_W09</v>
          </cell>
        </row>
        <row r="180">
          <cell r="A180" t="str">
            <v>BI_23P09</v>
          </cell>
          <cell r="B180" t="str">
            <v>23P09</v>
          </cell>
          <cell r="C180" t="str">
            <v>BI_23P09 - M230 to BEN</v>
          </cell>
          <cell r="D180" t="str">
            <v>ER_5121</v>
          </cell>
          <cell r="E180" t="str">
            <v>5121</v>
          </cell>
          <cell r="F180" t="str">
            <v>ER_5121 - Microwave Replacement with Fiber</v>
          </cell>
          <cell r="G180" t="str">
            <v>Microwave Refresh Business Case</v>
          </cell>
          <cell r="H180" t="str">
            <v>ET Subfunction</v>
          </cell>
          <cell r="I180" t="str">
            <v>ET</v>
          </cell>
          <cell r="J180" t="str">
            <v>Asset Condition</v>
          </cell>
          <cell r="K180" t="str">
            <v>SRV_CD</v>
          </cell>
          <cell r="L180" t="str">
            <v>JUR_AA</v>
          </cell>
          <cell r="M180" t="str">
            <v>General 12yr 389 / 393-395 / 397-398</v>
          </cell>
          <cell r="N180" t="str">
            <v>True</v>
          </cell>
          <cell r="O180" t="str">
            <v>Inactive</v>
          </cell>
          <cell r="P180" t="str">
            <v>ORG_P99</v>
          </cell>
        </row>
        <row r="181">
          <cell r="A181" t="str">
            <v>BI_23W01</v>
          </cell>
          <cell r="B181" t="str">
            <v>23W01</v>
          </cell>
          <cell r="C181" t="str">
            <v>BI_23W01 - Enterprise Information Management &amp; Analytics</v>
          </cell>
          <cell r="D181" t="str">
            <v>ER_5023</v>
          </cell>
          <cell r="E181" t="str">
            <v>5023</v>
          </cell>
          <cell r="F181" t="str">
            <v>ER_5023 - Enterprise Information Management &amp; Analytics</v>
          </cell>
          <cell r="G181" t="str">
            <v>Enterprise Information Management &amp; Analytics</v>
          </cell>
          <cell r="H181" t="str">
            <v>ET Subfunction</v>
          </cell>
          <cell r="I181" t="str">
            <v>ET</v>
          </cell>
          <cell r="J181" t="str">
            <v>Performance &amp; Capacity</v>
          </cell>
          <cell r="K181" t="str">
            <v>SRV_CD</v>
          </cell>
          <cell r="L181" t="str">
            <v>JUR_AA</v>
          </cell>
          <cell r="M181" t="str">
            <v>General 5yr 389 / 393-395 / 397-398</v>
          </cell>
          <cell r="N181" t="str">
            <v>True</v>
          </cell>
          <cell r="O181" t="str">
            <v>Active</v>
          </cell>
          <cell r="P181" t="str">
            <v>ORG_W09</v>
          </cell>
        </row>
        <row r="182">
          <cell r="A182" t="str">
            <v>BI_23W09</v>
          </cell>
          <cell r="B182" t="str">
            <v>23W09</v>
          </cell>
          <cell r="C182" t="str">
            <v>BI_23W09 - Electronic Records Management</v>
          </cell>
          <cell r="D182" t="str">
            <v>ER_5123</v>
          </cell>
          <cell r="E182" t="str">
            <v>5123</v>
          </cell>
          <cell r="F182" t="str">
            <v>ER_5123 - Electronic Records Management</v>
          </cell>
          <cell r="G182" t="str">
            <v>Regular Capital - Pre Business Case</v>
          </cell>
          <cell r="H182" t="str">
            <v>No Subfunction</v>
          </cell>
          <cell r="I182" t="str">
            <v>No Function</v>
          </cell>
          <cell r="J182" t="str">
            <v>No Driver</v>
          </cell>
          <cell r="K182" t="str">
            <v>SRV_CD</v>
          </cell>
          <cell r="L182" t="str">
            <v>JUR_AA</v>
          </cell>
          <cell r="M182" t="str">
            <v>Software 303</v>
          </cell>
          <cell r="N182" t="str">
            <v>True</v>
          </cell>
          <cell r="O182" t="str">
            <v>Inactive</v>
          </cell>
          <cell r="P182" t="str">
            <v>ORG_W09</v>
          </cell>
        </row>
        <row r="183">
          <cell r="A183" t="str">
            <v>BI_24A50</v>
          </cell>
          <cell r="B183" t="str">
            <v>24A50</v>
          </cell>
          <cell r="C183" t="str">
            <v>BI_24A50 - Industrial Gas Customers-Minor Blanket</v>
          </cell>
          <cell r="D183" t="str">
            <v>ER_1052</v>
          </cell>
          <cell r="E183" t="str">
            <v>1052</v>
          </cell>
          <cell r="F183" t="str">
            <v>ER_1052 - Industrial Gas Customer Minor Blanket</v>
          </cell>
          <cell r="G183" t="str">
            <v>New Revenue - Growth</v>
          </cell>
          <cell r="H183" t="str">
            <v>Growth Subfunction</v>
          </cell>
          <cell r="I183" t="str">
            <v>Growth</v>
          </cell>
          <cell r="J183" t="str">
            <v>Customer Requested</v>
          </cell>
          <cell r="K183" t="str">
            <v>SRV_GD</v>
          </cell>
          <cell r="L183" t="str">
            <v>JUR_AA</v>
          </cell>
          <cell r="M183" t="str">
            <v>Gas Distribution 374-387</v>
          </cell>
          <cell r="N183" t="str">
            <v>False</v>
          </cell>
          <cell r="O183" t="str">
            <v>Inactive</v>
          </cell>
          <cell r="P183" t="str">
            <v>ORG_A50</v>
          </cell>
        </row>
        <row r="184">
          <cell r="A184" t="str">
            <v>BI_24B53</v>
          </cell>
          <cell r="B184" t="str">
            <v>24B53</v>
          </cell>
          <cell r="C184" t="str">
            <v>BI_24B53 - Ind Gas Cust - Minor Blanket</v>
          </cell>
          <cell r="D184" t="str">
            <v>ER_1052</v>
          </cell>
          <cell r="E184" t="str">
            <v>1052</v>
          </cell>
          <cell r="F184" t="str">
            <v>ER_1052 - Industrial Gas Customer Minor Blanket</v>
          </cell>
          <cell r="G184" t="str">
            <v>New Revenue - Growth</v>
          </cell>
          <cell r="H184" t="str">
            <v>Growth Subfunction</v>
          </cell>
          <cell r="I184" t="str">
            <v>Growth</v>
          </cell>
          <cell r="J184" t="str">
            <v>Customer Requested</v>
          </cell>
          <cell r="K184" t="str">
            <v>SRV_GD</v>
          </cell>
          <cell r="L184" t="str">
            <v>JUR_AA</v>
          </cell>
          <cell r="M184" t="str">
            <v>Gas Distribution 374-387</v>
          </cell>
          <cell r="N184" t="str">
            <v>False</v>
          </cell>
          <cell r="O184" t="str">
            <v>Inactive</v>
          </cell>
          <cell r="P184" t="str">
            <v>ORG_B53</v>
          </cell>
        </row>
        <row r="185">
          <cell r="A185" t="str">
            <v>BI_24H07</v>
          </cell>
          <cell r="B185" t="str">
            <v>24H07</v>
          </cell>
          <cell r="C185" t="str">
            <v>BI_24H07 - Jack Stewart replace Modular Bldgs w Addn</v>
          </cell>
          <cell r="D185" t="str">
            <v>ER_7124</v>
          </cell>
          <cell r="E185" t="str">
            <v>7124</v>
          </cell>
          <cell r="F185" t="str">
            <v>ER_7124 - Jack Stewart replace Modular Bldgs w Addn</v>
          </cell>
          <cell r="G185" t="str">
            <v>Regular Capital - Pre Business Case</v>
          </cell>
          <cell r="H185" t="str">
            <v>No Subfunction</v>
          </cell>
          <cell r="I185" t="str">
            <v>No Function</v>
          </cell>
          <cell r="J185" t="str">
            <v>No Driver</v>
          </cell>
          <cell r="K185" t="str">
            <v>SRV_CD</v>
          </cell>
          <cell r="L185" t="str">
            <v>JUR_WA</v>
          </cell>
          <cell r="M185" t="str">
            <v>Facilities 390-391</v>
          </cell>
          <cell r="N185" t="str">
            <v>True</v>
          </cell>
          <cell r="O185" t="str">
            <v>Inactive</v>
          </cell>
          <cell r="P185" t="str">
            <v>ORG_H07</v>
          </cell>
        </row>
        <row r="186">
          <cell r="A186" t="str">
            <v>BI_24W09</v>
          </cell>
          <cell r="B186" t="str">
            <v>24W09</v>
          </cell>
          <cell r="C186" t="str">
            <v>BI_24W09 - Business Application Refresh/Upgrade Program</v>
          </cell>
          <cell r="D186" t="str">
            <v>ER_5024</v>
          </cell>
          <cell r="E186" t="str">
            <v>5024</v>
          </cell>
          <cell r="F186" t="str">
            <v>ER_5024 - Business Application Refresh/Upgrade Program</v>
          </cell>
          <cell r="G186" t="str">
            <v>Regular Capital - Pre Business Case</v>
          </cell>
          <cell r="H186" t="str">
            <v>No Subfunction</v>
          </cell>
          <cell r="I186" t="str">
            <v>No Function</v>
          </cell>
          <cell r="J186" t="str">
            <v>No Driver</v>
          </cell>
          <cell r="K186" t="str">
            <v>SRV_CD</v>
          </cell>
          <cell r="L186" t="str">
            <v>JUR_AA</v>
          </cell>
          <cell r="M186" t="str">
            <v>Software 303</v>
          </cell>
          <cell r="N186" t="str">
            <v>True</v>
          </cell>
          <cell r="O186" t="str">
            <v>Inactive</v>
          </cell>
          <cell r="P186" t="str">
            <v>ORG_W09</v>
          </cell>
        </row>
        <row r="187">
          <cell r="A187" t="str">
            <v>BI_25H07</v>
          </cell>
          <cell r="B187" t="str">
            <v>25H07</v>
          </cell>
          <cell r="C187" t="str">
            <v>BI_25H07 - Ross Court Building</v>
          </cell>
          <cell r="D187" t="str">
            <v>ER_7125</v>
          </cell>
          <cell r="E187" t="str">
            <v>7125</v>
          </cell>
          <cell r="F187" t="str">
            <v>ER_7125 - Ross Court Building</v>
          </cell>
          <cell r="G187" t="str">
            <v>Regular Capital - Pre Business Case</v>
          </cell>
          <cell r="H187" t="str">
            <v>No Subfunction</v>
          </cell>
          <cell r="I187" t="str">
            <v>No Function</v>
          </cell>
          <cell r="J187" t="str">
            <v>No Driver</v>
          </cell>
          <cell r="K187" t="str">
            <v>SRV_CD</v>
          </cell>
          <cell r="L187" t="str">
            <v>JUR_WA</v>
          </cell>
          <cell r="M187" t="str">
            <v>Facilities 390-391</v>
          </cell>
          <cell r="N187" t="str">
            <v>True</v>
          </cell>
          <cell r="O187" t="str">
            <v>Inactive</v>
          </cell>
          <cell r="P187" t="str">
            <v>ORG_H07</v>
          </cell>
        </row>
        <row r="188">
          <cell r="A188" t="str">
            <v>BI_25P01</v>
          </cell>
          <cell r="B188" t="str">
            <v>25P01</v>
          </cell>
          <cell r="C188" t="str">
            <v>BI_25P01 - Environmental Control &amp; Monitoring Systems</v>
          </cell>
          <cell r="D188" t="str">
            <v>ER_5025</v>
          </cell>
          <cell r="E188" t="str">
            <v>5025</v>
          </cell>
          <cell r="F188" t="str">
            <v>ER_5025 - Environmental Control &amp; Monitoring Systems</v>
          </cell>
          <cell r="G188" t="str">
            <v>Environmental Control &amp; Monitoring Systems</v>
          </cell>
          <cell r="H188" t="str">
            <v>ET Subfunction</v>
          </cell>
          <cell r="I188" t="str">
            <v>ET</v>
          </cell>
          <cell r="J188" t="str">
            <v>Performance &amp; Capacity</v>
          </cell>
          <cell r="K188" t="str">
            <v>SRV_CD</v>
          </cell>
          <cell r="L188" t="str">
            <v>JUR_AA</v>
          </cell>
          <cell r="M188" t="str">
            <v>General 12yr 389 / 393-395 / 397-398</v>
          </cell>
          <cell r="N188" t="str">
            <v>True</v>
          </cell>
          <cell r="O188" t="str">
            <v>Active</v>
          </cell>
          <cell r="P188" t="str">
            <v>ORG_P99</v>
          </cell>
        </row>
        <row r="189">
          <cell r="A189" t="str">
            <v>BI_25W09</v>
          </cell>
          <cell r="B189" t="str">
            <v>25W09</v>
          </cell>
          <cell r="C189" t="str">
            <v>BI_25W09 - Oracle Database Upgrade to 11g</v>
          </cell>
          <cell r="D189" t="str">
            <v>ER_5125</v>
          </cell>
          <cell r="E189" t="str">
            <v>5125</v>
          </cell>
          <cell r="F189" t="str">
            <v>ER_5125 - Oracle Database Upgrade to 11g</v>
          </cell>
          <cell r="G189" t="str">
            <v>Regular Capital - Pre Business Case</v>
          </cell>
          <cell r="H189" t="str">
            <v>No Subfunction</v>
          </cell>
          <cell r="I189" t="str">
            <v>No Function</v>
          </cell>
          <cell r="J189" t="str">
            <v>No Driver</v>
          </cell>
          <cell r="K189" t="str">
            <v>SRV_CD</v>
          </cell>
          <cell r="L189" t="str">
            <v>JUR_AA</v>
          </cell>
          <cell r="M189" t="str">
            <v>Software 303</v>
          </cell>
          <cell r="N189" t="str">
            <v>True</v>
          </cell>
          <cell r="O189" t="str">
            <v>Inactive</v>
          </cell>
          <cell r="P189" t="str">
            <v>ORG_W09</v>
          </cell>
        </row>
        <row r="190">
          <cell r="A190" t="str">
            <v>BI_26H07</v>
          </cell>
          <cell r="B190" t="str">
            <v>26H07</v>
          </cell>
          <cell r="C190" t="str">
            <v>BI_26H07 - New Spokane Warehouse</v>
          </cell>
          <cell r="D190" t="str">
            <v>ER_7126</v>
          </cell>
          <cell r="E190" t="str">
            <v>7126</v>
          </cell>
          <cell r="F190" t="str">
            <v>ER_7126 - Long term Campus Re-Structuring Plan</v>
          </cell>
          <cell r="G190" t="str">
            <v>Campus Repurposing Phase 1</v>
          </cell>
          <cell r="H190" t="str">
            <v>Facilities Capital</v>
          </cell>
          <cell r="I190" t="str">
            <v>Other Function</v>
          </cell>
          <cell r="J190" t="str">
            <v>Performance &amp; Capacity</v>
          </cell>
          <cell r="K190" t="str">
            <v>SRV_CD</v>
          </cell>
          <cell r="L190" t="str">
            <v>JUR_AA</v>
          </cell>
          <cell r="M190" t="str">
            <v>Facilities 390-391</v>
          </cell>
          <cell r="N190" t="str">
            <v>True</v>
          </cell>
          <cell r="O190" t="str">
            <v>Inactive</v>
          </cell>
          <cell r="P190" t="str">
            <v>ORG_H07</v>
          </cell>
        </row>
        <row r="191">
          <cell r="A191" t="str">
            <v>BI_26W01</v>
          </cell>
          <cell r="B191" t="str">
            <v>26W01</v>
          </cell>
          <cell r="C191" t="str">
            <v>BI_26W01 - ET Modernization &amp; Op Efficiency - Technology</v>
          </cell>
          <cell r="D191" t="str">
            <v>ER_5026</v>
          </cell>
          <cell r="E191" t="str">
            <v>5026</v>
          </cell>
          <cell r="F191" t="str">
            <v>ER_5026 - ET Modernization &amp; Op Efficiency - Technology</v>
          </cell>
          <cell r="G191" t="str">
            <v>ET Modernization &amp; Operational Efficiency - Technology</v>
          </cell>
          <cell r="H191" t="str">
            <v>ET Subfunction</v>
          </cell>
          <cell r="I191" t="str">
            <v>ET</v>
          </cell>
          <cell r="J191" t="str">
            <v>Performance &amp; Capacity</v>
          </cell>
          <cell r="K191" t="str">
            <v>SRV_CD</v>
          </cell>
          <cell r="L191" t="str">
            <v>JUR_AA</v>
          </cell>
          <cell r="M191" t="str">
            <v>General 5yr 389 / 393-395 / 397-398</v>
          </cell>
          <cell r="N191" t="str">
            <v>True</v>
          </cell>
          <cell r="O191" t="str">
            <v>Active</v>
          </cell>
          <cell r="P191" t="str">
            <v>ORG_W09</v>
          </cell>
        </row>
        <row r="192">
          <cell r="A192" t="str">
            <v>BI_26W09</v>
          </cell>
          <cell r="B192" t="str">
            <v>26W09</v>
          </cell>
          <cell r="C192" t="str">
            <v>BI_26W09 - WorkPlace Replatforming</v>
          </cell>
          <cell r="D192" t="str">
            <v>ER_5126</v>
          </cell>
          <cell r="E192" t="str">
            <v>5126</v>
          </cell>
          <cell r="F192" t="str">
            <v>ER_5126 - WorkPlace Replatforming</v>
          </cell>
          <cell r="G192" t="str">
            <v>Regular Capital - Pre Business Case</v>
          </cell>
          <cell r="H192" t="str">
            <v>No Subfunction</v>
          </cell>
          <cell r="I192" t="str">
            <v>No Function</v>
          </cell>
          <cell r="J192" t="str">
            <v>No Driver</v>
          </cell>
          <cell r="K192" t="str">
            <v>SRV_CD</v>
          </cell>
          <cell r="L192" t="str">
            <v>JUR_AA</v>
          </cell>
          <cell r="M192" t="str">
            <v>Software 303</v>
          </cell>
          <cell r="N192" t="str">
            <v>True</v>
          </cell>
          <cell r="O192" t="str">
            <v>Inactive</v>
          </cell>
          <cell r="P192" t="str">
            <v>ORG_W09</v>
          </cell>
        </row>
        <row r="193">
          <cell r="A193" t="str">
            <v>BI_27M54</v>
          </cell>
          <cell r="B193" t="str">
            <v>27M54</v>
          </cell>
          <cell r="C193" t="str">
            <v>BI_27M54 - CNG Fleet Conversion</v>
          </cell>
          <cell r="D193" t="str">
            <v>ER_7127</v>
          </cell>
          <cell r="E193" t="str">
            <v>7127</v>
          </cell>
          <cell r="F193" t="str">
            <v>ER_7127 - CNG Fleet Conversion</v>
          </cell>
          <cell r="G193" t="str">
            <v>CNG Fleet Conversion</v>
          </cell>
          <cell r="H193" t="str">
            <v>Strategic Subfunction</v>
          </cell>
          <cell r="I193" t="str">
            <v>Other Capital Function</v>
          </cell>
          <cell r="J193" t="str">
            <v>No Driver</v>
          </cell>
          <cell r="K193" t="str">
            <v>SRV_CD</v>
          </cell>
          <cell r="L193" t="str">
            <v>JUR_AA</v>
          </cell>
          <cell r="M193" t="str">
            <v>Transportation and Tools 392 / 396</v>
          </cell>
          <cell r="N193" t="str">
            <v>True</v>
          </cell>
          <cell r="O193" t="str">
            <v>Active</v>
          </cell>
          <cell r="P193" t="str">
            <v>ORG_M54</v>
          </cell>
        </row>
        <row r="194">
          <cell r="A194" t="str">
            <v>BI_27P01</v>
          </cell>
          <cell r="B194" t="str">
            <v>27P01</v>
          </cell>
          <cell r="C194" t="str">
            <v>BI_27P01 - Fiber Network Lease Service Replacement</v>
          </cell>
          <cell r="D194" t="str">
            <v>ER_5027</v>
          </cell>
          <cell r="E194" t="str">
            <v>5027</v>
          </cell>
          <cell r="F194" t="str">
            <v>ER_5027 - Fiber Network Lease Service Replacement</v>
          </cell>
          <cell r="G194" t="str">
            <v>Fiber Network Lease Service Replacement</v>
          </cell>
          <cell r="H194" t="str">
            <v>ET Subfunction</v>
          </cell>
          <cell r="I194" t="str">
            <v>ET</v>
          </cell>
          <cell r="J194" t="str">
            <v>Performance &amp; Capacity</v>
          </cell>
          <cell r="K194" t="str">
            <v>SRV_CD</v>
          </cell>
          <cell r="L194" t="str">
            <v>JUR_AA</v>
          </cell>
          <cell r="M194" t="str">
            <v>General 12yr 389 / 393-395 / 397-398</v>
          </cell>
          <cell r="N194" t="str">
            <v>True</v>
          </cell>
          <cell r="O194" t="str">
            <v>Active</v>
          </cell>
          <cell r="P194" t="str">
            <v>ORG_P99</v>
          </cell>
        </row>
        <row r="195">
          <cell r="A195" t="str">
            <v>BI_27P09</v>
          </cell>
          <cell r="B195" t="str">
            <v>27P09</v>
          </cell>
          <cell r="C195" t="str">
            <v>BI_27P09 - DIMP Infrastructure</v>
          </cell>
          <cell r="D195" t="str">
            <v>ER_5127</v>
          </cell>
          <cell r="E195" t="str">
            <v>5127</v>
          </cell>
          <cell r="F195" t="str">
            <v>ER_5127 - Gas Compliance Applications</v>
          </cell>
          <cell r="G195" t="str">
            <v>Regular Capital - Pre Business Case</v>
          </cell>
          <cell r="H195" t="str">
            <v>No Subfunction</v>
          </cell>
          <cell r="I195" t="str">
            <v>No Function</v>
          </cell>
          <cell r="J195" t="str">
            <v>No Driver</v>
          </cell>
          <cell r="K195" t="str">
            <v>SRV_CD</v>
          </cell>
          <cell r="L195" t="str">
            <v>JUR_AA</v>
          </cell>
          <cell r="M195" t="str">
            <v>General 5yr 389 / 393-395 / 397-398</v>
          </cell>
          <cell r="N195" t="str">
            <v>True</v>
          </cell>
          <cell r="O195" t="str">
            <v>Inactive</v>
          </cell>
          <cell r="P195" t="str">
            <v>ORG_W09</v>
          </cell>
        </row>
        <row r="196">
          <cell r="A196" t="str">
            <v>BI_28B56</v>
          </cell>
          <cell r="B196" t="str">
            <v>28B56</v>
          </cell>
          <cell r="C196" t="str">
            <v>BI_28B56 - Pacific Northwest AC Intertie Purchase</v>
          </cell>
          <cell r="D196" t="str">
            <v>ER_7128</v>
          </cell>
          <cell r="E196" t="str">
            <v>7128</v>
          </cell>
          <cell r="F196" t="str">
            <v>ER_7128 - Pacific Northwest AC Intertie Purchase</v>
          </cell>
          <cell r="G196" t="str">
            <v>Regular Capital - Pre Business Case</v>
          </cell>
          <cell r="H196" t="str">
            <v>No Subfunction</v>
          </cell>
          <cell r="I196" t="str">
            <v>No Function</v>
          </cell>
          <cell r="J196" t="str">
            <v>No Driver</v>
          </cell>
          <cell r="K196" t="str">
            <v>SRV_ED</v>
          </cell>
          <cell r="L196" t="str">
            <v>JUR_AN</v>
          </cell>
          <cell r="M196" t="str">
            <v>Elec Transmission 350-359</v>
          </cell>
          <cell r="N196" t="str">
            <v>False</v>
          </cell>
          <cell r="O196" t="str">
            <v>Inactive</v>
          </cell>
          <cell r="P196" t="str">
            <v>ORG_B56</v>
          </cell>
        </row>
        <row r="197">
          <cell r="A197" t="str">
            <v>BI_28W01</v>
          </cell>
          <cell r="B197" t="str">
            <v>28W01</v>
          </cell>
          <cell r="C197" t="str">
            <v>BI_28W01 - Financial &amp; Accounting Technology</v>
          </cell>
          <cell r="D197" t="str">
            <v>ER_5028</v>
          </cell>
          <cell r="E197" t="str">
            <v>5028</v>
          </cell>
          <cell r="F197" t="str">
            <v>ER_5028 - Financial &amp; Accounting Technology</v>
          </cell>
          <cell r="G197" t="str">
            <v>Financial &amp; Accounting Technology</v>
          </cell>
          <cell r="H197" t="str">
            <v>ET Subfunction</v>
          </cell>
          <cell r="I197" t="str">
            <v>ET</v>
          </cell>
          <cell r="J197" t="str">
            <v>Performance &amp; Capacity</v>
          </cell>
          <cell r="K197" t="str">
            <v>SRV_CD</v>
          </cell>
          <cell r="L197" t="str">
            <v>JUR_AA</v>
          </cell>
          <cell r="M197" t="str">
            <v>General 5yr 389 / 393-395 / 397-398</v>
          </cell>
          <cell r="N197" t="str">
            <v>True</v>
          </cell>
          <cell r="O197" t="str">
            <v>Active</v>
          </cell>
          <cell r="P197" t="str">
            <v>ORG_W09</v>
          </cell>
        </row>
        <row r="198">
          <cell r="A198" t="str">
            <v>BI_28W09</v>
          </cell>
          <cell r="B198" t="str">
            <v>28W09</v>
          </cell>
          <cell r="C198" t="str">
            <v>BI_28W09 - Oracle ERP r12 Upgrade</v>
          </cell>
          <cell r="D198" t="str">
            <v>ER_5128</v>
          </cell>
          <cell r="E198" t="str">
            <v>5128</v>
          </cell>
          <cell r="F198" t="str">
            <v>ER_5128 - Oracle ERP r12 Upgrade</v>
          </cell>
          <cell r="G198" t="str">
            <v>Regular Capital - Pre Business Case</v>
          </cell>
          <cell r="H198" t="str">
            <v>No Subfunction</v>
          </cell>
          <cell r="I198" t="str">
            <v>No Function</v>
          </cell>
          <cell r="J198" t="str">
            <v>No Driver</v>
          </cell>
          <cell r="K198" t="str">
            <v>SRV_CD</v>
          </cell>
          <cell r="L198" t="str">
            <v>JUR_AA</v>
          </cell>
          <cell r="M198" t="str">
            <v>Software 303</v>
          </cell>
          <cell r="N198" t="str">
            <v>True</v>
          </cell>
          <cell r="O198" t="str">
            <v>Inactive</v>
          </cell>
          <cell r="P198" t="str">
            <v>ORG_W09</v>
          </cell>
        </row>
        <row r="199">
          <cell r="A199" t="str">
            <v>BI_29B51</v>
          </cell>
          <cell r="B199" t="str">
            <v>29B51</v>
          </cell>
          <cell r="C199" t="str">
            <v>BI_29B51 - Gas ERT Minor Blanket</v>
          </cell>
          <cell r="D199" t="str">
            <v>ER_1053</v>
          </cell>
          <cell r="E199" t="str">
            <v>1053</v>
          </cell>
          <cell r="F199" t="str">
            <v>ER_1053 - Gas ERT Minor Blanket</v>
          </cell>
          <cell r="G199" t="str">
            <v>New Revenue - Growth</v>
          </cell>
          <cell r="H199" t="str">
            <v>Growth Subfunction</v>
          </cell>
          <cell r="I199" t="str">
            <v>Growth</v>
          </cell>
          <cell r="J199" t="str">
            <v>Customer Requested</v>
          </cell>
          <cell r="K199" t="str">
            <v>SRV_GD</v>
          </cell>
          <cell r="L199" t="str">
            <v>JUR_AN</v>
          </cell>
          <cell r="M199" t="str">
            <v>Gas Distribution 374-387</v>
          </cell>
          <cell r="N199" t="str">
            <v>False</v>
          </cell>
          <cell r="O199" t="str">
            <v>Active</v>
          </cell>
          <cell r="P199" t="str">
            <v>ORG_B51</v>
          </cell>
        </row>
        <row r="200">
          <cell r="A200" t="str">
            <v>BI_29N09</v>
          </cell>
          <cell r="B200" t="str">
            <v>29N09</v>
          </cell>
          <cell r="C200" t="str">
            <v>BI_29N09 - GridGlo GFX Integration</v>
          </cell>
          <cell r="D200" t="str">
            <v>ER_7129</v>
          </cell>
          <cell r="E200" t="str">
            <v>7129</v>
          </cell>
          <cell r="F200" t="str">
            <v>ER_7129 - GridGlo GFX Integration</v>
          </cell>
          <cell r="G200" t="str">
            <v>GridGlo GFX Integration</v>
          </cell>
          <cell r="H200" t="str">
            <v>Strategic Subfunction</v>
          </cell>
          <cell r="I200" t="str">
            <v>Other Capital Function</v>
          </cell>
          <cell r="J200" t="str">
            <v>No Driver</v>
          </cell>
          <cell r="K200" t="str">
            <v>SRV_CD</v>
          </cell>
          <cell r="L200" t="str">
            <v>JUR_AA</v>
          </cell>
          <cell r="M200" t="str">
            <v>Software 303</v>
          </cell>
          <cell r="N200" t="str">
            <v>True</v>
          </cell>
          <cell r="O200" t="str">
            <v>Inactive</v>
          </cell>
          <cell r="P200" t="str">
            <v>ORG_N09</v>
          </cell>
        </row>
        <row r="201">
          <cell r="A201" t="str">
            <v>BI_29W01</v>
          </cell>
          <cell r="B201" t="str">
            <v>29W01</v>
          </cell>
          <cell r="C201" t="str">
            <v>BI_29W01 - Human Resources Technology</v>
          </cell>
          <cell r="D201" t="str">
            <v>ER_5029</v>
          </cell>
          <cell r="E201" t="str">
            <v>5029</v>
          </cell>
          <cell r="F201" t="str">
            <v>ER_5029 - Human Resources Technology</v>
          </cell>
          <cell r="G201" t="str">
            <v>Human Resources Technology</v>
          </cell>
          <cell r="H201" t="str">
            <v>ET Subfunction</v>
          </cell>
          <cell r="I201" t="str">
            <v>ET</v>
          </cell>
          <cell r="J201" t="str">
            <v>Performance &amp; Capacity</v>
          </cell>
          <cell r="K201" t="str">
            <v>SRV_CD</v>
          </cell>
          <cell r="L201" t="str">
            <v>JUR_AA</v>
          </cell>
          <cell r="M201" t="str">
            <v>General 5yr 389 / 393-395 / 397-398</v>
          </cell>
          <cell r="N201" t="str">
            <v>True</v>
          </cell>
          <cell r="O201" t="str">
            <v>Active</v>
          </cell>
          <cell r="P201" t="str">
            <v>ORG_W09</v>
          </cell>
        </row>
        <row r="202">
          <cell r="A202" t="str">
            <v>BI_29W09</v>
          </cell>
          <cell r="B202" t="str">
            <v>29W09</v>
          </cell>
          <cell r="C202" t="str">
            <v>BI_29W09 - AFM.net Upgrade</v>
          </cell>
          <cell r="D202" t="str">
            <v>ER_5129</v>
          </cell>
          <cell r="E202" t="str">
            <v>5129</v>
          </cell>
          <cell r="F202" t="str">
            <v>ER_5129 - AFM.net Upgrade</v>
          </cell>
          <cell r="G202" t="str">
            <v>Regular Capital - Pre Business Case</v>
          </cell>
          <cell r="H202" t="str">
            <v>No Subfunction</v>
          </cell>
          <cell r="I202" t="str">
            <v>No Function</v>
          </cell>
          <cell r="J202" t="str">
            <v>No Driver</v>
          </cell>
          <cell r="K202" t="str">
            <v>SRV_CD</v>
          </cell>
          <cell r="L202" t="str">
            <v>JUR_AA</v>
          </cell>
          <cell r="M202" t="str">
            <v>Software 303</v>
          </cell>
          <cell r="N202" t="str">
            <v>True</v>
          </cell>
          <cell r="O202" t="str">
            <v>Inactive</v>
          </cell>
          <cell r="P202" t="str">
            <v>ORG_W09</v>
          </cell>
        </row>
        <row r="203">
          <cell r="A203" t="str">
            <v>BI_2AH07</v>
          </cell>
          <cell r="B203" t="str">
            <v>2AH07</v>
          </cell>
          <cell r="C203" t="str">
            <v>BI_2AH07 - Old Warehouse Conversion to Office Space</v>
          </cell>
          <cell r="D203" t="str">
            <v>ER_7126</v>
          </cell>
          <cell r="E203" t="str">
            <v>7126</v>
          </cell>
          <cell r="F203" t="str">
            <v>ER_7126 - Long term Campus Re-Structuring Plan</v>
          </cell>
          <cell r="G203" t="str">
            <v>Campus Repurposing Phase 1</v>
          </cell>
          <cell r="H203" t="str">
            <v>Facilities Capital</v>
          </cell>
          <cell r="I203" t="str">
            <v>Other Function</v>
          </cell>
          <cell r="J203" t="str">
            <v>Performance &amp; Capacity</v>
          </cell>
          <cell r="K203" t="str">
            <v>SRV_CD</v>
          </cell>
          <cell r="L203" t="str">
            <v>JUR_AA</v>
          </cell>
          <cell r="M203" t="str">
            <v>Facilities 390-391</v>
          </cell>
          <cell r="N203" t="str">
            <v>True</v>
          </cell>
          <cell r="O203" t="str">
            <v>Inactive</v>
          </cell>
          <cell r="P203" t="str">
            <v>ORG_H07</v>
          </cell>
        </row>
        <row r="204">
          <cell r="A204" t="str">
            <v>BI_2BH07</v>
          </cell>
          <cell r="B204" t="str">
            <v>2BH07</v>
          </cell>
          <cell r="C204" t="str">
            <v>BI_2BH07 - New Fleet Building</v>
          </cell>
          <cell r="D204" t="str">
            <v>ER_7131</v>
          </cell>
          <cell r="E204" t="str">
            <v>7131</v>
          </cell>
          <cell r="F204" t="str">
            <v>ER_7131 - COF Long Term Restructuring Plan Phase 2</v>
          </cell>
          <cell r="G204" t="str">
            <v>Campus Repurposing Phase 2</v>
          </cell>
          <cell r="H204" t="str">
            <v>Facilities Capital</v>
          </cell>
          <cell r="I204" t="str">
            <v>Other Function</v>
          </cell>
          <cell r="J204" t="str">
            <v>Performance &amp; Capacity</v>
          </cell>
          <cell r="K204" t="str">
            <v>SRV_CD</v>
          </cell>
          <cell r="L204" t="str">
            <v>JUR_AA</v>
          </cell>
          <cell r="M204" t="str">
            <v>Facilities 390-391</v>
          </cell>
          <cell r="N204" t="str">
            <v>True</v>
          </cell>
          <cell r="O204" t="str">
            <v>Active</v>
          </cell>
          <cell r="P204" t="str">
            <v>ORG_H07</v>
          </cell>
        </row>
        <row r="205">
          <cell r="A205" t="str">
            <v>BI_30A50</v>
          </cell>
          <cell r="B205" t="str">
            <v>30A50</v>
          </cell>
          <cell r="C205" t="str">
            <v>BI_30A50 - St Light Minor Blanket - System</v>
          </cell>
          <cell r="D205" t="str">
            <v>ER_1004</v>
          </cell>
          <cell r="E205" t="str">
            <v>1004</v>
          </cell>
          <cell r="F205" t="str">
            <v>ER_1004 - Street Lt Minor Blanket</v>
          </cell>
          <cell r="G205" t="str">
            <v>New Revenue - Growth</v>
          </cell>
          <cell r="H205" t="str">
            <v>Growth Subfunction</v>
          </cell>
          <cell r="I205" t="str">
            <v>Growth</v>
          </cell>
          <cell r="J205" t="str">
            <v>Customer Requested</v>
          </cell>
          <cell r="K205" t="str">
            <v>SRV_ED</v>
          </cell>
          <cell r="L205" t="str">
            <v>JUR_AN</v>
          </cell>
          <cell r="M205" t="str">
            <v>Elec Distribution 360-373</v>
          </cell>
          <cell r="N205" t="str">
            <v>False</v>
          </cell>
          <cell r="O205" t="str">
            <v>Inactive</v>
          </cell>
          <cell r="P205" t="str">
            <v>ORG_A50</v>
          </cell>
        </row>
        <row r="206">
          <cell r="A206" t="str">
            <v>BI_30F08</v>
          </cell>
          <cell r="B206" t="str">
            <v>30F08</v>
          </cell>
          <cell r="C206" t="str">
            <v>BI_30F08 - Electric Shop Equipment Trailer</v>
          </cell>
          <cell r="D206" t="str">
            <v>ER_7050</v>
          </cell>
          <cell r="E206" t="str">
            <v>7050</v>
          </cell>
          <cell r="F206" t="str">
            <v>ER_7050 - Productivity Initiative</v>
          </cell>
          <cell r="G206" t="str">
            <v>Productivity</v>
          </cell>
          <cell r="H206" t="str">
            <v>Productivity Subfunction</v>
          </cell>
          <cell r="I206" t="str">
            <v>Other Capital Function</v>
          </cell>
          <cell r="J206" t="str">
            <v>No Driver</v>
          </cell>
          <cell r="K206" t="str">
            <v>SRV_CD</v>
          </cell>
          <cell r="L206" t="str">
            <v>JUR_AA</v>
          </cell>
          <cell r="M206" t="str">
            <v>General 12yr 389 / 393-395 / 397-398</v>
          </cell>
          <cell r="N206" t="str">
            <v>False</v>
          </cell>
          <cell r="O206" t="str">
            <v>Inactive</v>
          </cell>
          <cell r="P206" t="str">
            <v>ORG_F08</v>
          </cell>
        </row>
        <row r="207">
          <cell r="A207" t="str">
            <v>BI_30H07</v>
          </cell>
          <cell r="B207" t="str">
            <v>30H07</v>
          </cell>
          <cell r="C207" t="str">
            <v>BI_30H07 - Beacon Sub Security System</v>
          </cell>
          <cell r="D207" t="str">
            <v>ER_7050</v>
          </cell>
          <cell r="E207" t="str">
            <v>7050</v>
          </cell>
          <cell r="F207" t="str">
            <v>ER_7050 - Productivity Initiative</v>
          </cell>
          <cell r="G207" t="str">
            <v>Productivity</v>
          </cell>
          <cell r="H207" t="str">
            <v>Productivity Subfunction</v>
          </cell>
          <cell r="I207" t="str">
            <v>Other Capital Function</v>
          </cell>
          <cell r="J207" t="str">
            <v>No Driver</v>
          </cell>
          <cell r="K207" t="str">
            <v>SRV_CD</v>
          </cell>
          <cell r="L207" t="str">
            <v>JUR_AA</v>
          </cell>
          <cell r="M207" t="str">
            <v>General 12yr 389 / 393-395 / 397-398</v>
          </cell>
          <cell r="N207" t="str">
            <v>True</v>
          </cell>
          <cell r="O207" t="str">
            <v>Inactive</v>
          </cell>
          <cell r="P207" t="str">
            <v>ORG_H07</v>
          </cell>
        </row>
        <row r="208">
          <cell r="A208" t="str">
            <v>BI_30P01</v>
          </cell>
          <cell r="B208" t="str">
            <v>30P01</v>
          </cell>
          <cell r="C208" t="str">
            <v>BI_30P01 - Land Mobile Radio &amp; Real Time Comm Systems</v>
          </cell>
          <cell r="D208" t="str">
            <v>ER_5030</v>
          </cell>
          <cell r="E208" t="str">
            <v>5030</v>
          </cell>
          <cell r="F208" t="str">
            <v>ER_5030 - Land Mobile Radio &amp; Real Time Comm Systems</v>
          </cell>
          <cell r="G208" t="str">
            <v>Land Mobile Radio &amp; Real Time Communication Systems</v>
          </cell>
          <cell r="H208" t="str">
            <v>ET Subfunction</v>
          </cell>
          <cell r="I208" t="str">
            <v>ET</v>
          </cell>
          <cell r="J208" t="str">
            <v>Performance &amp; Capacity</v>
          </cell>
          <cell r="K208" t="str">
            <v>SRV_CD</v>
          </cell>
          <cell r="L208" t="str">
            <v>JUR_AA</v>
          </cell>
          <cell r="M208" t="str">
            <v>General 12yr 389 / 393-395 / 397-398</v>
          </cell>
          <cell r="N208" t="str">
            <v>True</v>
          </cell>
          <cell r="O208" t="str">
            <v>Active</v>
          </cell>
          <cell r="P208" t="str">
            <v>ORG_P99</v>
          </cell>
        </row>
        <row r="209">
          <cell r="A209" t="str">
            <v>BI_30W09</v>
          </cell>
          <cell r="B209" t="str">
            <v>30W09</v>
          </cell>
          <cell r="C209" t="str">
            <v>BI_30W09 - Rates System Project</v>
          </cell>
          <cell r="D209" t="str">
            <v>ER_5130</v>
          </cell>
          <cell r="E209" t="str">
            <v>5130</v>
          </cell>
          <cell r="F209" t="str">
            <v>ER_5130 - Rates System Project</v>
          </cell>
          <cell r="G209" t="str">
            <v>Regular Capital - Pre Business Case</v>
          </cell>
          <cell r="H209" t="str">
            <v>No Subfunction</v>
          </cell>
          <cell r="I209" t="str">
            <v>No Function</v>
          </cell>
          <cell r="J209" t="str">
            <v>No Driver</v>
          </cell>
          <cell r="K209" t="str">
            <v>SRV_CD</v>
          </cell>
          <cell r="L209" t="str">
            <v>JUR_AA</v>
          </cell>
          <cell r="M209" t="str">
            <v>General 5yr 389 / 393-395 / 397-398</v>
          </cell>
          <cell r="N209" t="str">
            <v>True</v>
          </cell>
          <cell r="O209" t="str">
            <v>Inactive</v>
          </cell>
          <cell r="P209" t="str">
            <v>ORG_W09</v>
          </cell>
        </row>
        <row r="210">
          <cell r="A210" t="str">
            <v>BI_30Z08</v>
          </cell>
          <cell r="B210" t="str">
            <v>30Z08</v>
          </cell>
          <cell r="C210" t="str">
            <v>BI_30Z08 - Remote Collar Installation for Washington &amp; Idaho</v>
          </cell>
          <cell r="D210" t="str">
            <v>ER_7050</v>
          </cell>
          <cell r="E210" t="str">
            <v>7050</v>
          </cell>
          <cell r="F210" t="str">
            <v>ER_7050 - Productivity Initiative</v>
          </cell>
          <cell r="G210" t="str">
            <v>Productivity</v>
          </cell>
          <cell r="H210" t="str">
            <v>Productivity Subfunction</v>
          </cell>
          <cell r="I210" t="str">
            <v>Other Capital Function</v>
          </cell>
          <cell r="J210" t="str">
            <v>No Driver</v>
          </cell>
          <cell r="K210" t="str">
            <v>SRV_CD</v>
          </cell>
          <cell r="L210" t="str">
            <v>JUR_AA</v>
          </cell>
          <cell r="M210" t="str">
            <v>General 12yr 389 / 393-395 / 397-398</v>
          </cell>
          <cell r="N210" t="str">
            <v>False</v>
          </cell>
          <cell r="O210" t="str">
            <v>Inactive</v>
          </cell>
          <cell r="P210" t="str">
            <v>ORG_Z08</v>
          </cell>
        </row>
        <row r="211">
          <cell r="A211" t="str">
            <v>BI_31H07</v>
          </cell>
          <cell r="B211" t="str">
            <v>31H07</v>
          </cell>
          <cell r="C211" t="str">
            <v>BI_31H07 - HVAC Renovation Project- 70s Addition</v>
          </cell>
          <cell r="D211" t="str">
            <v>ER_7101</v>
          </cell>
          <cell r="E211" t="str">
            <v>7101</v>
          </cell>
          <cell r="F211" t="str">
            <v>ER_7101 - COF HVAC Improvmt</v>
          </cell>
          <cell r="G211" t="str">
            <v>HVAC Renovation Project</v>
          </cell>
          <cell r="H211" t="str">
            <v>Facilities Capital</v>
          </cell>
          <cell r="I211" t="str">
            <v>Other Function</v>
          </cell>
          <cell r="J211" t="str">
            <v>No Driver</v>
          </cell>
          <cell r="K211" t="str">
            <v>SRV_CD</v>
          </cell>
          <cell r="L211" t="str">
            <v>JUR_AA</v>
          </cell>
          <cell r="M211" t="str">
            <v>Facilities 390-391</v>
          </cell>
          <cell r="N211" t="str">
            <v>True</v>
          </cell>
          <cell r="O211" t="str">
            <v>Inactive</v>
          </cell>
          <cell r="P211" t="str">
            <v>ORG_H07</v>
          </cell>
        </row>
        <row r="212">
          <cell r="A212" t="str">
            <v>BI_31K51</v>
          </cell>
          <cell r="B212" t="str">
            <v>31K51</v>
          </cell>
          <cell r="C212" t="str">
            <v>BI_31K51 - Transportation Equipment-ED.AN</v>
          </cell>
          <cell r="D212" t="str">
            <v>ER_7000</v>
          </cell>
          <cell r="E212" t="str">
            <v>7000</v>
          </cell>
          <cell r="F212" t="str">
            <v>ER_7000 - Transportation Equip</v>
          </cell>
          <cell r="G212" t="str">
            <v>Fleet Services Capital Plan</v>
          </cell>
          <cell r="H212" t="str">
            <v>Other Subfunction</v>
          </cell>
          <cell r="I212" t="str">
            <v>Other Function</v>
          </cell>
          <cell r="J212" t="str">
            <v>Asset Condition</v>
          </cell>
          <cell r="K212" t="str">
            <v>SRV_ED</v>
          </cell>
          <cell r="L212" t="str">
            <v>JUR_AN</v>
          </cell>
          <cell r="M212" t="str">
            <v>Transportation and Tools 392 / 396</v>
          </cell>
          <cell r="N212" t="str">
            <v>False</v>
          </cell>
          <cell r="O212" t="str">
            <v>Active</v>
          </cell>
          <cell r="P212" t="str">
            <v>ORG_K51</v>
          </cell>
        </row>
        <row r="213">
          <cell r="A213" t="str">
            <v>BI_31N09</v>
          </cell>
          <cell r="B213" t="str">
            <v>31N09</v>
          </cell>
          <cell r="C213" t="str">
            <v>BI_31N09 - Gas Solutions Rewrite/Replace</v>
          </cell>
          <cell r="D213" t="str">
            <v>ER_5131</v>
          </cell>
          <cell r="E213" t="str">
            <v>5131</v>
          </cell>
          <cell r="F213" t="str">
            <v>ER_5131 - Gas Solutions Rewrite/Replace</v>
          </cell>
          <cell r="G213" t="str">
            <v>Regular Capital - Pre Business Case</v>
          </cell>
          <cell r="H213" t="str">
            <v>No Subfunction</v>
          </cell>
          <cell r="I213" t="str">
            <v>No Function</v>
          </cell>
          <cell r="J213" t="str">
            <v>No Driver</v>
          </cell>
          <cell r="K213" t="str">
            <v>SRV_CD</v>
          </cell>
          <cell r="L213" t="str">
            <v>JUR_AA</v>
          </cell>
          <cell r="M213" t="str">
            <v>Software 303</v>
          </cell>
          <cell r="N213" t="str">
            <v>True</v>
          </cell>
          <cell r="O213" t="str">
            <v>Inactive</v>
          </cell>
          <cell r="P213" t="str">
            <v>ORG_W09</v>
          </cell>
        </row>
        <row r="214">
          <cell r="A214" t="str">
            <v>BI_31W01</v>
          </cell>
          <cell r="B214" t="str">
            <v>31W01</v>
          </cell>
          <cell r="C214" t="str">
            <v>BI_31W01 - Legal &amp; Compliance Technology</v>
          </cell>
          <cell r="D214" t="str">
            <v>ER_5031</v>
          </cell>
          <cell r="E214" t="str">
            <v>5031</v>
          </cell>
          <cell r="F214" t="str">
            <v>ER_5031 - Legal &amp; Compliance Technology</v>
          </cell>
          <cell r="G214" t="str">
            <v>Legal &amp; Compliance Technology</v>
          </cell>
          <cell r="H214" t="str">
            <v>ET Subfunction</v>
          </cell>
          <cell r="I214" t="str">
            <v>ET</v>
          </cell>
          <cell r="J214" t="str">
            <v>Performance &amp; Capacity</v>
          </cell>
          <cell r="K214" t="str">
            <v>SRV_CD</v>
          </cell>
          <cell r="L214" t="str">
            <v>JUR_AA</v>
          </cell>
          <cell r="M214" t="str">
            <v>General 5yr 389 / 393-395 / 397-398</v>
          </cell>
          <cell r="N214" t="str">
            <v>True</v>
          </cell>
          <cell r="O214" t="str">
            <v>Active</v>
          </cell>
          <cell r="P214" t="str">
            <v>ORG_W09</v>
          </cell>
        </row>
        <row r="215">
          <cell r="A215" t="str">
            <v>BI_32H07</v>
          </cell>
          <cell r="B215" t="str">
            <v>32H07</v>
          </cell>
          <cell r="C215" t="str">
            <v>BI_32H07 - Dollar Rd Service Center Addition and Remodel</v>
          </cell>
          <cell r="D215" t="str">
            <v>ER_7132</v>
          </cell>
          <cell r="E215" t="str">
            <v>7132</v>
          </cell>
          <cell r="F215" t="str">
            <v>ER_7132 - Dollar Rd Service Center Addition and Remodel</v>
          </cell>
          <cell r="G215" t="str">
            <v>New Dollar Road Service Center</v>
          </cell>
          <cell r="H215" t="str">
            <v>Facilities Capital</v>
          </cell>
          <cell r="I215" t="str">
            <v>Other Function</v>
          </cell>
          <cell r="J215" t="str">
            <v>Asset Condition</v>
          </cell>
          <cell r="K215" t="str">
            <v>SRV_CD</v>
          </cell>
          <cell r="L215" t="str">
            <v>JUR_AA</v>
          </cell>
          <cell r="M215" t="str">
            <v>Facilities 390-391</v>
          </cell>
          <cell r="N215" t="str">
            <v>True</v>
          </cell>
          <cell r="O215" t="str">
            <v>Active</v>
          </cell>
          <cell r="P215" t="str">
            <v>ORG_H07</v>
          </cell>
        </row>
        <row r="216">
          <cell r="A216" t="str">
            <v>BI_32K51</v>
          </cell>
          <cell r="B216" t="str">
            <v>32K51</v>
          </cell>
          <cell r="C216" t="str">
            <v>BI_32K51 - Transportation Equipment-ED.ID</v>
          </cell>
          <cell r="D216" t="str">
            <v>ER_7000</v>
          </cell>
          <cell r="E216" t="str">
            <v>7000</v>
          </cell>
          <cell r="F216" t="str">
            <v>ER_7000 - Transportation Equip</v>
          </cell>
          <cell r="G216" t="str">
            <v>Fleet Services Capital Plan</v>
          </cell>
          <cell r="H216" t="str">
            <v>Other Subfunction</v>
          </cell>
          <cell r="I216" t="str">
            <v>Other Function</v>
          </cell>
          <cell r="J216" t="str">
            <v>Asset Condition</v>
          </cell>
          <cell r="K216" t="str">
            <v>SRV_ED</v>
          </cell>
          <cell r="L216" t="str">
            <v>JUR_ID</v>
          </cell>
          <cell r="M216" t="str">
            <v>Transportation and Tools 392 / 396</v>
          </cell>
          <cell r="N216" t="str">
            <v>False</v>
          </cell>
          <cell r="O216" t="str">
            <v>Active</v>
          </cell>
          <cell r="P216" t="str">
            <v>ORG_K51</v>
          </cell>
        </row>
        <row r="217">
          <cell r="A217" t="str">
            <v>BI_32P01</v>
          </cell>
          <cell r="B217" t="str">
            <v>32P01</v>
          </cell>
          <cell r="C217" t="str">
            <v>BI_32P01 - Enterprise Security (CDAA)</v>
          </cell>
          <cell r="D217" t="str">
            <v>ER_5032</v>
          </cell>
          <cell r="E217" t="str">
            <v>5032</v>
          </cell>
          <cell r="F217" t="str">
            <v>ER_5032 - Enterprise Security</v>
          </cell>
          <cell r="G217" t="str">
            <v>Enterprise Security</v>
          </cell>
          <cell r="H217" t="str">
            <v>Security Capital</v>
          </cell>
          <cell r="I217" t="str">
            <v>Other Function</v>
          </cell>
          <cell r="J217" t="str">
            <v>Customer Service Quality &amp; Reliability</v>
          </cell>
          <cell r="K217" t="str">
            <v>SRV_CD</v>
          </cell>
          <cell r="L217" t="str">
            <v>JUR_AA</v>
          </cell>
          <cell r="M217" t="str">
            <v>General 5yr 389 / 393-395 / 397-398</v>
          </cell>
          <cell r="N217" t="str">
            <v>True</v>
          </cell>
          <cell r="O217" t="str">
            <v>Active</v>
          </cell>
          <cell r="P217" t="str">
            <v>ORG_C09</v>
          </cell>
        </row>
        <row r="218">
          <cell r="A218" t="str">
            <v>BI_32P02</v>
          </cell>
          <cell r="B218" t="str">
            <v>32P02</v>
          </cell>
          <cell r="C218" t="str">
            <v>BI_32P02 - Enterprise Security (EDAN)</v>
          </cell>
          <cell r="D218" t="str">
            <v>ER_5032</v>
          </cell>
          <cell r="E218" t="str">
            <v>5032</v>
          </cell>
          <cell r="F218" t="str">
            <v>ER_5032 - Enterprise Security</v>
          </cell>
          <cell r="G218" t="str">
            <v>Enterprise Security</v>
          </cell>
          <cell r="H218" t="str">
            <v>Security Capital</v>
          </cell>
          <cell r="I218" t="str">
            <v>Other Function</v>
          </cell>
          <cell r="J218" t="str">
            <v>Customer Service Quality &amp; Reliability</v>
          </cell>
          <cell r="K218" t="str">
            <v>SRV_ED</v>
          </cell>
          <cell r="L218" t="str">
            <v>JUR_AN</v>
          </cell>
          <cell r="M218" t="str">
            <v>General 5yr 389 / 393-395 / 397-398</v>
          </cell>
          <cell r="N218" t="str">
            <v>True</v>
          </cell>
          <cell r="O218" t="str">
            <v>Active</v>
          </cell>
          <cell r="P218" t="str">
            <v>ORG_C09</v>
          </cell>
        </row>
        <row r="219">
          <cell r="A219" t="str">
            <v>BI_32W09</v>
          </cell>
          <cell r="B219" t="str">
            <v>32W09</v>
          </cell>
          <cell r="C219" t="str">
            <v>BI_32W09 - PPR Meter Reading Application</v>
          </cell>
          <cell r="D219" t="str">
            <v>ER_5132</v>
          </cell>
          <cell r="E219" t="str">
            <v>5132</v>
          </cell>
          <cell r="F219" t="str">
            <v>ER_5132 - PP4 Meter Reading Application Upgrade</v>
          </cell>
          <cell r="G219" t="str">
            <v>Regular Capital - Pre Business Case</v>
          </cell>
          <cell r="H219" t="str">
            <v>No Subfunction</v>
          </cell>
          <cell r="I219" t="str">
            <v>No Function</v>
          </cell>
          <cell r="J219" t="str">
            <v>No Driver</v>
          </cell>
          <cell r="K219" t="str">
            <v>SRV_CD</v>
          </cell>
          <cell r="L219" t="str">
            <v>JUR_AA</v>
          </cell>
          <cell r="M219" t="str">
            <v>Software 303</v>
          </cell>
          <cell r="N219" t="str">
            <v>True</v>
          </cell>
          <cell r="O219" t="str">
            <v>Inactive</v>
          </cell>
          <cell r="P219" t="str">
            <v>ORG_W09</v>
          </cell>
        </row>
        <row r="220">
          <cell r="A220" t="str">
            <v>BI_33C09</v>
          </cell>
          <cell r="B220" t="str">
            <v>33C09</v>
          </cell>
          <cell r="C220" t="str">
            <v>BI_33C09 - Facilities and Storage Locations</v>
          </cell>
          <cell r="D220" t="str">
            <v>ER_5033</v>
          </cell>
          <cell r="E220" t="str">
            <v>5033</v>
          </cell>
          <cell r="F220" t="str">
            <v>ER_5033 - Facilities and Storage Locations Security</v>
          </cell>
          <cell r="G220" t="str">
            <v>Facilities and Storage Location Security</v>
          </cell>
          <cell r="H220" t="str">
            <v>Security Capital</v>
          </cell>
          <cell r="I220" t="str">
            <v>Other Function</v>
          </cell>
          <cell r="J220" t="str">
            <v>Customer Service Quality &amp; Reliability</v>
          </cell>
          <cell r="K220" t="str">
            <v>SRV_CD</v>
          </cell>
          <cell r="L220" t="str">
            <v>JUR_AA</v>
          </cell>
          <cell r="M220" t="str">
            <v>General 12yr 389 / 393-395 / 397-398</v>
          </cell>
          <cell r="N220" t="str">
            <v>True</v>
          </cell>
          <cell r="O220" t="str">
            <v>Active</v>
          </cell>
          <cell r="P220" t="str">
            <v>ORG_C09</v>
          </cell>
        </row>
        <row r="221">
          <cell r="A221" t="str">
            <v>BI_33H07</v>
          </cell>
          <cell r="B221" t="str">
            <v>33H07</v>
          </cell>
          <cell r="C221" t="str">
            <v>BI_33H07 - Jack Stewart Training Center Expansion</v>
          </cell>
          <cell r="D221" t="str">
            <v>ER_7133</v>
          </cell>
          <cell r="E221" t="str">
            <v>7133</v>
          </cell>
          <cell r="F221" t="str">
            <v>ER_7133 - Jack Stewart Training Center Expansion</v>
          </cell>
          <cell r="G221" t="str">
            <v>Jack Stewart Training Center Expansion &amp; Enhancement</v>
          </cell>
          <cell r="H221" t="str">
            <v>Facilities Capital</v>
          </cell>
          <cell r="I221" t="str">
            <v>Other Function</v>
          </cell>
          <cell r="J221" t="str">
            <v>Asset Condition</v>
          </cell>
          <cell r="K221" t="str">
            <v>SRV_CD</v>
          </cell>
          <cell r="L221" t="str">
            <v>JUR_AA</v>
          </cell>
          <cell r="M221" t="str">
            <v>Facilities 390-391</v>
          </cell>
          <cell r="N221" t="str">
            <v>True</v>
          </cell>
          <cell r="O221" t="str">
            <v>Active</v>
          </cell>
          <cell r="P221" t="str">
            <v>ORG_H07</v>
          </cell>
        </row>
        <row r="222">
          <cell r="A222" t="str">
            <v>BI_33K51</v>
          </cell>
          <cell r="B222" t="str">
            <v>33K51</v>
          </cell>
          <cell r="C222" t="str">
            <v>BI_33K51 - Transportation Equipment-ED.WA</v>
          </cell>
          <cell r="D222" t="str">
            <v>ER_7000</v>
          </cell>
          <cell r="E222" t="str">
            <v>7000</v>
          </cell>
          <cell r="F222" t="str">
            <v>ER_7000 - Transportation Equip</v>
          </cell>
          <cell r="G222" t="str">
            <v>Fleet Services Capital Plan</v>
          </cell>
          <cell r="H222" t="str">
            <v>Other Subfunction</v>
          </cell>
          <cell r="I222" t="str">
            <v>Other Function</v>
          </cell>
          <cell r="J222" t="str">
            <v>Asset Condition</v>
          </cell>
          <cell r="K222" t="str">
            <v>SRV_ED</v>
          </cell>
          <cell r="L222" t="str">
            <v>JUR_WA</v>
          </cell>
          <cell r="M222" t="str">
            <v>Transportation and Tools 392 / 396</v>
          </cell>
          <cell r="N222" t="str">
            <v>False</v>
          </cell>
          <cell r="O222" t="str">
            <v>Active</v>
          </cell>
          <cell r="P222" t="str">
            <v>ORG_K51</v>
          </cell>
        </row>
        <row r="223">
          <cell r="A223" t="str">
            <v>BI_33W09</v>
          </cell>
          <cell r="B223" t="str">
            <v>33W09</v>
          </cell>
          <cell r="C223" t="str">
            <v>BI_33W09 - Nucleus Upgrade</v>
          </cell>
          <cell r="D223" t="str">
            <v>ER_5133</v>
          </cell>
          <cell r="E223" t="str">
            <v>5133</v>
          </cell>
          <cell r="F223" t="str">
            <v>ER_5133 - Nucleus Upgrade</v>
          </cell>
          <cell r="G223" t="str">
            <v>Regular Capital - Pre Business Case</v>
          </cell>
          <cell r="H223" t="str">
            <v>No Subfunction</v>
          </cell>
          <cell r="I223" t="str">
            <v>No Function</v>
          </cell>
          <cell r="J223" t="str">
            <v>No Driver</v>
          </cell>
          <cell r="K223" t="str">
            <v>SRV_CD</v>
          </cell>
          <cell r="L223" t="str">
            <v>JUR_AA</v>
          </cell>
          <cell r="M223" t="str">
            <v>Software 303</v>
          </cell>
          <cell r="N223" t="str">
            <v>True</v>
          </cell>
          <cell r="O223" t="str">
            <v>Inactive</v>
          </cell>
          <cell r="P223" t="str">
            <v>ORG_W09</v>
          </cell>
        </row>
        <row r="224">
          <cell r="A224" t="str">
            <v>BI_34A50</v>
          </cell>
          <cell r="B224" t="str">
            <v>34A50</v>
          </cell>
          <cell r="C224" t="str">
            <v>BI_34A50 - Elect Distr Minor Blanket - System</v>
          </cell>
          <cell r="D224" t="str">
            <v>ER_2055</v>
          </cell>
          <cell r="E224" t="str">
            <v>2055</v>
          </cell>
          <cell r="F224" t="str">
            <v>ER_2055 - Electric Distribution Minor Blanket</v>
          </cell>
          <cell r="G224" t="str">
            <v>Distribution Minor Rebuild</v>
          </cell>
          <cell r="H224" t="str">
            <v>T&amp;D Operations</v>
          </cell>
          <cell r="I224" t="str">
            <v>T&amp;D</v>
          </cell>
          <cell r="J224" t="str">
            <v>Asset Condition</v>
          </cell>
          <cell r="K224" t="str">
            <v>SRV_ED</v>
          </cell>
          <cell r="L224" t="str">
            <v>JUR_AN</v>
          </cell>
          <cell r="M224" t="str">
            <v>Elec Distribution 360-373</v>
          </cell>
          <cell r="N224" t="str">
            <v>False</v>
          </cell>
          <cell r="O224" t="str">
            <v>Inactive</v>
          </cell>
          <cell r="P224" t="str">
            <v>ORG_A50</v>
          </cell>
        </row>
        <row r="225">
          <cell r="A225" t="str">
            <v>BI_34C09</v>
          </cell>
          <cell r="B225" t="str">
            <v>34C09</v>
          </cell>
          <cell r="C225" t="str">
            <v>BI_34C09 - Generation, Substation &amp; Gas Location Security</v>
          </cell>
          <cell r="D225" t="str">
            <v>ER_5034</v>
          </cell>
          <cell r="E225" t="str">
            <v>5034</v>
          </cell>
          <cell r="F225" t="str">
            <v>ER_5034 - Generation, Substation &amp; Gas Location Security</v>
          </cell>
          <cell r="G225" t="str">
            <v>Generation, Substation &amp; Gas Location Security</v>
          </cell>
          <cell r="H225" t="str">
            <v>Security Capital</v>
          </cell>
          <cell r="I225" t="str">
            <v>Other Function</v>
          </cell>
          <cell r="J225" t="str">
            <v>Customer Service Quality &amp; Reliability</v>
          </cell>
          <cell r="K225" t="str">
            <v>SRV_CD</v>
          </cell>
          <cell r="L225" t="str">
            <v>JUR_AA</v>
          </cell>
          <cell r="M225" t="str">
            <v>General 12yr 389 / 393-395 / 397-398</v>
          </cell>
          <cell r="N225" t="str">
            <v>True</v>
          </cell>
          <cell r="O225" t="str">
            <v>Active</v>
          </cell>
          <cell r="P225" t="str">
            <v>ORG_C09</v>
          </cell>
        </row>
        <row r="226">
          <cell r="A226" t="str">
            <v>BI_34H07</v>
          </cell>
          <cell r="B226" t="str">
            <v>34H07</v>
          </cell>
          <cell r="C226" t="str">
            <v>BI_34H07 - Palouse Service Center Land</v>
          </cell>
          <cell r="D226" t="str">
            <v>ER_7134</v>
          </cell>
          <cell r="E226" t="str">
            <v>7134</v>
          </cell>
          <cell r="F226" t="str">
            <v>ER_7134 - Palouse Service Center</v>
          </cell>
          <cell r="G226" t="str">
            <v>Palouse Service Center</v>
          </cell>
          <cell r="H226" t="str">
            <v>Facilities Capital</v>
          </cell>
          <cell r="I226" t="str">
            <v>Other Function</v>
          </cell>
          <cell r="J226" t="str">
            <v>Asset Condition</v>
          </cell>
          <cell r="K226" t="str">
            <v>SRV_CD</v>
          </cell>
          <cell r="L226" t="str">
            <v>JUR_AN</v>
          </cell>
          <cell r="M226" t="str">
            <v>Facilities 390-391</v>
          </cell>
          <cell r="N226" t="str">
            <v>True</v>
          </cell>
          <cell r="O226" t="str">
            <v>Active</v>
          </cell>
          <cell r="P226" t="str">
            <v>ORG_H07</v>
          </cell>
        </row>
        <row r="227">
          <cell r="A227" t="str">
            <v>BI_34W09</v>
          </cell>
          <cell r="B227" t="str">
            <v>34W09</v>
          </cell>
          <cell r="C227" t="str">
            <v>BI_34W09 - HRIS Upgrade</v>
          </cell>
          <cell r="D227" t="str">
            <v>ER_5134</v>
          </cell>
          <cell r="E227" t="str">
            <v>5134</v>
          </cell>
          <cell r="F227" t="str">
            <v>ER_5134 - HRIS Upgrade</v>
          </cell>
          <cell r="G227" t="str">
            <v>Regular Capital - Pre Business Case</v>
          </cell>
          <cell r="H227" t="str">
            <v>No Subfunction</v>
          </cell>
          <cell r="I227" t="str">
            <v>No Function</v>
          </cell>
          <cell r="J227" t="str">
            <v>No Driver</v>
          </cell>
          <cell r="K227" t="str">
            <v>SRV_CD</v>
          </cell>
          <cell r="L227" t="str">
            <v>JUR_AA</v>
          </cell>
          <cell r="M227" t="str">
            <v>Software 303</v>
          </cell>
          <cell r="N227" t="str">
            <v>True</v>
          </cell>
          <cell r="O227" t="str">
            <v>Inactive</v>
          </cell>
          <cell r="P227" t="str">
            <v>ORG_W09</v>
          </cell>
        </row>
        <row r="228">
          <cell r="A228" t="str">
            <v>BI_35A50</v>
          </cell>
          <cell r="B228" t="str">
            <v>35A50</v>
          </cell>
          <cell r="C228" t="str">
            <v>BI_35A50 - Electric Distribution Line Relocates</v>
          </cell>
          <cell r="D228" t="str">
            <v>ER_2056</v>
          </cell>
          <cell r="E228" t="str">
            <v>2056</v>
          </cell>
          <cell r="F228" t="str">
            <v>ER_2056 - Distribution Line Relocations</v>
          </cell>
          <cell r="G228" t="str">
            <v>Elec Relocation and Replacement Program</v>
          </cell>
          <cell r="H228" t="str">
            <v>T&amp;D Operations</v>
          </cell>
          <cell r="I228" t="str">
            <v>T&amp;D</v>
          </cell>
          <cell r="J228" t="str">
            <v>Mandatory &amp; Compliance</v>
          </cell>
          <cell r="K228" t="str">
            <v>SRV_ED</v>
          </cell>
          <cell r="L228" t="str">
            <v>JUR_AN</v>
          </cell>
          <cell r="M228" t="str">
            <v>Elec Distribution 360-373</v>
          </cell>
          <cell r="N228" t="str">
            <v>False</v>
          </cell>
          <cell r="O228" t="str">
            <v>Inactive</v>
          </cell>
          <cell r="P228" t="str">
            <v>ORG_A50</v>
          </cell>
        </row>
        <row r="229">
          <cell r="A229" t="str">
            <v>BI_35C09</v>
          </cell>
          <cell r="B229" t="str">
            <v>35C09</v>
          </cell>
          <cell r="C229" t="str">
            <v>BI_35C09 - Telecommunication &amp; Network Distribution Security</v>
          </cell>
          <cell r="D229" t="str">
            <v>ER_5035</v>
          </cell>
          <cell r="E229" t="str">
            <v>5035</v>
          </cell>
          <cell r="F229" t="str">
            <v>ER_5035 - Telecommunication &amp; Network Distribution Security</v>
          </cell>
          <cell r="G229" t="str">
            <v>Telecommunication &amp; Network Distribution location Security</v>
          </cell>
          <cell r="H229" t="str">
            <v>Security Capital</v>
          </cell>
          <cell r="I229" t="str">
            <v>Other Function</v>
          </cell>
          <cell r="J229" t="str">
            <v>Customer Service Quality &amp; Reliability</v>
          </cell>
          <cell r="K229" t="str">
            <v>SRV_CD</v>
          </cell>
          <cell r="L229" t="str">
            <v>JUR_AA</v>
          </cell>
          <cell r="M229" t="str">
            <v>General 12yr 389 / 393-395 / 397-398</v>
          </cell>
          <cell r="N229" t="str">
            <v>True</v>
          </cell>
          <cell r="O229" t="str">
            <v>Active</v>
          </cell>
          <cell r="P229" t="str">
            <v>ORG_C09</v>
          </cell>
        </row>
        <row r="230">
          <cell r="A230" t="str">
            <v>BI_35H07</v>
          </cell>
          <cell r="B230" t="str">
            <v>35H07</v>
          </cell>
          <cell r="C230" t="str">
            <v>BI_35H07 - Deer Park Service Center</v>
          </cell>
          <cell r="D230" t="str">
            <v>ER_7135</v>
          </cell>
          <cell r="E230" t="str">
            <v>7135</v>
          </cell>
          <cell r="F230" t="str">
            <v>ER_7135 - Deer Park Service Center</v>
          </cell>
          <cell r="G230" t="str">
            <v>New Deer Park Service Center</v>
          </cell>
          <cell r="H230" t="str">
            <v>Facilities Capital</v>
          </cell>
          <cell r="I230" t="str">
            <v>Other Function</v>
          </cell>
          <cell r="J230" t="str">
            <v>Asset Condition</v>
          </cell>
          <cell r="K230" t="str">
            <v>SRV_CD</v>
          </cell>
          <cell r="L230" t="str">
            <v>JUR_WA</v>
          </cell>
          <cell r="M230" t="str">
            <v>Facilities 390-391</v>
          </cell>
          <cell r="N230" t="str">
            <v>True</v>
          </cell>
          <cell r="O230" t="str">
            <v>Active</v>
          </cell>
          <cell r="P230" t="str">
            <v>ORG_H07</v>
          </cell>
        </row>
        <row r="231">
          <cell r="A231" t="str">
            <v>BI_35N09</v>
          </cell>
          <cell r="B231" t="str">
            <v>35N09</v>
          </cell>
          <cell r="C231" t="str">
            <v>BI_35N09 - Infrastructure Technology Failed Assets</v>
          </cell>
          <cell r="D231" t="str">
            <v>ER_5037</v>
          </cell>
          <cell r="E231" t="str">
            <v>5037</v>
          </cell>
          <cell r="F231" t="str">
            <v>ER_5037 - Infrastructure Technology Failed Assets</v>
          </cell>
          <cell r="G231" t="str">
            <v>Technology Failed Assets</v>
          </cell>
          <cell r="H231" t="str">
            <v>ET Subfunction</v>
          </cell>
          <cell r="I231" t="str">
            <v>ET</v>
          </cell>
          <cell r="J231" t="str">
            <v>Failed Plant &amp; Operations</v>
          </cell>
          <cell r="K231" t="str">
            <v>SRV_CD</v>
          </cell>
          <cell r="L231" t="str">
            <v>JUR_AA</v>
          </cell>
          <cell r="M231" t="str">
            <v>General 12yr 389 / 393-395 / 397-398</v>
          </cell>
          <cell r="N231" t="str">
            <v>False</v>
          </cell>
          <cell r="O231" t="str">
            <v>Active</v>
          </cell>
          <cell r="P231" t="str">
            <v>ORG_E19</v>
          </cell>
        </row>
        <row r="232">
          <cell r="A232" t="str">
            <v>BI_35W09</v>
          </cell>
          <cell r="B232" t="str">
            <v>35W09</v>
          </cell>
          <cell r="C232" t="str">
            <v>BI_35W09 - Database High Availability</v>
          </cell>
          <cell r="D232" t="str">
            <v>ER_5135</v>
          </cell>
          <cell r="E232" t="str">
            <v>5135</v>
          </cell>
          <cell r="F232" t="str">
            <v>ER_5135 - Database High Availability</v>
          </cell>
          <cell r="G232" t="str">
            <v>Regular Capital - Pre Business Case</v>
          </cell>
          <cell r="H232" t="str">
            <v>No Subfunction</v>
          </cell>
          <cell r="I232" t="str">
            <v>No Function</v>
          </cell>
          <cell r="J232" t="str">
            <v>No Driver</v>
          </cell>
          <cell r="K232" t="str">
            <v>SRV_CD</v>
          </cell>
          <cell r="L232" t="str">
            <v>JUR_AA</v>
          </cell>
          <cell r="M232" t="str">
            <v>Software 303</v>
          </cell>
          <cell r="N232" t="str">
            <v>True</v>
          </cell>
          <cell r="O232" t="str">
            <v>Inactive</v>
          </cell>
          <cell r="P232" t="str">
            <v>ORG_W09</v>
          </cell>
        </row>
        <row r="233">
          <cell r="A233" t="str">
            <v>BI_36H07</v>
          </cell>
          <cell r="B233" t="str">
            <v>36H07</v>
          </cell>
          <cell r="C233" t="str">
            <v>BI_36H07 - New Airport Hanger</v>
          </cell>
          <cell r="D233" t="str">
            <v>ER_7136</v>
          </cell>
          <cell r="E233" t="str">
            <v>7136</v>
          </cell>
          <cell r="F233" t="str">
            <v>ER_7136 - New Airport Hanger</v>
          </cell>
          <cell r="G233" t="str">
            <v>Airport Hangar</v>
          </cell>
          <cell r="H233" t="str">
            <v>Facilities Capital</v>
          </cell>
          <cell r="I233" t="str">
            <v>Other Function</v>
          </cell>
          <cell r="J233" t="str">
            <v>Performance &amp; Capacity</v>
          </cell>
          <cell r="K233" t="str">
            <v>SRV_CD</v>
          </cell>
          <cell r="L233" t="str">
            <v>JUR_AA</v>
          </cell>
          <cell r="M233" t="str">
            <v>Facilities 390-391</v>
          </cell>
          <cell r="N233" t="str">
            <v>True</v>
          </cell>
          <cell r="O233" t="str">
            <v>Active</v>
          </cell>
          <cell r="P233" t="str">
            <v>ORG_H07</v>
          </cell>
        </row>
        <row r="234">
          <cell r="A234" t="str">
            <v>BI_36N09</v>
          </cell>
          <cell r="B234" t="str">
            <v>36N09</v>
          </cell>
          <cell r="C234" t="str">
            <v>BI_36N09 - Facilities Driven Technology Improvements</v>
          </cell>
          <cell r="D234" t="str">
            <v>ER_5036</v>
          </cell>
          <cell r="E234" t="str">
            <v>5036</v>
          </cell>
          <cell r="F234" t="str">
            <v>ER_5036 - Facilities Driven Technology Improvements</v>
          </cell>
          <cell r="G234" t="str">
            <v>Facilities Driven Technology Improvements</v>
          </cell>
          <cell r="H234" t="str">
            <v>ET Subfunction</v>
          </cell>
          <cell r="I234" t="str">
            <v>ET</v>
          </cell>
          <cell r="J234" t="str">
            <v>Performance &amp; Capacity</v>
          </cell>
          <cell r="K234" t="str">
            <v>SRV_CD</v>
          </cell>
          <cell r="L234" t="str">
            <v>JUR_AA</v>
          </cell>
          <cell r="M234" t="str">
            <v>Facilities 390-391</v>
          </cell>
          <cell r="N234" t="str">
            <v>True</v>
          </cell>
          <cell r="O234" t="str">
            <v>Active</v>
          </cell>
          <cell r="P234" t="str">
            <v>ORG_B09</v>
          </cell>
        </row>
        <row r="235">
          <cell r="A235" t="str">
            <v>BI_36W09</v>
          </cell>
          <cell r="B235" t="str">
            <v>36W09</v>
          </cell>
          <cell r="C235" t="str">
            <v>BI_36W09 - Distribution Planning System Replacement</v>
          </cell>
          <cell r="D235" t="str">
            <v>ER_5136</v>
          </cell>
          <cell r="E235" t="str">
            <v>5136</v>
          </cell>
          <cell r="F235" t="str">
            <v>ER_5136 - Distribution Planning System Replacement</v>
          </cell>
          <cell r="G235" t="str">
            <v>Regular Capital - Pre Business Case</v>
          </cell>
          <cell r="H235" t="str">
            <v>No Subfunction</v>
          </cell>
          <cell r="I235" t="str">
            <v>No Function</v>
          </cell>
          <cell r="J235" t="str">
            <v>No Driver</v>
          </cell>
          <cell r="K235" t="str">
            <v>SRV_CD</v>
          </cell>
          <cell r="L235" t="str">
            <v>JUR_AA</v>
          </cell>
          <cell r="M235" t="str">
            <v>Software 303</v>
          </cell>
          <cell r="N235" t="str">
            <v>True</v>
          </cell>
          <cell r="O235" t="str">
            <v>Inactive</v>
          </cell>
          <cell r="P235" t="str">
            <v>ORG_W09</v>
          </cell>
        </row>
        <row r="236">
          <cell r="A236" t="str">
            <v>BI_37A50</v>
          </cell>
          <cell r="B236" t="str">
            <v>37A50</v>
          </cell>
          <cell r="C236" t="str">
            <v>BI_37A50 - Area Light Minor Blanket - System</v>
          </cell>
          <cell r="D236" t="str">
            <v>ER_1005</v>
          </cell>
          <cell r="E236" t="str">
            <v>1005</v>
          </cell>
          <cell r="F236" t="str">
            <v>ER_1005 - Area Light Minor Blanket</v>
          </cell>
          <cell r="G236" t="str">
            <v>New Revenue - Growth</v>
          </cell>
          <cell r="H236" t="str">
            <v>Growth Subfunction</v>
          </cell>
          <cell r="I236" t="str">
            <v>Growth</v>
          </cell>
          <cell r="J236" t="str">
            <v>Customer Requested</v>
          </cell>
          <cell r="K236" t="str">
            <v>SRV_ED</v>
          </cell>
          <cell r="L236" t="str">
            <v>JUR_AN</v>
          </cell>
          <cell r="M236" t="str">
            <v>Elec Distribution 360-373</v>
          </cell>
          <cell r="N236" t="str">
            <v>False</v>
          </cell>
          <cell r="O236" t="str">
            <v>Inactive</v>
          </cell>
          <cell r="P236" t="str">
            <v>ORG_A50</v>
          </cell>
        </row>
        <row r="237">
          <cell r="A237" t="str">
            <v>BI_37H07</v>
          </cell>
          <cell r="B237" t="str">
            <v>37H07</v>
          </cell>
          <cell r="C237" t="str">
            <v>BI_37H07 - Sandpoint Service Center</v>
          </cell>
          <cell r="D237" t="str">
            <v>ER_7137</v>
          </cell>
          <cell r="E237" t="str">
            <v>7137</v>
          </cell>
          <cell r="F237" t="str">
            <v>ER_7137 - Sandpoint Service Center</v>
          </cell>
          <cell r="G237" t="str">
            <v>Sandpoint Service Center</v>
          </cell>
          <cell r="H237" t="str">
            <v>Facilities Capital</v>
          </cell>
          <cell r="I237" t="str">
            <v>Other Function</v>
          </cell>
          <cell r="J237" t="str">
            <v>Performance &amp; Capacity</v>
          </cell>
          <cell r="K237" t="str">
            <v>SRV_CD</v>
          </cell>
          <cell r="L237" t="str">
            <v>JUR_ID</v>
          </cell>
          <cell r="M237" t="str">
            <v>Facilities 390-391</v>
          </cell>
          <cell r="N237" t="str">
            <v>True</v>
          </cell>
          <cell r="O237" t="str">
            <v>Active</v>
          </cell>
          <cell r="P237" t="str">
            <v>ORG_H07</v>
          </cell>
        </row>
        <row r="238">
          <cell r="A238" t="str">
            <v>BI_37N09</v>
          </cell>
          <cell r="B238" t="str">
            <v>37N09</v>
          </cell>
          <cell r="C238" t="str">
            <v>BI_37N09 - Enterprise Asset &amp; Work Management</v>
          </cell>
          <cell r="D238" t="str">
            <v>ER_5138</v>
          </cell>
          <cell r="E238" t="str">
            <v>5138</v>
          </cell>
          <cell r="F238" t="str">
            <v>ER_5138 - Customer Information System (CIS) Replacement</v>
          </cell>
          <cell r="G238" t="str">
            <v>CSS Replacement</v>
          </cell>
          <cell r="H238" t="str">
            <v>ET Subfunction</v>
          </cell>
          <cell r="I238" t="str">
            <v>ET</v>
          </cell>
          <cell r="J238" t="str">
            <v>No Driver</v>
          </cell>
          <cell r="K238" t="str">
            <v>SRV_CD</v>
          </cell>
          <cell r="L238" t="str">
            <v>JUR_AA</v>
          </cell>
          <cell r="M238" t="str">
            <v>Software 303</v>
          </cell>
          <cell r="N238" t="str">
            <v>True</v>
          </cell>
          <cell r="O238" t="str">
            <v>Inactive</v>
          </cell>
          <cell r="P238" t="str">
            <v>ORG_N09</v>
          </cell>
        </row>
        <row r="239">
          <cell r="A239" t="str">
            <v>BI_37W09</v>
          </cell>
          <cell r="B239" t="str">
            <v>37W09</v>
          </cell>
          <cell r="C239" t="str">
            <v>BI_37W09 - Fleet Application Upgrade</v>
          </cell>
          <cell r="D239" t="str">
            <v>ER_5137</v>
          </cell>
          <cell r="E239" t="str">
            <v>5137</v>
          </cell>
          <cell r="F239" t="str">
            <v>ER_5137 - Fleet Application Upgrade</v>
          </cell>
          <cell r="G239" t="str">
            <v>Regular Capital - Pre Business Case</v>
          </cell>
          <cell r="H239" t="str">
            <v>No Subfunction</v>
          </cell>
          <cell r="I239" t="str">
            <v>No Function</v>
          </cell>
          <cell r="J239" t="str">
            <v>No Driver</v>
          </cell>
          <cell r="K239" t="str">
            <v>SRV_CD</v>
          </cell>
          <cell r="L239" t="str">
            <v>JUR_AA</v>
          </cell>
          <cell r="M239" t="str">
            <v>Software 303</v>
          </cell>
          <cell r="N239" t="str">
            <v>True</v>
          </cell>
          <cell r="O239" t="str">
            <v>Inactive</v>
          </cell>
          <cell r="P239" t="str">
            <v>ORG_W09</v>
          </cell>
        </row>
        <row r="240">
          <cell r="A240" t="str">
            <v>BI_38N09</v>
          </cell>
          <cell r="B240" t="str">
            <v>38N09</v>
          </cell>
          <cell r="C240" t="str">
            <v>BI_38N09 - Technology for Compass Project</v>
          </cell>
          <cell r="D240" t="str">
            <v>ER_5138</v>
          </cell>
          <cell r="E240" t="str">
            <v>5138</v>
          </cell>
          <cell r="F240" t="str">
            <v>ER_5138 - Customer Information System (CIS) Replacement</v>
          </cell>
          <cell r="G240" t="str">
            <v>CSS Replacement</v>
          </cell>
          <cell r="H240" t="str">
            <v>ET Subfunction</v>
          </cell>
          <cell r="I240" t="str">
            <v>ET</v>
          </cell>
          <cell r="J240" t="str">
            <v>No Driver</v>
          </cell>
          <cell r="K240" t="str">
            <v>SRV_CD</v>
          </cell>
          <cell r="L240" t="str">
            <v>JUR_AA</v>
          </cell>
          <cell r="M240" t="str">
            <v>Software 303</v>
          </cell>
          <cell r="N240" t="str">
            <v>True</v>
          </cell>
          <cell r="O240" t="str">
            <v>Inactive</v>
          </cell>
          <cell r="P240" t="str">
            <v>ORG_N09</v>
          </cell>
        </row>
        <row r="241">
          <cell r="A241" t="str">
            <v>BI_38W09</v>
          </cell>
          <cell r="B241" t="str">
            <v>38W09</v>
          </cell>
          <cell r="C241" t="str">
            <v>BI_38W09 - Customer Information System (CIS) Replacement</v>
          </cell>
          <cell r="D241" t="str">
            <v>ER_5138</v>
          </cell>
          <cell r="E241" t="str">
            <v>5138</v>
          </cell>
          <cell r="F241" t="str">
            <v>ER_5138 - Customer Information System (CIS) Replacement</v>
          </cell>
          <cell r="G241" t="str">
            <v>CSS Replacement</v>
          </cell>
          <cell r="H241" t="str">
            <v>ET Subfunction</v>
          </cell>
          <cell r="I241" t="str">
            <v>ET</v>
          </cell>
          <cell r="J241" t="str">
            <v>No Driver</v>
          </cell>
          <cell r="K241" t="str">
            <v>SRV_ED</v>
          </cell>
          <cell r="L241" t="str">
            <v>JUR_AN</v>
          </cell>
          <cell r="M241" t="str">
            <v>Software 303</v>
          </cell>
          <cell r="N241" t="str">
            <v>True</v>
          </cell>
          <cell r="O241" t="str">
            <v>Inactive</v>
          </cell>
          <cell r="P241" t="str">
            <v>ORG_N09</v>
          </cell>
        </row>
        <row r="242">
          <cell r="A242" t="str">
            <v>BI_38X09</v>
          </cell>
          <cell r="B242" t="str">
            <v>38X09</v>
          </cell>
          <cell r="C242" t="str">
            <v>BI_38X09 -  Enterprise Data Science</v>
          </cell>
          <cell r="D242" t="str">
            <v>ER_5038</v>
          </cell>
          <cell r="E242" t="str">
            <v>5038</v>
          </cell>
          <cell r="F242" t="str">
            <v>ER_5038 - Enterprise Data Science</v>
          </cell>
          <cell r="G242" t="str">
            <v>Enterprise Data Science</v>
          </cell>
          <cell r="H242" t="str">
            <v>ET Subfunction</v>
          </cell>
          <cell r="I242" t="str">
            <v>ET</v>
          </cell>
          <cell r="J242" t="str">
            <v>Performance &amp; Capacity</v>
          </cell>
          <cell r="K242" t="str">
            <v>SRV_CD</v>
          </cell>
          <cell r="L242" t="str">
            <v>JUR_AA</v>
          </cell>
          <cell r="M242" t="str">
            <v>Software 303</v>
          </cell>
          <cell r="N242" t="str">
            <v>True</v>
          </cell>
          <cell r="O242" t="str">
            <v>Active</v>
          </cell>
          <cell r="P242" t="str">
            <v>ORG_X09</v>
          </cell>
        </row>
        <row r="243">
          <cell r="A243" t="str">
            <v>BI_39E29</v>
          </cell>
          <cell r="B243" t="str">
            <v>39E29</v>
          </cell>
          <cell r="C243" t="str">
            <v>BI_39E29 - Basic Workplace Technology Delivery</v>
          </cell>
          <cell r="D243" t="str">
            <v>ER_5039</v>
          </cell>
          <cell r="E243" t="str">
            <v>5039</v>
          </cell>
          <cell r="F243" t="str">
            <v>ER_5039 - Basic Workplace Technology Delivery</v>
          </cell>
          <cell r="G243" t="str">
            <v>Basic Workplace Technology Delivery</v>
          </cell>
          <cell r="H243" t="str">
            <v>ET Subfunction</v>
          </cell>
          <cell r="I243" t="str">
            <v>ET</v>
          </cell>
          <cell r="J243" t="str">
            <v>Performance &amp; Capacity</v>
          </cell>
          <cell r="K243" t="str">
            <v>SRV_CD</v>
          </cell>
          <cell r="L243" t="str">
            <v>JUR_AA</v>
          </cell>
          <cell r="M243" t="str">
            <v>General 5yr 389 / 393-395 / 397-398</v>
          </cell>
          <cell r="N243" t="str">
            <v>False</v>
          </cell>
          <cell r="O243" t="str">
            <v>Active</v>
          </cell>
          <cell r="P243" t="str">
            <v>ORG_E29</v>
          </cell>
        </row>
        <row r="244">
          <cell r="A244" t="str">
            <v>BI_39G02</v>
          </cell>
          <cell r="B244" t="str">
            <v>39G02</v>
          </cell>
          <cell r="C244" t="str">
            <v>BI_39G02 - Utility AED's</v>
          </cell>
          <cell r="D244" t="str">
            <v>ER_7103</v>
          </cell>
          <cell r="E244" t="str">
            <v>7103</v>
          </cell>
          <cell r="F244" t="str">
            <v>ER_7103 - Safety, Health and Craft Training</v>
          </cell>
          <cell r="G244" t="str">
            <v>Regular Capital - Pre Business Case</v>
          </cell>
          <cell r="H244" t="str">
            <v>No Subfunction</v>
          </cell>
          <cell r="I244" t="str">
            <v>No Function</v>
          </cell>
          <cell r="J244" t="str">
            <v>No Driver</v>
          </cell>
          <cell r="K244" t="str">
            <v>SRV_CD</v>
          </cell>
          <cell r="L244" t="str">
            <v>JUR_AA</v>
          </cell>
          <cell r="M244" t="str">
            <v>General 5yr 389 / 393-395 / 397-398</v>
          </cell>
          <cell r="N244" t="str">
            <v>False</v>
          </cell>
          <cell r="O244" t="str">
            <v>Inactive</v>
          </cell>
          <cell r="P244" t="str">
            <v>ORG_G02</v>
          </cell>
        </row>
        <row r="245">
          <cell r="A245" t="str">
            <v>BI_39H07</v>
          </cell>
          <cell r="B245" t="str">
            <v>39H07</v>
          </cell>
          <cell r="C245" t="str">
            <v>BI_39H07 - Netwk Bldg Purchase and Renovation</v>
          </cell>
          <cell r="D245" t="str">
            <v>ER_7139</v>
          </cell>
          <cell r="E245" t="str">
            <v>7139</v>
          </cell>
          <cell r="F245" t="str">
            <v>ER_7139 - Downtown Campus</v>
          </cell>
          <cell r="G245" t="str">
            <v>Downtown Campus</v>
          </cell>
          <cell r="H245" t="str">
            <v>Facilities Capital</v>
          </cell>
          <cell r="I245" t="str">
            <v>Other Function</v>
          </cell>
          <cell r="J245" t="str">
            <v>Performance &amp; Capacity</v>
          </cell>
          <cell r="K245" t="str">
            <v>SRV_CD</v>
          </cell>
          <cell r="L245" t="str">
            <v>JUR_WA</v>
          </cell>
          <cell r="M245" t="str">
            <v>Facilities 390-391</v>
          </cell>
          <cell r="N245" t="str">
            <v>True</v>
          </cell>
          <cell r="O245" t="str">
            <v>Active</v>
          </cell>
          <cell r="P245" t="str">
            <v>ORG_H07</v>
          </cell>
        </row>
        <row r="246">
          <cell r="A246" t="str">
            <v>BI_39W09</v>
          </cell>
          <cell r="B246" t="str">
            <v>39W09</v>
          </cell>
          <cell r="C246" t="str">
            <v>BI_39W09 - Mobile Dispatch - Mobile Trouble Response</v>
          </cell>
          <cell r="D246" t="str">
            <v>ER_5139</v>
          </cell>
          <cell r="E246" t="str">
            <v>5139</v>
          </cell>
          <cell r="F246" t="str">
            <v>ER_5139 - Mobile Dispatch - Mobile Trouble Response</v>
          </cell>
          <cell r="G246" t="str">
            <v>Regular Capital - Pre Business Case</v>
          </cell>
          <cell r="H246" t="str">
            <v>No Subfunction</v>
          </cell>
          <cell r="I246" t="str">
            <v>No Function</v>
          </cell>
          <cell r="J246" t="str">
            <v>No Driver</v>
          </cell>
          <cell r="K246" t="str">
            <v>SRV_CD</v>
          </cell>
          <cell r="L246" t="str">
            <v>JUR_AA</v>
          </cell>
          <cell r="M246" t="str">
            <v>Software 303</v>
          </cell>
          <cell r="N246" t="str">
            <v>True</v>
          </cell>
          <cell r="O246" t="str">
            <v>Inactive</v>
          </cell>
          <cell r="P246" t="str">
            <v>ORG_W09</v>
          </cell>
        </row>
        <row r="247">
          <cell r="A247" t="str">
            <v>BI_3AH07</v>
          </cell>
          <cell r="B247" t="str">
            <v>3AH07</v>
          </cell>
          <cell r="C247" t="str">
            <v>BI_3AH07 - Long Term Restructuring Future</v>
          </cell>
          <cell r="D247" t="str">
            <v>ER_7126</v>
          </cell>
          <cell r="E247" t="str">
            <v>7126</v>
          </cell>
          <cell r="F247" t="str">
            <v>ER_7126 - Long term Campus Re-Structuring Plan</v>
          </cell>
          <cell r="G247" t="str">
            <v>Campus Repurposing Phase 1</v>
          </cell>
          <cell r="H247" t="str">
            <v>Facilities Capital</v>
          </cell>
          <cell r="I247" t="str">
            <v>Other Function</v>
          </cell>
          <cell r="J247" t="str">
            <v>Performance &amp; Capacity</v>
          </cell>
          <cell r="K247" t="str">
            <v>SRV_CD</v>
          </cell>
          <cell r="L247" t="str">
            <v>JUR_AA</v>
          </cell>
          <cell r="M247" t="str">
            <v>Facilities 390-391</v>
          </cell>
          <cell r="N247" t="str">
            <v>True</v>
          </cell>
          <cell r="O247" t="str">
            <v>Inactive</v>
          </cell>
          <cell r="P247" t="str">
            <v>ORG_H07</v>
          </cell>
        </row>
        <row r="248">
          <cell r="A248" t="str">
            <v>BI_3BH07</v>
          </cell>
          <cell r="B248" t="str">
            <v>3BH07</v>
          </cell>
          <cell r="C248" t="str">
            <v>BI_3BH07 - New Svc Bldg</v>
          </cell>
          <cell r="D248" t="str">
            <v>ER_7131</v>
          </cell>
          <cell r="E248" t="str">
            <v>7131</v>
          </cell>
          <cell r="F248" t="str">
            <v>ER_7131 - COF Long Term Restructuring Plan Phase 2</v>
          </cell>
          <cell r="G248" t="str">
            <v>Campus Repurposing Phase 2</v>
          </cell>
          <cell r="H248" t="str">
            <v>Facilities Capital</v>
          </cell>
          <cell r="I248" t="str">
            <v>Other Function</v>
          </cell>
          <cell r="J248" t="str">
            <v>Performance &amp; Capacity</v>
          </cell>
          <cell r="K248" t="str">
            <v>SRV_CD</v>
          </cell>
          <cell r="L248" t="str">
            <v>JUR_AA</v>
          </cell>
          <cell r="M248" t="str">
            <v>Facilities 390-391</v>
          </cell>
          <cell r="N248" t="str">
            <v>True</v>
          </cell>
          <cell r="O248" t="str">
            <v>Active</v>
          </cell>
          <cell r="P248" t="str">
            <v>ORG_H07</v>
          </cell>
        </row>
        <row r="249">
          <cell r="A249" t="str">
            <v>BI_40A54</v>
          </cell>
          <cell r="B249" t="str">
            <v>40A54</v>
          </cell>
          <cell r="C249" t="str">
            <v>BI_40A54 - Community Solar - Boulder Pk</v>
          </cell>
          <cell r="D249" t="str">
            <v>ER_7140</v>
          </cell>
          <cell r="E249" t="str">
            <v>7140</v>
          </cell>
          <cell r="F249" t="str">
            <v>ER_7140 - Community Solar - Boulder Pk</v>
          </cell>
          <cell r="G249" t="str">
            <v>Community Solar - Boulder Park</v>
          </cell>
          <cell r="H249" t="str">
            <v>Other Subfunction</v>
          </cell>
          <cell r="I249" t="str">
            <v>Other Function</v>
          </cell>
          <cell r="J249" t="str">
            <v>No Driver</v>
          </cell>
          <cell r="K249" t="str">
            <v>SRV_CD</v>
          </cell>
          <cell r="L249" t="str">
            <v>JUR_AA</v>
          </cell>
          <cell r="M249" t="str">
            <v>Other Elec Production / Turbines 340-346</v>
          </cell>
          <cell r="N249" t="str">
            <v>False</v>
          </cell>
          <cell r="O249" t="str">
            <v>Inactive</v>
          </cell>
          <cell r="P249" t="str">
            <v>ORG_A54</v>
          </cell>
        </row>
        <row r="250">
          <cell r="A250" t="str">
            <v>BI_40H07</v>
          </cell>
          <cell r="B250" t="str">
            <v>40H07</v>
          </cell>
          <cell r="C250" t="str">
            <v>BI_40H07 - Noxon and Clark Fork Living Facility Remodel</v>
          </cell>
          <cell r="D250" t="str">
            <v>ER_7143</v>
          </cell>
          <cell r="E250" t="str">
            <v>7143</v>
          </cell>
          <cell r="F250" t="str">
            <v>ER_7143 - Noxon and Clark Fork Living Facilty Remodel</v>
          </cell>
          <cell r="G250" t="str">
            <v>Noxon &amp; Clark Fork Living Facilities</v>
          </cell>
          <cell r="H250" t="str">
            <v>Facilities Capital</v>
          </cell>
          <cell r="I250" t="str">
            <v>Other Function</v>
          </cell>
          <cell r="J250" t="str">
            <v>Asset Condition</v>
          </cell>
          <cell r="K250" t="str">
            <v>SRV_ED</v>
          </cell>
          <cell r="L250" t="str">
            <v>JUR_AN</v>
          </cell>
          <cell r="M250" t="str">
            <v>Facilities 390-391</v>
          </cell>
          <cell r="N250" t="str">
            <v>True</v>
          </cell>
          <cell r="O250" t="str">
            <v>Active</v>
          </cell>
          <cell r="P250" t="str">
            <v>ORG_H07</v>
          </cell>
        </row>
        <row r="251">
          <cell r="A251" t="str">
            <v>BI_40J53</v>
          </cell>
          <cell r="B251" t="str">
            <v>40J53</v>
          </cell>
          <cell r="C251" t="str">
            <v>BI_40J53 - Cathodic Protection - Sandpoint</v>
          </cell>
          <cell r="D251" t="str">
            <v>ER_3004</v>
          </cell>
          <cell r="E251" t="str">
            <v>3004</v>
          </cell>
          <cell r="F251" t="str">
            <v>ER_3004 - Cathodic Protection-Minor Blanket</v>
          </cell>
          <cell r="G251" t="str">
            <v>Gas Cathodic Protection Program</v>
          </cell>
          <cell r="H251" t="str">
            <v>Gas Subfunction</v>
          </cell>
          <cell r="I251" t="str">
            <v>Gas</v>
          </cell>
          <cell r="J251" t="str">
            <v>Mandatory &amp; Compliance</v>
          </cell>
          <cell r="K251" t="str">
            <v>SRV_GD</v>
          </cell>
          <cell r="L251" t="str">
            <v>JUR_ID</v>
          </cell>
          <cell r="M251" t="str">
            <v>Gas Distribution 374-387</v>
          </cell>
          <cell r="N251" t="str">
            <v>False</v>
          </cell>
          <cell r="O251" t="str">
            <v>Active</v>
          </cell>
          <cell r="P251" t="str">
            <v>ORG_J53</v>
          </cell>
        </row>
        <row r="252">
          <cell r="A252" t="str">
            <v>BI_40K51</v>
          </cell>
          <cell r="B252" t="str">
            <v>40K51</v>
          </cell>
          <cell r="C252" t="str">
            <v>BI_40K51 - Transportation Equipment-GD.AA</v>
          </cell>
          <cell r="D252" t="str">
            <v>ER_7000</v>
          </cell>
          <cell r="E252" t="str">
            <v>7000</v>
          </cell>
          <cell r="F252" t="str">
            <v>ER_7000 - Transportation Equip</v>
          </cell>
          <cell r="G252" t="str">
            <v>Fleet Services Capital Plan</v>
          </cell>
          <cell r="H252" t="str">
            <v>Other Subfunction</v>
          </cell>
          <cell r="I252" t="str">
            <v>Other Function</v>
          </cell>
          <cell r="J252" t="str">
            <v>Asset Condition</v>
          </cell>
          <cell r="K252" t="str">
            <v>SRV_GD</v>
          </cell>
          <cell r="L252" t="str">
            <v>JUR_AA</v>
          </cell>
          <cell r="M252" t="str">
            <v>Transportation and Tools 392 / 396</v>
          </cell>
          <cell r="N252" t="str">
            <v>False</v>
          </cell>
          <cell r="O252" t="str">
            <v>Active</v>
          </cell>
          <cell r="P252" t="str">
            <v>ORG_K51</v>
          </cell>
        </row>
        <row r="253">
          <cell r="A253" t="str">
            <v>BI_40W09</v>
          </cell>
          <cell r="B253" t="str">
            <v>40W09</v>
          </cell>
          <cell r="C253" t="str">
            <v>BI_40W09 - ET PPM System</v>
          </cell>
          <cell r="D253" t="str">
            <v>ER_5140</v>
          </cell>
          <cell r="E253" t="str">
            <v>5140</v>
          </cell>
          <cell r="F253" t="str">
            <v>ER_5140 - Project Portfolio Management System</v>
          </cell>
          <cell r="G253" t="str">
            <v>Regular Capital - Pre Business Case</v>
          </cell>
          <cell r="H253" t="str">
            <v>No Subfunction</v>
          </cell>
          <cell r="I253" t="str">
            <v>No Function</v>
          </cell>
          <cell r="J253" t="str">
            <v>No Driver</v>
          </cell>
          <cell r="K253" t="str">
            <v>SRV_CD</v>
          </cell>
          <cell r="L253" t="str">
            <v>JUR_AA</v>
          </cell>
          <cell r="M253" t="str">
            <v>Software 303</v>
          </cell>
          <cell r="N253" t="str">
            <v>True</v>
          </cell>
          <cell r="O253" t="str">
            <v>Inactive</v>
          </cell>
          <cell r="P253" t="str">
            <v>ORG_W09</v>
          </cell>
        </row>
        <row r="254">
          <cell r="A254" t="str">
            <v>BI_41E55</v>
          </cell>
          <cell r="B254" t="str">
            <v>41E55</v>
          </cell>
          <cell r="C254" t="str">
            <v>BI_41E55 - EIM 2016</v>
          </cell>
          <cell r="D254" t="str">
            <v>ER_7141</v>
          </cell>
          <cell r="E254" t="str">
            <v>7141</v>
          </cell>
          <cell r="F254" t="str">
            <v>ER_7141 - Energy Imbalance Market</v>
          </cell>
          <cell r="G254" t="str">
            <v>Energy Imbalance Market</v>
          </cell>
          <cell r="H254" t="str">
            <v>Other Subfunction</v>
          </cell>
          <cell r="I254" t="str">
            <v>Other Function</v>
          </cell>
          <cell r="J254" t="str">
            <v>Performance &amp; Capacity</v>
          </cell>
          <cell r="K254" t="str">
            <v>SRV_ED</v>
          </cell>
          <cell r="L254" t="str">
            <v>JUR_AN</v>
          </cell>
          <cell r="M254" t="str">
            <v>Software 303</v>
          </cell>
          <cell r="N254" t="str">
            <v>True</v>
          </cell>
          <cell r="O254" t="str">
            <v>Active</v>
          </cell>
          <cell r="P254" t="str">
            <v>ORG_E55</v>
          </cell>
        </row>
        <row r="255">
          <cell r="A255" t="str">
            <v>BI_41H07</v>
          </cell>
          <cell r="B255" t="str">
            <v>41H07</v>
          </cell>
          <cell r="C255" t="str">
            <v>BI_41H07 - Ergonomic Equiptment</v>
          </cell>
          <cell r="D255" t="str">
            <v>ER_7144</v>
          </cell>
          <cell r="E255" t="str">
            <v>7144</v>
          </cell>
          <cell r="F255" t="str">
            <v>ER_7144 - Ergonomic Equipment</v>
          </cell>
          <cell r="G255" t="str">
            <v>Ergonomic Equipment</v>
          </cell>
          <cell r="H255" t="str">
            <v>Other Subfunction</v>
          </cell>
          <cell r="I255" t="str">
            <v>Other Function</v>
          </cell>
          <cell r="J255" t="str">
            <v>Performance &amp; Capacity</v>
          </cell>
          <cell r="K255" t="str">
            <v>SRV_CD</v>
          </cell>
          <cell r="L255" t="str">
            <v>JUR_AA</v>
          </cell>
          <cell r="M255" t="str">
            <v>General 12yr 389 / 393-395 / 397-398</v>
          </cell>
          <cell r="N255" t="str">
            <v>False</v>
          </cell>
          <cell r="O255" t="str">
            <v>Active</v>
          </cell>
          <cell r="P255" t="str">
            <v>ORG_H07</v>
          </cell>
        </row>
        <row r="256">
          <cell r="A256" t="str">
            <v>BI_41K51</v>
          </cell>
          <cell r="B256" t="str">
            <v>41K51</v>
          </cell>
          <cell r="C256" t="str">
            <v>BI_41K51 - Transportation Equipment-GD.AN</v>
          </cell>
          <cell r="D256" t="str">
            <v>ER_7000</v>
          </cell>
          <cell r="E256" t="str">
            <v>7000</v>
          </cell>
          <cell r="F256" t="str">
            <v>ER_7000 - Transportation Equip</v>
          </cell>
          <cell r="G256" t="str">
            <v>Fleet Services Capital Plan</v>
          </cell>
          <cell r="H256" t="str">
            <v>Other Subfunction</v>
          </cell>
          <cell r="I256" t="str">
            <v>Other Function</v>
          </cell>
          <cell r="J256" t="str">
            <v>Asset Condition</v>
          </cell>
          <cell r="K256" t="str">
            <v>SRV_GD</v>
          </cell>
          <cell r="L256" t="str">
            <v>JUR_AN</v>
          </cell>
          <cell r="M256" t="str">
            <v>Transportation and Tools 392 / 396</v>
          </cell>
          <cell r="N256" t="str">
            <v>False</v>
          </cell>
          <cell r="O256" t="str">
            <v>Active</v>
          </cell>
          <cell r="P256" t="str">
            <v>ORG_K51</v>
          </cell>
        </row>
        <row r="257">
          <cell r="A257" t="str">
            <v>BI_41W01</v>
          </cell>
          <cell r="B257" t="str">
            <v>41W01</v>
          </cell>
          <cell r="C257" t="str">
            <v>BI_41W01 - Energy Delivery Modernization &amp; Operational Effici</v>
          </cell>
          <cell r="D257" t="str">
            <v>ER_5041</v>
          </cell>
          <cell r="E257" t="str">
            <v>5041</v>
          </cell>
          <cell r="F257" t="str">
            <v>ER_5041 - Energy Delivery Modernization &amp; Operational Effici</v>
          </cell>
          <cell r="G257" t="str">
            <v>Energy Delivery Modernization &amp; Operational Efficiency</v>
          </cell>
          <cell r="H257" t="str">
            <v>ET Subfunction</v>
          </cell>
          <cell r="I257" t="str">
            <v>ET</v>
          </cell>
          <cell r="J257" t="str">
            <v>Performance &amp; Capacity</v>
          </cell>
          <cell r="K257" t="str">
            <v>SRV_CD</v>
          </cell>
          <cell r="L257" t="str">
            <v>JUR_AA</v>
          </cell>
          <cell r="M257" t="str">
            <v>Software 303</v>
          </cell>
          <cell r="N257" t="str">
            <v>True</v>
          </cell>
          <cell r="O257" t="str">
            <v>Active</v>
          </cell>
          <cell r="P257" t="str">
            <v>ORG_W09</v>
          </cell>
        </row>
        <row r="258">
          <cell r="A258" t="str">
            <v>BI_41W09</v>
          </cell>
          <cell r="B258" t="str">
            <v>41W09</v>
          </cell>
          <cell r="C258" t="str">
            <v>BI_41W09 - Fixed Asset Acctg System Replacement</v>
          </cell>
          <cell r="D258" t="str">
            <v>ER_5141</v>
          </cell>
          <cell r="E258" t="str">
            <v>5141</v>
          </cell>
          <cell r="F258" t="str">
            <v>ER_5141 - Fixed Asset Acctg System Replacement</v>
          </cell>
          <cell r="G258" t="str">
            <v>Regular Capital - Pre Business Case</v>
          </cell>
          <cell r="H258" t="str">
            <v>No Subfunction</v>
          </cell>
          <cell r="I258" t="str">
            <v>No Function</v>
          </cell>
          <cell r="J258" t="str">
            <v>No Driver</v>
          </cell>
          <cell r="K258" t="str">
            <v>SRV_CD</v>
          </cell>
          <cell r="L258" t="str">
            <v>JUR_AA</v>
          </cell>
          <cell r="M258" t="str">
            <v>Software 303</v>
          </cell>
          <cell r="N258" t="str">
            <v>True</v>
          </cell>
          <cell r="O258" t="str">
            <v>Inactive</v>
          </cell>
          <cell r="P258" t="str">
            <v>ORG_W09</v>
          </cell>
        </row>
        <row r="259">
          <cell r="A259" t="str">
            <v>BI_42C09</v>
          </cell>
          <cell r="B259" t="str">
            <v>42C09</v>
          </cell>
          <cell r="C259" t="str">
            <v>BI_42C09 - Security Compliance</v>
          </cell>
          <cell r="D259" t="str">
            <v>ER_5042</v>
          </cell>
          <cell r="E259" t="str">
            <v>5042</v>
          </cell>
          <cell r="F259" t="str">
            <v>ER_5042 - Security Compliance</v>
          </cell>
          <cell r="G259" t="str">
            <v>Security Compliance</v>
          </cell>
          <cell r="H259" t="str">
            <v>Security Capital</v>
          </cell>
          <cell r="I259" t="str">
            <v>Other Function</v>
          </cell>
          <cell r="J259" t="str">
            <v>Mandatory &amp; Compliance</v>
          </cell>
          <cell r="K259" t="str">
            <v>SRV_CD</v>
          </cell>
          <cell r="L259" t="str">
            <v>JUR_AA</v>
          </cell>
          <cell r="M259" t="str">
            <v>General 5yr 389 / 393-395 / 397-398</v>
          </cell>
          <cell r="N259" t="str">
            <v>True</v>
          </cell>
          <cell r="O259" t="str">
            <v>Active</v>
          </cell>
          <cell r="P259" t="str">
            <v>ORG_C09</v>
          </cell>
        </row>
        <row r="260">
          <cell r="A260" t="str">
            <v>BI_42H07</v>
          </cell>
          <cell r="B260" t="str">
            <v>42H07</v>
          </cell>
          <cell r="C260" t="str">
            <v>BI_42H07 - Clark Fork Engineering Building</v>
          </cell>
          <cell r="D260" t="str">
            <v>ER_7142</v>
          </cell>
          <cell r="E260" t="str">
            <v>7142</v>
          </cell>
          <cell r="F260" t="str">
            <v>ER_7142 - Clark Fork Engineering Building</v>
          </cell>
          <cell r="G260" t="str">
            <v>Clark Fork Engineering Building</v>
          </cell>
          <cell r="H260" t="str">
            <v>Facilities Capital</v>
          </cell>
          <cell r="I260" t="str">
            <v>Other Function</v>
          </cell>
          <cell r="J260" t="str">
            <v>No Driver</v>
          </cell>
          <cell r="K260" t="str">
            <v>SRV_ED</v>
          </cell>
          <cell r="L260" t="str">
            <v>JUR_AN</v>
          </cell>
          <cell r="M260" t="str">
            <v>Facilities 390-391</v>
          </cell>
          <cell r="N260" t="str">
            <v>True</v>
          </cell>
          <cell r="O260" t="str">
            <v>Inactive</v>
          </cell>
          <cell r="P260" t="str">
            <v>ORG_H07</v>
          </cell>
        </row>
        <row r="261">
          <cell r="A261" t="str">
            <v>BI_42K51</v>
          </cell>
          <cell r="B261" t="str">
            <v>42K51</v>
          </cell>
          <cell r="C261" t="str">
            <v>BI_42K51 - Transportation Equipment-GD.ID</v>
          </cell>
          <cell r="D261" t="str">
            <v>ER_7000</v>
          </cell>
          <cell r="E261" t="str">
            <v>7000</v>
          </cell>
          <cell r="F261" t="str">
            <v>ER_7000 - Transportation Equip</v>
          </cell>
          <cell r="G261" t="str">
            <v>Fleet Services Capital Plan</v>
          </cell>
          <cell r="H261" t="str">
            <v>Other Subfunction</v>
          </cell>
          <cell r="I261" t="str">
            <v>Other Function</v>
          </cell>
          <cell r="J261" t="str">
            <v>Asset Condition</v>
          </cell>
          <cell r="K261" t="str">
            <v>SRV_GD</v>
          </cell>
          <cell r="L261" t="str">
            <v>JUR_ID</v>
          </cell>
          <cell r="M261" t="str">
            <v>Transportation and Tools 392 / 396</v>
          </cell>
          <cell r="N261" t="str">
            <v>False</v>
          </cell>
          <cell r="O261" t="str">
            <v>Active</v>
          </cell>
          <cell r="P261" t="str">
            <v>ORG_K51</v>
          </cell>
        </row>
        <row r="262">
          <cell r="A262" t="str">
            <v>BI_42P09</v>
          </cell>
          <cell r="B262" t="str">
            <v>42P09</v>
          </cell>
          <cell r="C262" t="str">
            <v>BI_42P09 - High Voltage Protection Upgrade</v>
          </cell>
          <cell r="D262" t="str">
            <v>ER_5142</v>
          </cell>
          <cell r="E262" t="str">
            <v>5142</v>
          </cell>
          <cell r="F262" t="str">
            <v>ER_5142 - High Voltage Protection Upgrade</v>
          </cell>
          <cell r="G262" t="str">
            <v>High Voltage Protection (HVP) Refresh</v>
          </cell>
          <cell r="H262" t="str">
            <v>ET Subfunction</v>
          </cell>
          <cell r="I262" t="str">
            <v>ET</v>
          </cell>
          <cell r="J262" t="str">
            <v>Mandatory &amp; Compliance</v>
          </cell>
          <cell r="K262" t="str">
            <v>SRV_ED</v>
          </cell>
          <cell r="L262" t="str">
            <v>JUR_AN</v>
          </cell>
          <cell r="M262" t="str">
            <v>General 12yr 389 / 393-395 / 397-398</v>
          </cell>
          <cell r="N262" t="str">
            <v>True</v>
          </cell>
          <cell r="O262" t="str">
            <v>Active</v>
          </cell>
          <cell r="P262" t="str">
            <v>ORG_P99</v>
          </cell>
        </row>
        <row r="263">
          <cell r="A263" t="str">
            <v>BI_43H07</v>
          </cell>
          <cell r="B263" t="str">
            <v>43H07</v>
          </cell>
          <cell r="C263" t="str">
            <v>BI_43H07 - Gas Meter Shop Conversion</v>
          </cell>
          <cell r="D263" t="str">
            <v>ER_7146</v>
          </cell>
          <cell r="E263" t="str">
            <v>7146</v>
          </cell>
          <cell r="F263" t="str">
            <v>ER_7146 - Gas Meter Shop Conversion</v>
          </cell>
          <cell r="G263" t="str">
            <v>Service Building Basement Renovation</v>
          </cell>
          <cell r="H263" t="str">
            <v>Facilities Capital</v>
          </cell>
          <cell r="I263" t="str">
            <v>Other Function</v>
          </cell>
          <cell r="J263" t="str">
            <v>Asset Condition</v>
          </cell>
          <cell r="K263" t="str">
            <v>SRV_CD</v>
          </cell>
          <cell r="L263" t="str">
            <v>JUR_AA</v>
          </cell>
          <cell r="M263" t="str">
            <v>Facilities 390-391</v>
          </cell>
          <cell r="N263" t="str">
            <v>True</v>
          </cell>
          <cell r="O263" t="str">
            <v>Active</v>
          </cell>
          <cell r="P263" t="str">
            <v>ORG_H07</v>
          </cell>
        </row>
        <row r="264">
          <cell r="A264" t="str">
            <v>BI_43K51</v>
          </cell>
          <cell r="B264" t="str">
            <v>43K51</v>
          </cell>
          <cell r="C264" t="str">
            <v>BI_43K51 - Transportation Equipment-GD.WA</v>
          </cell>
          <cell r="D264" t="str">
            <v>ER_7000</v>
          </cell>
          <cell r="E264" t="str">
            <v>7000</v>
          </cell>
          <cell r="F264" t="str">
            <v>ER_7000 - Transportation Equip</v>
          </cell>
          <cell r="G264" t="str">
            <v>Fleet Services Capital Plan</v>
          </cell>
          <cell r="H264" t="str">
            <v>Other Subfunction</v>
          </cell>
          <cell r="I264" t="str">
            <v>Other Function</v>
          </cell>
          <cell r="J264" t="str">
            <v>Asset Condition</v>
          </cell>
          <cell r="K264" t="str">
            <v>SRV_GD</v>
          </cell>
          <cell r="L264" t="str">
            <v>JUR_WA</v>
          </cell>
          <cell r="M264" t="str">
            <v>Transportation and Tools 392 / 396</v>
          </cell>
          <cell r="N264" t="str">
            <v>False</v>
          </cell>
          <cell r="O264" t="str">
            <v>Active</v>
          </cell>
          <cell r="P264" t="str">
            <v>ORG_K51</v>
          </cell>
        </row>
        <row r="265">
          <cell r="A265" t="str">
            <v>BI_43N09</v>
          </cell>
          <cell r="B265" t="str">
            <v>43N09</v>
          </cell>
          <cell r="C265" t="str">
            <v>BI_43N09 - AU.com &amp; AVANet Redevelopment</v>
          </cell>
          <cell r="D265" t="str">
            <v>ER_5143</v>
          </cell>
          <cell r="E265" t="str">
            <v>5143</v>
          </cell>
          <cell r="F265" t="str">
            <v>ER_5143 - AU.com &amp; AVANet Redevelopment</v>
          </cell>
          <cell r="G265" t="str">
            <v>AvistaUtilities.com (AU.com) Redesign</v>
          </cell>
          <cell r="H265" t="str">
            <v>ET Subfunction</v>
          </cell>
          <cell r="I265" t="str">
            <v>ET</v>
          </cell>
          <cell r="J265" t="str">
            <v>Customer Service Quality &amp; Reliability</v>
          </cell>
          <cell r="K265" t="str">
            <v>SRV_CD</v>
          </cell>
          <cell r="L265" t="str">
            <v>JUR_AA</v>
          </cell>
          <cell r="M265" t="str">
            <v>Software 303</v>
          </cell>
          <cell r="N265" t="str">
            <v>True</v>
          </cell>
          <cell r="O265" t="str">
            <v>Active</v>
          </cell>
          <cell r="P265" t="str">
            <v>ORG_W09</v>
          </cell>
        </row>
        <row r="266">
          <cell r="A266" t="str">
            <v>BI_43P09</v>
          </cell>
          <cell r="B266" t="str">
            <v>43P09</v>
          </cell>
          <cell r="C266" t="str">
            <v>BI_43P09 - EIM Modernization and Operational Efficiency</v>
          </cell>
          <cell r="D266" t="str">
            <v>ER_5043</v>
          </cell>
          <cell r="E266" t="str">
            <v>5043</v>
          </cell>
          <cell r="F266" t="str">
            <v>ER_5043 - EIM Modernization and Operational Efficiency</v>
          </cell>
          <cell r="G266" t="str">
            <v>Energy Market Modernization &amp; Operational Efficiency</v>
          </cell>
          <cell r="H266" t="str">
            <v>ET Subfunction</v>
          </cell>
          <cell r="I266" t="str">
            <v>ET</v>
          </cell>
          <cell r="J266" t="str">
            <v>Performance &amp; Capacity</v>
          </cell>
          <cell r="K266" t="str">
            <v>SRV_ED</v>
          </cell>
          <cell r="L266" t="str">
            <v>JUR_AN</v>
          </cell>
          <cell r="M266" t="str">
            <v>Software 303</v>
          </cell>
          <cell r="N266" t="str">
            <v>True</v>
          </cell>
          <cell r="O266" t="str">
            <v>Active</v>
          </cell>
          <cell r="P266" t="str">
            <v>ORG_E55</v>
          </cell>
        </row>
        <row r="267">
          <cell r="A267" t="str">
            <v>BI_44B19</v>
          </cell>
          <cell r="B267" t="str">
            <v>44B19</v>
          </cell>
          <cell r="C267" t="str">
            <v>BI_44B19 - Infrastructure as Code</v>
          </cell>
          <cell r="D267" t="str">
            <v>ER_5044</v>
          </cell>
          <cell r="E267" t="str">
            <v>5044</v>
          </cell>
          <cell r="F267" t="str">
            <v>ER_5044 - Infrastructure as Code</v>
          </cell>
          <cell r="G267" t="str">
            <v>Infrastructure as Code</v>
          </cell>
          <cell r="H267" t="str">
            <v>ET Subfunction</v>
          </cell>
          <cell r="I267" t="str">
            <v>ET</v>
          </cell>
          <cell r="J267" t="str">
            <v>Performance &amp; Capacity</v>
          </cell>
          <cell r="K267" t="str">
            <v>SRV_CD</v>
          </cell>
          <cell r="L267" t="str">
            <v>JUR_AA</v>
          </cell>
          <cell r="M267" t="str">
            <v>Software 303</v>
          </cell>
          <cell r="N267" t="str">
            <v>True</v>
          </cell>
          <cell r="O267" t="str">
            <v>Active</v>
          </cell>
          <cell r="P267" t="str">
            <v>ORG_B19</v>
          </cell>
        </row>
        <row r="268">
          <cell r="A268" t="str">
            <v>BI_44H07</v>
          </cell>
          <cell r="B268" t="str">
            <v>44H07</v>
          </cell>
          <cell r="C268" t="str">
            <v>BI_44H07 - Central 24 HR Operations facility</v>
          </cell>
          <cell r="D268" t="str">
            <v>ER_7147</v>
          </cell>
          <cell r="E268" t="str">
            <v>7147</v>
          </cell>
          <cell r="F268" t="str">
            <v>ER_7147 - Central 24 HR Operations facility</v>
          </cell>
          <cell r="G268" t="str">
            <v>Central 24 HR Operations Facility</v>
          </cell>
          <cell r="H268" t="str">
            <v>Facilities Capital</v>
          </cell>
          <cell r="I268" t="str">
            <v>Other Function</v>
          </cell>
          <cell r="J268" t="str">
            <v>Performance &amp; Capacity</v>
          </cell>
          <cell r="K268" t="str">
            <v>SRV_CD</v>
          </cell>
          <cell r="L268" t="str">
            <v>JUR_AA</v>
          </cell>
          <cell r="M268" t="str">
            <v>Facilities 390-391</v>
          </cell>
          <cell r="N268" t="str">
            <v>True</v>
          </cell>
          <cell r="O268" t="str">
            <v>Active</v>
          </cell>
          <cell r="P268" t="str">
            <v>ORG_H07</v>
          </cell>
        </row>
        <row r="269">
          <cell r="A269" t="str">
            <v>BI_44K51</v>
          </cell>
          <cell r="B269" t="str">
            <v>44K51</v>
          </cell>
          <cell r="C269" t="str">
            <v>BI_44K51 - Transportation Equipment-GD.OR</v>
          </cell>
          <cell r="D269" t="str">
            <v>ER_7000</v>
          </cell>
          <cell r="E269" t="str">
            <v>7000</v>
          </cell>
          <cell r="F269" t="str">
            <v>ER_7000 - Transportation Equip</v>
          </cell>
          <cell r="G269" t="str">
            <v>Fleet Services Capital Plan</v>
          </cell>
          <cell r="H269" t="str">
            <v>Other Subfunction</v>
          </cell>
          <cell r="I269" t="str">
            <v>Other Function</v>
          </cell>
          <cell r="J269" t="str">
            <v>Asset Condition</v>
          </cell>
          <cell r="K269" t="str">
            <v>SRV_GD</v>
          </cell>
          <cell r="L269" t="str">
            <v>JUR_OR</v>
          </cell>
          <cell r="M269" t="str">
            <v>Transportation and Tools 392 / 396</v>
          </cell>
          <cell r="N269" t="str">
            <v>False</v>
          </cell>
          <cell r="O269" t="str">
            <v>Active</v>
          </cell>
          <cell r="P269" t="str">
            <v>ORG_K51</v>
          </cell>
        </row>
        <row r="270">
          <cell r="A270" t="str">
            <v>BI_44N09</v>
          </cell>
          <cell r="B270" t="str">
            <v>44N09</v>
          </cell>
          <cell r="C270" t="str">
            <v>BI_44N09 - Mobility in the Field</v>
          </cell>
          <cell r="D270" t="str">
            <v>ER_5144</v>
          </cell>
          <cell r="E270" t="str">
            <v>5144</v>
          </cell>
          <cell r="F270" t="str">
            <v>ER_5144 - Mobility in the Field</v>
          </cell>
          <cell r="G270" t="str">
            <v>Atlas</v>
          </cell>
          <cell r="H270" t="str">
            <v>ET Subfunction</v>
          </cell>
          <cell r="I270" t="str">
            <v>ET</v>
          </cell>
          <cell r="J270" t="str">
            <v>Asset Condition</v>
          </cell>
          <cell r="K270" t="str">
            <v>SRV_CD</v>
          </cell>
          <cell r="L270" t="str">
            <v>JUR_AA</v>
          </cell>
          <cell r="M270" t="str">
            <v>Software 303</v>
          </cell>
          <cell r="N270" t="str">
            <v>True</v>
          </cell>
          <cell r="O270" t="str">
            <v>Active</v>
          </cell>
          <cell r="P270" t="str">
            <v>ORG_W09</v>
          </cell>
        </row>
        <row r="271">
          <cell r="A271" t="str">
            <v>BI_45E55</v>
          </cell>
          <cell r="B271" t="str">
            <v>45E55</v>
          </cell>
          <cell r="C271" t="str">
            <v>BI_45E55 - Lancaster Plant ISIT Software &amp; Hardware</v>
          </cell>
          <cell r="D271" t="str">
            <v>ER_4145</v>
          </cell>
          <cell r="E271" t="str">
            <v>4145</v>
          </cell>
          <cell r="F271" t="str">
            <v>ER_4145 - Lancaster Plant Generation</v>
          </cell>
          <cell r="G271" t="str">
            <v>Regular Capital - Pre Business Case</v>
          </cell>
          <cell r="H271" t="str">
            <v>No Subfunction</v>
          </cell>
          <cell r="I271" t="str">
            <v>No Function</v>
          </cell>
          <cell r="J271" t="str">
            <v>No Driver</v>
          </cell>
          <cell r="K271" t="str">
            <v>SRV_ED</v>
          </cell>
          <cell r="L271" t="str">
            <v>JUR_AN</v>
          </cell>
          <cell r="M271" t="str">
            <v>General 5yr 389 / 393-395 / 397-398</v>
          </cell>
          <cell r="N271" t="str">
            <v>True</v>
          </cell>
          <cell r="O271" t="str">
            <v>Inactive</v>
          </cell>
          <cell r="P271" t="str">
            <v>ORG_E55</v>
          </cell>
        </row>
        <row r="272">
          <cell r="A272" t="str">
            <v>BI_45N09</v>
          </cell>
          <cell r="B272" t="str">
            <v>45N09</v>
          </cell>
          <cell r="C272" t="str">
            <v>BI_45N09 - Enterprise Electronic Document Storage</v>
          </cell>
          <cell r="D272" t="str">
            <v>ER_5145</v>
          </cell>
          <cell r="E272" t="str">
            <v>5145</v>
          </cell>
          <cell r="F272" t="str">
            <v>ER_5145 - Enterprise Electronic Document Storage</v>
          </cell>
          <cell r="G272" t="str">
            <v>Regular Capital - Pre Business Case</v>
          </cell>
          <cell r="H272" t="str">
            <v>No Subfunction</v>
          </cell>
          <cell r="I272" t="str">
            <v>No Function</v>
          </cell>
          <cell r="J272" t="str">
            <v>No Driver</v>
          </cell>
          <cell r="K272" t="str">
            <v>SRV_CD</v>
          </cell>
          <cell r="L272" t="str">
            <v>JUR_AA</v>
          </cell>
          <cell r="M272" t="str">
            <v>General 5yr 389 / 393-395 / 397-398</v>
          </cell>
          <cell r="N272" t="str">
            <v>True</v>
          </cell>
          <cell r="O272" t="str">
            <v>Inactive</v>
          </cell>
          <cell r="P272" t="str">
            <v>ORG_N09</v>
          </cell>
        </row>
        <row r="273">
          <cell r="A273" t="str">
            <v>BI_46N09</v>
          </cell>
          <cell r="B273" t="str">
            <v>46N09</v>
          </cell>
          <cell r="C273" t="str">
            <v>BI_46N09 - Computer Access for All Employees</v>
          </cell>
          <cell r="D273" t="str">
            <v>ER_5146</v>
          </cell>
          <cell r="E273" t="str">
            <v>5146</v>
          </cell>
          <cell r="F273" t="str">
            <v>ER_5146 - Computer Access for All Employees</v>
          </cell>
          <cell r="G273" t="str">
            <v>Regular Capital - Pre Business Case</v>
          </cell>
          <cell r="H273" t="str">
            <v>No Subfunction</v>
          </cell>
          <cell r="I273" t="str">
            <v>No Function</v>
          </cell>
          <cell r="J273" t="str">
            <v>No Driver</v>
          </cell>
          <cell r="K273" t="str">
            <v>SRV_CD</v>
          </cell>
          <cell r="L273" t="str">
            <v>JUR_AA</v>
          </cell>
          <cell r="M273" t="str">
            <v>General 5yr 389 / 393-395 / 397-398</v>
          </cell>
          <cell r="N273" t="str">
            <v>False</v>
          </cell>
          <cell r="O273" t="str">
            <v>Inactive</v>
          </cell>
          <cell r="P273" t="str">
            <v>ORG_N09</v>
          </cell>
        </row>
        <row r="274">
          <cell r="A274" t="str">
            <v>BI_47C08</v>
          </cell>
          <cell r="B274" t="str">
            <v>47C08</v>
          </cell>
          <cell r="C274" t="str">
            <v>BI_47C08 - Atlas</v>
          </cell>
          <cell r="D274" t="str">
            <v>ER_5147</v>
          </cell>
          <cell r="E274" t="str">
            <v>5147</v>
          </cell>
          <cell r="F274" t="str">
            <v>ER_5147 - Project Atlas</v>
          </cell>
          <cell r="G274" t="str">
            <v>Atlas</v>
          </cell>
          <cell r="H274" t="str">
            <v>ET Subfunction</v>
          </cell>
          <cell r="I274" t="str">
            <v>ET</v>
          </cell>
          <cell r="J274" t="str">
            <v>Asset Condition</v>
          </cell>
          <cell r="K274" t="str">
            <v>SRV_CD</v>
          </cell>
          <cell r="L274" t="str">
            <v>JUR_AA</v>
          </cell>
          <cell r="M274" t="str">
            <v>Software 303</v>
          </cell>
          <cell r="N274" t="str">
            <v>True</v>
          </cell>
          <cell r="O274" t="str">
            <v>Active</v>
          </cell>
          <cell r="P274" t="str">
            <v>ORG_C08</v>
          </cell>
        </row>
        <row r="275">
          <cell r="A275" t="str">
            <v>BI_47N09</v>
          </cell>
          <cell r="B275" t="str">
            <v>47N09</v>
          </cell>
          <cell r="C275" t="str">
            <v>BI_47N09 - Mobile Dispatch Upgrade 9.4</v>
          </cell>
          <cell r="D275" t="str">
            <v>ER_5147</v>
          </cell>
          <cell r="E275" t="str">
            <v>5147</v>
          </cell>
          <cell r="F275" t="str">
            <v>ER_5147 - Project Atlas</v>
          </cell>
          <cell r="G275" t="str">
            <v>Atlas</v>
          </cell>
          <cell r="H275" t="str">
            <v>ET Subfunction</v>
          </cell>
          <cell r="I275" t="str">
            <v>ET</v>
          </cell>
          <cell r="J275" t="str">
            <v>Asset Condition</v>
          </cell>
          <cell r="K275" t="str">
            <v>SRV_CD</v>
          </cell>
          <cell r="L275" t="str">
            <v>JUR_AA</v>
          </cell>
          <cell r="M275" t="str">
            <v>Software 303</v>
          </cell>
          <cell r="N275" t="str">
            <v>True</v>
          </cell>
          <cell r="O275" t="str">
            <v>Active</v>
          </cell>
          <cell r="P275" t="str">
            <v>ORG_P03</v>
          </cell>
        </row>
        <row r="276">
          <cell r="A276" t="str">
            <v>BI_47P00</v>
          </cell>
          <cell r="B276" t="str">
            <v>47P00</v>
          </cell>
          <cell r="C276" t="str">
            <v>BI_47P00 - Mobility in the Field Enhancments - Packages 1-3</v>
          </cell>
          <cell r="D276" t="str">
            <v>ER_5147</v>
          </cell>
          <cell r="E276" t="str">
            <v>5147</v>
          </cell>
          <cell r="F276" t="str">
            <v>ER_5147 - Project Atlas</v>
          </cell>
          <cell r="G276" t="str">
            <v>Atlas</v>
          </cell>
          <cell r="H276" t="str">
            <v>ET Subfunction</v>
          </cell>
          <cell r="I276" t="str">
            <v>ET</v>
          </cell>
          <cell r="J276" t="str">
            <v>Asset Condition</v>
          </cell>
          <cell r="K276" t="str">
            <v>SRV_CD</v>
          </cell>
          <cell r="L276" t="str">
            <v>JUR_AA</v>
          </cell>
          <cell r="M276" t="str">
            <v>Software 303</v>
          </cell>
          <cell r="N276" t="str">
            <v>True</v>
          </cell>
          <cell r="O276" t="str">
            <v>Active</v>
          </cell>
          <cell r="P276" t="str">
            <v>ORG_P03</v>
          </cell>
        </row>
        <row r="277">
          <cell r="A277" t="str">
            <v>BI_47P03</v>
          </cell>
          <cell r="B277" t="str">
            <v>47P03</v>
          </cell>
          <cell r="C277" t="str">
            <v>BI_47P03 - Atlas Contruction Design Tool</v>
          </cell>
          <cell r="D277" t="str">
            <v>ER_5147</v>
          </cell>
          <cell r="E277" t="str">
            <v>5147</v>
          </cell>
          <cell r="F277" t="str">
            <v>ER_5147 - Project Atlas</v>
          </cell>
          <cell r="G277" t="str">
            <v>Atlas</v>
          </cell>
          <cell r="H277" t="str">
            <v>ET Subfunction</v>
          </cell>
          <cell r="I277" t="str">
            <v>ET</v>
          </cell>
          <cell r="J277" t="str">
            <v>Asset Condition</v>
          </cell>
          <cell r="K277" t="str">
            <v>SRV_CD</v>
          </cell>
          <cell r="L277" t="str">
            <v>JUR_AA</v>
          </cell>
          <cell r="M277" t="str">
            <v>Software 303</v>
          </cell>
          <cell r="N277" t="str">
            <v>True</v>
          </cell>
          <cell r="O277" t="str">
            <v>Active</v>
          </cell>
          <cell r="P277" t="str">
            <v>ORG_P03</v>
          </cell>
        </row>
        <row r="278">
          <cell r="A278" t="str">
            <v>BI_47P08</v>
          </cell>
          <cell r="B278" t="str">
            <v>47P08</v>
          </cell>
          <cell r="C278" t="str">
            <v>BI_47P08 - Atlas - Conduit Manager</v>
          </cell>
          <cell r="D278" t="str">
            <v>ER_5147</v>
          </cell>
          <cell r="E278" t="str">
            <v>5147</v>
          </cell>
          <cell r="F278" t="str">
            <v>ER_5147 - Project Atlas</v>
          </cell>
          <cell r="G278" t="str">
            <v>Atlas</v>
          </cell>
          <cell r="H278" t="str">
            <v>ET Subfunction</v>
          </cell>
          <cell r="I278" t="str">
            <v>ET</v>
          </cell>
          <cell r="J278" t="str">
            <v>Asset Condition</v>
          </cell>
          <cell r="K278" t="str">
            <v>SRV_CD</v>
          </cell>
          <cell r="L278" t="str">
            <v>JUR_AA</v>
          </cell>
          <cell r="M278" t="str">
            <v>Software 303</v>
          </cell>
          <cell r="N278" t="str">
            <v>True</v>
          </cell>
          <cell r="O278" t="str">
            <v>Inactive</v>
          </cell>
          <cell r="P278" t="str">
            <v>ORG_P03</v>
          </cell>
        </row>
        <row r="279">
          <cell r="A279" t="str">
            <v>BI_48H07</v>
          </cell>
          <cell r="B279" t="str">
            <v>48H07</v>
          </cell>
          <cell r="C279" t="str">
            <v>BI_48H07 - Facilities Space Build Out &amp; Improvements</v>
          </cell>
          <cell r="D279" t="str">
            <v>ER_7148</v>
          </cell>
          <cell r="E279" t="str">
            <v>7148</v>
          </cell>
          <cell r="F279" t="str">
            <v>ER_7148 - Catalyst Proj Integr Test Fac Tenant Improvements</v>
          </cell>
          <cell r="G279" t="str">
            <v>Catalyst Project – Integrated Test Facility Tenant Improvements</v>
          </cell>
          <cell r="H279" t="str">
            <v>Strategic Subfunction</v>
          </cell>
          <cell r="I279" t="str">
            <v>Other Capital Function</v>
          </cell>
          <cell r="J279" t="str">
            <v>No Driver</v>
          </cell>
          <cell r="K279" t="str">
            <v>SRV_CD</v>
          </cell>
          <cell r="L279" t="str">
            <v>JUR_AA</v>
          </cell>
          <cell r="M279" t="str">
            <v>Facilities 390-391</v>
          </cell>
          <cell r="N279" t="str">
            <v>True</v>
          </cell>
          <cell r="O279" t="str">
            <v>Active</v>
          </cell>
          <cell r="P279" t="str">
            <v>ORG_H07</v>
          </cell>
        </row>
        <row r="280">
          <cell r="A280" t="str">
            <v>BI_48N09</v>
          </cell>
          <cell r="B280" t="str">
            <v>48N09</v>
          </cell>
          <cell r="C280" t="str">
            <v>BI_48N09 - Transmission Outage Management</v>
          </cell>
          <cell r="D280" t="str">
            <v>ER_5148</v>
          </cell>
          <cell r="E280" t="str">
            <v>5148</v>
          </cell>
          <cell r="F280" t="str">
            <v>ER_5148 - Transmission Outage Management</v>
          </cell>
          <cell r="G280" t="str">
            <v>Transmission Outage Management</v>
          </cell>
          <cell r="H280" t="str">
            <v>ET Subfunction</v>
          </cell>
          <cell r="I280" t="str">
            <v>ET</v>
          </cell>
          <cell r="J280" t="str">
            <v>No Driver</v>
          </cell>
          <cell r="K280" t="str">
            <v>SRV_CD</v>
          </cell>
          <cell r="L280" t="str">
            <v>JUR_AA</v>
          </cell>
          <cell r="M280" t="str">
            <v>Software 303</v>
          </cell>
          <cell r="N280" t="str">
            <v>True</v>
          </cell>
          <cell r="O280" t="str">
            <v>Inactive</v>
          </cell>
          <cell r="P280" t="str">
            <v>ORG_W09</v>
          </cell>
        </row>
        <row r="281">
          <cell r="A281" t="str">
            <v>BI_49H07</v>
          </cell>
          <cell r="B281" t="str">
            <v>49H07</v>
          </cell>
          <cell r="C281" t="str">
            <v>BI_49H07 - Corporate and Craft Training building</v>
          </cell>
          <cell r="D281" t="str">
            <v>ER_7149</v>
          </cell>
          <cell r="E281" t="str">
            <v>7149</v>
          </cell>
          <cell r="F281" t="str">
            <v>ER_7149 - Corporate and Craft Training building</v>
          </cell>
          <cell r="G281" t="str">
            <v>Corporate and Craft Training</v>
          </cell>
          <cell r="H281" t="str">
            <v>Facilities Capital</v>
          </cell>
          <cell r="I281" t="str">
            <v>Other Function</v>
          </cell>
          <cell r="J281" t="str">
            <v>Performance &amp; Capacity</v>
          </cell>
          <cell r="K281" t="str">
            <v>SRV_CD</v>
          </cell>
          <cell r="L281" t="str">
            <v>JUR_AA</v>
          </cell>
          <cell r="M281" t="str">
            <v>Facilities 390-391</v>
          </cell>
          <cell r="N281" t="str">
            <v>True</v>
          </cell>
          <cell r="O281" t="str">
            <v>Active</v>
          </cell>
          <cell r="P281" t="str">
            <v>ORG_H07</v>
          </cell>
        </row>
        <row r="282">
          <cell r="A282" t="str">
            <v>BI_49N09</v>
          </cell>
          <cell r="B282" t="str">
            <v>49N09</v>
          </cell>
          <cell r="C282" t="str">
            <v>BI_49N09 - Financial Forecast Model</v>
          </cell>
          <cell r="D282" t="str">
            <v>ER_5149</v>
          </cell>
          <cell r="E282" t="str">
            <v>5149</v>
          </cell>
          <cell r="F282" t="str">
            <v>ER_5149 - Financial Forecast Model</v>
          </cell>
          <cell r="G282" t="str">
            <v>Financial Forecast Model</v>
          </cell>
          <cell r="H282" t="str">
            <v>ET Subfunction</v>
          </cell>
          <cell r="I282" t="str">
            <v>ET</v>
          </cell>
          <cell r="J282" t="str">
            <v>No Driver</v>
          </cell>
          <cell r="K282" t="str">
            <v>SRV_CD</v>
          </cell>
          <cell r="L282" t="str">
            <v>JUR_AA</v>
          </cell>
          <cell r="M282" t="str">
            <v>Software 303</v>
          </cell>
          <cell r="N282" t="str">
            <v>True</v>
          </cell>
          <cell r="O282" t="str">
            <v>Inactive</v>
          </cell>
          <cell r="P282" t="str">
            <v>ORG_W09</v>
          </cell>
        </row>
        <row r="283">
          <cell r="A283" t="str">
            <v>BI_4AH07</v>
          </cell>
          <cell r="B283" t="str">
            <v>4AH07</v>
          </cell>
          <cell r="C283" t="str">
            <v>BI_4AH07 - GPSS and Spokane Construction Renovation</v>
          </cell>
          <cell r="D283" t="str">
            <v>ER_7126</v>
          </cell>
          <cell r="E283" t="str">
            <v>7126</v>
          </cell>
          <cell r="F283" t="str">
            <v>ER_7126 - Long term Campus Re-Structuring Plan</v>
          </cell>
          <cell r="G283" t="str">
            <v>Campus Repurposing Phase 1</v>
          </cell>
          <cell r="H283" t="str">
            <v>Facilities Capital</v>
          </cell>
          <cell r="I283" t="str">
            <v>Other Function</v>
          </cell>
          <cell r="J283" t="str">
            <v>Performance &amp; Capacity</v>
          </cell>
          <cell r="K283" t="str">
            <v>SRV_CD</v>
          </cell>
          <cell r="L283" t="str">
            <v>JUR_AA</v>
          </cell>
          <cell r="M283" t="str">
            <v>Facilities 390-391</v>
          </cell>
          <cell r="N283" t="str">
            <v>True</v>
          </cell>
          <cell r="O283" t="str">
            <v>Inactive</v>
          </cell>
          <cell r="P283" t="str">
            <v>ORG_H07</v>
          </cell>
        </row>
        <row r="284">
          <cell r="A284" t="str">
            <v>BI_4BH07</v>
          </cell>
          <cell r="B284" t="str">
            <v>4BH07</v>
          </cell>
          <cell r="C284" t="str">
            <v>BI_4BH07 - Ross Park Building Renovation</v>
          </cell>
          <cell r="D284" t="str">
            <v>ER_7145</v>
          </cell>
          <cell r="E284" t="str">
            <v>7145</v>
          </cell>
          <cell r="F284" t="str">
            <v>ER_7145 - Ross Park Building Renovation</v>
          </cell>
          <cell r="G284" t="str">
            <v>Ross Park Building Renovation</v>
          </cell>
          <cell r="H284" t="str">
            <v>Facilities Capital</v>
          </cell>
          <cell r="I284" t="str">
            <v>Other Function</v>
          </cell>
          <cell r="J284" t="str">
            <v>Performance &amp; Capacity</v>
          </cell>
          <cell r="K284" t="str">
            <v>SRV_CD</v>
          </cell>
          <cell r="L284" t="str">
            <v>JUR_AA</v>
          </cell>
          <cell r="M284" t="str">
            <v>Facilities 390-391</v>
          </cell>
          <cell r="N284" t="str">
            <v>True</v>
          </cell>
          <cell r="O284" t="str">
            <v>Active</v>
          </cell>
          <cell r="P284" t="str">
            <v>ORG_H07</v>
          </cell>
        </row>
        <row r="285">
          <cell r="A285" t="str">
            <v>BI_50G02</v>
          </cell>
          <cell r="B285" t="str">
            <v>50G02</v>
          </cell>
          <cell r="C285" t="str">
            <v>BI_50G02 - Modular Classroom-Preline School</v>
          </cell>
          <cell r="D285" t="str">
            <v>ER_7050</v>
          </cell>
          <cell r="E285" t="str">
            <v>7050</v>
          </cell>
          <cell r="F285" t="str">
            <v>ER_7050 - Productivity Initiative</v>
          </cell>
          <cell r="G285" t="str">
            <v>Productivity</v>
          </cell>
          <cell r="H285" t="str">
            <v>Productivity Subfunction</v>
          </cell>
          <cell r="I285" t="str">
            <v>Other Capital Function</v>
          </cell>
          <cell r="J285" t="str">
            <v>No Driver</v>
          </cell>
          <cell r="K285" t="str">
            <v>SRV_CD</v>
          </cell>
          <cell r="L285" t="str">
            <v>JUR_AA</v>
          </cell>
          <cell r="M285" t="str">
            <v>General 12yr 389 / 393-395 / 397-398</v>
          </cell>
          <cell r="N285" t="str">
            <v>True</v>
          </cell>
          <cell r="O285" t="str">
            <v>Inactive</v>
          </cell>
          <cell r="P285" t="str">
            <v>ORG_G02</v>
          </cell>
        </row>
        <row r="286">
          <cell r="A286" t="str">
            <v>BI_50H07</v>
          </cell>
          <cell r="B286" t="str">
            <v>50H07</v>
          </cell>
          <cell r="C286" t="str">
            <v>BI_50H07 - Corpprate Campus Exterior Wellness &amp; Safety</v>
          </cell>
          <cell r="D286" t="str">
            <v>ER_7150</v>
          </cell>
          <cell r="E286" t="str">
            <v>7150</v>
          </cell>
          <cell r="F286" t="str">
            <v>ER_7150 - Corpprate Campus Exterior Wellness &amp; Safety</v>
          </cell>
          <cell r="G286" t="str">
            <v>Corporate Campus Exterior Wellness-Safety</v>
          </cell>
          <cell r="H286" t="str">
            <v>Facilities Capital</v>
          </cell>
          <cell r="I286" t="str">
            <v>Other Function</v>
          </cell>
          <cell r="J286" t="str">
            <v>Performance &amp; Capacity</v>
          </cell>
          <cell r="K286" t="str">
            <v>SRV_CD</v>
          </cell>
          <cell r="L286" t="str">
            <v>JUR_AA</v>
          </cell>
          <cell r="M286" t="str">
            <v>Facilities 390-391</v>
          </cell>
          <cell r="N286" t="str">
            <v>True</v>
          </cell>
          <cell r="O286" t="str">
            <v>Active</v>
          </cell>
          <cell r="P286" t="str">
            <v>ORG_H07</v>
          </cell>
        </row>
        <row r="287">
          <cell r="A287" t="str">
            <v>BI_50K51</v>
          </cell>
          <cell r="B287" t="str">
            <v>50K51</v>
          </cell>
          <cell r="C287" t="str">
            <v>BI_50K51 - 2004 Productivity Initiative</v>
          </cell>
          <cell r="D287" t="str">
            <v>ER_7050</v>
          </cell>
          <cell r="E287" t="str">
            <v>7050</v>
          </cell>
          <cell r="F287" t="str">
            <v>ER_7050 - Productivity Initiative</v>
          </cell>
          <cell r="G287" t="str">
            <v>Productivity</v>
          </cell>
          <cell r="H287" t="str">
            <v>Productivity Subfunction</v>
          </cell>
          <cell r="I287" t="str">
            <v>Other Capital Function</v>
          </cell>
          <cell r="J287" t="str">
            <v>No Driver</v>
          </cell>
          <cell r="K287" t="str">
            <v>SRV_CD</v>
          </cell>
          <cell r="L287" t="str">
            <v>JUR_AA</v>
          </cell>
          <cell r="M287" t="str">
            <v>General 12yr 389 / 393-395 / 397-398</v>
          </cell>
          <cell r="N287" t="str">
            <v>False</v>
          </cell>
          <cell r="O287" t="str">
            <v>Inactive</v>
          </cell>
          <cell r="P287" t="str">
            <v>ORG_K51</v>
          </cell>
        </row>
        <row r="288">
          <cell r="A288" t="str">
            <v>BI_50Z08</v>
          </cell>
          <cell r="B288" t="str">
            <v>50Z08</v>
          </cell>
          <cell r="C288" t="str">
            <v>BI_50Z08 - AMR Web Presentment</v>
          </cell>
          <cell r="D288" t="str">
            <v>ER_5150</v>
          </cell>
          <cell r="E288" t="str">
            <v>5150</v>
          </cell>
          <cell r="F288" t="str">
            <v>ER_5150 - AMR Web Presentment</v>
          </cell>
          <cell r="G288" t="str">
            <v>AMR Web Presentment</v>
          </cell>
          <cell r="H288" t="str">
            <v>T&amp;D Engineering</v>
          </cell>
          <cell r="I288" t="str">
            <v>T&amp;D</v>
          </cell>
          <cell r="J288" t="str">
            <v>No Driver</v>
          </cell>
          <cell r="K288" t="str">
            <v>SRV_CD</v>
          </cell>
          <cell r="L288" t="str">
            <v>JUR_ID</v>
          </cell>
          <cell r="M288" t="str">
            <v>Software 303</v>
          </cell>
          <cell r="N288" t="str">
            <v>True</v>
          </cell>
          <cell r="O288" t="str">
            <v>Active</v>
          </cell>
          <cell r="P288" t="str">
            <v>ORG_Z08</v>
          </cell>
        </row>
        <row r="289">
          <cell r="A289" t="str">
            <v>BI_51H07</v>
          </cell>
          <cell r="B289" t="str">
            <v>51H07</v>
          </cell>
          <cell r="C289" t="str">
            <v>BI_51H07 - Facilities Space Build Out &amp; Improvements (7060)</v>
          </cell>
          <cell r="D289" t="str">
            <v>ER_7060</v>
          </cell>
          <cell r="E289" t="str">
            <v>7060</v>
          </cell>
          <cell r="F289" t="str">
            <v>ER_7060 - Strategic Initiatives</v>
          </cell>
          <cell r="G289" t="str">
            <v>Strategic Initiatives</v>
          </cell>
          <cell r="H289" t="str">
            <v>Strategic Subfunction</v>
          </cell>
          <cell r="I289" t="str">
            <v>Other Capital Function</v>
          </cell>
          <cell r="J289" t="str">
            <v>No Driver</v>
          </cell>
          <cell r="K289" t="str">
            <v>SRV_CD</v>
          </cell>
          <cell r="L289" t="str">
            <v>JUR_AA</v>
          </cell>
          <cell r="M289" t="str">
            <v>Facilities 390-391</v>
          </cell>
          <cell r="N289" t="str">
            <v>True</v>
          </cell>
          <cell r="O289" t="str">
            <v>Active</v>
          </cell>
          <cell r="P289" t="str">
            <v>ORG_H07</v>
          </cell>
        </row>
        <row r="290">
          <cell r="A290" t="str">
            <v>BI_51N09</v>
          </cell>
          <cell r="B290" t="str">
            <v>51N09</v>
          </cell>
          <cell r="C290" t="str">
            <v>BI_51N09 - Customer Facing Technology</v>
          </cell>
          <cell r="D290" t="str">
            <v>ER_5151</v>
          </cell>
          <cell r="E290" t="str">
            <v>5151</v>
          </cell>
          <cell r="F290" t="str">
            <v>ER_5151 - Customer Facing Technology</v>
          </cell>
          <cell r="G290" t="str">
            <v>Customer Facing Technology Program</v>
          </cell>
          <cell r="H290" t="str">
            <v>ET Subfunction</v>
          </cell>
          <cell r="I290" t="str">
            <v>ET</v>
          </cell>
          <cell r="J290" t="str">
            <v>Customer Service Quality &amp; Reliability</v>
          </cell>
          <cell r="K290" t="str">
            <v>SRV_CD</v>
          </cell>
          <cell r="L290" t="str">
            <v>JUR_AA</v>
          </cell>
          <cell r="M290" t="str">
            <v>Software 303</v>
          </cell>
          <cell r="N290" t="str">
            <v>True</v>
          </cell>
          <cell r="O290" t="str">
            <v>Active</v>
          </cell>
          <cell r="P290" t="str">
            <v>ORG_W09</v>
          </cell>
        </row>
        <row r="291">
          <cell r="A291" t="str">
            <v>BI_52A50</v>
          </cell>
          <cell r="B291" t="str">
            <v>52A50</v>
          </cell>
          <cell r="C291" t="str">
            <v>BI_52A50 - Failure of Electric Plant/ - System</v>
          </cell>
          <cell r="D291" t="str">
            <v>ER_2059</v>
          </cell>
          <cell r="E291" t="str">
            <v>2059</v>
          </cell>
          <cell r="F291" t="str">
            <v>ER_2059 - Failed Electric Dist Plant-Storm</v>
          </cell>
          <cell r="G291" t="str">
            <v>Electric Storm</v>
          </cell>
          <cell r="H291" t="str">
            <v>T&amp;D Operations</v>
          </cell>
          <cell r="I291" t="str">
            <v>T&amp;D</v>
          </cell>
          <cell r="J291" t="str">
            <v>Failed Plant &amp; Operations</v>
          </cell>
          <cell r="K291" t="str">
            <v>SRV_ED</v>
          </cell>
          <cell r="L291" t="str">
            <v>JUR_AN</v>
          </cell>
          <cell r="M291" t="str">
            <v>Elec Distribution 360-373</v>
          </cell>
          <cell r="N291" t="str">
            <v>False</v>
          </cell>
          <cell r="O291" t="str">
            <v>Inactive</v>
          </cell>
          <cell r="P291" t="str">
            <v>ORG_A50</v>
          </cell>
        </row>
        <row r="292">
          <cell r="A292" t="str">
            <v>BI_52N09</v>
          </cell>
          <cell r="B292" t="str">
            <v>52N09</v>
          </cell>
          <cell r="C292" t="str">
            <v>BI_52N09 - Payment Card Industry (PCI)</v>
          </cell>
          <cell r="D292" t="str">
            <v>ER_5152</v>
          </cell>
          <cell r="E292" t="str">
            <v>5152</v>
          </cell>
          <cell r="F292" t="str">
            <v>ER_5152 - Payment Card Industry (PCI)</v>
          </cell>
          <cell r="G292" t="str">
            <v>Payment Card Industry Compliance (PCI)</v>
          </cell>
          <cell r="H292" t="str">
            <v>Security Capital</v>
          </cell>
          <cell r="I292" t="str">
            <v>Other Function</v>
          </cell>
          <cell r="J292" t="str">
            <v>Mandatory &amp; Compliance</v>
          </cell>
          <cell r="K292" t="str">
            <v>SRV_CD</v>
          </cell>
          <cell r="L292" t="str">
            <v>JUR_AA</v>
          </cell>
          <cell r="M292" t="str">
            <v>General 5yr 389 / 393-395 / 397-398</v>
          </cell>
          <cell r="N292" t="str">
            <v>True</v>
          </cell>
          <cell r="O292" t="str">
            <v>Active</v>
          </cell>
          <cell r="P292" t="str">
            <v>ORG_P99</v>
          </cell>
        </row>
        <row r="293">
          <cell r="A293" t="str">
            <v>BI_53N09</v>
          </cell>
          <cell r="B293" t="str">
            <v>53N09</v>
          </cell>
          <cell r="C293" t="str">
            <v>BI_53N09 - CIP v5 Transition - Cyber Asset Electronic Access</v>
          </cell>
          <cell r="D293" t="str">
            <v>ER_5153</v>
          </cell>
          <cell r="E293" t="str">
            <v>5153</v>
          </cell>
          <cell r="F293" t="str">
            <v>ER_5153 - CIP v5 Transition - Cyber Asset Electronic Access</v>
          </cell>
          <cell r="G293" t="str">
            <v>CIP v5 Transition - Cyber Asset Electronic Access</v>
          </cell>
          <cell r="H293" t="str">
            <v>Security Capital</v>
          </cell>
          <cell r="I293" t="str">
            <v>Other Function</v>
          </cell>
          <cell r="J293" t="str">
            <v>Mandatory &amp; Compliance</v>
          </cell>
          <cell r="K293" t="str">
            <v>SRV_CD</v>
          </cell>
          <cell r="L293" t="str">
            <v>JUR_AA</v>
          </cell>
          <cell r="M293" t="str">
            <v>General 12yr 389 / 393-395 / 397-398</v>
          </cell>
          <cell r="N293" t="str">
            <v>True</v>
          </cell>
          <cell r="O293" t="str">
            <v>Active</v>
          </cell>
          <cell r="P293" t="str">
            <v>ORG_P99</v>
          </cell>
        </row>
        <row r="294">
          <cell r="A294" t="str">
            <v>BI_54N09</v>
          </cell>
          <cell r="B294" t="str">
            <v>54N09</v>
          </cell>
          <cell r="C294" t="str">
            <v>BI_54N09 - CIP 14v1 - High Impact Assets</v>
          </cell>
          <cell r="D294" t="str">
            <v>ER_5154</v>
          </cell>
          <cell r="E294" t="str">
            <v>5154</v>
          </cell>
          <cell r="F294" t="str">
            <v>ER_5154 - CIP 14v1 - High Impact Assets</v>
          </cell>
          <cell r="G294" t="str">
            <v>CIP 14 v1 - High Impact Assets</v>
          </cell>
          <cell r="H294" t="str">
            <v>Security Capital</v>
          </cell>
          <cell r="I294" t="str">
            <v>Other Function</v>
          </cell>
          <cell r="J294" t="str">
            <v>Mandatory &amp; Compliance</v>
          </cell>
          <cell r="K294" t="str">
            <v>SRV_CD</v>
          </cell>
          <cell r="L294" t="str">
            <v>JUR_AA</v>
          </cell>
          <cell r="M294" t="str">
            <v>General 12yr 389 / 393-395 / 397-398</v>
          </cell>
          <cell r="N294" t="str">
            <v>True</v>
          </cell>
          <cell r="O294" t="str">
            <v>Active</v>
          </cell>
          <cell r="P294" t="str">
            <v>ORG_P99</v>
          </cell>
        </row>
        <row r="295">
          <cell r="A295" t="str">
            <v>BI_55K51</v>
          </cell>
          <cell r="B295" t="str">
            <v>55K51</v>
          </cell>
          <cell r="C295" t="str">
            <v>BI_55K51 - 2005 Productivity Initiative</v>
          </cell>
          <cell r="D295" t="str">
            <v>ER_7050</v>
          </cell>
          <cell r="E295" t="str">
            <v>7050</v>
          </cell>
          <cell r="F295" t="str">
            <v>ER_7050 - Productivity Initiative</v>
          </cell>
          <cell r="G295" t="str">
            <v>Productivity</v>
          </cell>
          <cell r="H295" t="str">
            <v>Productivity Subfunction</v>
          </cell>
          <cell r="I295" t="str">
            <v>Other Capital Function</v>
          </cell>
          <cell r="J295" t="str">
            <v>No Driver</v>
          </cell>
          <cell r="K295" t="str">
            <v>SRV_CD</v>
          </cell>
          <cell r="L295" t="str">
            <v>JUR_AA</v>
          </cell>
          <cell r="M295" t="str">
            <v>General 12yr 389 / 393-395 / 397-398</v>
          </cell>
          <cell r="N295" t="str">
            <v>False</v>
          </cell>
          <cell r="O295" t="str">
            <v>Inactive</v>
          </cell>
          <cell r="P295" t="str">
            <v>ORG_K51</v>
          </cell>
        </row>
        <row r="296">
          <cell r="A296" t="str">
            <v>BI_55N09</v>
          </cell>
          <cell r="B296" t="str">
            <v>55N09</v>
          </cell>
          <cell r="C296" t="str">
            <v>BI_55N09 - Data Center Compute and Storage Systems</v>
          </cell>
          <cell r="D296" t="str">
            <v>ER_5155</v>
          </cell>
          <cell r="E296" t="str">
            <v>5155</v>
          </cell>
          <cell r="F296" t="str">
            <v>ER_5155 - Data Center Compute and Storage Systems</v>
          </cell>
          <cell r="G296" t="str">
            <v>Data Center Compute and Storage Systems</v>
          </cell>
          <cell r="H296" t="str">
            <v>ET Subfunction</v>
          </cell>
          <cell r="I296" t="str">
            <v>ET</v>
          </cell>
          <cell r="J296" t="str">
            <v>Performance &amp; Capacity</v>
          </cell>
          <cell r="K296" t="str">
            <v>SRV_CD</v>
          </cell>
          <cell r="L296" t="str">
            <v>JUR_AA</v>
          </cell>
          <cell r="M296" t="str">
            <v>General 5yr 389 / 393-395 / 397-398</v>
          </cell>
          <cell r="N296" t="str">
            <v>True</v>
          </cell>
          <cell r="O296" t="str">
            <v>Active</v>
          </cell>
          <cell r="P296" t="str">
            <v>ORG_P99</v>
          </cell>
        </row>
        <row r="297">
          <cell r="A297" t="str">
            <v>BI_56H07</v>
          </cell>
          <cell r="B297" t="str">
            <v>56H07</v>
          </cell>
          <cell r="C297" t="str">
            <v>BI_56H07 - Clarkston Property Development</v>
          </cell>
          <cell r="D297" t="str">
            <v>ER_7156</v>
          </cell>
          <cell r="E297" t="str">
            <v>7156</v>
          </cell>
          <cell r="F297" t="str">
            <v>ER_7156 - Clarkston Property Development</v>
          </cell>
          <cell r="G297" t="str">
            <v>Clarkston Property Development</v>
          </cell>
          <cell r="H297" t="str">
            <v>Facilities Capital</v>
          </cell>
          <cell r="I297" t="str">
            <v>Other Function</v>
          </cell>
          <cell r="J297" t="str">
            <v>Performance &amp; Capacity</v>
          </cell>
          <cell r="K297" t="str">
            <v>SRV_CD</v>
          </cell>
          <cell r="L297" t="str">
            <v>JUR_AN</v>
          </cell>
          <cell r="M297" t="str">
            <v>Facilities 390-391</v>
          </cell>
          <cell r="N297" t="str">
            <v>True</v>
          </cell>
          <cell r="O297" t="str">
            <v>Active</v>
          </cell>
          <cell r="P297" t="str">
            <v>ORG_H07</v>
          </cell>
        </row>
        <row r="298">
          <cell r="A298" t="str">
            <v>BI_56K51</v>
          </cell>
          <cell r="B298" t="str">
            <v>56K51</v>
          </cell>
          <cell r="C298" t="str">
            <v>BI_56K51 - 2006 Productivity Initiative</v>
          </cell>
          <cell r="D298" t="str">
            <v>ER_7050</v>
          </cell>
          <cell r="E298" t="str">
            <v>7050</v>
          </cell>
          <cell r="F298" t="str">
            <v>ER_7050 - Productivity Initiative</v>
          </cell>
          <cell r="G298" t="str">
            <v>Productivity</v>
          </cell>
          <cell r="H298" t="str">
            <v>Productivity Subfunction</v>
          </cell>
          <cell r="I298" t="str">
            <v>Other Capital Function</v>
          </cell>
          <cell r="J298" t="str">
            <v>No Driver</v>
          </cell>
          <cell r="K298" t="str">
            <v>SRV_CD</v>
          </cell>
          <cell r="L298" t="str">
            <v>JUR_AA</v>
          </cell>
          <cell r="M298" t="str">
            <v>General 12yr 389 / 393-395 / 397-398</v>
          </cell>
          <cell r="N298" t="str">
            <v>False</v>
          </cell>
          <cell r="O298" t="str">
            <v>Inactive</v>
          </cell>
          <cell r="P298" t="str">
            <v>ORG_K51</v>
          </cell>
        </row>
        <row r="299">
          <cell r="A299" t="str">
            <v>BI_56L08</v>
          </cell>
          <cell r="B299" t="str">
            <v>56L08</v>
          </cell>
          <cell r="C299" t="str">
            <v>BI_56L08 - Transmission Line  Road Move</v>
          </cell>
          <cell r="D299" t="str">
            <v>ER_2056</v>
          </cell>
          <cell r="E299" t="str">
            <v>2056</v>
          </cell>
          <cell r="F299" t="str">
            <v>ER_2056 - Distribution Line Relocations</v>
          </cell>
          <cell r="G299" t="str">
            <v>Elec Relocation and Replacement Program</v>
          </cell>
          <cell r="H299" t="str">
            <v>T&amp;D Operations</v>
          </cell>
          <cell r="I299" t="str">
            <v>T&amp;D</v>
          </cell>
          <cell r="J299" t="str">
            <v>Mandatory &amp; Compliance</v>
          </cell>
          <cell r="K299" t="str">
            <v>SRV_ED</v>
          </cell>
          <cell r="L299" t="str">
            <v>JUR_AN</v>
          </cell>
          <cell r="M299" t="str">
            <v>Elec Distribution 360-373</v>
          </cell>
          <cell r="N299" t="str">
            <v>True</v>
          </cell>
          <cell r="O299" t="str">
            <v>Active</v>
          </cell>
          <cell r="P299" t="str">
            <v>ORG_L08</v>
          </cell>
        </row>
        <row r="300">
          <cell r="A300" t="str">
            <v>BI_56N09</v>
          </cell>
          <cell r="B300" t="str">
            <v>56N09</v>
          </cell>
          <cell r="C300" t="str">
            <v>BI_56N09 - Digital Grid Network Expansion</v>
          </cell>
          <cell r="D300" t="str">
            <v>ER_5156</v>
          </cell>
          <cell r="E300" t="str">
            <v>5156</v>
          </cell>
          <cell r="F300" t="str">
            <v>ER_5156 - Digital Grid Network Expansion</v>
          </cell>
          <cell r="G300" t="str">
            <v>Digital Grid Network</v>
          </cell>
          <cell r="H300" t="str">
            <v>ET Subfunction</v>
          </cell>
          <cell r="I300" t="str">
            <v>ET</v>
          </cell>
          <cell r="J300" t="str">
            <v>Performance &amp; Capacity</v>
          </cell>
          <cell r="K300" t="str">
            <v>SRV_CD</v>
          </cell>
          <cell r="L300" t="str">
            <v>JUR_AA</v>
          </cell>
          <cell r="M300" t="str">
            <v>General 12yr 389 / 393-395 / 397-398</v>
          </cell>
          <cell r="N300" t="str">
            <v>True</v>
          </cell>
          <cell r="O300" t="str">
            <v>Active</v>
          </cell>
          <cell r="P300" t="str">
            <v>ORG_P99</v>
          </cell>
        </row>
        <row r="301">
          <cell r="A301" t="str">
            <v>BI_57H07</v>
          </cell>
          <cell r="B301" t="str">
            <v>57H07</v>
          </cell>
          <cell r="C301" t="str">
            <v>BI_57H07 - Coeur d'Alene Property Development</v>
          </cell>
          <cell r="D301" t="str">
            <v>ER_7157</v>
          </cell>
          <cell r="E301" t="str">
            <v>7157</v>
          </cell>
          <cell r="F301" t="str">
            <v>ER_7157 - Coeur d'Alene Property Development</v>
          </cell>
          <cell r="G301" t="str">
            <v>Coeur d'Alene Property Development</v>
          </cell>
          <cell r="H301" t="str">
            <v>Facilities Capital</v>
          </cell>
          <cell r="I301" t="str">
            <v>Other Function</v>
          </cell>
          <cell r="J301" t="str">
            <v>Performance &amp; Capacity</v>
          </cell>
          <cell r="K301" t="str">
            <v>SRV_CD</v>
          </cell>
          <cell r="L301" t="str">
            <v>JUR_ID</v>
          </cell>
          <cell r="M301" t="str">
            <v>Facilities 390-391</v>
          </cell>
          <cell r="N301" t="str">
            <v>True</v>
          </cell>
          <cell r="O301" t="str">
            <v>Active</v>
          </cell>
          <cell r="P301" t="str">
            <v>ORG_H07</v>
          </cell>
        </row>
        <row r="302">
          <cell r="A302" t="str">
            <v>BI_57K51</v>
          </cell>
          <cell r="B302" t="str">
            <v>57K51</v>
          </cell>
          <cell r="C302" t="str">
            <v>BI_57K51 - 2007 Productivity Initiative</v>
          </cell>
          <cell r="D302" t="str">
            <v>ER_7050</v>
          </cell>
          <cell r="E302" t="str">
            <v>7050</v>
          </cell>
          <cell r="F302" t="str">
            <v>ER_7050 - Productivity Initiative</v>
          </cell>
          <cell r="G302" t="str">
            <v>Productivity</v>
          </cell>
          <cell r="H302" t="str">
            <v>Productivity Subfunction</v>
          </cell>
          <cell r="I302" t="str">
            <v>Other Capital Function</v>
          </cell>
          <cell r="J302" t="str">
            <v>No Driver</v>
          </cell>
          <cell r="K302" t="str">
            <v>SRV_CD</v>
          </cell>
          <cell r="L302" t="str">
            <v>JUR_AA</v>
          </cell>
          <cell r="M302" t="str">
            <v>General 12yr 389 / 393-395 / 397-398</v>
          </cell>
          <cell r="N302" t="str">
            <v>False</v>
          </cell>
          <cell r="O302" t="str">
            <v>Inactive</v>
          </cell>
          <cell r="P302" t="str">
            <v>ORG_K51</v>
          </cell>
        </row>
        <row r="303">
          <cell r="A303" t="str">
            <v>BI_57P03</v>
          </cell>
          <cell r="B303" t="str">
            <v>57P03</v>
          </cell>
          <cell r="C303" t="str">
            <v>BI_57P03 - OMS/ADMS-EDAN</v>
          </cell>
          <cell r="D303" t="str">
            <v>ER_5157</v>
          </cell>
          <cell r="E303" t="str">
            <v>5157</v>
          </cell>
          <cell r="F303" t="str">
            <v>ER_5157 - OMS/ADMS</v>
          </cell>
          <cell r="G303" t="str">
            <v>Outage Management System &amp; Advanced Distribution Management System (OMS &amp; ADMS)</v>
          </cell>
          <cell r="H303" t="str">
            <v>ET Subfunction</v>
          </cell>
          <cell r="I303" t="str">
            <v>ET</v>
          </cell>
          <cell r="J303" t="str">
            <v>Asset Condition</v>
          </cell>
          <cell r="K303" t="str">
            <v>SRV_ED</v>
          </cell>
          <cell r="L303" t="str">
            <v>JUR_AN</v>
          </cell>
          <cell r="M303" t="str">
            <v>General 12yr 389 / 393-395 / 397-398</v>
          </cell>
          <cell r="N303" t="str">
            <v>True</v>
          </cell>
          <cell r="O303" t="str">
            <v>Active</v>
          </cell>
          <cell r="P303" t="str">
            <v>ORG_W09</v>
          </cell>
        </row>
        <row r="304">
          <cell r="A304" t="str">
            <v>BI_58K50</v>
          </cell>
          <cell r="B304" t="str">
            <v>58K50</v>
          </cell>
          <cell r="C304" t="str">
            <v>BI_58K50 - Customer Experience Platform Program</v>
          </cell>
          <cell r="D304" t="str">
            <v>ER_5158</v>
          </cell>
          <cell r="E304" t="str">
            <v>5158</v>
          </cell>
          <cell r="F304" t="str">
            <v>ER_5158 - Customer Experience Platform Program</v>
          </cell>
          <cell r="G304" t="str">
            <v>Customer Experience Platform Program</v>
          </cell>
          <cell r="H304" t="str">
            <v>ET Subfunction</v>
          </cell>
          <cell r="I304" t="str">
            <v>ET</v>
          </cell>
          <cell r="J304" t="str">
            <v>Customer Service Quality &amp; Reliability</v>
          </cell>
          <cell r="K304" t="str">
            <v>SRV_CD</v>
          </cell>
          <cell r="L304" t="str">
            <v>JUR_AA</v>
          </cell>
          <cell r="M304" t="str">
            <v>Software 303</v>
          </cell>
          <cell r="N304" t="str">
            <v>True</v>
          </cell>
          <cell r="O304" t="str">
            <v>Active</v>
          </cell>
          <cell r="P304" t="str">
            <v>ORG_K50</v>
          </cell>
        </row>
        <row r="305">
          <cell r="A305" t="str">
            <v>BI_59P99</v>
          </cell>
          <cell r="B305" t="str">
            <v>59P99</v>
          </cell>
          <cell r="C305" t="str">
            <v>BI_59P99 - NERC CIP Compliance</v>
          </cell>
          <cell r="D305" t="str">
            <v>ER_5159</v>
          </cell>
          <cell r="E305" t="str">
            <v>5159</v>
          </cell>
          <cell r="F305" t="str">
            <v>ER_5159 - NERC CIP Compliance</v>
          </cell>
          <cell r="G305" t="str">
            <v>NERC CIP Compliance</v>
          </cell>
          <cell r="H305" t="str">
            <v>Security Capital</v>
          </cell>
          <cell r="I305" t="str">
            <v>Other Function</v>
          </cell>
          <cell r="J305" t="str">
            <v>Mandatory &amp; Compliance</v>
          </cell>
          <cell r="K305" t="str">
            <v>SRV_CD</v>
          </cell>
          <cell r="L305" t="str">
            <v>JUR_AA</v>
          </cell>
          <cell r="M305" t="str">
            <v>General 5yr 389 / 393-395 / 397-398</v>
          </cell>
          <cell r="N305" t="str">
            <v>True</v>
          </cell>
          <cell r="O305" t="str">
            <v>Active</v>
          </cell>
          <cell r="P305" t="str">
            <v>ORG_P99</v>
          </cell>
        </row>
        <row r="306">
          <cell r="A306" t="str">
            <v>BI_5AH07</v>
          </cell>
          <cell r="B306" t="str">
            <v>5AH07</v>
          </cell>
          <cell r="C306" t="str">
            <v>BI_5AH07 - New Investment Recovery/ Hazmat Building</v>
          </cell>
          <cell r="D306" t="str">
            <v>ER_7126</v>
          </cell>
          <cell r="E306" t="str">
            <v>7126</v>
          </cell>
          <cell r="F306" t="str">
            <v>ER_7126 - Long term Campus Re-Structuring Plan</v>
          </cell>
          <cell r="G306" t="str">
            <v>Campus Repurposing Phase 1</v>
          </cell>
          <cell r="H306" t="str">
            <v>Facilities Capital</v>
          </cell>
          <cell r="I306" t="str">
            <v>Other Function</v>
          </cell>
          <cell r="J306" t="str">
            <v>Performance &amp; Capacity</v>
          </cell>
          <cell r="K306" t="str">
            <v>SRV_CD</v>
          </cell>
          <cell r="L306" t="str">
            <v>JUR_AA</v>
          </cell>
          <cell r="M306" t="str">
            <v>Facilities 390-391</v>
          </cell>
          <cell r="N306" t="str">
            <v>True</v>
          </cell>
          <cell r="O306" t="str">
            <v>Inactive</v>
          </cell>
          <cell r="P306" t="str">
            <v>ORG_H07</v>
          </cell>
        </row>
        <row r="307">
          <cell r="A307" t="str">
            <v>BI_5BH07</v>
          </cell>
          <cell r="B307" t="str">
            <v>5BH07</v>
          </cell>
          <cell r="C307" t="str">
            <v>BI_5BH07 - Parking Garage</v>
          </cell>
          <cell r="D307" t="str">
            <v>ER_7131</v>
          </cell>
          <cell r="E307" t="str">
            <v>7131</v>
          </cell>
          <cell r="F307" t="str">
            <v>ER_7131 - COF Long Term Restructuring Plan Phase 2</v>
          </cell>
          <cell r="G307" t="str">
            <v>Campus Repurposing Phase 2</v>
          </cell>
          <cell r="H307" t="str">
            <v>Facilities Capital</v>
          </cell>
          <cell r="I307" t="str">
            <v>Other Function</v>
          </cell>
          <cell r="J307" t="str">
            <v>Performance &amp; Capacity</v>
          </cell>
          <cell r="K307" t="str">
            <v>SRV_CD</v>
          </cell>
          <cell r="L307" t="str">
            <v>JUR_AA</v>
          </cell>
          <cell r="M307" t="str">
            <v>Facilities 390-391</v>
          </cell>
          <cell r="N307" t="str">
            <v>True</v>
          </cell>
          <cell r="O307" t="str">
            <v>Active</v>
          </cell>
          <cell r="P307" t="str">
            <v>ORG_H07</v>
          </cell>
        </row>
        <row r="308">
          <cell r="A308" t="str">
            <v>BI_5CH07</v>
          </cell>
          <cell r="B308" t="str">
            <v>5CH07</v>
          </cell>
          <cell r="C308" t="str">
            <v>BI_5CH07 - Storage Tanks</v>
          </cell>
          <cell r="D308" t="str">
            <v>ER_7151</v>
          </cell>
          <cell r="E308" t="str">
            <v>7151</v>
          </cell>
          <cell r="F308" t="str">
            <v>ER_7151 - Oil Storage Improvements</v>
          </cell>
          <cell r="G308" t="str">
            <v>Oil Storage Improvements</v>
          </cell>
          <cell r="H308" t="str">
            <v>Other Subfunction</v>
          </cell>
          <cell r="I308" t="str">
            <v>Other Function</v>
          </cell>
          <cell r="J308" t="str">
            <v>Asset Condition</v>
          </cell>
          <cell r="K308" t="str">
            <v>SRV_ED</v>
          </cell>
          <cell r="L308" t="str">
            <v>JUR_WA</v>
          </cell>
          <cell r="M308" t="str">
            <v>Facilities 390-391</v>
          </cell>
          <cell r="N308" t="str">
            <v>True</v>
          </cell>
          <cell r="O308" t="str">
            <v>Active</v>
          </cell>
          <cell r="P308" t="str">
            <v>ORG_H07</v>
          </cell>
        </row>
        <row r="309">
          <cell r="A309" t="str">
            <v>BI_5DH07</v>
          </cell>
          <cell r="B309" t="str">
            <v>5DH07</v>
          </cell>
          <cell r="C309" t="str">
            <v>BI_5DH07 - Oil Storage Facilities Improvements</v>
          </cell>
          <cell r="D309" t="str">
            <v>ER_7151</v>
          </cell>
          <cell r="E309" t="str">
            <v>7151</v>
          </cell>
          <cell r="F309" t="str">
            <v>ER_7151 - Oil Storage Improvements</v>
          </cell>
          <cell r="G309" t="str">
            <v>Oil Storage Improvements</v>
          </cell>
          <cell r="H309" t="str">
            <v>Other Subfunction</v>
          </cell>
          <cell r="I309" t="str">
            <v>Other Function</v>
          </cell>
          <cell r="J309" t="str">
            <v>Asset Condition</v>
          </cell>
          <cell r="K309" t="str">
            <v>SRV_CD</v>
          </cell>
          <cell r="L309" t="str">
            <v>JUR_AA</v>
          </cell>
          <cell r="M309" t="str">
            <v>Facilities 390-391</v>
          </cell>
          <cell r="N309" t="str">
            <v>True</v>
          </cell>
          <cell r="O309" t="str">
            <v>Active</v>
          </cell>
          <cell r="P309" t="str">
            <v>ORG_H07</v>
          </cell>
        </row>
        <row r="310">
          <cell r="A310" t="str">
            <v>BI_60F52</v>
          </cell>
          <cell r="B310" t="str">
            <v>60F52</v>
          </cell>
          <cell r="C310" t="str">
            <v>BI_60F52 - Post Street Signage Lighting</v>
          </cell>
          <cell r="D310" t="str">
            <v>ER_7050</v>
          </cell>
          <cell r="E310" t="str">
            <v>7050</v>
          </cell>
          <cell r="F310" t="str">
            <v>ER_7050 - Productivity Initiative</v>
          </cell>
          <cell r="G310" t="str">
            <v>Productivity</v>
          </cell>
          <cell r="H310" t="str">
            <v>Productivity Subfunction</v>
          </cell>
          <cell r="I310" t="str">
            <v>Other Capital Function</v>
          </cell>
          <cell r="J310" t="str">
            <v>No Driver</v>
          </cell>
          <cell r="K310" t="str">
            <v>SRV_CD</v>
          </cell>
          <cell r="L310" t="str">
            <v>JUR_AA</v>
          </cell>
          <cell r="M310" t="str">
            <v>General 12yr 389 / 393-395 / 397-398</v>
          </cell>
          <cell r="N310" t="str">
            <v>False</v>
          </cell>
          <cell r="O310" t="str">
            <v>Inactive</v>
          </cell>
          <cell r="P310" t="str">
            <v>ORG_F52</v>
          </cell>
        </row>
        <row r="311">
          <cell r="A311" t="str">
            <v>BI_60F55</v>
          </cell>
          <cell r="B311" t="str">
            <v>60F55</v>
          </cell>
          <cell r="C311" t="str">
            <v>BI_60F55 - Productivity Initiative</v>
          </cell>
          <cell r="D311" t="str">
            <v>ER_7050</v>
          </cell>
          <cell r="E311" t="str">
            <v>7050</v>
          </cell>
          <cell r="F311" t="str">
            <v>ER_7050 - Productivity Initiative</v>
          </cell>
          <cell r="G311" t="str">
            <v>Productivity</v>
          </cell>
          <cell r="H311" t="str">
            <v>Productivity Subfunction</v>
          </cell>
          <cell r="I311" t="str">
            <v>Other Capital Function</v>
          </cell>
          <cell r="J311" t="str">
            <v>No Driver</v>
          </cell>
          <cell r="K311" t="str">
            <v>SRV_CD</v>
          </cell>
          <cell r="L311" t="str">
            <v>JUR_AA</v>
          </cell>
          <cell r="M311" t="str">
            <v>General 12yr 389 / 393-395 / 397-398</v>
          </cell>
          <cell r="N311" t="str">
            <v>False</v>
          </cell>
          <cell r="O311" t="str">
            <v>Inactive</v>
          </cell>
          <cell r="P311" t="str">
            <v>ORG_F55</v>
          </cell>
        </row>
        <row r="312">
          <cell r="A312" t="str">
            <v>BI_60G02</v>
          </cell>
          <cell r="B312" t="str">
            <v>60G02</v>
          </cell>
          <cell r="C312" t="str">
            <v>BI_60G02 - Jack Stewart Paving</v>
          </cell>
          <cell r="D312" t="str">
            <v>ER_7050</v>
          </cell>
          <cell r="E312" t="str">
            <v>7050</v>
          </cell>
          <cell r="F312" t="str">
            <v>ER_7050 - Productivity Initiative</v>
          </cell>
          <cell r="G312" t="str">
            <v>Productivity</v>
          </cell>
          <cell r="H312" t="str">
            <v>Productivity Subfunction</v>
          </cell>
          <cell r="I312" t="str">
            <v>Other Capital Function</v>
          </cell>
          <cell r="J312" t="str">
            <v>No Driver</v>
          </cell>
          <cell r="K312" t="str">
            <v>SRV_CD</v>
          </cell>
          <cell r="L312" t="str">
            <v>JUR_AA</v>
          </cell>
          <cell r="M312" t="str">
            <v>General 12yr 389 / 393-395 / 397-398</v>
          </cell>
          <cell r="N312" t="str">
            <v>False</v>
          </cell>
          <cell r="O312" t="str">
            <v>Inactive</v>
          </cell>
          <cell r="P312" t="str">
            <v>ORG_G02</v>
          </cell>
        </row>
        <row r="313">
          <cell r="A313" t="str">
            <v>BI_60P99</v>
          </cell>
          <cell r="B313" t="str">
            <v>60P99</v>
          </cell>
          <cell r="C313" t="str">
            <v>BI_60P99 - Network Backbone Infrastructure</v>
          </cell>
          <cell r="D313" t="str">
            <v>ER_5160</v>
          </cell>
          <cell r="E313" t="str">
            <v>5160</v>
          </cell>
          <cell r="F313" t="str">
            <v>ER_5160 - Network Backbone Infrastructure</v>
          </cell>
          <cell r="G313" t="str">
            <v>Network Backbone</v>
          </cell>
          <cell r="H313" t="str">
            <v>ET Subfunction</v>
          </cell>
          <cell r="I313" t="str">
            <v>ET</v>
          </cell>
          <cell r="J313" t="str">
            <v>Performance &amp; Capacity</v>
          </cell>
          <cell r="K313" t="str">
            <v>SRV_CD</v>
          </cell>
          <cell r="L313" t="str">
            <v>JUR_AA</v>
          </cell>
          <cell r="M313" t="str">
            <v>General 12yr 389 / 393-395 / 397-398</v>
          </cell>
          <cell r="N313" t="str">
            <v>True</v>
          </cell>
          <cell r="O313" t="str">
            <v>Active</v>
          </cell>
          <cell r="P313" t="str">
            <v>ORG_P99</v>
          </cell>
        </row>
        <row r="314">
          <cell r="A314" t="str">
            <v>BI_60W09</v>
          </cell>
          <cell r="B314" t="str">
            <v>60W09</v>
          </cell>
          <cell r="C314" t="str">
            <v>BI_60W09 - Avista Utilities Web Redesign</v>
          </cell>
          <cell r="D314" t="str">
            <v>ER_7050</v>
          </cell>
          <cell r="E314" t="str">
            <v>7050</v>
          </cell>
          <cell r="F314" t="str">
            <v>ER_7050 - Productivity Initiative</v>
          </cell>
          <cell r="G314" t="str">
            <v>Productivity</v>
          </cell>
          <cell r="H314" t="str">
            <v>Productivity Subfunction</v>
          </cell>
          <cell r="I314" t="str">
            <v>Other Capital Function</v>
          </cell>
          <cell r="J314" t="str">
            <v>No Driver</v>
          </cell>
          <cell r="K314" t="str">
            <v>SRV_CD</v>
          </cell>
          <cell r="L314" t="str">
            <v>JUR_AA</v>
          </cell>
          <cell r="M314" t="str">
            <v>General 12yr 389 / 393-395 / 397-398</v>
          </cell>
          <cell r="N314" t="str">
            <v>False</v>
          </cell>
          <cell r="O314" t="str">
            <v>Inactive</v>
          </cell>
          <cell r="P314" t="str">
            <v>ORG_W09</v>
          </cell>
        </row>
        <row r="315">
          <cell r="A315" t="str">
            <v>BI_61A50</v>
          </cell>
          <cell r="B315" t="str">
            <v>61A50</v>
          </cell>
          <cell r="C315" t="str">
            <v>BI_61A50 - WSDOT Franchise Requirements Construction</v>
          </cell>
          <cell r="D315" t="str">
            <v>ER_2061</v>
          </cell>
          <cell r="E315" t="str">
            <v>2061</v>
          </cell>
          <cell r="F315" t="str">
            <v>ER_2061 - WSDOT Franchise Requirements Construction</v>
          </cell>
          <cell r="G315" t="str">
            <v>Elec Relocation and Replacement Program</v>
          </cell>
          <cell r="H315" t="str">
            <v>T&amp;D Operations</v>
          </cell>
          <cell r="I315" t="str">
            <v>T&amp;D</v>
          </cell>
          <cell r="J315" t="str">
            <v>Mandatory &amp; Compliance</v>
          </cell>
          <cell r="K315" t="str">
            <v>SRV_ED</v>
          </cell>
          <cell r="L315" t="str">
            <v>JUR_WA</v>
          </cell>
          <cell r="M315" t="str">
            <v>Elec Distribution 360-373</v>
          </cell>
          <cell r="N315" t="str">
            <v>False</v>
          </cell>
          <cell r="O315" t="str">
            <v>Active</v>
          </cell>
          <cell r="P315" t="str">
            <v>ORG_A50</v>
          </cell>
        </row>
        <row r="316">
          <cell r="A316" t="str">
            <v>BI_61P99</v>
          </cell>
          <cell r="B316" t="str">
            <v>61P99</v>
          </cell>
          <cell r="C316" t="str">
            <v>BI_61P99 - Enterprise Network Infrastructure</v>
          </cell>
          <cell r="D316" t="str">
            <v>ER_5161</v>
          </cell>
          <cell r="E316" t="str">
            <v>5161</v>
          </cell>
          <cell r="F316" t="str">
            <v>ER_5161 - Enterprise Network Infrastructure</v>
          </cell>
          <cell r="G316" t="str">
            <v>Enterprise Network Infrastructure</v>
          </cell>
          <cell r="H316" t="str">
            <v>ET Subfunction</v>
          </cell>
          <cell r="I316" t="str">
            <v>ET</v>
          </cell>
          <cell r="J316" t="str">
            <v>Performance &amp; Capacity</v>
          </cell>
          <cell r="K316" t="str">
            <v>SRV_CD</v>
          </cell>
          <cell r="L316" t="str">
            <v>JUR_AA</v>
          </cell>
          <cell r="M316" t="str">
            <v>General 5yr 389 / 393-395 / 397-398</v>
          </cell>
          <cell r="N316" t="str">
            <v>True</v>
          </cell>
          <cell r="O316" t="str">
            <v>Active</v>
          </cell>
          <cell r="P316" t="str">
            <v>ORG_P99</v>
          </cell>
        </row>
        <row r="317">
          <cell r="A317" t="str">
            <v>BI_61W09</v>
          </cell>
          <cell r="B317" t="str">
            <v>61W09</v>
          </cell>
          <cell r="C317" t="str">
            <v>BI_61W09 - Mobile Locator</v>
          </cell>
          <cell r="D317" t="str">
            <v>ER_7050</v>
          </cell>
          <cell r="E317" t="str">
            <v>7050</v>
          </cell>
          <cell r="F317" t="str">
            <v>ER_7050 - Productivity Initiative</v>
          </cell>
          <cell r="G317" t="str">
            <v>Productivity</v>
          </cell>
          <cell r="H317" t="str">
            <v>Productivity Subfunction</v>
          </cell>
          <cell r="I317" t="str">
            <v>Other Capital Function</v>
          </cell>
          <cell r="J317" t="str">
            <v>No Driver</v>
          </cell>
          <cell r="K317" t="str">
            <v>SRV_CD</v>
          </cell>
          <cell r="L317" t="str">
            <v>JUR_AA</v>
          </cell>
          <cell r="M317" t="str">
            <v>General 12yr 389 / 393-395 / 397-398</v>
          </cell>
          <cell r="N317" t="str">
            <v>False</v>
          </cell>
          <cell r="O317" t="str">
            <v>Inactive</v>
          </cell>
          <cell r="P317" t="str">
            <v>ORG_W09</v>
          </cell>
        </row>
        <row r="318">
          <cell r="A318" t="str">
            <v>BI_62P99</v>
          </cell>
          <cell r="B318" t="str">
            <v>62P99</v>
          </cell>
          <cell r="C318" t="str">
            <v>BI_62P99 - Control and Safety Network Infrastructure</v>
          </cell>
          <cell r="D318" t="str">
            <v>ER_5162</v>
          </cell>
          <cell r="E318" t="str">
            <v>5162</v>
          </cell>
          <cell r="F318" t="str">
            <v>ER_5162 - Control and Safety Network Infrastructure</v>
          </cell>
          <cell r="G318" t="str">
            <v>Control and Safety Network Infrastructure</v>
          </cell>
          <cell r="H318" t="str">
            <v>ET Subfunction</v>
          </cell>
          <cell r="I318" t="str">
            <v>ET</v>
          </cell>
          <cell r="J318" t="str">
            <v>Performance &amp; Capacity</v>
          </cell>
          <cell r="K318" t="str">
            <v>SRV_CD</v>
          </cell>
          <cell r="L318" t="str">
            <v>JUR_AA</v>
          </cell>
          <cell r="M318" t="str">
            <v>General 5yr 389 / 393-395 / 397-398</v>
          </cell>
          <cell r="N318" t="str">
            <v>True</v>
          </cell>
          <cell r="O318" t="str">
            <v>Active</v>
          </cell>
          <cell r="P318" t="str">
            <v>ORG_P99</v>
          </cell>
        </row>
        <row r="319">
          <cell r="A319" t="str">
            <v>BI_63C09</v>
          </cell>
          <cell r="B319" t="str">
            <v>63C09</v>
          </cell>
          <cell r="C319" t="str">
            <v>BI_63C09 - Identity and Access Governance</v>
          </cell>
          <cell r="D319" t="str">
            <v>ER_5163</v>
          </cell>
          <cell r="E319" t="str">
            <v>5163</v>
          </cell>
          <cell r="F319" t="str">
            <v>ER_5163 - Identity and Access Governance</v>
          </cell>
          <cell r="G319" t="str">
            <v>Identity and Access Governance</v>
          </cell>
          <cell r="H319" t="str">
            <v>Security Capital</v>
          </cell>
          <cell r="I319" t="str">
            <v>Other Function</v>
          </cell>
          <cell r="J319" t="str">
            <v>Mandatory &amp; Compliance</v>
          </cell>
          <cell r="K319" t="str">
            <v>SRV_CD</v>
          </cell>
          <cell r="L319" t="str">
            <v>JUR_AA</v>
          </cell>
          <cell r="M319" t="str">
            <v>General 5yr 389 / 393-395 / 397-398</v>
          </cell>
          <cell r="N319" t="str">
            <v>True</v>
          </cell>
          <cell r="O319" t="str">
            <v>Active</v>
          </cell>
          <cell r="P319" t="str">
            <v>ORG_C09</v>
          </cell>
        </row>
        <row r="320">
          <cell r="A320" t="str">
            <v>BI_64T51</v>
          </cell>
          <cell r="B320" t="str">
            <v>64T51</v>
          </cell>
          <cell r="C320" t="str">
            <v>BI_64T51 - Control Zone Mitigation Project</v>
          </cell>
          <cell r="D320" t="str">
            <v>ER_2064</v>
          </cell>
          <cell r="E320" t="str">
            <v>2064</v>
          </cell>
          <cell r="F320" t="str">
            <v>ER_2064 - Control Zone Mitigation Project</v>
          </cell>
          <cell r="G320" t="str">
            <v>Elec Relocation and Replacement Program</v>
          </cell>
          <cell r="H320" t="str">
            <v>T&amp;D Operations</v>
          </cell>
          <cell r="I320" t="str">
            <v>T&amp;D</v>
          </cell>
          <cell r="J320" t="str">
            <v>Mandatory &amp; Compliance</v>
          </cell>
          <cell r="K320" t="str">
            <v>SRV_ED</v>
          </cell>
          <cell r="L320" t="str">
            <v>JUR_WA</v>
          </cell>
          <cell r="M320" t="str">
            <v>Elec Distribution 360-373</v>
          </cell>
          <cell r="N320" t="str">
            <v>False</v>
          </cell>
          <cell r="O320" t="str">
            <v>Active</v>
          </cell>
          <cell r="P320" t="str">
            <v>ORG_T51</v>
          </cell>
        </row>
        <row r="321">
          <cell r="A321" t="str">
            <v>BI_66C51</v>
          </cell>
          <cell r="B321" t="str">
            <v>66C51</v>
          </cell>
          <cell r="C321" t="str">
            <v>BI_66C51 - DREEP:Distribution Reliability &amp; Energy Efficiency Project</v>
          </cell>
          <cell r="D321" t="str">
            <v>ER_2466</v>
          </cell>
          <cell r="E321" t="str">
            <v>2466</v>
          </cell>
          <cell r="F321" t="str">
            <v>ER_2466 - DREEP:Dist Reliability &amp; Energy Efficiency Proj</v>
          </cell>
          <cell r="G321" t="str">
            <v>Regular Capital - Pre Business Case</v>
          </cell>
          <cell r="H321" t="str">
            <v>No Subfunction</v>
          </cell>
          <cell r="I321" t="str">
            <v>No Function</v>
          </cell>
          <cell r="J321" t="str">
            <v>No Driver</v>
          </cell>
          <cell r="K321" t="str">
            <v>SRV_ED</v>
          </cell>
          <cell r="L321" t="str">
            <v>JUR_AN</v>
          </cell>
          <cell r="M321" t="str">
            <v>Elec Distribution 360-373</v>
          </cell>
          <cell r="N321" t="str">
            <v>False</v>
          </cell>
          <cell r="O321" t="str">
            <v>Inactive</v>
          </cell>
          <cell r="P321" t="str">
            <v>ORG_C51</v>
          </cell>
        </row>
        <row r="322">
          <cell r="A322" t="str">
            <v>BI_69R11</v>
          </cell>
          <cell r="B322" t="str">
            <v>69R11</v>
          </cell>
          <cell r="C322" t="str">
            <v>BI_69R11 - Compliance Load Study</v>
          </cell>
          <cell r="D322" t="str">
            <v>ER_2469</v>
          </cell>
          <cell r="E322" t="str">
            <v>2469</v>
          </cell>
          <cell r="F322" t="str">
            <v>ER_2469 - Compliance Load Study</v>
          </cell>
          <cell r="G322" t="str">
            <v>Regular Capital - Pre Business Case</v>
          </cell>
          <cell r="H322" t="str">
            <v>No Subfunction</v>
          </cell>
          <cell r="I322" t="str">
            <v>No Function</v>
          </cell>
          <cell r="J322" t="str">
            <v>No Driver</v>
          </cell>
          <cell r="K322" t="str">
            <v>SRV_ED</v>
          </cell>
          <cell r="L322" t="str">
            <v>JUR_AN</v>
          </cell>
          <cell r="M322" t="str">
            <v>Elec Distribution 360-373</v>
          </cell>
          <cell r="N322" t="str">
            <v>False</v>
          </cell>
          <cell r="O322" t="str">
            <v>Inactive</v>
          </cell>
          <cell r="P322" t="str">
            <v>ORG_R11</v>
          </cell>
        </row>
        <row r="323">
          <cell r="A323" t="str">
            <v>BI_6AH07</v>
          </cell>
          <cell r="B323" t="str">
            <v>6AH07</v>
          </cell>
          <cell r="C323" t="str">
            <v>BI_6AH07 - Warehouse Service Yard and Washbay</v>
          </cell>
          <cell r="D323" t="str">
            <v>ER_7126</v>
          </cell>
          <cell r="E323" t="str">
            <v>7126</v>
          </cell>
          <cell r="F323" t="str">
            <v>ER_7126 - Long term Campus Re-Structuring Plan</v>
          </cell>
          <cell r="G323" t="str">
            <v>Campus Repurposing Phase 1</v>
          </cell>
          <cell r="H323" t="str">
            <v>Facilities Capital</v>
          </cell>
          <cell r="I323" t="str">
            <v>Other Function</v>
          </cell>
          <cell r="J323" t="str">
            <v>Performance &amp; Capacity</v>
          </cell>
          <cell r="K323" t="str">
            <v>SRV_CD</v>
          </cell>
          <cell r="L323" t="str">
            <v>JUR_AA</v>
          </cell>
          <cell r="M323" t="str">
            <v>Facilities 390-391</v>
          </cell>
          <cell r="N323" t="str">
            <v>True</v>
          </cell>
          <cell r="O323" t="str">
            <v>Inactive</v>
          </cell>
          <cell r="P323" t="str">
            <v>ORG_H07</v>
          </cell>
        </row>
        <row r="324">
          <cell r="A324" t="str">
            <v>BI_6BH07</v>
          </cell>
          <cell r="B324" t="str">
            <v>6BH07</v>
          </cell>
          <cell r="C324" t="str">
            <v>BI_6BH07 - Long Term Restructuring Ph 2 Future</v>
          </cell>
          <cell r="D324" t="str">
            <v>ER_7131</v>
          </cell>
          <cell r="E324" t="str">
            <v>7131</v>
          </cell>
          <cell r="F324" t="str">
            <v>ER_7131 - COF Long Term Restructuring Plan Phase 2</v>
          </cell>
          <cell r="G324" t="str">
            <v>Campus Repurposing Phase 2</v>
          </cell>
          <cell r="H324" t="str">
            <v>Facilities Capital</v>
          </cell>
          <cell r="I324" t="str">
            <v>Other Function</v>
          </cell>
          <cell r="J324" t="str">
            <v>Performance &amp; Capacity</v>
          </cell>
          <cell r="K324" t="str">
            <v>SRV_CD</v>
          </cell>
          <cell r="L324" t="str">
            <v>JUR_AA</v>
          </cell>
          <cell r="M324" t="str">
            <v>Facilities 390-391</v>
          </cell>
          <cell r="N324" t="str">
            <v>True</v>
          </cell>
          <cell r="O324" t="str">
            <v>Active</v>
          </cell>
          <cell r="P324" t="str">
            <v>ORG_H07</v>
          </cell>
        </row>
        <row r="325">
          <cell r="A325" t="str">
            <v>BI_70F50</v>
          </cell>
          <cell r="B325" t="str">
            <v>70F50</v>
          </cell>
          <cell r="C325" t="str">
            <v>BI_70F50 - Remote Disconnect Reconnect Project ID/WA</v>
          </cell>
          <cell r="D325" t="str">
            <v>ER_7050</v>
          </cell>
          <cell r="E325" t="str">
            <v>7050</v>
          </cell>
          <cell r="F325" t="str">
            <v>ER_7050 - Productivity Initiative</v>
          </cell>
          <cell r="G325" t="str">
            <v>Productivity</v>
          </cell>
          <cell r="H325" t="str">
            <v>Productivity Subfunction</v>
          </cell>
          <cell r="I325" t="str">
            <v>Other Capital Function</v>
          </cell>
          <cell r="J325" t="str">
            <v>No Driver</v>
          </cell>
          <cell r="K325" t="str">
            <v>SRV_CD</v>
          </cell>
          <cell r="L325" t="str">
            <v>JUR_AA</v>
          </cell>
          <cell r="M325" t="str">
            <v>General 12yr 389 / 393-395 / 397-398</v>
          </cell>
          <cell r="N325" t="str">
            <v>True</v>
          </cell>
          <cell r="O325" t="str">
            <v>Inactive</v>
          </cell>
          <cell r="P325" t="str">
            <v>ORG_F50</v>
          </cell>
        </row>
        <row r="326">
          <cell r="A326" t="str">
            <v>BI_70H07</v>
          </cell>
          <cell r="B326" t="str">
            <v>70H07</v>
          </cell>
          <cell r="C326" t="str">
            <v>BI_70H07 - Mission Campus Yard Storage Improvements</v>
          </cell>
          <cell r="D326" t="str">
            <v>ER_7050</v>
          </cell>
          <cell r="E326" t="str">
            <v>7050</v>
          </cell>
          <cell r="F326" t="str">
            <v>ER_7050 - Productivity Initiative</v>
          </cell>
          <cell r="G326" t="str">
            <v>Productivity</v>
          </cell>
          <cell r="H326" t="str">
            <v>Productivity Subfunction</v>
          </cell>
          <cell r="I326" t="str">
            <v>Other Capital Function</v>
          </cell>
          <cell r="J326" t="str">
            <v>No Driver</v>
          </cell>
          <cell r="K326" t="str">
            <v>SRV_CD</v>
          </cell>
          <cell r="L326" t="str">
            <v>JUR_AA</v>
          </cell>
          <cell r="M326" t="str">
            <v>General 12yr 389 / 393-395 / 397-398</v>
          </cell>
          <cell r="N326" t="str">
            <v>False</v>
          </cell>
          <cell r="O326" t="str">
            <v>Inactive</v>
          </cell>
          <cell r="P326" t="str">
            <v>ORG_H07</v>
          </cell>
        </row>
        <row r="327">
          <cell r="A327" t="str">
            <v>BI_70L53</v>
          </cell>
          <cell r="B327" t="str">
            <v>70L53</v>
          </cell>
          <cell r="C327" t="str">
            <v>BI_70L53 - Coeur d'Alene Staging Facility</v>
          </cell>
          <cell r="D327" t="str">
            <v>ER_7050</v>
          </cell>
          <cell r="E327" t="str">
            <v>7050</v>
          </cell>
          <cell r="F327" t="str">
            <v>ER_7050 - Productivity Initiative</v>
          </cell>
          <cell r="G327" t="str">
            <v>Productivity</v>
          </cell>
          <cell r="H327" t="str">
            <v>Productivity Subfunction</v>
          </cell>
          <cell r="I327" t="str">
            <v>Other Capital Function</v>
          </cell>
          <cell r="J327" t="str">
            <v>No Driver</v>
          </cell>
          <cell r="K327" t="str">
            <v>SRV_CD</v>
          </cell>
          <cell r="L327" t="str">
            <v>JUR_AA</v>
          </cell>
          <cell r="M327" t="str">
            <v>General 12yr 389 / 393-395 / 397-398</v>
          </cell>
          <cell r="N327" t="str">
            <v>False</v>
          </cell>
          <cell r="O327" t="str">
            <v>Inactive</v>
          </cell>
          <cell r="P327" t="str">
            <v>ORG_L53</v>
          </cell>
        </row>
        <row r="328">
          <cell r="A328" t="str">
            <v>BI_70W09</v>
          </cell>
          <cell r="B328" t="str">
            <v>70W09</v>
          </cell>
          <cell r="C328" t="str">
            <v>BI_70W09 - Oracle ADI Replacement-GL Wand</v>
          </cell>
          <cell r="D328" t="str">
            <v>ER_7050</v>
          </cell>
          <cell r="E328" t="str">
            <v>7050</v>
          </cell>
          <cell r="F328" t="str">
            <v>ER_7050 - Productivity Initiative</v>
          </cell>
          <cell r="G328" t="str">
            <v>Productivity</v>
          </cell>
          <cell r="H328" t="str">
            <v>Productivity Subfunction</v>
          </cell>
          <cell r="I328" t="str">
            <v>Other Capital Function</v>
          </cell>
          <cell r="J328" t="str">
            <v>No Driver</v>
          </cell>
          <cell r="K328" t="str">
            <v>SRV_CD</v>
          </cell>
          <cell r="L328" t="str">
            <v>JUR_AA</v>
          </cell>
          <cell r="M328" t="str">
            <v>General 12yr 389 / 393-395 / 397-398</v>
          </cell>
          <cell r="N328" t="str">
            <v>False</v>
          </cell>
          <cell r="O328" t="str">
            <v>Inactive</v>
          </cell>
          <cell r="P328" t="str">
            <v>ORG_W09</v>
          </cell>
        </row>
        <row r="329">
          <cell r="A329" t="str">
            <v>BI_71A52</v>
          </cell>
          <cell r="B329" t="str">
            <v>71A52</v>
          </cell>
          <cell r="C329" t="str">
            <v>BI_71A52 - Structures and Improvements</v>
          </cell>
          <cell r="D329" t="str">
            <v>ER_7001</v>
          </cell>
          <cell r="E329" t="str">
            <v>7001</v>
          </cell>
          <cell r="F329" t="str">
            <v>ER_7001 - Structures &amp; Improv</v>
          </cell>
          <cell r="G329" t="str">
            <v>Structures and Improvements/Furniture</v>
          </cell>
          <cell r="H329" t="str">
            <v>Facilities Capital</v>
          </cell>
          <cell r="I329" t="str">
            <v>Other Function</v>
          </cell>
          <cell r="J329" t="str">
            <v>Asset Condition</v>
          </cell>
          <cell r="K329" t="str">
            <v>SRV_CD</v>
          </cell>
          <cell r="L329" t="str">
            <v>JUR_AA</v>
          </cell>
          <cell r="M329" t="str">
            <v>Facilities 390-391</v>
          </cell>
          <cell r="N329" t="str">
            <v>False</v>
          </cell>
          <cell r="O329" t="str">
            <v>Inactive</v>
          </cell>
          <cell r="P329" t="str">
            <v>ORG_H07</v>
          </cell>
        </row>
        <row r="330">
          <cell r="A330" t="str">
            <v>BI_71A80</v>
          </cell>
          <cell r="B330" t="str">
            <v>71A80</v>
          </cell>
          <cell r="C330" t="str">
            <v>BI_71A80 - Structures and Improvements</v>
          </cell>
          <cell r="D330" t="str">
            <v>ER_7001</v>
          </cell>
          <cell r="E330" t="str">
            <v>7001</v>
          </cell>
          <cell r="F330" t="str">
            <v>ER_7001 - Structures &amp; Improv</v>
          </cell>
          <cell r="G330" t="str">
            <v>Structures and Improvements/Furniture</v>
          </cell>
          <cell r="H330" t="str">
            <v>Facilities Capital</v>
          </cell>
          <cell r="I330" t="str">
            <v>Other Function</v>
          </cell>
          <cell r="J330" t="str">
            <v>Asset Condition</v>
          </cell>
          <cell r="K330" t="str">
            <v>SRV_CD</v>
          </cell>
          <cell r="L330" t="str">
            <v>JUR_AA</v>
          </cell>
          <cell r="M330" t="str">
            <v>Facilities 390-391</v>
          </cell>
          <cell r="N330" t="str">
            <v>False</v>
          </cell>
          <cell r="O330" t="str">
            <v>Inactive</v>
          </cell>
          <cell r="P330" t="str">
            <v>ORG_H07</v>
          </cell>
        </row>
        <row r="331">
          <cell r="A331" t="str">
            <v>BI_71B09</v>
          </cell>
          <cell r="B331" t="str">
            <v>71B09</v>
          </cell>
          <cell r="C331" t="str">
            <v>BI_71B09 - Strutures and Improvements</v>
          </cell>
          <cell r="D331" t="str">
            <v>ER_7001</v>
          </cell>
          <cell r="E331" t="str">
            <v>7001</v>
          </cell>
          <cell r="F331" t="str">
            <v>ER_7001 - Structures &amp; Improv</v>
          </cell>
          <cell r="G331" t="str">
            <v>Structures and Improvements/Furniture</v>
          </cell>
          <cell r="H331" t="str">
            <v>Facilities Capital</v>
          </cell>
          <cell r="I331" t="str">
            <v>Other Function</v>
          </cell>
          <cell r="J331" t="str">
            <v>Asset Condition</v>
          </cell>
          <cell r="K331" t="str">
            <v>SRV_CD</v>
          </cell>
          <cell r="L331" t="str">
            <v>JUR_AA</v>
          </cell>
          <cell r="M331" t="str">
            <v>Facilities 390-391</v>
          </cell>
          <cell r="N331" t="str">
            <v>False</v>
          </cell>
          <cell r="O331" t="str">
            <v>Inactive</v>
          </cell>
          <cell r="P331" t="str">
            <v>ORG_H07</v>
          </cell>
        </row>
        <row r="332">
          <cell r="A332" t="str">
            <v>BI_71B50</v>
          </cell>
          <cell r="B332" t="str">
            <v>71B50</v>
          </cell>
          <cell r="C332" t="str">
            <v>BI_71B50 - Structures &amp; Improvements</v>
          </cell>
          <cell r="D332" t="str">
            <v>ER_7001</v>
          </cell>
          <cell r="E332" t="str">
            <v>7001</v>
          </cell>
          <cell r="F332" t="str">
            <v>ER_7001 - Structures &amp; Improv</v>
          </cell>
          <cell r="G332" t="str">
            <v>Structures and Improvements/Furniture</v>
          </cell>
          <cell r="H332" t="str">
            <v>Facilities Capital</v>
          </cell>
          <cell r="I332" t="str">
            <v>Other Function</v>
          </cell>
          <cell r="J332" t="str">
            <v>Asset Condition</v>
          </cell>
          <cell r="K332" t="str">
            <v>SRV_CD</v>
          </cell>
          <cell r="L332" t="str">
            <v>JUR_AA</v>
          </cell>
          <cell r="M332" t="str">
            <v>Facilities 390-391</v>
          </cell>
          <cell r="N332" t="str">
            <v>False</v>
          </cell>
          <cell r="O332" t="str">
            <v>Inactive</v>
          </cell>
          <cell r="P332" t="str">
            <v>ORG_H07</v>
          </cell>
        </row>
        <row r="333">
          <cell r="A333" t="str">
            <v>BI_71B53</v>
          </cell>
          <cell r="B333" t="str">
            <v>71B53</v>
          </cell>
          <cell r="C333" t="str">
            <v>BI_71B53 - Structure and Improvements</v>
          </cell>
          <cell r="D333" t="str">
            <v>ER_7001</v>
          </cell>
          <cell r="E333" t="str">
            <v>7001</v>
          </cell>
          <cell r="F333" t="str">
            <v>ER_7001 - Structures &amp; Improv</v>
          </cell>
          <cell r="G333" t="str">
            <v>Structures and Improvements/Furniture</v>
          </cell>
          <cell r="H333" t="str">
            <v>Facilities Capital</v>
          </cell>
          <cell r="I333" t="str">
            <v>Other Function</v>
          </cell>
          <cell r="J333" t="str">
            <v>Asset Condition</v>
          </cell>
          <cell r="K333" t="str">
            <v>SRV_CD</v>
          </cell>
          <cell r="L333" t="str">
            <v>JUR_AA</v>
          </cell>
          <cell r="M333" t="str">
            <v>Facilities 390-391</v>
          </cell>
          <cell r="N333" t="str">
            <v>False</v>
          </cell>
          <cell r="O333" t="str">
            <v>Inactive</v>
          </cell>
          <cell r="P333" t="str">
            <v>ORG_H07</v>
          </cell>
        </row>
        <row r="334">
          <cell r="A334" t="str">
            <v>BI_71C50</v>
          </cell>
          <cell r="B334" t="str">
            <v>71C50</v>
          </cell>
          <cell r="C334" t="str">
            <v>BI_71C50 - Emergency Power for Operations War Room</v>
          </cell>
          <cell r="D334" t="str">
            <v>ER_7001</v>
          </cell>
          <cell r="E334" t="str">
            <v>7001</v>
          </cell>
          <cell r="F334" t="str">
            <v>ER_7001 - Structures &amp; Improv</v>
          </cell>
          <cell r="G334" t="str">
            <v>Structures and Improvements/Furniture</v>
          </cell>
          <cell r="H334" t="str">
            <v>Facilities Capital</v>
          </cell>
          <cell r="I334" t="str">
            <v>Other Function</v>
          </cell>
          <cell r="J334" t="str">
            <v>Asset Condition</v>
          </cell>
          <cell r="K334" t="str">
            <v>SRV_CD</v>
          </cell>
          <cell r="L334" t="str">
            <v>JUR_AA</v>
          </cell>
          <cell r="M334" t="str">
            <v>Facilities 390-391</v>
          </cell>
          <cell r="N334" t="str">
            <v>False</v>
          </cell>
          <cell r="O334" t="str">
            <v>Inactive</v>
          </cell>
          <cell r="P334" t="str">
            <v>ORG_H07</v>
          </cell>
        </row>
        <row r="335">
          <cell r="A335" t="str">
            <v>BI_71C53</v>
          </cell>
          <cell r="B335" t="str">
            <v>71C53</v>
          </cell>
          <cell r="C335" t="str">
            <v>BI_71C53 - Structures and Improvements</v>
          </cell>
          <cell r="D335" t="str">
            <v>ER_7001</v>
          </cell>
          <cell r="E335" t="str">
            <v>7001</v>
          </cell>
          <cell r="F335" t="str">
            <v>ER_7001 - Structures &amp; Improv</v>
          </cell>
          <cell r="G335" t="str">
            <v>Structures and Improvements/Furniture</v>
          </cell>
          <cell r="H335" t="str">
            <v>Facilities Capital</v>
          </cell>
          <cell r="I335" t="str">
            <v>Other Function</v>
          </cell>
          <cell r="J335" t="str">
            <v>Asset Condition</v>
          </cell>
          <cell r="K335" t="str">
            <v>SRV_CD</v>
          </cell>
          <cell r="L335" t="str">
            <v>JUR_AA</v>
          </cell>
          <cell r="M335" t="str">
            <v>Facilities 390-391</v>
          </cell>
          <cell r="N335" t="str">
            <v>False</v>
          </cell>
          <cell r="O335" t="str">
            <v>Inactive</v>
          </cell>
          <cell r="P335" t="str">
            <v>ORG_H07</v>
          </cell>
        </row>
        <row r="336">
          <cell r="A336" t="str">
            <v>BI_71D53</v>
          </cell>
          <cell r="B336" t="str">
            <v>71D53</v>
          </cell>
          <cell r="C336" t="str">
            <v>BI_71D53 - Structure and Improvements</v>
          </cell>
          <cell r="D336" t="str">
            <v>ER_7001</v>
          </cell>
          <cell r="E336" t="str">
            <v>7001</v>
          </cell>
          <cell r="F336" t="str">
            <v>ER_7001 - Structures &amp; Improv</v>
          </cell>
          <cell r="G336" t="str">
            <v>Structures and Improvements/Furniture</v>
          </cell>
          <cell r="H336" t="str">
            <v>Facilities Capital</v>
          </cell>
          <cell r="I336" t="str">
            <v>Other Function</v>
          </cell>
          <cell r="J336" t="str">
            <v>Asset Condition</v>
          </cell>
          <cell r="K336" t="str">
            <v>SRV_CD</v>
          </cell>
          <cell r="L336" t="str">
            <v>JUR_AA</v>
          </cell>
          <cell r="M336" t="str">
            <v>Facilities 390-391</v>
          </cell>
          <cell r="N336" t="str">
            <v>False</v>
          </cell>
          <cell r="O336" t="str">
            <v>Inactive</v>
          </cell>
          <cell r="P336" t="str">
            <v>ORG_H07</v>
          </cell>
        </row>
        <row r="337">
          <cell r="A337" t="str">
            <v>BI_71E09</v>
          </cell>
          <cell r="B337" t="str">
            <v>71E09</v>
          </cell>
          <cell r="C337" t="str">
            <v>BI_71E09 - Structures and Improv</v>
          </cell>
          <cell r="D337" t="str">
            <v>ER_7001</v>
          </cell>
          <cell r="E337" t="str">
            <v>7001</v>
          </cell>
          <cell r="F337" t="str">
            <v>ER_7001 - Structures &amp; Improv</v>
          </cell>
          <cell r="G337" t="str">
            <v>Structures and Improvements/Furniture</v>
          </cell>
          <cell r="H337" t="str">
            <v>Facilities Capital</v>
          </cell>
          <cell r="I337" t="str">
            <v>Other Function</v>
          </cell>
          <cell r="J337" t="str">
            <v>Asset Condition</v>
          </cell>
          <cell r="K337" t="str">
            <v>SRV_CD</v>
          </cell>
          <cell r="L337" t="str">
            <v>JUR_AA</v>
          </cell>
          <cell r="M337" t="str">
            <v>Facilities 390-391</v>
          </cell>
          <cell r="N337" t="str">
            <v>False</v>
          </cell>
          <cell r="O337" t="str">
            <v>Inactive</v>
          </cell>
          <cell r="P337" t="str">
            <v>ORG_H07</v>
          </cell>
        </row>
        <row r="338">
          <cell r="A338" t="str">
            <v>BI_71E53</v>
          </cell>
          <cell r="B338" t="str">
            <v>71E53</v>
          </cell>
          <cell r="C338" t="str">
            <v>BI_71E53 - Structures and Improvements</v>
          </cell>
          <cell r="D338" t="str">
            <v>ER_7001</v>
          </cell>
          <cell r="E338" t="str">
            <v>7001</v>
          </cell>
          <cell r="F338" t="str">
            <v>ER_7001 - Structures &amp; Improv</v>
          </cell>
          <cell r="G338" t="str">
            <v>Structures and Improvements/Furniture</v>
          </cell>
          <cell r="H338" t="str">
            <v>Facilities Capital</v>
          </cell>
          <cell r="I338" t="str">
            <v>Other Function</v>
          </cell>
          <cell r="J338" t="str">
            <v>Asset Condition</v>
          </cell>
          <cell r="K338" t="str">
            <v>SRV_CD</v>
          </cell>
          <cell r="L338" t="str">
            <v>JUR_AA</v>
          </cell>
          <cell r="M338" t="str">
            <v>Facilities 390-391</v>
          </cell>
          <cell r="N338" t="str">
            <v>False</v>
          </cell>
          <cell r="O338" t="str">
            <v>Inactive</v>
          </cell>
          <cell r="P338" t="str">
            <v>ORG_H07</v>
          </cell>
        </row>
        <row r="339">
          <cell r="A339" t="str">
            <v>BI_71F08</v>
          </cell>
          <cell r="B339" t="str">
            <v>71F08</v>
          </cell>
          <cell r="C339" t="str">
            <v>BI_71F08 - Structures and Improvements</v>
          </cell>
          <cell r="D339" t="str">
            <v>ER_7001</v>
          </cell>
          <cell r="E339" t="str">
            <v>7001</v>
          </cell>
          <cell r="F339" t="str">
            <v>ER_7001 - Structures &amp; Improv</v>
          </cell>
          <cell r="G339" t="str">
            <v>Structures and Improvements/Furniture</v>
          </cell>
          <cell r="H339" t="str">
            <v>Facilities Capital</v>
          </cell>
          <cell r="I339" t="str">
            <v>Other Function</v>
          </cell>
          <cell r="J339" t="str">
            <v>Asset Condition</v>
          </cell>
          <cell r="K339" t="str">
            <v>SRV_CD</v>
          </cell>
          <cell r="L339" t="str">
            <v>JUR_AA</v>
          </cell>
          <cell r="M339" t="str">
            <v>Facilities 390-391</v>
          </cell>
          <cell r="N339" t="str">
            <v>False</v>
          </cell>
          <cell r="O339" t="str">
            <v>Inactive</v>
          </cell>
          <cell r="P339" t="str">
            <v>ORG_H07</v>
          </cell>
        </row>
        <row r="340">
          <cell r="A340" t="str">
            <v>BI_71G02</v>
          </cell>
          <cell r="B340" t="str">
            <v>71G02</v>
          </cell>
          <cell r="C340" t="str">
            <v>BI_71G02 - Structures and Improvements</v>
          </cell>
          <cell r="D340" t="str">
            <v>ER_7001</v>
          </cell>
          <cell r="E340" t="str">
            <v>7001</v>
          </cell>
          <cell r="F340" t="str">
            <v>ER_7001 - Structures &amp; Improv</v>
          </cell>
          <cell r="G340" t="str">
            <v>Structures and Improvements/Furniture</v>
          </cell>
          <cell r="H340" t="str">
            <v>Facilities Capital</v>
          </cell>
          <cell r="I340" t="str">
            <v>Other Function</v>
          </cell>
          <cell r="J340" t="str">
            <v>Asset Condition</v>
          </cell>
          <cell r="K340" t="str">
            <v>SRV_CD</v>
          </cell>
          <cell r="L340" t="str">
            <v>JUR_AA</v>
          </cell>
          <cell r="M340" t="str">
            <v>Facilities 390-391</v>
          </cell>
          <cell r="N340" t="str">
            <v>False</v>
          </cell>
          <cell r="O340" t="str">
            <v>Inactive</v>
          </cell>
          <cell r="P340" t="str">
            <v>ORG_H07</v>
          </cell>
        </row>
        <row r="341">
          <cell r="A341" t="str">
            <v>BI_71G50</v>
          </cell>
          <cell r="B341" t="str">
            <v>71G50</v>
          </cell>
          <cell r="C341" t="str">
            <v>BI_71G50 - Structure and Improvements</v>
          </cell>
          <cell r="D341" t="str">
            <v>ER_7001</v>
          </cell>
          <cell r="E341" t="str">
            <v>7001</v>
          </cell>
          <cell r="F341" t="str">
            <v>ER_7001 - Structures &amp; Improv</v>
          </cell>
          <cell r="G341" t="str">
            <v>Structures and Improvements/Furniture</v>
          </cell>
          <cell r="H341" t="str">
            <v>Facilities Capital</v>
          </cell>
          <cell r="I341" t="str">
            <v>Other Function</v>
          </cell>
          <cell r="J341" t="str">
            <v>Asset Condition</v>
          </cell>
          <cell r="K341" t="str">
            <v>SRV_CD</v>
          </cell>
          <cell r="L341" t="str">
            <v>JUR_AA</v>
          </cell>
          <cell r="M341" t="str">
            <v>Facilities 390-391</v>
          </cell>
          <cell r="N341" t="str">
            <v>False</v>
          </cell>
          <cell r="O341" t="str">
            <v>Inactive</v>
          </cell>
          <cell r="P341" t="str">
            <v>ORG_H07</v>
          </cell>
        </row>
        <row r="342">
          <cell r="A342" t="str">
            <v>BI_71H07</v>
          </cell>
          <cell r="B342" t="str">
            <v>71H07</v>
          </cell>
          <cell r="C342" t="str">
            <v>BI_71H07 - Structures and Improvements</v>
          </cell>
          <cell r="D342" t="str">
            <v>ER_7001</v>
          </cell>
          <cell r="E342" t="str">
            <v>7001</v>
          </cell>
          <cell r="F342" t="str">
            <v>ER_7001 - Structures &amp; Improv</v>
          </cell>
          <cell r="G342" t="str">
            <v>Structures and Improvements/Furniture</v>
          </cell>
          <cell r="H342" t="str">
            <v>Facilities Capital</v>
          </cell>
          <cell r="I342" t="str">
            <v>Other Function</v>
          </cell>
          <cell r="J342" t="str">
            <v>Asset Condition</v>
          </cell>
          <cell r="K342" t="str">
            <v>SRV_CD</v>
          </cell>
          <cell r="L342" t="str">
            <v>JUR_AA</v>
          </cell>
          <cell r="M342" t="str">
            <v>Facilities 390-391</v>
          </cell>
          <cell r="N342" t="str">
            <v>False</v>
          </cell>
          <cell r="O342" t="str">
            <v>Active</v>
          </cell>
          <cell r="P342" t="str">
            <v>ORG_H07</v>
          </cell>
        </row>
        <row r="343">
          <cell r="A343" t="str">
            <v>BI_71H50</v>
          </cell>
          <cell r="B343" t="str">
            <v>71H50</v>
          </cell>
          <cell r="C343" t="str">
            <v>BI_71H50 - Structures and Improvements</v>
          </cell>
          <cell r="D343" t="str">
            <v>ER_7001</v>
          </cell>
          <cell r="E343" t="str">
            <v>7001</v>
          </cell>
          <cell r="F343" t="str">
            <v>ER_7001 - Structures &amp; Improv</v>
          </cell>
          <cell r="G343" t="str">
            <v>Structures and Improvements/Furniture</v>
          </cell>
          <cell r="H343" t="str">
            <v>Facilities Capital</v>
          </cell>
          <cell r="I343" t="str">
            <v>Other Function</v>
          </cell>
          <cell r="J343" t="str">
            <v>Asset Condition</v>
          </cell>
          <cell r="K343" t="str">
            <v>SRV_CD</v>
          </cell>
          <cell r="L343" t="str">
            <v>JUR_AA</v>
          </cell>
          <cell r="M343" t="str">
            <v>Facilities 390-391</v>
          </cell>
          <cell r="N343" t="str">
            <v>False</v>
          </cell>
          <cell r="O343" t="str">
            <v>Inactive</v>
          </cell>
          <cell r="P343" t="str">
            <v>ORG_H07</v>
          </cell>
        </row>
        <row r="344">
          <cell r="A344" t="str">
            <v>BI_71H53</v>
          </cell>
          <cell r="B344" t="str">
            <v>71H53</v>
          </cell>
          <cell r="C344" t="str">
            <v>BI_71H53 - Structures and Improvements</v>
          </cell>
          <cell r="D344" t="str">
            <v>ER_7001</v>
          </cell>
          <cell r="E344" t="str">
            <v>7001</v>
          </cell>
          <cell r="F344" t="str">
            <v>ER_7001 - Structures &amp; Improv</v>
          </cell>
          <cell r="G344" t="str">
            <v>Structures and Improvements/Furniture</v>
          </cell>
          <cell r="H344" t="str">
            <v>Facilities Capital</v>
          </cell>
          <cell r="I344" t="str">
            <v>Other Function</v>
          </cell>
          <cell r="J344" t="str">
            <v>Asset Condition</v>
          </cell>
          <cell r="K344" t="str">
            <v>SRV_CD</v>
          </cell>
          <cell r="L344" t="str">
            <v>JUR_AA</v>
          </cell>
          <cell r="M344" t="str">
            <v>Facilities 390-391</v>
          </cell>
          <cell r="N344" t="str">
            <v>False</v>
          </cell>
          <cell r="O344" t="str">
            <v>Inactive</v>
          </cell>
          <cell r="P344" t="str">
            <v>ORG_H07</v>
          </cell>
        </row>
        <row r="345">
          <cell r="A345" t="str">
            <v>BI_71J53</v>
          </cell>
          <cell r="B345" t="str">
            <v>71J53</v>
          </cell>
          <cell r="C345" t="str">
            <v>BI_71J53 - Structure and Improvements</v>
          </cell>
          <cell r="D345" t="str">
            <v>ER_7001</v>
          </cell>
          <cell r="E345" t="str">
            <v>7001</v>
          </cell>
          <cell r="F345" t="str">
            <v>ER_7001 - Structures &amp; Improv</v>
          </cell>
          <cell r="G345" t="str">
            <v>Structures and Improvements/Furniture</v>
          </cell>
          <cell r="H345" t="str">
            <v>Facilities Capital</v>
          </cell>
          <cell r="I345" t="str">
            <v>Other Function</v>
          </cell>
          <cell r="J345" t="str">
            <v>Asset Condition</v>
          </cell>
          <cell r="K345" t="str">
            <v>SRV_CD</v>
          </cell>
          <cell r="L345" t="str">
            <v>JUR_AA</v>
          </cell>
          <cell r="M345" t="str">
            <v>Facilities 390-391</v>
          </cell>
          <cell r="N345" t="str">
            <v>False</v>
          </cell>
          <cell r="O345" t="str">
            <v>Inactive</v>
          </cell>
          <cell r="P345" t="str">
            <v>ORG_H07</v>
          </cell>
        </row>
        <row r="346">
          <cell r="A346" t="str">
            <v>BI_71K50</v>
          </cell>
          <cell r="B346" t="str">
            <v>71K50</v>
          </cell>
          <cell r="C346" t="str">
            <v>BI_71K50 - Structures and Improvements</v>
          </cell>
          <cell r="D346" t="str">
            <v>ER_7001</v>
          </cell>
          <cell r="E346" t="str">
            <v>7001</v>
          </cell>
          <cell r="F346" t="str">
            <v>ER_7001 - Structures &amp; Improv</v>
          </cell>
          <cell r="G346" t="str">
            <v>Structures and Improvements/Furniture</v>
          </cell>
          <cell r="H346" t="str">
            <v>Facilities Capital</v>
          </cell>
          <cell r="I346" t="str">
            <v>Other Function</v>
          </cell>
          <cell r="J346" t="str">
            <v>Asset Condition</v>
          </cell>
          <cell r="K346" t="str">
            <v>SRV_CD</v>
          </cell>
          <cell r="L346" t="str">
            <v>JUR_AA</v>
          </cell>
          <cell r="M346" t="str">
            <v>Facilities 390-391</v>
          </cell>
          <cell r="N346" t="str">
            <v>False</v>
          </cell>
          <cell r="O346" t="str">
            <v>Inactive</v>
          </cell>
          <cell r="P346" t="str">
            <v>ORG_H07</v>
          </cell>
        </row>
        <row r="347">
          <cell r="A347" t="str">
            <v>BI_71K51</v>
          </cell>
          <cell r="B347" t="str">
            <v>71K51</v>
          </cell>
          <cell r="C347" t="str">
            <v>BI_71K51 - Structures and Improvements</v>
          </cell>
          <cell r="D347" t="str">
            <v>ER_7001</v>
          </cell>
          <cell r="E347" t="str">
            <v>7001</v>
          </cell>
          <cell r="F347" t="str">
            <v>ER_7001 - Structures &amp; Improv</v>
          </cell>
          <cell r="G347" t="str">
            <v>Structures and Improvements/Furniture</v>
          </cell>
          <cell r="H347" t="str">
            <v>Facilities Capital</v>
          </cell>
          <cell r="I347" t="str">
            <v>Other Function</v>
          </cell>
          <cell r="J347" t="str">
            <v>Asset Condition</v>
          </cell>
          <cell r="K347" t="str">
            <v>SRV_CD</v>
          </cell>
          <cell r="L347" t="str">
            <v>JUR_AA</v>
          </cell>
          <cell r="M347" t="str">
            <v>Facilities 390-391</v>
          </cell>
          <cell r="N347" t="str">
            <v>False</v>
          </cell>
          <cell r="O347" t="str">
            <v>Inactive</v>
          </cell>
          <cell r="P347" t="str">
            <v>ORG_H07</v>
          </cell>
        </row>
        <row r="348">
          <cell r="A348" t="str">
            <v>BI_71L50</v>
          </cell>
          <cell r="B348" t="str">
            <v>71L50</v>
          </cell>
          <cell r="C348" t="str">
            <v>BI_71L50 - Structures &amp; Improvements</v>
          </cell>
          <cell r="D348" t="str">
            <v>ER_7001</v>
          </cell>
          <cell r="E348" t="str">
            <v>7001</v>
          </cell>
          <cell r="F348" t="str">
            <v>ER_7001 - Structures &amp; Improv</v>
          </cell>
          <cell r="G348" t="str">
            <v>Structures and Improvements/Furniture</v>
          </cell>
          <cell r="H348" t="str">
            <v>Facilities Capital</v>
          </cell>
          <cell r="I348" t="str">
            <v>Other Function</v>
          </cell>
          <cell r="J348" t="str">
            <v>Asset Condition</v>
          </cell>
          <cell r="K348" t="str">
            <v>SRV_CD</v>
          </cell>
          <cell r="L348" t="str">
            <v>JUR_AA</v>
          </cell>
          <cell r="M348" t="str">
            <v>Facilities 390-391</v>
          </cell>
          <cell r="N348" t="str">
            <v>False</v>
          </cell>
          <cell r="O348" t="str">
            <v>Inactive</v>
          </cell>
          <cell r="P348" t="str">
            <v>ORG_H07</v>
          </cell>
        </row>
        <row r="349">
          <cell r="A349" t="str">
            <v>BI_71L53</v>
          </cell>
          <cell r="B349" t="str">
            <v>71L53</v>
          </cell>
          <cell r="C349" t="str">
            <v>BI_71L53 - Structure and Improvements</v>
          </cell>
          <cell r="D349" t="str">
            <v>ER_7001</v>
          </cell>
          <cell r="E349" t="str">
            <v>7001</v>
          </cell>
          <cell r="F349" t="str">
            <v>ER_7001 - Structures &amp; Improv</v>
          </cell>
          <cell r="G349" t="str">
            <v>Structures and Improvements/Furniture</v>
          </cell>
          <cell r="H349" t="str">
            <v>Facilities Capital</v>
          </cell>
          <cell r="I349" t="str">
            <v>Other Function</v>
          </cell>
          <cell r="J349" t="str">
            <v>Asset Condition</v>
          </cell>
          <cell r="K349" t="str">
            <v>SRV_CD</v>
          </cell>
          <cell r="L349" t="str">
            <v>JUR_AA</v>
          </cell>
          <cell r="M349" t="str">
            <v>Facilities 390-391</v>
          </cell>
          <cell r="N349" t="str">
            <v>False</v>
          </cell>
          <cell r="O349" t="str">
            <v>Inactive</v>
          </cell>
          <cell r="P349" t="str">
            <v>ORG_H07</v>
          </cell>
        </row>
        <row r="350">
          <cell r="A350" t="str">
            <v>BI_71P09</v>
          </cell>
          <cell r="B350" t="str">
            <v>71P09</v>
          </cell>
          <cell r="C350" t="str">
            <v>BI_71P09 - Structures &amp; Improvements</v>
          </cell>
          <cell r="D350" t="str">
            <v>ER_7001</v>
          </cell>
          <cell r="E350" t="str">
            <v>7001</v>
          </cell>
          <cell r="F350" t="str">
            <v>ER_7001 - Structures &amp; Improv</v>
          </cell>
          <cell r="G350" t="str">
            <v>Structures and Improvements/Furniture</v>
          </cell>
          <cell r="H350" t="str">
            <v>Facilities Capital</v>
          </cell>
          <cell r="I350" t="str">
            <v>Other Function</v>
          </cell>
          <cell r="J350" t="str">
            <v>Asset Condition</v>
          </cell>
          <cell r="K350" t="str">
            <v>SRV_CD</v>
          </cell>
          <cell r="L350" t="str">
            <v>JUR_AA</v>
          </cell>
          <cell r="M350" t="str">
            <v>Facilities 390-391</v>
          </cell>
          <cell r="N350" t="str">
            <v>False</v>
          </cell>
          <cell r="O350" t="str">
            <v>Active</v>
          </cell>
          <cell r="P350" t="str">
            <v>ORG_P09</v>
          </cell>
        </row>
        <row r="351">
          <cell r="A351" t="str">
            <v>BI_71P50</v>
          </cell>
          <cell r="B351" t="str">
            <v>71P50</v>
          </cell>
          <cell r="C351" t="str">
            <v>BI_71P50 - Structure and Improvements</v>
          </cell>
          <cell r="D351" t="str">
            <v>ER_7001</v>
          </cell>
          <cell r="E351" t="str">
            <v>7001</v>
          </cell>
          <cell r="F351" t="str">
            <v>ER_7001 - Structures &amp; Improv</v>
          </cell>
          <cell r="G351" t="str">
            <v>Structures and Improvements/Furniture</v>
          </cell>
          <cell r="H351" t="str">
            <v>Facilities Capital</v>
          </cell>
          <cell r="I351" t="str">
            <v>Other Function</v>
          </cell>
          <cell r="J351" t="str">
            <v>Asset Condition</v>
          </cell>
          <cell r="K351" t="str">
            <v>SRV_CD</v>
          </cell>
          <cell r="L351" t="str">
            <v>JUR_AA</v>
          </cell>
          <cell r="M351" t="str">
            <v>Facilities 390-391</v>
          </cell>
          <cell r="N351" t="str">
            <v>False</v>
          </cell>
          <cell r="O351" t="str">
            <v>Inactive</v>
          </cell>
          <cell r="P351" t="str">
            <v>ORG_H07</v>
          </cell>
        </row>
        <row r="352">
          <cell r="A352" t="str">
            <v>BI_71P51</v>
          </cell>
          <cell r="B352" t="str">
            <v>71P51</v>
          </cell>
          <cell r="C352" t="str">
            <v>BI_71P51 - Structures and Improvements</v>
          </cell>
          <cell r="D352" t="str">
            <v>ER_7001</v>
          </cell>
          <cell r="E352" t="str">
            <v>7001</v>
          </cell>
          <cell r="F352" t="str">
            <v>ER_7001 - Structures &amp; Improv</v>
          </cell>
          <cell r="G352" t="str">
            <v>Structures and Improvements/Furniture</v>
          </cell>
          <cell r="H352" t="str">
            <v>Facilities Capital</v>
          </cell>
          <cell r="I352" t="str">
            <v>Other Function</v>
          </cell>
          <cell r="J352" t="str">
            <v>Asset Condition</v>
          </cell>
          <cell r="K352" t="str">
            <v>SRV_CD</v>
          </cell>
          <cell r="L352" t="str">
            <v>JUR_AA</v>
          </cell>
          <cell r="M352" t="str">
            <v>Facilities 390-391</v>
          </cell>
          <cell r="N352" t="str">
            <v>False</v>
          </cell>
          <cell r="O352" t="str">
            <v>Inactive</v>
          </cell>
          <cell r="P352" t="str">
            <v>ORG_H07</v>
          </cell>
        </row>
        <row r="353">
          <cell r="A353" t="str">
            <v>BI_71R50</v>
          </cell>
          <cell r="B353" t="str">
            <v>71R50</v>
          </cell>
          <cell r="C353" t="str">
            <v>BI_71R50 - Structures &amp; Improvm</v>
          </cell>
          <cell r="D353" t="str">
            <v>ER_7001</v>
          </cell>
          <cell r="E353" t="str">
            <v>7001</v>
          </cell>
          <cell r="F353" t="str">
            <v>ER_7001 - Structures &amp; Improv</v>
          </cell>
          <cell r="G353" t="str">
            <v>Structures and Improvements/Furniture</v>
          </cell>
          <cell r="H353" t="str">
            <v>Facilities Capital</v>
          </cell>
          <cell r="I353" t="str">
            <v>Other Function</v>
          </cell>
          <cell r="J353" t="str">
            <v>Asset Condition</v>
          </cell>
          <cell r="K353" t="str">
            <v>SRV_CD</v>
          </cell>
          <cell r="L353" t="str">
            <v>JUR_AA</v>
          </cell>
          <cell r="M353" t="str">
            <v>Facilities 390-391</v>
          </cell>
          <cell r="N353" t="str">
            <v>False</v>
          </cell>
          <cell r="O353" t="str">
            <v>Inactive</v>
          </cell>
          <cell r="P353" t="str">
            <v>ORG_H07</v>
          </cell>
        </row>
        <row r="354">
          <cell r="A354" t="str">
            <v>BI_71W09</v>
          </cell>
          <cell r="B354" t="str">
            <v>71W09</v>
          </cell>
          <cell r="C354" t="str">
            <v>BI_71W09 - Gas &amp; Electric Trouble Enhancements</v>
          </cell>
          <cell r="D354" t="str">
            <v>ER_5007</v>
          </cell>
          <cell r="E354" t="str">
            <v>5007</v>
          </cell>
          <cell r="F354" t="str">
            <v>ER_5007 - AFM Product Development Program</v>
          </cell>
          <cell r="G354" t="str">
            <v>Regular Capital - Pre Business Case</v>
          </cell>
          <cell r="H354" t="str">
            <v>No Subfunction</v>
          </cell>
          <cell r="I354" t="str">
            <v>No Function</v>
          </cell>
          <cell r="J354" t="str">
            <v>No Driver</v>
          </cell>
          <cell r="K354" t="str">
            <v>SRV_CD</v>
          </cell>
          <cell r="L354" t="str">
            <v>JUR_AA</v>
          </cell>
          <cell r="M354" t="str">
            <v>Software 303</v>
          </cell>
          <cell r="N354" t="str">
            <v>True</v>
          </cell>
          <cell r="O354" t="str">
            <v>Inactive</v>
          </cell>
          <cell r="P354" t="str">
            <v>ORG_W09</v>
          </cell>
        </row>
        <row r="355">
          <cell r="A355" t="str">
            <v>BI_72H07</v>
          </cell>
          <cell r="B355" t="str">
            <v>72H07</v>
          </cell>
          <cell r="C355" t="str">
            <v>BI_72H07 - HVAC Project 2007 Service Building Controls</v>
          </cell>
          <cell r="D355" t="str">
            <v>ER_7050</v>
          </cell>
          <cell r="E355" t="str">
            <v>7050</v>
          </cell>
          <cell r="F355" t="str">
            <v>ER_7050 - Productivity Initiative</v>
          </cell>
          <cell r="G355" t="str">
            <v>Productivity</v>
          </cell>
          <cell r="H355" t="str">
            <v>Productivity Subfunction</v>
          </cell>
          <cell r="I355" t="str">
            <v>Other Capital Function</v>
          </cell>
          <cell r="J355" t="str">
            <v>No Driver</v>
          </cell>
          <cell r="K355" t="str">
            <v>SRV_CD</v>
          </cell>
          <cell r="L355" t="str">
            <v>JUR_AA</v>
          </cell>
          <cell r="M355" t="str">
            <v>General 12yr 389 / 393-395 / 397-398</v>
          </cell>
          <cell r="N355" t="str">
            <v>True</v>
          </cell>
          <cell r="O355" t="str">
            <v>Inactive</v>
          </cell>
          <cell r="P355" t="str">
            <v>ORG_H07</v>
          </cell>
        </row>
        <row r="356">
          <cell r="A356" t="str">
            <v>BI_72L53</v>
          </cell>
          <cell r="B356" t="str">
            <v>72L53</v>
          </cell>
          <cell r="C356" t="str">
            <v>BI_72L53 - Mini Excavators (5)</v>
          </cell>
          <cell r="D356" t="str">
            <v>ER_7050</v>
          </cell>
          <cell r="E356" t="str">
            <v>7050</v>
          </cell>
          <cell r="F356" t="str">
            <v>ER_7050 - Productivity Initiative</v>
          </cell>
          <cell r="G356" t="str">
            <v>Productivity</v>
          </cell>
          <cell r="H356" t="str">
            <v>Productivity Subfunction</v>
          </cell>
          <cell r="I356" t="str">
            <v>Other Capital Function</v>
          </cell>
          <cell r="J356" t="str">
            <v>No Driver</v>
          </cell>
          <cell r="K356" t="str">
            <v>SRV_CD</v>
          </cell>
          <cell r="L356" t="str">
            <v>JUR_AA</v>
          </cell>
          <cell r="M356" t="str">
            <v>General 12yr 389 / 393-395 / 397-398</v>
          </cell>
          <cell r="N356" t="str">
            <v>False</v>
          </cell>
          <cell r="O356" t="str">
            <v>Inactive</v>
          </cell>
          <cell r="P356" t="str">
            <v>ORG_L53</v>
          </cell>
        </row>
        <row r="357">
          <cell r="A357" t="str">
            <v>BI_73P09</v>
          </cell>
          <cell r="B357" t="str">
            <v>73P09</v>
          </cell>
          <cell r="C357" t="str">
            <v>BI_73P09 - Virtual Server Technology</v>
          </cell>
          <cell r="D357" t="str">
            <v>ER_7050</v>
          </cell>
          <cell r="E357" t="str">
            <v>7050</v>
          </cell>
          <cell r="F357" t="str">
            <v>ER_7050 - Productivity Initiative</v>
          </cell>
          <cell r="G357" t="str">
            <v>Productivity</v>
          </cell>
          <cell r="H357" t="str">
            <v>Productivity Subfunction</v>
          </cell>
          <cell r="I357" t="str">
            <v>Other Capital Function</v>
          </cell>
          <cell r="J357" t="str">
            <v>No Driver</v>
          </cell>
          <cell r="K357" t="str">
            <v>SRV_CD</v>
          </cell>
          <cell r="L357" t="str">
            <v>JUR_AA</v>
          </cell>
          <cell r="M357" t="str">
            <v>General 12yr 389 / 393-395 / 397-398</v>
          </cell>
          <cell r="N357" t="str">
            <v>False</v>
          </cell>
          <cell r="O357" t="str">
            <v>Inactive</v>
          </cell>
          <cell r="P357" t="str">
            <v>ORG_P09</v>
          </cell>
        </row>
        <row r="358">
          <cell r="A358" t="str">
            <v>BI_74H07</v>
          </cell>
          <cell r="B358" t="str">
            <v>74H07</v>
          </cell>
          <cell r="C358" t="str">
            <v>BI_74H07 - Klamath Falls Service Center</v>
          </cell>
          <cell r="D358" t="str">
            <v>ER_7004</v>
          </cell>
          <cell r="E358" t="str">
            <v>7004</v>
          </cell>
          <cell r="F358" t="str">
            <v>ER_7004 - Klamath Falls Service Center</v>
          </cell>
          <cell r="G358" t="str">
            <v>Regular Capital - Pre Business Case</v>
          </cell>
          <cell r="H358" t="str">
            <v>No Subfunction</v>
          </cell>
          <cell r="I358" t="str">
            <v>No Function</v>
          </cell>
          <cell r="J358" t="str">
            <v>No Driver</v>
          </cell>
          <cell r="K358" t="str">
            <v>SRV_GD</v>
          </cell>
          <cell r="L358" t="str">
            <v>JUR_OR</v>
          </cell>
          <cell r="M358" t="str">
            <v>Facilities 390-391</v>
          </cell>
          <cell r="N358" t="str">
            <v>False</v>
          </cell>
          <cell r="O358" t="str">
            <v>Inactive</v>
          </cell>
          <cell r="P358" t="str">
            <v>ORG_H07</v>
          </cell>
        </row>
        <row r="359">
          <cell r="A359" t="str">
            <v>BI_75A52</v>
          </cell>
          <cell r="B359" t="str">
            <v>75A52</v>
          </cell>
          <cell r="C359" t="str">
            <v>BI_75A52 - Office Machines and Equipment</v>
          </cell>
          <cell r="D359" t="str">
            <v>ER_7002</v>
          </cell>
          <cell r="E359" t="str">
            <v>7002</v>
          </cell>
          <cell r="F359" t="str">
            <v>ER_7002 - Office Mach &amp; Equiq</v>
          </cell>
          <cell r="G359" t="str">
            <v>Capital Equipment Program</v>
          </cell>
          <cell r="H359" t="str">
            <v>Other Subfunction</v>
          </cell>
          <cell r="I359" t="str">
            <v>Other Function</v>
          </cell>
          <cell r="J359" t="str">
            <v>Asset Condition</v>
          </cell>
          <cell r="K359" t="str">
            <v>SRV_CD</v>
          </cell>
          <cell r="L359" t="str">
            <v>JUR_AA</v>
          </cell>
          <cell r="M359" t="str">
            <v>Facilities 390-391</v>
          </cell>
          <cell r="N359" t="str">
            <v>False</v>
          </cell>
          <cell r="O359" t="str">
            <v>Inactive</v>
          </cell>
          <cell r="P359" t="str">
            <v>ORG_J51</v>
          </cell>
        </row>
        <row r="360">
          <cell r="A360" t="str">
            <v>BI_75B50</v>
          </cell>
          <cell r="B360" t="str">
            <v>75B50</v>
          </cell>
          <cell r="C360" t="str">
            <v>BI_75B50 - Office Machines and Equipment</v>
          </cell>
          <cell r="D360" t="str">
            <v>ER_7002</v>
          </cell>
          <cell r="E360" t="str">
            <v>7002</v>
          </cell>
          <cell r="F360" t="str">
            <v>ER_7002 - Office Mach &amp; Equiq</v>
          </cell>
          <cell r="G360" t="str">
            <v>Capital Equipment Program</v>
          </cell>
          <cell r="H360" t="str">
            <v>Other Subfunction</v>
          </cell>
          <cell r="I360" t="str">
            <v>Other Function</v>
          </cell>
          <cell r="J360" t="str">
            <v>Asset Condition</v>
          </cell>
          <cell r="K360" t="str">
            <v>SRV_CD</v>
          </cell>
          <cell r="L360" t="str">
            <v>JUR_AA</v>
          </cell>
          <cell r="M360" t="str">
            <v>Facilities 390-391</v>
          </cell>
          <cell r="N360" t="str">
            <v>False</v>
          </cell>
          <cell r="O360" t="str">
            <v>Inactive</v>
          </cell>
          <cell r="P360" t="str">
            <v>ORG_J51</v>
          </cell>
        </row>
        <row r="361">
          <cell r="A361" t="str">
            <v>BI_75B53</v>
          </cell>
          <cell r="B361" t="str">
            <v>75B53</v>
          </cell>
          <cell r="C361" t="str">
            <v>BI_75B53 - Office Machines and Equipment</v>
          </cell>
          <cell r="D361" t="str">
            <v>ER_7002</v>
          </cell>
          <cell r="E361" t="str">
            <v>7002</v>
          </cell>
          <cell r="F361" t="str">
            <v>ER_7002 - Office Mach &amp; Equiq</v>
          </cell>
          <cell r="G361" t="str">
            <v>Capital Equipment Program</v>
          </cell>
          <cell r="H361" t="str">
            <v>Other Subfunction</v>
          </cell>
          <cell r="I361" t="str">
            <v>Other Function</v>
          </cell>
          <cell r="J361" t="str">
            <v>Asset Condition</v>
          </cell>
          <cell r="K361" t="str">
            <v>SRV_CD</v>
          </cell>
          <cell r="L361" t="str">
            <v>JUR_AA</v>
          </cell>
          <cell r="M361" t="str">
            <v>Facilities 390-391</v>
          </cell>
          <cell r="N361" t="str">
            <v>False</v>
          </cell>
          <cell r="O361" t="str">
            <v>Inactive</v>
          </cell>
          <cell r="P361" t="str">
            <v>ORG_J51</v>
          </cell>
        </row>
        <row r="362">
          <cell r="A362" t="str">
            <v>BI_75E01</v>
          </cell>
          <cell r="B362" t="str">
            <v>75E01</v>
          </cell>
          <cell r="C362" t="str">
            <v>BI_75E01 - Office Machines and Equipment</v>
          </cell>
          <cell r="D362" t="str">
            <v>ER_7002</v>
          </cell>
          <cell r="E362" t="str">
            <v>7002</v>
          </cell>
          <cell r="F362" t="str">
            <v>ER_7002 - Office Mach &amp; Equiq</v>
          </cell>
          <cell r="G362" t="str">
            <v>Capital Equipment Program</v>
          </cell>
          <cell r="H362" t="str">
            <v>Other Subfunction</v>
          </cell>
          <cell r="I362" t="str">
            <v>Other Function</v>
          </cell>
          <cell r="J362" t="str">
            <v>Asset Condition</v>
          </cell>
          <cell r="K362" t="str">
            <v>SRV_CD</v>
          </cell>
          <cell r="L362" t="str">
            <v>JUR_AA</v>
          </cell>
          <cell r="M362" t="str">
            <v>Facilities 390-391</v>
          </cell>
          <cell r="N362" t="str">
            <v>False</v>
          </cell>
          <cell r="O362" t="str">
            <v>Inactive</v>
          </cell>
          <cell r="P362" t="str">
            <v>ORG_J51</v>
          </cell>
        </row>
        <row r="363">
          <cell r="A363" t="str">
            <v>BI_75E14</v>
          </cell>
          <cell r="B363" t="str">
            <v>75E14</v>
          </cell>
          <cell r="C363" t="str">
            <v>BI_75E14 - Office Machines and Equipment</v>
          </cell>
          <cell r="D363" t="str">
            <v>ER_7002</v>
          </cell>
          <cell r="E363" t="str">
            <v>7002</v>
          </cell>
          <cell r="F363" t="str">
            <v>ER_7002 - Office Mach &amp; Equiq</v>
          </cell>
          <cell r="G363" t="str">
            <v>Capital Equipment Program</v>
          </cell>
          <cell r="H363" t="str">
            <v>Other Subfunction</v>
          </cell>
          <cell r="I363" t="str">
            <v>Other Function</v>
          </cell>
          <cell r="J363" t="str">
            <v>Asset Condition</v>
          </cell>
          <cell r="K363" t="str">
            <v>SRV_CD</v>
          </cell>
          <cell r="L363" t="str">
            <v>JUR_AA</v>
          </cell>
          <cell r="M363" t="str">
            <v>Facilities 390-391</v>
          </cell>
          <cell r="N363" t="str">
            <v>False</v>
          </cell>
          <cell r="O363" t="str">
            <v>Inactive</v>
          </cell>
          <cell r="P363" t="str">
            <v>ORG_J51</v>
          </cell>
        </row>
        <row r="364">
          <cell r="A364" t="str">
            <v>BI_75G51</v>
          </cell>
          <cell r="B364" t="str">
            <v>75G51</v>
          </cell>
          <cell r="C364" t="str">
            <v>BI_75G51 - Office Machines and Equipment</v>
          </cell>
          <cell r="D364" t="str">
            <v>ER_7002</v>
          </cell>
          <cell r="E364" t="str">
            <v>7002</v>
          </cell>
          <cell r="F364" t="str">
            <v>ER_7002 - Office Mach &amp; Equiq</v>
          </cell>
          <cell r="G364" t="str">
            <v>Capital Equipment Program</v>
          </cell>
          <cell r="H364" t="str">
            <v>Other Subfunction</v>
          </cell>
          <cell r="I364" t="str">
            <v>Other Function</v>
          </cell>
          <cell r="J364" t="str">
            <v>Asset Condition</v>
          </cell>
          <cell r="K364" t="str">
            <v>SRV_CD</v>
          </cell>
          <cell r="L364" t="str">
            <v>JUR_AA</v>
          </cell>
          <cell r="M364" t="str">
            <v>Facilities 390-391</v>
          </cell>
          <cell r="N364" t="str">
            <v>False</v>
          </cell>
          <cell r="O364" t="str">
            <v>Inactive</v>
          </cell>
          <cell r="P364" t="str">
            <v>ORG_J51</v>
          </cell>
        </row>
        <row r="365">
          <cell r="A365" t="str">
            <v>BI_75G54</v>
          </cell>
          <cell r="B365" t="str">
            <v>75G54</v>
          </cell>
          <cell r="C365" t="str">
            <v>BI_75G54 - Office Machines and Equipment</v>
          </cell>
          <cell r="D365" t="str">
            <v>ER_7002</v>
          </cell>
          <cell r="E365" t="str">
            <v>7002</v>
          </cell>
          <cell r="F365" t="str">
            <v>ER_7002 - Office Mach &amp; Equiq</v>
          </cell>
          <cell r="G365" t="str">
            <v>Capital Equipment Program</v>
          </cell>
          <cell r="H365" t="str">
            <v>Other Subfunction</v>
          </cell>
          <cell r="I365" t="str">
            <v>Other Function</v>
          </cell>
          <cell r="J365" t="str">
            <v>Asset Condition</v>
          </cell>
          <cell r="K365" t="str">
            <v>SRV_CD</v>
          </cell>
          <cell r="L365" t="str">
            <v>JUR_AA</v>
          </cell>
          <cell r="M365" t="str">
            <v>Facilities 390-391</v>
          </cell>
          <cell r="N365" t="str">
            <v>False</v>
          </cell>
          <cell r="O365" t="str">
            <v>Inactive</v>
          </cell>
          <cell r="P365" t="str">
            <v>ORG_J51</v>
          </cell>
        </row>
        <row r="366">
          <cell r="A366" t="str">
            <v>BI_75H04</v>
          </cell>
          <cell r="B366" t="str">
            <v>75H04</v>
          </cell>
          <cell r="C366" t="str">
            <v>BI_75H04 - Office Machines and Equipment</v>
          </cell>
          <cell r="D366" t="str">
            <v>ER_7002</v>
          </cell>
          <cell r="E366" t="str">
            <v>7002</v>
          </cell>
          <cell r="F366" t="str">
            <v>ER_7002 - Office Mach &amp; Equiq</v>
          </cell>
          <cell r="G366" t="str">
            <v>Capital Equipment Program</v>
          </cell>
          <cell r="H366" t="str">
            <v>Other Subfunction</v>
          </cell>
          <cell r="I366" t="str">
            <v>Other Function</v>
          </cell>
          <cell r="J366" t="str">
            <v>Asset Condition</v>
          </cell>
          <cell r="K366" t="str">
            <v>SRV_CD</v>
          </cell>
          <cell r="L366" t="str">
            <v>JUR_AA</v>
          </cell>
          <cell r="M366" t="str">
            <v>Facilities 390-391</v>
          </cell>
          <cell r="N366" t="str">
            <v>False</v>
          </cell>
          <cell r="O366" t="str">
            <v>Inactive</v>
          </cell>
          <cell r="P366" t="str">
            <v>ORG_J51</v>
          </cell>
        </row>
        <row r="367">
          <cell r="A367" t="str">
            <v>BI_75H51</v>
          </cell>
          <cell r="B367" t="str">
            <v>75H51</v>
          </cell>
          <cell r="C367" t="str">
            <v>BI_75H51 - Office Machines &amp; Equipment</v>
          </cell>
          <cell r="D367" t="str">
            <v>ER_7002</v>
          </cell>
          <cell r="E367" t="str">
            <v>7002</v>
          </cell>
          <cell r="F367" t="str">
            <v>ER_7002 - Office Mach &amp; Equiq</v>
          </cell>
          <cell r="G367" t="str">
            <v>Capital Equipment Program</v>
          </cell>
          <cell r="H367" t="str">
            <v>Other Subfunction</v>
          </cell>
          <cell r="I367" t="str">
            <v>Other Function</v>
          </cell>
          <cell r="J367" t="str">
            <v>Asset Condition</v>
          </cell>
          <cell r="K367" t="str">
            <v>SRV_CD</v>
          </cell>
          <cell r="L367" t="str">
            <v>JUR_AA</v>
          </cell>
          <cell r="M367" t="str">
            <v>Facilities 390-391</v>
          </cell>
          <cell r="N367" t="str">
            <v>False</v>
          </cell>
          <cell r="O367" t="str">
            <v>Active</v>
          </cell>
          <cell r="P367" t="str">
            <v>ORG_H51</v>
          </cell>
        </row>
        <row r="368">
          <cell r="A368" t="str">
            <v>BI_75H54</v>
          </cell>
          <cell r="B368" t="str">
            <v>75H54</v>
          </cell>
          <cell r="C368" t="str">
            <v>BI_75H54 - Office Machines and Equipment</v>
          </cell>
          <cell r="D368" t="str">
            <v>ER_7002</v>
          </cell>
          <cell r="E368" t="str">
            <v>7002</v>
          </cell>
          <cell r="F368" t="str">
            <v>ER_7002 - Office Mach &amp; Equiq</v>
          </cell>
          <cell r="G368" t="str">
            <v>Capital Equipment Program</v>
          </cell>
          <cell r="H368" t="str">
            <v>Other Subfunction</v>
          </cell>
          <cell r="I368" t="str">
            <v>Other Function</v>
          </cell>
          <cell r="J368" t="str">
            <v>Asset Condition</v>
          </cell>
          <cell r="K368" t="str">
            <v>SRV_CD</v>
          </cell>
          <cell r="L368" t="str">
            <v>JUR_AA</v>
          </cell>
          <cell r="M368" t="str">
            <v>Facilities 390-391</v>
          </cell>
          <cell r="N368" t="str">
            <v>False</v>
          </cell>
          <cell r="O368" t="str">
            <v>Inactive</v>
          </cell>
          <cell r="P368" t="str">
            <v>ORG_J51</v>
          </cell>
        </row>
        <row r="369">
          <cell r="A369" t="str">
            <v>BI_75M09</v>
          </cell>
          <cell r="B369" t="str">
            <v>75M09</v>
          </cell>
          <cell r="C369" t="str">
            <v>BI_75M09 - Office Machines and Equipment</v>
          </cell>
          <cell r="D369" t="str">
            <v>ER_7002</v>
          </cell>
          <cell r="E369" t="str">
            <v>7002</v>
          </cell>
          <cell r="F369" t="str">
            <v>ER_7002 - Office Mach &amp; Equiq</v>
          </cell>
          <cell r="G369" t="str">
            <v>Capital Equipment Program</v>
          </cell>
          <cell r="H369" t="str">
            <v>Other Subfunction</v>
          </cell>
          <cell r="I369" t="str">
            <v>Other Function</v>
          </cell>
          <cell r="J369" t="str">
            <v>Asset Condition</v>
          </cell>
          <cell r="K369" t="str">
            <v>SRV_CD</v>
          </cell>
          <cell r="L369" t="str">
            <v>JUR_AA</v>
          </cell>
          <cell r="M369" t="str">
            <v>Facilities 390-391</v>
          </cell>
          <cell r="N369" t="str">
            <v>False</v>
          </cell>
          <cell r="O369" t="str">
            <v>Inactive</v>
          </cell>
          <cell r="P369" t="str">
            <v>ORG_J51</v>
          </cell>
        </row>
        <row r="370">
          <cell r="A370" t="str">
            <v>BI_76A56</v>
          </cell>
          <cell r="B370" t="str">
            <v>76A56</v>
          </cell>
          <cell r="C370" t="str">
            <v>BI_76A56 - System Operator Equipment</v>
          </cell>
          <cell r="D370" t="str">
            <v>ER_7003</v>
          </cell>
          <cell r="E370" t="str">
            <v>7003</v>
          </cell>
          <cell r="F370" t="str">
            <v>ER_7003 - Office Furniture</v>
          </cell>
          <cell r="G370" t="str">
            <v>Structures and Improvements/Furniture</v>
          </cell>
          <cell r="H370" t="str">
            <v>Facilities Capital</v>
          </cell>
          <cell r="I370" t="str">
            <v>Other Function</v>
          </cell>
          <cell r="J370" t="str">
            <v>Asset Condition</v>
          </cell>
          <cell r="K370" t="str">
            <v>SRV_CD</v>
          </cell>
          <cell r="L370" t="str">
            <v>JUR_AA</v>
          </cell>
          <cell r="M370" t="str">
            <v>Facilities 390-391</v>
          </cell>
          <cell r="N370" t="str">
            <v>False</v>
          </cell>
          <cell r="O370" t="str">
            <v>Inactive</v>
          </cell>
          <cell r="P370" t="str">
            <v>ORG_H07</v>
          </cell>
        </row>
        <row r="371">
          <cell r="A371" t="str">
            <v>BI_76B02</v>
          </cell>
          <cell r="B371" t="str">
            <v>76B02</v>
          </cell>
          <cell r="C371" t="str">
            <v>BI_76B02 - Office Furniture</v>
          </cell>
          <cell r="D371" t="str">
            <v>ER_7003</v>
          </cell>
          <cell r="E371" t="str">
            <v>7003</v>
          </cell>
          <cell r="F371" t="str">
            <v>ER_7003 - Office Furniture</v>
          </cell>
          <cell r="G371" t="str">
            <v>Structures and Improvements/Furniture</v>
          </cell>
          <cell r="H371" t="str">
            <v>Facilities Capital</v>
          </cell>
          <cell r="I371" t="str">
            <v>Other Function</v>
          </cell>
          <cell r="J371" t="str">
            <v>Asset Condition</v>
          </cell>
          <cell r="K371" t="str">
            <v>SRV_CD</v>
          </cell>
          <cell r="L371" t="str">
            <v>JUR_AA</v>
          </cell>
          <cell r="M371" t="str">
            <v>Facilities 390-391</v>
          </cell>
          <cell r="N371" t="str">
            <v>False</v>
          </cell>
          <cell r="O371" t="str">
            <v>Inactive</v>
          </cell>
          <cell r="P371" t="str">
            <v>ORG_H07</v>
          </cell>
        </row>
        <row r="372">
          <cell r="A372" t="str">
            <v>BI_76B50</v>
          </cell>
          <cell r="B372" t="str">
            <v>76B50</v>
          </cell>
          <cell r="C372" t="str">
            <v>BI_76B50 - Office Furniture</v>
          </cell>
          <cell r="D372" t="str">
            <v>ER_7003</v>
          </cell>
          <cell r="E372" t="str">
            <v>7003</v>
          </cell>
          <cell r="F372" t="str">
            <v>ER_7003 - Office Furniture</v>
          </cell>
          <cell r="G372" t="str">
            <v>Structures and Improvements/Furniture</v>
          </cell>
          <cell r="H372" t="str">
            <v>Facilities Capital</v>
          </cell>
          <cell r="I372" t="str">
            <v>Other Function</v>
          </cell>
          <cell r="J372" t="str">
            <v>Asset Condition</v>
          </cell>
          <cell r="K372" t="str">
            <v>SRV_CD</v>
          </cell>
          <cell r="L372" t="str">
            <v>JUR_AA</v>
          </cell>
          <cell r="M372" t="str">
            <v>Facilities 390-391</v>
          </cell>
          <cell r="N372" t="str">
            <v>False</v>
          </cell>
          <cell r="O372" t="str">
            <v>Inactive</v>
          </cell>
          <cell r="P372" t="str">
            <v>ORG_H07</v>
          </cell>
        </row>
        <row r="373">
          <cell r="A373" t="str">
            <v>BI_76B53</v>
          </cell>
          <cell r="B373" t="str">
            <v>76B53</v>
          </cell>
          <cell r="C373" t="str">
            <v>BI_76B53 - Office Furniture</v>
          </cell>
          <cell r="D373" t="str">
            <v>ER_7003</v>
          </cell>
          <cell r="E373" t="str">
            <v>7003</v>
          </cell>
          <cell r="F373" t="str">
            <v>ER_7003 - Office Furniture</v>
          </cell>
          <cell r="G373" t="str">
            <v>Structures and Improvements/Furniture</v>
          </cell>
          <cell r="H373" t="str">
            <v>Facilities Capital</v>
          </cell>
          <cell r="I373" t="str">
            <v>Other Function</v>
          </cell>
          <cell r="J373" t="str">
            <v>Asset Condition</v>
          </cell>
          <cell r="K373" t="str">
            <v>SRV_CD</v>
          </cell>
          <cell r="L373" t="str">
            <v>JUR_AA</v>
          </cell>
          <cell r="M373" t="str">
            <v>Facilities 390-391</v>
          </cell>
          <cell r="N373" t="str">
            <v>False</v>
          </cell>
          <cell r="O373" t="str">
            <v>Inactive</v>
          </cell>
          <cell r="P373" t="str">
            <v>ORG_H07</v>
          </cell>
        </row>
        <row r="374">
          <cell r="A374" t="str">
            <v>BI_76D53</v>
          </cell>
          <cell r="B374" t="str">
            <v>76D53</v>
          </cell>
          <cell r="C374" t="str">
            <v>BI_76D53 - Office Furniture</v>
          </cell>
          <cell r="D374" t="str">
            <v>ER_7003</v>
          </cell>
          <cell r="E374" t="str">
            <v>7003</v>
          </cell>
          <cell r="F374" t="str">
            <v>ER_7003 - Office Furniture</v>
          </cell>
          <cell r="G374" t="str">
            <v>Structures and Improvements/Furniture</v>
          </cell>
          <cell r="H374" t="str">
            <v>Facilities Capital</v>
          </cell>
          <cell r="I374" t="str">
            <v>Other Function</v>
          </cell>
          <cell r="J374" t="str">
            <v>Asset Condition</v>
          </cell>
          <cell r="K374" t="str">
            <v>SRV_CD</v>
          </cell>
          <cell r="L374" t="str">
            <v>JUR_AA</v>
          </cell>
          <cell r="M374" t="str">
            <v>Facilities 390-391</v>
          </cell>
          <cell r="N374" t="str">
            <v>False</v>
          </cell>
          <cell r="O374" t="str">
            <v>Inactive</v>
          </cell>
          <cell r="P374" t="str">
            <v>ORG_H07</v>
          </cell>
        </row>
        <row r="375">
          <cell r="A375" t="str">
            <v>BI_76H07</v>
          </cell>
          <cell r="B375" t="str">
            <v>76H07</v>
          </cell>
          <cell r="C375" t="str">
            <v>BI_76H07 - Office Furniture</v>
          </cell>
          <cell r="D375" t="str">
            <v>ER_7003</v>
          </cell>
          <cell r="E375" t="str">
            <v>7003</v>
          </cell>
          <cell r="F375" t="str">
            <v>ER_7003 - Office Furniture</v>
          </cell>
          <cell r="G375" t="str">
            <v>Structures and Improvements/Furniture</v>
          </cell>
          <cell r="H375" t="str">
            <v>Facilities Capital</v>
          </cell>
          <cell r="I375" t="str">
            <v>Other Function</v>
          </cell>
          <cell r="J375" t="str">
            <v>Asset Condition</v>
          </cell>
          <cell r="K375" t="str">
            <v>SRV_CD</v>
          </cell>
          <cell r="L375" t="str">
            <v>JUR_AA</v>
          </cell>
          <cell r="M375" t="str">
            <v>Facilities 390-391</v>
          </cell>
          <cell r="N375" t="str">
            <v>False</v>
          </cell>
          <cell r="O375" t="str">
            <v>Active</v>
          </cell>
          <cell r="P375" t="str">
            <v>ORG_H07</v>
          </cell>
        </row>
        <row r="376">
          <cell r="A376" t="str">
            <v>BI_76H50</v>
          </cell>
          <cell r="B376" t="str">
            <v>76H50</v>
          </cell>
          <cell r="C376" t="str">
            <v>BI_76H50 - Office Furniture</v>
          </cell>
          <cell r="D376" t="str">
            <v>ER_7003</v>
          </cell>
          <cell r="E376" t="str">
            <v>7003</v>
          </cell>
          <cell r="F376" t="str">
            <v>ER_7003 - Office Furniture</v>
          </cell>
          <cell r="G376" t="str">
            <v>Structures and Improvements/Furniture</v>
          </cell>
          <cell r="H376" t="str">
            <v>Facilities Capital</v>
          </cell>
          <cell r="I376" t="str">
            <v>Other Function</v>
          </cell>
          <cell r="J376" t="str">
            <v>Asset Condition</v>
          </cell>
          <cell r="K376" t="str">
            <v>SRV_CD</v>
          </cell>
          <cell r="L376" t="str">
            <v>JUR_AA</v>
          </cell>
          <cell r="M376" t="str">
            <v>Facilities 390-391</v>
          </cell>
          <cell r="N376" t="str">
            <v>False</v>
          </cell>
          <cell r="O376" t="str">
            <v>Inactive</v>
          </cell>
          <cell r="P376" t="str">
            <v>ORG_H07</v>
          </cell>
        </row>
        <row r="377">
          <cell r="A377" t="str">
            <v>BI_76K53</v>
          </cell>
          <cell r="B377" t="str">
            <v>76K53</v>
          </cell>
          <cell r="C377" t="str">
            <v>BI_76K53 - Office Furniture</v>
          </cell>
          <cell r="D377" t="str">
            <v>ER_7003</v>
          </cell>
          <cell r="E377" t="str">
            <v>7003</v>
          </cell>
          <cell r="F377" t="str">
            <v>ER_7003 - Office Furniture</v>
          </cell>
          <cell r="G377" t="str">
            <v>Structures and Improvements/Furniture</v>
          </cell>
          <cell r="H377" t="str">
            <v>Facilities Capital</v>
          </cell>
          <cell r="I377" t="str">
            <v>Other Function</v>
          </cell>
          <cell r="J377" t="str">
            <v>Asset Condition</v>
          </cell>
          <cell r="K377" t="str">
            <v>SRV_CD</v>
          </cell>
          <cell r="L377" t="str">
            <v>JUR_AA</v>
          </cell>
          <cell r="M377" t="str">
            <v>Facilities 390-391</v>
          </cell>
          <cell r="N377" t="str">
            <v>False</v>
          </cell>
          <cell r="O377" t="str">
            <v>Inactive</v>
          </cell>
          <cell r="P377" t="str">
            <v>ORG_H07</v>
          </cell>
        </row>
        <row r="378">
          <cell r="A378" t="str">
            <v>BI_77A02</v>
          </cell>
          <cell r="B378" t="str">
            <v>77A02</v>
          </cell>
          <cell r="C378" t="str">
            <v>BI_77A02 - Computer Software</v>
          </cell>
          <cell r="D378" t="str">
            <v>ER_5000</v>
          </cell>
          <cell r="E378" t="str">
            <v>5000</v>
          </cell>
          <cell r="F378" t="str">
            <v>ER_5000 - Computer Software</v>
          </cell>
          <cell r="G378" t="str">
            <v>Regular Capital - Pre Business Case</v>
          </cell>
          <cell r="H378" t="str">
            <v>No Subfunction</v>
          </cell>
          <cell r="I378" t="str">
            <v>No Function</v>
          </cell>
          <cell r="J378" t="str">
            <v>No Driver</v>
          </cell>
          <cell r="K378" t="str">
            <v>SRV_CD</v>
          </cell>
          <cell r="L378" t="str">
            <v>JUR_AA</v>
          </cell>
          <cell r="M378" t="str">
            <v>Software 303</v>
          </cell>
          <cell r="N378" t="str">
            <v>False</v>
          </cell>
          <cell r="O378" t="str">
            <v>Inactive</v>
          </cell>
          <cell r="P378" t="str">
            <v>ORG_N09</v>
          </cell>
        </row>
        <row r="379">
          <cell r="A379" t="str">
            <v>BI_77A07</v>
          </cell>
          <cell r="B379" t="str">
            <v>77A07</v>
          </cell>
          <cell r="C379" t="str">
            <v>BI_77A07 - Computer Software</v>
          </cell>
          <cell r="D379" t="str">
            <v>ER_5000</v>
          </cell>
          <cell r="E379" t="str">
            <v>5000</v>
          </cell>
          <cell r="F379" t="str">
            <v>ER_5000 - Computer Software</v>
          </cell>
          <cell r="G379" t="str">
            <v>Regular Capital - Pre Business Case</v>
          </cell>
          <cell r="H379" t="str">
            <v>No Subfunction</v>
          </cell>
          <cell r="I379" t="str">
            <v>No Function</v>
          </cell>
          <cell r="J379" t="str">
            <v>No Driver</v>
          </cell>
          <cell r="K379" t="str">
            <v>SRV_CD</v>
          </cell>
          <cell r="L379" t="str">
            <v>JUR_AA</v>
          </cell>
          <cell r="M379" t="str">
            <v>Software 303</v>
          </cell>
          <cell r="N379" t="str">
            <v>False</v>
          </cell>
          <cell r="O379" t="str">
            <v>Inactive</v>
          </cell>
          <cell r="P379" t="str">
            <v>ORG_N09</v>
          </cell>
        </row>
        <row r="380">
          <cell r="A380" t="str">
            <v>BI_77A09</v>
          </cell>
          <cell r="B380" t="str">
            <v>77A09</v>
          </cell>
          <cell r="C380" t="str">
            <v>BI_77A09 - Computer Software</v>
          </cell>
          <cell r="D380" t="str">
            <v>ER_5000</v>
          </cell>
          <cell r="E380" t="str">
            <v>5000</v>
          </cell>
          <cell r="F380" t="str">
            <v>ER_5000 - Computer Software</v>
          </cell>
          <cell r="G380" t="str">
            <v>Regular Capital - Pre Business Case</v>
          </cell>
          <cell r="H380" t="str">
            <v>No Subfunction</v>
          </cell>
          <cell r="I380" t="str">
            <v>No Function</v>
          </cell>
          <cell r="J380" t="str">
            <v>No Driver</v>
          </cell>
          <cell r="K380" t="str">
            <v>SRV_CD</v>
          </cell>
          <cell r="L380" t="str">
            <v>JUR_AA</v>
          </cell>
          <cell r="M380" t="str">
            <v>Software 303</v>
          </cell>
          <cell r="N380" t="str">
            <v>False</v>
          </cell>
          <cell r="O380" t="str">
            <v>Inactive</v>
          </cell>
          <cell r="P380" t="str">
            <v>ORG_N09</v>
          </cell>
        </row>
        <row r="381">
          <cell r="A381" t="str">
            <v>BI_77A50</v>
          </cell>
          <cell r="B381" t="str">
            <v>77A50</v>
          </cell>
          <cell r="C381" t="str">
            <v>BI_77A50 - Chance Cutout Planned Replacement</v>
          </cell>
          <cell r="D381" t="str">
            <v>ER_7050</v>
          </cell>
          <cell r="E381" t="str">
            <v>7050</v>
          </cell>
          <cell r="F381" t="str">
            <v>ER_7050 - Productivity Initiative</v>
          </cell>
          <cell r="G381" t="str">
            <v>Productivity</v>
          </cell>
          <cell r="H381" t="str">
            <v>Productivity Subfunction</v>
          </cell>
          <cell r="I381" t="str">
            <v>Other Capital Function</v>
          </cell>
          <cell r="J381" t="str">
            <v>No Driver</v>
          </cell>
          <cell r="K381" t="str">
            <v>SRV_CD</v>
          </cell>
          <cell r="L381" t="str">
            <v>JUR_AA</v>
          </cell>
          <cell r="M381" t="str">
            <v>General 12yr 389 / 393-395 / 397-398</v>
          </cell>
          <cell r="N381" t="str">
            <v>True</v>
          </cell>
          <cell r="O381" t="str">
            <v>Inactive</v>
          </cell>
          <cell r="P381" t="str">
            <v>ORG_A50</v>
          </cell>
        </row>
        <row r="382">
          <cell r="A382" t="str">
            <v>BI_77A56</v>
          </cell>
          <cell r="B382" t="str">
            <v>77A56</v>
          </cell>
          <cell r="C382" t="str">
            <v>BI_77A56 - Computer Software</v>
          </cell>
          <cell r="D382" t="str">
            <v>ER_5000</v>
          </cell>
          <cell r="E382" t="str">
            <v>5000</v>
          </cell>
          <cell r="F382" t="str">
            <v>ER_5000 - Computer Software</v>
          </cell>
          <cell r="G382" t="str">
            <v>Regular Capital - Pre Business Case</v>
          </cell>
          <cell r="H382" t="str">
            <v>No Subfunction</v>
          </cell>
          <cell r="I382" t="str">
            <v>No Function</v>
          </cell>
          <cell r="J382" t="str">
            <v>No Driver</v>
          </cell>
          <cell r="K382" t="str">
            <v>SRV_CD</v>
          </cell>
          <cell r="L382" t="str">
            <v>JUR_AA</v>
          </cell>
          <cell r="M382" t="str">
            <v>Software 303</v>
          </cell>
          <cell r="N382" t="str">
            <v>False</v>
          </cell>
          <cell r="O382" t="str">
            <v>Inactive</v>
          </cell>
          <cell r="P382" t="str">
            <v>ORG_N09</v>
          </cell>
        </row>
        <row r="383">
          <cell r="A383" t="str">
            <v>BI_77A57</v>
          </cell>
          <cell r="B383" t="str">
            <v>77A57</v>
          </cell>
          <cell r="C383" t="str">
            <v>BI_77A57 - Computer Software</v>
          </cell>
          <cell r="D383" t="str">
            <v>ER_5000</v>
          </cell>
          <cell r="E383" t="str">
            <v>5000</v>
          </cell>
          <cell r="F383" t="str">
            <v>ER_5000 - Computer Software</v>
          </cell>
          <cell r="G383" t="str">
            <v>Regular Capital - Pre Business Case</v>
          </cell>
          <cell r="H383" t="str">
            <v>No Subfunction</v>
          </cell>
          <cell r="I383" t="str">
            <v>No Function</v>
          </cell>
          <cell r="J383" t="str">
            <v>No Driver</v>
          </cell>
          <cell r="K383" t="str">
            <v>SRV_CD</v>
          </cell>
          <cell r="L383" t="str">
            <v>JUR_AA</v>
          </cell>
          <cell r="M383" t="str">
            <v>Software 303</v>
          </cell>
          <cell r="N383" t="str">
            <v>False</v>
          </cell>
          <cell r="O383" t="str">
            <v>Inactive</v>
          </cell>
          <cell r="P383" t="str">
            <v>ORG_N09</v>
          </cell>
        </row>
        <row r="384">
          <cell r="A384" t="str">
            <v>BI_77B09</v>
          </cell>
          <cell r="B384" t="str">
            <v>77B09</v>
          </cell>
          <cell r="C384" t="str">
            <v>BI_77B09 - Spokane Imux: RP, F&amp;C, NW</v>
          </cell>
          <cell r="D384" t="str">
            <v>ER_7050</v>
          </cell>
          <cell r="E384" t="str">
            <v>7050</v>
          </cell>
          <cell r="F384" t="str">
            <v>ER_7050 - Productivity Initiative</v>
          </cell>
          <cell r="G384" t="str">
            <v>Productivity</v>
          </cell>
          <cell r="H384" t="str">
            <v>Productivity Subfunction</v>
          </cell>
          <cell r="I384" t="str">
            <v>Other Capital Function</v>
          </cell>
          <cell r="J384" t="str">
            <v>No Driver</v>
          </cell>
          <cell r="K384" t="str">
            <v>SRV_CD</v>
          </cell>
          <cell r="L384" t="str">
            <v>JUR_AA</v>
          </cell>
          <cell r="M384" t="str">
            <v>General 12yr 389 / 393-395 / 397-398</v>
          </cell>
          <cell r="N384" t="str">
            <v>False</v>
          </cell>
          <cell r="O384" t="str">
            <v>Inactive</v>
          </cell>
          <cell r="P384" t="str">
            <v>ORG_B09</v>
          </cell>
        </row>
        <row r="385">
          <cell r="A385" t="str">
            <v>BI_77B53</v>
          </cell>
          <cell r="B385" t="str">
            <v>77B53</v>
          </cell>
          <cell r="C385" t="str">
            <v>BI_77B53 - Pullman</v>
          </cell>
          <cell r="D385" t="str">
            <v>ER_5000</v>
          </cell>
          <cell r="E385" t="str">
            <v>5000</v>
          </cell>
          <cell r="F385" t="str">
            <v>ER_5000 - Computer Software</v>
          </cell>
          <cell r="G385" t="str">
            <v>Regular Capital - Pre Business Case</v>
          </cell>
          <cell r="H385" t="str">
            <v>No Subfunction</v>
          </cell>
          <cell r="I385" t="str">
            <v>No Function</v>
          </cell>
          <cell r="J385" t="str">
            <v>No Driver</v>
          </cell>
          <cell r="K385" t="str">
            <v>SRV_CD</v>
          </cell>
          <cell r="L385" t="str">
            <v>JUR_AA</v>
          </cell>
          <cell r="M385" t="str">
            <v>Software 303</v>
          </cell>
          <cell r="N385" t="str">
            <v>False</v>
          </cell>
          <cell r="O385" t="str">
            <v>Inactive</v>
          </cell>
          <cell r="P385" t="str">
            <v>ORG_N09</v>
          </cell>
        </row>
        <row r="386">
          <cell r="A386" t="str">
            <v>BI_77B55</v>
          </cell>
          <cell r="B386" t="str">
            <v>77B55</v>
          </cell>
          <cell r="C386" t="str">
            <v>BI_77B55 - Computer Software</v>
          </cell>
          <cell r="D386" t="str">
            <v>ER_5000</v>
          </cell>
          <cell r="E386" t="str">
            <v>5000</v>
          </cell>
          <cell r="F386" t="str">
            <v>ER_5000 - Computer Software</v>
          </cell>
          <cell r="G386" t="str">
            <v>Regular Capital - Pre Business Case</v>
          </cell>
          <cell r="H386" t="str">
            <v>No Subfunction</v>
          </cell>
          <cell r="I386" t="str">
            <v>No Function</v>
          </cell>
          <cell r="J386" t="str">
            <v>No Driver</v>
          </cell>
          <cell r="K386" t="str">
            <v>SRV_CD</v>
          </cell>
          <cell r="L386" t="str">
            <v>JUR_AA</v>
          </cell>
          <cell r="M386" t="str">
            <v>Software 303</v>
          </cell>
          <cell r="N386" t="str">
            <v>False</v>
          </cell>
          <cell r="O386" t="str">
            <v>Inactive</v>
          </cell>
          <cell r="P386" t="str">
            <v>ORG_N09</v>
          </cell>
        </row>
        <row r="387">
          <cell r="A387" t="str">
            <v>BI_77C08</v>
          </cell>
          <cell r="B387" t="str">
            <v>77C08</v>
          </cell>
          <cell r="C387" t="str">
            <v>BI_77C08 - Computer Software</v>
          </cell>
          <cell r="D387" t="str">
            <v>ER_5000</v>
          </cell>
          <cell r="E387" t="str">
            <v>5000</v>
          </cell>
          <cell r="F387" t="str">
            <v>ER_5000 - Computer Software</v>
          </cell>
          <cell r="G387" t="str">
            <v>Regular Capital - Pre Business Case</v>
          </cell>
          <cell r="H387" t="str">
            <v>No Subfunction</v>
          </cell>
          <cell r="I387" t="str">
            <v>No Function</v>
          </cell>
          <cell r="J387" t="str">
            <v>No Driver</v>
          </cell>
          <cell r="K387" t="str">
            <v>SRV_CD</v>
          </cell>
          <cell r="L387" t="str">
            <v>JUR_AA</v>
          </cell>
          <cell r="M387" t="str">
            <v>Software 303</v>
          </cell>
          <cell r="N387" t="str">
            <v>False</v>
          </cell>
          <cell r="O387" t="str">
            <v>Inactive</v>
          </cell>
          <cell r="P387" t="str">
            <v>ORG_N09</v>
          </cell>
        </row>
        <row r="388">
          <cell r="A388" t="str">
            <v>BI_77C51</v>
          </cell>
          <cell r="B388" t="str">
            <v>77C51</v>
          </cell>
          <cell r="C388" t="str">
            <v>BI_77C51 - Computer Software</v>
          </cell>
          <cell r="D388" t="str">
            <v>ER_5000</v>
          </cell>
          <cell r="E388" t="str">
            <v>5000</v>
          </cell>
          <cell r="F388" t="str">
            <v>ER_5000 - Computer Software</v>
          </cell>
          <cell r="G388" t="str">
            <v>Regular Capital - Pre Business Case</v>
          </cell>
          <cell r="H388" t="str">
            <v>No Subfunction</v>
          </cell>
          <cell r="I388" t="str">
            <v>No Function</v>
          </cell>
          <cell r="J388" t="str">
            <v>No Driver</v>
          </cell>
          <cell r="K388" t="str">
            <v>SRV_CD</v>
          </cell>
          <cell r="L388" t="str">
            <v>JUR_AA</v>
          </cell>
          <cell r="M388" t="str">
            <v>Software 303</v>
          </cell>
          <cell r="N388" t="str">
            <v>False</v>
          </cell>
          <cell r="O388" t="str">
            <v>Inactive</v>
          </cell>
          <cell r="P388" t="str">
            <v>ORG_N09</v>
          </cell>
        </row>
        <row r="389">
          <cell r="A389" t="str">
            <v>BI_77D09</v>
          </cell>
          <cell r="B389" t="str">
            <v>77D09</v>
          </cell>
          <cell r="C389" t="str">
            <v>BI_77D09 - Computer Software</v>
          </cell>
          <cell r="D389" t="str">
            <v>ER_5000</v>
          </cell>
          <cell r="E389" t="str">
            <v>5000</v>
          </cell>
          <cell r="F389" t="str">
            <v>ER_5000 - Computer Software</v>
          </cell>
          <cell r="G389" t="str">
            <v>Regular Capital - Pre Business Case</v>
          </cell>
          <cell r="H389" t="str">
            <v>No Subfunction</v>
          </cell>
          <cell r="I389" t="str">
            <v>No Function</v>
          </cell>
          <cell r="J389" t="str">
            <v>No Driver</v>
          </cell>
          <cell r="K389" t="str">
            <v>SRV_CD</v>
          </cell>
          <cell r="L389" t="str">
            <v>JUR_AA</v>
          </cell>
          <cell r="M389" t="str">
            <v>Software 303</v>
          </cell>
          <cell r="N389" t="str">
            <v>False</v>
          </cell>
          <cell r="O389" t="str">
            <v>Inactive</v>
          </cell>
          <cell r="P389" t="str">
            <v>ORG_N09</v>
          </cell>
        </row>
        <row r="390">
          <cell r="A390" t="str">
            <v>BI_77D54</v>
          </cell>
          <cell r="B390" t="str">
            <v>77D54</v>
          </cell>
          <cell r="C390" t="str">
            <v>BI_77D54 - Computer Software</v>
          </cell>
          <cell r="D390" t="str">
            <v>ER_5000</v>
          </cell>
          <cell r="E390" t="str">
            <v>5000</v>
          </cell>
          <cell r="F390" t="str">
            <v>ER_5000 - Computer Software</v>
          </cell>
          <cell r="G390" t="str">
            <v>Regular Capital - Pre Business Case</v>
          </cell>
          <cell r="H390" t="str">
            <v>No Subfunction</v>
          </cell>
          <cell r="I390" t="str">
            <v>No Function</v>
          </cell>
          <cell r="J390" t="str">
            <v>No Driver</v>
          </cell>
          <cell r="K390" t="str">
            <v>SRV_CD</v>
          </cell>
          <cell r="L390" t="str">
            <v>JUR_AA</v>
          </cell>
          <cell r="M390" t="str">
            <v>Software 303</v>
          </cell>
          <cell r="N390" t="str">
            <v>False</v>
          </cell>
          <cell r="O390" t="str">
            <v>Inactive</v>
          </cell>
          <cell r="P390" t="str">
            <v>ORG_N09</v>
          </cell>
        </row>
        <row r="391">
          <cell r="A391" t="str">
            <v>BI_77E07</v>
          </cell>
          <cell r="B391" t="str">
            <v>77E07</v>
          </cell>
          <cell r="C391" t="str">
            <v>BI_77E07 - Computer Software</v>
          </cell>
          <cell r="D391" t="str">
            <v>ER_5000</v>
          </cell>
          <cell r="E391" t="str">
            <v>5000</v>
          </cell>
          <cell r="F391" t="str">
            <v>ER_5000 - Computer Software</v>
          </cell>
          <cell r="G391" t="str">
            <v>Regular Capital - Pre Business Case</v>
          </cell>
          <cell r="H391" t="str">
            <v>No Subfunction</v>
          </cell>
          <cell r="I391" t="str">
            <v>No Function</v>
          </cell>
          <cell r="J391" t="str">
            <v>No Driver</v>
          </cell>
          <cell r="K391" t="str">
            <v>SRV_CD</v>
          </cell>
          <cell r="L391" t="str">
            <v>JUR_AA</v>
          </cell>
          <cell r="M391" t="str">
            <v>Software 303</v>
          </cell>
          <cell r="N391" t="str">
            <v>False</v>
          </cell>
          <cell r="O391" t="str">
            <v>Inactive</v>
          </cell>
          <cell r="P391" t="str">
            <v>ORG_N09</v>
          </cell>
        </row>
        <row r="392">
          <cell r="A392" t="str">
            <v>BI_77E50</v>
          </cell>
          <cell r="B392" t="str">
            <v>77E50</v>
          </cell>
          <cell r="C392" t="str">
            <v>BI_77E50 - Computer Software</v>
          </cell>
          <cell r="D392" t="str">
            <v>ER_5000</v>
          </cell>
          <cell r="E392" t="str">
            <v>5000</v>
          </cell>
          <cell r="F392" t="str">
            <v>ER_5000 - Computer Software</v>
          </cell>
          <cell r="G392" t="str">
            <v>Regular Capital - Pre Business Case</v>
          </cell>
          <cell r="H392" t="str">
            <v>No Subfunction</v>
          </cell>
          <cell r="I392" t="str">
            <v>No Function</v>
          </cell>
          <cell r="J392" t="str">
            <v>No Driver</v>
          </cell>
          <cell r="K392" t="str">
            <v>SRV_CD</v>
          </cell>
          <cell r="L392" t="str">
            <v>JUR_AA</v>
          </cell>
          <cell r="M392" t="str">
            <v>Software 303</v>
          </cell>
          <cell r="N392" t="str">
            <v>False</v>
          </cell>
          <cell r="O392" t="str">
            <v>Inactive</v>
          </cell>
          <cell r="P392" t="str">
            <v>ORG_N09</v>
          </cell>
        </row>
        <row r="393">
          <cell r="A393" t="str">
            <v>BI_77E55</v>
          </cell>
          <cell r="B393" t="str">
            <v>77E55</v>
          </cell>
          <cell r="C393" t="str">
            <v>BI_77E55 - Computer Software</v>
          </cell>
          <cell r="D393" t="str">
            <v>ER_5000</v>
          </cell>
          <cell r="E393" t="str">
            <v>5000</v>
          </cell>
          <cell r="F393" t="str">
            <v>ER_5000 - Computer Software</v>
          </cell>
          <cell r="G393" t="str">
            <v>Regular Capital - Pre Business Case</v>
          </cell>
          <cell r="H393" t="str">
            <v>No Subfunction</v>
          </cell>
          <cell r="I393" t="str">
            <v>No Function</v>
          </cell>
          <cell r="J393" t="str">
            <v>No Driver</v>
          </cell>
          <cell r="K393" t="str">
            <v>SRV_CD</v>
          </cell>
          <cell r="L393" t="str">
            <v>JUR_AA</v>
          </cell>
          <cell r="M393" t="str">
            <v>Software 303</v>
          </cell>
          <cell r="N393" t="str">
            <v>False</v>
          </cell>
          <cell r="O393" t="str">
            <v>Inactive</v>
          </cell>
          <cell r="P393" t="str">
            <v>ORG_N09</v>
          </cell>
        </row>
        <row r="394">
          <cell r="A394" t="str">
            <v>BI_77F50</v>
          </cell>
          <cell r="B394" t="str">
            <v>77F50</v>
          </cell>
          <cell r="C394" t="str">
            <v>BI_77F50 - Computer Software</v>
          </cell>
          <cell r="D394" t="str">
            <v>ER_5000</v>
          </cell>
          <cell r="E394" t="str">
            <v>5000</v>
          </cell>
          <cell r="F394" t="str">
            <v>ER_5000 - Computer Software</v>
          </cell>
          <cell r="G394" t="str">
            <v>Regular Capital - Pre Business Case</v>
          </cell>
          <cell r="H394" t="str">
            <v>No Subfunction</v>
          </cell>
          <cell r="I394" t="str">
            <v>No Function</v>
          </cell>
          <cell r="J394" t="str">
            <v>No Driver</v>
          </cell>
          <cell r="K394" t="str">
            <v>SRV_CD</v>
          </cell>
          <cell r="L394" t="str">
            <v>JUR_AA</v>
          </cell>
          <cell r="M394" t="str">
            <v>Software 303</v>
          </cell>
          <cell r="N394" t="str">
            <v>False</v>
          </cell>
          <cell r="O394" t="str">
            <v>Inactive</v>
          </cell>
          <cell r="P394" t="str">
            <v>ORG_N09</v>
          </cell>
        </row>
        <row r="395">
          <cell r="A395" t="str">
            <v>BI_77F51</v>
          </cell>
          <cell r="B395" t="str">
            <v>77F51</v>
          </cell>
          <cell r="C395" t="str">
            <v>BI_77F51 - Computer Software</v>
          </cell>
          <cell r="D395" t="str">
            <v>ER_5000</v>
          </cell>
          <cell r="E395" t="str">
            <v>5000</v>
          </cell>
          <cell r="F395" t="str">
            <v>ER_5000 - Computer Software</v>
          </cell>
          <cell r="G395" t="str">
            <v>Regular Capital - Pre Business Case</v>
          </cell>
          <cell r="H395" t="str">
            <v>No Subfunction</v>
          </cell>
          <cell r="I395" t="str">
            <v>No Function</v>
          </cell>
          <cell r="J395" t="str">
            <v>No Driver</v>
          </cell>
          <cell r="K395" t="str">
            <v>SRV_CD</v>
          </cell>
          <cell r="L395" t="str">
            <v>JUR_AA</v>
          </cell>
          <cell r="M395" t="str">
            <v>Software 303</v>
          </cell>
          <cell r="N395" t="str">
            <v>False</v>
          </cell>
          <cell r="O395" t="str">
            <v>Inactive</v>
          </cell>
          <cell r="P395" t="str">
            <v>ORG_N09</v>
          </cell>
        </row>
        <row r="396">
          <cell r="A396" t="str">
            <v>BI_77G02</v>
          </cell>
          <cell r="B396" t="str">
            <v>77G02</v>
          </cell>
          <cell r="C396" t="str">
            <v>BI_77G02 - Computer Software</v>
          </cell>
          <cell r="D396" t="str">
            <v>ER_5000</v>
          </cell>
          <cell r="E396" t="str">
            <v>5000</v>
          </cell>
          <cell r="F396" t="str">
            <v>ER_5000 - Computer Software</v>
          </cell>
          <cell r="G396" t="str">
            <v>Regular Capital - Pre Business Case</v>
          </cell>
          <cell r="H396" t="str">
            <v>No Subfunction</v>
          </cell>
          <cell r="I396" t="str">
            <v>No Function</v>
          </cell>
          <cell r="J396" t="str">
            <v>No Driver</v>
          </cell>
          <cell r="K396" t="str">
            <v>SRV_CD</v>
          </cell>
          <cell r="L396" t="str">
            <v>JUR_AA</v>
          </cell>
          <cell r="M396" t="str">
            <v>Software 303</v>
          </cell>
          <cell r="N396" t="str">
            <v>False</v>
          </cell>
          <cell r="O396" t="str">
            <v>Inactive</v>
          </cell>
          <cell r="P396" t="str">
            <v>ORG_N09</v>
          </cell>
        </row>
        <row r="397">
          <cell r="A397" t="str">
            <v>BI_77G51</v>
          </cell>
          <cell r="B397" t="str">
            <v>77G51</v>
          </cell>
          <cell r="C397" t="str">
            <v>BI_77G51 - Computer Software</v>
          </cell>
          <cell r="D397" t="str">
            <v>ER_5000</v>
          </cell>
          <cell r="E397" t="str">
            <v>5000</v>
          </cell>
          <cell r="F397" t="str">
            <v>ER_5000 - Computer Software</v>
          </cell>
          <cell r="G397" t="str">
            <v>Regular Capital - Pre Business Case</v>
          </cell>
          <cell r="H397" t="str">
            <v>No Subfunction</v>
          </cell>
          <cell r="I397" t="str">
            <v>No Function</v>
          </cell>
          <cell r="J397" t="str">
            <v>No Driver</v>
          </cell>
          <cell r="K397" t="str">
            <v>SRV_CD</v>
          </cell>
          <cell r="L397" t="str">
            <v>JUR_AA</v>
          </cell>
          <cell r="M397" t="str">
            <v>Software 303</v>
          </cell>
          <cell r="N397" t="str">
            <v>False</v>
          </cell>
          <cell r="O397" t="str">
            <v>Inactive</v>
          </cell>
          <cell r="P397" t="str">
            <v>ORG_N09</v>
          </cell>
        </row>
        <row r="398">
          <cell r="A398" t="str">
            <v>BI_77H07</v>
          </cell>
          <cell r="B398" t="str">
            <v>77H07</v>
          </cell>
          <cell r="C398" t="str">
            <v>BI_77H07 - Computer Software</v>
          </cell>
          <cell r="D398" t="str">
            <v>ER_5000</v>
          </cell>
          <cell r="E398" t="str">
            <v>5000</v>
          </cell>
          <cell r="F398" t="str">
            <v>ER_5000 - Computer Software</v>
          </cell>
          <cell r="G398" t="str">
            <v>Regular Capital - Pre Business Case</v>
          </cell>
          <cell r="H398" t="str">
            <v>No Subfunction</v>
          </cell>
          <cell r="I398" t="str">
            <v>No Function</v>
          </cell>
          <cell r="J398" t="str">
            <v>No Driver</v>
          </cell>
          <cell r="K398" t="str">
            <v>SRV_CD</v>
          </cell>
          <cell r="L398" t="str">
            <v>JUR_AA</v>
          </cell>
          <cell r="M398" t="str">
            <v>Software 303</v>
          </cell>
          <cell r="N398" t="str">
            <v>False</v>
          </cell>
          <cell r="O398" t="str">
            <v>Inactive</v>
          </cell>
          <cell r="P398" t="str">
            <v>ORG_N09</v>
          </cell>
        </row>
        <row r="399">
          <cell r="A399" t="str">
            <v>BI_77H51</v>
          </cell>
          <cell r="B399" t="str">
            <v>77H51</v>
          </cell>
          <cell r="C399" t="str">
            <v>BI_77H51 - Computer Software</v>
          </cell>
          <cell r="D399" t="str">
            <v>ER_5000</v>
          </cell>
          <cell r="E399" t="str">
            <v>5000</v>
          </cell>
          <cell r="F399" t="str">
            <v>ER_5000 - Computer Software</v>
          </cell>
          <cell r="G399" t="str">
            <v>Regular Capital - Pre Business Case</v>
          </cell>
          <cell r="H399" t="str">
            <v>No Subfunction</v>
          </cell>
          <cell r="I399" t="str">
            <v>No Function</v>
          </cell>
          <cell r="J399" t="str">
            <v>No Driver</v>
          </cell>
          <cell r="K399" t="str">
            <v>SRV_CD</v>
          </cell>
          <cell r="L399" t="str">
            <v>JUR_AA</v>
          </cell>
          <cell r="M399" t="str">
            <v>Software 303</v>
          </cell>
          <cell r="N399" t="str">
            <v>False</v>
          </cell>
          <cell r="O399" t="str">
            <v>Inactive</v>
          </cell>
          <cell r="P399" t="str">
            <v>ORG_N09</v>
          </cell>
        </row>
        <row r="400">
          <cell r="A400" t="str">
            <v>BI_77J54</v>
          </cell>
          <cell r="B400" t="str">
            <v>77J54</v>
          </cell>
          <cell r="C400" t="str">
            <v>BI_77J54 - Computer Software</v>
          </cell>
          <cell r="D400" t="str">
            <v>ER_5000</v>
          </cell>
          <cell r="E400" t="str">
            <v>5000</v>
          </cell>
          <cell r="F400" t="str">
            <v>ER_5000 - Computer Software</v>
          </cell>
          <cell r="G400" t="str">
            <v>Regular Capital - Pre Business Case</v>
          </cell>
          <cell r="H400" t="str">
            <v>No Subfunction</v>
          </cell>
          <cell r="I400" t="str">
            <v>No Function</v>
          </cell>
          <cell r="J400" t="str">
            <v>No Driver</v>
          </cell>
          <cell r="K400" t="str">
            <v>SRV_CD</v>
          </cell>
          <cell r="L400" t="str">
            <v>JUR_AA</v>
          </cell>
          <cell r="M400" t="str">
            <v>Software 303</v>
          </cell>
          <cell r="N400" t="str">
            <v>False</v>
          </cell>
          <cell r="O400" t="str">
            <v>Inactive</v>
          </cell>
          <cell r="P400" t="str">
            <v>ORG_N09</v>
          </cell>
        </row>
        <row r="401">
          <cell r="A401" t="str">
            <v>BI_77K07</v>
          </cell>
          <cell r="B401" t="str">
            <v>77K07</v>
          </cell>
          <cell r="C401" t="str">
            <v>BI_77K07 - Computer Software</v>
          </cell>
          <cell r="D401" t="str">
            <v>ER_5000</v>
          </cell>
          <cell r="E401" t="str">
            <v>5000</v>
          </cell>
          <cell r="F401" t="str">
            <v>ER_5000 - Computer Software</v>
          </cell>
          <cell r="G401" t="str">
            <v>Regular Capital - Pre Business Case</v>
          </cell>
          <cell r="H401" t="str">
            <v>No Subfunction</v>
          </cell>
          <cell r="I401" t="str">
            <v>No Function</v>
          </cell>
          <cell r="J401" t="str">
            <v>No Driver</v>
          </cell>
          <cell r="K401" t="str">
            <v>SRV_CD</v>
          </cell>
          <cell r="L401" t="str">
            <v>JUR_AA</v>
          </cell>
          <cell r="M401" t="str">
            <v>Software 303</v>
          </cell>
          <cell r="N401" t="str">
            <v>False</v>
          </cell>
          <cell r="O401" t="str">
            <v>Inactive</v>
          </cell>
          <cell r="P401" t="str">
            <v>ORG_N09</v>
          </cell>
        </row>
        <row r="402">
          <cell r="A402" t="str">
            <v>BI_77K51</v>
          </cell>
          <cell r="B402" t="str">
            <v>77K51</v>
          </cell>
          <cell r="C402" t="str">
            <v>BI_77K51 - Computer Software</v>
          </cell>
          <cell r="D402" t="str">
            <v>ER_5000</v>
          </cell>
          <cell r="E402" t="str">
            <v>5000</v>
          </cell>
          <cell r="F402" t="str">
            <v>ER_5000 - Computer Software</v>
          </cell>
          <cell r="G402" t="str">
            <v>Regular Capital - Pre Business Case</v>
          </cell>
          <cell r="H402" t="str">
            <v>No Subfunction</v>
          </cell>
          <cell r="I402" t="str">
            <v>No Function</v>
          </cell>
          <cell r="J402" t="str">
            <v>No Driver</v>
          </cell>
          <cell r="K402" t="str">
            <v>SRV_CD</v>
          </cell>
          <cell r="L402" t="str">
            <v>JUR_AA</v>
          </cell>
          <cell r="M402" t="str">
            <v>Software 303</v>
          </cell>
          <cell r="N402" t="str">
            <v>False</v>
          </cell>
          <cell r="O402" t="str">
            <v>Inactive</v>
          </cell>
          <cell r="P402" t="str">
            <v>ORG_K51</v>
          </cell>
        </row>
        <row r="403">
          <cell r="A403" t="str">
            <v>BI_77K54</v>
          </cell>
          <cell r="B403" t="str">
            <v>77K54</v>
          </cell>
          <cell r="C403" t="str">
            <v>BI_77K54 - Financial Systems</v>
          </cell>
          <cell r="D403" t="str">
            <v>ER_5000</v>
          </cell>
          <cell r="E403" t="str">
            <v>5000</v>
          </cell>
          <cell r="F403" t="str">
            <v>ER_5000 - Computer Software</v>
          </cell>
          <cell r="G403" t="str">
            <v>Regular Capital - Pre Business Case</v>
          </cell>
          <cell r="H403" t="str">
            <v>No Subfunction</v>
          </cell>
          <cell r="I403" t="str">
            <v>No Function</v>
          </cell>
          <cell r="J403" t="str">
            <v>No Driver</v>
          </cell>
          <cell r="K403" t="str">
            <v>SRV_CD</v>
          </cell>
          <cell r="L403" t="str">
            <v>JUR_AA</v>
          </cell>
          <cell r="M403" t="str">
            <v>Software 303</v>
          </cell>
          <cell r="N403" t="str">
            <v>False</v>
          </cell>
          <cell r="O403" t="str">
            <v>Inactive</v>
          </cell>
          <cell r="P403" t="str">
            <v>ORG_N09</v>
          </cell>
        </row>
        <row r="404">
          <cell r="A404" t="str">
            <v>BI_77L09</v>
          </cell>
          <cell r="B404" t="str">
            <v>77L09</v>
          </cell>
          <cell r="C404" t="str">
            <v>BI_77L09 - Computer Software</v>
          </cell>
          <cell r="D404" t="str">
            <v>ER_5000</v>
          </cell>
          <cell r="E404" t="str">
            <v>5000</v>
          </cell>
          <cell r="F404" t="str">
            <v>ER_5000 - Computer Software</v>
          </cell>
          <cell r="G404" t="str">
            <v>Regular Capital - Pre Business Case</v>
          </cell>
          <cell r="H404" t="str">
            <v>No Subfunction</v>
          </cell>
          <cell r="I404" t="str">
            <v>No Function</v>
          </cell>
          <cell r="J404" t="str">
            <v>No Driver</v>
          </cell>
          <cell r="K404" t="str">
            <v>SRV_CD</v>
          </cell>
          <cell r="L404" t="str">
            <v>JUR_AA</v>
          </cell>
          <cell r="M404" t="str">
            <v>Software 303</v>
          </cell>
          <cell r="N404" t="str">
            <v>False</v>
          </cell>
          <cell r="O404" t="str">
            <v>Inactive</v>
          </cell>
          <cell r="P404" t="str">
            <v>ORG_N09</v>
          </cell>
        </row>
        <row r="405">
          <cell r="A405" t="str">
            <v>BI_77L51</v>
          </cell>
          <cell r="B405" t="str">
            <v>77L51</v>
          </cell>
          <cell r="C405" t="str">
            <v>BI_77L51 - Computer Software</v>
          </cell>
          <cell r="D405" t="str">
            <v>ER_5000</v>
          </cell>
          <cell r="E405" t="str">
            <v>5000</v>
          </cell>
          <cell r="F405" t="str">
            <v>ER_5000 - Computer Software</v>
          </cell>
          <cell r="G405" t="str">
            <v>Regular Capital - Pre Business Case</v>
          </cell>
          <cell r="H405" t="str">
            <v>No Subfunction</v>
          </cell>
          <cell r="I405" t="str">
            <v>No Function</v>
          </cell>
          <cell r="J405" t="str">
            <v>No Driver</v>
          </cell>
          <cell r="K405" t="str">
            <v>SRV_CD</v>
          </cell>
          <cell r="L405" t="str">
            <v>JUR_AA</v>
          </cell>
          <cell r="M405" t="str">
            <v>Software 303</v>
          </cell>
          <cell r="N405" t="str">
            <v>False</v>
          </cell>
          <cell r="O405" t="str">
            <v>Inactive</v>
          </cell>
          <cell r="P405" t="str">
            <v>ORG_N09</v>
          </cell>
        </row>
        <row r="406">
          <cell r="A406" t="str">
            <v>BI_77N01</v>
          </cell>
          <cell r="B406" t="str">
            <v>77N01</v>
          </cell>
          <cell r="C406" t="str">
            <v>BI_77N01 - Computer Software</v>
          </cell>
          <cell r="D406" t="str">
            <v>ER_5000</v>
          </cell>
          <cell r="E406" t="str">
            <v>5000</v>
          </cell>
          <cell r="F406" t="str">
            <v>ER_5000 - Computer Software</v>
          </cell>
          <cell r="G406" t="str">
            <v>Regular Capital - Pre Business Case</v>
          </cell>
          <cell r="H406" t="str">
            <v>No Subfunction</v>
          </cell>
          <cell r="I406" t="str">
            <v>No Function</v>
          </cell>
          <cell r="J406" t="str">
            <v>No Driver</v>
          </cell>
          <cell r="K406" t="str">
            <v>SRV_CD</v>
          </cell>
          <cell r="L406" t="str">
            <v>JUR_AA</v>
          </cell>
          <cell r="M406" t="str">
            <v>Software 303</v>
          </cell>
          <cell r="N406" t="str">
            <v>False</v>
          </cell>
          <cell r="O406" t="str">
            <v>Inactive</v>
          </cell>
          <cell r="P406" t="str">
            <v>ORG_N09</v>
          </cell>
        </row>
        <row r="407">
          <cell r="A407" t="str">
            <v>BI_77N09</v>
          </cell>
          <cell r="B407" t="str">
            <v>77N09</v>
          </cell>
          <cell r="C407" t="str">
            <v>BI_77N09 - Computer Software</v>
          </cell>
          <cell r="D407" t="str">
            <v>ER_5000</v>
          </cell>
          <cell r="E407" t="str">
            <v>5000</v>
          </cell>
          <cell r="F407" t="str">
            <v>ER_5000 - Computer Software</v>
          </cell>
          <cell r="G407" t="str">
            <v>Regular Capital - Pre Business Case</v>
          </cell>
          <cell r="H407" t="str">
            <v>No Subfunction</v>
          </cell>
          <cell r="I407" t="str">
            <v>No Function</v>
          </cell>
          <cell r="J407" t="str">
            <v>No Driver</v>
          </cell>
          <cell r="K407" t="str">
            <v>SRV_CD</v>
          </cell>
          <cell r="L407" t="str">
            <v>JUR_AA</v>
          </cell>
          <cell r="M407" t="str">
            <v>Software 303</v>
          </cell>
          <cell r="N407" t="str">
            <v>False</v>
          </cell>
          <cell r="O407" t="str">
            <v>Inactive</v>
          </cell>
          <cell r="P407" t="str">
            <v>ORG_N09</v>
          </cell>
        </row>
        <row r="408">
          <cell r="A408" t="str">
            <v>BI_77N50</v>
          </cell>
          <cell r="B408" t="str">
            <v>77N50</v>
          </cell>
          <cell r="C408" t="str">
            <v>BI_77N50 - Computer Software</v>
          </cell>
          <cell r="D408" t="str">
            <v>ER_5000</v>
          </cell>
          <cell r="E408" t="str">
            <v>5000</v>
          </cell>
          <cell r="F408" t="str">
            <v>ER_5000 - Computer Software</v>
          </cell>
          <cell r="G408" t="str">
            <v>Regular Capital - Pre Business Case</v>
          </cell>
          <cell r="H408" t="str">
            <v>No Subfunction</v>
          </cell>
          <cell r="I408" t="str">
            <v>No Function</v>
          </cell>
          <cell r="J408" t="str">
            <v>No Driver</v>
          </cell>
          <cell r="K408" t="str">
            <v>SRV_CD</v>
          </cell>
          <cell r="L408" t="str">
            <v>JUR_AA</v>
          </cell>
          <cell r="M408" t="str">
            <v>Software 303</v>
          </cell>
          <cell r="N408" t="str">
            <v>False</v>
          </cell>
          <cell r="O408" t="str">
            <v>Inactive</v>
          </cell>
          <cell r="P408" t="str">
            <v>ORG_N09</v>
          </cell>
        </row>
        <row r="409">
          <cell r="A409" t="str">
            <v>BI_77P09</v>
          </cell>
          <cell r="B409" t="str">
            <v>77P09</v>
          </cell>
          <cell r="C409" t="str">
            <v>BI_77P09 - Computer Software</v>
          </cell>
          <cell r="D409" t="str">
            <v>ER_5000</v>
          </cell>
          <cell r="E409" t="str">
            <v>5000</v>
          </cell>
          <cell r="F409" t="str">
            <v>ER_5000 - Computer Software</v>
          </cell>
          <cell r="G409" t="str">
            <v>Regular Capital - Pre Business Case</v>
          </cell>
          <cell r="H409" t="str">
            <v>No Subfunction</v>
          </cell>
          <cell r="I409" t="str">
            <v>No Function</v>
          </cell>
          <cell r="J409" t="str">
            <v>No Driver</v>
          </cell>
          <cell r="K409" t="str">
            <v>SRV_CD</v>
          </cell>
          <cell r="L409" t="str">
            <v>JUR_AA</v>
          </cell>
          <cell r="M409" t="str">
            <v>Software 303</v>
          </cell>
          <cell r="N409" t="str">
            <v>False</v>
          </cell>
          <cell r="O409" t="str">
            <v>Inactive</v>
          </cell>
          <cell r="P409" t="str">
            <v>ORG_N09</v>
          </cell>
        </row>
        <row r="410">
          <cell r="A410" t="str">
            <v>BI_77P51</v>
          </cell>
          <cell r="B410" t="str">
            <v>77P51</v>
          </cell>
          <cell r="C410" t="str">
            <v>BI_77P51 - Computer Software</v>
          </cell>
          <cell r="D410" t="str">
            <v>ER_5000</v>
          </cell>
          <cell r="E410" t="str">
            <v>5000</v>
          </cell>
          <cell r="F410" t="str">
            <v>ER_5000 - Computer Software</v>
          </cell>
          <cell r="G410" t="str">
            <v>Regular Capital - Pre Business Case</v>
          </cell>
          <cell r="H410" t="str">
            <v>No Subfunction</v>
          </cell>
          <cell r="I410" t="str">
            <v>No Function</v>
          </cell>
          <cell r="J410" t="str">
            <v>No Driver</v>
          </cell>
          <cell r="K410" t="str">
            <v>SRV_CD</v>
          </cell>
          <cell r="L410" t="str">
            <v>JUR_AA</v>
          </cell>
          <cell r="M410" t="str">
            <v>Software 303</v>
          </cell>
          <cell r="N410" t="str">
            <v>False</v>
          </cell>
          <cell r="O410" t="str">
            <v>Inactive</v>
          </cell>
          <cell r="P410" t="str">
            <v>ORG_N09</v>
          </cell>
        </row>
        <row r="411">
          <cell r="A411" t="str">
            <v>BI_77R11</v>
          </cell>
          <cell r="B411" t="str">
            <v>77R11</v>
          </cell>
          <cell r="C411" t="str">
            <v>BI_77R11 - Computer Software</v>
          </cell>
          <cell r="D411" t="str">
            <v>ER_5000</v>
          </cell>
          <cell r="E411" t="str">
            <v>5000</v>
          </cell>
          <cell r="F411" t="str">
            <v>ER_5000 - Computer Software</v>
          </cell>
          <cell r="G411" t="str">
            <v>Regular Capital - Pre Business Case</v>
          </cell>
          <cell r="H411" t="str">
            <v>No Subfunction</v>
          </cell>
          <cell r="I411" t="str">
            <v>No Function</v>
          </cell>
          <cell r="J411" t="str">
            <v>No Driver</v>
          </cell>
          <cell r="K411" t="str">
            <v>SRV_CD</v>
          </cell>
          <cell r="L411" t="str">
            <v>JUR_AA</v>
          </cell>
          <cell r="M411" t="str">
            <v>Software 303</v>
          </cell>
          <cell r="N411" t="str">
            <v>False</v>
          </cell>
          <cell r="O411" t="str">
            <v>Inactive</v>
          </cell>
          <cell r="P411" t="str">
            <v>ORG_N09</v>
          </cell>
        </row>
        <row r="412">
          <cell r="A412" t="str">
            <v>BI_77R55</v>
          </cell>
          <cell r="B412" t="str">
            <v>77R55</v>
          </cell>
          <cell r="C412" t="str">
            <v>BI_77R55 - Computer Software</v>
          </cell>
          <cell r="D412" t="str">
            <v>ER_5000</v>
          </cell>
          <cell r="E412" t="str">
            <v>5000</v>
          </cell>
          <cell r="F412" t="str">
            <v>ER_5000 - Computer Software</v>
          </cell>
          <cell r="G412" t="str">
            <v>Regular Capital - Pre Business Case</v>
          </cell>
          <cell r="H412" t="str">
            <v>No Subfunction</v>
          </cell>
          <cell r="I412" t="str">
            <v>No Function</v>
          </cell>
          <cell r="J412" t="str">
            <v>No Driver</v>
          </cell>
          <cell r="K412" t="str">
            <v>SRV_CD</v>
          </cell>
          <cell r="L412" t="str">
            <v>JUR_AA</v>
          </cell>
          <cell r="M412" t="str">
            <v>Software 303</v>
          </cell>
          <cell r="N412" t="str">
            <v>False</v>
          </cell>
          <cell r="O412" t="str">
            <v>Inactive</v>
          </cell>
          <cell r="P412" t="str">
            <v>ORG_N09</v>
          </cell>
        </row>
        <row r="413">
          <cell r="A413" t="str">
            <v>BI_77T07</v>
          </cell>
          <cell r="B413" t="str">
            <v>77T07</v>
          </cell>
          <cell r="C413" t="str">
            <v>BI_77T07 - Computer Software</v>
          </cell>
          <cell r="D413" t="str">
            <v>ER_5000</v>
          </cell>
          <cell r="E413" t="str">
            <v>5000</v>
          </cell>
          <cell r="F413" t="str">
            <v>ER_5000 - Computer Software</v>
          </cell>
          <cell r="G413" t="str">
            <v>Regular Capital - Pre Business Case</v>
          </cell>
          <cell r="H413" t="str">
            <v>No Subfunction</v>
          </cell>
          <cell r="I413" t="str">
            <v>No Function</v>
          </cell>
          <cell r="J413" t="str">
            <v>No Driver</v>
          </cell>
          <cell r="K413" t="str">
            <v>SRV_CD</v>
          </cell>
          <cell r="L413" t="str">
            <v>JUR_AA</v>
          </cell>
          <cell r="M413" t="str">
            <v>Software 303</v>
          </cell>
          <cell r="N413" t="str">
            <v>False</v>
          </cell>
          <cell r="O413" t="str">
            <v>Inactive</v>
          </cell>
          <cell r="P413" t="str">
            <v>ORG_N09</v>
          </cell>
        </row>
        <row r="414">
          <cell r="A414" t="str">
            <v>BI_77W09</v>
          </cell>
          <cell r="B414" t="str">
            <v>77W09</v>
          </cell>
          <cell r="C414" t="str">
            <v>BI_77W09 - Computer Software</v>
          </cell>
          <cell r="D414" t="str">
            <v>ER_5000</v>
          </cell>
          <cell r="E414" t="str">
            <v>5000</v>
          </cell>
          <cell r="F414" t="str">
            <v>ER_5000 - Computer Software</v>
          </cell>
          <cell r="G414" t="str">
            <v>Regular Capital - Pre Business Case</v>
          </cell>
          <cell r="H414" t="str">
            <v>No Subfunction</v>
          </cell>
          <cell r="I414" t="str">
            <v>No Function</v>
          </cell>
          <cell r="J414" t="str">
            <v>No Driver</v>
          </cell>
          <cell r="K414" t="str">
            <v>SRV_CD</v>
          </cell>
          <cell r="L414" t="str">
            <v>JUR_AA</v>
          </cell>
          <cell r="M414" t="str">
            <v>Software 303</v>
          </cell>
          <cell r="N414" t="str">
            <v>False</v>
          </cell>
          <cell r="O414" t="str">
            <v>Inactive</v>
          </cell>
          <cell r="P414" t="str">
            <v>ORG_N09</v>
          </cell>
        </row>
        <row r="415">
          <cell r="A415" t="str">
            <v>BI_77Z08</v>
          </cell>
          <cell r="B415" t="str">
            <v>77Z08</v>
          </cell>
          <cell r="C415" t="str">
            <v>BI_77Z08 - Computer Software</v>
          </cell>
          <cell r="D415" t="str">
            <v>ER_5000</v>
          </cell>
          <cell r="E415" t="str">
            <v>5000</v>
          </cell>
          <cell r="F415" t="str">
            <v>ER_5000 - Computer Software</v>
          </cell>
          <cell r="G415" t="str">
            <v>Regular Capital - Pre Business Case</v>
          </cell>
          <cell r="H415" t="str">
            <v>No Subfunction</v>
          </cell>
          <cell r="I415" t="str">
            <v>No Function</v>
          </cell>
          <cell r="J415" t="str">
            <v>No Driver</v>
          </cell>
          <cell r="K415" t="str">
            <v>SRV_CD</v>
          </cell>
          <cell r="L415" t="str">
            <v>JUR_AA</v>
          </cell>
          <cell r="M415" t="str">
            <v>Software 303</v>
          </cell>
          <cell r="N415" t="str">
            <v>False</v>
          </cell>
          <cell r="O415" t="str">
            <v>Inactive</v>
          </cell>
          <cell r="P415" t="str">
            <v>ORG_N09</v>
          </cell>
        </row>
        <row r="416">
          <cell r="A416" t="str">
            <v>BI_78A02</v>
          </cell>
          <cell r="B416" t="str">
            <v>78A02</v>
          </cell>
          <cell r="C416" t="str">
            <v>BI_78A02 - Computer Hardware</v>
          </cell>
          <cell r="D416" t="str">
            <v>ER_5001</v>
          </cell>
          <cell r="E416" t="str">
            <v>5001</v>
          </cell>
          <cell r="F416" t="str">
            <v>ER_5001 - Computer/Network Hardware</v>
          </cell>
          <cell r="G416" t="str">
            <v>Regular Capital - Pre Business Case</v>
          </cell>
          <cell r="H416" t="str">
            <v>No Subfunction</v>
          </cell>
          <cell r="I416" t="str">
            <v>No Function</v>
          </cell>
          <cell r="J416" t="str">
            <v>No Driver</v>
          </cell>
          <cell r="K416" t="str">
            <v>SRV_CD</v>
          </cell>
          <cell r="L416" t="str">
            <v>JUR_AA</v>
          </cell>
          <cell r="M416" t="str">
            <v>General 5yr 389 / 393-395 / 397-398</v>
          </cell>
          <cell r="N416" t="str">
            <v>False</v>
          </cell>
          <cell r="O416" t="str">
            <v>Inactive</v>
          </cell>
          <cell r="P416" t="str">
            <v>ORG_N09</v>
          </cell>
        </row>
        <row r="417">
          <cell r="A417" t="str">
            <v>BI_78A07</v>
          </cell>
          <cell r="B417" t="str">
            <v>78A07</v>
          </cell>
          <cell r="C417" t="str">
            <v>BI_78A07 - Computer Hardware</v>
          </cell>
          <cell r="D417" t="str">
            <v>ER_5001</v>
          </cell>
          <cell r="E417" t="str">
            <v>5001</v>
          </cell>
          <cell r="F417" t="str">
            <v>ER_5001 - Computer/Network Hardware</v>
          </cell>
          <cell r="G417" t="str">
            <v>Regular Capital - Pre Business Case</v>
          </cell>
          <cell r="H417" t="str">
            <v>No Subfunction</v>
          </cell>
          <cell r="I417" t="str">
            <v>No Function</v>
          </cell>
          <cell r="J417" t="str">
            <v>No Driver</v>
          </cell>
          <cell r="K417" t="str">
            <v>SRV_CD</v>
          </cell>
          <cell r="L417" t="str">
            <v>JUR_AA</v>
          </cell>
          <cell r="M417" t="str">
            <v>General 5yr 389 / 393-395 / 397-398</v>
          </cell>
          <cell r="N417" t="str">
            <v>False</v>
          </cell>
          <cell r="O417" t="str">
            <v>Inactive</v>
          </cell>
          <cell r="P417" t="str">
            <v>ORG_N09</v>
          </cell>
        </row>
        <row r="418">
          <cell r="A418" t="str">
            <v>BI_78A09</v>
          </cell>
          <cell r="B418" t="str">
            <v>78A09</v>
          </cell>
          <cell r="C418" t="str">
            <v>BI_78A09 - Computer Hardware</v>
          </cell>
          <cell r="D418" t="str">
            <v>ER_5001</v>
          </cell>
          <cell r="E418" t="str">
            <v>5001</v>
          </cell>
          <cell r="F418" t="str">
            <v>ER_5001 - Computer/Network Hardware</v>
          </cell>
          <cell r="G418" t="str">
            <v>Regular Capital - Pre Business Case</v>
          </cell>
          <cell r="H418" t="str">
            <v>No Subfunction</v>
          </cell>
          <cell r="I418" t="str">
            <v>No Function</v>
          </cell>
          <cell r="J418" t="str">
            <v>No Driver</v>
          </cell>
          <cell r="K418" t="str">
            <v>SRV_CD</v>
          </cell>
          <cell r="L418" t="str">
            <v>JUR_AA</v>
          </cell>
          <cell r="M418" t="str">
            <v>General 5yr 389 / 393-395 / 397-398</v>
          </cell>
          <cell r="N418" t="str">
            <v>False</v>
          </cell>
          <cell r="O418" t="str">
            <v>Inactive</v>
          </cell>
          <cell r="P418" t="str">
            <v>ORG_N09</v>
          </cell>
        </row>
        <row r="419">
          <cell r="A419" t="str">
            <v>BI_78A50</v>
          </cell>
          <cell r="B419" t="str">
            <v>78A50</v>
          </cell>
          <cell r="C419" t="str">
            <v>BI_78A50 - Computer Hardware</v>
          </cell>
          <cell r="D419" t="str">
            <v>ER_5001</v>
          </cell>
          <cell r="E419" t="str">
            <v>5001</v>
          </cell>
          <cell r="F419" t="str">
            <v>ER_5001 - Computer/Network Hardware</v>
          </cell>
          <cell r="G419" t="str">
            <v>Regular Capital - Pre Business Case</v>
          </cell>
          <cell r="H419" t="str">
            <v>No Subfunction</v>
          </cell>
          <cell r="I419" t="str">
            <v>No Function</v>
          </cell>
          <cell r="J419" t="str">
            <v>No Driver</v>
          </cell>
          <cell r="K419" t="str">
            <v>SRV_CD</v>
          </cell>
          <cell r="L419" t="str">
            <v>JUR_AA</v>
          </cell>
          <cell r="M419" t="str">
            <v>General 5yr 389 / 393-395 / 397-398</v>
          </cell>
          <cell r="N419" t="str">
            <v>False</v>
          </cell>
          <cell r="O419" t="str">
            <v>Inactive</v>
          </cell>
          <cell r="P419" t="str">
            <v>ORG_A50</v>
          </cell>
        </row>
        <row r="420">
          <cell r="A420" t="str">
            <v>BI_78A56</v>
          </cell>
          <cell r="B420" t="str">
            <v>78A56</v>
          </cell>
          <cell r="C420" t="str">
            <v>BI_78A56 - Computer Hardware</v>
          </cell>
          <cell r="D420" t="str">
            <v>ER_5001</v>
          </cell>
          <cell r="E420" t="str">
            <v>5001</v>
          </cell>
          <cell r="F420" t="str">
            <v>ER_5001 - Computer/Network Hardware</v>
          </cell>
          <cell r="G420" t="str">
            <v>Regular Capital - Pre Business Case</v>
          </cell>
          <cell r="H420" t="str">
            <v>No Subfunction</v>
          </cell>
          <cell r="I420" t="str">
            <v>No Function</v>
          </cell>
          <cell r="J420" t="str">
            <v>No Driver</v>
          </cell>
          <cell r="K420" t="str">
            <v>SRV_CD</v>
          </cell>
          <cell r="L420" t="str">
            <v>JUR_AA</v>
          </cell>
          <cell r="M420" t="str">
            <v>General 5yr 389 / 393-395 / 397-398</v>
          </cell>
          <cell r="N420" t="str">
            <v>False</v>
          </cell>
          <cell r="O420" t="str">
            <v>Inactive</v>
          </cell>
          <cell r="P420" t="str">
            <v>ORG_N09</v>
          </cell>
        </row>
        <row r="421">
          <cell r="A421" t="str">
            <v>BI_78A80</v>
          </cell>
          <cell r="B421" t="str">
            <v>78A80</v>
          </cell>
          <cell r="C421" t="str">
            <v>BI_78A80 - Computer Hardware</v>
          </cell>
          <cell r="D421" t="str">
            <v>ER_5001</v>
          </cell>
          <cell r="E421" t="str">
            <v>5001</v>
          </cell>
          <cell r="F421" t="str">
            <v>ER_5001 - Computer/Network Hardware</v>
          </cell>
          <cell r="G421" t="str">
            <v>Regular Capital - Pre Business Case</v>
          </cell>
          <cell r="H421" t="str">
            <v>No Subfunction</v>
          </cell>
          <cell r="I421" t="str">
            <v>No Function</v>
          </cell>
          <cell r="J421" t="str">
            <v>No Driver</v>
          </cell>
          <cell r="K421" t="str">
            <v>SRV_CD</v>
          </cell>
          <cell r="L421" t="str">
            <v>JUR_AA</v>
          </cell>
          <cell r="M421" t="str">
            <v>General 5yr 389 / 393-395 / 397-398</v>
          </cell>
          <cell r="N421" t="str">
            <v>False</v>
          </cell>
          <cell r="O421" t="str">
            <v>Inactive</v>
          </cell>
          <cell r="P421" t="str">
            <v>ORG_N09</v>
          </cell>
        </row>
        <row r="422">
          <cell r="A422" t="str">
            <v>BI_78B09</v>
          </cell>
          <cell r="B422" t="str">
            <v>78B09</v>
          </cell>
          <cell r="C422" t="str">
            <v>BI_78B09 - Computer Hardware</v>
          </cell>
          <cell r="D422" t="str">
            <v>ER_5001</v>
          </cell>
          <cell r="E422" t="str">
            <v>5001</v>
          </cell>
          <cell r="F422" t="str">
            <v>ER_5001 - Computer/Network Hardware</v>
          </cell>
          <cell r="G422" t="str">
            <v>Regular Capital - Pre Business Case</v>
          </cell>
          <cell r="H422" t="str">
            <v>No Subfunction</v>
          </cell>
          <cell r="I422" t="str">
            <v>No Function</v>
          </cell>
          <cell r="J422" t="str">
            <v>No Driver</v>
          </cell>
          <cell r="K422" t="str">
            <v>SRV_CD</v>
          </cell>
          <cell r="L422" t="str">
            <v>JUR_AA</v>
          </cell>
          <cell r="M422" t="str">
            <v>General 5yr 389 / 393-395 / 397-398</v>
          </cell>
          <cell r="N422" t="str">
            <v>False</v>
          </cell>
          <cell r="O422" t="str">
            <v>Inactive</v>
          </cell>
          <cell r="P422" t="str">
            <v>ORG_N09</v>
          </cell>
        </row>
        <row r="423">
          <cell r="A423" t="str">
            <v>BI_78C07</v>
          </cell>
          <cell r="B423" t="str">
            <v>78C07</v>
          </cell>
          <cell r="C423" t="str">
            <v>BI_78C07 - Computer Hardware</v>
          </cell>
          <cell r="D423" t="str">
            <v>ER_5001</v>
          </cell>
          <cell r="E423" t="str">
            <v>5001</v>
          </cell>
          <cell r="F423" t="str">
            <v>ER_5001 - Computer/Network Hardware</v>
          </cell>
          <cell r="G423" t="str">
            <v>Regular Capital - Pre Business Case</v>
          </cell>
          <cell r="H423" t="str">
            <v>No Subfunction</v>
          </cell>
          <cell r="I423" t="str">
            <v>No Function</v>
          </cell>
          <cell r="J423" t="str">
            <v>No Driver</v>
          </cell>
          <cell r="K423" t="str">
            <v>SRV_CD</v>
          </cell>
          <cell r="L423" t="str">
            <v>JUR_AA</v>
          </cell>
          <cell r="M423" t="str">
            <v>General 5yr 389 / 393-395 / 397-398</v>
          </cell>
          <cell r="N423" t="str">
            <v>False</v>
          </cell>
          <cell r="O423" t="str">
            <v>Inactive</v>
          </cell>
          <cell r="P423" t="str">
            <v>ORG_N09</v>
          </cell>
        </row>
        <row r="424">
          <cell r="A424" t="str">
            <v>BI_78C08</v>
          </cell>
          <cell r="B424" t="str">
            <v>78C08</v>
          </cell>
          <cell r="C424" t="str">
            <v>BI_78C08 - Computer Hardware</v>
          </cell>
          <cell r="D424" t="str">
            <v>ER_5001</v>
          </cell>
          <cell r="E424" t="str">
            <v>5001</v>
          </cell>
          <cell r="F424" t="str">
            <v>ER_5001 - Computer/Network Hardware</v>
          </cell>
          <cell r="G424" t="str">
            <v>Regular Capital - Pre Business Case</v>
          </cell>
          <cell r="H424" t="str">
            <v>No Subfunction</v>
          </cell>
          <cell r="I424" t="str">
            <v>No Function</v>
          </cell>
          <cell r="J424" t="str">
            <v>No Driver</v>
          </cell>
          <cell r="K424" t="str">
            <v>SRV_CD</v>
          </cell>
          <cell r="L424" t="str">
            <v>JUR_AA</v>
          </cell>
          <cell r="M424" t="str">
            <v>General 5yr 389 / 393-395 / 397-398</v>
          </cell>
          <cell r="N424" t="str">
            <v>False</v>
          </cell>
          <cell r="O424" t="str">
            <v>Inactive</v>
          </cell>
          <cell r="P424" t="str">
            <v>ORG_N09</v>
          </cell>
        </row>
        <row r="425">
          <cell r="A425" t="str">
            <v>BI_78D50</v>
          </cell>
          <cell r="B425" t="str">
            <v>78D50</v>
          </cell>
          <cell r="C425" t="str">
            <v>BI_78D50 - Computer Hardware</v>
          </cell>
          <cell r="D425" t="str">
            <v>ER_5001</v>
          </cell>
          <cell r="E425" t="str">
            <v>5001</v>
          </cell>
          <cell r="F425" t="str">
            <v>ER_5001 - Computer/Network Hardware</v>
          </cell>
          <cell r="G425" t="str">
            <v>Regular Capital - Pre Business Case</v>
          </cell>
          <cell r="H425" t="str">
            <v>No Subfunction</v>
          </cell>
          <cell r="I425" t="str">
            <v>No Function</v>
          </cell>
          <cell r="J425" t="str">
            <v>No Driver</v>
          </cell>
          <cell r="K425" t="str">
            <v>SRV_CD</v>
          </cell>
          <cell r="L425" t="str">
            <v>JUR_AA</v>
          </cell>
          <cell r="M425" t="str">
            <v>General 5yr 389 / 393-395 / 397-398</v>
          </cell>
          <cell r="N425" t="str">
            <v>False</v>
          </cell>
          <cell r="O425" t="str">
            <v>Inactive</v>
          </cell>
          <cell r="P425" t="str">
            <v>ORG_N09</v>
          </cell>
        </row>
        <row r="426">
          <cell r="A426" t="str">
            <v>BI_78D52</v>
          </cell>
          <cell r="B426" t="str">
            <v>78D52</v>
          </cell>
          <cell r="C426" t="str">
            <v>BI_78D52 - Computer Hardware</v>
          </cell>
          <cell r="D426" t="str">
            <v>ER_5001</v>
          </cell>
          <cell r="E426" t="str">
            <v>5001</v>
          </cell>
          <cell r="F426" t="str">
            <v>ER_5001 - Computer/Network Hardware</v>
          </cell>
          <cell r="G426" t="str">
            <v>Regular Capital - Pre Business Case</v>
          </cell>
          <cell r="H426" t="str">
            <v>No Subfunction</v>
          </cell>
          <cell r="I426" t="str">
            <v>No Function</v>
          </cell>
          <cell r="J426" t="str">
            <v>No Driver</v>
          </cell>
          <cell r="K426" t="str">
            <v>SRV_CD</v>
          </cell>
          <cell r="L426" t="str">
            <v>JUR_AA</v>
          </cell>
          <cell r="M426" t="str">
            <v>General 5yr 389 / 393-395 / 397-398</v>
          </cell>
          <cell r="N426" t="str">
            <v>False</v>
          </cell>
          <cell r="O426" t="str">
            <v>Inactive</v>
          </cell>
          <cell r="P426" t="str">
            <v>ORG_N09</v>
          </cell>
        </row>
        <row r="427">
          <cell r="A427" t="str">
            <v>BI_78D83</v>
          </cell>
          <cell r="B427" t="str">
            <v>78D83</v>
          </cell>
          <cell r="C427" t="str">
            <v>BI_78D83 - Computer Hardware</v>
          </cell>
          <cell r="D427" t="str">
            <v>ER_5001</v>
          </cell>
          <cell r="E427" t="str">
            <v>5001</v>
          </cell>
          <cell r="F427" t="str">
            <v>ER_5001 - Computer/Network Hardware</v>
          </cell>
          <cell r="G427" t="str">
            <v>Regular Capital - Pre Business Case</v>
          </cell>
          <cell r="H427" t="str">
            <v>No Subfunction</v>
          </cell>
          <cell r="I427" t="str">
            <v>No Function</v>
          </cell>
          <cell r="J427" t="str">
            <v>No Driver</v>
          </cell>
          <cell r="K427" t="str">
            <v>SRV_CD</v>
          </cell>
          <cell r="L427" t="str">
            <v>JUR_AA</v>
          </cell>
          <cell r="M427" t="str">
            <v>General 5yr 389 / 393-395 / 397-398</v>
          </cell>
          <cell r="N427" t="str">
            <v>False</v>
          </cell>
          <cell r="O427" t="str">
            <v>Inactive</v>
          </cell>
          <cell r="P427" t="str">
            <v>ORG_N09</v>
          </cell>
        </row>
        <row r="428">
          <cell r="A428" t="str">
            <v>BI_78E07</v>
          </cell>
          <cell r="B428" t="str">
            <v>78E07</v>
          </cell>
          <cell r="C428" t="str">
            <v>BI_78E07 - Computer Hardware</v>
          </cell>
          <cell r="D428" t="str">
            <v>ER_5001</v>
          </cell>
          <cell r="E428" t="str">
            <v>5001</v>
          </cell>
          <cell r="F428" t="str">
            <v>ER_5001 - Computer/Network Hardware</v>
          </cell>
          <cell r="G428" t="str">
            <v>Regular Capital - Pre Business Case</v>
          </cell>
          <cell r="H428" t="str">
            <v>No Subfunction</v>
          </cell>
          <cell r="I428" t="str">
            <v>No Function</v>
          </cell>
          <cell r="J428" t="str">
            <v>No Driver</v>
          </cell>
          <cell r="K428" t="str">
            <v>SRV_CD</v>
          </cell>
          <cell r="L428" t="str">
            <v>JUR_AA</v>
          </cell>
          <cell r="M428" t="str">
            <v>General 5yr 389 / 393-395 / 397-398</v>
          </cell>
          <cell r="N428" t="str">
            <v>False</v>
          </cell>
          <cell r="O428" t="str">
            <v>Inactive</v>
          </cell>
          <cell r="P428" t="str">
            <v>ORG_N09</v>
          </cell>
        </row>
        <row r="429">
          <cell r="A429" t="str">
            <v>BI_78F08</v>
          </cell>
          <cell r="B429" t="str">
            <v>78F08</v>
          </cell>
          <cell r="C429" t="str">
            <v>BI_78F08 - Computer Hardware</v>
          </cell>
          <cell r="D429" t="str">
            <v>ER_5001</v>
          </cell>
          <cell r="E429" t="str">
            <v>5001</v>
          </cell>
          <cell r="F429" t="str">
            <v>ER_5001 - Computer/Network Hardware</v>
          </cell>
          <cell r="G429" t="str">
            <v>Regular Capital - Pre Business Case</v>
          </cell>
          <cell r="H429" t="str">
            <v>No Subfunction</v>
          </cell>
          <cell r="I429" t="str">
            <v>No Function</v>
          </cell>
          <cell r="J429" t="str">
            <v>No Driver</v>
          </cell>
          <cell r="K429" t="str">
            <v>SRV_CD</v>
          </cell>
          <cell r="L429" t="str">
            <v>JUR_AA</v>
          </cell>
          <cell r="M429" t="str">
            <v>General 5yr 389 / 393-395 / 397-398</v>
          </cell>
          <cell r="N429" t="str">
            <v>False</v>
          </cell>
          <cell r="O429" t="str">
            <v>Inactive</v>
          </cell>
          <cell r="P429" t="str">
            <v>ORG_N09</v>
          </cell>
        </row>
        <row r="430">
          <cell r="A430" t="str">
            <v>BI_78F50</v>
          </cell>
          <cell r="B430" t="str">
            <v>78F50</v>
          </cell>
          <cell r="C430" t="str">
            <v>BI_78F50 - Computer Hardware</v>
          </cell>
          <cell r="D430" t="str">
            <v>ER_5001</v>
          </cell>
          <cell r="E430" t="str">
            <v>5001</v>
          </cell>
          <cell r="F430" t="str">
            <v>ER_5001 - Computer/Network Hardware</v>
          </cell>
          <cell r="G430" t="str">
            <v>Regular Capital - Pre Business Case</v>
          </cell>
          <cell r="H430" t="str">
            <v>No Subfunction</v>
          </cell>
          <cell r="I430" t="str">
            <v>No Function</v>
          </cell>
          <cell r="J430" t="str">
            <v>No Driver</v>
          </cell>
          <cell r="K430" t="str">
            <v>SRV_CD</v>
          </cell>
          <cell r="L430" t="str">
            <v>JUR_AA</v>
          </cell>
          <cell r="M430" t="str">
            <v>General 5yr 389 / 393-395 / 397-398</v>
          </cell>
          <cell r="N430" t="str">
            <v>False</v>
          </cell>
          <cell r="O430" t="str">
            <v>Inactive</v>
          </cell>
          <cell r="P430" t="str">
            <v>ORG_N09</v>
          </cell>
        </row>
        <row r="431">
          <cell r="A431" t="str">
            <v>BI_78F51</v>
          </cell>
          <cell r="B431" t="str">
            <v>78F51</v>
          </cell>
          <cell r="C431" t="str">
            <v>BI_78F51 - Computer Hardware</v>
          </cell>
          <cell r="D431" t="str">
            <v>ER_5001</v>
          </cell>
          <cell r="E431" t="str">
            <v>5001</v>
          </cell>
          <cell r="F431" t="str">
            <v>ER_5001 - Computer/Network Hardware</v>
          </cell>
          <cell r="G431" t="str">
            <v>Regular Capital - Pre Business Case</v>
          </cell>
          <cell r="H431" t="str">
            <v>No Subfunction</v>
          </cell>
          <cell r="I431" t="str">
            <v>No Function</v>
          </cell>
          <cell r="J431" t="str">
            <v>No Driver</v>
          </cell>
          <cell r="K431" t="str">
            <v>SRV_CD</v>
          </cell>
          <cell r="L431" t="str">
            <v>JUR_AA</v>
          </cell>
          <cell r="M431" t="str">
            <v>General 5yr 389 / 393-395 / 397-398</v>
          </cell>
          <cell r="N431" t="str">
            <v>False</v>
          </cell>
          <cell r="O431" t="str">
            <v>Inactive</v>
          </cell>
          <cell r="P431" t="str">
            <v>ORG_N09</v>
          </cell>
        </row>
        <row r="432">
          <cell r="A432" t="str">
            <v>BI_78G02</v>
          </cell>
          <cell r="B432" t="str">
            <v>78G02</v>
          </cell>
          <cell r="C432" t="str">
            <v>BI_78G02 - Computer Hardware</v>
          </cell>
          <cell r="D432" t="str">
            <v>ER_5001</v>
          </cell>
          <cell r="E432" t="str">
            <v>5001</v>
          </cell>
          <cell r="F432" t="str">
            <v>ER_5001 - Computer/Network Hardware</v>
          </cell>
          <cell r="G432" t="str">
            <v>Regular Capital - Pre Business Case</v>
          </cell>
          <cell r="H432" t="str">
            <v>No Subfunction</v>
          </cell>
          <cell r="I432" t="str">
            <v>No Function</v>
          </cell>
          <cell r="J432" t="str">
            <v>No Driver</v>
          </cell>
          <cell r="K432" t="str">
            <v>SRV_CD</v>
          </cell>
          <cell r="L432" t="str">
            <v>JUR_AA</v>
          </cell>
          <cell r="M432" t="str">
            <v>General 5yr 389 / 393-395 / 397-398</v>
          </cell>
          <cell r="N432" t="str">
            <v>False</v>
          </cell>
          <cell r="O432" t="str">
            <v>Inactive</v>
          </cell>
          <cell r="P432" t="str">
            <v>ORG_N09</v>
          </cell>
        </row>
        <row r="433">
          <cell r="A433" t="str">
            <v>BI_78H07</v>
          </cell>
          <cell r="B433" t="str">
            <v>78H07</v>
          </cell>
          <cell r="C433" t="str">
            <v>BI_78H07 - Computer Hardware</v>
          </cell>
          <cell r="D433" t="str">
            <v>ER_5001</v>
          </cell>
          <cell r="E433" t="str">
            <v>5001</v>
          </cell>
          <cell r="F433" t="str">
            <v>ER_5001 - Computer/Network Hardware</v>
          </cell>
          <cell r="G433" t="str">
            <v>Regular Capital - Pre Business Case</v>
          </cell>
          <cell r="H433" t="str">
            <v>No Subfunction</v>
          </cell>
          <cell r="I433" t="str">
            <v>No Function</v>
          </cell>
          <cell r="J433" t="str">
            <v>No Driver</v>
          </cell>
          <cell r="K433" t="str">
            <v>SRV_CD</v>
          </cell>
          <cell r="L433" t="str">
            <v>JUR_AA</v>
          </cell>
          <cell r="M433" t="str">
            <v>General 5yr 389 / 393-395 / 397-398</v>
          </cell>
          <cell r="N433" t="str">
            <v>False</v>
          </cell>
          <cell r="O433" t="str">
            <v>Inactive</v>
          </cell>
          <cell r="P433" t="str">
            <v>ORG_N09</v>
          </cell>
        </row>
        <row r="434">
          <cell r="A434" t="str">
            <v>BI_78J51</v>
          </cell>
          <cell r="B434" t="str">
            <v>78J51</v>
          </cell>
          <cell r="C434" t="str">
            <v>BI_78J51 - Computer Hardware</v>
          </cell>
          <cell r="D434" t="str">
            <v>ER_5001</v>
          </cell>
          <cell r="E434" t="str">
            <v>5001</v>
          </cell>
          <cell r="F434" t="str">
            <v>ER_5001 - Computer/Network Hardware</v>
          </cell>
          <cell r="G434" t="str">
            <v>Regular Capital - Pre Business Case</v>
          </cell>
          <cell r="H434" t="str">
            <v>No Subfunction</v>
          </cell>
          <cell r="I434" t="str">
            <v>No Function</v>
          </cell>
          <cell r="J434" t="str">
            <v>No Driver</v>
          </cell>
          <cell r="K434" t="str">
            <v>SRV_CD</v>
          </cell>
          <cell r="L434" t="str">
            <v>JUR_AA</v>
          </cell>
          <cell r="M434" t="str">
            <v>General 5yr 389 / 393-395 / 397-398</v>
          </cell>
          <cell r="N434" t="str">
            <v>False</v>
          </cell>
          <cell r="O434" t="str">
            <v>Inactive</v>
          </cell>
          <cell r="P434" t="str">
            <v>ORG_N09</v>
          </cell>
        </row>
        <row r="435">
          <cell r="A435" t="str">
            <v>BI_78L51</v>
          </cell>
          <cell r="B435" t="str">
            <v>78L51</v>
          </cell>
          <cell r="C435" t="str">
            <v>BI_78L51 - Computer Hardware</v>
          </cell>
          <cell r="D435" t="str">
            <v>ER_5001</v>
          </cell>
          <cell r="E435" t="str">
            <v>5001</v>
          </cell>
          <cell r="F435" t="str">
            <v>ER_5001 - Computer/Network Hardware</v>
          </cell>
          <cell r="G435" t="str">
            <v>Regular Capital - Pre Business Case</v>
          </cell>
          <cell r="H435" t="str">
            <v>No Subfunction</v>
          </cell>
          <cell r="I435" t="str">
            <v>No Function</v>
          </cell>
          <cell r="J435" t="str">
            <v>No Driver</v>
          </cell>
          <cell r="K435" t="str">
            <v>SRV_CD</v>
          </cell>
          <cell r="L435" t="str">
            <v>JUR_AA</v>
          </cell>
          <cell r="M435" t="str">
            <v>General 5yr 389 / 393-395 / 397-398</v>
          </cell>
          <cell r="N435" t="str">
            <v>False</v>
          </cell>
          <cell r="O435" t="str">
            <v>Inactive</v>
          </cell>
          <cell r="P435" t="str">
            <v>ORG_N09</v>
          </cell>
        </row>
        <row r="436">
          <cell r="A436" t="str">
            <v>BI_78M07</v>
          </cell>
          <cell r="B436" t="str">
            <v>78M07</v>
          </cell>
          <cell r="C436" t="str">
            <v>BI_78M07 - Computer Hardware</v>
          </cell>
          <cell r="D436" t="str">
            <v>ER_5001</v>
          </cell>
          <cell r="E436" t="str">
            <v>5001</v>
          </cell>
          <cell r="F436" t="str">
            <v>ER_5001 - Computer/Network Hardware</v>
          </cell>
          <cell r="G436" t="str">
            <v>Regular Capital - Pre Business Case</v>
          </cell>
          <cell r="H436" t="str">
            <v>No Subfunction</v>
          </cell>
          <cell r="I436" t="str">
            <v>No Function</v>
          </cell>
          <cell r="J436" t="str">
            <v>No Driver</v>
          </cell>
          <cell r="K436" t="str">
            <v>SRV_CD</v>
          </cell>
          <cell r="L436" t="str">
            <v>JUR_AA</v>
          </cell>
          <cell r="M436" t="str">
            <v>General 5yr 389 / 393-395 / 397-398</v>
          </cell>
          <cell r="N436" t="str">
            <v>False</v>
          </cell>
          <cell r="O436" t="str">
            <v>Inactive</v>
          </cell>
          <cell r="P436" t="str">
            <v>ORG_N09</v>
          </cell>
        </row>
        <row r="437">
          <cell r="A437" t="str">
            <v>BI_78M09</v>
          </cell>
          <cell r="B437" t="str">
            <v>78M09</v>
          </cell>
          <cell r="C437" t="str">
            <v>BI_78M09 - Computer Hardware</v>
          </cell>
          <cell r="D437" t="str">
            <v>ER_5001</v>
          </cell>
          <cell r="E437" t="str">
            <v>5001</v>
          </cell>
          <cell r="F437" t="str">
            <v>ER_5001 - Computer/Network Hardware</v>
          </cell>
          <cell r="G437" t="str">
            <v>Regular Capital - Pre Business Case</v>
          </cell>
          <cell r="H437" t="str">
            <v>No Subfunction</v>
          </cell>
          <cell r="I437" t="str">
            <v>No Function</v>
          </cell>
          <cell r="J437" t="str">
            <v>No Driver</v>
          </cell>
          <cell r="K437" t="str">
            <v>SRV_CD</v>
          </cell>
          <cell r="L437" t="str">
            <v>JUR_AA</v>
          </cell>
          <cell r="M437" t="str">
            <v>General 5yr 389 / 393-395 / 397-398</v>
          </cell>
          <cell r="N437" t="str">
            <v>False</v>
          </cell>
          <cell r="O437" t="str">
            <v>Inactive</v>
          </cell>
          <cell r="P437" t="str">
            <v>ORG_N09</v>
          </cell>
        </row>
        <row r="438">
          <cell r="A438" t="str">
            <v>BI_78N09</v>
          </cell>
          <cell r="B438" t="str">
            <v>78N09</v>
          </cell>
          <cell r="C438" t="str">
            <v>BI_78N09 - Computer/Network Hardware</v>
          </cell>
          <cell r="D438" t="str">
            <v>ER_5001</v>
          </cell>
          <cell r="E438" t="str">
            <v>5001</v>
          </cell>
          <cell r="F438" t="str">
            <v>ER_5001 - Computer/Network Hardware</v>
          </cell>
          <cell r="G438" t="str">
            <v>Regular Capital - Pre Business Case</v>
          </cell>
          <cell r="H438" t="str">
            <v>No Subfunction</v>
          </cell>
          <cell r="I438" t="str">
            <v>No Function</v>
          </cell>
          <cell r="J438" t="str">
            <v>No Driver</v>
          </cell>
          <cell r="K438" t="str">
            <v>SRV_CD</v>
          </cell>
          <cell r="L438" t="str">
            <v>JUR_AA</v>
          </cell>
          <cell r="M438" t="str">
            <v>General 5yr 389 / 393-395 / 397-398</v>
          </cell>
          <cell r="N438" t="str">
            <v>False</v>
          </cell>
          <cell r="O438" t="str">
            <v>Inactive</v>
          </cell>
          <cell r="P438" t="str">
            <v>ORG_N09</v>
          </cell>
        </row>
        <row r="439">
          <cell r="A439" t="str">
            <v>BI_78N50</v>
          </cell>
          <cell r="B439" t="str">
            <v>78N50</v>
          </cell>
          <cell r="C439" t="str">
            <v>BI_78N50 - Computer Hardware</v>
          </cell>
          <cell r="D439" t="str">
            <v>ER_5001</v>
          </cell>
          <cell r="E439" t="str">
            <v>5001</v>
          </cell>
          <cell r="F439" t="str">
            <v>ER_5001 - Computer/Network Hardware</v>
          </cell>
          <cell r="G439" t="str">
            <v>Regular Capital - Pre Business Case</v>
          </cell>
          <cell r="H439" t="str">
            <v>No Subfunction</v>
          </cell>
          <cell r="I439" t="str">
            <v>No Function</v>
          </cell>
          <cell r="J439" t="str">
            <v>No Driver</v>
          </cell>
          <cell r="K439" t="str">
            <v>SRV_CD</v>
          </cell>
          <cell r="L439" t="str">
            <v>JUR_AA</v>
          </cell>
          <cell r="M439" t="str">
            <v>General 5yr 389 / 393-395 / 397-398</v>
          </cell>
          <cell r="N439" t="str">
            <v>False</v>
          </cell>
          <cell r="O439" t="str">
            <v>Inactive</v>
          </cell>
          <cell r="P439" t="str">
            <v>ORG_N09</v>
          </cell>
        </row>
        <row r="440">
          <cell r="A440" t="str">
            <v>BI_78N54</v>
          </cell>
          <cell r="B440" t="str">
            <v>78N54</v>
          </cell>
          <cell r="C440" t="str">
            <v>BI_78N54 - Computer Hardware</v>
          </cell>
          <cell r="D440" t="str">
            <v>ER_5001</v>
          </cell>
          <cell r="E440" t="str">
            <v>5001</v>
          </cell>
          <cell r="F440" t="str">
            <v>ER_5001 - Computer/Network Hardware</v>
          </cell>
          <cell r="G440" t="str">
            <v>Regular Capital - Pre Business Case</v>
          </cell>
          <cell r="H440" t="str">
            <v>No Subfunction</v>
          </cell>
          <cell r="I440" t="str">
            <v>No Function</v>
          </cell>
          <cell r="J440" t="str">
            <v>No Driver</v>
          </cell>
          <cell r="K440" t="str">
            <v>SRV_CD</v>
          </cell>
          <cell r="L440" t="str">
            <v>JUR_AA</v>
          </cell>
          <cell r="M440" t="str">
            <v>General 5yr 389 / 393-395 / 397-398</v>
          </cell>
          <cell r="N440" t="str">
            <v>False</v>
          </cell>
          <cell r="O440" t="str">
            <v>Inactive</v>
          </cell>
          <cell r="P440" t="str">
            <v>ORG_N09</v>
          </cell>
        </row>
        <row r="441">
          <cell r="A441" t="str">
            <v>BI_78P09</v>
          </cell>
          <cell r="B441" t="str">
            <v>78P09</v>
          </cell>
          <cell r="C441" t="str">
            <v>BI_78P09 - Computer/Network Hardware</v>
          </cell>
          <cell r="D441" t="str">
            <v>ER_5001</v>
          </cell>
          <cell r="E441" t="str">
            <v>5001</v>
          </cell>
          <cell r="F441" t="str">
            <v>ER_5001 - Computer/Network Hardware</v>
          </cell>
          <cell r="G441" t="str">
            <v>Regular Capital - Pre Business Case</v>
          </cell>
          <cell r="H441" t="str">
            <v>No Subfunction</v>
          </cell>
          <cell r="I441" t="str">
            <v>No Function</v>
          </cell>
          <cell r="J441" t="str">
            <v>No Driver</v>
          </cell>
          <cell r="K441" t="str">
            <v>SRV_CD</v>
          </cell>
          <cell r="L441" t="str">
            <v>JUR_AA</v>
          </cell>
          <cell r="M441" t="str">
            <v>General 5yr 389 / 393-395 / 397-398</v>
          </cell>
          <cell r="N441" t="str">
            <v>False</v>
          </cell>
          <cell r="O441" t="str">
            <v>Inactive</v>
          </cell>
          <cell r="P441" t="str">
            <v>ORG_N09</v>
          </cell>
        </row>
        <row r="442">
          <cell r="A442" t="str">
            <v>BI_78R11</v>
          </cell>
          <cell r="B442" t="str">
            <v>78R11</v>
          </cell>
          <cell r="C442" t="str">
            <v>BI_78R11 - Computer Hardware</v>
          </cell>
          <cell r="D442" t="str">
            <v>ER_5001</v>
          </cell>
          <cell r="E442" t="str">
            <v>5001</v>
          </cell>
          <cell r="F442" t="str">
            <v>ER_5001 - Computer/Network Hardware</v>
          </cell>
          <cell r="G442" t="str">
            <v>Regular Capital - Pre Business Case</v>
          </cell>
          <cell r="H442" t="str">
            <v>No Subfunction</v>
          </cell>
          <cell r="I442" t="str">
            <v>No Function</v>
          </cell>
          <cell r="J442" t="str">
            <v>No Driver</v>
          </cell>
          <cell r="K442" t="str">
            <v>SRV_CD</v>
          </cell>
          <cell r="L442" t="str">
            <v>JUR_AA</v>
          </cell>
          <cell r="M442" t="str">
            <v>General 5yr 389 / 393-395 / 397-398</v>
          </cell>
          <cell r="N442" t="str">
            <v>False</v>
          </cell>
          <cell r="O442" t="str">
            <v>Inactive</v>
          </cell>
          <cell r="P442" t="str">
            <v>ORG_N09</v>
          </cell>
        </row>
        <row r="443">
          <cell r="A443" t="str">
            <v>BI_78R55</v>
          </cell>
          <cell r="B443" t="str">
            <v>78R55</v>
          </cell>
          <cell r="C443" t="str">
            <v>BI_78R55 - Computer Hardware</v>
          </cell>
          <cell r="D443" t="str">
            <v>ER_5001</v>
          </cell>
          <cell r="E443" t="str">
            <v>5001</v>
          </cell>
          <cell r="F443" t="str">
            <v>ER_5001 - Computer/Network Hardware</v>
          </cell>
          <cell r="G443" t="str">
            <v>Regular Capital - Pre Business Case</v>
          </cell>
          <cell r="H443" t="str">
            <v>No Subfunction</v>
          </cell>
          <cell r="I443" t="str">
            <v>No Function</v>
          </cell>
          <cell r="J443" t="str">
            <v>No Driver</v>
          </cell>
          <cell r="K443" t="str">
            <v>SRV_CD</v>
          </cell>
          <cell r="L443" t="str">
            <v>JUR_AA</v>
          </cell>
          <cell r="M443" t="str">
            <v>General 5yr 389 / 393-395 / 397-398</v>
          </cell>
          <cell r="N443" t="str">
            <v>False</v>
          </cell>
          <cell r="O443" t="str">
            <v>Inactive</v>
          </cell>
          <cell r="P443" t="str">
            <v>ORG_R55</v>
          </cell>
        </row>
        <row r="444">
          <cell r="A444" t="str">
            <v>BI_78S50</v>
          </cell>
          <cell r="B444" t="str">
            <v>78S50</v>
          </cell>
          <cell r="C444" t="str">
            <v>BI_78S50 - Computer Hardware</v>
          </cell>
          <cell r="D444" t="str">
            <v>ER_5001</v>
          </cell>
          <cell r="E444" t="str">
            <v>5001</v>
          </cell>
          <cell r="F444" t="str">
            <v>ER_5001 - Computer/Network Hardware</v>
          </cell>
          <cell r="G444" t="str">
            <v>Regular Capital - Pre Business Case</v>
          </cell>
          <cell r="H444" t="str">
            <v>No Subfunction</v>
          </cell>
          <cell r="I444" t="str">
            <v>No Function</v>
          </cell>
          <cell r="J444" t="str">
            <v>No Driver</v>
          </cell>
          <cell r="K444" t="str">
            <v>SRV_CD</v>
          </cell>
          <cell r="L444" t="str">
            <v>JUR_AA</v>
          </cell>
          <cell r="M444" t="str">
            <v>General 5yr 389 / 393-395 / 397-398</v>
          </cell>
          <cell r="N444" t="str">
            <v>False</v>
          </cell>
          <cell r="O444" t="str">
            <v>Inactive</v>
          </cell>
          <cell r="P444" t="str">
            <v>ORG_N09</v>
          </cell>
        </row>
        <row r="445">
          <cell r="A445" t="str">
            <v>BI_78S54</v>
          </cell>
          <cell r="B445" t="str">
            <v>78S54</v>
          </cell>
          <cell r="C445" t="str">
            <v>BI_78S54 - Computer Hardware</v>
          </cell>
          <cell r="D445" t="str">
            <v>ER_5001</v>
          </cell>
          <cell r="E445" t="str">
            <v>5001</v>
          </cell>
          <cell r="F445" t="str">
            <v>ER_5001 - Computer/Network Hardware</v>
          </cell>
          <cell r="G445" t="str">
            <v>Regular Capital - Pre Business Case</v>
          </cell>
          <cell r="H445" t="str">
            <v>No Subfunction</v>
          </cell>
          <cell r="I445" t="str">
            <v>No Function</v>
          </cell>
          <cell r="J445" t="str">
            <v>No Driver</v>
          </cell>
          <cell r="K445" t="str">
            <v>SRV_CD</v>
          </cell>
          <cell r="L445" t="str">
            <v>JUR_AA</v>
          </cell>
          <cell r="M445" t="str">
            <v>General 5yr 389 / 393-395 / 397-398</v>
          </cell>
          <cell r="N445" t="str">
            <v>False</v>
          </cell>
          <cell r="O445" t="str">
            <v>Inactive</v>
          </cell>
          <cell r="P445" t="str">
            <v>ORG_S54</v>
          </cell>
        </row>
        <row r="446">
          <cell r="A446" t="str">
            <v>BI_78T07</v>
          </cell>
          <cell r="B446" t="str">
            <v>78T07</v>
          </cell>
          <cell r="C446" t="str">
            <v>BI_78T07 - Computer Hardware</v>
          </cell>
          <cell r="D446" t="str">
            <v>ER_5001</v>
          </cell>
          <cell r="E446" t="str">
            <v>5001</v>
          </cell>
          <cell r="F446" t="str">
            <v>ER_5001 - Computer/Network Hardware</v>
          </cell>
          <cell r="G446" t="str">
            <v>Regular Capital - Pre Business Case</v>
          </cell>
          <cell r="H446" t="str">
            <v>No Subfunction</v>
          </cell>
          <cell r="I446" t="str">
            <v>No Function</v>
          </cell>
          <cell r="J446" t="str">
            <v>No Driver</v>
          </cell>
          <cell r="K446" t="str">
            <v>SRV_CD</v>
          </cell>
          <cell r="L446" t="str">
            <v>JUR_AA</v>
          </cell>
          <cell r="M446" t="str">
            <v>General 5yr 389 / 393-395 / 397-398</v>
          </cell>
          <cell r="N446" t="str">
            <v>False</v>
          </cell>
          <cell r="O446" t="str">
            <v>Inactive</v>
          </cell>
          <cell r="P446" t="str">
            <v>ORG_N09</v>
          </cell>
        </row>
        <row r="447">
          <cell r="A447" t="str">
            <v>BI_78W09</v>
          </cell>
          <cell r="B447" t="str">
            <v>78W09</v>
          </cell>
          <cell r="C447" t="str">
            <v>BI_78W09 - Computer Hardware</v>
          </cell>
          <cell r="D447" t="str">
            <v>ER_5001</v>
          </cell>
          <cell r="E447" t="str">
            <v>5001</v>
          </cell>
          <cell r="F447" t="str">
            <v>ER_5001 - Computer/Network Hardware</v>
          </cell>
          <cell r="G447" t="str">
            <v>Regular Capital - Pre Business Case</v>
          </cell>
          <cell r="H447" t="str">
            <v>No Subfunction</v>
          </cell>
          <cell r="I447" t="str">
            <v>No Function</v>
          </cell>
          <cell r="J447" t="str">
            <v>No Driver</v>
          </cell>
          <cell r="K447" t="str">
            <v>SRV_CD</v>
          </cell>
          <cell r="L447" t="str">
            <v>JUR_AA</v>
          </cell>
          <cell r="M447" t="str">
            <v>General 5yr 389 / 393-395 / 397-398</v>
          </cell>
          <cell r="N447" t="str">
            <v>False</v>
          </cell>
          <cell r="O447" t="str">
            <v>Inactive</v>
          </cell>
          <cell r="P447" t="str">
            <v>ORG_N09</v>
          </cell>
        </row>
        <row r="448">
          <cell r="A448" t="str">
            <v>BI_78X08</v>
          </cell>
          <cell r="B448" t="str">
            <v>78X08</v>
          </cell>
          <cell r="C448" t="str">
            <v>BI_78X08 - Computer Hardware</v>
          </cell>
          <cell r="D448" t="str">
            <v>ER_5001</v>
          </cell>
          <cell r="E448" t="str">
            <v>5001</v>
          </cell>
          <cell r="F448" t="str">
            <v>ER_5001 - Computer/Network Hardware</v>
          </cell>
          <cell r="G448" t="str">
            <v>Regular Capital - Pre Business Case</v>
          </cell>
          <cell r="H448" t="str">
            <v>No Subfunction</v>
          </cell>
          <cell r="I448" t="str">
            <v>No Function</v>
          </cell>
          <cell r="J448" t="str">
            <v>No Driver</v>
          </cell>
          <cell r="K448" t="str">
            <v>SRV_CD</v>
          </cell>
          <cell r="L448" t="str">
            <v>JUR_AA</v>
          </cell>
          <cell r="M448" t="str">
            <v>General 5yr 389 / 393-395 / 397-398</v>
          </cell>
          <cell r="N448" t="str">
            <v>False</v>
          </cell>
          <cell r="O448" t="str">
            <v>Inactive</v>
          </cell>
          <cell r="P448" t="str">
            <v>ORG_N09</v>
          </cell>
        </row>
        <row r="449">
          <cell r="A449" t="str">
            <v>BI_79E07</v>
          </cell>
          <cell r="B449" t="str">
            <v>79E07</v>
          </cell>
          <cell r="C449" t="str">
            <v>BI_79E07 - Security - Generation Facilities</v>
          </cell>
          <cell r="D449" t="str">
            <v>ER_5002</v>
          </cell>
          <cell r="E449" t="str">
            <v>5002</v>
          </cell>
          <cell r="F449" t="str">
            <v>ER_5002 - Security Initiative</v>
          </cell>
          <cell r="G449" t="str">
            <v>Enterprise Security</v>
          </cell>
          <cell r="H449" t="str">
            <v>Security Capital</v>
          </cell>
          <cell r="I449" t="str">
            <v>Other Function</v>
          </cell>
          <cell r="J449" t="str">
            <v>Customer Service Quality &amp; Reliability</v>
          </cell>
          <cell r="K449" t="str">
            <v>SRV_CD</v>
          </cell>
          <cell r="L449" t="str">
            <v>JUR_AA</v>
          </cell>
          <cell r="M449" t="str">
            <v>General 5yr 389 / 393-395 / 397-398</v>
          </cell>
          <cell r="N449" t="str">
            <v>False</v>
          </cell>
          <cell r="O449" t="str">
            <v>Inactive</v>
          </cell>
          <cell r="P449" t="str">
            <v>ORG_E07</v>
          </cell>
        </row>
        <row r="450">
          <cell r="A450" t="str">
            <v>BI_79H07</v>
          </cell>
          <cell r="B450" t="str">
            <v>79H07</v>
          </cell>
          <cell r="C450" t="str">
            <v>BI_79H07 - Critical Infrastructure/Facility&amp;Cyber Security</v>
          </cell>
          <cell r="D450" t="str">
            <v>ER_5002</v>
          </cell>
          <cell r="E450" t="str">
            <v>5002</v>
          </cell>
          <cell r="F450" t="str">
            <v>ER_5002 - Security Initiative</v>
          </cell>
          <cell r="G450" t="str">
            <v>Enterprise Security</v>
          </cell>
          <cell r="H450" t="str">
            <v>Security Capital</v>
          </cell>
          <cell r="I450" t="str">
            <v>Other Function</v>
          </cell>
          <cell r="J450" t="str">
            <v>Customer Service Quality &amp; Reliability</v>
          </cell>
          <cell r="K450" t="str">
            <v>SRV_CD</v>
          </cell>
          <cell r="L450" t="str">
            <v>JUR_AA</v>
          </cell>
          <cell r="M450" t="str">
            <v>General 5yr 389 / 393-395 / 397-398</v>
          </cell>
          <cell r="N450" t="str">
            <v>False</v>
          </cell>
          <cell r="O450" t="str">
            <v>Inactive</v>
          </cell>
          <cell r="P450" t="str">
            <v>ORG_T08</v>
          </cell>
        </row>
        <row r="451">
          <cell r="A451" t="str">
            <v>BI_79N09</v>
          </cell>
          <cell r="B451" t="str">
            <v>79N09</v>
          </cell>
          <cell r="C451" t="str">
            <v>BI_79N09 - Critical Infrastructure/Facility&amp;Cyber Security</v>
          </cell>
          <cell r="D451" t="str">
            <v>ER_5002</v>
          </cell>
          <cell r="E451" t="str">
            <v>5002</v>
          </cell>
          <cell r="F451" t="str">
            <v>ER_5002 - Security Initiative</v>
          </cell>
          <cell r="G451" t="str">
            <v>Enterprise Security</v>
          </cell>
          <cell r="H451" t="str">
            <v>Security Capital</v>
          </cell>
          <cell r="I451" t="str">
            <v>Other Function</v>
          </cell>
          <cell r="J451" t="str">
            <v>Customer Service Quality &amp; Reliability</v>
          </cell>
          <cell r="K451" t="str">
            <v>SRV_CD</v>
          </cell>
          <cell r="L451" t="str">
            <v>JUR_AA</v>
          </cell>
          <cell r="M451" t="str">
            <v>General 5yr 389 / 393-395 / 397-398</v>
          </cell>
          <cell r="N451" t="str">
            <v>False</v>
          </cell>
          <cell r="O451" t="str">
            <v>Inactive</v>
          </cell>
          <cell r="P451" t="str">
            <v>ORG_T08</v>
          </cell>
        </row>
        <row r="452">
          <cell r="A452" t="str">
            <v>BI_79T08</v>
          </cell>
          <cell r="B452" t="str">
            <v>79T08</v>
          </cell>
          <cell r="C452" t="str">
            <v>BI_79T08 - Substation Security</v>
          </cell>
          <cell r="D452" t="str">
            <v>ER_5002</v>
          </cell>
          <cell r="E452" t="str">
            <v>5002</v>
          </cell>
          <cell r="F452" t="str">
            <v>ER_5002 - Security Initiative</v>
          </cell>
          <cell r="G452" t="str">
            <v>Enterprise Security</v>
          </cell>
          <cell r="H452" t="str">
            <v>Security Capital</v>
          </cell>
          <cell r="I452" t="str">
            <v>Other Function</v>
          </cell>
          <cell r="J452" t="str">
            <v>Customer Service Quality &amp; Reliability</v>
          </cell>
          <cell r="K452" t="str">
            <v>SRV_CD</v>
          </cell>
          <cell r="L452" t="str">
            <v>JUR_AA</v>
          </cell>
          <cell r="M452" t="str">
            <v>General 5yr 389 / 393-395 / 397-398</v>
          </cell>
          <cell r="N452" t="str">
            <v>False</v>
          </cell>
          <cell r="O452" t="str">
            <v>Inactive</v>
          </cell>
          <cell r="P452" t="str">
            <v>ORG_T08</v>
          </cell>
        </row>
        <row r="453">
          <cell r="A453" t="str">
            <v>BI_79W09</v>
          </cell>
          <cell r="B453" t="str">
            <v>79W09</v>
          </cell>
          <cell r="C453" t="str">
            <v>BI_79W09 - Foundation Integration and Source Control</v>
          </cell>
          <cell r="D453" t="str">
            <v>ER_5109</v>
          </cell>
          <cell r="E453" t="str">
            <v>5109</v>
          </cell>
          <cell r="F453" t="str">
            <v>ER_5109 - Foundation Integration and Source Control</v>
          </cell>
          <cell r="G453" t="str">
            <v>Regular Capital - Pre Business Case</v>
          </cell>
          <cell r="H453" t="str">
            <v>No Subfunction</v>
          </cell>
          <cell r="I453" t="str">
            <v>No Function</v>
          </cell>
          <cell r="J453" t="str">
            <v>No Driver</v>
          </cell>
          <cell r="K453" t="str">
            <v>SRV_CD</v>
          </cell>
          <cell r="L453" t="str">
            <v>JUR_AA</v>
          </cell>
          <cell r="M453" t="str">
            <v>General 5yr 389 / 393-395 / 397-398</v>
          </cell>
          <cell r="N453" t="str">
            <v>True</v>
          </cell>
          <cell r="O453" t="str">
            <v>Inactive</v>
          </cell>
          <cell r="P453" t="str">
            <v>ORG_W09</v>
          </cell>
        </row>
        <row r="454">
          <cell r="A454" t="str">
            <v>BI_7BH07</v>
          </cell>
          <cell r="B454" t="str">
            <v>7BH07</v>
          </cell>
          <cell r="C454" t="str">
            <v>BI_7BH07 - North Center Road Reroute</v>
          </cell>
          <cell r="D454" t="str">
            <v>ER_7131</v>
          </cell>
          <cell r="E454" t="str">
            <v>7131</v>
          </cell>
          <cell r="F454" t="str">
            <v>ER_7131 - COF Long Term Restructuring Plan Phase 2</v>
          </cell>
          <cell r="G454" t="str">
            <v>Campus Repurposing Phase 2</v>
          </cell>
          <cell r="H454" t="str">
            <v>Facilities Capital</v>
          </cell>
          <cell r="I454" t="str">
            <v>Other Function</v>
          </cell>
          <cell r="J454" t="str">
            <v>Performance &amp; Capacity</v>
          </cell>
          <cell r="K454" t="str">
            <v>SRV_CD</v>
          </cell>
          <cell r="L454" t="str">
            <v>JUR_AA</v>
          </cell>
          <cell r="M454" t="str">
            <v>Facilities 390-391</v>
          </cell>
          <cell r="N454" t="str">
            <v>True</v>
          </cell>
          <cell r="O454" t="str">
            <v>Inactive</v>
          </cell>
          <cell r="P454" t="str">
            <v>ORG_H07</v>
          </cell>
        </row>
        <row r="455">
          <cell r="A455" t="str">
            <v>BI_7DJ53</v>
          </cell>
          <cell r="B455" t="str">
            <v>7DJ53</v>
          </cell>
          <cell r="C455" t="str">
            <v>BI_7DJ53 - Oldtown-Priest River 115kV Distribution</v>
          </cell>
          <cell r="D455" t="str">
            <v>ER_7050</v>
          </cell>
          <cell r="E455" t="str">
            <v>7050</v>
          </cell>
          <cell r="F455" t="str">
            <v>ER_7050 - Productivity Initiative</v>
          </cell>
          <cell r="G455" t="str">
            <v>Productivity</v>
          </cell>
          <cell r="H455" t="str">
            <v>Productivity Subfunction</v>
          </cell>
          <cell r="I455" t="str">
            <v>Other Capital Function</v>
          </cell>
          <cell r="J455" t="str">
            <v>No Driver</v>
          </cell>
          <cell r="K455" t="str">
            <v>SRV_CD</v>
          </cell>
          <cell r="L455" t="str">
            <v>JUR_AA</v>
          </cell>
          <cell r="M455" t="str">
            <v>General 12yr 389 / 393-395 / 397-398</v>
          </cell>
          <cell r="N455" t="str">
            <v>True</v>
          </cell>
          <cell r="O455" t="str">
            <v>Inactive</v>
          </cell>
          <cell r="P455" t="str">
            <v>ORG_J53</v>
          </cell>
        </row>
        <row r="456">
          <cell r="A456" t="str">
            <v>BI_7SL08</v>
          </cell>
          <cell r="B456" t="str">
            <v>7SL08</v>
          </cell>
          <cell r="C456" t="str">
            <v>BI_7SL08 - Oldtown-Priest River 115kV Substation</v>
          </cell>
          <cell r="D456" t="str">
            <v>ER_7050</v>
          </cell>
          <cell r="E456" t="str">
            <v>7050</v>
          </cell>
          <cell r="F456" t="str">
            <v>ER_7050 - Productivity Initiative</v>
          </cell>
          <cell r="G456" t="str">
            <v>Productivity</v>
          </cell>
          <cell r="H456" t="str">
            <v>Productivity Subfunction</v>
          </cell>
          <cell r="I456" t="str">
            <v>Other Capital Function</v>
          </cell>
          <cell r="J456" t="str">
            <v>No Driver</v>
          </cell>
          <cell r="K456" t="str">
            <v>SRV_CD</v>
          </cell>
          <cell r="L456" t="str">
            <v>JUR_AA</v>
          </cell>
          <cell r="M456" t="str">
            <v>General 12yr 389 / 393-395 / 397-398</v>
          </cell>
          <cell r="N456" t="str">
            <v>True</v>
          </cell>
          <cell r="O456" t="str">
            <v>Inactive</v>
          </cell>
          <cell r="P456" t="str">
            <v>ORG_L08</v>
          </cell>
        </row>
        <row r="457">
          <cell r="A457" t="str">
            <v>BI_7TL08</v>
          </cell>
          <cell r="B457" t="str">
            <v>7TL08</v>
          </cell>
          <cell r="C457" t="str">
            <v>BI_7TL08 - Oldtown-Priest River 115kV Transmission</v>
          </cell>
          <cell r="D457" t="str">
            <v>ER_7050</v>
          </cell>
          <cell r="E457" t="str">
            <v>7050</v>
          </cell>
          <cell r="F457" t="str">
            <v>ER_7050 - Productivity Initiative</v>
          </cell>
          <cell r="G457" t="str">
            <v>Productivity</v>
          </cell>
          <cell r="H457" t="str">
            <v>Productivity Subfunction</v>
          </cell>
          <cell r="I457" t="str">
            <v>Other Capital Function</v>
          </cell>
          <cell r="J457" t="str">
            <v>No Driver</v>
          </cell>
          <cell r="K457" t="str">
            <v>SRV_CD</v>
          </cell>
          <cell r="L457" t="str">
            <v>JUR_AA</v>
          </cell>
          <cell r="M457" t="str">
            <v>General 12yr 389 / 393-395 / 397-398</v>
          </cell>
          <cell r="N457" t="str">
            <v>True</v>
          </cell>
          <cell r="O457" t="str">
            <v>Inactive</v>
          </cell>
          <cell r="P457" t="str">
            <v>ORG_L08</v>
          </cell>
        </row>
        <row r="458">
          <cell r="A458" t="str">
            <v>BI_80H53</v>
          </cell>
          <cell r="B458" t="str">
            <v>80H53</v>
          </cell>
          <cell r="C458" t="str">
            <v>BI_80H53 - HDW EZ-Thump</v>
          </cell>
          <cell r="D458" t="str">
            <v>ER_7050</v>
          </cell>
          <cell r="E458" t="str">
            <v>7050</v>
          </cell>
          <cell r="F458" t="str">
            <v>ER_7050 - Productivity Initiative</v>
          </cell>
          <cell r="G458" t="str">
            <v>Productivity</v>
          </cell>
          <cell r="H458" t="str">
            <v>Productivity Subfunction</v>
          </cell>
          <cell r="I458" t="str">
            <v>Other Capital Function</v>
          </cell>
          <cell r="J458" t="str">
            <v>No Driver</v>
          </cell>
          <cell r="K458" t="str">
            <v>SRV_CD</v>
          </cell>
          <cell r="L458" t="str">
            <v>JUR_AA</v>
          </cell>
          <cell r="M458" t="str">
            <v>General 12yr 389 / 393-395 / 397-398</v>
          </cell>
          <cell r="N458" t="str">
            <v>False</v>
          </cell>
          <cell r="O458" t="str">
            <v>Inactive</v>
          </cell>
          <cell r="P458" t="str">
            <v>ORG_H53</v>
          </cell>
        </row>
        <row r="459">
          <cell r="A459" t="str">
            <v>BI_80K51</v>
          </cell>
          <cell r="B459" t="str">
            <v>80K51</v>
          </cell>
          <cell r="C459" t="str">
            <v>BI_80K51 - Transportation Equipment-System Wide</v>
          </cell>
          <cell r="D459" t="str">
            <v>ER_7000</v>
          </cell>
          <cell r="E459" t="str">
            <v>7000</v>
          </cell>
          <cell r="F459" t="str">
            <v>ER_7000 - Transportation Equip</v>
          </cell>
          <cell r="G459" t="str">
            <v>Fleet Services Capital Plan</v>
          </cell>
          <cell r="H459" t="str">
            <v>Other Subfunction</v>
          </cell>
          <cell r="I459" t="str">
            <v>Other Function</v>
          </cell>
          <cell r="J459" t="str">
            <v>Asset Condition</v>
          </cell>
          <cell r="K459" t="str">
            <v>SRV_CD</v>
          </cell>
          <cell r="L459" t="str">
            <v>JUR_AA</v>
          </cell>
          <cell r="M459" t="str">
            <v>Transportation and Tools 392 / 396</v>
          </cell>
          <cell r="N459" t="str">
            <v>False</v>
          </cell>
          <cell r="O459" t="str">
            <v>Active</v>
          </cell>
          <cell r="P459" t="str">
            <v>ORG_K51</v>
          </cell>
        </row>
        <row r="460">
          <cell r="A460" t="str">
            <v>BI_80W09</v>
          </cell>
          <cell r="B460" t="str">
            <v>80W09</v>
          </cell>
          <cell r="C460" t="str">
            <v>BI_80W09 - Kettle Falls Fuel Tracking System</v>
          </cell>
          <cell r="D460" t="str">
            <v>ER_7050</v>
          </cell>
          <cell r="E460" t="str">
            <v>7050</v>
          </cell>
          <cell r="F460" t="str">
            <v>ER_7050 - Productivity Initiative</v>
          </cell>
          <cell r="G460" t="str">
            <v>Productivity</v>
          </cell>
          <cell r="H460" t="str">
            <v>Productivity Subfunction</v>
          </cell>
          <cell r="I460" t="str">
            <v>Other Capital Function</v>
          </cell>
          <cell r="J460" t="str">
            <v>No Driver</v>
          </cell>
          <cell r="K460" t="str">
            <v>SRV_CD</v>
          </cell>
          <cell r="L460" t="str">
            <v>JUR_AA</v>
          </cell>
          <cell r="M460" t="str">
            <v>General 12yr 389 / 393-395 / 397-398</v>
          </cell>
          <cell r="N460" t="str">
            <v>True</v>
          </cell>
          <cell r="O460" t="str">
            <v>Inactive</v>
          </cell>
          <cell r="P460" t="str">
            <v>ORG_W09</v>
          </cell>
        </row>
        <row r="461">
          <cell r="A461" t="str">
            <v>BI_81A50</v>
          </cell>
          <cell r="B461" t="str">
            <v>81A50</v>
          </cell>
          <cell r="C461" t="str">
            <v>BI_81A50 - Purchase boring machines</v>
          </cell>
          <cell r="D461" t="str">
            <v>ER_7050</v>
          </cell>
          <cell r="E461" t="str">
            <v>7050</v>
          </cell>
          <cell r="F461" t="str">
            <v>ER_7050 - Productivity Initiative</v>
          </cell>
          <cell r="G461" t="str">
            <v>Productivity</v>
          </cell>
          <cell r="H461" t="str">
            <v>Productivity Subfunction</v>
          </cell>
          <cell r="I461" t="str">
            <v>Other Capital Function</v>
          </cell>
          <cell r="J461" t="str">
            <v>No Driver</v>
          </cell>
          <cell r="K461" t="str">
            <v>SRV_CD</v>
          </cell>
          <cell r="L461" t="str">
            <v>JUR_AA</v>
          </cell>
          <cell r="M461" t="str">
            <v>General 12yr 389 / 393-395 / 397-398</v>
          </cell>
          <cell r="N461" t="str">
            <v>False</v>
          </cell>
          <cell r="O461" t="str">
            <v>Inactive</v>
          </cell>
          <cell r="P461" t="str">
            <v>ORG_A50</v>
          </cell>
        </row>
        <row r="462">
          <cell r="A462" t="str">
            <v>BI_81H07</v>
          </cell>
          <cell r="B462" t="str">
            <v>81H07</v>
          </cell>
          <cell r="C462" t="str">
            <v>BI_81H07 - CDA HVAC Digital Controls</v>
          </cell>
          <cell r="D462" t="str">
            <v>ER_7050</v>
          </cell>
          <cell r="E462" t="str">
            <v>7050</v>
          </cell>
          <cell r="F462" t="str">
            <v>ER_7050 - Productivity Initiative</v>
          </cell>
          <cell r="G462" t="str">
            <v>Productivity</v>
          </cell>
          <cell r="H462" t="str">
            <v>Productivity Subfunction</v>
          </cell>
          <cell r="I462" t="str">
            <v>Other Capital Function</v>
          </cell>
          <cell r="J462" t="str">
            <v>No Driver</v>
          </cell>
          <cell r="K462" t="str">
            <v>SRV_CD</v>
          </cell>
          <cell r="L462" t="str">
            <v>JUR_AA</v>
          </cell>
          <cell r="M462" t="str">
            <v>General 12yr 389 / 393-395 / 397-398</v>
          </cell>
          <cell r="N462" t="str">
            <v>False</v>
          </cell>
          <cell r="O462" t="str">
            <v>Inactive</v>
          </cell>
          <cell r="P462" t="str">
            <v>ORG_H07</v>
          </cell>
        </row>
        <row r="463">
          <cell r="A463" t="str">
            <v>BI_81K51</v>
          </cell>
          <cell r="B463" t="str">
            <v>81K51</v>
          </cell>
          <cell r="C463" t="str">
            <v>BI_81K51 - Gas Trailers 2008 Productivity</v>
          </cell>
          <cell r="D463" t="str">
            <v>ER_7050</v>
          </cell>
          <cell r="E463" t="str">
            <v>7050</v>
          </cell>
          <cell r="F463" t="str">
            <v>ER_7050 - Productivity Initiative</v>
          </cell>
          <cell r="G463" t="str">
            <v>Productivity</v>
          </cell>
          <cell r="H463" t="str">
            <v>Productivity Subfunction</v>
          </cell>
          <cell r="I463" t="str">
            <v>Other Capital Function</v>
          </cell>
          <cell r="J463" t="str">
            <v>No Driver</v>
          </cell>
          <cell r="K463" t="str">
            <v>SRV_CD</v>
          </cell>
          <cell r="L463" t="str">
            <v>JUR_AA</v>
          </cell>
          <cell r="M463" t="str">
            <v>General 12yr 389 / 393-395 / 397-398</v>
          </cell>
          <cell r="N463" t="str">
            <v>False</v>
          </cell>
          <cell r="O463" t="str">
            <v>Inactive</v>
          </cell>
          <cell r="P463" t="str">
            <v>ORG_K51</v>
          </cell>
        </row>
        <row r="464">
          <cell r="A464" t="str">
            <v>BI_81P09</v>
          </cell>
          <cell r="B464" t="str">
            <v>81P09</v>
          </cell>
          <cell r="C464" t="str">
            <v>BI_81P09 - Enterprise Call Recording</v>
          </cell>
          <cell r="D464" t="str">
            <v>ER_7050</v>
          </cell>
          <cell r="E464" t="str">
            <v>7050</v>
          </cell>
          <cell r="F464" t="str">
            <v>ER_7050 - Productivity Initiative</v>
          </cell>
          <cell r="G464" t="str">
            <v>Productivity</v>
          </cell>
          <cell r="H464" t="str">
            <v>Productivity Subfunction</v>
          </cell>
          <cell r="I464" t="str">
            <v>Other Capital Function</v>
          </cell>
          <cell r="J464" t="str">
            <v>No Driver</v>
          </cell>
          <cell r="K464" t="str">
            <v>SRV_CD</v>
          </cell>
          <cell r="L464" t="str">
            <v>JUR_AA</v>
          </cell>
          <cell r="M464" t="str">
            <v>General 12yr 389 / 393-395 / 397-398</v>
          </cell>
          <cell r="N464" t="str">
            <v>False</v>
          </cell>
          <cell r="O464" t="str">
            <v>Inactive</v>
          </cell>
          <cell r="P464" t="str">
            <v>ORG_P09</v>
          </cell>
        </row>
        <row r="465">
          <cell r="A465" t="str">
            <v>BI_82C51</v>
          </cell>
          <cell r="B465" t="str">
            <v>82C51</v>
          </cell>
          <cell r="C465" t="str">
            <v>BI_82C51 - DREE Program</v>
          </cell>
          <cell r="D465" t="str">
            <v>ER_7050</v>
          </cell>
          <cell r="E465" t="str">
            <v>7050</v>
          </cell>
          <cell r="F465" t="str">
            <v>ER_7050 - Productivity Initiative</v>
          </cell>
          <cell r="G465" t="str">
            <v>Productivity</v>
          </cell>
          <cell r="H465" t="str">
            <v>Productivity Subfunction</v>
          </cell>
          <cell r="I465" t="str">
            <v>Other Capital Function</v>
          </cell>
          <cell r="J465" t="str">
            <v>No Driver</v>
          </cell>
          <cell r="K465" t="str">
            <v>SRV_CD</v>
          </cell>
          <cell r="L465" t="str">
            <v>JUR_AA</v>
          </cell>
          <cell r="M465" t="str">
            <v>General 12yr 389 / 393-395 / 397-398</v>
          </cell>
          <cell r="N465" t="str">
            <v>True</v>
          </cell>
          <cell r="O465" t="str">
            <v>Inactive</v>
          </cell>
          <cell r="P465" t="str">
            <v>ORG_C51</v>
          </cell>
        </row>
        <row r="466">
          <cell r="A466" t="str">
            <v>BI_83I50</v>
          </cell>
          <cell r="B466" t="str">
            <v>83I50</v>
          </cell>
          <cell r="C466" t="str">
            <v>BI_83I50 - Colville Remote Disconnects</v>
          </cell>
          <cell r="D466" t="str">
            <v>ER_7050</v>
          </cell>
          <cell r="E466" t="str">
            <v>7050</v>
          </cell>
          <cell r="F466" t="str">
            <v>ER_7050 - Productivity Initiative</v>
          </cell>
          <cell r="G466" t="str">
            <v>Productivity</v>
          </cell>
          <cell r="H466" t="str">
            <v>Productivity Subfunction</v>
          </cell>
          <cell r="I466" t="str">
            <v>Other Capital Function</v>
          </cell>
          <cell r="J466" t="str">
            <v>No Driver</v>
          </cell>
          <cell r="K466" t="str">
            <v>SRV_CD</v>
          </cell>
          <cell r="L466" t="str">
            <v>JUR_AA</v>
          </cell>
          <cell r="M466" t="str">
            <v>General 12yr 389 / 393-395 / 397-398</v>
          </cell>
          <cell r="N466" t="str">
            <v>False</v>
          </cell>
          <cell r="O466" t="str">
            <v>Inactive</v>
          </cell>
          <cell r="P466" t="str">
            <v>ORG_I50</v>
          </cell>
        </row>
        <row r="467">
          <cell r="A467" t="str">
            <v>BI_85B50</v>
          </cell>
          <cell r="B467" t="str">
            <v>85B50</v>
          </cell>
          <cell r="C467" t="str">
            <v>BI_85B50 - Stores Equip</v>
          </cell>
          <cell r="D467" t="str">
            <v>ER_7005</v>
          </cell>
          <cell r="E467" t="str">
            <v>7005</v>
          </cell>
          <cell r="F467" t="str">
            <v>ER_7005 - Stores Equip</v>
          </cell>
          <cell r="G467" t="str">
            <v>Capital Equipment Program</v>
          </cell>
          <cell r="H467" t="str">
            <v>Other Subfunction</v>
          </cell>
          <cell r="I467" t="str">
            <v>Other Function</v>
          </cell>
          <cell r="J467" t="str">
            <v>Asset Condition</v>
          </cell>
          <cell r="K467" t="str">
            <v>SRV_CD</v>
          </cell>
          <cell r="L467" t="str">
            <v>JUR_AA</v>
          </cell>
          <cell r="M467" t="str">
            <v>General 12yr 389 / 393-395 / 397-398</v>
          </cell>
          <cell r="N467" t="str">
            <v>False</v>
          </cell>
          <cell r="O467" t="str">
            <v>Inactive</v>
          </cell>
          <cell r="P467" t="str">
            <v>ORG_H51</v>
          </cell>
        </row>
        <row r="468">
          <cell r="A468" t="str">
            <v>BI_85B53</v>
          </cell>
          <cell r="B468" t="str">
            <v>85B53</v>
          </cell>
          <cell r="C468" t="str">
            <v>BI_85B53 - Stores Equipment - Minor Blanket</v>
          </cell>
          <cell r="D468" t="str">
            <v>ER_7005</v>
          </cell>
          <cell r="E468" t="str">
            <v>7005</v>
          </cell>
          <cell r="F468" t="str">
            <v>ER_7005 - Stores Equip</v>
          </cell>
          <cell r="G468" t="str">
            <v>Capital Equipment Program</v>
          </cell>
          <cell r="H468" t="str">
            <v>Other Subfunction</v>
          </cell>
          <cell r="I468" t="str">
            <v>Other Function</v>
          </cell>
          <cell r="J468" t="str">
            <v>Asset Condition</v>
          </cell>
          <cell r="K468" t="str">
            <v>SRV_CD</v>
          </cell>
          <cell r="L468" t="str">
            <v>JUR_AA</v>
          </cell>
          <cell r="M468" t="str">
            <v>General 12yr 389 / 393-395 / 397-398</v>
          </cell>
          <cell r="N468" t="str">
            <v>False</v>
          </cell>
          <cell r="O468" t="str">
            <v>Inactive</v>
          </cell>
          <cell r="P468" t="str">
            <v>ORG_H51</v>
          </cell>
        </row>
        <row r="469">
          <cell r="A469" t="str">
            <v>BI_85C83</v>
          </cell>
          <cell r="B469" t="str">
            <v>85C83</v>
          </cell>
          <cell r="C469" t="str">
            <v>BI_85C83 - Stores Equip</v>
          </cell>
          <cell r="D469" t="str">
            <v>ER_7005</v>
          </cell>
          <cell r="E469" t="str">
            <v>7005</v>
          </cell>
          <cell r="F469" t="str">
            <v>ER_7005 - Stores Equip</v>
          </cell>
          <cell r="G469" t="str">
            <v>Capital Equipment Program</v>
          </cell>
          <cell r="H469" t="str">
            <v>Other Subfunction</v>
          </cell>
          <cell r="I469" t="str">
            <v>Other Function</v>
          </cell>
          <cell r="J469" t="str">
            <v>Asset Condition</v>
          </cell>
          <cell r="K469" t="str">
            <v>SRV_CD</v>
          </cell>
          <cell r="L469" t="str">
            <v>JUR_AA</v>
          </cell>
          <cell r="M469" t="str">
            <v>General 12yr 389 / 393-395 / 397-398</v>
          </cell>
          <cell r="N469" t="str">
            <v>False</v>
          </cell>
          <cell r="O469" t="str">
            <v>Inactive</v>
          </cell>
          <cell r="P469" t="str">
            <v>ORG_H51</v>
          </cell>
        </row>
        <row r="470">
          <cell r="A470" t="str">
            <v>BI_85D83</v>
          </cell>
          <cell r="B470" t="str">
            <v>85D83</v>
          </cell>
          <cell r="C470" t="str">
            <v>BI_85D83 - Stores Equip</v>
          </cell>
          <cell r="D470" t="str">
            <v>ER_7005</v>
          </cell>
          <cell r="E470" t="str">
            <v>7005</v>
          </cell>
          <cell r="F470" t="str">
            <v>ER_7005 - Stores Equip</v>
          </cell>
          <cell r="G470" t="str">
            <v>Capital Equipment Program</v>
          </cell>
          <cell r="H470" t="str">
            <v>Other Subfunction</v>
          </cell>
          <cell r="I470" t="str">
            <v>Other Function</v>
          </cell>
          <cell r="J470" t="str">
            <v>Asset Condition</v>
          </cell>
          <cell r="K470" t="str">
            <v>SRV_CD</v>
          </cell>
          <cell r="L470" t="str">
            <v>JUR_AA</v>
          </cell>
          <cell r="M470" t="str">
            <v>General 12yr 389 / 393-395 / 397-398</v>
          </cell>
          <cell r="N470" t="str">
            <v>False</v>
          </cell>
          <cell r="O470" t="str">
            <v>Inactive</v>
          </cell>
          <cell r="P470" t="str">
            <v>ORG_H51</v>
          </cell>
        </row>
        <row r="471">
          <cell r="A471" t="str">
            <v>BI_85E07</v>
          </cell>
          <cell r="B471" t="str">
            <v>85E07</v>
          </cell>
          <cell r="C471" t="str">
            <v>BI_85E07 - Boiler Feed Pump Var Speed Drive Coyote Springs</v>
          </cell>
          <cell r="D471" t="str">
            <v>ER_7050</v>
          </cell>
          <cell r="E471" t="str">
            <v>7050</v>
          </cell>
          <cell r="F471" t="str">
            <v>ER_7050 - Productivity Initiative</v>
          </cell>
          <cell r="G471" t="str">
            <v>Productivity</v>
          </cell>
          <cell r="H471" t="str">
            <v>Productivity Subfunction</v>
          </cell>
          <cell r="I471" t="str">
            <v>Other Capital Function</v>
          </cell>
          <cell r="J471" t="str">
            <v>No Driver</v>
          </cell>
          <cell r="K471" t="str">
            <v>SRV_CD</v>
          </cell>
          <cell r="L471" t="str">
            <v>JUR_AA</v>
          </cell>
          <cell r="M471" t="str">
            <v>General 12yr 389 / 393-395 / 397-398</v>
          </cell>
          <cell r="N471" t="str">
            <v>True</v>
          </cell>
          <cell r="O471" t="str">
            <v>Inactive</v>
          </cell>
          <cell r="P471" t="str">
            <v>ORG_E07</v>
          </cell>
        </row>
        <row r="472">
          <cell r="A472" t="str">
            <v>BI_85H51</v>
          </cell>
          <cell r="B472" t="str">
            <v>85H51</v>
          </cell>
          <cell r="C472" t="str">
            <v>BI_85H51 - Stores Equip</v>
          </cell>
          <cell r="D472" t="str">
            <v>ER_7005</v>
          </cell>
          <cell r="E472" t="str">
            <v>7005</v>
          </cell>
          <cell r="F472" t="str">
            <v>ER_7005 - Stores Equip</v>
          </cell>
          <cell r="G472" t="str">
            <v>Capital Equipment Program</v>
          </cell>
          <cell r="H472" t="str">
            <v>Other Subfunction</v>
          </cell>
          <cell r="I472" t="str">
            <v>Other Function</v>
          </cell>
          <cell r="J472" t="str">
            <v>Asset Condition</v>
          </cell>
          <cell r="K472" t="str">
            <v>SRV_CD</v>
          </cell>
          <cell r="L472" t="str">
            <v>JUR_AA</v>
          </cell>
          <cell r="M472" t="str">
            <v>General 12yr 389 / 393-395 / 397-398</v>
          </cell>
          <cell r="N472" t="str">
            <v>False</v>
          </cell>
          <cell r="O472" t="str">
            <v>Inactive</v>
          </cell>
          <cell r="P472" t="str">
            <v>ORG_H51</v>
          </cell>
        </row>
        <row r="473">
          <cell r="A473" t="str">
            <v>BI_85J51</v>
          </cell>
          <cell r="B473" t="str">
            <v>85J51</v>
          </cell>
          <cell r="C473" t="str">
            <v>BI_85J51 - Stores Equip</v>
          </cell>
          <cell r="D473" t="str">
            <v>ER_7005</v>
          </cell>
          <cell r="E473" t="str">
            <v>7005</v>
          </cell>
          <cell r="F473" t="str">
            <v>ER_7005 - Stores Equip</v>
          </cell>
          <cell r="G473" t="str">
            <v>Capital Equipment Program</v>
          </cell>
          <cell r="H473" t="str">
            <v>Other Subfunction</v>
          </cell>
          <cell r="I473" t="str">
            <v>Other Function</v>
          </cell>
          <cell r="J473" t="str">
            <v>Asset Condition</v>
          </cell>
          <cell r="K473" t="str">
            <v>SRV_CD</v>
          </cell>
          <cell r="L473" t="str">
            <v>JUR_AA</v>
          </cell>
          <cell r="M473" t="str">
            <v>General 12yr 389 / 393-395 / 397-398</v>
          </cell>
          <cell r="N473" t="str">
            <v>False</v>
          </cell>
          <cell r="O473" t="str">
            <v>Active</v>
          </cell>
          <cell r="P473" t="str">
            <v>ORG_J51</v>
          </cell>
        </row>
        <row r="474">
          <cell r="A474" t="str">
            <v>BI_86A07</v>
          </cell>
          <cell r="B474" t="str">
            <v>86A07</v>
          </cell>
          <cell r="C474" t="str">
            <v>BI_86A07 - Tools/Shop/Garage Equipment-Electric</v>
          </cell>
          <cell r="D474" t="str">
            <v>ER_7006</v>
          </cell>
          <cell r="E474" t="str">
            <v>7006</v>
          </cell>
          <cell r="F474" t="str">
            <v>ER_7006 - Tools Lab &amp; Shop Equipment</v>
          </cell>
          <cell r="G474" t="str">
            <v>Capital Equipment Program</v>
          </cell>
          <cell r="H474" t="str">
            <v>Other Subfunction</v>
          </cell>
          <cell r="I474" t="str">
            <v>Other Function</v>
          </cell>
          <cell r="J474" t="str">
            <v>Asset Condition</v>
          </cell>
          <cell r="K474" t="str">
            <v>SRV_CD</v>
          </cell>
          <cell r="L474" t="str">
            <v>JUR_AA</v>
          </cell>
          <cell r="M474" t="str">
            <v>General 12yr 389 / 393-395 / 397-398</v>
          </cell>
          <cell r="N474" t="str">
            <v>False</v>
          </cell>
          <cell r="O474" t="str">
            <v>Inactive</v>
          </cell>
          <cell r="P474" t="str">
            <v>ORG_H51</v>
          </cell>
        </row>
        <row r="475">
          <cell r="A475" t="str">
            <v>BI_86A80</v>
          </cell>
          <cell r="B475" t="str">
            <v>86A80</v>
          </cell>
          <cell r="C475" t="str">
            <v>BI_86A80 - Tools/Shop/Garage Equipment-Electric</v>
          </cell>
          <cell r="D475" t="str">
            <v>ER_7006</v>
          </cell>
          <cell r="E475" t="str">
            <v>7006</v>
          </cell>
          <cell r="F475" t="str">
            <v>ER_7006 - Tools Lab &amp; Shop Equipment</v>
          </cell>
          <cell r="G475" t="str">
            <v>Capital Equipment Program</v>
          </cell>
          <cell r="H475" t="str">
            <v>Other Subfunction</v>
          </cell>
          <cell r="I475" t="str">
            <v>Other Function</v>
          </cell>
          <cell r="J475" t="str">
            <v>Asset Condition</v>
          </cell>
          <cell r="K475" t="str">
            <v>SRV_CD</v>
          </cell>
          <cell r="L475" t="str">
            <v>JUR_AA</v>
          </cell>
          <cell r="M475" t="str">
            <v>General 12yr 389 / 393-395 / 397-398</v>
          </cell>
          <cell r="N475" t="str">
            <v>False</v>
          </cell>
          <cell r="O475" t="str">
            <v>Inactive</v>
          </cell>
          <cell r="P475" t="str">
            <v>ORG_H51</v>
          </cell>
        </row>
        <row r="476">
          <cell r="A476" t="str">
            <v>BI_86A81</v>
          </cell>
          <cell r="B476" t="str">
            <v>86A81</v>
          </cell>
          <cell r="C476" t="str">
            <v>BI_86A81 - Tools/Lab/Shop Equipment</v>
          </cell>
          <cell r="D476" t="str">
            <v>ER_7006</v>
          </cell>
          <cell r="E476" t="str">
            <v>7006</v>
          </cell>
          <cell r="F476" t="str">
            <v>ER_7006 - Tools Lab &amp; Shop Equipment</v>
          </cell>
          <cell r="G476" t="str">
            <v>Capital Equipment Program</v>
          </cell>
          <cell r="H476" t="str">
            <v>Other Subfunction</v>
          </cell>
          <cell r="I476" t="str">
            <v>Other Function</v>
          </cell>
          <cell r="J476" t="str">
            <v>Asset Condition</v>
          </cell>
          <cell r="K476" t="str">
            <v>SRV_CD</v>
          </cell>
          <cell r="L476" t="str">
            <v>JUR_AA</v>
          </cell>
          <cell r="M476" t="str">
            <v>General 12yr 389 / 393-395 / 397-398</v>
          </cell>
          <cell r="N476" t="str">
            <v>False</v>
          </cell>
          <cell r="O476" t="str">
            <v>Inactive</v>
          </cell>
          <cell r="P476" t="str">
            <v>ORG_H51</v>
          </cell>
        </row>
        <row r="477">
          <cell r="A477" t="str">
            <v>BI_86A82</v>
          </cell>
          <cell r="B477" t="str">
            <v>86A82</v>
          </cell>
          <cell r="C477" t="str">
            <v>BI_86A82 - Tools/Shop/Garage Equipment-Electric</v>
          </cell>
          <cell r="D477" t="str">
            <v>ER_7006</v>
          </cell>
          <cell r="E477" t="str">
            <v>7006</v>
          </cell>
          <cell r="F477" t="str">
            <v>ER_7006 - Tools Lab &amp; Shop Equipment</v>
          </cell>
          <cell r="G477" t="str">
            <v>Capital Equipment Program</v>
          </cell>
          <cell r="H477" t="str">
            <v>Other Subfunction</v>
          </cell>
          <cell r="I477" t="str">
            <v>Other Function</v>
          </cell>
          <cell r="J477" t="str">
            <v>Asset Condition</v>
          </cell>
          <cell r="K477" t="str">
            <v>SRV_CD</v>
          </cell>
          <cell r="L477" t="str">
            <v>JUR_AA</v>
          </cell>
          <cell r="M477" t="str">
            <v>General 12yr 389 / 393-395 / 397-398</v>
          </cell>
          <cell r="N477" t="str">
            <v>False</v>
          </cell>
          <cell r="O477" t="str">
            <v>Inactive</v>
          </cell>
          <cell r="P477" t="str">
            <v>ORG_H51</v>
          </cell>
        </row>
        <row r="478">
          <cell r="A478" t="str">
            <v>BI_86A83</v>
          </cell>
          <cell r="B478" t="str">
            <v>86A83</v>
          </cell>
          <cell r="C478" t="str">
            <v>BI_86A83 - Tools/Lab/Shop Equipment</v>
          </cell>
          <cell r="D478" t="str">
            <v>ER_7006</v>
          </cell>
          <cell r="E478" t="str">
            <v>7006</v>
          </cell>
          <cell r="F478" t="str">
            <v>ER_7006 - Tools Lab &amp; Shop Equipment</v>
          </cell>
          <cell r="G478" t="str">
            <v>Capital Equipment Program</v>
          </cell>
          <cell r="H478" t="str">
            <v>Other Subfunction</v>
          </cell>
          <cell r="I478" t="str">
            <v>Other Function</v>
          </cell>
          <cell r="J478" t="str">
            <v>Asset Condition</v>
          </cell>
          <cell r="K478" t="str">
            <v>SRV_CD</v>
          </cell>
          <cell r="L478" t="str">
            <v>JUR_AA</v>
          </cell>
          <cell r="M478" t="str">
            <v>General 12yr 389 / 393-395 / 397-398</v>
          </cell>
          <cell r="N478" t="str">
            <v>False</v>
          </cell>
          <cell r="O478" t="str">
            <v>Inactive</v>
          </cell>
          <cell r="P478" t="str">
            <v>ORG_H51</v>
          </cell>
        </row>
        <row r="479">
          <cell r="A479" t="str">
            <v>BI_86B02</v>
          </cell>
          <cell r="B479" t="str">
            <v>86B02</v>
          </cell>
          <cell r="C479" t="str">
            <v>BI_86B02 - Tools/Shop/Garage Equipment-Electric</v>
          </cell>
          <cell r="D479" t="str">
            <v>ER_7006</v>
          </cell>
          <cell r="E479" t="str">
            <v>7006</v>
          </cell>
          <cell r="F479" t="str">
            <v>ER_7006 - Tools Lab &amp; Shop Equipment</v>
          </cell>
          <cell r="G479" t="str">
            <v>Capital Equipment Program</v>
          </cell>
          <cell r="H479" t="str">
            <v>Other Subfunction</v>
          </cell>
          <cell r="I479" t="str">
            <v>Other Function</v>
          </cell>
          <cell r="J479" t="str">
            <v>Asset Condition</v>
          </cell>
          <cell r="K479" t="str">
            <v>SRV_CD</v>
          </cell>
          <cell r="L479" t="str">
            <v>JUR_AA</v>
          </cell>
          <cell r="M479" t="str">
            <v>General 12yr 389 / 393-395 / 397-398</v>
          </cell>
          <cell r="N479" t="str">
            <v>False</v>
          </cell>
          <cell r="O479" t="str">
            <v>Inactive</v>
          </cell>
          <cell r="P479" t="str">
            <v>ORG_H51</v>
          </cell>
        </row>
        <row r="480">
          <cell r="A480" t="str">
            <v>BI_86B09</v>
          </cell>
          <cell r="B480" t="str">
            <v>86B09</v>
          </cell>
          <cell r="C480" t="str">
            <v>BI_86B09 - Tools/Shop/Labs Equipment-Electric</v>
          </cell>
          <cell r="D480" t="str">
            <v>ER_7006</v>
          </cell>
          <cell r="E480" t="str">
            <v>7006</v>
          </cell>
          <cell r="F480" t="str">
            <v>ER_7006 - Tools Lab &amp; Shop Equipment</v>
          </cell>
          <cell r="G480" t="str">
            <v>Capital Equipment Program</v>
          </cell>
          <cell r="H480" t="str">
            <v>Other Subfunction</v>
          </cell>
          <cell r="I480" t="str">
            <v>Other Function</v>
          </cell>
          <cell r="J480" t="str">
            <v>Asset Condition</v>
          </cell>
          <cell r="K480" t="str">
            <v>SRV_CD</v>
          </cell>
          <cell r="L480" t="str">
            <v>JUR_AA</v>
          </cell>
          <cell r="M480" t="str">
            <v>General 12yr 389 / 393-395 / 397-398</v>
          </cell>
          <cell r="N480" t="str">
            <v>False</v>
          </cell>
          <cell r="O480" t="str">
            <v>Inactive</v>
          </cell>
          <cell r="P480" t="str">
            <v>ORG_H51</v>
          </cell>
        </row>
        <row r="481">
          <cell r="A481" t="str">
            <v>BI_86B50</v>
          </cell>
          <cell r="B481" t="str">
            <v>86B50</v>
          </cell>
          <cell r="C481" t="str">
            <v>BI_86B50 - Tools/Shop/Labs Equipment-Electric</v>
          </cell>
          <cell r="D481" t="str">
            <v>ER_7006</v>
          </cell>
          <cell r="E481" t="str">
            <v>7006</v>
          </cell>
          <cell r="F481" t="str">
            <v>ER_7006 - Tools Lab &amp; Shop Equipment</v>
          </cell>
          <cell r="G481" t="str">
            <v>Capital Equipment Program</v>
          </cell>
          <cell r="H481" t="str">
            <v>Other Subfunction</v>
          </cell>
          <cell r="I481" t="str">
            <v>Other Function</v>
          </cell>
          <cell r="J481" t="str">
            <v>Asset Condition</v>
          </cell>
          <cell r="K481" t="str">
            <v>SRV_CD</v>
          </cell>
          <cell r="L481" t="str">
            <v>JUR_AA</v>
          </cell>
          <cell r="M481" t="str">
            <v>General 12yr 389 / 393-395 / 397-398</v>
          </cell>
          <cell r="N481" t="str">
            <v>False</v>
          </cell>
          <cell r="O481" t="str">
            <v>Inactive</v>
          </cell>
          <cell r="P481" t="str">
            <v>ORG_H51</v>
          </cell>
        </row>
        <row r="482">
          <cell r="A482" t="str">
            <v>BI_86B51</v>
          </cell>
          <cell r="B482" t="str">
            <v>86B51</v>
          </cell>
          <cell r="C482" t="str">
            <v>BI_86B51 - Tools/Lab/Shop Equipment</v>
          </cell>
          <cell r="D482" t="str">
            <v>ER_7006</v>
          </cell>
          <cell r="E482" t="str">
            <v>7006</v>
          </cell>
          <cell r="F482" t="str">
            <v>ER_7006 - Tools Lab &amp; Shop Equipment</v>
          </cell>
          <cell r="G482" t="str">
            <v>Capital Equipment Program</v>
          </cell>
          <cell r="H482" t="str">
            <v>Other Subfunction</v>
          </cell>
          <cell r="I482" t="str">
            <v>Other Function</v>
          </cell>
          <cell r="J482" t="str">
            <v>Asset Condition</v>
          </cell>
          <cell r="K482" t="str">
            <v>SRV_CD</v>
          </cell>
          <cell r="L482" t="str">
            <v>JUR_AA</v>
          </cell>
          <cell r="M482" t="str">
            <v>General 12yr 389 / 393-395 / 397-398</v>
          </cell>
          <cell r="N482" t="str">
            <v>False</v>
          </cell>
          <cell r="O482" t="str">
            <v>Inactive</v>
          </cell>
          <cell r="P482" t="str">
            <v>ORG_H51</v>
          </cell>
        </row>
        <row r="483">
          <cell r="A483" t="str">
            <v>BI_86B53</v>
          </cell>
          <cell r="B483" t="str">
            <v>86B53</v>
          </cell>
          <cell r="C483" t="str">
            <v>BI_86B53 - Tools/Shop/Labs Equipment-Electric</v>
          </cell>
          <cell r="D483" t="str">
            <v>ER_7006</v>
          </cell>
          <cell r="E483" t="str">
            <v>7006</v>
          </cell>
          <cell r="F483" t="str">
            <v>ER_7006 - Tools Lab &amp; Shop Equipment</v>
          </cell>
          <cell r="G483" t="str">
            <v>Capital Equipment Program</v>
          </cell>
          <cell r="H483" t="str">
            <v>Other Subfunction</v>
          </cell>
          <cell r="I483" t="str">
            <v>Other Function</v>
          </cell>
          <cell r="J483" t="str">
            <v>Asset Condition</v>
          </cell>
          <cell r="K483" t="str">
            <v>SRV_CD</v>
          </cell>
          <cell r="L483" t="str">
            <v>JUR_AA</v>
          </cell>
          <cell r="M483" t="str">
            <v>General 12yr 389 / 393-395 / 397-398</v>
          </cell>
          <cell r="N483" t="str">
            <v>False</v>
          </cell>
          <cell r="O483" t="str">
            <v>Inactive</v>
          </cell>
          <cell r="P483" t="str">
            <v>ORG_H51</v>
          </cell>
        </row>
        <row r="484">
          <cell r="A484" t="str">
            <v>BI_86C51</v>
          </cell>
          <cell r="B484" t="str">
            <v>86C51</v>
          </cell>
          <cell r="C484" t="str">
            <v>BI_86C51 - TS&amp;G Elec Tools</v>
          </cell>
          <cell r="D484" t="str">
            <v>ER_7006</v>
          </cell>
          <cell r="E484" t="str">
            <v>7006</v>
          </cell>
          <cell r="F484" t="str">
            <v>ER_7006 - Tools Lab &amp; Shop Equipment</v>
          </cell>
          <cell r="G484" t="str">
            <v>Capital Equipment Program</v>
          </cell>
          <cell r="H484" t="str">
            <v>Other Subfunction</v>
          </cell>
          <cell r="I484" t="str">
            <v>Other Function</v>
          </cell>
          <cell r="J484" t="str">
            <v>Asset Condition</v>
          </cell>
          <cell r="K484" t="str">
            <v>SRV_CD</v>
          </cell>
          <cell r="L484" t="str">
            <v>JUR_AA</v>
          </cell>
          <cell r="M484" t="str">
            <v>General 12yr 389 / 393-395 / 397-398</v>
          </cell>
          <cell r="N484" t="str">
            <v>False</v>
          </cell>
          <cell r="O484" t="str">
            <v>Inactive</v>
          </cell>
          <cell r="P484" t="str">
            <v>ORG_H51</v>
          </cell>
        </row>
        <row r="485">
          <cell r="A485" t="str">
            <v>BI_86C81</v>
          </cell>
          <cell r="B485" t="str">
            <v>86C81</v>
          </cell>
          <cell r="C485" t="str">
            <v>BI_86C81 - Tools/Shop/Labs Equipment-Electric</v>
          </cell>
          <cell r="D485" t="str">
            <v>ER_7006</v>
          </cell>
          <cell r="E485" t="str">
            <v>7006</v>
          </cell>
          <cell r="F485" t="str">
            <v>ER_7006 - Tools Lab &amp; Shop Equipment</v>
          </cell>
          <cell r="G485" t="str">
            <v>Capital Equipment Program</v>
          </cell>
          <cell r="H485" t="str">
            <v>Other Subfunction</v>
          </cell>
          <cell r="I485" t="str">
            <v>Other Function</v>
          </cell>
          <cell r="J485" t="str">
            <v>Asset Condition</v>
          </cell>
          <cell r="K485" t="str">
            <v>SRV_CD</v>
          </cell>
          <cell r="L485" t="str">
            <v>JUR_AA</v>
          </cell>
          <cell r="M485" t="str">
            <v>General 12yr 389 / 393-395 / 397-398</v>
          </cell>
          <cell r="N485" t="str">
            <v>False</v>
          </cell>
          <cell r="O485" t="str">
            <v>Inactive</v>
          </cell>
          <cell r="P485" t="str">
            <v>ORG_H51</v>
          </cell>
        </row>
        <row r="486">
          <cell r="A486" t="str">
            <v>BI_86D09</v>
          </cell>
          <cell r="B486" t="str">
            <v>86D09</v>
          </cell>
          <cell r="C486" t="str">
            <v>BI_86D09 - Tools/Shop/Garage Equipment-Electric</v>
          </cell>
          <cell r="D486" t="str">
            <v>ER_7006</v>
          </cell>
          <cell r="E486" t="str">
            <v>7006</v>
          </cell>
          <cell r="F486" t="str">
            <v>ER_7006 - Tools Lab &amp; Shop Equipment</v>
          </cell>
          <cell r="G486" t="str">
            <v>Capital Equipment Program</v>
          </cell>
          <cell r="H486" t="str">
            <v>Other Subfunction</v>
          </cell>
          <cell r="I486" t="str">
            <v>Other Function</v>
          </cell>
          <cell r="J486" t="str">
            <v>Asset Condition</v>
          </cell>
          <cell r="K486" t="str">
            <v>SRV_CD</v>
          </cell>
          <cell r="L486" t="str">
            <v>JUR_AA</v>
          </cell>
          <cell r="M486" t="str">
            <v>General 12yr 389 / 393-395 / 397-398</v>
          </cell>
          <cell r="N486" t="str">
            <v>False</v>
          </cell>
          <cell r="O486" t="str">
            <v>Inactive</v>
          </cell>
          <cell r="P486" t="str">
            <v>ORG_H51</v>
          </cell>
        </row>
        <row r="487">
          <cell r="A487" t="str">
            <v>BI_86D53</v>
          </cell>
          <cell r="B487" t="str">
            <v>86D53</v>
          </cell>
          <cell r="C487" t="str">
            <v>BI_86D53 - Tools/Shop/Labs Equipment-Electric</v>
          </cell>
          <cell r="D487" t="str">
            <v>ER_7006</v>
          </cell>
          <cell r="E487" t="str">
            <v>7006</v>
          </cell>
          <cell r="F487" t="str">
            <v>ER_7006 - Tools Lab &amp; Shop Equipment</v>
          </cell>
          <cell r="G487" t="str">
            <v>Capital Equipment Program</v>
          </cell>
          <cell r="H487" t="str">
            <v>Other Subfunction</v>
          </cell>
          <cell r="I487" t="str">
            <v>Other Function</v>
          </cell>
          <cell r="J487" t="str">
            <v>Asset Condition</v>
          </cell>
          <cell r="K487" t="str">
            <v>SRV_CD</v>
          </cell>
          <cell r="L487" t="str">
            <v>JUR_AA</v>
          </cell>
          <cell r="M487" t="str">
            <v>General 12yr 389 / 393-395 / 397-398</v>
          </cell>
          <cell r="N487" t="str">
            <v>False</v>
          </cell>
          <cell r="O487" t="str">
            <v>Inactive</v>
          </cell>
          <cell r="P487" t="str">
            <v>ORG_H51</v>
          </cell>
        </row>
        <row r="488">
          <cell r="A488" t="str">
            <v>BI_86D83</v>
          </cell>
          <cell r="B488" t="str">
            <v>86D83</v>
          </cell>
          <cell r="C488" t="str">
            <v>BI_86D83 - Tools/Shop/Garage Equipment-Electric</v>
          </cell>
          <cell r="D488" t="str">
            <v>ER_7006</v>
          </cell>
          <cell r="E488" t="str">
            <v>7006</v>
          </cell>
          <cell r="F488" t="str">
            <v>ER_7006 - Tools Lab &amp; Shop Equipment</v>
          </cell>
          <cell r="G488" t="str">
            <v>Capital Equipment Program</v>
          </cell>
          <cell r="H488" t="str">
            <v>Other Subfunction</v>
          </cell>
          <cell r="I488" t="str">
            <v>Other Function</v>
          </cell>
          <cell r="J488" t="str">
            <v>Asset Condition</v>
          </cell>
          <cell r="K488" t="str">
            <v>SRV_CD</v>
          </cell>
          <cell r="L488" t="str">
            <v>JUR_AA</v>
          </cell>
          <cell r="M488" t="str">
            <v>General 12yr 389 / 393-395 / 397-398</v>
          </cell>
          <cell r="N488" t="str">
            <v>False</v>
          </cell>
          <cell r="O488" t="str">
            <v>Inactive</v>
          </cell>
          <cell r="P488" t="str">
            <v>ORG_H51</v>
          </cell>
        </row>
        <row r="489">
          <cell r="A489" t="str">
            <v>BI_86F08</v>
          </cell>
          <cell r="B489" t="str">
            <v>86F08</v>
          </cell>
          <cell r="C489" t="str">
            <v>BI_86F08 - Tools/Shop/Garage Equipment-Electric</v>
          </cell>
          <cell r="D489" t="str">
            <v>ER_7006</v>
          </cell>
          <cell r="E489" t="str">
            <v>7006</v>
          </cell>
          <cell r="F489" t="str">
            <v>ER_7006 - Tools Lab &amp; Shop Equipment</v>
          </cell>
          <cell r="G489" t="str">
            <v>Capital Equipment Program</v>
          </cell>
          <cell r="H489" t="str">
            <v>Other Subfunction</v>
          </cell>
          <cell r="I489" t="str">
            <v>Other Function</v>
          </cell>
          <cell r="J489" t="str">
            <v>Asset Condition</v>
          </cell>
          <cell r="K489" t="str">
            <v>SRV_CD</v>
          </cell>
          <cell r="L489" t="str">
            <v>JUR_AA</v>
          </cell>
          <cell r="M489" t="str">
            <v>General 12yr 389 / 393-395 / 397-398</v>
          </cell>
          <cell r="N489" t="str">
            <v>False</v>
          </cell>
          <cell r="O489" t="str">
            <v>Inactive</v>
          </cell>
          <cell r="P489" t="str">
            <v>ORG_H51</v>
          </cell>
        </row>
        <row r="490">
          <cell r="A490" t="str">
            <v>BI_86G02</v>
          </cell>
          <cell r="B490" t="str">
            <v>86G02</v>
          </cell>
          <cell r="C490" t="str">
            <v>BI_86G02 - Tools/Shop/Garage Equipment-Electric</v>
          </cell>
          <cell r="D490" t="str">
            <v>ER_7006</v>
          </cell>
          <cell r="E490" t="str">
            <v>7006</v>
          </cell>
          <cell r="F490" t="str">
            <v>ER_7006 - Tools Lab &amp; Shop Equipment</v>
          </cell>
          <cell r="G490" t="str">
            <v>Capital Equipment Program</v>
          </cell>
          <cell r="H490" t="str">
            <v>Other Subfunction</v>
          </cell>
          <cell r="I490" t="str">
            <v>Other Function</v>
          </cell>
          <cell r="J490" t="str">
            <v>Asset Condition</v>
          </cell>
          <cell r="K490" t="str">
            <v>SRV_CD</v>
          </cell>
          <cell r="L490" t="str">
            <v>JUR_AA</v>
          </cell>
          <cell r="M490" t="str">
            <v>General 12yr 389 / 393-395 / 397-398</v>
          </cell>
          <cell r="N490" t="str">
            <v>False</v>
          </cell>
          <cell r="O490" t="str">
            <v>Inactive</v>
          </cell>
          <cell r="P490" t="str">
            <v>ORG_H51</v>
          </cell>
        </row>
        <row r="491">
          <cell r="A491" t="str">
            <v>BI_86H07</v>
          </cell>
          <cell r="B491" t="str">
            <v>86H07</v>
          </cell>
          <cell r="C491" t="str">
            <v>BI_86H07 - Tools/Shop/Labs Equipment-Electric</v>
          </cell>
          <cell r="D491" t="str">
            <v>ER_7006</v>
          </cell>
          <cell r="E491" t="str">
            <v>7006</v>
          </cell>
          <cell r="F491" t="str">
            <v>ER_7006 - Tools Lab &amp; Shop Equipment</v>
          </cell>
          <cell r="G491" t="str">
            <v>Capital Equipment Program</v>
          </cell>
          <cell r="H491" t="str">
            <v>Other Subfunction</v>
          </cell>
          <cell r="I491" t="str">
            <v>Other Function</v>
          </cell>
          <cell r="J491" t="str">
            <v>Asset Condition</v>
          </cell>
          <cell r="K491" t="str">
            <v>SRV_CD</v>
          </cell>
          <cell r="L491" t="str">
            <v>JUR_AA</v>
          </cell>
          <cell r="M491" t="str">
            <v>General 12yr 389 / 393-395 / 397-398</v>
          </cell>
          <cell r="N491" t="str">
            <v>False</v>
          </cell>
          <cell r="O491" t="str">
            <v>Inactive</v>
          </cell>
          <cell r="P491" t="str">
            <v>ORG_H51</v>
          </cell>
        </row>
        <row r="492">
          <cell r="A492" t="str">
            <v>BI_86H50</v>
          </cell>
          <cell r="B492" t="str">
            <v>86H50</v>
          </cell>
          <cell r="C492" t="str">
            <v>BI_86H50 - Tools/Shop/Garage Equipment-Electric</v>
          </cell>
          <cell r="D492" t="str">
            <v>ER_7006</v>
          </cell>
          <cell r="E492" t="str">
            <v>7006</v>
          </cell>
          <cell r="F492" t="str">
            <v>ER_7006 - Tools Lab &amp; Shop Equipment</v>
          </cell>
          <cell r="G492" t="str">
            <v>Capital Equipment Program</v>
          </cell>
          <cell r="H492" t="str">
            <v>Other Subfunction</v>
          </cell>
          <cell r="I492" t="str">
            <v>Other Function</v>
          </cell>
          <cell r="J492" t="str">
            <v>Asset Condition</v>
          </cell>
          <cell r="K492" t="str">
            <v>SRV_CD</v>
          </cell>
          <cell r="L492" t="str">
            <v>JUR_AA</v>
          </cell>
          <cell r="M492" t="str">
            <v>General 12yr 389 / 393-395 / 397-398</v>
          </cell>
          <cell r="N492" t="str">
            <v>False</v>
          </cell>
          <cell r="O492" t="str">
            <v>Inactive</v>
          </cell>
          <cell r="P492" t="str">
            <v>ORG_H51</v>
          </cell>
        </row>
        <row r="493">
          <cell r="A493" t="str">
            <v>BI_86H53</v>
          </cell>
          <cell r="B493" t="str">
            <v>86H53</v>
          </cell>
          <cell r="C493" t="str">
            <v>BI_86H53 - Stores Equip</v>
          </cell>
          <cell r="D493" t="str">
            <v>ER_7006</v>
          </cell>
          <cell r="E493" t="str">
            <v>7006</v>
          </cell>
          <cell r="F493" t="str">
            <v>ER_7006 - Tools Lab &amp; Shop Equipment</v>
          </cell>
          <cell r="G493" t="str">
            <v>Capital Equipment Program</v>
          </cell>
          <cell r="H493" t="str">
            <v>Other Subfunction</v>
          </cell>
          <cell r="I493" t="str">
            <v>Other Function</v>
          </cell>
          <cell r="J493" t="str">
            <v>Asset Condition</v>
          </cell>
          <cell r="K493" t="str">
            <v>SRV_CD</v>
          </cell>
          <cell r="L493" t="str">
            <v>JUR_AA</v>
          </cell>
          <cell r="M493" t="str">
            <v>General 12yr 389 / 393-395 / 397-398</v>
          </cell>
          <cell r="N493" t="str">
            <v>False</v>
          </cell>
          <cell r="O493" t="str">
            <v>Inactive</v>
          </cell>
          <cell r="P493" t="str">
            <v>ORG_H51</v>
          </cell>
        </row>
        <row r="494">
          <cell r="A494" t="str">
            <v>BI_86J51</v>
          </cell>
          <cell r="B494" t="str">
            <v>86J51</v>
          </cell>
          <cell r="C494" t="str">
            <v>BI_86J51 - Tools/Lab/Shop Equipment</v>
          </cell>
          <cell r="D494" t="str">
            <v>ER_7006</v>
          </cell>
          <cell r="E494" t="str">
            <v>7006</v>
          </cell>
          <cell r="F494" t="str">
            <v>ER_7006 - Tools Lab &amp; Shop Equipment</v>
          </cell>
          <cell r="G494" t="str">
            <v>Capital Equipment Program</v>
          </cell>
          <cell r="H494" t="str">
            <v>Other Subfunction</v>
          </cell>
          <cell r="I494" t="str">
            <v>Other Function</v>
          </cell>
          <cell r="J494" t="str">
            <v>Asset Condition</v>
          </cell>
          <cell r="K494" t="str">
            <v>SRV_CD</v>
          </cell>
          <cell r="L494" t="str">
            <v>JUR_AA</v>
          </cell>
          <cell r="M494" t="str">
            <v>General 12yr 389 / 393-395 / 397-398</v>
          </cell>
          <cell r="N494" t="str">
            <v>False</v>
          </cell>
          <cell r="O494" t="str">
            <v>Active</v>
          </cell>
          <cell r="P494" t="str">
            <v>ORG_H51</v>
          </cell>
        </row>
        <row r="495">
          <cell r="A495" t="str">
            <v>BI_86J53</v>
          </cell>
          <cell r="B495" t="str">
            <v>86J53</v>
          </cell>
          <cell r="C495" t="str">
            <v>BI_86J53 - Tools/Lab/Shop Equipment - Electric</v>
          </cell>
          <cell r="D495" t="str">
            <v>ER_7006</v>
          </cell>
          <cell r="E495" t="str">
            <v>7006</v>
          </cell>
          <cell r="F495" t="str">
            <v>ER_7006 - Tools Lab &amp; Shop Equipment</v>
          </cell>
          <cell r="G495" t="str">
            <v>Capital Equipment Program</v>
          </cell>
          <cell r="H495" t="str">
            <v>Other Subfunction</v>
          </cell>
          <cell r="I495" t="str">
            <v>Other Function</v>
          </cell>
          <cell r="J495" t="str">
            <v>Asset Condition</v>
          </cell>
          <cell r="K495" t="str">
            <v>SRV_CD</v>
          </cell>
          <cell r="L495" t="str">
            <v>JUR_AA</v>
          </cell>
          <cell r="M495" t="str">
            <v>General 12yr 389 / 393-395 / 397-398</v>
          </cell>
          <cell r="N495" t="str">
            <v>False</v>
          </cell>
          <cell r="O495" t="str">
            <v>Inactive</v>
          </cell>
          <cell r="P495" t="str">
            <v>ORG_H51</v>
          </cell>
        </row>
        <row r="496">
          <cell r="A496" t="str">
            <v>BI_86K07</v>
          </cell>
          <cell r="B496" t="str">
            <v>86K07</v>
          </cell>
          <cell r="C496" t="str">
            <v>BI_86K07 - Tools/Lab/Shop Equipment - Electric</v>
          </cell>
          <cell r="D496" t="str">
            <v>ER_7006</v>
          </cell>
          <cell r="E496" t="str">
            <v>7006</v>
          </cell>
          <cell r="F496" t="str">
            <v>ER_7006 - Tools Lab &amp; Shop Equipment</v>
          </cell>
          <cell r="G496" t="str">
            <v>Capital Equipment Program</v>
          </cell>
          <cell r="H496" t="str">
            <v>Other Subfunction</v>
          </cell>
          <cell r="I496" t="str">
            <v>Other Function</v>
          </cell>
          <cell r="J496" t="str">
            <v>Asset Condition</v>
          </cell>
          <cell r="K496" t="str">
            <v>SRV_CD</v>
          </cell>
          <cell r="L496" t="str">
            <v>JUR_AA</v>
          </cell>
          <cell r="M496" t="str">
            <v>General 12yr 389 / 393-395 / 397-398</v>
          </cell>
          <cell r="N496" t="str">
            <v>False</v>
          </cell>
          <cell r="O496" t="str">
            <v>Inactive</v>
          </cell>
          <cell r="P496" t="str">
            <v>ORG_H51</v>
          </cell>
        </row>
        <row r="497">
          <cell r="A497" t="str">
            <v>BI_86K51</v>
          </cell>
          <cell r="B497" t="str">
            <v>86K51</v>
          </cell>
          <cell r="C497" t="str">
            <v>BI_86K51 - Tools/Lab/Shop Equipment - Electric</v>
          </cell>
          <cell r="D497" t="str">
            <v>ER_7006</v>
          </cell>
          <cell r="E497" t="str">
            <v>7006</v>
          </cell>
          <cell r="F497" t="str">
            <v>ER_7006 - Tools Lab &amp; Shop Equipment</v>
          </cell>
          <cell r="G497" t="str">
            <v>Capital Equipment Program</v>
          </cell>
          <cell r="H497" t="str">
            <v>Other Subfunction</v>
          </cell>
          <cell r="I497" t="str">
            <v>Other Function</v>
          </cell>
          <cell r="J497" t="str">
            <v>Asset Condition</v>
          </cell>
          <cell r="K497" t="str">
            <v>SRV_CD</v>
          </cell>
          <cell r="L497" t="str">
            <v>JUR_AA</v>
          </cell>
          <cell r="M497" t="str">
            <v>General 12yr 389 / 393-395 / 397-398</v>
          </cell>
          <cell r="N497" t="str">
            <v>False</v>
          </cell>
          <cell r="O497" t="str">
            <v>Inactive</v>
          </cell>
          <cell r="P497" t="str">
            <v>ORG_H51</v>
          </cell>
        </row>
        <row r="498">
          <cell r="A498" t="str">
            <v>BI_86L07</v>
          </cell>
          <cell r="B498" t="str">
            <v>86L07</v>
          </cell>
          <cell r="C498" t="str">
            <v>BI_86L07 - Ts&amp;G Equip-Electr</v>
          </cell>
          <cell r="D498" t="str">
            <v>ER_7006</v>
          </cell>
          <cell r="E498" t="str">
            <v>7006</v>
          </cell>
          <cell r="F498" t="str">
            <v>ER_7006 - Tools Lab &amp; Shop Equipment</v>
          </cell>
          <cell r="G498" t="str">
            <v>Capital Equipment Program</v>
          </cell>
          <cell r="H498" t="str">
            <v>Other Subfunction</v>
          </cell>
          <cell r="I498" t="str">
            <v>Other Function</v>
          </cell>
          <cell r="J498" t="str">
            <v>Asset Condition</v>
          </cell>
          <cell r="K498" t="str">
            <v>SRV_CD</v>
          </cell>
          <cell r="L498" t="str">
            <v>JUR_AA</v>
          </cell>
          <cell r="M498" t="str">
            <v>General 12yr 389 / 393-395 / 397-398</v>
          </cell>
          <cell r="N498" t="str">
            <v>False</v>
          </cell>
          <cell r="O498" t="str">
            <v>Inactive</v>
          </cell>
          <cell r="P498" t="str">
            <v>ORG_H51</v>
          </cell>
        </row>
        <row r="499">
          <cell r="A499" t="str">
            <v>BI_86L50</v>
          </cell>
          <cell r="B499" t="str">
            <v>86L50</v>
          </cell>
          <cell r="C499" t="str">
            <v>BI_86L50 - Tools/Lab/Shop Equipment - Electric</v>
          </cell>
          <cell r="D499" t="str">
            <v>ER_7006</v>
          </cell>
          <cell r="E499" t="str">
            <v>7006</v>
          </cell>
          <cell r="F499" t="str">
            <v>ER_7006 - Tools Lab &amp; Shop Equipment</v>
          </cell>
          <cell r="G499" t="str">
            <v>Capital Equipment Program</v>
          </cell>
          <cell r="H499" t="str">
            <v>Other Subfunction</v>
          </cell>
          <cell r="I499" t="str">
            <v>Other Function</v>
          </cell>
          <cell r="J499" t="str">
            <v>Asset Condition</v>
          </cell>
          <cell r="K499" t="str">
            <v>SRV_CD</v>
          </cell>
          <cell r="L499" t="str">
            <v>JUR_AA</v>
          </cell>
          <cell r="M499" t="str">
            <v>General 12yr 389 / 393-395 / 397-398</v>
          </cell>
          <cell r="N499" t="str">
            <v>False</v>
          </cell>
          <cell r="O499" t="str">
            <v>Inactive</v>
          </cell>
          <cell r="P499" t="str">
            <v>ORG_H51</v>
          </cell>
        </row>
        <row r="500">
          <cell r="A500" t="str">
            <v>BI_86L53</v>
          </cell>
          <cell r="B500" t="str">
            <v>86L53</v>
          </cell>
          <cell r="C500" t="str">
            <v>BI_86L53 - Tools/Lab/Shop Equipment - Electric</v>
          </cell>
          <cell r="D500" t="str">
            <v>ER_7006</v>
          </cell>
          <cell r="E500" t="str">
            <v>7006</v>
          </cell>
          <cell r="F500" t="str">
            <v>ER_7006 - Tools Lab &amp; Shop Equipment</v>
          </cell>
          <cell r="G500" t="str">
            <v>Capital Equipment Program</v>
          </cell>
          <cell r="H500" t="str">
            <v>Other Subfunction</v>
          </cell>
          <cell r="I500" t="str">
            <v>Other Function</v>
          </cell>
          <cell r="J500" t="str">
            <v>Asset Condition</v>
          </cell>
          <cell r="K500" t="str">
            <v>SRV_CD</v>
          </cell>
          <cell r="L500" t="str">
            <v>JUR_AA</v>
          </cell>
          <cell r="M500" t="str">
            <v>General 12yr 389 / 393-395 / 397-398</v>
          </cell>
          <cell r="N500" t="str">
            <v>False</v>
          </cell>
          <cell r="O500" t="str">
            <v>Inactive</v>
          </cell>
          <cell r="P500" t="str">
            <v>ORG_H51</v>
          </cell>
        </row>
        <row r="501">
          <cell r="A501" t="str">
            <v>BI_86M07</v>
          </cell>
          <cell r="B501" t="str">
            <v>86M07</v>
          </cell>
          <cell r="C501" t="str">
            <v>BI_86M07 - Stores Equip</v>
          </cell>
          <cell r="D501" t="str">
            <v>ER_7006</v>
          </cell>
          <cell r="E501" t="str">
            <v>7006</v>
          </cell>
          <cell r="F501" t="str">
            <v>ER_7006 - Tools Lab &amp; Shop Equipment</v>
          </cell>
          <cell r="G501" t="str">
            <v>Capital Equipment Program</v>
          </cell>
          <cell r="H501" t="str">
            <v>Other Subfunction</v>
          </cell>
          <cell r="I501" t="str">
            <v>Other Function</v>
          </cell>
          <cell r="J501" t="str">
            <v>Asset Condition</v>
          </cell>
          <cell r="K501" t="str">
            <v>SRV_CD</v>
          </cell>
          <cell r="L501" t="str">
            <v>JUR_AA</v>
          </cell>
          <cell r="M501" t="str">
            <v>General 12yr 389 / 393-395 / 397-398</v>
          </cell>
          <cell r="N501" t="str">
            <v>False</v>
          </cell>
          <cell r="O501" t="str">
            <v>Inactive</v>
          </cell>
          <cell r="P501" t="str">
            <v>ORG_H51</v>
          </cell>
        </row>
        <row r="502">
          <cell r="A502" t="str">
            <v>BI_86M51</v>
          </cell>
          <cell r="B502" t="str">
            <v>86M51</v>
          </cell>
          <cell r="C502" t="str">
            <v>BI_86M51 - Tools/Shop/Garage Equipment-Electric</v>
          </cell>
          <cell r="D502" t="str">
            <v>ER_7006</v>
          </cell>
          <cell r="E502" t="str">
            <v>7006</v>
          </cell>
          <cell r="F502" t="str">
            <v>ER_7006 - Tools Lab &amp; Shop Equipment</v>
          </cell>
          <cell r="G502" t="str">
            <v>Capital Equipment Program</v>
          </cell>
          <cell r="H502" t="str">
            <v>Other Subfunction</v>
          </cell>
          <cell r="I502" t="str">
            <v>Other Function</v>
          </cell>
          <cell r="J502" t="str">
            <v>Asset Condition</v>
          </cell>
          <cell r="K502" t="str">
            <v>SRV_CD</v>
          </cell>
          <cell r="L502" t="str">
            <v>JUR_AA</v>
          </cell>
          <cell r="M502" t="str">
            <v>General 12yr 389 / 393-395 / 397-398</v>
          </cell>
          <cell r="N502" t="str">
            <v>False</v>
          </cell>
          <cell r="O502" t="str">
            <v>Inactive</v>
          </cell>
          <cell r="P502" t="str">
            <v>ORG_H51</v>
          </cell>
        </row>
        <row r="503">
          <cell r="A503" t="str">
            <v>BI_86T07</v>
          </cell>
          <cell r="B503" t="str">
            <v>86T07</v>
          </cell>
          <cell r="C503" t="str">
            <v>BI_86T07 - Stores Equip</v>
          </cell>
          <cell r="D503" t="str">
            <v>ER_7006</v>
          </cell>
          <cell r="E503" t="str">
            <v>7006</v>
          </cell>
          <cell r="F503" t="str">
            <v>ER_7006 - Tools Lab &amp; Shop Equipment</v>
          </cell>
          <cell r="G503" t="str">
            <v>Capital Equipment Program</v>
          </cell>
          <cell r="H503" t="str">
            <v>Other Subfunction</v>
          </cell>
          <cell r="I503" t="str">
            <v>Other Function</v>
          </cell>
          <cell r="J503" t="str">
            <v>Asset Condition</v>
          </cell>
          <cell r="K503" t="str">
            <v>SRV_CD</v>
          </cell>
          <cell r="L503" t="str">
            <v>JUR_AA</v>
          </cell>
          <cell r="M503" t="str">
            <v>General 12yr 389 / 393-395 / 397-398</v>
          </cell>
          <cell r="N503" t="str">
            <v>False</v>
          </cell>
          <cell r="O503" t="str">
            <v>Inactive</v>
          </cell>
          <cell r="P503" t="str">
            <v>ORG_H51</v>
          </cell>
        </row>
        <row r="504">
          <cell r="A504" t="str">
            <v>BI_86X08</v>
          </cell>
          <cell r="B504" t="str">
            <v>86X08</v>
          </cell>
          <cell r="C504" t="str">
            <v>BI_86X08 - Tools/Lab/Shop Equipment - Electric</v>
          </cell>
          <cell r="D504" t="str">
            <v>ER_7006</v>
          </cell>
          <cell r="E504" t="str">
            <v>7006</v>
          </cell>
          <cell r="F504" t="str">
            <v>ER_7006 - Tools Lab &amp; Shop Equipment</v>
          </cell>
          <cell r="G504" t="str">
            <v>Capital Equipment Program</v>
          </cell>
          <cell r="H504" t="str">
            <v>Other Subfunction</v>
          </cell>
          <cell r="I504" t="str">
            <v>Other Function</v>
          </cell>
          <cell r="J504" t="str">
            <v>Asset Condition</v>
          </cell>
          <cell r="K504" t="str">
            <v>SRV_CD</v>
          </cell>
          <cell r="L504" t="str">
            <v>JUR_AA</v>
          </cell>
          <cell r="M504" t="str">
            <v>General 12yr 389 / 393-395 / 397-398</v>
          </cell>
          <cell r="N504" t="str">
            <v>False</v>
          </cell>
          <cell r="O504" t="str">
            <v>Inactive</v>
          </cell>
          <cell r="P504" t="str">
            <v>ORG_H51</v>
          </cell>
        </row>
        <row r="505">
          <cell r="A505" t="str">
            <v>BI_86Z08</v>
          </cell>
          <cell r="B505" t="str">
            <v>86Z08</v>
          </cell>
          <cell r="C505" t="str">
            <v>BI_86Z08 - Tools/Shop/Garage Equipment-Electric</v>
          </cell>
          <cell r="D505" t="str">
            <v>ER_7006</v>
          </cell>
          <cell r="E505" t="str">
            <v>7006</v>
          </cell>
          <cell r="F505" t="str">
            <v>ER_7006 - Tools Lab &amp; Shop Equipment</v>
          </cell>
          <cell r="G505" t="str">
            <v>Capital Equipment Program</v>
          </cell>
          <cell r="H505" t="str">
            <v>Other Subfunction</v>
          </cell>
          <cell r="I505" t="str">
            <v>Other Function</v>
          </cell>
          <cell r="J505" t="str">
            <v>Asset Condition</v>
          </cell>
          <cell r="K505" t="str">
            <v>SRV_CD</v>
          </cell>
          <cell r="L505" t="str">
            <v>JUR_AA</v>
          </cell>
          <cell r="M505" t="str">
            <v>General 12yr 389 / 393-395 / 397-398</v>
          </cell>
          <cell r="N505" t="str">
            <v>False</v>
          </cell>
          <cell r="O505" t="str">
            <v>Inactive</v>
          </cell>
          <cell r="P505" t="str">
            <v>ORG_H51</v>
          </cell>
        </row>
        <row r="506">
          <cell r="A506" t="str">
            <v>BI_87C51</v>
          </cell>
          <cell r="B506" t="str">
            <v>87C51</v>
          </cell>
          <cell r="C506" t="str">
            <v>BI_87C51 - Ninth &amp; Central 12F4 Feeder Upgrade</v>
          </cell>
          <cell r="D506" t="str">
            <v>ER_7050</v>
          </cell>
          <cell r="E506" t="str">
            <v>7050</v>
          </cell>
          <cell r="F506" t="str">
            <v>ER_7050 - Productivity Initiative</v>
          </cell>
          <cell r="G506" t="str">
            <v>Productivity</v>
          </cell>
          <cell r="H506" t="str">
            <v>Productivity Subfunction</v>
          </cell>
          <cell r="I506" t="str">
            <v>Other Capital Function</v>
          </cell>
          <cell r="J506" t="str">
            <v>No Driver</v>
          </cell>
          <cell r="K506" t="str">
            <v>SRV_CD</v>
          </cell>
          <cell r="L506" t="str">
            <v>JUR_AA</v>
          </cell>
          <cell r="M506" t="str">
            <v>General 12yr 389 / 393-395 / 397-398</v>
          </cell>
          <cell r="N506" t="str">
            <v>True</v>
          </cell>
          <cell r="O506" t="str">
            <v>Inactive</v>
          </cell>
          <cell r="P506" t="str">
            <v>ORG_C51</v>
          </cell>
        </row>
        <row r="507">
          <cell r="A507" t="str">
            <v>BI_87K07</v>
          </cell>
          <cell r="B507" t="str">
            <v>87K07</v>
          </cell>
          <cell r="C507" t="str">
            <v>BI_87K07 - Kettle Falls Man-Lift Purchase - Genie S-85</v>
          </cell>
          <cell r="D507" t="str">
            <v>ER_7050</v>
          </cell>
          <cell r="E507" t="str">
            <v>7050</v>
          </cell>
          <cell r="F507" t="str">
            <v>ER_7050 - Productivity Initiative</v>
          </cell>
          <cell r="G507" t="str">
            <v>Productivity</v>
          </cell>
          <cell r="H507" t="str">
            <v>Productivity Subfunction</v>
          </cell>
          <cell r="I507" t="str">
            <v>Other Capital Function</v>
          </cell>
          <cell r="J507" t="str">
            <v>No Driver</v>
          </cell>
          <cell r="K507" t="str">
            <v>SRV_CD</v>
          </cell>
          <cell r="L507" t="str">
            <v>JUR_AA</v>
          </cell>
          <cell r="M507" t="str">
            <v>General 12yr 389 / 393-395 / 397-398</v>
          </cell>
          <cell r="N507" t="str">
            <v>False</v>
          </cell>
          <cell r="O507" t="str">
            <v>Inactive</v>
          </cell>
          <cell r="P507" t="str">
            <v>ORG_K07</v>
          </cell>
        </row>
        <row r="508">
          <cell r="A508" t="str">
            <v>BI_88A09</v>
          </cell>
          <cell r="B508" t="str">
            <v>88A09</v>
          </cell>
          <cell r="C508" t="str">
            <v>BI_88A09 - Communication Equipment</v>
          </cell>
          <cell r="D508" t="str">
            <v>ER_5003</v>
          </cell>
          <cell r="E508" t="str">
            <v>5003</v>
          </cell>
          <cell r="F508" t="str">
            <v>ER_5003 - Communication Equip</v>
          </cell>
          <cell r="G508" t="str">
            <v>Regular Capital - Pre Business Case</v>
          </cell>
          <cell r="H508" t="str">
            <v>No Subfunction</v>
          </cell>
          <cell r="I508" t="str">
            <v>No Function</v>
          </cell>
          <cell r="J508" t="str">
            <v>No Driver</v>
          </cell>
          <cell r="K508" t="str">
            <v>SRV_CD</v>
          </cell>
          <cell r="L508" t="str">
            <v>JUR_AA</v>
          </cell>
          <cell r="M508" t="str">
            <v>General 5yr 389 / 393-395 / 397-398</v>
          </cell>
          <cell r="N508" t="str">
            <v>False</v>
          </cell>
          <cell r="O508" t="str">
            <v>Inactive</v>
          </cell>
          <cell r="P508" t="str">
            <v>ORG_A09</v>
          </cell>
        </row>
        <row r="509">
          <cell r="A509" t="str">
            <v>BI_88A52</v>
          </cell>
          <cell r="B509" t="str">
            <v>88A52</v>
          </cell>
          <cell r="C509" t="str">
            <v>BI_88A52 - Communication Equipment</v>
          </cell>
          <cell r="D509" t="str">
            <v>ER_5003</v>
          </cell>
          <cell r="E509" t="str">
            <v>5003</v>
          </cell>
          <cell r="F509" t="str">
            <v>ER_5003 - Communication Equip</v>
          </cell>
          <cell r="G509" t="str">
            <v>Regular Capital - Pre Business Case</v>
          </cell>
          <cell r="H509" t="str">
            <v>No Subfunction</v>
          </cell>
          <cell r="I509" t="str">
            <v>No Function</v>
          </cell>
          <cell r="J509" t="str">
            <v>No Driver</v>
          </cell>
          <cell r="K509" t="str">
            <v>SRV_CD</v>
          </cell>
          <cell r="L509" t="str">
            <v>JUR_AA</v>
          </cell>
          <cell r="M509" t="str">
            <v>General 5yr 389 / 393-395 / 397-398</v>
          </cell>
          <cell r="N509" t="str">
            <v>False</v>
          </cell>
          <cell r="O509" t="str">
            <v>Inactive</v>
          </cell>
          <cell r="P509" t="str">
            <v>ORG_A52</v>
          </cell>
        </row>
        <row r="510">
          <cell r="A510" t="str">
            <v>BI_88B09</v>
          </cell>
          <cell r="B510" t="str">
            <v>88B09</v>
          </cell>
          <cell r="C510" t="str">
            <v>BI_88B09 - Spokane Telecommunications</v>
          </cell>
          <cell r="D510" t="str">
            <v>ER_5003</v>
          </cell>
          <cell r="E510" t="str">
            <v>5003</v>
          </cell>
          <cell r="F510" t="str">
            <v>ER_5003 - Communication Equip</v>
          </cell>
          <cell r="G510" t="str">
            <v>Regular Capital - Pre Business Case</v>
          </cell>
          <cell r="H510" t="str">
            <v>No Subfunction</v>
          </cell>
          <cell r="I510" t="str">
            <v>No Function</v>
          </cell>
          <cell r="J510" t="str">
            <v>No Driver</v>
          </cell>
          <cell r="K510" t="str">
            <v>SRV_CD</v>
          </cell>
          <cell r="L510" t="str">
            <v>JUR_AA</v>
          </cell>
          <cell r="M510" t="str">
            <v>General 5yr 389 / 393-395 / 397-398</v>
          </cell>
          <cell r="N510" t="str">
            <v>False</v>
          </cell>
          <cell r="O510" t="str">
            <v>Inactive</v>
          </cell>
          <cell r="P510" t="str">
            <v>ORG_B09</v>
          </cell>
        </row>
        <row r="511">
          <cell r="A511" t="str">
            <v>BI_88B50</v>
          </cell>
          <cell r="B511" t="str">
            <v>88B50</v>
          </cell>
          <cell r="C511" t="str">
            <v>BI_88B50 - Communication Equipment</v>
          </cell>
          <cell r="D511" t="str">
            <v>ER_5003</v>
          </cell>
          <cell r="E511" t="str">
            <v>5003</v>
          </cell>
          <cell r="F511" t="str">
            <v>ER_5003 - Communication Equip</v>
          </cell>
          <cell r="G511" t="str">
            <v>Regular Capital - Pre Business Case</v>
          </cell>
          <cell r="H511" t="str">
            <v>No Subfunction</v>
          </cell>
          <cell r="I511" t="str">
            <v>No Function</v>
          </cell>
          <cell r="J511" t="str">
            <v>No Driver</v>
          </cell>
          <cell r="K511" t="str">
            <v>SRV_CD</v>
          </cell>
          <cell r="L511" t="str">
            <v>JUR_AA</v>
          </cell>
          <cell r="M511" t="str">
            <v>General 5yr 389 / 393-395 / 397-398</v>
          </cell>
          <cell r="N511" t="str">
            <v>False</v>
          </cell>
          <cell r="O511" t="str">
            <v>Inactive</v>
          </cell>
          <cell r="P511" t="str">
            <v>ORG_B50</v>
          </cell>
        </row>
        <row r="512">
          <cell r="A512" t="str">
            <v>BI_88B53</v>
          </cell>
          <cell r="B512" t="str">
            <v>88B53</v>
          </cell>
          <cell r="C512" t="str">
            <v>BI_88B53 - Communication Equipment</v>
          </cell>
          <cell r="D512" t="str">
            <v>ER_5003</v>
          </cell>
          <cell r="E512" t="str">
            <v>5003</v>
          </cell>
          <cell r="F512" t="str">
            <v>ER_5003 - Communication Equip</v>
          </cell>
          <cell r="G512" t="str">
            <v>Regular Capital - Pre Business Case</v>
          </cell>
          <cell r="H512" t="str">
            <v>No Subfunction</v>
          </cell>
          <cell r="I512" t="str">
            <v>No Function</v>
          </cell>
          <cell r="J512" t="str">
            <v>No Driver</v>
          </cell>
          <cell r="K512" t="str">
            <v>SRV_CD</v>
          </cell>
          <cell r="L512" t="str">
            <v>JUR_AA</v>
          </cell>
          <cell r="M512" t="str">
            <v>General 5yr 389 / 393-395 / 397-398</v>
          </cell>
          <cell r="N512" t="str">
            <v>False</v>
          </cell>
          <cell r="O512" t="str">
            <v>Inactive</v>
          </cell>
          <cell r="P512" t="str">
            <v>ORG_B53</v>
          </cell>
        </row>
        <row r="513">
          <cell r="A513" t="str">
            <v>BI_88B91</v>
          </cell>
          <cell r="B513" t="str">
            <v>88B91</v>
          </cell>
          <cell r="C513" t="str">
            <v>BI_88B91 - Communication Equipment</v>
          </cell>
          <cell r="D513" t="str">
            <v>ER_5003</v>
          </cell>
          <cell r="E513" t="str">
            <v>5003</v>
          </cell>
          <cell r="F513" t="str">
            <v>ER_5003 - Communication Equip</v>
          </cell>
          <cell r="G513" t="str">
            <v>Regular Capital - Pre Business Case</v>
          </cell>
          <cell r="H513" t="str">
            <v>No Subfunction</v>
          </cell>
          <cell r="I513" t="str">
            <v>No Function</v>
          </cell>
          <cell r="J513" t="str">
            <v>No Driver</v>
          </cell>
          <cell r="K513" t="str">
            <v>SRV_CD</v>
          </cell>
          <cell r="L513" t="str">
            <v>JUR_AA</v>
          </cell>
          <cell r="M513" t="str">
            <v>General 5yr 389 / 393-395 / 397-398</v>
          </cell>
          <cell r="N513" t="str">
            <v>False</v>
          </cell>
          <cell r="O513" t="str">
            <v>Inactive</v>
          </cell>
          <cell r="P513" t="str">
            <v>ORG_B09</v>
          </cell>
        </row>
        <row r="514">
          <cell r="A514" t="str">
            <v>BI_88B92</v>
          </cell>
          <cell r="B514" t="str">
            <v>88B92</v>
          </cell>
          <cell r="C514" t="str">
            <v>BI_88B92 - Communications Equipment</v>
          </cell>
          <cell r="D514" t="str">
            <v>ER_5003</v>
          </cell>
          <cell r="E514" t="str">
            <v>5003</v>
          </cell>
          <cell r="F514" t="str">
            <v>ER_5003 - Communication Equip</v>
          </cell>
          <cell r="G514" t="str">
            <v>Regular Capital - Pre Business Case</v>
          </cell>
          <cell r="H514" t="str">
            <v>No Subfunction</v>
          </cell>
          <cell r="I514" t="str">
            <v>No Function</v>
          </cell>
          <cell r="J514" t="str">
            <v>No Driver</v>
          </cell>
          <cell r="K514" t="str">
            <v>SRV_CD</v>
          </cell>
          <cell r="L514" t="str">
            <v>JUR_AA</v>
          </cell>
          <cell r="M514" t="str">
            <v>General 5yr 389 / 393-395 / 397-398</v>
          </cell>
          <cell r="N514" t="str">
            <v>False</v>
          </cell>
          <cell r="O514" t="str">
            <v>Inactive</v>
          </cell>
          <cell r="P514" t="str">
            <v>ORG_B09</v>
          </cell>
        </row>
        <row r="515">
          <cell r="A515" t="str">
            <v>BI_88B93</v>
          </cell>
          <cell r="B515" t="str">
            <v>88B93</v>
          </cell>
          <cell r="C515" t="str">
            <v>BI_88B93 - Communications Equipment</v>
          </cell>
          <cell r="D515" t="str">
            <v>ER_5003</v>
          </cell>
          <cell r="E515" t="str">
            <v>5003</v>
          </cell>
          <cell r="F515" t="str">
            <v>ER_5003 - Communication Equip</v>
          </cell>
          <cell r="G515" t="str">
            <v>Regular Capital - Pre Business Case</v>
          </cell>
          <cell r="H515" t="str">
            <v>No Subfunction</v>
          </cell>
          <cell r="I515" t="str">
            <v>No Function</v>
          </cell>
          <cell r="J515" t="str">
            <v>No Driver</v>
          </cell>
          <cell r="K515" t="str">
            <v>SRV_CD</v>
          </cell>
          <cell r="L515" t="str">
            <v>JUR_AA</v>
          </cell>
          <cell r="M515" t="str">
            <v>General 5yr 389 / 393-395 / 397-398</v>
          </cell>
          <cell r="N515" t="str">
            <v>False</v>
          </cell>
          <cell r="O515" t="str">
            <v>Inactive</v>
          </cell>
          <cell r="P515" t="str">
            <v>ORG_B09</v>
          </cell>
        </row>
        <row r="516">
          <cell r="A516" t="str">
            <v>BI_88B94</v>
          </cell>
          <cell r="B516" t="str">
            <v>88B94</v>
          </cell>
          <cell r="C516" t="str">
            <v>BI_88B94 - Communications Equipment</v>
          </cell>
          <cell r="D516" t="str">
            <v>ER_5003</v>
          </cell>
          <cell r="E516" t="str">
            <v>5003</v>
          </cell>
          <cell r="F516" t="str">
            <v>ER_5003 - Communication Equip</v>
          </cell>
          <cell r="G516" t="str">
            <v>Regular Capital - Pre Business Case</v>
          </cell>
          <cell r="H516" t="str">
            <v>No Subfunction</v>
          </cell>
          <cell r="I516" t="str">
            <v>No Function</v>
          </cell>
          <cell r="J516" t="str">
            <v>No Driver</v>
          </cell>
          <cell r="K516" t="str">
            <v>SRV_CD</v>
          </cell>
          <cell r="L516" t="str">
            <v>JUR_AA</v>
          </cell>
          <cell r="M516" t="str">
            <v>General 5yr 389 / 393-395 / 397-398</v>
          </cell>
          <cell r="N516" t="str">
            <v>False</v>
          </cell>
          <cell r="O516" t="str">
            <v>Inactive</v>
          </cell>
          <cell r="P516" t="str">
            <v>ORG_B09</v>
          </cell>
        </row>
        <row r="517">
          <cell r="A517" t="str">
            <v>BI_88B95</v>
          </cell>
          <cell r="B517" t="str">
            <v>88B95</v>
          </cell>
          <cell r="C517" t="str">
            <v>BI_88B95 - Communications Equipment</v>
          </cell>
          <cell r="D517" t="str">
            <v>ER_5003</v>
          </cell>
          <cell r="E517" t="str">
            <v>5003</v>
          </cell>
          <cell r="F517" t="str">
            <v>ER_5003 - Communication Equip</v>
          </cell>
          <cell r="G517" t="str">
            <v>Regular Capital - Pre Business Case</v>
          </cell>
          <cell r="H517" t="str">
            <v>No Subfunction</v>
          </cell>
          <cell r="I517" t="str">
            <v>No Function</v>
          </cell>
          <cell r="J517" t="str">
            <v>No Driver</v>
          </cell>
          <cell r="K517" t="str">
            <v>SRV_CD</v>
          </cell>
          <cell r="L517" t="str">
            <v>JUR_AA</v>
          </cell>
          <cell r="M517" t="str">
            <v>General 5yr 389 / 393-395 / 397-398</v>
          </cell>
          <cell r="N517" t="str">
            <v>False</v>
          </cell>
          <cell r="O517" t="str">
            <v>Inactive</v>
          </cell>
          <cell r="P517" t="str">
            <v>ORG_B09</v>
          </cell>
        </row>
        <row r="518">
          <cell r="A518" t="str">
            <v>BI_88B96</v>
          </cell>
          <cell r="B518" t="str">
            <v>88B96</v>
          </cell>
          <cell r="C518" t="str">
            <v>BI_88B96 - Communications Equipment</v>
          </cell>
          <cell r="D518" t="str">
            <v>ER_5003</v>
          </cell>
          <cell r="E518" t="str">
            <v>5003</v>
          </cell>
          <cell r="F518" t="str">
            <v>ER_5003 - Communication Equip</v>
          </cell>
          <cell r="G518" t="str">
            <v>Regular Capital - Pre Business Case</v>
          </cell>
          <cell r="H518" t="str">
            <v>No Subfunction</v>
          </cell>
          <cell r="I518" t="str">
            <v>No Function</v>
          </cell>
          <cell r="J518" t="str">
            <v>No Driver</v>
          </cell>
          <cell r="K518" t="str">
            <v>SRV_CD</v>
          </cell>
          <cell r="L518" t="str">
            <v>JUR_AA</v>
          </cell>
          <cell r="M518" t="str">
            <v>General 5yr 389 / 393-395 / 397-398</v>
          </cell>
          <cell r="N518" t="str">
            <v>False</v>
          </cell>
          <cell r="O518" t="str">
            <v>Inactive</v>
          </cell>
          <cell r="P518" t="str">
            <v>ORG_B09</v>
          </cell>
        </row>
        <row r="519">
          <cell r="A519" t="str">
            <v>BI_88B97</v>
          </cell>
          <cell r="B519" t="str">
            <v>88B97</v>
          </cell>
          <cell r="C519" t="str">
            <v>BI_88B97 - Communications Equipment</v>
          </cell>
          <cell r="D519" t="str">
            <v>ER_5003</v>
          </cell>
          <cell r="E519" t="str">
            <v>5003</v>
          </cell>
          <cell r="F519" t="str">
            <v>ER_5003 - Communication Equip</v>
          </cell>
          <cell r="G519" t="str">
            <v>Regular Capital - Pre Business Case</v>
          </cell>
          <cell r="H519" t="str">
            <v>No Subfunction</v>
          </cell>
          <cell r="I519" t="str">
            <v>No Function</v>
          </cell>
          <cell r="J519" t="str">
            <v>No Driver</v>
          </cell>
          <cell r="K519" t="str">
            <v>SRV_CD</v>
          </cell>
          <cell r="L519" t="str">
            <v>JUR_AA</v>
          </cell>
          <cell r="M519" t="str">
            <v>General 5yr 389 / 393-395 / 397-398</v>
          </cell>
          <cell r="N519" t="str">
            <v>False</v>
          </cell>
          <cell r="O519" t="str">
            <v>Inactive</v>
          </cell>
          <cell r="P519" t="str">
            <v>ORG_B09</v>
          </cell>
        </row>
        <row r="520">
          <cell r="A520" t="str">
            <v>BI_88BO9</v>
          </cell>
          <cell r="B520" t="str">
            <v>88BO9</v>
          </cell>
          <cell r="C520" t="str">
            <v>BI_88BO9 - Spokane Telecommunications</v>
          </cell>
          <cell r="D520" t="str">
            <v>ER_5003</v>
          </cell>
          <cell r="E520" t="str">
            <v>5003</v>
          </cell>
          <cell r="F520" t="str">
            <v>ER_5003 - Communication Equip</v>
          </cell>
          <cell r="G520" t="str">
            <v>Regular Capital - Pre Business Case</v>
          </cell>
          <cell r="H520" t="str">
            <v>No Subfunction</v>
          </cell>
          <cell r="I520" t="str">
            <v>No Function</v>
          </cell>
          <cell r="J520" t="str">
            <v>No Driver</v>
          </cell>
          <cell r="K520" t="str">
            <v>SRV_CD</v>
          </cell>
          <cell r="L520" t="str">
            <v>JUR_AA</v>
          </cell>
          <cell r="M520" t="str">
            <v>General 5yr 389 / 393-395 / 397-398</v>
          </cell>
          <cell r="N520" t="str">
            <v>False</v>
          </cell>
          <cell r="O520" t="str">
            <v>Inactive</v>
          </cell>
          <cell r="P520" t="str">
            <v>ORG_B09</v>
          </cell>
        </row>
        <row r="521">
          <cell r="A521" t="str">
            <v>BI_88C07</v>
          </cell>
          <cell r="B521" t="str">
            <v>88C07</v>
          </cell>
          <cell r="C521" t="str">
            <v>BI_88C07 - Hydro Spokane River</v>
          </cell>
          <cell r="D521" t="str">
            <v>ER_5003</v>
          </cell>
          <cell r="E521" t="str">
            <v>5003</v>
          </cell>
          <cell r="F521" t="str">
            <v>ER_5003 - Communication Equip</v>
          </cell>
          <cell r="G521" t="str">
            <v>Regular Capital - Pre Business Case</v>
          </cell>
          <cell r="H521" t="str">
            <v>No Subfunction</v>
          </cell>
          <cell r="I521" t="str">
            <v>No Function</v>
          </cell>
          <cell r="J521" t="str">
            <v>No Driver</v>
          </cell>
          <cell r="K521" t="str">
            <v>SRV_CD</v>
          </cell>
          <cell r="L521" t="str">
            <v>JUR_AA</v>
          </cell>
          <cell r="M521" t="str">
            <v>General 5yr 389 / 393-395 / 397-398</v>
          </cell>
          <cell r="N521" t="str">
            <v>False</v>
          </cell>
          <cell r="O521" t="str">
            <v>Inactive</v>
          </cell>
          <cell r="P521" t="str">
            <v>ORG_C07</v>
          </cell>
        </row>
        <row r="522">
          <cell r="A522" t="str">
            <v>BI_88D09</v>
          </cell>
          <cell r="B522" t="str">
            <v>88D09</v>
          </cell>
          <cell r="C522" t="str">
            <v>BI_88D09 - Communication Equipment</v>
          </cell>
          <cell r="D522" t="str">
            <v>ER_5003</v>
          </cell>
          <cell r="E522" t="str">
            <v>5003</v>
          </cell>
          <cell r="F522" t="str">
            <v>ER_5003 - Communication Equip</v>
          </cell>
          <cell r="G522" t="str">
            <v>Regular Capital - Pre Business Case</v>
          </cell>
          <cell r="H522" t="str">
            <v>No Subfunction</v>
          </cell>
          <cell r="I522" t="str">
            <v>No Function</v>
          </cell>
          <cell r="J522" t="str">
            <v>No Driver</v>
          </cell>
          <cell r="K522" t="str">
            <v>SRV_CD</v>
          </cell>
          <cell r="L522" t="str">
            <v>JUR_AA</v>
          </cell>
          <cell r="M522" t="str">
            <v>General 5yr 389 / 393-395 / 397-398</v>
          </cell>
          <cell r="N522" t="str">
            <v>False</v>
          </cell>
          <cell r="O522" t="str">
            <v>Inactive</v>
          </cell>
          <cell r="P522" t="str">
            <v>ORG_D09</v>
          </cell>
        </row>
        <row r="523">
          <cell r="A523" t="str">
            <v>BI_88D53</v>
          </cell>
          <cell r="B523" t="str">
            <v>88D53</v>
          </cell>
          <cell r="C523" t="str">
            <v>BI_88D53 - Communication Equipment</v>
          </cell>
          <cell r="D523" t="str">
            <v>ER_5003</v>
          </cell>
          <cell r="E523" t="str">
            <v>5003</v>
          </cell>
          <cell r="F523" t="str">
            <v>ER_5003 - Communication Equip</v>
          </cell>
          <cell r="G523" t="str">
            <v>Regular Capital - Pre Business Case</v>
          </cell>
          <cell r="H523" t="str">
            <v>No Subfunction</v>
          </cell>
          <cell r="I523" t="str">
            <v>No Function</v>
          </cell>
          <cell r="J523" t="str">
            <v>No Driver</v>
          </cell>
          <cell r="K523" t="str">
            <v>SRV_CD</v>
          </cell>
          <cell r="L523" t="str">
            <v>JUR_AA</v>
          </cell>
          <cell r="M523" t="str">
            <v>General 5yr 389 / 393-395 / 397-398</v>
          </cell>
          <cell r="N523" t="str">
            <v>False</v>
          </cell>
          <cell r="O523" t="str">
            <v>Inactive</v>
          </cell>
          <cell r="P523" t="str">
            <v>ORG_D53</v>
          </cell>
        </row>
        <row r="524">
          <cell r="A524" t="str">
            <v>BI_88F08</v>
          </cell>
          <cell r="B524" t="str">
            <v>88F08</v>
          </cell>
          <cell r="C524" t="str">
            <v>BI_88F08 - Communication Equipment</v>
          </cell>
          <cell r="D524" t="str">
            <v>ER_5003</v>
          </cell>
          <cell r="E524" t="str">
            <v>5003</v>
          </cell>
          <cell r="F524" t="str">
            <v>ER_5003 - Communication Equip</v>
          </cell>
          <cell r="G524" t="str">
            <v>Regular Capital - Pre Business Case</v>
          </cell>
          <cell r="H524" t="str">
            <v>No Subfunction</v>
          </cell>
          <cell r="I524" t="str">
            <v>No Function</v>
          </cell>
          <cell r="J524" t="str">
            <v>No Driver</v>
          </cell>
          <cell r="K524" t="str">
            <v>SRV_CD</v>
          </cell>
          <cell r="L524" t="str">
            <v>JUR_AA</v>
          </cell>
          <cell r="M524" t="str">
            <v>General 5yr 389 / 393-395 / 397-398</v>
          </cell>
          <cell r="N524" t="str">
            <v>False</v>
          </cell>
          <cell r="O524" t="str">
            <v>Inactive</v>
          </cell>
          <cell r="P524" t="str">
            <v>ORG_F08</v>
          </cell>
        </row>
        <row r="525">
          <cell r="A525" t="str">
            <v>BI_88G02</v>
          </cell>
          <cell r="B525" t="str">
            <v>88G02</v>
          </cell>
          <cell r="C525" t="str">
            <v>BI_88G02 - Human Resources</v>
          </cell>
          <cell r="D525" t="str">
            <v>ER_5003</v>
          </cell>
          <cell r="E525" t="str">
            <v>5003</v>
          </cell>
          <cell r="F525" t="str">
            <v>ER_5003 - Communication Equip</v>
          </cell>
          <cell r="G525" t="str">
            <v>Regular Capital - Pre Business Case</v>
          </cell>
          <cell r="H525" t="str">
            <v>No Subfunction</v>
          </cell>
          <cell r="I525" t="str">
            <v>No Function</v>
          </cell>
          <cell r="J525" t="str">
            <v>No Driver</v>
          </cell>
          <cell r="K525" t="str">
            <v>SRV_CD</v>
          </cell>
          <cell r="L525" t="str">
            <v>JUR_AA</v>
          </cell>
          <cell r="M525" t="str">
            <v>General 5yr 389 / 393-395 / 397-398</v>
          </cell>
          <cell r="N525" t="str">
            <v>False</v>
          </cell>
          <cell r="O525" t="str">
            <v>Inactive</v>
          </cell>
          <cell r="P525" t="str">
            <v>ORG_D02</v>
          </cell>
        </row>
        <row r="526">
          <cell r="A526" t="str">
            <v>BI_88G50</v>
          </cell>
          <cell r="B526" t="str">
            <v>88G50</v>
          </cell>
          <cell r="C526" t="str">
            <v>BI_88G50 - Communication Equipment</v>
          </cell>
          <cell r="D526" t="str">
            <v>ER_5003</v>
          </cell>
          <cell r="E526" t="str">
            <v>5003</v>
          </cell>
          <cell r="F526" t="str">
            <v>ER_5003 - Communication Equip</v>
          </cell>
          <cell r="G526" t="str">
            <v>Regular Capital - Pre Business Case</v>
          </cell>
          <cell r="H526" t="str">
            <v>No Subfunction</v>
          </cell>
          <cell r="I526" t="str">
            <v>No Function</v>
          </cell>
          <cell r="J526" t="str">
            <v>No Driver</v>
          </cell>
          <cell r="K526" t="str">
            <v>SRV_CD</v>
          </cell>
          <cell r="L526" t="str">
            <v>JUR_AA</v>
          </cell>
          <cell r="M526" t="str">
            <v>General 5yr 389 / 393-395 / 397-398</v>
          </cell>
          <cell r="N526" t="str">
            <v>False</v>
          </cell>
          <cell r="O526" t="str">
            <v>Inactive</v>
          </cell>
          <cell r="P526" t="str">
            <v>ORG_G50</v>
          </cell>
        </row>
        <row r="527">
          <cell r="A527" t="str">
            <v>BI_88H50</v>
          </cell>
          <cell r="B527" t="str">
            <v>88H50</v>
          </cell>
          <cell r="C527" t="str">
            <v>BI_88H50 - Communication Equipment</v>
          </cell>
          <cell r="D527" t="str">
            <v>ER_5003</v>
          </cell>
          <cell r="E527" t="str">
            <v>5003</v>
          </cell>
          <cell r="F527" t="str">
            <v>ER_5003 - Communication Equip</v>
          </cell>
          <cell r="G527" t="str">
            <v>Regular Capital - Pre Business Case</v>
          </cell>
          <cell r="H527" t="str">
            <v>No Subfunction</v>
          </cell>
          <cell r="I527" t="str">
            <v>No Function</v>
          </cell>
          <cell r="J527" t="str">
            <v>No Driver</v>
          </cell>
          <cell r="K527" t="str">
            <v>SRV_CD</v>
          </cell>
          <cell r="L527" t="str">
            <v>JUR_AA</v>
          </cell>
          <cell r="M527" t="str">
            <v>General 5yr 389 / 393-395 / 397-398</v>
          </cell>
          <cell r="N527" t="str">
            <v>False</v>
          </cell>
          <cell r="O527" t="str">
            <v>Inactive</v>
          </cell>
          <cell r="P527" t="str">
            <v>ORG_H50</v>
          </cell>
        </row>
        <row r="528">
          <cell r="A528" t="str">
            <v>BI_88H53</v>
          </cell>
          <cell r="B528" t="str">
            <v>88H53</v>
          </cell>
          <cell r="C528" t="str">
            <v>BI_88H53 - Communication Equipment</v>
          </cell>
          <cell r="D528" t="str">
            <v>ER_5003</v>
          </cell>
          <cell r="E528" t="str">
            <v>5003</v>
          </cell>
          <cell r="F528" t="str">
            <v>ER_5003 - Communication Equip</v>
          </cell>
          <cell r="G528" t="str">
            <v>Regular Capital - Pre Business Case</v>
          </cell>
          <cell r="H528" t="str">
            <v>No Subfunction</v>
          </cell>
          <cell r="I528" t="str">
            <v>No Function</v>
          </cell>
          <cell r="J528" t="str">
            <v>No Driver</v>
          </cell>
          <cell r="K528" t="str">
            <v>SRV_CD</v>
          </cell>
          <cell r="L528" t="str">
            <v>JUR_AA</v>
          </cell>
          <cell r="M528" t="str">
            <v>General 5yr 389 / 393-395 / 397-398</v>
          </cell>
          <cell r="N528" t="str">
            <v>False</v>
          </cell>
          <cell r="O528" t="str">
            <v>Inactive</v>
          </cell>
          <cell r="P528" t="str">
            <v>ORG_H53</v>
          </cell>
        </row>
        <row r="529">
          <cell r="A529" t="str">
            <v>BI_88J53</v>
          </cell>
          <cell r="B529" t="str">
            <v>88J53</v>
          </cell>
          <cell r="C529" t="str">
            <v>BI_88J53 - Communication Equipment</v>
          </cell>
          <cell r="D529" t="str">
            <v>ER_5003</v>
          </cell>
          <cell r="E529" t="str">
            <v>5003</v>
          </cell>
          <cell r="F529" t="str">
            <v>ER_5003 - Communication Equip</v>
          </cell>
          <cell r="G529" t="str">
            <v>Regular Capital - Pre Business Case</v>
          </cell>
          <cell r="H529" t="str">
            <v>No Subfunction</v>
          </cell>
          <cell r="I529" t="str">
            <v>No Function</v>
          </cell>
          <cell r="J529" t="str">
            <v>No Driver</v>
          </cell>
          <cell r="K529" t="str">
            <v>SRV_CD</v>
          </cell>
          <cell r="L529" t="str">
            <v>JUR_AA</v>
          </cell>
          <cell r="M529" t="str">
            <v>General 5yr 389 / 393-395 / 397-398</v>
          </cell>
          <cell r="N529" t="str">
            <v>False</v>
          </cell>
          <cell r="O529" t="str">
            <v>Inactive</v>
          </cell>
          <cell r="P529" t="str">
            <v>ORG_J53</v>
          </cell>
        </row>
        <row r="530">
          <cell r="A530" t="str">
            <v>BI_88K07</v>
          </cell>
          <cell r="B530" t="str">
            <v>88K07</v>
          </cell>
          <cell r="C530" t="str">
            <v>BI_88K07 - Communication Equipment</v>
          </cell>
          <cell r="D530" t="str">
            <v>ER_5003</v>
          </cell>
          <cell r="E530" t="str">
            <v>5003</v>
          </cell>
          <cell r="F530" t="str">
            <v>ER_5003 - Communication Equip</v>
          </cell>
          <cell r="G530" t="str">
            <v>Regular Capital - Pre Business Case</v>
          </cell>
          <cell r="H530" t="str">
            <v>No Subfunction</v>
          </cell>
          <cell r="I530" t="str">
            <v>No Function</v>
          </cell>
          <cell r="J530" t="str">
            <v>No Driver</v>
          </cell>
          <cell r="K530" t="str">
            <v>SRV_CD</v>
          </cell>
          <cell r="L530" t="str">
            <v>JUR_AA</v>
          </cell>
          <cell r="M530" t="str">
            <v>General 5yr 389 / 393-395 / 397-398</v>
          </cell>
          <cell r="N530" t="str">
            <v>False</v>
          </cell>
          <cell r="O530" t="str">
            <v>Inactive</v>
          </cell>
          <cell r="P530" t="str">
            <v>ORG_K07</v>
          </cell>
        </row>
        <row r="531">
          <cell r="A531" t="str">
            <v>BI_88K50</v>
          </cell>
          <cell r="B531" t="str">
            <v>88K50</v>
          </cell>
          <cell r="C531" t="str">
            <v>BI_88K50 - Communication Equipment</v>
          </cell>
          <cell r="D531" t="str">
            <v>ER_5003</v>
          </cell>
          <cell r="E531" t="str">
            <v>5003</v>
          </cell>
          <cell r="F531" t="str">
            <v>ER_5003 - Communication Equip</v>
          </cell>
          <cell r="G531" t="str">
            <v>Regular Capital - Pre Business Case</v>
          </cell>
          <cell r="H531" t="str">
            <v>No Subfunction</v>
          </cell>
          <cell r="I531" t="str">
            <v>No Function</v>
          </cell>
          <cell r="J531" t="str">
            <v>No Driver</v>
          </cell>
          <cell r="K531" t="str">
            <v>SRV_CD</v>
          </cell>
          <cell r="L531" t="str">
            <v>JUR_AA</v>
          </cell>
          <cell r="M531" t="str">
            <v>General 5yr 389 / 393-395 / 397-398</v>
          </cell>
          <cell r="N531" t="str">
            <v>False</v>
          </cell>
          <cell r="O531" t="str">
            <v>Inactive</v>
          </cell>
          <cell r="P531" t="str">
            <v>ORG_B09</v>
          </cell>
        </row>
        <row r="532">
          <cell r="A532" t="str">
            <v>BI_88L07</v>
          </cell>
          <cell r="B532" t="str">
            <v>88L07</v>
          </cell>
          <cell r="C532" t="str">
            <v>BI_88L07 - Communication Equipment</v>
          </cell>
          <cell r="D532" t="str">
            <v>ER_5003</v>
          </cell>
          <cell r="E532" t="str">
            <v>5003</v>
          </cell>
          <cell r="F532" t="str">
            <v>ER_5003 - Communication Equip</v>
          </cell>
          <cell r="G532" t="str">
            <v>Regular Capital - Pre Business Case</v>
          </cell>
          <cell r="H532" t="str">
            <v>No Subfunction</v>
          </cell>
          <cell r="I532" t="str">
            <v>No Function</v>
          </cell>
          <cell r="J532" t="str">
            <v>No Driver</v>
          </cell>
          <cell r="K532" t="str">
            <v>SRV_CD</v>
          </cell>
          <cell r="L532" t="str">
            <v>JUR_AA</v>
          </cell>
          <cell r="M532" t="str">
            <v>General 5yr 389 / 393-395 / 397-398</v>
          </cell>
          <cell r="N532" t="str">
            <v>False</v>
          </cell>
          <cell r="O532" t="str">
            <v>Inactive</v>
          </cell>
          <cell r="P532" t="str">
            <v>ORG_L07</v>
          </cell>
        </row>
        <row r="533">
          <cell r="A533" t="str">
            <v>BI_88L50</v>
          </cell>
          <cell r="B533" t="str">
            <v>88L50</v>
          </cell>
          <cell r="C533" t="str">
            <v>BI_88L50 - Communication Equipment</v>
          </cell>
          <cell r="D533" t="str">
            <v>ER_5003</v>
          </cell>
          <cell r="E533" t="str">
            <v>5003</v>
          </cell>
          <cell r="F533" t="str">
            <v>ER_5003 - Communication Equip</v>
          </cell>
          <cell r="G533" t="str">
            <v>Regular Capital - Pre Business Case</v>
          </cell>
          <cell r="H533" t="str">
            <v>No Subfunction</v>
          </cell>
          <cell r="I533" t="str">
            <v>No Function</v>
          </cell>
          <cell r="J533" t="str">
            <v>No Driver</v>
          </cell>
          <cell r="K533" t="str">
            <v>SRV_CD</v>
          </cell>
          <cell r="L533" t="str">
            <v>JUR_AA</v>
          </cell>
          <cell r="M533" t="str">
            <v>General 5yr 389 / 393-395 / 397-398</v>
          </cell>
          <cell r="N533" t="str">
            <v>False</v>
          </cell>
          <cell r="O533" t="str">
            <v>Inactive</v>
          </cell>
          <cell r="P533" t="str">
            <v>ORG_L50</v>
          </cell>
        </row>
        <row r="534">
          <cell r="A534" t="str">
            <v>BI_88L53</v>
          </cell>
          <cell r="B534" t="str">
            <v>88L53</v>
          </cell>
          <cell r="C534" t="str">
            <v>BI_88L53 - Communication Equipment</v>
          </cell>
          <cell r="D534" t="str">
            <v>ER_5003</v>
          </cell>
          <cell r="E534" t="str">
            <v>5003</v>
          </cell>
          <cell r="F534" t="str">
            <v>ER_5003 - Communication Equip</v>
          </cell>
          <cell r="G534" t="str">
            <v>Regular Capital - Pre Business Case</v>
          </cell>
          <cell r="H534" t="str">
            <v>No Subfunction</v>
          </cell>
          <cell r="I534" t="str">
            <v>No Function</v>
          </cell>
          <cell r="J534" t="str">
            <v>No Driver</v>
          </cell>
          <cell r="K534" t="str">
            <v>SRV_CD</v>
          </cell>
          <cell r="L534" t="str">
            <v>JUR_AA</v>
          </cell>
          <cell r="M534" t="str">
            <v>General 5yr 389 / 393-395 / 397-398</v>
          </cell>
          <cell r="N534" t="str">
            <v>False</v>
          </cell>
          <cell r="O534" t="str">
            <v>Inactive</v>
          </cell>
          <cell r="P534" t="str">
            <v>ORG_L53</v>
          </cell>
        </row>
        <row r="535">
          <cell r="A535" t="str">
            <v>BI_88M07</v>
          </cell>
          <cell r="B535" t="str">
            <v>88M07</v>
          </cell>
          <cell r="C535" t="str">
            <v>BI_88M07 - Communication Equipment</v>
          </cell>
          <cell r="D535" t="str">
            <v>ER_5003</v>
          </cell>
          <cell r="E535" t="str">
            <v>5003</v>
          </cell>
          <cell r="F535" t="str">
            <v>ER_5003 - Communication Equip</v>
          </cell>
          <cell r="G535" t="str">
            <v>Regular Capital - Pre Business Case</v>
          </cell>
          <cell r="H535" t="str">
            <v>No Subfunction</v>
          </cell>
          <cell r="I535" t="str">
            <v>No Function</v>
          </cell>
          <cell r="J535" t="str">
            <v>No Driver</v>
          </cell>
          <cell r="K535" t="str">
            <v>SRV_CD</v>
          </cell>
          <cell r="L535" t="str">
            <v>JUR_AA</v>
          </cell>
          <cell r="M535" t="str">
            <v>General 5yr 389 / 393-395 / 397-398</v>
          </cell>
          <cell r="N535" t="str">
            <v>False</v>
          </cell>
          <cell r="O535" t="str">
            <v>Inactive</v>
          </cell>
          <cell r="P535" t="str">
            <v>ORG_M07</v>
          </cell>
        </row>
        <row r="536">
          <cell r="A536" t="str">
            <v>BI_88R55</v>
          </cell>
          <cell r="B536" t="str">
            <v>88R55</v>
          </cell>
          <cell r="C536" t="str">
            <v>BI_88R55 - Commun Equip - Risk Mgmt</v>
          </cell>
          <cell r="D536" t="str">
            <v>ER_5003</v>
          </cell>
          <cell r="E536" t="str">
            <v>5003</v>
          </cell>
          <cell r="F536" t="str">
            <v>ER_5003 - Communication Equip</v>
          </cell>
          <cell r="G536" t="str">
            <v>Regular Capital - Pre Business Case</v>
          </cell>
          <cell r="H536" t="str">
            <v>No Subfunction</v>
          </cell>
          <cell r="I536" t="str">
            <v>No Function</v>
          </cell>
          <cell r="J536" t="str">
            <v>No Driver</v>
          </cell>
          <cell r="K536" t="str">
            <v>SRV_CD</v>
          </cell>
          <cell r="L536" t="str">
            <v>JUR_AA</v>
          </cell>
          <cell r="M536" t="str">
            <v>General 5yr 389 / 393-395 / 397-398</v>
          </cell>
          <cell r="N536" t="str">
            <v>False</v>
          </cell>
          <cell r="O536" t="str">
            <v>Inactive</v>
          </cell>
          <cell r="P536" t="str">
            <v>ORG_R55</v>
          </cell>
        </row>
        <row r="537">
          <cell r="A537" t="str">
            <v>BI_88T07</v>
          </cell>
          <cell r="B537" t="str">
            <v>88T07</v>
          </cell>
          <cell r="C537" t="str">
            <v>BI_88T07 - Communication Equipment</v>
          </cell>
          <cell r="D537" t="str">
            <v>ER_5003</v>
          </cell>
          <cell r="E537" t="str">
            <v>5003</v>
          </cell>
          <cell r="F537" t="str">
            <v>ER_5003 - Communication Equip</v>
          </cell>
          <cell r="G537" t="str">
            <v>Regular Capital - Pre Business Case</v>
          </cell>
          <cell r="H537" t="str">
            <v>No Subfunction</v>
          </cell>
          <cell r="I537" t="str">
            <v>No Function</v>
          </cell>
          <cell r="J537" t="str">
            <v>No Driver</v>
          </cell>
          <cell r="K537" t="str">
            <v>SRV_CD</v>
          </cell>
          <cell r="L537" t="str">
            <v>JUR_AA</v>
          </cell>
          <cell r="M537" t="str">
            <v>General 5yr 389 / 393-395 / 397-398</v>
          </cell>
          <cell r="N537" t="str">
            <v>False</v>
          </cell>
          <cell r="O537" t="str">
            <v>Inactive</v>
          </cell>
          <cell r="P537" t="str">
            <v>ORG_T07</v>
          </cell>
        </row>
        <row r="538">
          <cell r="A538" t="str">
            <v>BI_89A07</v>
          </cell>
          <cell r="B538" t="str">
            <v>89A07</v>
          </cell>
          <cell r="C538" t="str">
            <v>BI_89A07 - Corporate Telephony Products &amp; Services</v>
          </cell>
          <cell r="D538" t="str">
            <v>ER_5004</v>
          </cell>
          <cell r="E538" t="str">
            <v>5004</v>
          </cell>
          <cell r="F538" t="str">
            <v>ER_5004 - Telephone Systems</v>
          </cell>
          <cell r="G538" t="str">
            <v>Regular Capital - Pre Business Case</v>
          </cell>
          <cell r="H538" t="str">
            <v>No Subfunction</v>
          </cell>
          <cell r="I538" t="str">
            <v>No Function</v>
          </cell>
          <cell r="J538" t="str">
            <v>No Driver</v>
          </cell>
          <cell r="K538" t="str">
            <v>SRV_CD</v>
          </cell>
          <cell r="L538" t="str">
            <v>JUR_AA</v>
          </cell>
          <cell r="M538" t="str">
            <v>General 5yr 389 / 393-395 / 397-398</v>
          </cell>
          <cell r="N538" t="str">
            <v>False</v>
          </cell>
          <cell r="O538" t="str">
            <v>Inactive</v>
          </cell>
          <cell r="P538" t="str">
            <v>ORG_N09</v>
          </cell>
        </row>
        <row r="539">
          <cell r="A539" t="str">
            <v>BI_89A09</v>
          </cell>
          <cell r="B539" t="str">
            <v>89A09</v>
          </cell>
          <cell r="C539" t="str">
            <v>BI_89A09 - Corporate Telephony Products &amp; Services</v>
          </cell>
          <cell r="D539" t="str">
            <v>ER_5004</v>
          </cell>
          <cell r="E539" t="str">
            <v>5004</v>
          </cell>
          <cell r="F539" t="str">
            <v>ER_5004 - Telephone Systems</v>
          </cell>
          <cell r="G539" t="str">
            <v>Regular Capital - Pre Business Case</v>
          </cell>
          <cell r="H539" t="str">
            <v>No Subfunction</v>
          </cell>
          <cell r="I539" t="str">
            <v>No Function</v>
          </cell>
          <cell r="J539" t="str">
            <v>No Driver</v>
          </cell>
          <cell r="K539" t="str">
            <v>SRV_CD</v>
          </cell>
          <cell r="L539" t="str">
            <v>JUR_AA</v>
          </cell>
          <cell r="M539" t="str">
            <v>General 5yr 389 / 393-395 / 397-398</v>
          </cell>
          <cell r="N539" t="str">
            <v>False</v>
          </cell>
          <cell r="O539" t="str">
            <v>Inactive</v>
          </cell>
          <cell r="P539" t="str">
            <v>ORG_N09</v>
          </cell>
        </row>
        <row r="540">
          <cell r="A540" t="str">
            <v>BI_89A80</v>
          </cell>
          <cell r="B540" t="str">
            <v>89A80</v>
          </cell>
          <cell r="C540" t="str">
            <v>BI_89A80 - Corporate Telephony Products &amp; Services</v>
          </cell>
          <cell r="D540" t="str">
            <v>ER_5004</v>
          </cell>
          <cell r="E540" t="str">
            <v>5004</v>
          </cell>
          <cell r="F540" t="str">
            <v>ER_5004 - Telephone Systems</v>
          </cell>
          <cell r="G540" t="str">
            <v>Regular Capital - Pre Business Case</v>
          </cell>
          <cell r="H540" t="str">
            <v>No Subfunction</v>
          </cell>
          <cell r="I540" t="str">
            <v>No Function</v>
          </cell>
          <cell r="J540" t="str">
            <v>No Driver</v>
          </cell>
          <cell r="K540" t="str">
            <v>SRV_CD</v>
          </cell>
          <cell r="L540" t="str">
            <v>JUR_AA</v>
          </cell>
          <cell r="M540" t="str">
            <v>General 5yr 389 / 393-395 / 397-398</v>
          </cell>
          <cell r="N540" t="str">
            <v>False</v>
          </cell>
          <cell r="O540" t="str">
            <v>Inactive</v>
          </cell>
          <cell r="P540" t="str">
            <v>ORG_N09</v>
          </cell>
        </row>
        <row r="541">
          <cell r="A541" t="str">
            <v>BI_89B50</v>
          </cell>
          <cell r="B541" t="str">
            <v>89B50</v>
          </cell>
          <cell r="C541" t="str">
            <v>BI_89B50 - Corporate Telephony Products &amp; Services</v>
          </cell>
          <cell r="D541" t="str">
            <v>ER_5004</v>
          </cell>
          <cell r="E541" t="str">
            <v>5004</v>
          </cell>
          <cell r="F541" t="str">
            <v>ER_5004 - Telephone Systems</v>
          </cell>
          <cell r="G541" t="str">
            <v>Regular Capital - Pre Business Case</v>
          </cell>
          <cell r="H541" t="str">
            <v>No Subfunction</v>
          </cell>
          <cell r="I541" t="str">
            <v>No Function</v>
          </cell>
          <cell r="J541" t="str">
            <v>No Driver</v>
          </cell>
          <cell r="K541" t="str">
            <v>SRV_CD</v>
          </cell>
          <cell r="L541" t="str">
            <v>JUR_AA</v>
          </cell>
          <cell r="M541" t="str">
            <v>General 5yr 389 / 393-395 / 397-398</v>
          </cell>
          <cell r="N541" t="str">
            <v>False</v>
          </cell>
          <cell r="O541" t="str">
            <v>Inactive</v>
          </cell>
          <cell r="P541" t="str">
            <v>ORG_N09</v>
          </cell>
        </row>
        <row r="542">
          <cell r="A542" t="str">
            <v>BI_89C07</v>
          </cell>
          <cell r="B542" t="str">
            <v>89C07</v>
          </cell>
          <cell r="C542" t="str">
            <v>BI_89C07 - Corporate Telephony Products &amp; Services</v>
          </cell>
          <cell r="D542" t="str">
            <v>ER_5004</v>
          </cell>
          <cell r="E542" t="str">
            <v>5004</v>
          </cell>
          <cell r="F542" t="str">
            <v>ER_5004 - Telephone Systems</v>
          </cell>
          <cell r="G542" t="str">
            <v>Regular Capital - Pre Business Case</v>
          </cell>
          <cell r="H542" t="str">
            <v>No Subfunction</v>
          </cell>
          <cell r="I542" t="str">
            <v>No Function</v>
          </cell>
          <cell r="J542" t="str">
            <v>No Driver</v>
          </cell>
          <cell r="K542" t="str">
            <v>SRV_CD</v>
          </cell>
          <cell r="L542" t="str">
            <v>JUR_AA</v>
          </cell>
          <cell r="M542" t="str">
            <v>General 5yr 389 / 393-395 / 397-398</v>
          </cell>
          <cell r="N542" t="str">
            <v>False</v>
          </cell>
          <cell r="O542" t="str">
            <v>Inactive</v>
          </cell>
          <cell r="P542" t="str">
            <v>ORG_N09</v>
          </cell>
        </row>
        <row r="543">
          <cell r="A543" t="str">
            <v>BI_89D53</v>
          </cell>
          <cell r="B543" t="str">
            <v>89D53</v>
          </cell>
          <cell r="C543" t="str">
            <v>BI_89D53 - Corporate Telephony Products &amp; Services</v>
          </cell>
          <cell r="D543" t="str">
            <v>ER_5004</v>
          </cell>
          <cell r="E543" t="str">
            <v>5004</v>
          </cell>
          <cell r="F543" t="str">
            <v>ER_5004 - Telephone Systems</v>
          </cell>
          <cell r="G543" t="str">
            <v>Regular Capital - Pre Business Case</v>
          </cell>
          <cell r="H543" t="str">
            <v>No Subfunction</v>
          </cell>
          <cell r="I543" t="str">
            <v>No Function</v>
          </cell>
          <cell r="J543" t="str">
            <v>No Driver</v>
          </cell>
          <cell r="K543" t="str">
            <v>SRV_CD</v>
          </cell>
          <cell r="L543" t="str">
            <v>JUR_AA</v>
          </cell>
          <cell r="M543" t="str">
            <v>General 5yr 389 / 393-395 / 397-398</v>
          </cell>
          <cell r="N543" t="str">
            <v>False</v>
          </cell>
          <cell r="O543" t="str">
            <v>Inactive</v>
          </cell>
          <cell r="P543" t="str">
            <v>ORG_D53</v>
          </cell>
        </row>
        <row r="544">
          <cell r="A544" t="str">
            <v>BI_89M07</v>
          </cell>
          <cell r="B544" t="str">
            <v>89M07</v>
          </cell>
          <cell r="C544" t="str">
            <v>BI_89M07 - Corporate Telephony Products &amp; Services</v>
          </cell>
          <cell r="D544" t="str">
            <v>ER_5004</v>
          </cell>
          <cell r="E544" t="str">
            <v>5004</v>
          </cell>
          <cell r="F544" t="str">
            <v>ER_5004 - Telephone Systems</v>
          </cell>
          <cell r="G544" t="str">
            <v>Regular Capital - Pre Business Case</v>
          </cell>
          <cell r="H544" t="str">
            <v>No Subfunction</v>
          </cell>
          <cell r="I544" t="str">
            <v>No Function</v>
          </cell>
          <cell r="J544" t="str">
            <v>No Driver</v>
          </cell>
          <cell r="K544" t="str">
            <v>SRV_CD</v>
          </cell>
          <cell r="L544" t="str">
            <v>JUR_AA</v>
          </cell>
          <cell r="M544" t="str">
            <v>General 5yr 389 / 393-395 / 397-398</v>
          </cell>
          <cell r="N544" t="str">
            <v>False</v>
          </cell>
          <cell r="O544" t="str">
            <v>Inactive</v>
          </cell>
          <cell r="P544" t="str">
            <v>ORG_N09</v>
          </cell>
        </row>
        <row r="545">
          <cell r="A545" t="str">
            <v>BI_89N09</v>
          </cell>
          <cell r="B545" t="str">
            <v>89N09</v>
          </cell>
          <cell r="C545" t="str">
            <v>BI_89N09 - Telephone/Video Systems</v>
          </cell>
          <cell r="D545" t="str">
            <v>ER_5004</v>
          </cell>
          <cell r="E545" t="str">
            <v>5004</v>
          </cell>
          <cell r="F545" t="str">
            <v>ER_5004 - Telephone Systems</v>
          </cell>
          <cell r="G545" t="str">
            <v>Regular Capital - Pre Business Case</v>
          </cell>
          <cell r="H545" t="str">
            <v>No Subfunction</v>
          </cell>
          <cell r="I545" t="str">
            <v>No Function</v>
          </cell>
          <cell r="J545" t="str">
            <v>No Driver</v>
          </cell>
          <cell r="K545" t="str">
            <v>SRV_CD</v>
          </cell>
          <cell r="L545" t="str">
            <v>JUR_AA</v>
          </cell>
          <cell r="M545" t="str">
            <v>General 5yr 389 / 393-395 / 397-398</v>
          </cell>
          <cell r="N545" t="str">
            <v>False</v>
          </cell>
          <cell r="O545" t="str">
            <v>Inactive</v>
          </cell>
          <cell r="P545" t="str">
            <v>ORG_N09</v>
          </cell>
        </row>
        <row r="546">
          <cell r="A546" t="str">
            <v>BI_89P09</v>
          </cell>
          <cell r="B546" t="str">
            <v>89P09</v>
          </cell>
          <cell r="C546" t="str">
            <v>BI_89P09 - Telephone/Video Systems</v>
          </cell>
          <cell r="D546" t="str">
            <v>ER_5004</v>
          </cell>
          <cell r="E546" t="str">
            <v>5004</v>
          </cell>
          <cell r="F546" t="str">
            <v>ER_5004 - Telephone Systems</v>
          </cell>
          <cell r="G546" t="str">
            <v>Regular Capital - Pre Business Case</v>
          </cell>
          <cell r="H546" t="str">
            <v>No Subfunction</v>
          </cell>
          <cell r="I546" t="str">
            <v>No Function</v>
          </cell>
          <cell r="J546" t="str">
            <v>No Driver</v>
          </cell>
          <cell r="K546" t="str">
            <v>SRV_CD</v>
          </cell>
          <cell r="L546" t="str">
            <v>JUR_AA</v>
          </cell>
          <cell r="M546" t="str">
            <v>General 5yr 389 / 393-395 / 397-398</v>
          </cell>
          <cell r="N546" t="str">
            <v>True</v>
          </cell>
          <cell r="O546" t="str">
            <v>Inactive</v>
          </cell>
          <cell r="P546" t="str">
            <v>ORG_N09</v>
          </cell>
        </row>
        <row r="547">
          <cell r="A547" t="str">
            <v>BI_89W09</v>
          </cell>
          <cell r="B547" t="str">
            <v>89W09</v>
          </cell>
          <cell r="C547" t="str">
            <v>BI_89W09 - Corporate Telephony Products &amp; Services</v>
          </cell>
          <cell r="D547" t="str">
            <v>ER_5004</v>
          </cell>
          <cell r="E547" t="str">
            <v>5004</v>
          </cell>
          <cell r="F547" t="str">
            <v>ER_5004 - Telephone Systems</v>
          </cell>
          <cell r="G547" t="str">
            <v>Regular Capital - Pre Business Case</v>
          </cell>
          <cell r="H547" t="str">
            <v>No Subfunction</v>
          </cell>
          <cell r="I547" t="str">
            <v>No Function</v>
          </cell>
          <cell r="J547" t="str">
            <v>No Driver</v>
          </cell>
          <cell r="K547" t="str">
            <v>SRV_CD</v>
          </cell>
          <cell r="L547" t="str">
            <v>JUR_AA</v>
          </cell>
          <cell r="M547" t="str">
            <v>General 5yr 389 / 393-395 / 397-398</v>
          </cell>
          <cell r="N547" t="str">
            <v>False</v>
          </cell>
          <cell r="O547" t="str">
            <v>Inactive</v>
          </cell>
          <cell r="P547" t="str">
            <v>ORG_N09</v>
          </cell>
        </row>
        <row r="548">
          <cell r="A548" t="str">
            <v>BI_90C06</v>
          </cell>
          <cell r="B548" t="str">
            <v>90C06</v>
          </cell>
          <cell r="C548" t="str">
            <v>BI_90C06 - CS2 Variable Frequency Drive</v>
          </cell>
          <cell r="D548" t="str">
            <v>ER_7050</v>
          </cell>
          <cell r="E548" t="str">
            <v>7050</v>
          </cell>
          <cell r="F548" t="str">
            <v>ER_7050 - Productivity Initiative</v>
          </cell>
          <cell r="G548" t="str">
            <v>Productivity</v>
          </cell>
          <cell r="H548" t="str">
            <v>Productivity Subfunction</v>
          </cell>
          <cell r="I548" t="str">
            <v>Other Capital Function</v>
          </cell>
          <cell r="J548" t="str">
            <v>No Driver</v>
          </cell>
          <cell r="K548" t="str">
            <v>SRV_CD</v>
          </cell>
          <cell r="L548" t="str">
            <v>JUR_AA</v>
          </cell>
          <cell r="M548" t="str">
            <v>General 12yr 389 / 393-395 / 397-398</v>
          </cell>
          <cell r="N548" t="str">
            <v>True</v>
          </cell>
          <cell r="O548" t="str">
            <v>Inactive</v>
          </cell>
          <cell r="P548" t="str">
            <v>ORG_C06</v>
          </cell>
        </row>
        <row r="549">
          <cell r="A549" t="str">
            <v>BI_91E07</v>
          </cell>
          <cell r="B549" t="str">
            <v>91E07</v>
          </cell>
          <cell r="C549" t="str">
            <v>BI_91E07 - Resource Metering, Telemetry, and Controls Upgrade</v>
          </cell>
          <cell r="D549" t="str">
            <v>ER_4191</v>
          </cell>
          <cell r="E549" t="str">
            <v>4191</v>
          </cell>
          <cell r="F549" t="str">
            <v>ER_4191 - Resource Metering, Telemetry, and Controls Upgrade</v>
          </cell>
          <cell r="G549" t="str">
            <v>Resource Metering, Telemetry, and Controls Upgrade</v>
          </cell>
          <cell r="H549" t="str">
            <v>Generation Subfunction</v>
          </cell>
          <cell r="I549" t="str">
            <v>Generation Function</v>
          </cell>
          <cell r="J549" t="str">
            <v>Performance &amp; Capacity</v>
          </cell>
          <cell r="K549" t="str">
            <v>SRV_ED</v>
          </cell>
          <cell r="L549" t="str">
            <v>JUR_AN</v>
          </cell>
          <cell r="M549" t="str">
            <v>General 12yr 389 / 393-395 / 397-398</v>
          </cell>
          <cell r="N549" t="str">
            <v>True</v>
          </cell>
          <cell r="O549" t="str">
            <v>Active</v>
          </cell>
          <cell r="P549" t="str">
            <v>ORG_E07</v>
          </cell>
        </row>
        <row r="550">
          <cell r="A550" t="str">
            <v>BI_91H07</v>
          </cell>
          <cell r="B550" t="str">
            <v>91H07</v>
          </cell>
          <cell r="C550" t="str">
            <v>BI_91H07 - New Lifespace modular wall system for 5th fl</v>
          </cell>
          <cell r="D550" t="str">
            <v>ER_7050</v>
          </cell>
          <cell r="E550" t="str">
            <v>7050</v>
          </cell>
          <cell r="F550" t="str">
            <v>ER_7050 - Productivity Initiative</v>
          </cell>
          <cell r="G550" t="str">
            <v>Productivity</v>
          </cell>
          <cell r="H550" t="str">
            <v>Productivity Subfunction</v>
          </cell>
          <cell r="I550" t="str">
            <v>Other Capital Function</v>
          </cell>
          <cell r="J550" t="str">
            <v>No Driver</v>
          </cell>
          <cell r="K550" t="str">
            <v>SRV_CD</v>
          </cell>
          <cell r="L550" t="str">
            <v>JUR_AA</v>
          </cell>
          <cell r="M550" t="str">
            <v>General 12yr 389 / 393-395 / 397-398</v>
          </cell>
          <cell r="N550" t="str">
            <v>False</v>
          </cell>
          <cell r="O550" t="str">
            <v>Inactive</v>
          </cell>
          <cell r="P550" t="str">
            <v>ORG_H07</v>
          </cell>
        </row>
        <row r="551">
          <cell r="A551" t="str">
            <v>BI_91J09</v>
          </cell>
          <cell r="B551" t="str">
            <v>91J09</v>
          </cell>
          <cell r="C551" t="str">
            <v>BI_91J09 - Network and Comms Upgrade for EIM</v>
          </cell>
          <cell r="D551" t="str">
            <v>ER_4191</v>
          </cell>
          <cell r="E551" t="str">
            <v>4191</v>
          </cell>
          <cell r="F551" t="str">
            <v>ER_4191 - Resource Metering, Telemetry, and Controls Upgrade</v>
          </cell>
          <cell r="G551" t="str">
            <v>Resource Metering, Telemetry, and Controls Upgrade</v>
          </cell>
          <cell r="H551" t="str">
            <v>Generation Subfunction</v>
          </cell>
          <cell r="I551" t="str">
            <v>Generation Function</v>
          </cell>
          <cell r="J551" t="str">
            <v>Performance &amp; Capacity</v>
          </cell>
          <cell r="K551" t="str">
            <v>SRV_ED</v>
          </cell>
          <cell r="L551" t="str">
            <v>JUR_AN</v>
          </cell>
          <cell r="M551" t="str">
            <v>General 5yr 389 / 393-395 / 397-398</v>
          </cell>
          <cell r="N551" t="str">
            <v>True</v>
          </cell>
          <cell r="O551" t="str">
            <v>Active</v>
          </cell>
          <cell r="P551" t="str">
            <v>ORG_J09</v>
          </cell>
        </row>
        <row r="552">
          <cell r="A552" t="str">
            <v>BI_91K51</v>
          </cell>
          <cell r="B552" t="str">
            <v>91K51</v>
          </cell>
          <cell r="C552" t="str">
            <v>BI_91K51 - Dodge Chasis</v>
          </cell>
          <cell r="D552" t="str">
            <v>ER_7050</v>
          </cell>
          <cell r="E552" t="str">
            <v>7050</v>
          </cell>
          <cell r="F552" t="str">
            <v>ER_7050 - Productivity Initiative</v>
          </cell>
          <cell r="G552" t="str">
            <v>Productivity</v>
          </cell>
          <cell r="H552" t="str">
            <v>Productivity Subfunction</v>
          </cell>
          <cell r="I552" t="str">
            <v>Other Capital Function</v>
          </cell>
          <cell r="J552" t="str">
            <v>No Driver</v>
          </cell>
          <cell r="K552" t="str">
            <v>SRV_CD</v>
          </cell>
          <cell r="L552" t="str">
            <v>JUR_AA</v>
          </cell>
          <cell r="M552" t="str">
            <v>General 12yr 389 / 393-395 / 397-398</v>
          </cell>
          <cell r="N552" t="str">
            <v>False</v>
          </cell>
          <cell r="O552" t="str">
            <v>Inactive</v>
          </cell>
          <cell r="P552" t="str">
            <v>ORG_K51</v>
          </cell>
        </row>
        <row r="553">
          <cell r="A553" t="str">
            <v>BI_91P09</v>
          </cell>
          <cell r="B553" t="str">
            <v>91P09</v>
          </cell>
          <cell r="C553" t="str">
            <v>BI_91P09 - Fleet Optimization Project ISIT portion</v>
          </cell>
          <cell r="D553" t="str">
            <v>ER_7050</v>
          </cell>
          <cell r="E553" t="str">
            <v>7050</v>
          </cell>
          <cell r="F553" t="str">
            <v>ER_7050 - Productivity Initiative</v>
          </cell>
          <cell r="G553" t="str">
            <v>Productivity</v>
          </cell>
          <cell r="H553" t="str">
            <v>Productivity Subfunction</v>
          </cell>
          <cell r="I553" t="str">
            <v>Other Capital Function</v>
          </cell>
          <cell r="J553" t="str">
            <v>No Driver</v>
          </cell>
          <cell r="K553" t="str">
            <v>SRV_CD</v>
          </cell>
          <cell r="L553" t="str">
            <v>JUR_AA</v>
          </cell>
          <cell r="M553" t="str">
            <v>General 12yr 389 / 393-395 / 397-398</v>
          </cell>
          <cell r="N553" t="str">
            <v>False</v>
          </cell>
          <cell r="O553" t="str">
            <v>Inactive</v>
          </cell>
          <cell r="P553" t="str">
            <v>ORG_P09</v>
          </cell>
        </row>
        <row r="554">
          <cell r="A554" t="str">
            <v>BI_91W09</v>
          </cell>
          <cell r="B554" t="str">
            <v>91W09</v>
          </cell>
          <cell r="C554" t="str">
            <v>BI_91W09 - Purchase AventX Software</v>
          </cell>
          <cell r="D554" t="str">
            <v>ER_7050</v>
          </cell>
          <cell r="E554" t="str">
            <v>7050</v>
          </cell>
          <cell r="F554" t="str">
            <v>ER_7050 - Productivity Initiative</v>
          </cell>
          <cell r="G554" t="str">
            <v>Productivity</v>
          </cell>
          <cell r="H554" t="str">
            <v>Productivity Subfunction</v>
          </cell>
          <cell r="I554" t="str">
            <v>Other Capital Function</v>
          </cell>
          <cell r="J554" t="str">
            <v>No Driver</v>
          </cell>
          <cell r="K554" t="str">
            <v>SRV_CD</v>
          </cell>
          <cell r="L554" t="str">
            <v>JUR_AA</v>
          </cell>
          <cell r="M554" t="str">
            <v>General 12yr 389 / 393-395 / 397-398</v>
          </cell>
          <cell r="N554" t="str">
            <v>False</v>
          </cell>
          <cell r="O554" t="str">
            <v>Inactive</v>
          </cell>
          <cell r="P554" t="str">
            <v>ORG_W09</v>
          </cell>
        </row>
        <row r="555">
          <cell r="A555" t="str">
            <v>BI_92A50</v>
          </cell>
          <cell r="B555" t="str">
            <v>92A50</v>
          </cell>
          <cell r="C555" t="str">
            <v>BI_92A50 - Fleet Optimization Project Vehicle portion</v>
          </cell>
          <cell r="D555" t="str">
            <v>ER_7050</v>
          </cell>
          <cell r="E555" t="str">
            <v>7050</v>
          </cell>
          <cell r="F555" t="str">
            <v>ER_7050 - Productivity Initiative</v>
          </cell>
          <cell r="G555" t="str">
            <v>Productivity</v>
          </cell>
          <cell r="H555" t="str">
            <v>Productivity Subfunction</v>
          </cell>
          <cell r="I555" t="str">
            <v>Other Capital Function</v>
          </cell>
          <cell r="J555" t="str">
            <v>No Driver</v>
          </cell>
          <cell r="K555" t="str">
            <v>SRV_CD</v>
          </cell>
          <cell r="L555" t="str">
            <v>JUR_AA</v>
          </cell>
          <cell r="M555" t="str">
            <v>General 12yr 389 / 393-395 / 397-398</v>
          </cell>
          <cell r="N555" t="str">
            <v>False</v>
          </cell>
          <cell r="O555" t="str">
            <v>Inactive</v>
          </cell>
          <cell r="P555" t="str">
            <v>ORG_A50</v>
          </cell>
        </row>
        <row r="556">
          <cell r="A556" t="str">
            <v>BI_92E07</v>
          </cell>
          <cell r="B556" t="str">
            <v>92E07</v>
          </cell>
          <cell r="C556" t="str">
            <v>BI_92E07 - HMI Control Software</v>
          </cell>
          <cell r="D556" t="str">
            <v>ER_4192</v>
          </cell>
          <cell r="E556" t="str">
            <v>4192</v>
          </cell>
          <cell r="F556" t="str">
            <v>ER_4192 - HMI Control Software</v>
          </cell>
          <cell r="G556" t="str">
            <v>HMI Control Software</v>
          </cell>
          <cell r="H556" t="str">
            <v>Generation Subfunction</v>
          </cell>
          <cell r="I556" t="str">
            <v>Generation Function</v>
          </cell>
          <cell r="J556" t="str">
            <v>Asset Condition</v>
          </cell>
          <cell r="K556" t="str">
            <v>SRV_ED</v>
          </cell>
          <cell r="L556" t="str">
            <v>JUR_AN</v>
          </cell>
          <cell r="M556" t="str">
            <v>Software 303</v>
          </cell>
          <cell r="N556" t="str">
            <v>True</v>
          </cell>
          <cell r="O556" t="str">
            <v>Active</v>
          </cell>
          <cell r="P556" t="str">
            <v>ORG_E07</v>
          </cell>
        </row>
        <row r="557">
          <cell r="A557" t="str">
            <v>BI_98H07</v>
          </cell>
          <cell r="B557" t="str">
            <v>98H07</v>
          </cell>
          <cell r="C557" t="str">
            <v>BI_98H07 - Central Dispatch Remodel</v>
          </cell>
          <cell r="D557" t="str">
            <v>ER_7100</v>
          </cell>
          <cell r="E557" t="str">
            <v>7100</v>
          </cell>
          <cell r="F557" t="str">
            <v>ER_7100 - Central Dispatch Remodel</v>
          </cell>
          <cell r="G557" t="str">
            <v>Regular Capital - Pre Business Case</v>
          </cell>
          <cell r="H557" t="str">
            <v>No Subfunction</v>
          </cell>
          <cell r="I557" t="str">
            <v>No Function</v>
          </cell>
          <cell r="J557" t="str">
            <v>No Driver</v>
          </cell>
          <cell r="K557" t="str">
            <v>SRV_CD</v>
          </cell>
          <cell r="L557" t="str">
            <v>JUR_AA</v>
          </cell>
          <cell r="M557" t="str">
            <v>Facilities 390-391</v>
          </cell>
          <cell r="N557" t="str">
            <v>False</v>
          </cell>
          <cell r="O557" t="str">
            <v>Inactive</v>
          </cell>
          <cell r="P557" t="str">
            <v>ORG_H07</v>
          </cell>
        </row>
        <row r="558">
          <cell r="A558" t="str">
            <v>BI_AC200</v>
          </cell>
          <cell r="B558" t="str">
            <v>AC200</v>
          </cell>
          <cell r="C558" t="str">
            <v>BI_AC200 - Bronx Sub - Access Control &amp; Sub Integ</v>
          </cell>
          <cell r="D558" t="str">
            <v>ER_2204</v>
          </cell>
          <cell r="E558" t="str">
            <v>2204</v>
          </cell>
          <cell r="F558" t="str">
            <v>ER_2204 - Substation Rebuilds</v>
          </cell>
          <cell r="G558" t="str">
            <v>Substation - Station Rebuilds Program</v>
          </cell>
          <cell r="H558" t="str">
            <v>T&amp;D Engineering</v>
          </cell>
          <cell r="I558" t="str">
            <v>T&amp;D</v>
          </cell>
          <cell r="J558" t="str">
            <v>Asset Condition</v>
          </cell>
          <cell r="K558" t="str">
            <v>SRV_ED</v>
          </cell>
          <cell r="L558" t="str">
            <v>JUR_AN</v>
          </cell>
          <cell r="M558" t="str">
            <v>Elec Distribution 360-373</v>
          </cell>
          <cell r="N558" t="str">
            <v>True</v>
          </cell>
          <cell r="O558" t="str">
            <v>Active</v>
          </cell>
          <cell r="P558" t="str">
            <v>ORG_C09</v>
          </cell>
        </row>
        <row r="559">
          <cell r="A559" t="str">
            <v>BI_AC201</v>
          </cell>
          <cell r="B559" t="str">
            <v>AC201</v>
          </cell>
          <cell r="C559" t="str">
            <v>BI_AC201 - Network Comm &amp; Security Integ</v>
          </cell>
          <cell r="D559" t="str">
            <v>ER_2204</v>
          </cell>
          <cell r="E559" t="str">
            <v>2204</v>
          </cell>
          <cell r="F559" t="str">
            <v>ER_2204 - Substation Rebuilds</v>
          </cell>
          <cell r="G559" t="str">
            <v>Substation - Station Rebuilds Program</v>
          </cell>
          <cell r="H559" t="str">
            <v>T&amp;D Engineering</v>
          </cell>
          <cell r="I559" t="str">
            <v>T&amp;D</v>
          </cell>
          <cell r="J559" t="str">
            <v>Asset Condition</v>
          </cell>
          <cell r="K559" t="str">
            <v>SRV_ED</v>
          </cell>
          <cell r="L559" t="str">
            <v>JUR_AA</v>
          </cell>
          <cell r="M559" t="str">
            <v>Elec Distribution 360-373</v>
          </cell>
          <cell r="N559" t="str">
            <v>True</v>
          </cell>
          <cell r="O559" t="str">
            <v>Active</v>
          </cell>
          <cell r="P559" t="str">
            <v>ORG_J09</v>
          </cell>
        </row>
        <row r="560">
          <cell r="A560" t="str">
            <v>BI_AC900</v>
          </cell>
          <cell r="B560" t="str">
            <v>AC900</v>
          </cell>
          <cell r="C560" t="str">
            <v>BI_AC900 - Cabinet Gorge PRC-002 (Comms Integration)</v>
          </cell>
          <cell r="D560" t="str">
            <v>ER_2608</v>
          </cell>
          <cell r="E560" t="str">
            <v>2608</v>
          </cell>
          <cell r="F560" t="str">
            <v>ER_2608 - Protection System Upgrades for PRC-002</v>
          </cell>
          <cell r="G560" t="str">
            <v>Protection System Upgrade for PRC-002</v>
          </cell>
          <cell r="H560" t="str">
            <v>T&amp;D Engineering</v>
          </cell>
          <cell r="I560" t="str">
            <v>T&amp;D</v>
          </cell>
          <cell r="J560" t="str">
            <v>Mandatory &amp; Compliance</v>
          </cell>
          <cell r="K560" t="str">
            <v>SRV_CD</v>
          </cell>
          <cell r="L560" t="str">
            <v>JUR_AA</v>
          </cell>
          <cell r="M560" t="str">
            <v>General 12yr 389 / 393-395 / 397-398</v>
          </cell>
          <cell r="N560" t="str">
            <v>True</v>
          </cell>
          <cell r="O560" t="str">
            <v>Active</v>
          </cell>
          <cell r="P560" t="str">
            <v>ORG_J09</v>
          </cell>
        </row>
        <row r="561">
          <cell r="A561" t="str">
            <v>BI_AD001</v>
          </cell>
          <cell r="B561" t="str">
            <v>AD001</v>
          </cell>
          <cell r="C561" t="str">
            <v>BI_AD001 - Sandpoint FDR</v>
          </cell>
          <cell r="D561" t="str">
            <v>ER_2414</v>
          </cell>
          <cell r="E561" t="str">
            <v>2414</v>
          </cell>
          <cell r="F561" t="str">
            <v>ER_2414 - Sys-Dist Reliability-Improve Worst Fdrs</v>
          </cell>
          <cell r="G561" t="str">
            <v>Distribution System Enhancements</v>
          </cell>
          <cell r="H561" t="str">
            <v>T&amp;D Engineering</v>
          </cell>
          <cell r="I561" t="str">
            <v>T&amp;D</v>
          </cell>
          <cell r="J561" t="str">
            <v>Performance &amp; Capacity</v>
          </cell>
          <cell r="K561" t="str">
            <v>SRV_ED</v>
          </cell>
          <cell r="L561" t="str">
            <v>JUR_AN</v>
          </cell>
          <cell r="M561" t="str">
            <v>Elec Distribution 360-373</v>
          </cell>
          <cell r="N561" t="str">
            <v>True</v>
          </cell>
          <cell r="O561" t="str">
            <v>Inactive</v>
          </cell>
          <cell r="P561" t="str">
            <v>ORG_J53</v>
          </cell>
        </row>
        <row r="562">
          <cell r="A562" t="str">
            <v>BI_AD002</v>
          </cell>
          <cell r="B562" t="str">
            <v>AD002</v>
          </cell>
          <cell r="C562" t="str">
            <v>BI_AD002 - Clark Fork 711</v>
          </cell>
          <cell r="D562" t="str">
            <v>ER_2414</v>
          </cell>
          <cell r="E562" t="str">
            <v>2414</v>
          </cell>
          <cell r="F562" t="str">
            <v>ER_2414 - Sys-Dist Reliability-Improve Worst Fdrs</v>
          </cell>
          <cell r="G562" t="str">
            <v>Distribution System Enhancements</v>
          </cell>
          <cell r="H562" t="str">
            <v>T&amp;D Engineering</v>
          </cell>
          <cell r="I562" t="str">
            <v>T&amp;D</v>
          </cell>
          <cell r="J562" t="str">
            <v>Performance &amp; Capacity</v>
          </cell>
          <cell r="K562" t="str">
            <v>SRV_ED</v>
          </cell>
          <cell r="L562" t="str">
            <v>JUR_AN</v>
          </cell>
          <cell r="M562" t="str">
            <v>Elec Distribution 360-373</v>
          </cell>
          <cell r="N562" t="str">
            <v>True</v>
          </cell>
          <cell r="O562" t="str">
            <v>Inactive</v>
          </cell>
          <cell r="P562" t="str">
            <v>ORG_J53</v>
          </cell>
        </row>
        <row r="563">
          <cell r="A563" t="str">
            <v>BI_AD101</v>
          </cell>
          <cell r="B563" t="str">
            <v>AD101</v>
          </cell>
          <cell r="C563" t="str">
            <v>BI_AD101 - Oden 4S16 - Reconductor 3 Miles to 556 Aac</v>
          </cell>
          <cell r="D563" t="str">
            <v>ER_2291</v>
          </cell>
          <cell r="E563" t="str">
            <v>2291</v>
          </cell>
          <cell r="F563" t="str">
            <v>ER_2291 - Oden-Split Feeder/SCADA</v>
          </cell>
          <cell r="G563" t="str">
            <v>Regular Capital - Pre Business Case</v>
          </cell>
          <cell r="H563" t="str">
            <v>No Subfunction</v>
          </cell>
          <cell r="I563" t="str">
            <v>No Function</v>
          </cell>
          <cell r="J563" t="str">
            <v>No Driver</v>
          </cell>
          <cell r="K563" t="str">
            <v>SRV_ED</v>
          </cell>
          <cell r="L563" t="str">
            <v>JUR_ID</v>
          </cell>
          <cell r="M563" t="str">
            <v>Elec Distribution 360-373</v>
          </cell>
          <cell r="N563" t="str">
            <v>False</v>
          </cell>
          <cell r="O563" t="str">
            <v>Inactive</v>
          </cell>
          <cell r="P563" t="str">
            <v>ORG_J53</v>
          </cell>
        </row>
        <row r="564">
          <cell r="A564" t="str">
            <v>BI_AD102</v>
          </cell>
          <cell r="B564" t="str">
            <v>AD102</v>
          </cell>
          <cell r="C564" t="str">
            <v>BI_AD102 - Oden 731 ID</v>
          </cell>
          <cell r="D564" t="str">
            <v>ER_2414</v>
          </cell>
          <cell r="E564" t="str">
            <v>2414</v>
          </cell>
          <cell r="F564" t="str">
            <v>ER_2414 - Sys-Dist Reliability-Improve Worst Fdrs</v>
          </cell>
          <cell r="G564" t="str">
            <v>Distribution System Enhancements</v>
          </cell>
          <cell r="H564" t="str">
            <v>T&amp;D Engineering</v>
          </cell>
          <cell r="I564" t="str">
            <v>T&amp;D</v>
          </cell>
          <cell r="J564" t="str">
            <v>Performance &amp; Capacity</v>
          </cell>
          <cell r="K564" t="str">
            <v>SRV_ED</v>
          </cell>
          <cell r="L564" t="str">
            <v>JUR_AN</v>
          </cell>
          <cell r="M564" t="str">
            <v>Elec Distribution 360-373</v>
          </cell>
          <cell r="N564" t="str">
            <v>True</v>
          </cell>
          <cell r="O564" t="str">
            <v>Inactive</v>
          </cell>
          <cell r="P564" t="str">
            <v>ORG_J53</v>
          </cell>
        </row>
        <row r="565">
          <cell r="A565" t="str">
            <v>BI_AD103</v>
          </cell>
          <cell r="B565" t="str">
            <v>AD103</v>
          </cell>
          <cell r="C565" t="str">
            <v>BI_AD103 - Priest River 4S40 ID</v>
          </cell>
          <cell r="D565" t="str">
            <v>ER_2414</v>
          </cell>
          <cell r="E565" t="str">
            <v>2414</v>
          </cell>
          <cell r="F565" t="str">
            <v>ER_2414 - Sys-Dist Reliability-Improve Worst Fdrs</v>
          </cell>
          <cell r="G565" t="str">
            <v>Distribution System Enhancements</v>
          </cell>
          <cell r="H565" t="str">
            <v>T&amp;D Engineering</v>
          </cell>
          <cell r="I565" t="str">
            <v>T&amp;D</v>
          </cell>
          <cell r="J565" t="str">
            <v>Performance &amp; Capacity</v>
          </cell>
          <cell r="K565" t="str">
            <v>SRV_ED</v>
          </cell>
          <cell r="L565" t="str">
            <v>JUR_AN</v>
          </cell>
          <cell r="M565" t="str">
            <v>Elec Distribution 360-373</v>
          </cell>
          <cell r="N565" t="str">
            <v>True</v>
          </cell>
          <cell r="O565" t="str">
            <v>Inactive</v>
          </cell>
          <cell r="P565" t="str">
            <v>ORG_J53</v>
          </cell>
        </row>
        <row r="566">
          <cell r="A566" t="str">
            <v>BI_AD104</v>
          </cell>
          <cell r="B566" t="str">
            <v>AD104</v>
          </cell>
          <cell r="C566" t="str">
            <v>BI_AD104 - Sandpoint 4S22 Reond 0.7 mi</v>
          </cell>
          <cell r="D566" t="str">
            <v>ER_2515</v>
          </cell>
          <cell r="E566" t="str">
            <v>2515</v>
          </cell>
          <cell r="F566" t="str">
            <v>ER_2515 - Distribution - CdA East &amp; North</v>
          </cell>
          <cell r="G566" t="str">
            <v>Distribution System Enhancements</v>
          </cell>
          <cell r="H566" t="str">
            <v>T&amp;D Engineering</v>
          </cell>
          <cell r="I566" t="str">
            <v>T&amp;D</v>
          </cell>
          <cell r="J566" t="str">
            <v>Performance &amp; Capacity</v>
          </cell>
          <cell r="K566" t="str">
            <v>SRV_ED</v>
          </cell>
          <cell r="L566" t="str">
            <v>JUR_ID</v>
          </cell>
          <cell r="M566" t="str">
            <v>Elec Distribution 360-373</v>
          </cell>
          <cell r="N566" t="str">
            <v>True</v>
          </cell>
          <cell r="O566" t="str">
            <v>Inactive</v>
          </cell>
          <cell r="P566" t="str">
            <v>ORG_J53</v>
          </cell>
        </row>
        <row r="567">
          <cell r="A567" t="str">
            <v>BI_AD201</v>
          </cell>
          <cell r="B567" t="str">
            <v>AD201</v>
          </cell>
          <cell r="C567" t="str">
            <v>BI_AD201 - Oldtown 721 - Construct New Feeder</v>
          </cell>
          <cell r="D567" t="str">
            <v>ER_2213</v>
          </cell>
          <cell r="E567" t="str">
            <v>2213</v>
          </cell>
          <cell r="F567" t="str">
            <v>ER_2213 - Oldtown Substation Construction</v>
          </cell>
          <cell r="G567" t="str">
            <v>Regular Capital - Pre Business Case</v>
          </cell>
          <cell r="H567" t="str">
            <v>No Subfunction</v>
          </cell>
          <cell r="I567" t="str">
            <v>No Function</v>
          </cell>
          <cell r="J567" t="str">
            <v>No Driver</v>
          </cell>
          <cell r="K567" t="str">
            <v>SRV_ED</v>
          </cell>
          <cell r="L567" t="str">
            <v>JUR_ID</v>
          </cell>
          <cell r="M567" t="str">
            <v>Elec Distribution 360-373</v>
          </cell>
          <cell r="N567" t="str">
            <v>False</v>
          </cell>
          <cell r="O567" t="str">
            <v>Inactive</v>
          </cell>
          <cell r="P567" t="str">
            <v>ORG_J53</v>
          </cell>
        </row>
        <row r="568">
          <cell r="A568" t="str">
            <v>BI_AD202</v>
          </cell>
          <cell r="B568" t="str">
            <v>AD202</v>
          </cell>
          <cell r="C568" t="str">
            <v>BI_AD202 - Old Town 521 ID</v>
          </cell>
          <cell r="D568" t="str">
            <v>ER_2414</v>
          </cell>
          <cell r="E568" t="str">
            <v>2414</v>
          </cell>
          <cell r="F568" t="str">
            <v>ER_2414 - Sys-Dist Reliability-Improve Worst Fdrs</v>
          </cell>
          <cell r="G568" t="str">
            <v>Distribution System Enhancements</v>
          </cell>
          <cell r="H568" t="str">
            <v>T&amp;D Engineering</v>
          </cell>
          <cell r="I568" t="str">
            <v>T&amp;D</v>
          </cell>
          <cell r="J568" t="str">
            <v>Performance &amp; Capacity</v>
          </cell>
          <cell r="K568" t="str">
            <v>SRV_ED</v>
          </cell>
          <cell r="L568" t="str">
            <v>JUR_AN</v>
          </cell>
          <cell r="M568" t="str">
            <v>Elec Distribution 360-373</v>
          </cell>
          <cell r="N568" t="str">
            <v>True</v>
          </cell>
          <cell r="O568" t="str">
            <v>Inactive</v>
          </cell>
          <cell r="P568" t="str">
            <v>ORG_J53</v>
          </cell>
        </row>
        <row r="569">
          <cell r="A569" t="str">
            <v>BI_AD203</v>
          </cell>
          <cell r="B569" t="str">
            <v>AD203</v>
          </cell>
          <cell r="C569" t="str">
            <v>BI_AD203 - Bronx Sub</v>
          </cell>
          <cell r="D569" t="str">
            <v>ER_2204</v>
          </cell>
          <cell r="E569" t="str">
            <v>2204</v>
          </cell>
          <cell r="F569" t="str">
            <v>ER_2204 - Substation Rebuilds</v>
          </cell>
          <cell r="G569" t="str">
            <v>Substation - Station Rebuilds Program</v>
          </cell>
          <cell r="H569" t="str">
            <v>T&amp;D Engineering</v>
          </cell>
          <cell r="I569" t="str">
            <v>T&amp;D</v>
          </cell>
          <cell r="J569" t="str">
            <v>Asset Condition</v>
          </cell>
          <cell r="K569" t="str">
            <v>SRV_ED</v>
          </cell>
          <cell r="L569" t="str">
            <v>JUR_ID</v>
          </cell>
          <cell r="M569" t="str">
            <v>Elec Distribution 360-373</v>
          </cell>
          <cell r="N569" t="str">
            <v>True</v>
          </cell>
          <cell r="O569" t="str">
            <v>Active</v>
          </cell>
          <cell r="P569" t="str">
            <v>ORG_J53</v>
          </cell>
        </row>
        <row r="570">
          <cell r="A570" t="str">
            <v>BI_AD204</v>
          </cell>
          <cell r="B570" t="str">
            <v>AD204</v>
          </cell>
          <cell r="C570" t="str">
            <v>BI_AD204 - Bronx-Cabinet 115kV Reconduct/Rebuild: 2012 Distr</v>
          </cell>
          <cell r="D570" t="str">
            <v>ER_2423</v>
          </cell>
          <cell r="E570" t="str">
            <v>2423</v>
          </cell>
          <cell r="F570" t="str">
            <v>ER_2423 - System Transmission:Rebuild Condition</v>
          </cell>
          <cell r="G570" t="str">
            <v>Transmission Major Rebuild - Asset Condition</v>
          </cell>
          <cell r="H570" t="str">
            <v>T&amp;D Engineering</v>
          </cell>
          <cell r="I570" t="str">
            <v>T&amp;D</v>
          </cell>
          <cell r="J570" t="str">
            <v>Asset Condition</v>
          </cell>
          <cell r="K570" t="str">
            <v>SRV_ED</v>
          </cell>
          <cell r="L570" t="str">
            <v>JUR_AN</v>
          </cell>
          <cell r="M570" t="str">
            <v>Elec Transmission 350-359</v>
          </cell>
          <cell r="N570" t="str">
            <v>True</v>
          </cell>
          <cell r="O570" t="str">
            <v>Inactive</v>
          </cell>
          <cell r="P570" t="str">
            <v>ORG_L08</v>
          </cell>
        </row>
        <row r="571">
          <cell r="A571" t="str">
            <v>BI_AD301</v>
          </cell>
          <cell r="B571" t="str">
            <v>AD301</v>
          </cell>
          <cell r="C571" t="str">
            <v>BI_AD301 - Oldtown 722 - Transfer Tri-Pro Cedar to New Feeder</v>
          </cell>
          <cell r="D571" t="str">
            <v>ER_2213</v>
          </cell>
          <cell r="E571" t="str">
            <v>2213</v>
          </cell>
          <cell r="F571" t="str">
            <v>ER_2213 - Oldtown Substation Construction</v>
          </cell>
          <cell r="G571" t="str">
            <v>Regular Capital - Pre Business Case</v>
          </cell>
          <cell r="H571" t="str">
            <v>No Subfunction</v>
          </cell>
          <cell r="I571" t="str">
            <v>No Function</v>
          </cell>
          <cell r="J571" t="str">
            <v>No Driver</v>
          </cell>
          <cell r="K571" t="str">
            <v>SRV_ED</v>
          </cell>
          <cell r="L571" t="str">
            <v>JUR_ID</v>
          </cell>
          <cell r="M571" t="str">
            <v>Elec Distribution 360-373</v>
          </cell>
          <cell r="N571" t="str">
            <v>False</v>
          </cell>
          <cell r="O571" t="str">
            <v>Inactive</v>
          </cell>
          <cell r="P571" t="str">
            <v>ORG_J53</v>
          </cell>
        </row>
        <row r="572">
          <cell r="A572" t="str">
            <v>BI_AD302</v>
          </cell>
          <cell r="B572" t="str">
            <v>AD302</v>
          </cell>
          <cell r="C572" t="str">
            <v>BI_AD302 - Sandpoint Grid Modernization Project</v>
          </cell>
          <cell r="D572" t="str">
            <v>ER_2570</v>
          </cell>
          <cell r="E572" t="str">
            <v>2570</v>
          </cell>
          <cell r="F572" t="str">
            <v>ER_2570 - Sandpoint Grid Modernization Project</v>
          </cell>
          <cell r="G572" t="str">
            <v>Distribution Grid Modernization</v>
          </cell>
          <cell r="H572" t="str">
            <v>T&amp;D Operations</v>
          </cell>
          <cell r="I572" t="str">
            <v>T&amp;D</v>
          </cell>
          <cell r="J572" t="str">
            <v>Asset Condition</v>
          </cell>
          <cell r="K572" t="str">
            <v>SRV_ED</v>
          </cell>
          <cell r="L572" t="str">
            <v>JUR_ID</v>
          </cell>
          <cell r="M572" t="str">
            <v>Elec Distribution 360-373</v>
          </cell>
          <cell r="N572" t="str">
            <v>True</v>
          </cell>
          <cell r="O572" t="str">
            <v>Inactive</v>
          </cell>
          <cell r="P572" t="str">
            <v>ORG_T08</v>
          </cell>
        </row>
        <row r="573">
          <cell r="A573" t="str">
            <v>BI_AD303</v>
          </cell>
          <cell r="B573" t="str">
            <v>AD303</v>
          </cell>
          <cell r="C573" t="str">
            <v>BI_AD303 - Noxon Construction Sub - Distribution Integration</v>
          </cell>
          <cell r="D573" t="str">
            <v>ER_2572</v>
          </cell>
          <cell r="E573" t="str">
            <v>2572</v>
          </cell>
          <cell r="F573" t="str">
            <v>ER_2572 - Noxon Construction Sub - Minor Rebuild</v>
          </cell>
          <cell r="G573" t="str">
            <v>Substation - Station Rebuilds Program</v>
          </cell>
          <cell r="H573" t="str">
            <v>T&amp;D Engineering</v>
          </cell>
          <cell r="I573" t="str">
            <v>T&amp;D</v>
          </cell>
          <cell r="J573" t="str">
            <v>Asset Condition</v>
          </cell>
          <cell r="K573" t="str">
            <v>SRV_ED</v>
          </cell>
          <cell r="L573" t="str">
            <v>JUR_AN</v>
          </cell>
          <cell r="M573" t="str">
            <v>Elec Distribution 360-373</v>
          </cell>
          <cell r="N573" t="str">
            <v>True</v>
          </cell>
          <cell r="O573" t="str">
            <v>Inactive</v>
          </cell>
          <cell r="P573" t="str">
            <v>ORG_C51</v>
          </cell>
        </row>
        <row r="574">
          <cell r="A574" t="str">
            <v>BI_AD400</v>
          </cell>
          <cell r="B574" t="str">
            <v>AD400</v>
          </cell>
          <cell r="C574" t="str">
            <v>BI_AD400 - OLD 721 - create UG loop for Industrial Pk</v>
          </cell>
          <cell r="D574" t="str">
            <v>ER_2515</v>
          </cell>
          <cell r="E574" t="str">
            <v>2515</v>
          </cell>
          <cell r="F574" t="str">
            <v>ER_2515 - Distribution - CdA East &amp; North</v>
          </cell>
          <cell r="G574" t="str">
            <v>Distribution System Enhancements</v>
          </cell>
          <cell r="H574" t="str">
            <v>T&amp;D Engineering</v>
          </cell>
          <cell r="I574" t="str">
            <v>T&amp;D</v>
          </cell>
          <cell r="J574" t="str">
            <v>Performance &amp; Capacity</v>
          </cell>
          <cell r="K574" t="str">
            <v>SRV_ED</v>
          </cell>
          <cell r="L574" t="str">
            <v>JUR_ID</v>
          </cell>
          <cell r="M574" t="str">
            <v>Elec Distribution 360-373</v>
          </cell>
          <cell r="N574" t="str">
            <v>True</v>
          </cell>
          <cell r="O574" t="str">
            <v>Inactive</v>
          </cell>
          <cell r="P574" t="str">
            <v>ORG_C51</v>
          </cell>
        </row>
        <row r="575">
          <cell r="A575" t="str">
            <v>BI_AD401</v>
          </cell>
          <cell r="B575" t="str">
            <v>AD401</v>
          </cell>
          <cell r="C575" t="str">
            <v>BI_AD401 - SAG 741 - Recond Lignite 9200 ft</v>
          </cell>
          <cell r="D575" t="str">
            <v>ER_2515</v>
          </cell>
          <cell r="E575" t="str">
            <v>2515</v>
          </cell>
          <cell r="F575" t="str">
            <v>ER_2515 - Distribution - CdA East &amp; North</v>
          </cell>
          <cell r="G575" t="str">
            <v>Distribution System Enhancements</v>
          </cell>
          <cell r="H575" t="str">
            <v>T&amp;D Engineering</v>
          </cell>
          <cell r="I575" t="str">
            <v>T&amp;D</v>
          </cell>
          <cell r="J575" t="str">
            <v>Performance &amp; Capacity</v>
          </cell>
          <cell r="K575" t="str">
            <v>SRV_ED</v>
          </cell>
          <cell r="L575" t="str">
            <v>JUR_ID</v>
          </cell>
          <cell r="M575" t="str">
            <v>Elec Distribution 360-373</v>
          </cell>
          <cell r="N575" t="str">
            <v>True</v>
          </cell>
          <cell r="O575" t="str">
            <v>Inactive</v>
          </cell>
          <cell r="P575" t="str">
            <v>ORG_C51</v>
          </cell>
        </row>
        <row r="576">
          <cell r="A576" t="str">
            <v>BI_AD402</v>
          </cell>
          <cell r="B576" t="str">
            <v>AD402</v>
          </cell>
          <cell r="C576" t="str">
            <v>BI_AD402 - SPT 4S21 -River Xing &amp; Reloc at Sundowner</v>
          </cell>
          <cell r="D576" t="str">
            <v>ER_2515</v>
          </cell>
          <cell r="E576" t="str">
            <v>2515</v>
          </cell>
          <cell r="F576" t="str">
            <v>ER_2515 - Distribution - CdA East &amp; North</v>
          </cell>
          <cell r="G576" t="str">
            <v>Distribution System Enhancements</v>
          </cell>
          <cell r="H576" t="str">
            <v>T&amp;D Engineering</v>
          </cell>
          <cell r="I576" t="str">
            <v>T&amp;D</v>
          </cell>
          <cell r="J576" t="str">
            <v>Performance &amp; Capacity</v>
          </cell>
          <cell r="K576" t="str">
            <v>SRV_ED</v>
          </cell>
          <cell r="L576" t="str">
            <v>JUR_ID</v>
          </cell>
          <cell r="M576" t="str">
            <v>Elec Distribution 360-373</v>
          </cell>
          <cell r="N576" t="str">
            <v>True</v>
          </cell>
          <cell r="O576" t="str">
            <v>Inactive</v>
          </cell>
          <cell r="P576" t="str">
            <v>ORG_C51</v>
          </cell>
        </row>
        <row r="577">
          <cell r="A577" t="str">
            <v>BI_AD500</v>
          </cell>
          <cell r="B577" t="str">
            <v>AD500</v>
          </cell>
          <cell r="C577" t="str">
            <v>BI_AD500 - Sagle - const fdrs 741 &amp; 742</v>
          </cell>
          <cell r="D577" t="str">
            <v>ER_2239</v>
          </cell>
          <cell r="E577" t="str">
            <v>2239</v>
          </cell>
          <cell r="F577" t="str">
            <v>ER_2239 - Sagle 115 Sub</v>
          </cell>
          <cell r="G577" t="str">
            <v>Regular Capital - Pre Business Case</v>
          </cell>
          <cell r="H577" t="str">
            <v>No Subfunction</v>
          </cell>
          <cell r="I577" t="str">
            <v>No Function</v>
          </cell>
          <cell r="J577" t="str">
            <v>No Driver</v>
          </cell>
          <cell r="K577" t="str">
            <v>SRV_ED</v>
          </cell>
          <cell r="L577" t="str">
            <v>JUR_ID</v>
          </cell>
          <cell r="M577" t="str">
            <v>Elec Distribution 360-373</v>
          </cell>
          <cell r="N577" t="str">
            <v>True</v>
          </cell>
          <cell r="O577" t="str">
            <v>Inactive</v>
          </cell>
          <cell r="P577" t="str">
            <v>ORG_J53</v>
          </cell>
        </row>
        <row r="578">
          <cell r="A578" t="str">
            <v>BI_AD501</v>
          </cell>
          <cell r="B578" t="str">
            <v>AD501</v>
          </cell>
          <cell r="C578" t="str">
            <v>BI_AD501 - Pine St - conv to 21 kv</v>
          </cell>
          <cell r="D578" t="str">
            <v>ER_2313</v>
          </cell>
          <cell r="E578" t="str">
            <v>2313</v>
          </cell>
          <cell r="F578" t="str">
            <v>ER_2313 - Pine Street 2.5 Sub - Convert to 21 Sub</v>
          </cell>
          <cell r="G578" t="str">
            <v>Regular Capital - Pre Business Case</v>
          </cell>
          <cell r="H578" t="str">
            <v>No Subfunction</v>
          </cell>
          <cell r="I578" t="str">
            <v>No Function</v>
          </cell>
          <cell r="J578" t="str">
            <v>No Driver</v>
          </cell>
          <cell r="K578" t="str">
            <v>SRV_ED</v>
          </cell>
          <cell r="L578" t="str">
            <v>JUR_ID</v>
          </cell>
          <cell r="M578" t="str">
            <v>Elec Distribution 360-373</v>
          </cell>
          <cell r="N578" t="str">
            <v>True</v>
          </cell>
          <cell r="O578" t="str">
            <v>Inactive</v>
          </cell>
          <cell r="P578" t="str">
            <v>ORG_J53</v>
          </cell>
        </row>
        <row r="579">
          <cell r="A579" t="str">
            <v>BI_AD502</v>
          </cell>
          <cell r="B579" t="str">
            <v>AD502</v>
          </cell>
          <cell r="C579" t="str">
            <v>BI_AD502 - CKF711 Red Fir Ln conv to UG</v>
          </cell>
          <cell r="D579" t="str">
            <v>ER_2515</v>
          </cell>
          <cell r="E579" t="str">
            <v>2515</v>
          </cell>
          <cell r="F579" t="str">
            <v>ER_2515 - Distribution - CdA East &amp; North</v>
          </cell>
          <cell r="G579" t="str">
            <v>Distribution System Enhancements</v>
          </cell>
          <cell r="H579" t="str">
            <v>T&amp;D Engineering</v>
          </cell>
          <cell r="I579" t="str">
            <v>T&amp;D</v>
          </cell>
          <cell r="J579" t="str">
            <v>Performance &amp; Capacity</v>
          </cell>
          <cell r="K579" t="str">
            <v>SRV_ED</v>
          </cell>
          <cell r="L579" t="str">
            <v>JUR_ID</v>
          </cell>
          <cell r="M579" t="str">
            <v>Elec Distribution 360-373</v>
          </cell>
          <cell r="N579" t="str">
            <v>True</v>
          </cell>
          <cell r="O579" t="str">
            <v>Inactive</v>
          </cell>
          <cell r="P579" t="str">
            <v>ORG_C51</v>
          </cell>
        </row>
        <row r="580">
          <cell r="A580" t="str">
            <v>BI_AD503</v>
          </cell>
          <cell r="B580" t="str">
            <v>AD503</v>
          </cell>
          <cell r="C580" t="str">
            <v>BI_AD503 - Noxon Reactor Station - Install Distribution Svc</v>
          </cell>
          <cell r="D580" t="str">
            <v>ER_2532</v>
          </cell>
          <cell r="E580" t="str">
            <v>2532</v>
          </cell>
          <cell r="F580" t="str">
            <v>ER_2532 - Noxon 230 kV Substation - Rebuild</v>
          </cell>
          <cell r="G580" t="str">
            <v>Noxon Switchyard 230kV Breaker Replacement</v>
          </cell>
          <cell r="H580" t="str">
            <v>T&amp;D Engineering</v>
          </cell>
          <cell r="I580" t="str">
            <v>T&amp;D</v>
          </cell>
          <cell r="J580" t="str">
            <v>Mandatory &amp; Compliance</v>
          </cell>
          <cell r="K580" t="str">
            <v>SRV_ED</v>
          </cell>
          <cell r="L580" t="str">
            <v>JUR_AN</v>
          </cell>
          <cell r="M580" t="str">
            <v>Elec Transmission 350-359</v>
          </cell>
          <cell r="N580" t="str">
            <v>True</v>
          </cell>
          <cell r="O580" t="str">
            <v>Inactive</v>
          </cell>
          <cell r="P580" t="str">
            <v>ORG_M08</v>
          </cell>
        </row>
        <row r="581">
          <cell r="A581" t="str">
            <v>BI_AD504</v>
          </cell>
          <cell r="B581" t="str">
            <v>AD504</v>
          </cell>
          <cell r="C581" t="str">
            <v>BI_AD504 - SPT4S21:  Add (2) Viper Reclosers and Tie to Sagle</v>
          </cell>
          <cell r="D581" t="str">
            <v>ER_2515</v>
          </cell>
          <cell r="E581" t="str">
            <v>2515</v>
          </cell>
          <cell r="F581" t="str">
            <v>ER_2515 - Distribution - CdA East &amp; North</v>
          </cell>
          <cell r="G581" t="str">
            <v>Distribution System Enhancements</v>
          </cell>
          <cell r="H581" t="str">
            <v>T&amp;D Engineering</v>
          </cell>
          <cell r="I581" t="str">
            <v>T&amp;D</v>
          </cell>
          <cell r="J581" t="str">
            <v>Performance &amp; Capacity</v>
          </cell>
          <cell r="K581" t="str">
            <v>SRV_ED</v>
          </cell>
          <cell r="L581" t="str">
            <v>JUR_ID</v>
          </cell>
          <cell r="M581" t="str">
            <v>Elec Distribution 360-373</v>
          </cell>
          <cell r="N581" t="str">
            <v>True</v>
          </cell>
          <cell r="O581" t="str">
            <v>Inactive</v>
          </cell>
          <cell r="P581" t="str">
            <v>ORG_C51</v>
          </cell>
        </row>
        <row r="582">
          <cell r="A582" t="str">
            <v>BI_AD505</v>
          </cell>
          <cell r="B582" t="str">
            <v>AD505</v>
          </cell>
          <cell r="C582" t="str">
            <v>BI_AD505 - SPT4S23:  Reconductor 1.8 miles at Sandpoint Sub</v>
          </cell>
          <cell r="D582" t="str">
            <v>ER_2515</v>
          </cell>
          <cell r="E582" t="str">
            <v>2515</v>
          </cell>
          <cell r="F582" t="str">
            <v>ER_2515 - Distribution - CdA East &amp; North</v>
          </cell>
          <cell r="G582" t="str">
            <v>Distribution System Enhancements</v>
          </cell>
          <cell r="H582" t="str">
            <v>T&amp;D Engineering</v>
          </cell>
          <cell r="I582" t="str">
            <v>T&amp;D</v>
          </cell>
          <cell r="J582" t="str">
            <v>Performance &amp; Capacity</v>
          </cell>
          <cell r="K582" t="str">
            <v>SRV_ED</v>
          </cell>
          <cell r="L582" t="str">
            <v>JUR_ID</v>
          </cell>
          <cell r="M582" t="str">
            <v>Elec Distribution 360-373</v>
          </cell>
          <cell r="N582" t="str">
            <v>True</v>
          </cell>
          <cell r="O582" t="str">
            <v>Active</v>
          </cell>
          <cell r="P582" t="str">
            <v>ORG_C51</v>
          </cell>
        </row>
        <row r="583">
          <cell r="A583" t="str">
            <v>BI_AD600</v>
          </cell>
          <cell r="B583" t="str">
            <v>AD600</v>
          </cell>
          <cell r="C583" t="str">
            <v>BI_AD600 - SPT4S21-Reroute hvy tree area</v>
          </cell>
          <cell r="D583" t="str">
            <v>ER_2414</v>
          </cell>
          <cell r="E583" t="str">
            <v>2414</v>
          </cell>
          <cell r="F583" t="str">
            <v>ER_2414 - Sys-Dist Reliability-Improve Worst Fdrs</v>
          </cell>
          <cell r="G583" t="str">
            <v>Distribution System Enhancements</v>
          </cell>
          <cell r="H583" t="str">
            <v>T&amp;D Engineering</v>
          </cell>
          <cell r="I583" t="str">
            <v>T&amp;D</v>
          </cell>
          <cell r="J583" t="str">
            <v>Performance &amp; Capacity</v>
          </cell>
          <cell r="K583" t="str">
            <v>SRV_ED</v>
          </cell>
          <cell r="L583" t="str">
            <v>JUR_ID</v>
          </cell>
          <cell r="M583" t="str">
            <v>Elec Distribution 360-373</v>
          </cell>
          <cell r="N583" t="str">
            <v>True</v>
          </cell>
          <cell r="O583" t="str">
            <v>Inactive</v>
          </cell>
          <cell r="P583" t="str">
            <v>ORG_C51</v>
          </cell>
        </row>
        <row r="584">
          <cell r="A584" t="str">
            <v>BI_AD601</v>
          </cell>
          <cell r="B584" t="str">
            <v>AD601</v>
          </cell>
          <cell r="C584" t="str">
            <v>BI_AD601 - Priest River - Minor Rebuild - Distribution</v>
          </cell>
          <cell r="D584" t="str">
            <v>ER_2204</v>
          </cell>
          <cell r="E584" t="str">
            <v>2204</v>
          </cell>
          <cell r="F584" t="str">
            <v>ER_2204 - Substation Rebuilds</v>
          </cell>
          <cell r="G584" t="str">
            <v>Substation - Station Rebuilds Program</v>
          </cell>
          <cell r="H584" t="str">
            <v>T&amp;D Engineering</v>
          </cell>
          <cell r="I584" t="str">
            <v>T&amp;D</v>
          </cell>
          <cell r="J584" t="str">
            <v>Asset Condition</v>
          </cell>
          <cell r="K584" t="str">
            <v>SRV_ED</v>
          </cell>
          <cell r="L584" t="str">
            <v>JUR_ID</v>
          </cell>
          <cell r="M584" t="str">
            <v>Elec Distribution 360-373</v>
          </cell>
          <cell r="N584" t="str">
            <v>True</v>
          </cell>
          <cell r="O584" t="str">
            <v>Active</v>
          </cell>
          <cell r="P584" t="str">
            <v>ORG_M08</v>
          </cell>
        </row>
        <row r="585">
          <cell r="A585" t="str">
            <v>BI_AD700</v>
          </cell>
          <cell r="B585" t="str">
            <v>AD700</v>
          </cell>
          <cell r="C585" t="str">
            <v>BI_AD700 - SPT 4S22 Add Viper on Hospital Lateral</v>
          </cell>
          <cell r="D585" t="str">
            <v>ER_2515</v>
          </cell>
          <cell r="E585" t="str">
            <v>2515</v>
          </cell>
          <cell r="F585" t="str">
            <v>ER_2515 - Distribution - CdA East &amp; North</v>
          </cell>
          <cell r="G585" t="str">
            <v>Distribution System Enhancements</v>
          </cell>
          <cell r="H585" t="str">
            <v>T&amp;D Engineering</v>
          </cell>
          <cell r="I585" t="str">
            <v>T&amp;D</v>
          </cell>
          <cell r="J585" t="str">
            <v>Performance &amp; Capacity</v>
          </cell>
          <cell r="K585" t="str">
            <v>SRV_ED</v>
          </cell>
          <cell r="L585" t="str">
            <v>JUR_ID</v>
          </cell>
          <cell r="M585" t="str">
            <v>Elec Distribution 360-373</v>
          </cell>
          <cell r="N585" t="str">
            <v>True</v>
          </cell>
          <cell r="O585" t="str">
            <v>Inactive</v>
          </cell>
          <cell r="P585" t="str">
            <v>ORG_C51</v>
          </cell>
        </row>
        <row r="586">
          <cell r="A586" t="str">
            <v>BI_AD800</v>
          </cell>
          <cell r="B586" t="str">
            <v>AD800</v>
          </cell>
          <cell r="C586" t="str">
            <v>BI_AD800 - Sandpoint 4S23:  Add 2 DMS Reclosers</v>
          </cell>
          <cell r="D586" t="str">
            <v>ER_2515</v>
          </cell>
          <cell r="E586" t="str">
            <v>2515</v>
          </cell>
          <cell r="F586" t="str">
            <v>ER_2515 - Distribution - CdA East &amp; North</v>
          </cell>
          <cell r="G586" t="str">
            <v>Distribution System Enhancements</v>
          </cell>
          <cell r="H586" t="str">
            <v>T&amp;D Engineering</v>
          </cell>
          <cell r="I586" t="str">
            <v>T&amp;D</v>
          </cell>
          <cell r="J586" t="str">
            <v>Performance &amp; Capacity</v>
          </cell>
          <cell r="K586" t="str">
            <v>SRV_ED</v>
          </cell>
          <cell r="L586" t="str">
            <v>JUR_ID</v>
          </cell>
          <cell r="M586" t="str">
            <v>Elec Distribution 360-373</v>
          </cell>
          <cell r="N586" t="str">
            <v>True</v>
          </cell>
          <cell r="O586" t="str">
            <v>Active</v>
          </cell>
          <cell r="P586" t="str">
            <v>ORG_C51</v>
          </cell>
        </row>
        <row r="587">
          <cell r="A587" t="str">
            <v>BI_AD801</v>
          </cell>
          <cell r="B587" t="str">
            <v>AD801</v>
          </cell>
          <cell r="C587" t="str">
            <v>BI_AD801 - COT2402 - Sandspur Recloser</v>
          </cell>
          <cell r="D587" t="str">
            <v>ER_2516</v>
          </cell>
          <cell r="E587" t="str">
            <v>2516</v>
          </cell>
          <cell r="F587" t="str">
            <v>ER_2516 - Distribution - Pullman &amp; Lewis Clark</v>
          </cell>
          <cell r="G587" t="str">
            <v>Distribution System Enhancements</v>
          </cell>
          <cell r="H587" t="str">
            <v>T&amp;D Engineering</v>
          </cell>
          <cell r="I587" t="str">
            <v>T&amp;D</v>
          </cell>
          <cell r="J587" t="str">
            <v>Performance &amp; Capacity</v>
          </cell>
          <cell r="K587" t="str">
            <v>SRV_ED</v>
          </cell>
          <cell r="L587" t="str">
            <v>JUR_ID</v>
          </cell>
          <cell r="M587" t="str">
            <v>Elec Distribution 360-373</v>
          </cell>
          <cell r="N587" t="str">
            <v>True</v>
          </cell>
          <cell r="O587" t="str">
            <v>Active</v>
          </cell>
          <cell r="P587" t="str">
            <v>ORG_C51</v>
          </cell>
        </row>
        <row r="588">
          <cell r="A588" t="str">
            <v>BI_AD900</v>
          </cell>
          <cell r="B588" t="str">
            <v>AD900</v>
          </cell>
          <cell r="C588" t="str">
            <v>BI_AD900 - Old Town Distribution Reconductor</v>
          </cell>
          <cell r="D588" t="str">
            <v>ER_2515</v>
          </cell>
          <cell r="E588" t="str">
            <v>2515</v>
          </cell>
          <cell r="F588" t="str">
            <v>ER_2515 - Distribution - CdA East &amp; North</v>
          </cell>
          <cell r="G588" t="str">
            <v>Distribution System Enhancements</v>
          </cell>
          <cell r="H588" t="str">
            <v>T&amp;D Engineering</v>
          </cell>
          <cell r="I588" t="str">
            <v>T&amp;D</v>
          </cell>
          <cell r="J588" t="str">
            <v>Performance &amp; Capacity</v>
          </cell>
          <cell r="K588" t="str">
            <v>SRV_ED</v>
          </cell>
          <cell r="L588" t="str">
            <v>JUR_ID</v>
          </cell>
          <cell r="M588" t="str">
            <v>Elec Distribution 360-373</v>
          </cell>
          <cell r="N588" t="str">
            <v>True</v>
          </cell>
          <cell r="O588" t="str">
            <v>Inactive</v>
          </cell>
          <cell r="P588" t="str">
            <v>ORG_J53</v>
          </cell>
        </row>
        <row r="589">
          <cell r="A589" t="str">
            <v>BI_AD901</v>
          </cell>
          <cell r="B589" t="str">
            <v>AD901</v>
          </cell>
          <cell r="C589" t="str">
            <v>BI_AD901 - PRV 751 - Recond HWY 57</v>
          </cell>
          <cell r="D589" t="str">
            <v>ER_2515</v>
          </cell>
          <cell r="E589" t="str">
            <v>2515</v>
          </cell>
          <cell r="F589" t="str">
            <v>ER_2515 - Distribution - CdA East &amp; North</v>
          </cell>
          <cell r="G589" t="str">
            <v>Distribution System Enhancements</v>
          </cell>
          <cell r="H589" t="str">
            <v>T&amp;D Engineering</v>
          </cell>
          <cell r="I589" t="str">
            <v>T&amp;D</v>
          </cell>
          <cell r="J589" t="str">
            <v>Performance &amp; Capacity</v>
          </cell>
          <cell r="K589" t="str">
            <v>SRV_ED</v>
          </cell>
          <cell r="L589" t="str">
            <v>JUR_ID</v>
          </cell>
          <cell r="M589" t="str">
            <v>Elec Distribution 360-373</v>
          </cell>
          <cell r="N589" t="str">
            <v>True</v>
          </cell>
          <cell r="O589" t="str">
            <v>Active</v>
          </cell>
          <cell r="P589" t="str">
            <v>ORG_C51</v>
          </cell>
        </row>
        <row r="590">
          <cell r="A590" t="str">
            <v>BI_AD902</v>
          </cell>
          <cell r="B590" t="str">
            <v>AD902</v>
          </cell>
          <cell r="C590" t="str">
            <v>BI_AD902 - CKF 711 / ODN 732 Add 3 Vipers</v>
          </cell>
          <cell r="D590" t="str">
            <v>ER_2515</v>
          </cell>
          <cell r="E590" t="str">
            <v>2515</v>
          </cell>
          <cell r="F590" t="str">
            <v>ER_2515 - Distribution - CdA East &amp; North</v>
          </cell>
          <cell r="G590" t="str">
            <v>Distribution System Enhancements</v>
          </cell>
          <cell r="H590" t="str">
            <v>T&amp;D Engineering</v>
          </cell>
          <cell r="I590" t="str">
            <v>T&amp;D</v>
          </cell>
          <cell r="J590" t="str">
            <v>Performance &amp; Capacity</v>
          </cell>
          <cell r="K590" t="str">
            <v>SRV_ED</v>
          </cell>
          <cell r="L590" t="str">
            <v>JUR_ID</v>
          </cell>
          <cell r="M590" t="str">
            <v>Elec Distribution 360-373</v>
          </cell>
          <cell r="N590" t="str">
            <v>True</v>
          </cell>
          <cell r="O590" t="str">
            <v>Active</v>
          </cell>
          <cell r="P590" t="str">
            <v>ORG_C51</v>
          </cell>
        </row>
        <row r="591">
          <cell r="A591" t="str">
            <v>BI_AD990</v>
          </cell>
          <cell r="B591" t="str">
            <v>AD990</v>
          </cell>
          <cell r="C591" t="str">
            <v>BI_AD990 - Sandpoint Area - Dx Performance and Capacity</v>
          </cell>
          <cell r="D591" t="str">
            <v>ER_2515</v>
          </cell>
          <cell r="E591" t="str">
            <v>2515</v>
          </cell>
          <cell r="F591" t="str">
            <v>ER_2515 - Distribution - CdA East &amp; North</v>
          </cell>
          <cell r="G591" t="str">
            <v>Distribution System Enhancements</v>
          </cell>
          <cell r="H591" t="str">
            <v>T&amp;D Engineering</v>
          </cell>
          <cell r="I591" t="str">
            <v>T&amp;D</v>
          </cell>
          <cell r="J591" t="str">
            <v>Performance &amp; Capacity</v>
          </cell>
          <cell r="K591" t="str">
            <v>SRV_ED</v>
          </cell>
          <cell r="L591" t="str">
            <v>JUR_ID</v>
          </cell>
          <cell r="M591" t="str">
            <v>Elec Distribution 360-373</v>
          </cell>
          <cell r="N591" t="str">
            <v>False</v>
          </cell>
          <cell r="O591" t="str">
            <v>Active</v>
          </cell>
          <cell r="P591" t="str">
            <v>ORG_C51</v>
          </cell>
        </row>
        <row r="592">
          <cell r="A592" t="str">
            <v>BI_AG019</v>
          </cell>
          <cell r="B592" t="str">
            <v>AG019</v>
          </cell>
          <cell r="C592" t="str">
            <v>BI_AG019 - EIM Low Side Metering Upgrades - Generation</v>
          </cell>
          <cell r="D592" t="str">
            <v>ER_7141</v>
          </cell>
          <cell r="E592" t="str">
            <v>7141</v>
          </cell>
          <cell r="F592" t="str">
            <v>ER_7141 - Energy Imbalance Market</v>
          </cell>
          <cell r="G592" t="str">
            <v>Energy Imbalance Market</v>
          </cell>
          <cell r="H592" t="str">
            <v>Other Subfunction</v>
          </cell>
          <cell r="I592" t="str">
            <v>Other Function</v>
          </cell>
          <cell r="J592" t="str">
            <v>Performance &amp; Capacity</v>
          </cell>
          <cell r="K592" t="str">
            <v>SRV_ED</v>
          </cell>
          <cell r="L592" t="str">
            <v>JUR_AN</v>
          </cell>
          <cell r="M592" t="str">
            <v>Hydro 331-336</v>
          </cell>
          <cell r="N592" t="str">
            <v>True</v>
          </cell>
          <cell r="O592" t="str">
            <v>Active</v>
          </cell>
          <cell r="P592" t="str">
            <v>ORG_E55</v>
          </cell>
        </row>
        <row r="593">
          <cell r="A593" t="str">
            <v>BI_AG020</v>
          </cell>
          <cell r="B593" t="str">
            <v>AG020</v>
          </cell>
          <cell r="C593" t="str">
            <v>BI_AG020 - EIM High Side Metering Upgrades - Generation</v>
          </cell>
          <cell r="D593" t="str">
            <v>ER_7141</v>
          </cell>
          <cell r="E593" t="str">
            <v>7141</v>
          </cell>
          <cell r="F593" t="str">
            <v>ER_7141 - Energy Imbalance Market</v>
          </cell>
          <cell r="G593" t="str">
            <v>Energy Imbalance Market</v>
          </cell>
          <cell r="H593" t="str">
            <v>Other Subfunction</v>
          </cell>
          <cell r="I593" t="str">
            <v>Other Function</v>
          </cell>
          <cell r="J593" t="str">
            <v>Performance &amp; Capacity</v>
          </cell>
          <cell r="K593" t="str">
            <v>SRV_ED</v>
          </cell>
          <cell r="L593" t="str">
            <v>JUR_AN</v>
          </cell>
          <cell r="M593" t="str">
            <v>Hydro 331-336</v>
          </cell>
          <cell r="N593" t="str">
            <v>True</v>
          </cell>
          <cell r="O593" t="str">
            <v>Active</v>
          </cell>
          <cell r="P593" t="str">
            <v>ORG_E55</v>
          </cell>
        </row>
        <row r="594">
          <cell r="A594" t="str">
            <v>BI_AG021</v>
          </cell>
          <cell r="B594" t="str">
            <v>AG021</v>
          </cell>
          <cell r="C594" t="str">
            <v>BI_AG021 - EIM Control Upgrades - Generation</v>
          </cell>
          <cell r="D594" t="str">
            <v>ER_7141</v>
          </cell>
          <cell r="E594" t="str">
            <v>7141</v>
          </cell>
          <cell r="F594" t="str">
            <v>ER_7141 - Energy Imbalance Market</v>
          </cell>
          <cell r="G594" t="str">
            <v>Energy Imbalance Market</v>
          </cell>
          <cell r="H594" t="str">
            <v>Other Subfunction</v>
          </cell>
          <cell r="I594" t="str">
            <v>Other Function</v>
          </cell>
          <cell r="J594" t="str">
            <v>Performance &amp; Capacity</v>
          </cell>
          <cell r="K594" t="str">
            <v>SRV_ED</v>
          </cell>
          <cell r="L594" t="str">
            <v>JUR_AN</v>
          </cell>
          <cell r="M594" t="str">
            <v>Hydro 331-336</v>
          </cell>
          <cell r="N594" t="str">
            <v>True</v>
          </cell>
          <cell r="O594" t="str">
            <v>Active</v>
          </cell>
          <cell r="P594" t="str">
            <v>ORG_E55</v>
          </cell>
        </row>
        <row r="595">
          <cell r="A595" t="str">
            <v>BI_AG022</v>
          </cell>
          <cell r="B595" t="str">
            <v>AG022</v>
          </cell>
          <cell r="C595" t="str">
            <v>BI_AG022 - Generation Masonry Building Rehabilitation</v>
          </cell>
          <cell r="D595" t="str">
            <v>ER_4005</v>
          </cell>
          <cell r="E595" t="str">
            <v>4005</v>
          </cell>
          <cell r="F595" t="str">
            <v>ER_4005 - Generation Masonry Building Rehabilitation</v>
          </cell>
          <cell r="G595" t="str">
            <v>Generation Masonry Building Rehabilitation</v>
          </cell>
          <cell r="H595" t="str">
            <v>Generation Subfunction</v>
          </cell>
          <cell r="I595" t="str">
            <v>Generation Function</v>
          </cell>
          <cell r="J595" t="str">
            <v>Asset Condition</v>
          </cell>
          <cell r="K595" t="str">
            <v>SRV_ED</v>
          </cell>
          <cell r="L595" t="str">
            <v>JUR_AN</v>
          </cell>
          <cell r="M595" t="str">
            <v>Facilities 390-391</v>
          </cell>
          <cell r="N595" t="str">
            <v>True</v>
          </cell>
          <cell r="O595" t="str">
            <v>Active</v>
          </cell>
          <cell r="P595" t="str">
            <v>ORG_C07</v>
          </cell>
        </row>
        <row r="596">
          <cell r="A596" t="str">
            <v>BI_AG101</v>
          </cell>
          <cell r="B596" t="str">
            <v>AG101</v>
          </cell>
          <cell r="C596" t="str">
            <v>BI_AG101 - CF Lic / Compliance Projects</v>
          </cell>
          <cell r="D596" t="str">
            <v>ER_6100</v>
          </cell>
          <cell r="E596" t="str">
            <v>6100</v>
          </cell>
          <cell r="F596" t="str">
            <v>ER_6100 - Clark Fork License/Compliance</v>
          </cell>
          <cell r="G596" t="str">
            <v>Clark Fork Settlement Agreement</v>
          </cell>
          <cell r="H596" t="str">
            <v>Environmental Subfunction</v>
          </cell>
          <cell r="I596" t="str">
            <v>Environmental</v>
          </cell>
          <cell r="J596" t="str">
            <v>Mandatory &amp; Compliance</v>
          </cell>
          <cell r="K596" t="str">
            <v>SRV_ED</v>
          </cell>
          <cell r="L596" t="str">
            <v>JUR_AN</v>
          </cell>
          <cell r="M596" t="str">
            <v>Hydro 331-336</v>
          </cell>
          <cell r="N596" t="str">
            <v>True</v>
          </cell>
          <cell r="O596" t="str">
            <v>Active</v>
          </cell>
          <cell r="P596" t="str">
            <v>ORG_B04</v>
          </cell>
        </row>
        <row r="597">
          <cell r="A597" t="str">
            <v>BI_AG102</v>
          </cell>
          <cell r="B597" t="str">
            <v>AG102</v>
          </cell>
          <cell r="C597" t="str">
            <v>BI_AG102 - Base Hydro</v>
          </cell>
          <cell r="D597" t="str">
            <v>ER_4147</v>
          </cell>
          <cell r="E597" t="str">
            <v>4147</v>
          </cell>
          <cell r="F597" t="str">
            <v>ER_4147 - Base Hydro</v>
          </cell>
          <cell r="G597" t="str">
            <v>Base Load Hydro</v>
          </cell>
          <cell r="H597" t="str">
            <v>Generation Subfunction</v>
          </cell>
          <cell r="I597" t="str">
            <v>Generation Function</v>
          </cell>
          <cell r="J597" t="str">
            <v>Asset Condition</v>
          </cell>
          <cell r="K597" t="str">
            <v>SRV_ED</v>
          </cell>
          <cell r="L597" t="str">
            <v>JUR_AN</v>
          </cell>
          <cell r="M597" t="str">
            <v>Hydro 331-336</v>
          </cell>
          <cell r="N597" t="str">
            <v>True</v>
          </cell>
          <cell r="O597" t="str">
            <v>Active</v>
          </cell>
          <cell r="P597" t="str">
            <v>ORG_C07</v>
          </cell>
        </row>
        <row r="598">
          <cell r="A598" t="str">
            <v>BI_AG103</v>
          </cell>
          <cell r="B598" t="str">
            <v>AG103</v>
          </cell>
          <cell r="C598" t="str">
            <v>BI_AG103 - Regulating Hydro</v>
          </cell>
          <cell r="D598" t="str">
            <v>ER_4148</v>
          </cell>
          <cell r="E598" t="str">
            <v>4148</v>
          </cell>
          <cell r="F598" t="str">
            <v>ER_4148 - Regulating Hydro</v>
          </cell>
          <cell r="G598" t="str">
            <v>Regulating Hydro</v>
          </cell>
          <cell r="H598" t="str">
            <v>Generation Subfunction</v>
          </cell>
          <cell r="I598" t="str">
            <v>Generation Function</v>
          </cell>
          <cell r="J598" t="str">
            <v>Asset Condition</v>
          </cell>
          <cell r="K598" t="str">
            <v>SRV_ED</v>
          </cell>
          <cell r="L598" t="str">
            <v>JUR_AN</v>
          </cell>
          <cell r="M598" t="str">
            <v>Hydro 331-336</v>
          </cell>
          <cell r="N598" t="str">
            <v>True</v>
          </cell>
          <cell r="O598" t="str">
            <v>Active</v>
          </cell>
          <cell r="P598" t="str">
            <v>ORG_L07</v>
          </cell>
        </row>
        <row r="599">
          <cell r="A599" t="str">
            <v>BI_AG104</v>
          </cell>
          <cell r="B599" t="str">
            <v>AG104</v>
          </cell>
          <cell r="C599" t="str">
            <v>BI_AG104 - Kettle Falls Generating Station &amp; Combustion Turbine</v>
          </cell>
          <cell r="D599" t="str">
            <v>ER_4149</v>
          </cell>
          <cell r="E599" t="str">
            <v>4149</v>
          </cell>
          <cell r="F599" t="str">
            <v>ER_4149 - Base Load Thermal</v>
          </cell>
          <cell r="G599" t="str">
            <v>Base Load Thermal Program</v>
          </cell>
          <cell r="H599" t="str">
            <v>Generation Subfunction</v>
          </cell>
          <cell r="I599" t="str">
            <v>Generation Function</v>
          </cell>
          <cell r="J599" t="str">
            <v>Failed Plant &amp; Operations</v>
          </cell>
          <cell r="K599" t="str">
            <v>SRV_ED</v>
          </cell>
          <cell r="L599" t="str">
            <v>JUR_AN</v>
          </cell>
          <cell r="M599" t="str">
            <v>Other Elec Production / Turbines 340-346</v>
          </cell>
          <cell r="N599" t="str">
            <v>True</v>
          </cell>
          <cell r="O599" t="str">
            <v>Active</v>
          </cell>
          <cell r="P599" t="str">
            <v>ORG_K07</v>
          </cell>
        </row>
        <row r="600">
          <cell r="A600" t="str">
            <v>BI_AG105</v>
          </cell>
          <cell r="B600" t="str">
            <v>AG105</v>
          </cell>
          <cell r="C600" t="str">
            <v>BI_AG105 - Colstrip Units #3 &amp; #4</v>
          </cell>
          <cell r="D600" t="str">
            <v>ER_4149</v>
          </cell>
          <cell r="E600" t="str">
            <v>4149</v>
          </cell>
          <cell r="F600" t="str">
            <v>ER_4149 - Base Load Thermal</v>
          </cell>
          <cell r="G600" t="str">
            <v>Base Load Thermal Program</v>
          </cell>
          <cell r="H600" t="str">
            <v>Generation Subfunction</v>
          </cell>
          <cell r="I600" t="str">
            <v>Generation Function</v>
          </cell>
          <cell r="J600" t="str">
            <v>Failed Plant &amp; Operations</v>
          </cell>
          <cell r="K600" t="str">
            <v>SRV_ED</v>
          </cell>
          <cell r="L600" t="str">
            <v>JUR_AN</v>
          </cell>
          <cell r="M600" t="str">
            <v>Other Elec Production / Turbines 340-346</v>
          </cell>
          <cell r="N600" t="str">
            <v>False</v>
          </cell>
          <cell r="O600" t="str">
            <v>Active</v>
          </cell>
          <cell r="P600" t="str">
            <v>ORG_N06</v>
          </cell>
        </row>
        <row r="601">
          <cell r="A601" t="str">
            <v>BI_AG106</v>
          </cell>
          <cell r="B601" t="str">
            <v>AG106</v>
          </cell>
          <cell r="C601" t="str">
            <v>BI_AG106 - Coyote Springs 2</v>
          </cell>
          <cell r="D601" t="str">
            <v>ER_4149</v>
          </cell>
          <cell r="E601" t="str">
            <v>4149</v>
          </cell>
          <cell r="F601" t="str">
            <v>ER_4149 - Base Load Thermal</v>
          </cell>
          <cell r="G601" t="str">
            <v>Base Load Thermal Program</v>
          </cell>
          <cell r="H601" t="str">
            <v>Generation Subfunction</v>
          </cell>
          <cell r="I601" t="str">
            <v>Generation Function</v>
          </cell>
          <cell r="J601" t="str">
            <v>Failed Plant &amp; Operations</v>
          </cell>
          <cell r="K601" t="str">
            <v>SRV_ED</v>
          </cell>
          <cell r="L601" t="str">
            <v>JUR_AN</v>
          </cell>
          <cell r="M601" t="str">
            <v>Other Elec Production / Turbines 340-346</v>
          </cell>
          <cell r="N601" t="str">
            <v>True</v>
          </cell>
          <cell r="O601" t="str">
            <v>Active</v>
          </cell>
          <cell r="P601" t="str">
            <v>ORG_C06</v>
          </cell>
        </row>
        <row r="602">
          <cell r="A602" t="str">
            <v>BI_AG107</v>
          </cell>
          <cell r="B602" t="str">
            <v>AG107</v>
          </cell>
          <cell r="C602" t="str">
            <v>BI_AG107 - Lancaster</v>
          </cell>
          <cell r="D602" t="str">
            <v>ER_4149</v>
          </cell>
          <cell r="E602" t="str">
            <v>4149</v>
          </cell>
          <cell r="F602" t="str">
            <v>ER_4149 - Base Load Thermal</v>
          </cell>
          <cell r="G602" t="str">
            <v>Base Load Thermal Program</v>
          </cell>
          <cell r="H602" t="str">
            <v>Generation Subfunction</v>
          </cell>
          <cell r="I602" t="str">
            <v>Generation Function</v>
          </cell>
          <cell r="J602" t="str">
            <v>Failed Plant &amp; Operations</v>
          </cell>
          <cell r="K602" t="str">
            <v>SRV_ED</v>
          </cell>
          <cell r="L602" t="str">
            <v>JUR_AN</v>
          </cell>
          <cell r="M602" t="str">
            <v>Other Elec Production / Turbines 340-346</v>
          </cell>
          <cell r="N602" t="str">
            <v>True</v>
          </cell>
          <cell r="O602" t="str">
            <v>Active</v>
          </cell>
          <cell r="P602" t="str">
            <v>ORG_E55</v>
          </cell>
        </row>
        <row r="603">
          <cell r="A603" t="str">
            <v>BI_AG108</v>
          </cell>
          <cell r="B603" t="str">
            <v>AG108</v>
          </cell>
          <cell r="C603" t="str">
            <v>BI_AG108 - Peaking Generation</v>
          </cell>
          <cell r="D603" t="str">
            <v>ER_4150</v>
          </cell>
          <cell r="E603" t="str">
            <v>4150</v>
          </cell>
          <cell r="F603" t="str">
            <v>ER_4150 - Peaking Generation</v>
          </cell>
          <cell r="G603" t="str">
            <v>Peaking Generation Business Case</v>
          </cell>
          <cell r="H603" t="str">
            <v>Generation Subfunction</v>
          </cell>
          <cell r="I603" t="str">
            <v>Generation Function</v>
          </cell>
          <cell r="J603" t="str">
            <v>Failed Plant &amp; Operations</v>
          </cell>
          <cell r="K603" t="str">
            <v>SRV_ED</v>
          </cell>
          <cell r="L603" t="str">
            <v>JUR_AN</v>
          </cell>
          <cell r="M603" t="str">
            <v>Other Elec Production / Turbines 340-346</v>
          </cell>
          <cell r="N603" t="str">
            <v>True</v>
          </cell>
          <cell r="O603" t="str">
            <v>Active</v>
          </cell>
          <cell r="P603" t="str">
            <v>ORG_T07</v>
          </cell>
        </row>
        <row r="604">
          <cell r="A604" t="str">
            <v>BI_AG109</v>
          </cell>
          <cell r="B604" t="str">
            <v>AG109</v>
          </cell>
          <cell r="C604" t="str">
            <v>BI_AG109 - KF Develop New River Wells</v>
          </cell>
          <cell r="D604" t="str">
            <v>ER_4151</v>
          </cell>
          <cell r="E604" t="str">
            <v>4151</v>
          </cell>
          <cell r="F604" t="str">
            <v>ER_4151 - Kettle Falls Develop New River Wells</v>
          </cell>
          <cell r="G604" t="str">
            <v>Kettle Falls Water Supply</v>
          </cell>
          <cell r="H604" t="str">
            <v>Generation Subfunction</v>
          </cell>
          <cell r="I604" t="str">
            <v>Generation Function</v>
          </cell>
          <cell r="J604" t="str">
            <v>No Driver</v>
          </cell>
          <cell r="K604" t="str">
            <v>SRV_ED</v>
          </cell>
          <cell r="L604" t="str">
            <v>JUR_AN</v>
          </cell>
          <cell r="M604" t="str">
            <v>Thermal 311-316</v>
          </cell>
          <cell r="N604" t="str">
            <v>True</v>
          </cell>
          <cell r="O604" t="str">
            <v>Inactive</v>
          </cell>
          <cell r="P604" t="str">
            <v>ORG_E07</v>
          </cell>
        </row>
        <row r="605">
          <cell r="A605" t="str">
            <v>BI_AG110</v>
          </cell>
          <cell r="B605" t="str">
            <v>AG110</v>
          </cell>
          <cell r="C605" t="str">
            <v>BI_AG110 - Future Hydro Capital Projects</v>
          </cell>
          <cell r="D605" t="str">
            <v>ER_4155</v>
          </cell>
          <cell r="E605" t="str">
            <v>4155</v>
          </cell>
          <cell r="F605" t="str">
            <v>ER_4155 - Future Hydro Capital Projects</v>
          </cell>
          <cell r="G605" t="str">
            <v>Regular Capital - Pre Business Case</v>
          </cell>
          <cell r="H605" t="str">
            <v>No Subfunction</v>
          </cell>
          <cell r="I605" t="str">
            <v>No Function</v>
          </cell>
          <cell r="J605" t="str">
            <v>No Driver</v>
          </cell>
          <cell r="K605" t="str">
            <v>SRV_ED</v>
          </cell>
          <cell r="L605" t="str">
            <v>JUR_AN</v>
          </cell>
          <cell r="M605" t="str">
            <v>Hydro 331-336</v>
          </cell>
          <cell r="N605" t="str">
            <v>True</v>
          </cell>
          <cell r="O605" t="str">
            <v>Inactive</v>
          </cell>
          <cell r="P605" t="str">
            <v>ORG_E07</v>
          </cell>
        </row>
        <row r="606">
          <cell r="A606" t="str">
            <v>BI_AG111</v>
          </cell>
          <cell r="B606" t="str">
            <v>AG111</v>
          </cell>
          <cell r="C606" t="str">
            <v>BI_AG111 - Future Steam Capital Projects</v>
          </cell>
          <cell r="D606" t="str">
            <v>ER_4156</v>
          </cell>
          <cell r="E606" t="str">
            <v>4156</v>
          </cell>
          <cell r="F606" t="str">
            <v>ER_4156 - Future Steam Capital Projects</v>
          </cell>
          <cell r="G606" t="str">
            <v>Regular Capital - Pre Business Case</v>
          </cell>
          <cell r="H606" t="str">
            <v>No Subfunction</v>
          </cell>
          <cell r="I606" t="str">
            <v>No Function</v>
          </cell>
          <cell r="J606" t="str">
            <v>No Driver</v>
          </cell>
          <cell r="K606" t="str">
            <v>SRV_ED</v>
          </cell>
          <cell r="L606" t="str">
            <v>JUR_AN</v>
          </cell>
          <cell r="M606" t="str">
            <v>Other Elec Production / Turbines 340-346</v>
          </cell>
          <cell r="N606" t="str">
            <v>True</v>
          </cell>
          <cell r="O606" t="str">
            <v>Inactive</v>
          </cell>
          <cell r="P606" t="str">
            <v>ORG_E07</v>
          </cell>
        </row>
        <row r="607">
          <cell r="A607" t="str">
            <v>BI_AG112</v>
          </cell>
          <cell r="B607" t="str">
            <v>AG112</v>
          </cell>
          <cell r="C607" t="str">
            <v>BI_AG112 - Future Thermal Capital Projects</v>
          </cell>
          <cell r="D607" t="str">
            <v>ER_4157</v>
          </cell>
          <cell r="E607" t="str">
            <v>4157</v>
          </cell>
          <cell r="F607" t="str">
            <v>ER_4157 - Future Thermal Capital Projects</v>
          </cell>
          <cell r="G607" t="str">
            <v>Regular Capital - Pre Business Case</v>
          </cell>
          <cell r="H607" t="str">
            <v>No Subfunction</v>
          </cell>
          <cell r="I607" t="str">
            <v>No Function</v>
          </cell>
          <cell r="J607" t="str">
            <v>No Driver</v>
          </cell>
          <cell r="K607" t="str">
            <v>SRV_ED</v>
          </cell>
          <cell r="L607" t="str">
            <v>JUR_AN</v>
          </cell>
          <cell r="M607" t="str">
            <v>Thermal 311-316</v>
          </cell>
          <cell r="N607" t="str">
            <v>True</v>
          </cell>
          <cell r="O607" t="str">
            <v>Inactive</v>
          </cell>
          <cell r="P607" t="str">
            <v>ORG_E07</v>
          </cell>
        </row>
        <row r="608">
          <cell r="A608" t="str">
            <v>BI_AG113</v>
          </cell>
          <cell r="B608" t="str">
            <v>AG113</v>
          </cell>
          <cell r="C608" t="str">
            <v>BI_AG113 - D10TQ Caterpillar Tractor</v>
          </cell>
          <cell r="D608" t="str">
            <v>ER_4158</v>
          </cell>
          <cell r="E608" t="str">
            <v>4158</v>
          </cell>
          <cell r="F608" t="str">
            <v>ER_4158 - Purchase D10TQ Caterpillar Tractor</v>
          </cell>
          <cell r="G608" t="str">
            <v>Regular Capital - Pre Business Case</v>
          </cell>
          <cell r="H608" t="str">
            <v>No Subfunction</v>
          </cell>
          <cell r="I608" t="str">
            <v>No Function</v>
          </cell>
          <cell r="J608" t="str">
            <v>No Driver</v>
          </cell>
          <cell r="K608" t="str">
            <v>SRV_ED</v>
          </cell>
          <cell r="L608" t="str">
            <v>JUR_AN</v>
          </cell>
          <cell r="M608" t="str">
            <v>Other Elec Production / Turbines 340-346</v>
          </cell>
          <cell r="N608" t="str">
            <v>False</v>
          </cell>
          <cell r="O608" t="str">
            <v>Inactive</v>
          </cell>
          <cell r="P608" t="str">
            <v>ORG_E07</v>
          </cell>
        </row>
        <row r="609">
          <cell r="A609" t="str">
            <v>BI_AG200</v>
          </cell>
          <cell r="B609" t="str">
            <v>AG200</v>
          </cell>
          <cell r="C609" t="str">
            <v>BI_AG200 - Cash to Capital Deferral</v>
          </cell>
          <cell r="D609" t="str">
            <v>ER_4149</v>
          </cell>
          <cell r="E609" t="str">
            <v>4149</v>
          </cell>
          <cell r="F609" t="str">
            <v>ER_4149 - Base Load Thermal</v>
          </cell>
          <cell r="G609" t="str">
            <v>Base Load Thermal Program</v>
          </cell>
          <cell r="H609" t="str">
            <v>Generation Subfunction</v>
          </cell>
          <cell r="I609" t="str">
            <v>Generation Function</v>
          </cell>
          <cell r="J609" t="str">
            <v>Failed Plant &amp; Operations</v>
          </cell>
          <cell r="K609" t="str">
            <v>SRV_ED</v>
          </cell>
          <cell r="L609" t="str">
            <v>JUR_AN</v>
          </cell>
          <cell r="M609" t="str">
            <v>Other Elec Production / Turbines 340-346</v>
          </cell>
          <cell r="N609" t="str">
            <v>False</v>
          </cell>
          <cell r="O609" t="str">
            <v>Active</v>
          </cell>
          <cell r="P609" t="str">
            <v>ORG_C06</v>
          </cell>
        </row>
        <row r="610">
          <cell r="A610" t="str">
            <v>BI_AG201</v>
          </cell>
          <cell r="B610" t="str">
            <v>AG201</v>
          </cell>
          <cell r="C610" t="str">
            <v>BI_AG201 - Avista/PGE Shared Capital</v>
          </cell>
          <cell r="D610" t="str">
            <v>ER_4149</v>
          </cell>
          <cell r="E610" t="str">
            <v>4149</v>
          </cell>
          <cell r="F610" t="str">
            <v>ER_4149 - Base Load Thermal</v>
          </cell>
          <cell r="G610" t="str">
            <v>Base Load Thermal Program</v>
          </cell>
          <cell r="H610" t="str">
            <v>Generation Subfunction</v>
          </cell>
          <cell r="I610" t="str">
            <v>Generation Function</v>
          </cell>
          <cell r="J610" t="str">
            <v>Failed Plant &amp; Operations</v>
          </cell>
          <cell r="K610" t="str">
            <v>SRV_ED</v>
          </cell>
          <cell r="L610" t="str">
            <v>JUR_AN</v>
          </cell>
          <cell r="M610" t="str">
            <v>Other Elec Production / Turbines 340-346</v>
          </cell>
          <cell r="N610" t="str">
            <v>False</v>
          </cell>
          <cell r="O610" t="str">
            <v>Active</v>
          </cell>
          <cell r="P610" t="str">
            <v>ORG_C06</v>
          </cell>
        </row>
        <row r="611">
          <cell r="A611" t="str">
            <v>BI_AG202</v>
          </cell>
          <cell r="B611" t="str">
            <v>AG202</v>
          </cell>
          <cell r="C611" t="str">
            <v>BI_AG202 - Electric Shp 5 Ton Bridge Crane Replacement</v>
          </cell>
          <cell r="D611" t="str">
            <v>ER_4160</v>
          </cell>
          <cell r="E611" t="str">
            <v>4160</v>
          </cell>
          <cell r="F611" t="str">
            <v>ER_4160 - GPSS Electric Shp 5 Ton Crane Replacement</v>
          </cell>
          <cell r="G611" t="str">
            <v>Regular Capital - Pre Business Case</v>
          </cell>
          <cell r="H611" t="str">
            <v>No Subfunction</v>
          </cell>
          <cell r="I611" t="str">
            <v>No Function</v>
          </cell>
          <cell r="J611" t="str">
            <v>No Driver</v>
          </cell>
          <cell r="K611" t="str">
            <v>SRV_ED</v>
          </cell>
          <cell r="L611" t="str">
            <v>JUR_AN</v>
          </cell>
          <cell r="M611" t="str">
            <v>General 5yr 389 / 393-395 / 397-398</v>
          </cell>
          <cell r="N611" t="str">
            <v>True</v>
          </cell>
          <cell r="O611" t="str">
            <v>Inactive</v>
          </cell>
          <cell r="P611" t="str">
            <v>ORG_E07</v>
          </cell>
        </row>
        <row r="612">
          <cell r="A612" t="str">
            <v>BI_AG300</v>
          </cell>
          <cell r="B612" t="str">
            <v>AG300</v>
          </cell>
          <cell r="C612" t="str">
            <v>BI_AG300 - Mechanical Shop 3 Ton Crane</v>
          </cell>
          <cell r="D612" t="str">
            <v>ER_4165</v>
          </cell>
          <cell r="E612" t="str">
            <v>4165</v>
          </cell>
          <cell r="F612" t="str">
            <v>ER_4165 - Mechanical Shop 3 Ton Crane</v>
          </cell>
          <cell r="G612" t="str">
            <v>3 Ton Mechanical Shop Crane</v>
          </cell>
          <cell r="H612" t="str">
            <v>Generation Subfunction</v>
          </cell>
          <cell r="I612" t="str">
            <v>Generation Function</v>
          </cell>
          <cell r="J612" t="str">
            <v>No Driver</v>
          </cell>
          <cell r="K612" t="str">
            <v>SRV_ED</v>
          </cell>
          <cell r="L612" t="str">
            <v>JUR_AN</v>
          </cell>
          <cell r="M612" t="str">
            <v>General 5yr 389 / 393-395 / 397-398</v>
          </cell>
          <cell r="N612" t="str">
            <v>True</v>
          </cell>
          <cell r="O612" t="str">
            <v>Inactive</v>
          </cell>
          <cell r="P612" t="str">
            <v>ORG_E07</v>
          </cell>
        </row>
        <row r="613">
          <cell r="A613" t="str">
            <v>BI_AG301</v>
          </cell>
          <cell r="B613" t="str">
            <v>AG301</v>
          </cell>
          <cell r="C613" t="str">
            <v>BI_AG301 - Generation Hydro Plant Annunciation Systems</v>
          </cell>
          <cell r="D613" t="str">
            <v>ER_4229</v>
          </cell>
          <cell r="E613" t="str">
            <v>4229</v>
          </cell>
          <cell r="F613" t="str">
            <v>ER_4229 - Generation Plant Annunciation Systems</v>
          </cell>
          <cell r="G613" t="str">
            <v>Generation Plant Annunciation Systems</v>
          </cell>
          <cell r="H613" t="str">
            <v>Generation Subfunction</v>
          </cell>
          <cell r="I613" t="str">
            <v>Generation Function</v>
          </cell>
          <cell r="J613" t="str">
            <v>Performance &amp; Capacity</v>
          </cell>
          <cell r="K613" t="str">
            <v>SRV_ED</v>
          </cell>
          <cell r="L613" t="str">
            <v>JUR_AN</v>
          </cell>
          <cell r="M613" t="str">
            <v>Hydro 331-336</v>
          </cell>
          <cell r="N613" t="str">
            <v>True</v>
          </cell>
          <cell r="O613" t="str">
            <v>Active</v>
          </cell>
          <cell r="P613" t="str">
            <v>ORG_R07</v>
          </cell>
        </row>
        <row r="614">
          <cell r="A614" t="str">
            <v>BI_AG302</v>
          </cell>
          <cell r="B614" t="str">
            <v>AG302</v>
          </cell>
          <cell r="C614" t="str">
            <v>BI_AG302 - Generation Thermal Plant Annunciation Systems</v>
          </cell>
          <cell r="D614" t="str">
            <v>ER_4229</v>
          </cell>
          <cell r="E614" t="str">
            <v>4229</v>
          </cell>
          <cell r="F614" t="str">
            <v>ER_4229 - Generation Plant Annunciation Systems</v>
          </cell>
          <cell r="G614" t="str">
            <v>Generation Plant Annunciation Systems</v>
          </cell>
          <cell r="H614" t="str">
            <v>Generation Subfunction</v>
          </cell>
          <cell r="I614" t="str">
            <v>Generation Function</v>
          </cell>
          <cell r="J614" t="str">
            <v>Performance &amp; Capacity</v>
          </cell>
          <cell r="K614" t="str">
            <v>SRV_ED</v>
          </cell>
          <cell r="L614" t="str">
            <v>JUR_AN</v>
          </cell>
          <cell r="M614" t="str">
            <v>Thermal 311-316</v>
          </cell>
          <cell r="N614" t="str">
            <v>True</v>
          </cell>
          <cell r="O614" t="str">
            <v>Active</v>
          </cell>
          <cell r="P614" t="str">
            <v>ORG_R07</v>
          </cell>
        </row>
        <row r="615">
          <cell r="A615" t="str">
            <v>BI_AG303</v>
          </cell>
          <cell r="B615" t="str">
            <v>AG303</v>
          </cell>
          <cell r="C615" t="str">
            <v>BI_AG303 - Generation Hydro Protection Upgrades</v>
          </cell>
          <cell r="D615" t="str">
            <v>ER_4230</v>
          </cell>
          <cell r="E615" t="str">
            <v>4230</v>
          </cell>
          <cell r="F615" t="str">
            <v>ER_4230 - Generation Protection Upgrades</v>
          </cell>
          <cell r="G615" t="str">
            <v>Generation Protection Upgrades</v>
          </cell>
          <cell r="H615" t="str">
            <v>Generation Subfunction</v>
          </cell>
          <cell r="I615" t="str">
            <v>Generation Function</v>
          </cell>
          <cell r="J615" t="str">
            <v>Asset Condition</v>
          </cell>
          <cell r="K615" t="str">
            <v>SRV_ED</v>
          </cell>
          <cell r="L615" t="str">
            <v>JUR_AN</v>
          </cell>
          <cell r="M615" t="str">
            <v>Hydro 331-336</v>
          </cell>
          <cell r="N615" t="str">
            <v>True</v>
          </cell>
          <cell r="O615" t="str">
            <v>Active</v>
          </cell>
          <cell r="P615" t="str">
            <v>ORG_R07</v>
          </cell>
        </row>
        <row r="616">
          <cell r="A616" t="str">
            <v>BI_AG304</v>
          </cell>
          <cell r="B616" t="str">
            <v>AG304</v>
          </cell>
          <cell r="C616" t="str">
            <v>BI_AG304 - Generation Thermal Protection Upgrades</v>
          </cell>
          <cell r="D616" t="str">
            <v>ER_4230</v>
          </cell>
          <cell r="E616" t="str">
            <v>4230</v>
          </cell>
          <cell r="F616" t="str">
            <v>ER_4230 - Generation Protection Upgrades</v>
          </cell>
          <cell r="G616" t="str">
            <v>Generation Protection Upgrades</v>
          </cell>
          <cell r="H616" t="str">
            <v>Generation Subfunction</v>
          </cell>
          <cell r="I616" t="str">
            <v>Generation Function</v>
          </cell>
          <cell r="J616" t="str">
            <v>Asset Condition</v>
          </cell>
          <cell r="K616" t="str">
            <v>SRV_ED</v>
          </cell>
          <cell r="L616" t="str">
            <v>JUR_AN</v>
          </cell>
          <cell r="M616" t="str">
            <v>Other Elec Production / Turbines 340-346</v>
          </cell>
          <cell r="N616" t="str">
            <v>True</v>
          </cell>
          <cell r="O616" t="str">
            <v>Active</v>
          </cell>
          <cell r="P616" t="str">
            <v>ORG_R07</v>
          </cell>
        </row>
        <row r="617">
          <cell r="A617" t="str">
            <v>BI_AG401</v>
          </cell>
          <cell r="B617" t="str">
            <v>AG401</v>
          </cell>
          <cell r="C617" t="str">
            <v>BI_AG401 - Electric Bmp - Hydro</v>
          </cell>
          <cell r="D617" t="str">
            <v>ER_6102</v>
          </cell>
          <cell r="E617" t="str">
            <v>6102</v>
          </cell>
          <cell r="F617" t="str">
            <v>ER_6102 - Env Compliance &amp; Best Mgmt Practices</v>
          </cell>
          <cell r="G617" t="str">
            <v>Regular Capital - Pre Business Case</v>
          </cell>
          <cell r="H617" t="str">
            <v>No Subfunction</v>
          </cell>
          <cell r="I617" t="str">
            <v>No Function</v>
          </cell>
          <cell r="J617" t="str">
            <v>No Driver</v>
          </cell>
          <cell r="K617" t="str">
            <v>SRV_ED</v>
          </cell>
          <cell r="L617" t="str">
            <v>JUR_AN</v>
          </cell>
          <cell r="M617" t="str">
            <v>Hydro 331-336</v>
          </cell>
          <cell r="N617" t="str">
            <v>False</v>
          </cell>
          <cell r="O617" t="str">
            <v>Inactive</v>
          </cell>
          <cell r="P617" t="str">
            <v>ORG_E14</v>
          </cell>
        </row>
        <row r="618">
          <cell r="A618" t="str">
            <v>BI_AG402</v>
          </cell>
          <cell r="B618" t="str">
            <v>AG402</v>
          </cell>
          <cell r="C618" t="str">
            <v>BI_AG402 - Base Load Thermal</v>
          </cell>
          <cell r="D618" t="str">
            <v>ER_4149</v>
          </cell>
          <cell r="E618" t="str">
            <v>4149</v>
          </cell>
          <cell r="F618" t="str">
            <v>ER_4149 - Base Load Thermal</v>
          </cell>
          <cell r="G618" t="str">
            <v>Base Load Thermal Program</v>
          </cell>
          <cell r="H618" t="str">
            <v>Generation Subfunction</v>
          </cell>
          <cell r="I618" t="str">
            <v>Generation Function</v>
          </cell>
          <cell r="J618" t="str">
            <v>Failed Plant &amp; Operations</v>
          </cell>
          <cell r="K618" t="str">
            <v>SRV_ED</v>
          </cell>
          <cell r="L618" t="str">
            <v>JUR_AN</v>
          </cell>
          <cell r="M618" t="str">
            <v>Other Elec Production / Turbines 340-346</v>
          </cell>
          <cell r="N618" t="str">
            <v>True</v>
          </cell>
          <cell r="O618" t="str">
            <v>Active</v>
          </cell>
          <cell r="P618" t="str">
            <v>ORG_E07</v>
          </cell>
        </row>
        <row r="619">
          <cell r="A619" t="str">
            <v>BI_AG500</v>
          </cell>
          <cell r="B619" t="str">
            <v>AG500</v>
          </cell>
          <cell r="C619" t="str">
            <v>BI_AG500 - Combustion Turbine Minor Blanket</v>
          </cell>
          <cell r="D619" t="str">
            <v>ER_4002</v>
          </cell>
          <cell r="E619" t="str">
            <v>4002</v>
          </cell>
          <cell r="F619" t="str">
            <v>ER_4002 - Comb Turbine Minor Blanket</v>
          </cell>
          <cell r="G619" t="str">
            <v>Regular Capital - Pre Business Case</v>
          </cell>
          <cell r="H619" t="str">
            <v>No Subfunction</v>
          </cell>
          <cell r="I619" t="str">
            <v>No Function</v>
          </cell>
          <cell r="J619" t="str">
            <v>No Driver</v>
          </cell>
          <cell r="K619" t="str">
            <v>SRV_ED</v>
          </cell>
          <cell r="L619" t="str">
            <v>JUR_AN</v>
          </cell>
          <cell r="M619" t="str">
            <v>Other Elec Production / Turbines 340-346</v>
          </cell>
          <cell r="N619" t="str">
            <v>False</v>
          </cell>
          <cell r="O619" t="str">
            <v>Inactive</v>
          </cell>
          <cell r="P619" t="str">
            <v>ORG_E07</v>
          </cell>
        </row>
        <row r="620">
          <cell r="A620" t="str">
            <v>BI_AG501</v>
          </cell>
          <cell r="B620" t="str">
            <v>AG501</v>
          </cell>
          <cell r="C620" t="str">
            <v>BI_AG501 - Control Network</v>
          </cell>
          <cell r="D620" t="str">
            <v>ER_4121</v>
          </cell>
          <cell r="E620" t="str">
            <v>4121</v>
          </cell>
          <cell r="F620" t="str">
            <v>ER_4121 - Control Network</v>
          </cell>
          <cell r="G620" t="str">
            <v>Regular Capital - Pre Business Case</v>
          </cell>
          <cell r="H620" t="str">
            <v>No Subfunction</v>
          </cell>
          <cell r="I620" t="str">
            <v>No Function</v>
          </cell>
          <cell r="J620" t="str">
            <v>No Driver</v>
          </cell>
          <cell r="K620" t="str">
            <v>SRV_ED</v>
          </cell>
          <cell r="L620" t="str">
            <v>JUR_WA</v>
          </cell>
          <cell r="M620" t="str">
            <v>Other Elec Production / Turbines 340-346</v>
          </cell>
          <cell r="N620" t="str">
            <v>True</v>
          </cell>
          <cell r="O620" t="str">
            <v>Inactive</v>
          </cell>
          <cell r="P620" t="str">
            <v>ORG_E07</v>
          </cell>
        </row>
        <row r="621">
          <cell r="A621" t="str">
            <v>BI_AG502</v>
          </cell>
          <cell r="B621" t="str">
            <v>AG502</v>
          </cell>
          <cell r="C621" t="str">
            <v>BI_AG502 - Gen DC Supplied System Upgrade</v>
          </cell>
          <cell r="D621" t="str">
            <v>ER_4174</v>
          </cell>
          <cell r="E621" t="str">
            <v>4174</v>
          </cell>
          <cell r="F621" t="str">
            <v>ER_4174 - Gen DC Supplied System Upgrade</v>
          </cell>
          <cell r="G621" t="str">
            <v>Generation DC Supplied System Update</v>
          </cell>
          <cell r="H621" t="str">
            <v>Generation Subfunction</v>
          </cell>
          <cell r="I621" t="str">
            <v>Generation Function</v>
          </cell>
          <cell r="J621" t="str">
            <v>Asset Condition</v>
          </cell>
          <cell r="K621" t="str">
            <v>SRV_ED</v>
          </cell>
          <cell r="L621" t="str">
            <v>JUR_AN</v>
          </cell>
          <cell r="M621" t="str">
            <v>Hydro 331-336</v>
          </cell>
          <cell r="N621" t="str">
            <v>True</v>
          </cell>
          <cell r="O621" t="str">
            <v>Active</v>
          </cell>
          <cell r="P621" t="str">
            <v>ORG_G07</v>
          </cell>
        </row>
        <row r="622">
          <cell r="A622" t="str">
            <v>BI_AG600</v>
          </cell>
          <cell r="B622" t="str">
            <v>AG600</v>
          </cell>
          <cell r="C622" t="str">
            <v>BI_AG600 - Misc.</v>
          </cell>
          <cell r="D622" t="str">
            <v>ER_4003</v>
          </cell>
          <cell r="E622" t="str">
            <v>4003</v>
          </cell>
          <cell r="F622" t="str">
            <v>ER_4003 - FERC Hydro Safety Minor Blanket</v>
          </cell>
          <cell r="G622" t="str">
            <v>Regular Capital - Pre Business Case</v>
          </cell>
          <cell r="H622" t="str">
            <v>No Subfunction</v>
          </cell>
          <cell r="I622" t="str">
            <v>No Function</v>
          </cell>
          <cell r="J622" t="str">
            <v>No Driver</v>
          </cell>
          <cell r="K622" t="str">
            <v>SRV_ED</v>
          </cell>
          <cell r="L622" t="str">
            <v>JUR_WA</v>
          </cell>
          <cell r="M622" t="str">
            <v>Hydro 331-336</v>
          </cell>
          <cell r="N622" t="str">
            <v>False</v>
          </cell>
          <cell r="O622" t="str">
            <v>Inactive</v>
          </cell>
          <cell r="P622" t="str">
            <v>ORG_E07</v>
          </cell>
        </row>
        <row r="623">
          <cell r="A623" t="str">
            <v>BI_AG601</v>
          </cell>
          <cell r="B623" t="str">
            <v>AG601</v>
          </cell>
          <cell r="C623" t="str">
            <v>BI_AG601 - Kettle Falls Stator Rewind</v>
          </cell>
          <cell r="D623" t="str">
            <v>ER_4172</v>
          </cell>
          <cell r="E623" t="str">
            <v>4172</v>
          </cell>
          <cell r="F623" t="str">
            <v>ER_4172 - Kettle Falls Stator Rewind</v>
          </cell>
          <cell r="G623" t="str">
            <v>Kettle Falls Stator Rewind</v>
          </cell>
          <cell r="H623" t="str">
            <v>Generation Subfunction</v>
          </cell>
          <cell r="I623" t="str">
            <v>Generation Function</v>
          </cell>
          <cell r="J623" t="str">
            <v>Asset Condition</v>
          </cell>
          <cell r="K623" t="str">
            <v>SRV_ED</v>
          </cell>
          <cell r="L623" t="str">
            <v>JUR_AN</v>
          </cell>
          <cell r="M623" t="str">
            <v>Thermal 311-316</v>
          </cell>
          <cell r="N623" t="str">
            <v>True</v>
          </cell>
          <cell r="O623" t="str">
            <v>Inactive</v>
          </cell>
          <cell r="P623" t="str">
            <v>ORG_K07</v>
          </cell>
        </row>
        <row r="624">
          <cell r="A624" t="str">
            <v>BI_AG700</v>
          </cell>
          <cell r="B624" t="str">
            <v>AG700</v>
          </cell>
          <cell r="C624" t="str">
            <v>BI_AG700 - Automation Replacement</v>
          </cell>
          <cell r="D624" t="str">
            <v>ER_4180</v>
          </cell>
          <cell r="E624" t="str">
            <v>4180</v>
          </cell>
          <cell r="F624" t="str">
            <v>ER_4180 - Automation Replacement</v>
          </cell>
          <cell r="G624" t="str">
            <v>Automation Replacement</v>
          </cell>
          <cell r="H624" t="str">
            <v>Generation Subfunction</v>
          </cell>
          <cell r="I624" t="str">
            <v>Generation Function</v>
          </cell>
          <cell r="J624" t="str">
            <v>Customer Service Quality &amp; Reliability</v>
          </cell>
          <cell r="K624" t="str">
            <v>SRV_ED</v>
          </cell>
          <cell r="L624" t="str">
            <v>JUR_AN</v>
          </cell>
          <cell r="M624" t="str">
            <v>Hydro 331-336</v>
          </cell>
          <cell r="N624" t="str">
            <v>True</v>
          </cell>
          <cell r="O624" t="str">
            <v>Active</v>
          </cell>
          <cell r="P624" t="str">
            <v>ORG_R07</v>
          </cell>
        </row>
        <row r="625">
          <cell r="A625" t="str">
            <v>BI_AG900</v>
          </cell>
          <cell r="B625" t="str">
            <v>AG900</v>
          </cell>
          <cell r="C625" t="str">
            <v>BI_AG900 - IT Support for Automation Replacement</v>
          </cell>
          <cell r="D625" t="str">
            <v>ER_4180</v>
          </cell>
          <cell r="E625" t="str">
            <v>4180</v>
          </cell>
          <cell r="F625" t="str">
            <v>ER_4180 - Automation Replacement</v>
          </cell>
          <cell r="G625" t="str">
            <v>Automation Replacement</v>
          </cell>
          <cell r="H625" t="str">
            <v>Generation Subfunction</v>
          </cell>
          <cell r="I625" t="str">
            <v>Generation Function</v>
          </cell>
          <cell r="J625" t="str">
            <v>Customer Service Quality &amp; Reliability</v>
          </cell>
          <cell r="K625" t="str">
            <v>SRV_CD</v>
          </cell>
          <cell r="L625" t="str">
            <v>JUR_AA</v>
          </cell>
          <cell r="M625" t="str">
            <v>General 5yr 389 / 393-395 / 397-398</v>
          </cell>
          <cell r="N625" t="str">
            <v>True</v>
          </cell>
          <cell r="O625" t="str">
            <v>Active</v>
          </cell>
          <cell r="P625" t="str">
            <v>ORG_R07</v>
          </cell>
        </row>
        <row r="626">
          <cell r="A626" t="str">
            <v>BI_AMC23</v>
          </cell>
          <cell r="B626" t="str">
            <v>AMC23</v>
          </cell>
          <cell r="C626" t="str">
            <v>BI_AMC23 - Asset Mgmt Communication Plummer</v>
          </cell>
          <cell r="D626" t="str">
            <v>ER_2436</v>
          </cell>
          <cell r="E626" t="str">
            <v>2436</v>
          </cell>
          <cell r="F626" t="str">
            <v>ER_2436 - Plummer Sub Rebuild</v>
          </cell>
          <cell r="G626" t="str">
            <v>Regular Capital - Pre Business Case</v>
          </cell>
          <cell r="H626" t="str">
            <v>No Subfunction</v>
          </cell>
          <cell r="I626" t="str">
            <v>No Function</v>
          </cell>
          <cell r="J626" t="str">
            <v>No Driver</v>
          </cell>
          <cell r="K626" t="str">
            <v>SRV_ED</v>
          </cell>
          <cell r="L626" t="str">
            <v>JUR_ID</v>
          </cell>
          <cell r="M626" t="str">
            <v>Elec Transmission 350-359</v>
          </cell>
          <cell r="N626" t="str">
            <v>False</v>
          </cell>
          <cell r="O626" t="str">
            <v>Inactive</v>
          </cell>
          <cell r="P626" t="str">
            <v>ORG_T08</v>
          </cell>
        </row>
        <row r="627">
          <cell r="A627" t="str">
            <v>BI_AMD00</v>
          </cell>
          <cell r="B627" t="str">
            <v>AMD00</v>
          </cell>
          <cell r="C627" t="str">
            <v>BI_AMD00 - Asset Mgmt Distrib Mid-Line Reclosers</v>
          </cell>
          <cell r="D627" t="str">
            <v>ER_2278</v>
          </cell>
          <cell r="E627" t="str">
            <v>2278</v>
          </cell>
          <cell r="F627" t="str">
            <v>ER_2278 - Distribution Device Management Program</v>
          </cell>
          <cell r="G627" t="str">
            <v>Substation - Station Rebuilds Program</v>
          </cell>
          <cell r="H627" t="str">
            <v>T&amp;D Engineering</v>
          </cell>
          <cell r="I627" t="str">
            <v>T&amp;D</v>
          </cell>
          <cell r="J627" t="str">
            <v>Asset Condition</v>
          </cell>
          <cell r="K627" t="str">
            <v>SRV_ED</v>
          </cell>
          <cell r="L627" t="str">
            <v>JUR_AN</v>
          </cell>
          <cell r="M627" t="str">
            <v>Elec Distribution 360-373</v>
          </cell>
          <cell r="N627" t="str">
            <v>False</v>
          </cell>
          <cell r="O627" t="str">
            <v>Active</v>
          </cell>
          <cell r="P627" t="str">
            <v>ORG_T08</v>
          </cell>
        </row>
        <row r="628">
          <cell r="A628" t="str">
            <v>BI_AMD01</v>
          </cell>
          <cell r="B628" t="str">
            <v>AMD01</v>
          </cell>
          <cell r="C628" t="str">
            <v>BI_AMD01 - Asset Mgmt Distribution Reliability</v>
          </cell>
          <cell r="D628" t="str">
            <v>ER_2414</v>
          </cell>
          <cell r="E628" t="str">
            <v>2414</v>
          </cell>
          <cell r="F628" t="str">
            <v>ER_2414 - Sys-Dist Reliability-Improve Worst Fdrs</v>
          </cell>
          <cell r="G628" t="str">
            <v>Distribution System Enhancements</v>
          </cell>
          <cell r="H628" t="str">
            <v>T&amp;D Engineering</v>
          </cell>
          <cell r="I628" t="str">
            <v>T&amp;D</v>
          </cell>
          <cell r="J628" t="str">
            <v>Performance &amp; Capacity</v>
          </cell>
          <cell r="K628" t="str">
            <v>SRV_ED</v>
          </cell>
          <cell r="L628" t="str">
            <v>JUR_AN</v>
          </cell>
          <cell r="M628" t="str">
            <v>Elec Distribution 360-373</v>
          </cell>
          <cell r="N628" t="str">
            <v>False</v>
          </cell>
          <cell r="O628" t="str">
            <v>Inactive</v>
          </cell>
          <cell r="P628" t="str">
            <v>ORG_T08</v>
          </cell>
        </row>
        <row r="629">
          <cell r="A629" t="str">
            <v>BI_AMD02</v>
          </cell>
          <cell r="B629" t="str">
            <v>AMD02</v>
          </cell>
          <cell r="C629" t="str">
            <v>BI_AMD02 - Asset Mgmt Distribution Porcelain Cutout</v>
          </cell>
          <cell r="D629" t="str">
            <v>ER_2416</v>
          </cell>
          <cell r="E629" t="str">
            <v>2416</v>
          </cell>
          <cell r="F629" t="str">
            <v>ER_2416 - System-Porcelain Cutout Replacement</v>
          </cell>
          <cell r="G629" t="str">
            <v>Regular Capital - Pre Business Case</v>
          </cell>
          <cell r="H629" t="str">
            <v>No Subfunction</v>
          </cell>
          <cell r="I629" t="str">
            <v>No Function</v>
          </cell>
          <cell r="J629" t="str">
            <v>No Driver</v>
          </cell>
          <cell r="K629" t="str">
            <v>SRV_ED</v>
          </cell>
          <cell r="L629" t="str">
            <v>JUR_AN</v>
          </cell>
          <cell r="M629" t="str">
            <v>Elec Distribution 360-373</v>
          </cell>
          <cell r="N629" t="str">
            <v>False</v>
          </cell>
          <cell r="O629" t="str">
            <v>Inactive</v>
          </cell>
          <cell r="P629" t="str">
            <v>ORG_T08</v>
          </cell>
        </row>
        <row r="630">
          <cell r="A630" t="str">
            <v>BI_AMD03</v>
          </cell>
          <cell r="B630" t="str">
            <v>AMD03</v>
          </cell>
          <cell r="C630" t="str">
            <v>BI_AMD03 - WPM Inspection Capital Repairs</v>
          </cell>
          <cell r="D630" t="str">
            <v>ER_2071</v>
          </cell>
          <cell r="E630" t="str">
            <v>2071</v>
          </cell>
          <cell r="F630" t="str">
            <v>ER_2071 - Capital Distribution Feeder Repair Work</v>
          </cell>
          <cell r="G630" t="str">
            <v>Regular Capital - Pre Business Case</v>
          </cell>
          <cell r="H630" t="str">
            <v>No Subfunction</v>
          </cell>
          <cell r="I630" t="str">
            <v>No Function</v>
          </cell>
          <cell r="J630" t="str">
            <v>No Driver</v>
          </cell>
          <cell r="K630" t="str">
            <v>SRV_ED</v>
          </cell>
          <cell r="L630" t="str">
            <v>JUR_AN</v>
          </cell>
          <cell r="M630" t="str">
            <v>Elec Distribution 360-373</v>
          </cell>
          <cell r="N630" t="str">
            <v>False</v>
          </cell>
          <cell r="O630" t="str">
            <v>Inactive</v>
          </cell>
          <cell r="P630" t="str">
            <v>ORG_C51</v>
          </cell>
        </row>
        <row r="631">
          <cell r="A631" t="str">
            <v>BI_AMD04</v>
          </cell>
          <cell r="B631" t="str">
            <v>AMD04</v>
          </cell>
          <cell r="C631" t="str">
            <v>BI_AMD04 - DCR-DRY and DRC-PDL Wood Pole Rplcmt Proj (Dist UB)</v>
          </cell>
          <cell r="D631" t="str">
            <v>ER_2057</v>
          </cell>
          <cell r="E631" t="str">
            <v>2057</v>
          </cell>
          <cell r="F631" t="str">
            <v>ER_2057 - Transmission Minor Rebuild</v>
          </cell>
          <cell r="G631" t="str">
            <v>Transmission - Minor Rebuild</v>
          </cell>
          <cell r="H631" t="str">
            <v>T&amp;D Engineering</v>
          </cell>
          <cell r="I631" t="str">
            <v>T&amp;D</v>
          </cell>
          <cell r="J631" t="str">
            <v>Asset Condition</v>
          </cell>
          <cell r="K631" t="str">
            <v>SRV_ED</v>
          </cell>
          <cell r="L631" t="str">
            <v>JUR_AN</v>
          </cell>
          <cell r="M631" t="str">
            <v>Elec Transmission 350-359</v>
          </cell>
          <cell r="N631" t="str">
            <v>False</v>
          </cell>
          <cell r="O631" t="str">
            <v>Active</v>
          </cell>
          <cell r="P631" t="str">
            <v>ORG_L08</v>
          </cell>
        </row>
        <row r="632">
          <cell r="A632" t="str">
            <v>BI_AMD07</v>
          </cell>
          <cell r="B632" t="str">
            <v>AMD07</v>
          </cell>
          <cell r="C632" t="str">
            <v>BI_AMD07 - AM-Chance Cutout Replacement</v>
          </cell>
          <cell r="D632" t="str">
            <v>ER_7050</v>
          </cell>
          <cell r="E632" t="str">
            <v>7050</v>
          </cell>
          <cell r="F632" t="str">
            <v>ER_7050 - Productivity Initiative</v>
          </cell>
          <cell r="G632" t="str">
            <v>Productivity</v>
          </cell>
          <cell r="H632" t="str">
            <v>Productivity Subfunction</v>
          </cell>
          <cell r="I632" t="str">
            <v>Other Capital Function</v>
          </cell>
          <cell r="J632" t="str">
            <v>No Driver</v>
          </cell>
          <cell r="K632" t="str">
            <v>SRV_CD</v>
          </cell>
          <cell r="L632" t="str">
            <v>JUR_AA</v>
          </cell>
          <cell r="M632" t="str">
            <v>General 12yr 389 / 393-395 / 397-398</v>
          </cell>
          <cell r="N632" t="str">
            <v>False</v>
          </cell>
          <cell r="O632" t="str">
            <v>Inactive</v>
          </cell>
          <cell r="P632" t="str">
            <v>ORG_C51</v>
          </cell>
        </row>
        <row r="633">
          <cell r="A633" t="str">
            <v>BI_AMD08</v>
          </cell>
          <cell r="B633" t="str">
            <v>AMD08</v>
          </cell>
          <cell r="C633" t="str">
            <v>BI_AMD08 - Replace High Resistance Conductor</v>
          </cell>
          <cell r="D633" t="str">
            <v>ER_2072</v>
          </cell>
          <cell r="E633" t="str">
            <v>2072</v>
          </cell>
          <cell r="F633" t="str">
            <v>ER_2072 - Replace High Resistance Conductor</v>
          </cell>
          <cell r="G633" t="str">
            <v>Regular Capital - Pre Business Case</v>
          </cell>
          <cell r="H633" t="str">
            <v>No Subfunction</v>
          </cell>
          <cell r="I633" t="str">
            <v>No Function</v>
          </cell>
          <cell r="J633" t="str">
            <v>No Driver</v>
          </cell>
          <cell r="K633" t="str">
            <v>SRV_ED</v>
          </cell>
          <cell r="L633" t="str">
            <v>JUR_AN</v>
          </cell>
          <cell r="M633" t="str">
            <v>Elec Distribution 360-373</v>
          </cell>
          <cell r="N633" t="str">
            <v>True</v>
          </cell>
          <cell r="O633" t="str">
            <v>Inactive</v>
          </cell>
          <cell r="P633" t="str">
            <v>ORG_C51</v>
          </cell>
        </row>
        <row r="634">
          <cell r="A634" t="str">
            <v>BI_AMD14</v>
          </cell>
          <cell r="B634" t="str">
            <v>AMD14</v>
          </cell>
          <cell r="C634" t="str">
            <v>BI_AMD14 - Asset Mgmt Dist NW PILC 2ndry Rplc</v>
          </cell>
          <cell r="D634" t="str">
            <v>ER_2050</v>
          </cell>
          <cell r="E634" t="str">
            <v>2050</v>
          </cell>
          <cell r="F634" t="str">
            <v>ER_2050 - Spokane Electric Network Asset Mgmt</v>
          </cell>
          <cell r="G634" t="str">
            <v>Regular Capital - Pre Business Case</v>
          </cell>
          <cell r="H634" t="str">
            <v>No Subfunction</v>
          </cell>
          <cell r="I634" t="str">
            <v>No Function</v>
          </cell>
          <cell r="J634" t="str">
            <v>No Driver</v>
          </cell>
          <cell r="K634" t="str">
            <v>SRV_ED</v>
          </cell>
          <cell r="L634" t="str">
            <v>JUR_WA</v>
          </cell>
          <cell r="M634" t="str">
            <v>Elec Transmission 350-359</v>
          </cell>
          <cell r="N634" t="str">
            <v>False</v>
          </cell>
          <cell r="O634" t="str">
            <v>Inactive</v>
          </cell>
          <cell r="P634" t="str">
            <v>ORG_T08</v>
          </cell>
        </row>
        <row r="635">
          <cell r="A635" t="str">
            <v>BI_AMD15</v>
          </cell>
          <cell r="B635" t="str">
            <v>AMD15</v>
          </cell>
          <cell r="C635" t="str">
            <v>BI_AMD15 - Asset Mgmt Distribution NW Protectors</v>
          </cell>
          <cell r="D635" t="str">
            <v>ER_2050</v>
          </cell>
          <cell r="E635" t="str">
            <v>2050</v>
          </cell>
          <cell r="F635" t="str">
            <v>ER_2050 - Spokane Electric Network Asset Mgmt</v>
          </cell>
          <cell r="G635" t="str">
            <v>Regular Capital - Pre Business Case</v>
          </cell>
          <cell r="H635" t="str">
            <v>No Subfunction</v>
          </cell>
          <cell r="I635" t="str">
            <v>No Function</v>
          </cell>
          <cell r="J635" t="str">
            <v>No Driver</v>
          </cell>
          <cell r="K635" t="str">
            <v>SRV_ED</v>
          </cell>
          <cell r="L635" t="str">
            <v>JUR_WA</v>
          </cell>
          <cell r="M635" t="str">
            <v>Elec Transmission 350-359</v>
          </cell>
          <cell r="N635" t="str">
            <v>False</v>
          </cell>
          <cell r="O635" t="str">
            <v>Inactive</v>
          </cell>
          <cell r="P635" t="str">
            <v>ORG_T08</v>
          </cell>
        </row>
        <row r="636">
          <cell r="A636" t="str">
            <v>BI_AMD16</v>
          </cell>
          <cell r="B636" t="str">
            <v>AMD16</v>
          </cell>
          <cell r="C636" t="str">
            <v>BI_AMD16 - Asset Mgmt Distribution NW Primary Cable</v>
          </cell>
          <cell r="D636" t="str">
            <v>ER_2050</v>
          </cell>
          <cell r="E636" t="str">
            <v>2050</v>
          </cell>
          <cell r="F636" t="str">
            <v>ER_2050 - Spokane Electric Network Asset Mgmt</v>
          </cell>
          <cell r="G636" t="str">
            <v>Regular Capital - Pre Business Case</v>
          </cell>
          <cell r="H636" t="str">
            <v>No Subfunction</v>
          </cell>
          <cell r="I636" t="str">
            <v>No Function</v>
          </cell>
          <cell r="J636" t="str">
            <v>No Driver</v>
          </cell>
          <cell r="K636" t="str">
            <v>SRV_ED</v>
          </cell>
          <cell r="L636" t="str">
            <v>JUR_WA</v>
          </cell>
          <cell r="M636" t="str">
            <v>Elec Transmission 350-359</v>
          </cell>
          <cell r="N636" t="str">
            <v>False</v>
          </cell>
          <cell r="O636" t="str">
            <v>Inactive</v>
          </cell>
          <cell r="P636" t="str">
            <v>ORG_T08</v>
          </cell>
        </row>
        <row r="637">
          <cell r="A637" t="str">
            <v>BI_AMD17</v>
          </cell>
          <cell r="B637" t="str">
            <v>AMD17</v>
          </cell>
          <cell r="C637" t="str">
            <v>BI_AMD17 - Asset Mgmt Distrib Rplc Concrete Tops</v>
          </cell>
          <cell r="D637" t="str">
            <v>ER_2050</v>
          </cell>
          <cell r="E637" t="str">
            <v>2050</v>
          </cell>
          <cell r="F637" t="str">
            <v>ER_2050 - Spokane Electric Network Asset Mgmt</v>
          </cell>
          <cell r="G637" t="str">
            <v>Regular Capital - Pre Business Case</v>
          </cell>
          <cell r="H637" t="str">
            <v>No Subfunction</v>
          </cell>
          <cell r="I637" t="str">
            <v>No Function</v>
          </cell>
          <cell r="J637" t="str">
            <v>No Driver</v>
          </cell>
          <cell r="K637" t="str">
            <v>SRV_ED</v>
          </cell>
          <cell r="L637" t="str">
            <v>JUR_WA</v>
          </cell>
          <cell r="M637" t="str">
            <v>Elec Transmission 350-359</v>
          </cell>
          <cell r="N637" t="str">
            <v>False</v>
          </cell>
          <cell r="O637" t="str">
            <v>Inactive</v>
          </cell>
          <cell r="P637" t="str">
            <v>ORG_T08</v>
          </cell>
        </row>
        <row r="638">
          <cell r="A638" t="str">
            <v>BI_AMD18</v>
          </cell>
          <cell r="B638" t="str">
            <v>AMD18</v>
          </cell>
          <cell r="C638" t="str">
            <v>BI_AMD18 - Asset Mgmt Distribution NW Transformers</v>
          </cell>
          <cell r="D638" t="str">
            <v>ER_2050</v>
          </cell>
          <cell r="E638" t="str">
            <v>2050</v>
          </cell>
          <cell r="F638" t="str">
            <v>ER_2050 - Spokane Electric Network Asset Mgmt</v>
          </cell>
          <cell r="G638" t="str">
            <v>Regular Capital - Pre Business Case</v>
          </cell>
          <cell r="H638" t="str">
            <v>No Subfunction</v>
          </cell>
          <cell r="I638" t="str">
            <v>No Function</v>
          </cell>
          <cell r="J638" t="str">
            <v>No Driver</v>
          </cell>
          <cell r="K638" t="str">
            <v>SRV_ED</v>
          </cell>
          <cell r="L638" t="str">
            <v>JUR_WA</v>
          </cell>
          <cell r="M638" t="str">
            <v>Elec Transmission 350-359</v>
          </cell>
          <cell r="N638" t="str">
            <v>False</v>
          </cell>
          <cell r="O638" t="str">
            <v>Inactive</v>
          </cell>
          <cell r="P638" t="str">
            <v>ORG_T08</v>
          </cell>
        </row>
        <row r="639">
          <cell r="A639" t="str">
            <v>BI_AMD19</v>
          </cell>
          <cell r="B639" t="str">
            <v>AMD19</v>
          </cell>
          <cell r="C639" t="str">
            <v>BI_AMD19 - Asset Mgmt Distribution NW Ductbanks</v>
          </cell>
          <cell r="D639" t="str">
            <v>ER_2050</v>
          </cell>
          <cell r="E639" t="str">
            <v>2050</v>
          </cell>
          <cell r="F639" t="str">
            <v>ER_2050 - Spokane Electric Network Asset Mgmt</v>
          </cell>
          <cell r="G639" t="str">
            <v>Regular Capital - Pre Business Case</v>
          </cell>
          <cell r="H639" t="str">
            <v>No Subfunction</v>
          </cell>
          <cell r="I639" t="str">
            <v>No Function</v>
          </cell>
          <cell r="J639" t="str">
            <v>No Driver</v>
          </cell>
          <cell r="K639" t="str">
            <v>SRV_ED</v>
          </cell>
          <cell r="L639" t="str">
            <v>JUR_WA</v>
          </cell>
          <cell r="M639" t="str">
            <v>Elec Transmission 350-359</v>
          </cell>
          <cell r="N639" t="str">
            <v>False</v>
          </cell>
          <cell r="O639" t="str">
            <v>Inactive</v>
          </cell>
          <cell r="P639" t="str">
            <v>ORG_T08</v>
          </cell>
        </row>
        <row r="640">
          <cell r="A640" t="str">
            <v>BI_AMD23</v>
          </cell>
          <cell r="B640" t="str">
            <v>AMD23</v>
          </cell>
          <cell r="C640" t="str">
            <v>BI_AMD23 - Asset Mgmt Distribution Plummer</v>
          </cell>
          <cell r="D640" t="str">
            <v>ER_2436</v>
          </cell>
          <cell r="E640" t="str">
            <v>2436</v>
          </cell>
          <cell r="F640" t="str">
            <v>ER_2436 - Plummer Sub Rebuild</v>
          </cell>
          <cell r="G640" t="str">
            <v>Regular Capital - Pre Business Case</v>
          </cell>
          <cell r="H640" t="str">
            <v>No Subfunction</v>
          </cell>
          <cell r="I640" t="str">
            <v>No Function</v>
          </cell>
          <cell r="J640" t="str">
            <v>No Driver</v>
          </cell>
          <cell r="K640" t="str">
            <v>SRV_ED</v>
          </cell>
          <cell r="L640" t="str">
            <v>JUR_ID</v>
          </cell>
          <cell r="M640" t="str">
            <v>Elec Transmission 350-359</v>
          </cell>
          <cell r="N640" t="str">
            <v>False</v>
          </cell>
          <cell r="O640" t="str">
            <v>Inactive</v>
          </cell>
          <cell r="P640" t="str">
            <v>ORG_T08</v>
          </cell>
        </row>
        <row r="641">
          <cell r="A641" t="str">
            <v>BI_AMD30</v>
          </cell>
          <cell r="B641" t="str">
            <v>AMD30</v>
          </cell>
          <cell r="C641" t="str">
            <v>BI_AMD30 - Baseline-Wood Sub</v>
          </cell>
          <cell r="D641" t="str">
            <v>ER_2204</v>
          </cell>
          <cell r="E641" t="str">
            <v>2204</v>
          </cell>
          <cell r="F641" t="str">
            <v>ER_2204 - Substation Rebuilds</v>
          </cell>
          <cell r="G641" t="str">
            <v>Substation - Station Rebuilds Program</v>
          </cell>
          <cell r="H641" t="str">
            <v>T&amp;D Engineering</v>
          </cell>
          <cell r="I641" t="str">
            <v>T&amp;D</v>
          </cell>
          <cell r="J641" t="str">
            <v>Asset Condition</v>
          </cell>
          <cell r="K641" t="str">
            <v>SRV_ED</v>
          </cell>
          <cell r="L641" t="str">
            <v>JUR_AN</v>
          </cell>
          <cell r="M641" t="str">
            <v>Elec Distribution 360-373</v>
          </cell>
          <cell r="N641" t="str">
            <v>True</v>
          </cell>
          <cell r="O641" t="str">
            <v>Active</v>
          </cell>
          <cell r="P641" t="str">
            <v>ORG_C51</v>
          </cell>
        </row>
        <row r="642">
          <cell r="A642" t="str">
            <v>BI_AMD31</v>
          </cell>
          <cell r="B642" t="str">
            <v>AMD31</v>
          </cell>
          <cell r="C642" t="str">
            <v>BI_AMD31 - 100 Watt HPS Street Light Conversions to LED</v>
          </cell>
          <cell r="D642" t="str">
            <v>ER_2584</v>
          </cell>
          <cell r="E642" t="str">
            <v>2584</v>
          </cell>
          <cell r="F642" t="str">
            <v>ER_2584 - LED Change-Out Program</v>
          </cell>
          <cell r="G642" t="str">
            <v>LED Change-Out Program</v>
          </cell>
          <cell r="H642" t="str">
            <v>T&amp;D Operations</v>
          </cell>
          <cell r="I642" t="str">
            <v>T&amp;D</v>
          </cell>
          <cell r="J642" t="str">
            <v>Asset Condition</v>
          </cell>
          <cell r="K642" t="str">
            <v>SRV_ED</v>
          </cell>
          <cell r="L642" t="str">
            <v>JUR_AN</v>
          </cell>
          <cell r="M642" t="str">
            <v>Elec Distribution 360-373</v>
          </cell>
          <cell r="N642" t="str">
            <v>False</v>
          </cell>
          <cell r="O642" t="str">
            <v>Inactive</v>
          </cell>
          <cell r="P642" t="str">
            <v>ORG_T51</v>
          </cell>
        </row>
        <row r="643">
          <cell r="A643" t="str">
            <v>BI_AMS00</v>
          </cell>
          <cell r="B643" t="str">
            <v>AMS00</v>
          </cell>
          <cell r="C643" t="str">
            <v>BI_AMS00 - Asset Mgmt Substation Sub Reclosers</v>
          </cell>
          <cell r="D643" t="str">
            <v>ER_2278</v>
          </cell>
          <cell r="E643" t="str">
            <v>2278</v>
          </cell>
          <cell r="F643" t="str">
            <v>ER_2278 - Distribution Device Management Program</v>
          </cell>
          <cell r="G643" t="str">
            <v>Substation - Station Rebuilds Program</v>
          </cell>
          <cell r="H643" t="str">
            <v>T&amp;D Engineering</v>
          </cell>
          <cell r="I643" t="str">
            <v>T&amp;D</v>
          </cell>
          <cell r="J643" t="str">
            <v>Asset Condition</v>
          </cell>
          <cell r="K643" t="str">
            <v>SRV_ED</v>
          </cell>
          <cell r="L643" t="str">
            <v>JUR_AN</v>
          </cell>
          <cell r="M643" t="str">
            <v>Elec Distribution 360-373</v>
          </cell>
          <cell r="N643" t="str">
            <v>False</v>
          </cell>
          <cell r="O643" t="str">
            <v>Inactive</v>
          </cell>
          <cell r="P643" t="str">
            <v>ORG_T08</v>
          </cell>
        </row>
        <row r="644">
          <cell r="A644" t="str">
            <v>BI_AMS01</v>
          </cell>
          <cell r="B644" t="str">
            <v>AMS01</v>
          </cell>
          <cell r="C644" t="str">
            <v>BI_AMS01 - Blue Creek - Purchase/Replace 20 MVA Transformer</v>
          </cell>
          <cell r="D644" t="str">
            <v>ER_7050</v>
          </cell>
          <cell r="E644" t="str">
            <v>7050</v>
          </cell>
          <cell r="F644" t="str">
            <v>ER_7050 - Productivity Initiative</v>
          </cell>
          <cell r="G644" t="str">
            <v>Productivity</v>
          </cell>
          <cell r="H644" t="str">
            <v>Productivity Subfunction</v>
          </cell>
          <cell r="I644" t="str">
            <v>Other Capital Function</v>
          </cell>
          <cell r="J644" t="str">
            <v>No Driver</v>
          </cell>
          <cell r="K644" t="str">
            <v>SRV_CD</v>
          </cell>
          <cell r="L644" t="str">
            <v>JUR_AA</v>
          </cell>
          <cell r="M644" t="str">
            <v>General 12yr 389 / 393-395 / 397-398</v>
          </cell>
          <cell r="N644" t="str">
            <v>True</v>
          </cell>
          <cell r="O644" t="str">
            <v>Inactive</v>
          </cell>
          <cell r="P644" t="str">
            <v>ORG_M08</v>
          </cell>
        </row>
        <row r="645">
          <cell r="A645" t="str">
            <v>BI_AMS02</v>
          </cell>
          <cell r="B645" t="str">
            <v>AMS02</v>
          </cell>
          <cell r="C645" t="str">
            <v>BI_AMS02 - System - Rebuild 1 Wood Substation</v>
          </cell>
          <cell r="D645" t="str">
            <v>ER_2204</v>
          </cell>
          <cell r="E645" t="str">
            <v>2204</v>
          </cell>
          <cell r="F645" t="str">
            <v>ER_2204 - Substation Rebuilds</v>
          </cell>
          <cell r="G645" t="str">
            <v>Substation - Station Rebuilds Program</v>
          </cell>
          <cell r="H645" t="str">
            <v>T&amp;D Engineering</v>
          </cell>
          <cell r="I645" t="str">
            <v>T&amp;D</v>
          </cell>
          <cell r="J645" t="str">
            <v>Asset Condition</v>
          </cell>
          <cell r="K645" t="str">
            <v>SRV_ED</v>
          </cell>
          <cell r="L645" t="str">
            <v>JUR_AN</v>
          </cell>
          <cell r="M645" t="str">
            <v>Elec Distribution 360-373</v>
          </cell>
          <cell r="N645" t="str">
            <v>True</v>
          </cell>
          <cell r="O645" t="str">
            <v>Inactive</v>
          </cell>
          <cell r="P645" t="str">
            <v>ORG_M08</v>
          </cell>
        </row>
        <row r="646">
          <cell r="A646" t="str">
            <v>BI_AMS04</v>
          </cell>
          <cell r="B646" t="str">
            <v>AMS04</v>
          </cell>
          <cell r="C646" t="str">
            <v>BI_AMS04 - AM Subs- Distribution Power Transformers</v>
          </cell>
          <cell r="D646" t="str">
            <v>ER_1006</v>
          </cell>
          <cell r="E646" t="str">
            <v>1006</v>
          </cell>
          <cell r="F646" t="str">
            <v>ER_1006 - Power Xfmr-Distribution</v>
          </cell>
          <cell r="G646" t="str">
            <v>Substation - Station Rebuilds Program</v>
          </cell>
          <cell r="H646" t="str">
            <v>T&amp;D Engineering</v>
          </cell>
          <cell r="I646" t="str">
            <v>T&amp;D</v>
          </cell>
          <cell r="J646" t="str">
            <v>Asset Condition</v>
          </cell>
          <cell r="K646" t="str">
            <v>SRV_ED</v>
          </cell>
          <cell r="L646" t="str">
            <v>JUR_AN</v>
          </cell>
          <cell r="M646" t="str">
            <v>Elec Distribution 360-373</v>
          </cell>
          <cell r="N646" t="str">
            <v>False</v>
          </cell>
          <cell r="O646" t="str">
            <v>Inactive</v>
          </cell>
          <cell r="P646" t="str">
            <v>ORG_M08</v>
          </cell>
        </row>
        <row r="647">
          <cell r="A647" t="str">
            <v>BI_AMS06</v>
          </cell>
          <cell r="B647" t="str">
            <v>AMS06</v>
          </cell>
          <cell r="C647" t="str">
            <v>BI_AMS06 - Asset Mgmt Substation Circuit Breakers</v>
          </cell>
          <cell r="D647" t="str">
            <v>ER_2001</v>
          </cell>
          <cell r="E647" t="str">
            <v>2001</v>
          </cell>
          <cell r="F647" t="str">
            <v>ER_2001 - Power Circuit Breaker</v>
          </cell>
          <cell r="G647" t="str">
            <v>Substation - Station Rebuilds Program</v>
          </cell>
          <cell r="H647" t="str">
            <v>T&amp;D Engineering</v>
          </cell>
          <cell r="I647" t="str">
            <v>T&amp;D</v>
          </cell>
          <cell r="J647" t="str">
            <v>Asset Condition</v>
          </cell>
          <cell r="K647" t="str">
            <v>SRV_ED</v>
          </cell>
          <cell r="L647" t="str">
            <v>JUR_AN</v>
          </cell>
          <cell r="M647" t="str">
            <v>Elec Transmission 350-359</v>
          </cell>
          <cell r="N647" t="str">
            <v>False</v>
          </cell>
          <cell r="O647" t="str">
            <v>Inactive</v>
          </cell>
          <cell r="P647" t="str">
            <v>ORG_M08</v>
          </cell>
        </row>
        <row r="648">
          <cell r="A648" t="str">
            <v>BI_AMS07</v>
          </cell>
          <cell r="B648" t="str">
            <v>AMS07</v>
          </cell>
          <cell r="C648" t="str">
            <v>BI_AMS07 - System - Relay Replace / Install - AM</v>
          </cell>
          <cell r="D648" t="str">
            <v>ER_2215</v>
          </cell>
          <cell r="E648" t="str">
            <v>2215</v>
          </cell>
          <cell r="F648" t="str">
            <v>ER_2215 - Substation Asset Mgmt Capital Maintenance</v>
          </cell>
          <cell r="G648" t="str">
            <v>Substation - Station Rebuilds Program</v>
          </cell>
          <cell r="H648" t="str">
            <v>T&amp;D Engineering</v>
          </cell>
          <cell r="I648" t="str">
            <v>T&amp;D</v>
          </cell>
          <cell r="J648" t="str">
            <v>Asset Condition</v>
          </cell>
          <cell r="K648" t="str">
            <v>SRV_ED</v>
          </cell>
          <cell r="L648" t="str">
            <v>JUR_AN</v>
          </cell>
          <cell r="M648" t="str">
            <v>Elec Transmission 350-359</v>
          </cell>
          <cell r="N648" t="str">
            <v>True</v>
          </cell>
          <cell r="O648" t="str">
            <v>Active</v>
          </cell>
          <cell r="P648" t="str">
            <v>ORG_M08</v>
          </cell>
        </row>
        <row r="649">
          <cell r="A649" t="str">
            <v>BI_AMS08</v>
          </cell>
          <cell r="B649" t="str">
            <v>AMS08</v>
          </cell>
          <cell r="C649" t="str">
            <v>BI_AMS08 - AM Subs - Wood Substation Rebuilds</v>
          </cell>
          <cell r="D649" t="str">
            <v>ER_2204</v>
          </cell>
          <cell r="E649" t="str">
            <v>2204</v>
          </cell>
          <cell r="F649" t="str">
            <v>ER_2204 - Substation Rebuilds</v>
          </cell>
          <cell r="G649" t="str">
            <v>Substation - Station Rebuilds Program</v>
          </cell>
          <cell r="H649" t="str">
            <v>T&amp;D Engineering</v>
          </cell>
          <cell r="I649" t="str">
            <v>T&amp;D</v>
          </cell>
          <cell r="J649" t="str">
            <v>Asset Condition</v>
          </cell>
          <cell r="K649" t="str">
            <v>SRV_ED</v>
          </cell>
          <cell r="L649" t="str">
            <v>JUR_AN</v>
          </cell>
          <cell r="M649" t="str">
            <v>Elec Distribution 360-373</v>
          </cell>
          <cell r="N649" t="str">
            <v>True</v>
          </cell>
          <cell r="O649" t="str">
            <v>Inactive</v>
          </cell>
          <cell r="P649" t="str">
            <v>ORG_T08</v>
          </cell>
        </row>
        <row r="650">
          <cell r="A650" t="str">
            <v>BI_AMS09</v>
          </cell>
          <cell r="B650" t="str">
            <v>AMS09</v>
          </cell>
          <cell r="C650" t="str">
            <v>BI_AMS09 - System - Battery &amp; Charger Replace - Transmission</v>
          </cell>
          <cell r="D650" t="str">
            <v>ER_2215</v>
          </cell>
          <cell r="E650" t="str">
            <v>2215</v>
          </cell>
          <cell r="F650" t="str">
            <v>ER_2215 - Substation Asset Mgmt Capital Maintenance</v>
          </cell>
          <cell r="G650" t="str">
            <v>Substation - Station Rebuilds Program</v>
          </cell>
          <cell r="H650" t="str">
            <v>T&amp;D Engineering</v>
          </cell>
          <cell r="I650" t="str">
            <v>T&amp;D</v>
          </cell>
          <cell r="J650" t="str">
            <v>Asset Condition</v>
          </cell>
          <cell r="K650" t="str">
            <v>SRV_ED</v>
          </cell>
          <cell r="L650" t="str">
            <v>JUR_AN</v>
          </cell>
          <cell r="M650" t="str">
            <v>Elec Transmission 350-359</v>
          </cell>
          <cell r="N650" t="str">
            <v>False</v>
          </cell>
          <cell r="O650" t="str">
            <v>Active</v>
          </cell>
          <cell r="P650" t="str">
            <v>ORG_M08</v>
          </cell>
        </row>
        <row r="651">
          <cell r="A651" t="str">
            <v>BI_AMS10</v>
          </cell>
          <cell r="B651" t="str">
            <v>AMS10</v>
          </cell>
          <cell r="C651" t="str">
            <v>BI_AMS10 - System - Battery &amp; Charger Replace - Distribution</v>
          </cell>
          <cell r="D651" t="str">
            <v>ER_2215</v>
          </cell>
          <cell r="E651" t="str">
            <v>2215</v>
          </cell>
          <cell r="F651" t="str">
            <v>ER_2215 - Substation Asset Mgmt Capital Maintenance</v>
          </cell>
          <cell r="G651" t="str">
            <v>Substation - Station Rebuilds Program</v>
          </cell>
          <cell r="H651" t="str">
            <v>T&amp;D Engineering</v>
          </cell>
          <cell r="I651" t="str">
            <v>T&amp;D</v>
          </cell>
          <cell r="J651" t="str">
            <v>Asset Condition</v>
          </cell>
          <cell r="K651" t="str">
            <v>SRV_ED</v>
          </cell>
          <cell r="L651" t="str">
            <v>JUR_AN</v>
          </cell>
          <cell r="M651" t="str">
            <v>Elec Transmission 350-359</v>
          </cell>
          <cell r="N651" t="str">
            <v>False</v>
          </cell>
          <cell r="O651" t="str">
            <v>Active</v>
          </cell>
          <cell r="P651" t="str">
            <v>ORG_M08</v>
          </cell>
        </row>
        <row r="652">
          <cell r="A652" t="str">
            <v>BI_AMS20</v>
          </cell>
          <cell r="B652" t="str">
            <v>AMS20</v>
          </cell>
          <cell r="C652" t="str">
            <v>BI_AMS20 - Asset Mgmt Substation Voltage Regs</v>
          </cell>
          <cell r="D652" t="str">
            <v>ER_2052</v>
          </cell>
          <cell r="E652" t="str">
            <v>2052</v>
          </cell>
          <cell r="F652" t="str">
            <v>ER_2052 - Voltage Regulators</v>
          </cell>
          <cell r="G652" t="str">
            <v>Regular Capital - Pre Business Case</v>
          </cell>
          <cell r="H652" t="str">
            <v>No Subfunction</v>
          </cell>
          <cell r="I652" t="str">
            <v>No Function</v>
          </cell>
          <cell r="J652" t="str">
            <v>No Driver</v>
          </cell>
          <cell r="K652" t="str">
            <v>SRV_ED</v>
          </cell>
          <cell r="L652" t="str">
            <v>JUR_AN</v>
          </cell>
          <cell r="M652" t="str">
            <v>Elec Transmission 350-359</v>
          </cell>
          <cell r="N652" t="str">
            <v>False</v>
          </cell>
          <cell r="O652" t="str">
            <v>Inactive</v>
          </cell>
          <cell r="P652" t="str">
            <v>ORG_T08</v>
          </cell>
        </row>
        <row r="653">
          <cell r="A653" t="str">
            <v>BI_AMS21</v>
          </cell>
          <cell r="B653" t="str">
            <v>AMS21</v>
          </cell>
          <cell r="C653" t="str">
            <v>BI_AMS21 - Asset Mgmt Substation Rplc Air Switches</v>
          </cell>
          <cell r="D653" t="str">
            <v>ER_2261</v>
          </cell>
          <cell r="E653" t="str">
            <v>2261</v>
          </cell>
          <cell r="F653" t="str">
            <v>ER_2261 - System-Replace Substation Air Switches</v>
          </cell>
          <cell r="G653" t="str">
            <v>Regular Capital - Pre Business Case</v>
          </cell>
          <cell r="H653" t="str">
            <v>No Subfunction</v>
          </cell>
          <cell r="I653" t="str">
            <v>No Function</v>
          </cell>
          <cell r="J653" t="str">
            <v>No Driver</v>
          </cell>
          <cell r="K653" t="str">
            <v>SRV_ED</v>
          </cell>
          <cell r="L653" t="str">
            <v>JUR_WA</v>
          </cell>
          <cell r="M653" t="str">
            <v>Elec Transmission 350-359</v>
          </cell>
          <cell r="N653" t="str">
            <v>False</v>
          </cell>
          <cell r="O653" t="str">
            <v>Inactive</v>
          </cell>
          <cell r="P653" t="str">
            <v>ORG_T08</v>
          </cell>
        </row>
        <row r="654">
          <cell r="A654" t="str">
            <v>BI_AMS22</v>
          </cell>
          <cell r="B654" t="str">
            <v>AMS22</v>
          </cell>
          <cell r="C654" t="str">
            <v>BI_AMS22 - Asset Mgmt Substation Rplc A-258 &amp; A-271</v>
          </cell>
          <cell r="D654" t="str">
            <v>ER_2261</v>
          </cell>
          <cell r="E654" t="str">
            <v>2261</v>
          </cell>
          <cell r="F654" t="str">
            <v>ER_2261 - System-Replace Substation Air Switches</v>
          </cell>
          <cell r="G654" t="str">
            <v>Regular Capital - Pre Business Case</v>
          </cell>
          <cell r="H654" t="str">
            <v>No Subfunction</v>
          </cell>
          <cell r="I654" t="str">
            <v>No Function</v>
          </cell>
          <cell r="J654" t="str">
            <v>No Driver</v>
          </cell>
          <cell r="K654" t="str">
            <v>SRV_ED</v>
          </cell>
          <cell r="L654" t="str">
            <v>JUR_WA</v>
          </cell>
          <cell r="M654" t="str">
            <v>Elec Transmission 350-359</v>
          </cell>
          <cell r="N654" t="str">
            <v>False</v>
          </cell>
          <cell r="O654" t="str">
            <v>Inactive</v>
          </cell>
          <cell r="P654" t="str">
            <v>ORG_T08</v>
          </cell>
        </row>
        <row r="655">
          <cell r="A655" t="str">
            <v>BI_AMS23</v>
          </cell>
          <cell r="B655" t="str">
            <v>AMS23</v>
          </cell>
          <cell r="C655" t="str">
            <v>BI_AMS23 - Asset Mgmt Substation Plummer</v>
          </cell>
          <cell r="D655" t="str">
            <v>ER_2436</v>
          </cell>
          <cell r="E655" t="str">
            <v>2436</v>
          </cell>
          <cell r="F655" t="str">
            <v>ER_2436 - Plummer Sub Rebuild</v>
          </cell>
          <cell r="G655" t="str">
            <v>Regular Capital - Pre Business Case</v>
          </cell>
          <cell r="H655" t="str">
            <v>No Subfunction</v>
          </cell>
          <cell r="I655" t="str">
            <v>No Function</v>
          </cell>
          <cell r="J655" t="str">
            <v>No Driver</v>
          </cell>
          <cell r="K655" t="str">
            <v>SRV_ED</v>
          </cell>
          <cell r="L655" t="str">
            <v>JUR_ID</v>
          </cell>
          <cell r="M655" t="str">
            <v>Elec Transmission 350-359</v>
          </cell>
          <cell r="N655" t="str">
            <v>False</v>
          </cell>
          <cell r="O655" t="str">
            <v>Inactive</v>
          </cell>
          <cell r="P655" t="str">
            <v>ORG_T08</v>
          </cell>
        </row>
        <row r="656">
          <cell r="A656" t="str">
            <v>BI_AMS24</v>
          </cell>
          <cell r="B656" t="str">
            <v>AMS24</v>
          </cell>
          <cell r="C656" t="str">
            <v>BI_AMS24 - AM Subs - Transmission Autotransformers</v>
          </cell>
          <cell r="D656" t="str">
            <v>ER_2000</v>
          </cell>
          <cell r="E656" t="str">
            <v>2000</v>
          </cell>
          <cell r="F656" t="str">
            <v>ER_2000 - Substation - Capital Spares</v>
          </cell>
          <cell r="G656" t="str">
            <v>Substation - Station Rebuilds Program</v>
          </cell>
          <cell r="H656" t="str">
            <v>T&amp;D Engineering</v>
          </cell>
          <cell r="I656" t="str">
            <v>T&amp;D</v>
          </cell>
          <cell r="J656" t="str">
            <v>Asset Condition</v>
          </cell>
          <cell r="K656" t="str">
            <v>SRV_ED</v>
          </cell>
          <cell r="L656" t="str">
            <v>JUR_AN</v>
          </cell>
          <cell r="M656" t="str">
            <v>Elec Transmission 350-359</v>
          </cell>
          <cell r="N656" t="str">
            <v>False</v>
          </cell>
          <cell r="O656" t="str">
            <v>Inactive</v>
          </cell>
          <cell r="P656" t="str">
            <v>ORG_M08</v>
          </cell>
        </row>
        <row r="657">
          <cell r="A657" t="str">
            <v>BI_AMS25</v>
          </cell>
          <cell r="B657" t="str">
            <v>AMS25</v>
          </cell>
          <cell r="C657" t="str">
            <v>BI_AMS25 - Asset Mgmt Substation Breakers</v>
          </cell>
          <cell r="D657" t="str">
            <v>ER_2001</v>
          </cell>
          <cell r="E657" t="str">
            <v>2001</v>
          </cell>
          <cell r="F657" t="str">
            <v>ER_2001 - Power Circuit Breaker</v>
          </cell>
          <cell r="G657" t="str">
            <v>Substation - Station Rebuilds Program</v>
          </cell>
          <cell r="H657" t="str">
            <v>T&amp;D Engineering</v>
          </cell>
          <cell r="I657" t="str">
            <v>T&amp;D</v>
          </cell>
          <cell r="J657" t="str">
            <v>Asset Condition</v>
          </cell>
          <cell r="K657" t="str">
            <v>SRV_ED</v>
          </cell>
          <cell r="L657" t="str">
            <v>JUR_AN</v>
          </cell>
          <cell r="M657" t="str">
            <v>Elec Transmission 350-359</v>
          </cell>
          <cell r="N657" t="str">
            <v>False</v>
          </cell>
          <cell r="O657" t="str">
            <v>Inactive</v>
          </cell>
          <cell r="P657" t="str">
            <v>ORG_T08</v>
          </cell>
        </row>
        <row r="658">
          <cell r="A658" t="str">
            <v>BI_AMS26</v>
          </cell>
          <cell r="B658" t="str">
            <v>AMS26</v>
          </cell>
          <cell r="C658" t="str">
            <v>BI_AMS26 - AM Subs - Replace/Install Relays at WES</v>
          </cell>
          <cell r="D658" t="str">
            <v>ER_2252</v>
          </cell>
          <cell r="E658" t="str">
            <v>2252</v>
          </cell>
          <cell r="F658" t="str">
            <v>ER_2252 - System - Replace/Install Relays</v>
          </cell>
          <cell r="G658" t="str">
            <v>Substation - New Distribution Station Capacity Program</v>
          </cell>
          <cell r="H658" t="str">
            <v>T&amp;D Engineering</v>
          </cell>
          <cell r="I658" t="str">
            <v>T&amp;D</v>
          </cell>
          <cell r="J658" t="str">
            <v>Performance &amp; Capacity</v>
          </cell>
          <cell r="K658" t="str">
            <v>SRV_ED</v>
          </cell>
          <cell r="L658" t="str">
            <v>JUR_AN</v>
          </cell>
          <cell r="M658" t="str">
            <v>Elec Transmission 350-359</v>
          </cell>
          <cell r="N658" t="str">
            <v>False</v>
          </cell>
          <cell r="O658" t="str">
            <v>Inactive</v>
          </cell>
          <cell r="P658" t="str">
            <v>ORG_T08</v>
          </cell>
        </row>
        <row r="659">
          <cell r="A659" t="str">
            <v>BI_AMS27</v>
          </cell>
          <cell r="B659" t="str">
            <v>AMS27</v>
          </cell>
          <cell r="C659" t="str">
            <v>BI_AMS27 - AM Subs - Replace Dist XFMR - Losses</v>
          </cell>
          <cell r="D659" t="str">
            <v>ER_2336</v>
          </cell>
          <cell r="E659" t="str">
            <v>2336</v>
          </cell>
          <cell r="F659" t="str">
            <v>ER_2336 - System - Replace Dist Power Xfmrs</v>
          </cell>
          <cell r="G659" t="str">
            <v>Substation - New Distribution Station Capacity Program</v>
          </cell>
          <cell r="H659" t="str">
            <v>T&amp;D Engineering</v>
          </cell>
          <cell r="I659" t="str">
            <v>T&amp;D</v>
          </cell>
          <cell r="J659" t="str">
            <v>Performance &amp; Capacity</v>
          </cell>
          <cell r="K659" t="str">
            <v>SRV_ED</v>
          </cell>
          <cell r="L659" t="str">
            <v>JUR_AN</v>
          </cell>
          <cell r="M659" t="str">
            <v>Elec Distribution 360-373</v>
          </cell>
          <cell r="N659" t="str">
            <v>True</v>
          </cell>
          <cell r="O659" t="str">
            <v>Inactive</v>
          </cell>
          <cell r="P659" t="str">
            <v>ORG_M08</v>
          </cell>
        </row>
        <row r="660">
          <cell r="A660" t="str">
            <v>BI_AMS28</v>
          </cell>
          <cell r="B660" t="str">
            <v>AMS28</v>
          </cell>
          <cell r="C660" t="str">
            <v>BI_AMS28 - System - Dist Power Transformer Replace - Condition</v>
          </cell>
          <cell r="D660" t="str">
            <v>ER_2215</v>
          </cell>
          <cell r="E660" t="str">
            <v>2215</v>
          </cell>
          <cell r="F660" t="str">
            <v>ER_2215 - Substation Asset Mgmt Capital Maintenance</v>
          </cell>
          <cell r="G660" t="str">
            <v>Substation - Station Rebuilds Program</v>
          </cell>
          <cell r="H660" t="str">
            <v>T&amp;D Engineering</v>
          </cell>
          <cell r="I660" t="str">
            <v>T&amp;D</v>
          </cell>
          <cell r="J660" t="str">
            <v>Asset Condition</v>
          </cell>
          <cell r="K660" t="str">
            <v>SRV_ED</v>
          </cell>
          <cell r="L660" t="str">
            <v>JUR_AN</v>
          </cell>
          <cell r="M660" t="str">
            <v>Elec Transmission 350-359</v>
          </cell>
          <cell r="N660" t="str">
            <v>True</v>
          </cell>
          <cell r="O660" t="str">
            <v>Active</v>
          </cell>
          <cell r="P660" t="str">
            <v>ORG_M08</v>
          </cell>
        </row>
        <row r="661">
          <cell r="A661" t="str">
            <v>BI_AMS29</v>
          </cell>
          <cell r="B661" t="str">
            <v>AMS29</v>
          </cell>
          <cell r="C661" t="str">
            <v>BI_AMS29 - Asset Mgmt Substation Replace Auto</v>
          </cell>
          <cell r="D661" t="str">
            <v>ER_2357</v>
          </cell>
          <cell r="E661" t="str">
            <v>2357</v>
          </cell>
          <cell r="F661" t="str">
            <v>ER_2357 - Benewah 230-Replace Auto</v>
          </cell>
          <cell r="G661" t="str">
            <v>Regular Capital - Pre Business Case</v>
          </cell>
          <cell r="H661" t="str">
            <v>No Subfunction</v>
          </cell>
          <cell r="I661" t="str">
            <v>No Function</v>
          </cell>
          <cell r="J661" t="str">
            <v>No Driver</v>
          </cell>
          <cell r="K661" t="str">
            <v>SRV_ED</v>
          </cell>
          <cell r="L661" t="str">
            <v>JUR_ID</v>
          </cell>
          <cell r="M661" t="str">
            <v>Elec Transmission 350-359</v>
          </cell>
          <cell r="N661" t="str">
            <v>True</v>
          </cell>
          <cell r="O661" t="str">
            <v>Inactive</v>
          </cell>
          <cell r="P661" t="str">
            <v>ORG_T08</v>
          </cell>
        </row>
        <row r="662">
          <cell r="A662" t="str">
            <v>BI_AMS30</v>
          </cell>
          <cell r="B662" t="str">
            <v>AMS30</v>
          </cell>
          <cell r="C662" t="str">
            <v>BI_AMS30 - AM Subs - Noxon 230 kV Sub - Replace Breakers</v>
          </cell>
          <cell r="D662" t="str">
            <v>ER_2211</v>
          </cell>
          <cell r="E662" t="str">
            <v>2211</v>
          </cell>
          <cell r="F662" t="str">
            <v>ER_2211 - Noxon 230 kV Sub - Replace Breakers</v>
          </cell>
          <cell r="G662" t="str">
            <v>Regular Capital - Pre Business Case</v>
          </cell>
          <cell r="H662" t="str">
            <v>No Subfunction</v>
          </cell>
          <cell r="I662" t="str">
            <v>No Function</v>
          </cell>
          <cell r="J662" t="str">
            <v>No Driver</v>
          </cell>
          <cell r="K662" t="str">
            <v>SRV_ED</v>
          </cell>
          <cell r="L662" t="str">
            <v>JUR_MT</v>
          </cell>
          <cell r="M662" t="str">
            <v>Elec Transmission 350-359</v>
          </cell>
          <cell r="N662" t="str">
            <v>True</v>
          </cell>
          <cell r="O662" t="str">
            <v>Inactive</v>
          </cell>
          <cell r="P662" t="str">
            <v>ORG_T08</v>
          </cell>
        </row>
        <row r="663">
          <cell r="A663" t="str">
            <v>BI_AMS31</v>
          </cell>
          <cell r="B663" t="str">
            <v>AMS31</v>
          </cell>
          <cell r="C663" t="str">
            <v>BI_AMS31 - Asset Mgmt Substation Dist</v>
          </cell>
          <cell r="D663" t="str">
            <v>ER_1006</v>
          </cell>
          <cell r="E663" t="str">
            <v>1006</v>
          </cell>
          <cell r="F663" t="str">
            <v>ER_1006 - Power Xfmr-Distribution</v>
          </cell>
          <cell r="G663" t="str">
            <v>Substation - Station Rebuilds Program</v>
          </cell>
          <cell r="H663" t="str">
            <v>T&amp;D Engineering</v>
          </cell>
          <cell r="I663" t="str">
            <v>T&amp;D</v>
          </cell>
          <cell r="J663" t="str">
            <v>Asset Condition</v>
          </cell>
          <cell r="K663" t="str">
            <v>SRV_ED</v>
          </cell>
          <cell r="L663" t="str">
            <v>JUR_AN</v>
          </cell>
          <cell r="M663" t="str">
            <v>Elec Distribution 360-373</v>
          </cell>
          <cell r="N663" t="str">
            <v>False</v>
          </cell>
          <cell r="O663" t="str">
            <v>Inactive</v>
          </cell>
          <cell r="P663" t="str">
            <v>ORG_T08</v>
          </cell>
        </row>
        <row r="664">
          <cell r="A664" t="str">
            <v>BI_AMS32</v>
          </cell>
          <cell r="B664" t="str">
            <v>AMS32</v>
          </cell>
          <cell r="C664" t="str">
            <v>BI_AMS32 - System - High Voltage Breaker Replace - AM</v>
          </cell>
          <cell r="D664" t="str">
            <v>ER_2215</v>
          </cell>
          <cell r="E664" t="str">
            <v>2215</v>
          </cell>
          <cell r="F664" t="str">
            <v>ER_2215 - Substation Asset Mgmt Capital Maintenance</v>
          </cell>
          <cell r="G664" t="str">
            <v>Substation - Station Rebuilds Program</v>
          </cell>
          <cell r="H664" t="str">
            <v>T&amp;D Engineering</v>
          </cell>
          <cell r="I664" t="str">
            <v>T&amp;D</v>
          </cell>
          <cell r="J664" t="str">
            <v>Asset Condition</v>
          </cell>
          <cell r="K664" t="str">
            <v>SRV_ED</v>
          </cell>
          <cell r="L664" t="str">
            <v>JUR_AN</v>
          </cell>
          <cell r="M664" t="str">
            <v>Elec Transmission 350-359</v>
          </cell>
          <cell r="N664" t="str">
            <v>True</v>
          </cell>
          <cell r="O664" t="str">
            <v>Active</v>
          </cell>
          <cell r="P664" t="str">
            <v>ORG_M08</v>
          </cell>
        </row>
        <row r="665">
          <cell r="A665" t="str">
            <v>BI_AMS33</v>
          </cell>
          <cell r="B665" t="str">
            <v>AMS33</v>
          </cell>
          <cell r="C665" t="str">
            <v>BI_AMS33 - Chewelah - Replace 115/13kV Transformer</v>
          </cell>
          <cell r="D665" t="str">
            <v>ER_2336</v>
          </cell>
          <cell r="E665" t="str">
            <v>2336</v>
          </cell>
          <cell r="F665" t="str">
            <v>ER_2336 - System - Replace Dist Power Xfmrs</v>
          </cell>
          <cell r="G665" t="str">
            <v>Substation - New Distribution Station Capacity Program</v>
          </cell>
          <cell r="H665" t="str">
            <v>T&amp;D Engineering</v>
          </cell>
          <cell r="I665" t="str">
            <v>T&amp;D</v>
          </cell>
          <cell r="J665" t="str">
            <v>Performance &amp; Capacity</v>
          </cell>
          <cell r="K665" t="str">
            <v>SRV_ED</v>
          </cell>
          <cell r="L665" t="str">
            <v>JUR_AN</v>
          </cell>
          <cell r="M665" t="str">
            <v>Elec Distribution 360-373</v>
          </cell>
          <cell r="N665" t="str">
            <v>True</v>
          </cell>
          <cell r="O665" t="str">
            <v>Inactive</v>
          </cell>
          <cell r="P665" t="str">
            <v>ORG_M08</v>
          </cell>
        </row>
        <row r="666">
          <cell r="A666" t="str">
            <v>BI_AMS65</v>
          </cell>
          <cell r="B666" t="str">
            <v>AMS65</v>
          </cell>
          <cell r="C666" t="str">
            <v>BI_AMS65 - Asset Mgmt Sub Surge Protect Autotfmr</v>
          </cell>
          <cell r="D666" t="str">
            <v>ER_2260</v>
          </cell>
          <cell r="E666" t="str">
            <v>2260</v>
          </cell>
          <cell r="F666" t="str">
            <v>ER_2260 - System - Upgrade Surge Protection</v>
          </cell>
          <cell r="G666" t="str">
            <v>Substation - New Distribution Station Capacity Program</v>
          </cell>
          <cell r="H666" t="str">
            <v>T&amp;D Engineering</v>
          </cell>
          <cell r="I666" t="str">
            <v>T&amp;D</v>
          </cell>
          <cell r="J666" t="str">
            <v>Performance &amp; Capacity</v>
          </cell>
          <cell r="K666" t="str">
            <v>SRV_ED</v>
          </cell>
          <cell r="L666" t="str">
            <v>JUR_AN</v>
          </cell>
          <cell r="M666" t="str">
            <v>Elec Transmission 350-359</v>
          </cell>
          <cell r="N666" t="str">
            <v>True</v>
          </cell>
          <cell r="O666" t="str">
            <v>Inactive</v>
          </cell>
          <cell r="P666" t="str">
            <v>ORG_F08</v>
          </cell>
        </row>
        <row r="667">
          <cell r="A667" t="str">
            <v>BI_AMS66</v>
          </cell>
          <cell r="B667" t="str">
            <v>AMS66</v>
          </cell>
          <cell r="C667" t="str">
            <v>BI_AMS66 - Asset Mgmt Sub Repl Obsolete Circ Switch</v>
          </cell>
          <cell r="D667" t="str">
            <v>ER_2280</v>
          </cell>
          <cell r="E667" t="str">
            <v>2280</v>
          </cell>
          <cell r="F667" t="str">
            <v>ER_2280 - System - Replace Obsolete Circuit Switchers</v>
          </cell>
          <cell r="G667" t="str">
            <v>Substation - New Distribution Station Capacity Program</v>
          </cell>
          <cell r="H667" t="str">
            <v>T&amp;D Engineering</v>
          </cell>
          <cell r="I667" t="str">
            <v>T&amp;D</v>
          </cell>
          <cell r="J667" t="str">
            <v>Performance &amp; Capacity</v>
          </cell>
          <cell r="K667" t="str">
            <v>SRV_ED</v>
          </cell>
          <cell r="L667" t="str">
            <v>JUR_AN</v>
          </cell>
          <cell r="M667" t="str">
            <v>Elec Transmission 350-359</v>
          </cell>
          <cell r="N667" t="str">
            <v>True</v>
          </cell>
          <cell r="O667" t="str">
            <v>Inactive</v>
          </cell>
          <cell r="P667" t="str">
            <v>ORG_F08</v>
          </cell>
        </row>
        <row r="668">
          <cell r="A668" t="str">
            <v>BI_AMS80</v>
          </cell>
          <cell r="B668" t="str">
            <v>AMS80</v>
          </cell>
          <cell r="C668" t="str">
            <v>BI_AMS80 - System - High Voltage Fuse Upgrades</v>
          </cell>
          <cell r="D668" t="str">
            <v>ER_2215</v>
          </cell>
          <cell r="E668" t="str">
            <v>2215</v>
          </cell>
          <cell r="F668" t="str">
            <v>ER_2215 - Substation Asset Mgmt Capital Maintenance</v>
          </cell>
          <cell r="G668" t="str">
            <v>Substation - Station Rebuilds Program</v>
          </cell>
          <cell r="H668" t="str">
            <v>T&amp;D Engineering</v>
          </cell>
          <cell r="I668" t="str">
            <v>T&amp;D</v>
          </cell>
          <cell r="J668" t="str">
            <v>Asset Condition</v>
          </cell>
          <cell r="K668" t="str">
            <v>SRV_ED</v>
          </cell>
          <cell r="L668" t="str">
            <v>JUR_AN</v>
          </cell>
          <cell r="M668" t="str">
            <v>Elec Transmission 350-359</v>
          </cell>
          <cell r="N668" t="str">
            <v>False</v>
          </cell>
          <cell r="O668" t="str">
            <v>Active</v>
          </cell>
          <cell r="P668" t="str">
            <v>ORG_M08</v>
          </cell>
        </row>
        <row r="669">
          <cell r="A669" t="str">
            <v>BI_AMS81</v>
          </cell>
          <cell r="B669" t="str">
            <v>AMS81</v>
          </cell>
          <cell r="C669" t="str">
            <v>BI_AMS81 - System - Surge Protection Replace / Install</v>
          </cell>
          <cell r="D669" t="str">
            <v>ER_2215</v>
          </cell>
          <cell r="E669" t="str">
            <v>2215</v>
          </cell>
          <cell r="F669" t="str">
            <v>ER_2215 - Substation Asset Mgmt Capital Maintenance</v>
          </cell>
          <cell r="G669" t="str">
            <v>Substation - Station Rebuilds Program</v>
          </cell>
          <cell r="H669" t="str">
            <v>T&amp;D Engineering</v>
          </cell>
          <cell r="I669" t="str">
            <v>T&amp;D</v>
          </cell>
          <cell r="J669" t="str">
            <v>Asset Condition</v>
          </cell>
          <cell r="K669" t="str">
            <v>SRV_ED</v>
          </cell>
          <cell r="L669" t="str">
            <v>JUR_AN</v>
          </cell>
          <cell r="M669" t="str">
            <v>Elec Transmission 350-359</v>
          </cell>
          <cell r="N669" t="str">
            <v>False</v>
          </cell>
          <cell r="O669" t="str">
            <v>Active</v>
          </cell>
          <cell r="P669" t="str">
            <v>ORG_M08</v>
          </cell>
        </row>
        <row r="670">
          <cell r="A670" t="str">
            <v>BI_AMS82</v>
          </cell>
          <cell r="B670" t="str">
            <v>AMS82</v>
          </cell>
          <cell r="C670" t="str">
            <v>BI_AMS82 - System - Crushed Rock &amp; Fence Restoration - AM</v>
          </cell>
          <cell r="D670" t="str">
            <v>ER_2215</v>
          </cell>
          <cell r="E670" t="str">
            <v>2215</v>
          </cell>
          <cell r="F670" t="str">
            <v>ER_2215 - Substation Asset Mgmt Capital Maintenance</v>
          </cell>
          <cell r="G670" t="str">
            <v>Substation - Station Rebuilds Program</v>
          </cell>
          <cell r="H670" t="str">
            <v>T&amp;D Engineering</v>
          </cell>
          <cell r="I670" t="str">
            <v>T&amp;D</v>
          </cell>
          <cell r="J670" t="str">
            <v>Asset Condition</v>
          </cell>
          <cell r="K670" t="str">
            <v>SRV_ED</v>
          </cell>
          <cell r="L670" t="str">
            <v>JUR_AN</v>
          </cell>
          <cell r="M670" t="str">
            <v>Elec Transmission 350-359</v>
          </cell>
          <cell r="N670" t="str">
            <v>False</v>
          </cell>
          <cell r="O670" t="str">
            <v>Active</v>
          </cell>
          <cell r="P670" t="str">
            <v>ORG_M08</v>
          </cell>
        </row>
        <row r="671">
          <cell r="A671" t="str">
            <v>BI_AMS83</v>
          </cell>
          <cell r="B671" t="str">
            <v>AMS83</v>
          </cell>
          <cell r="C671" t="str">
            <v>BI_AMS83 - System - Low Voltage Breaker Replace - AM</v>
          </cell>
          <cell r="D671" t="str">
            <v>ER_2215</v>
          </cell>
          <cell r="E671" t="str">
            <v>2215</v>
          </cell>
          <cell r="F671" t="str">
            <v>ER_2215 - Substation Asset Mgmt Capital Maintenance</v>
          </cell>
          <cell r="G671" t="str">
            <v>Substation - Station Rebuilds Program</v>
          </cell>
          <cell r="H671" t="str">
            <v>T&amp;D Engineering</v>
          </cell>
          <cell r="I671" t="str">
            <v>T&amp;D</v>
          </cell>
          <cell r="J671" t="str">
            <v>Asset Condition</v>
          </cell>
          <cell r="K671" t="str">
            <v>SRV_ED</v>
          </cell>
          <cell r="L671" t="str">
            <v>JUR_AN</v>
          </cell>
          <cell r="M671" t="str">
            <v>Elec Transmission 350-359</v>
          </cell>
          <cell r="N671" t="str">
            <v>False</v>
          </cell>
          <cell r="O671" t="str">
            <v>Active</v>
          </cell>
          <cell r="P671" t="str">
            <v>ORG_M08</v>
          </cell>
        </row>
        <row r="672">
          <cell r="A672" t="str">
            <v>BI_AMS84</v>
          </cell>
          <cell r="B672" t="str">
            <v>AMS84</v>
          </cell>
          <cell r="C672" t="str">
            <v>BI_AMS84 - System - Circuit Switcher Replace - AM</v>
          </cell>
          <cell r="D672" t="str">
            <v>ER_2215</v>
          </cell>
          <cell r="E672" t="str">
            <v>2215</v>
          </cell>
          <cell r="F672" t="str">
            <v>ER_2215 - Substation Asset Mgmt Capital Maintenance</v>
          </cell>
          <cell r="G672" t="str">
            <v>Substation - Station Rebuilds Program</v>
          </cell>
          <cell r="H672" t="str">
            <v>T&amp;D Engineering</v>
          </cell>
          <cell r="I672" t="str">
            <v>T&amp;D</v>
          </cell>
          <cell r="J672" t="str">
            <v>Asset Condition</v>
          </cell>
          <cell r="K672" t="str">
            <v>SRV_ED</v>
          </cell>
          <cell r="L672" t="str">
            <v>JUR_AN</v>
          </cell>
          <cell r="M672" t="str">
            <v>Elec Transmission 350-359</v>
          </cell>
          <cell r="N672" t="str">
            <v>False</v>
          </cell>
          <cell r="O672" t="str">
            <v>Active</v>
          </cell>
          <cell r="P672" t="str">
            <v>ORG_M08</v>
          </cell>
        </row>
        <row r="673">
          <cell r="A673" t="str">
            <v>BI_AMS85</v>
          </cell>
          <cell r="B673" t="str">
            <v>AMS85</v>
          </cell>
          <cell r="C673" t="str">
            <v>BI_AMS85 - System - Air Switches Replace / Install</v>
          </cell>
          <cell r="D673" t="str">
            <v>ER_2215</v>
          </cell>
          <cell r="E673" t="str">
            <v>2215</v>
          </cell>
          <cell r="F673" t="str">
            <v>ER_2215 - Substation Asset Mgmt Capital Maintenance</v>
          </cell>
          <cell r="G673" t="str">
            <v>Substation - Station Rebuilds Program</v>
          </cell>
          <cell r="H673" t="str">
            <v>T&amp;D Engineering</v>
          </cell>
          <cell r="I673" t="str">
            <v>T&amp;D</v>
          </cell>
          <cell r="J673" t="str">
            <v>Asset Condition</v>
          </cell>
          <cell r="K673" t="str">
            <v>SRV_ED</v>
          </cell>
          <cell r="L673" t="str">
            <v>JUR_AN</v>
          </cell>
          <cell r="M673" t="str">
            <v>Elec Transmission 350-359</v>
          </cell>
          <cell r="N673" t="str">
            <v>False</v>
          </cell>
          <cell r="O673" t="str">
            <v>Active</v>
          </cell>
          <cell r="P673" t="str">
            <v>ORG_M08</v>
          </cell>
        </row>
        <row r="674">
          <cell r="A674" t="str">
            <v>BI_AMS90</v>
          </cell>
          <cell r="B674" t="str">
            <v>AMS90</v>
          </cell>
          <cell r="C674" t="str">
            <v>BI_AMS90 - Deary - Rebuild Wood Sub, Add Capacity</v>
          </cell>
          <cell r="D674" t="str">
            <v>ER_2204</v>
          </cell>
          <cell r="E674" t="str">
            <v>2204</v>
          </cell>
          <cell r="F674" t="str">
            <v>ER_2204 - Substation Rebuilds</v>
          </cell>
          <cell r="G674" t="str">
            <v>Substation - Station Rebuilds Program</v>
          </cell>
          <cell r="H674" t="str">
            <v>T&amp;D Engineering</v>
          </cell>
          <cell r="I674" t="str">
            <v>T&amp;D</v>
          </cell>
          <cell r="J674" t="str">
            <v>Asset Condition</v>
          </cell>
          <cell r="K674" t="str">
            <v>SRV_ED</v>
          </cell>
          <cell r="L674" t="str">
            <v>JUR_AN</v>
          </cell>
          <cell r="M674" t="str">
            <v>Elec Distribution 360-373</v>
          </cell>
          <cell r="N674" t="str">
            <v>True</v>
          </cell>
          <cell r="O674" t="str">
            <v>Inactive</v>
          </cell>
          <cell r="P674" t="str">
            <v>ORG_M08</v>
          </cell>
        </row>
        <row r="675">
          <cell r="A675" t="str">
            <v>BI_AMS91</v>
          </cell>
          <cell r="B675" t="str">
            <v>AMS91</v>
          </cell>
          <cell r="C675" t="str">
            <v>BI_AMS91 - Craigmont Sub - Wood Sub Rebuild</v>
          </cell>
          <cell r="D675" t="str">
            <v>ER_2204</v>
          </cell>
          <cell r="E675" t="str">
            <v>2204</v>
          </cell>
          <cell r="F675" t="str">
            <v>ER_2204 - Substation Rebuilds</v>
          </cell>
          <cell r="G675" t="str">
            <v>Substation - Station Rebuilds Program</v>
          </cell>
          <cell r="H675" t="str">
            <v>T&amp;D Engineering</v>
          </cell>
          <cell r="I675" t="str">
            <v>T&amp;D</v>
          </cell>
          <cell r="J675" t="str">
            <v>Asset Condition</v>
          </cell>
          <cell r="K675" t="str">
            <v>SRV_ED</v>
          </cell>
          <cell r="L675" t="str">
            <v>JUR_AN</v>
          </cell>
          <cell r="M675" t="str">
            <v>Elec Distribution 360-373</v>
          </cell>
          <cell r="N675" t="str">
            <v>True</v>
          </cell>
          <cell r="O675" t="str">
            <v>Inactive</v>
          </cell>
          <cell r="P675" t="str">
            <v>ORG_M08</v>
          </cell>
        </row>
        <row r="676">
          <cell r="A676" t="str">
            <v>BI_AMS92</v>
          </cell>
          <cell r="B676" t="str">
            <v>AMS92</v>
          </cell>
          <cell r="C676" t="str">
            <v>BI_AMS92 - System - Capacitor Bank Replace - AM</v>
          </cell>
          <cell r="D676" t="str">
            <v>ER_2215</v>
          </cell>
          <cell r="E676" t="str">
            <v>2215</v>
          </cell>
          <cell r="F676" t="str">
            <v>ER_2215 - Substation Asset Mgmt Capital Maintenance</v>
          </cell>
          <cell r="G676" t="str">
            <v>Substation - Station Rebuilds Program</v>
          </cell>
          <cell r="H676" t="str">
            <v>T&amp;D Engineering</v>
          </cell>
          <cell r="I676" t="str">
            <v>T&amp;D</v>
          </cell>
          <cell r="J676" t="str">
            <v>Asset Condition</v>
          </cell>
          <cell r="K676" t="str">
            <v>SRV_ED</v>
          </cell>
          <cell r="L676" t="str">
            <v>JUR_AN</v>
          </cell>
          <cell r="M676" t="str">
            <v>Elec Transmission 350-359</v>
          </cell>
          <cell r="N676" t="str">
            <v>True</v>
          </cell>
          <cell r="O676" t="str">
            <v>Inactive</v>
          </cell>
          <cell r="P676" t="str">
            <v>ORG_M08</v>
          </cell>
        </row>
        <row r="677">
          <cell r="A677" t="str">
            <v>BI_AMT01</v>
          </cell>
          <cell r="B677" t="str">
            <v>AMT01</v>
          </cell>
          <cell r="C677" t="str">
            <v>BI_AMT01 - Chewelah Substation New XFMR Integration</v>
          </cell>
          <cell r="D677" t="str">
            <v>ER_2336</v>
          </cell>
          <cell r="E677" t="str">
            <v>2336</v>
          </cell>
          <cell r="F677" t="str">
            <v>ER_2336 - System - Replace Dist Power Xfmrs</v>
          </cell>
          <cell r="G677" t="str">
            <v>Substation - New Distribution Station Capacity Program</v>
          </cell>
          <cell r="H677" t="str">
            <v>T&amp;D Engineering</v>
          </cell>
          <cell r="I677" t="str">
            <v>T&amp;D</v>
          </cell>
          <cell r="J677" t="str">
            <v>Performance &amp; Capacity</v>
          </cell>
          <cell r="K677" t="str">
            <v>SRV_ED</v>
          </cell>
          <cell r="L677" t="str">
            <v>JUR_AN</v>
          </cell>
          <cell r="M677" t="str">
            <v>Elec Distribution 360-373</v>
          </cell>
          <cell r="N677" t="str">
            <v>True</v>
          </cell>
          <cell r="O677" t="str">
            <v>Inactive</v>
          </cell>
          <cell r="P677" t="str">
            <v>ORG_L08</v>
          </cell>
        </row>
        <row r="678">
          <cell r="A678" t="str">
            <v>BI_AMT07</v>
          </cell>
          <cell r="B678" t="str">
            <v>AMT07</v>
          </cell>
          <cell r="C678" t="str">
            <v>BI_AMT07 - RAM-RAT1 115kV: Install A-467 (Distr Component)</v>
          </cell>
          <cell r="D678" t="str">
            <v>ER_2254</v>
          </cell>
          <cell r="E678" t="str">
            <v>2254</v>
          </cell>
          <cell r="F678" t="str">
            <v>ER_2254 - System 115kV Air Switch Upgrade</v>
          </cell>
          <cell r="G678" t="str">
            <v>Transmission - Minor Rebuild</v>
          </cell>
          <cell r="H678" t="str">
            <v>T&amp;D Engineering</v>
          </cell>
          <cell r="I678" t="str">
            <v>T&amp;D</v>
          </cell>
          <cell r="J678" t="str">
            <v>Asset Condition</v>
          </cell>
          <cell r="K678" t="str">
            <v>SRV_ED</v>
          </cell>
          <cell r="L678" t="str">
            <v>JUR_AN</v>
          </cell>
          <cell r="M678" t="str">
            <v>Elec Transmission 350-359</v>
          </cell>
          <cell r="N678" t="str">
            <v>False</v>
          </cell>
          <cell r="O678" t="str">
            <v>Inactive</v>
          </cell>
          <cell r="P678" t="str">
            <v>ORG_L08</v>
          </cell>
        </row>
        <row r="679">
          <cell r="A679" t="str">
            <v>BI_AMT08</v>
          </cell>
          <cell r="B679" t="str">
            <v>AMT08</v>
          </cell>
          <cell r="C679" t="str">
            <v>BI_AMT08 - Asset Mgmt Transmission Wood Sub Rebuild</v>
          </cell>
          <cell r="D679" t="str">
            <v>ER_2204</v>
          </cell>
          <cell r="E679" t="str">
            <v>2204</v>
          </cell>
          <cell r="F679" t="str">
            <v>ER_2204 - Substation Rebuilds</v>
          </cell>
          <cell r="G679" t="str">
            <v>Substation - Station Rebuilds Program</v>
          </cell>
          <cell r="H679" t="str">
            <v>T&amp;D Engineering</v>
          </cell>
          <cell r="I679" t="str">
            <v>T&amp;D</v>
          </cell>
          <cell r="J679" t="str">
            <v>Asset Condition</v>
          </cell>
          <cell r="K679" t="str">
            <v>SRV_ED</v>
          </cell>
          <cell r="L679" t="str">
            <v>JUR_AN</v>
          </cell>
          <cell r="M679" t="str">
            <v>Elec Distribution 360-373</v>
          </cell>
          <cell r="N679" t="str">
            <v>True</v>
          </cell>
          <cell r="O679" t="str">
            <v>Active</v>
          </cell>
          <cell r="P679" t="str">
            <v>ORG_L08</v>
          </cell>
        </row>
        <row r="680">
          <cell r="A680" t="str">
            <v>BI_AMT10</v>
          </cell>
          <cell r="B680" t="str">
            <v>AMT10</v>
          </cell>
          <cell r="C680" t="str">
            <v>BI_AMT10 - Asset Mgmt Transmission Switch Upgrade</v>
          </cell>
          <cell r="D680" t="str">
            <v>ER_2254</v>
          </cell>
          <cell r="E680" t="str">
            <v>2254</v>
          </cell>
          <cell r="F680" t="str">
            <v>ER_2254 - System 115kV Air Switch Upgrade</v>
          </cell>
          <cell r="G680" t="str">
            <v>Transmission - Minor Rebuild</v>
          </cell>
          <cell r="H680" t="str">
            <v>T&amp;D Engineering</v>
          </cell>
          <cell r="I680" t="str">
            <v>T&amp;D</v>
          </cell>
          <cell r="J680" t="str">
            <v>Asset Condition</v>
          </cell>
          <cell r="K680" t="str">
            <v>SRV_ED</v>
          </cell>
          <cell r="L680" t="str">
            <v>JUR_AN</v>
          </cell>
          <cell r="M680" t="str">
            <v>Elec Transmission 350-359</v>
          </cell>
          <cell r="N680" t="str">
            <v>False</v>
          </cell>
          <cell r="O680" t="str">
            <v>Active</v>
          </cell>
          <cell r="P680" t="str">
            <v>ORG_L08</v>
          </cell>
        </row>
        <row r="681">
          <cell r="A681" t="str">
            <v>BI_AMT12</v>
          </cell>
          <cell r="B681" t="str">
            <v>AMT12</v>
          </cell>
          <cell r="C681" t="str">
            <v>BI_AMT12 - Asset Mgmt Trans Minor Rebuilds WA</v>
          </cell>
          <cell r="D681" t="str">
            <v>ER_2057</v>
          </cell>
          <cell r="E681" t="str">
            <v>2057</v>
          </cell>
          <cell r="F681" t="str">
            <v>ER_2057 - Transmission Minor Rebuild</v>
          </cell>
          <cell r="G681" t="str">
            <v>Transmission - Minor Rebuild</v>
          </cell>
          <cell r="H681" t="str">
            <v>T&amp;D Engineering</v>
          </cell>
          <cell r="I681" t="str">
            <v>T&amp;D</v>
          </cell>
          <cell r="J681" t="str">
            <v>Asset Condition</v>
          </cell>
          <cell r="K681" t="str">
            <v>SRV_ED</v>
          </cell>
          <cell r="L681" t="str">
            <v>JUR_WA</v>
          </cell>
          <cell r="M681" t="str">
            <v>Elec Transmission 350-359</v>
          </cell>
          <cell r="N681" t="str">
            <v>False</v>
          </cell>
          <cell r="O681" t="str">
            <v>Active</v>
          </cell>
          <cell r="P681" t="str">
            <v>ORG_L08</v>
          </cell>
        </row>
        <row r="682">
          <cell r="A682" t="str">
            <v>BI_AMT13</v>
          </cell>
          <cell r="B682" t="str">
            <v>AMT13</v>
          </cell>
          <cell r="C682" t="str">
            <v>BI_AMT13 - Asset Mgmt Trans Minor Rebuilds ID</v>
          </cell>
          <cell r="D682" t="str">
            <v>ER_2057</v>
          </cell>
          <cell r="E682" t="str">
            <v>2057</v>
          </cell>
          <cell r="F682" t="str">
            <v>ER_2057 - Transmission Minor Rebuild</v>
          </cell>
          <cell r="G682" t="str">
            <v>Transmission - Minor Rebuild</v>
          </cell>
          <cell r="H682" t="str">
            <v>T&amp;D Engineering</v>
          </cell>
          <cell r="I682" t="str">
            <v>T&amp;D</v>
          </cell>
          <cell r="J682" t="str">
            <v>Asset Condition</v>
          </cell>
          <cell r="K682" t="str">
            <v>SRV_ED</v>
          </cell>
          <cell r="L682" t="str">
            <v>JUR_AN</v>
          </cell>
          <cell r="M682" t="str">
            <v>Elec Transmission 350-359</v>
          </cell>
          <cell r="N682" t="str">
            <v>False</v>
          </cell>
          <cell r="O682" t="str">
            <v>Active</v>
          </cell>
          <cell r="P682" t="str">
            <v>ORG_L08</v>
          </cell>
        </row>
        <row r="683">
          <cell r="A683" t="str">
            <v>BI_AMT23</v>
          </cell>
          <cell r="B683" t="str">
            <v>AMT23</v>
          </cell>
          <cell r="C683" t="str">
            <v>BI_AMT23 - Asset Mgmt Transmission Plummer</v>
          </cell>
          <cell r="D683" t="str">
            <v>ER_2436</v>
          </cell>
          <cell r="E683" t="str">
            <v>2436</v>
          </cell>
          <cell r="F683" t="str">
            <v>ER_2436 - Plummer Sub Rebuild</v>
          </cell>
          <cell r="G683" t="str">
            <v>Regular Capital - Pre Business Case</v>
          </cell>
          <cell r="H683" t="str">
            <v>No Subfunction</v>
          </cell>
          <cell r="I683" t="str">
            <v>No Function</v>
          </cell>
          <cell r="J683" t="str">
            <v>No Driver</v>
          </cell>
          <cell r="K683" t="str">
            <v>SRV_ED</v>
          </cell>
          <cell r="L683" t="str">
            <v>JUR_ID</v>
          </cell>
          <cell r="M683" t="str">
            <v>Elec Transmission 350-359</v>
          </cell>
          <cell r="N683" t="str">
            <v>False</v>
          </cell>
          <cell r="O683" t="str">
            <v>Inactive</v>
          </cell>
          <cell r="P683" t="str">
            <v>ORG_T08</v>
          </cell>
        </row>
        <row r="684">
          <cell r="A684" t="str">
            <v>BI_AMT24</v>
          </cell>
          <cell r="B684" t="str">
            <v>AMT24</v>
          </cell>
          <cell r="C684" t="str">
            <v>BI_AMT24 - Plummer Sub Asset Management Transmission</v>
          </cell>
          <cell r="D684" t="str">
            <v>ER_2302</v>
          </cell>
          <cell r="E684" t="str">
            <v>2302</v>
          </cell>
          <cell r="F684" t="str">
            <v>ER_2302 - Plummer-Increase Capacity/Rebuild</v>
          </cell>
          <cell r="G684" t="str">
            <v>Regular Capital - Pre Business Case</v>
          </cell>
          <cell r="H684" t="str">
            <v>No Subfunction</v>
          </cell>
          <cell r="I684" t="str">
            <v>No Function</v>
          </cell>
          <cell r="J684" t="str">
            <v>No Driver</v>
          </cell>
          <cell r="K684" t="str">
            <v>SRV_ED</v>
          </cell>
          <cell r="L684" t="str">
            <v>JUR_ID</v>
          </cell>
          <cell r="M684" t="str">
            <v>Elec Distribution 360-373</v>
          </cell>
          <cell r="N684" t="str">
            <v>False</v>
          </cell>
          <cell r="O684" t="str">
            <v>Inactive</v>
          </cell>
          <cell r="P684" t="str">
            <v>ORG_L08</v>
          </cell>
        </row>
        <row r="685">
          <cell r="A685" t="str">
            <v>BI_AMT81</v>
          </cell>
          <cell r="B685" t="str">
            <v>AMT81</v>
          </cell>
          <cell r="C685" t="str">
            <v>BI_AMT81 - Xsmn Asset Management</v>
          </cell>
          <cell r="D685" t="str">
            <v>ER_2423</v>
          </cell>
          <cell r="E685" t="str">
            <v>2423</v>
          </cell>
          <cell r="F685" t="str">
            <v>ER_2423 - System Transmission:Rebuild Condition</v>
          </cell>
          <cell r="G685" t="str">
            <v>Transmission Major Rebuild - Asset Condition</v>
          </cell>
          <cell r="H685" t="str">
            <v>T&amp;D Engineering</v>
          </cell>
          <cell r="I685" t="str">
            <v>T&amp;D</v>
          </cell>
          <cell r="J685" t="str">
            <v>Asset Condition</v>
          </cell>
          <cell r="K685" t="str">
            <v>SRV_ED</v>
          </cell>
          <cell r="L685" t="str">
            <v>JUR_WA</v>
          </cell>
          <cell r="M685" t="str">
            <v>Elec Transmission 350-359</v>
          </cell>
          <cell r="N685" t="str">
            <v>True</v>
          </cell>
          <cell r="O685" t="str">
            <v>Active</v>
          </cell>
          <cell r="P685" t="str">
            <v>ORG_L08</v>
          </cell>
        </row>
        <row r="686">
          <cell r="A686" t="str">
            <v>BI_AN511</v>
          </cell>
          <cell r="B686" t="str">
            <v>AN511</v>
          </cell>
          <cell r="C686" t="str">
            <v>BI_AN511 - Relocate Gas Dist Piping Hwy 95 Ponderay</v>
          </cell>
          <cell r="D686" t="str">
            <v>ER_3226</v>
          </cell>
          <cell r="E686" t="str">
            <v>3226</v>
          </cell>
          <cell r="F686" t="str">
            <v>ER_3226 - Relocate Gas Dist Piping Hwy 95 Ponderay</v>
          </cell>
          <cell r="G686" t="str">
            <v>Regular Capital - Pre Business Case</v>
          </cell>
          <cell r="H686" t="str">
            <v>No Subfunction</v>
          </cell>
          <cell r="I686" t="str">
            <v>No Function</v>
          </cell>
          <cell r="J686" t="str">
            <v>No Driver</v>
          </cell>
          <cell r="K686" t="str">
            <v>SRV_GD</v>
          </cell>
          <cell r="L686" t="str">
            <v>JUR_ID</v>
          </cell>
          <cell r="M686" t="str">
            <v>Gas Distribution 374-387</v>
          </cell>
          <cell r="N686" t="str">
            <v>False</v>
          </cell>
          <cell r="O686" t="str">
            <v>Inactive</v>
          </cell>
          <cell r="P686" t="str">
            <v>ORG_B51</v>
          </cell>
        </row>
        <row r="687">
          <cell r="A687" t="str">
            <v>BI_AN629</v>
          </cell>
          <cell r="B687" t="str">
            <v>AN629</v>
          </cell>
          <cell r="C687" t="str">
            <v>BI_AN629 - Install Dover Gate Station</v>
          </cell>
          <cell r="D687" t="str">
            <v>ER_3225</v>
          </cell>
          <cell r="E687" t="str">
            <v>3225</v>
          </cell>
          <cell r="F687" t="str">
            <v>ER_3225 - Install Dover Gate Station</v>
          </cell>
          <cell r="G687" t="str">
            <v>Regular Capital - Pre Business Case</v>
          </cell>
          <cell r="H687" t="str">
            <v>No Subfunction</v>
          </cell>
          <cell r="I687" t="str">
            <v>No Function</v>
          </cell>
          <cell r="J687" t="str">
            <v>No Driver</v>
          </cell>
          <cell r="K687" t="str">
            <v>SRV_GD</v>
          </cell>
          <cell r="L687" t="str">
            <v>JUR_ID</v>
          </cell>
          <cell r="M687" t="str">
            <v>Gas Distribution 374-387</v>
          </cell>
          <cell r="N687" t="str">
            <v>True</v>
          </cell>
          <cell r="O687" t="str">
            <v>Inactive</v>
          </cell>
          <cell r="P687" t="str">
            <v>ORG_B51</v>
          </cell>
        </row>
        <row r="688">
          <cell r="A688" t="str">
            <v>BI_AS003</v>
          </cell>
          <cell r="B688" t="str">
            <v>AS003</v>
          </cell>
          <cell r="C688" t="str">
            <v>BI_AS003 - Clark Fork 711 (Split FDR)</v>
          </cell>
          <cell r="D688" t="str">
            <v>ER_2414</v>
          </cell>
          <cell r="E688" t="str">
            <v>2414</v>
          </cell>
          <cell r="F688" t="str">
            <v>ER_2414 - Sys-Dist Reliability-Improve Worst Fdrs</v>
          </cell>
          <cell r="G688" t="str">
            <v>Distribution System Enhancements</v>
          </cell>
          <cell r="H688" t="str">
            <v>T&amp;D Engineering</v>
          </cell>
          <cell r="I688" t="str">
            <v>T&amp;D</v>
          </cell>
          <cell r="J688" t="str">
            <v>Performance &amp; Capacity</v>
          </cell>
          <cell r="K688" t="str">
            <v>SRV_ED</v>
          </cell>
          <cell r="L688" t="str">
            <v>JUR_AN</v>
          </cell>
          <cell r="M688" t="str">
            <v>Elec Distribution 360-373</v>
          </cell>
          <cell r="N688" t="str">
            <v>True</v>
          </cell>
          <cell r="O688" t="str">
            <v>Inactive</v>
          </cell>
          <cell r="P688" t="str">
            <v>ORG_M08</v>
          </cell>
        </row>
        <row r="689">
          <cell r="A689" t="str">
            <v>BI_AS201</v>
          </cell>
          <cell r="B689" t="str">
            <v>AS201</v>
          </cell>
          <cell r="C689" t="str">
            <v>BI_AS201 - Oldtown 115 Sub- Construct</v>
          </cell>
          <cell r="D689" t="str">
            <v>ER_2213</v>
          </cell>
          <cell r="E689" t="str">
            <v>2213</v>
          </cell>
          <cell r="F689" t="str">
            <v>ER_2213 - Oldtown Substation Construction</v>
          </cell>
          <cell r="G689" t="str">
            <v>Regular Capital - Pre Business Case</v>
          </cell>
          <cell r="H689" t="str">
            <v>No Subfunction</v>
          </cell>
          <cell r="I689" t="str">
            <v>No Function</v>
          </cell>
          <cell r="J689" t="str">
            <v>No Driver</v>
          </cell>
          <cell r="K689" t="str">
            <v>SRV_ED</v>
          </cell>
          <cell r="L689" t="str">
            <v>JUR_ID</v>
          </cell>
          <cell r="M689" t="str">
            <v>Elec Distribution 360-373</v>
          </cell>
          <cell r="N689" t="str">
            <v>False</v>
          </cell>
          <cell r="O689" t="str">
            <v>Inactive</v>
          </cell>
          <cell r="P689" t="str">
            <v>ORG_F08</v>
          </cell>
        </row>
        <row r="690">
          <cell r="A690" t="str">
            <v>BI_AS202</v>
          </cell>
          <cell r="B690" t="str">
            <v>AS202</v>
          </cell>
          <cell r="C690" t="str">
            <v>BI_AS202 - Noxon 230 kV Substation - Rebuild</v>
          </cell>
          <cell r="D690" t="str">
            <v>ER_2532</v>
          </cell>
          <cell r="E690" t="str">
            <v>2532</v>
          </cell>
          <cell r="F690" t="str">
            <v>ER_2532 - Noxon 230 kV Substation - Rebuild</v>
          </cell>
          <cell r="G690" t="str">
            <v>Noxon Switchyard 230kV Breaker Replacement</v>
          </cell>
          <cell r="H690" t="str">
            <v>T&amp;D Engineering</v>
          </cell>
          <cell r="I690" t="str">
            <v>T&amp;D</v>
          </cell>
          <cell r="J690" t="str">
            <v>Mandatory &amp; Compliance</v>
          </cell>
          <cell r="K690" t="str">
            <v>SRV_ED</v>
          </cell>
          <cell r="L690" t="str">
            <v>JUR_AN</v>
          </cell>
          <cell r="M690" t="str">
            <v>Elec Transmission 350-359</v>
          </cell>
          <cell r="N690" t="str">
            <v>True</v>
          </cell>
          <cell r="O690" t="str">
            <v>Active</v>
          </cell>
          <cell r="P690" t="str">
            <v>ORG_M08</v>
          </cell>
        </row>
        <row r="691">
          <cell r="A691" t="str">
            <v>BI_AS203</v>
          </cell>
          <cell r="B691" t="str">
            <v>AS203</v>
          </cell>
          <cell r="C691" t="str">
            <v>BI_AS203 - Bronx 115 kV - Rebuild Substation</v>
          </cell>
          <cell r="D691" t="str">
            <v>ER_2204</v>
          </cell>
          <cell r="E691" t="str">
            <v>2204</v>
          </cell>
          <cell r="F691" t="str">
            <v>ER_2204 - Substation Rebuilds</v>
          </cell>
          <cell r="G691" t="str">
            <v>Substation - Station Rebuilds Program</v>
          </cell>
          <cell r="H691" t="str">
            <v>T&amp;D Engineering</v>
          </cell>
          <cell r="I691" t="str">
            <v>T&amp;D</v>
          </cell>
          <cell r="J691" t="str">
            <v>Asset Condition</v>
          </cell>
          <cell r="K691" t="str">
            <v>SRV_ED</v>
          </cell>
          <cell r="L691" t="str">
            <v>JUR_ID</v>
          </cell>
          <cell r="M691" t="str">
            <v>Elec Distribution 360-373</v>
          </cell>
          <cell r="N691" t="str">
            <v>True</v>
          </cell>
          <cell r="O691" t="str">
            <v>Active</v>
          </cell>
          <cell r="P691" t="str">
            <v>ORG_M08</v>
          </cell>
        </row>
        <row r="692">
          <cell r="A692" t="str">
            <v>BI_AS209</v>
          </cell>
          <cell r="B692" t="str">
            <v>AS209</v>
          </cell>
          <cell r="C692" t="str">
            <v>BI_AS209 - Oldtown 115 Sub: Purchase Property</v>
          </cell>
          <cell r="D692" t="str">
            <v>ER_2213</v>
          </cell>
          <cell r="E692" t="str">
            <v>2213</v>
          </cell>
          <cell r="F692" t="str">
            <v>ER_2213 - Oldtown Substation Construction</v>
          </cell>
          <cell r="G692" t="str">
            <v>Regular Capital - Pre Business Case</v>
          </cell>
          <cell r="H692" t="str">
            <v>No Subfunction</v>
          </cell>
          <cell r="I692" t="str">
            <v>No Function</v>
          </cell>
          <cell r="J692" t="str">
            <v>No Driver</v>
          </cell>
          <cell r="K692" t="str">
            <v>SRV_ED</v>
          </cell>
          <cell r="L692" t="str">
            <v>JUR_ID</v>
          </cell>
          <cell r="M692" t="str">
            <v>Elec Distribution 360-373</v>
          </cell>
          <cell r="N692" t="str">
            <v>False</v>
          </cell>
          <cell r="O692" t="str">
            <v>Inactive</v>
          </cell>
          <cell r="P692" t="str">
            <v>ORG_M08</v>
          </cell>
        </row>
        <row r="693">
          <cell r="A693" t="str">
            <v>BI_AS210</v>
          </cell>
          <cell r="B693" t="str">
            <v>AS210</v>
          </cell>
          <cell r="C693" t="str">
            <v>BI_AS210 - Priest River - Temp Cap Increase</v>
          </cell>
          <cell r="D693" t="str">
            <v>ER_2213</v>
          </cell>
          <cell r="E693" t="str">
            <v>2213</v>
          </cell>
          <cell r="F693" t="str">
            <v>ER_2213 - Oldtown Substation Construction</v>
          </cell>
          <cell r="G693" t="str">
            <v>Regular Capital - Pre Business Case</v>
          </cell>
          <cell r="H693" t="str">
            <v>No Subfunction</v>
          </cell>
          <cell r="I693" t="str">
            <v>No Function</v>
          </cell>
          <cell r="J693" t="str">
            <v>No Driver</v>
          </cell>
          <cell r="K693" t="str">
            <v>SRV_ED</v>
          </cell>
          <cell r="L693" t="str">
            <v>JUR_ID</v>
          </cell>
          <cell r="M693" t="str">
            <v>Elec Distribution 360-373</v>
          </cell>
          <cell r="N693" t="str">
            <v>False</v>
          </cell>
          <cell r="O693" t="str">
            <v>Inactive</v>
          </cell>
          <cell r="P693" t="str">
            <v>ORG_F08</v>
          </cell>
        </row>
        <row r="694">
          <cell r="A694" t="str">
            <v>BI_AS300</v>
          </cell>
          <cell r="B694" t="str">
            <v>AS300</v>
          </cell>
          <cell r="C694" t="str">
            <v>BI_AS300 - Sandpoint 115 Kv Sub - Replace Feeder Breakers</v>
          </cell>
          <cell r="D694" t="str">
            <v>ER_2223</v>
          </cell>
          <cell r="E694" t="str">
            <v>2223</v>
          </cell>
          <cell r="F694" t="str">
            <v>ER_2223 - Sandpoint - Replace Breakers</v>
          </cell>
          <cell r="G694" t="str">
            <v>Regular Capital - Pre Business Case</v>
          </cell>
          <cell r="H694" t="str">
            <v>No Subfunction</v>
          </cell>
          <cell r="I694" t="str">
            <v>No Function</v>
          </cell>
          <cell r="J694" t="str">
            <v>No Driver</v>
          </cell>
          <cell r="K694" t="str">
            <v>SRV_ED</v>
          </cell>
          <cell r="L694" t="str">
            <v>JUR_ID</v>
          </cell>
          <cell r="M694" t="str">
            <v>Elec Distribution 360-373</v>
          </cell>
          <cell r="N694" t="str">
            <v>True</v>
          </cell>
          <cell r="O694" t="str">
            <v>Inactive</v>
          </cell>
          <cell r="P694" t="str">
            <v>ORG_F08</v>
          </cell>
        </row>
        <row r="695">
          <cell r="A695" t="str">
            <v>BI_AS301</v>
          </cell>
          <cell r="B695" t="str">
            <v>AS301</v>
          </cell>
          <cell r="C695" t="str">
            <v>BI_AS301 - Noxon 230 kV Switchyard - Lancaster Integration</v>
          </cell>
          <cell r="D695" t="str">
            <v>ER_7050</v>
          </cell>
          <cell r="E695" t="str">
            <v>7050</v>
          </cell>
          <cell r="F695" t="str">
            <v>ER_7050 - Productivity Initiative</v>
          </cell>
          <cell r="G695" t="str">
            <v>Productivity</v>
          </cell>
          <cell r="H695" t="str">
            <v>Productivity Subfunction</v>
          </cell>
          <cell r="I695" t="str">
            <v>Other Capital Function</v>
          </cell>
          <cell r="J695" t="str">
            <v>No Driver</v>
          </cell>
          <cell r="K695" t="str">
            <v>SRV_CD</v>
          </cell>
          <cell r="L695" t="str">
            <v>JUR_AA</v>
          </cell>
          <cell r="M695" t="str">
            <v>General 12yr 389 / 393-395 / 397-398</v>
          </cell>
          <cell r="N695" t="str">
            <v>True</v>
          </cell>
          <cell r="O695" t="str">
            <v>Inactive</v>
          </cell>
          <cell r="P695" t="str">
            <v>ORG_M08</v>
          </cell>
        </row>
        <row r="696">
          <cell r="A696" t="str">
            <v>BI_AS302</v>
          </cell>
          <cell r="B696" t="str">
            <v>AS302</v>
          </cell>
          <cell r="C696" t="str">
            <v>BI_AS302 - Sagle 115kV-Upgrade Stn Integration Sdpt Grid Mod</v>
          </cell>
          <cell r="D696" t="str">
            <v>ER_2570</v>
          </cell>
          <cell r="E696" t="str">
            <v>2570</v>
          </cell>
          <cell r="F696" t="str">
            <v>ER_2570 - Sandpoint Grid Modernization Project</v>
          </cell>
          <cell r="G696" t="str">
            <v>Distribution Grid Modernization</v>
          </cell>
          <cell r="H696" t="str">
            <v>T&amp;D Operations</v>
          </cell>
          <cell r="I696" t="str">
            <v>T&amp;D</v>
          </cell>
          <cell r="J696" t="str">
            <v>Asset Condition</v>
          </cell>
          <cell r="K696" t="str">
            <v>SRV_ED</v>
          </cell>
          <cell r="L696" t="str">
            <v>JUR_ID</v>
          </cell>
          <cell r="M696" t="str">
            <v>Elec Distribution 360-373</v>
          </cell>
          <cell r="N696" t="str">
            <v>True</v>
          </cell>
          <cell r="O696" t="str">
            <v>Inactive</v>
          </cell>
          <cell r="P696" t="str">
            <v>ORG_M08</v>
          </cell>
        </row>
        <row r="697">
          <cell r="A697" t="str">
            <v>BI_AS303</v>
          </cell>
          <cell r="B697" t="str">
            <v>AS303</v>
          </cell>
          <cell r="C697" t="str">
            <v>BI_AS303 - Sdpt 115kV-Upgrade Stn Integration Sdpt Grid Mod</v>
          </cell>
          <cell r="D697" t="str">
            <v>ER_2570</v>
          </cell>
          <cell r="E697" t="str">
            <v>2570</v>
          </cell>
          <cell r="F697" t="str">
            <v>ER_2570 - Sandpoint Grid Modernization Project</v>
          </cell>
          <cell r="G697" t="str">
            <v>Distribution Grid Modernization</v>
          </cell>
          <cell r="H697" t="str">
            <v>T&amp;D Operations</v>
          </cell>
          <cell r="I697" t="str">
            <v>T&amp;D</v>
          </cell>
          <cell r="J697" t="str">
            <v>Asset Condition</v>
          </cell>
          <cell r="K697" t="str">
            <v>SRV_ED</v>
          </cell>
          <cell r="L697" t="str">
            <v>JUR_ID</v>
          </cell>
          <cell r="M697" t="str">
            <v>Elec Distribution 360-373</v>
          </cell>
          <cell r="N697" t="str">
            <v>True</v>
          </cell>
          <cell r="O697" t="str">
            <v>Inactive</v>
          </cell>
          <cell r="P697" t="str">
            <v>ORG_M08</v>
          </cell>
        </row>
        <row r="698">
          <cell r="A698" t="str">
            <v>BI_AS304</v>
          </cell>
          <cell r="B698" t="str">
            <v>AS304</v>
          </cell>
          <cell r="C698" t="str">
            <v>BI_AS304 - Oden 115kV-Upgrade Stn Integration Sdpt Grid Mod</v>
          </cell>
          <cell r="D698" t="str">
            <v>ER_2570</v>
          </cell>
          <cell r="E698" t="str">
            <v>2570</v>
          </cell>
          <cell r="F698" t="str">
            <v>ER_2570 - Sandpoint Grid Modernization Project</v>
          </cell>
          <cell r="G698" t="str">
            <v>Distribution Grid Modernization</v>
          </cell>
          <cell r="H698" t="str">
            <v>T&amp;D Operations</v>
          </cell>
          <cell r="I698" t="str">
            <v>T&amp;D</v>
          </cell>
          <cell r="J698" t="str">
            <v>Asset Condition</v>
          </cell>
          <cell r="K698" t="str">
            <v>SRV_ED</v>
          </cell>
          <cell r="L698" t="str">
            <v>JUR_AN</v>
          </cell>
          <cell r="M698" t="str">
            <v>Elec Distribution 360-373</v>
          </cell>
          <cell r="N698" t="str">
            <v>True</v>
          </cell>
          <cell r="O698" t="str">
            <v>Inactive</v>
          </cell>
          <cell r="P698" t="str">
            <v>ORG_M08</v>
          </cell>
        </row>
        <row r="699">
          <cell r="A699" t="str">
            <v>BI_AS305</v>
          </cell>
          <cell r="B699" t="str">
            <v>AS305</v>
          </cell>
          <cell r="C699" t="str">
            <v>BI_AS305 - Noxon Construction Sub - Minor Rebuild</v>
          </cell>
          <cell r="D699" t="str">
            <v>ER_2572</v>
          </cell>
          <cell r="E699" t="str">
            <v>2572</v>
          </cell>
          <cell r="F699" t="str">
            <v>ER_2572 - Noxon Construction Sub - Minor Rebuild</v>
          </cell>
          <cell r="G699" t="str">
            <v>Substation - Station Rebuilds Program</v>
          </cell>
          <cell r="H699" t="str">
            <v>T&amp;D Engineering</v>
          </cell>
          <cell r="I699" t="str">
            <v>T&amp;D</v>
          </cell>
          <cell r="J699" t="str">
            <v>Asset Condition</v>
          </cell>
          <cell r="K699" t="str">
            <v>SRV_ED</v>
          </cell>
          <cell r="L699" t="str">
            <v>JUR_AN</v>
          </cell>
          <cell r="M699" t="str">
            <v>Elec Distribution 360-373</v>
          </cell>
          <cell r="N699" t="str">
            <v>True</v>
          </cell>
          <cell r="O699" t="str">
            <v>Inactive</v>
          </cell>
          <cell r="P699" t="str">
            <v>ORG_M08</v>
          </cell>
        </row>
        <row r="700">
          <cell r="A700" t="str">
            <v>BI_AS376</v>
          </cell>
          <cell r="B700" t="str">
            <v>AS376</v>
          </cell>
          <cell r="C700" t="str">
            <v>BI_AS376 - Cabinet 115 Sub - Inc Xfmr Capacity</v>
          </cell>
          <cell r="D700" t="str">
            <v>ER_2256</v>
          </cell>
          <cell r="E700" t="str">
            <v>2256</v>
          </cell>
          <cell r="F700" t="str">
            <v>ER_2256 - Cab-Increase Xfmr Capacity</v>
          </cell>
          <cell r="G700" t="str">
            <v>Regular Capital - Pre Business Case</v>
          </cell>
          <cell r="H700" t="str">
            <v>No Subfunction</v>
          </cell>
          <cell r="I700" t="str">
            <v>No Function</v>
          </cell>
          <cell r="J700" t="str">
            <v>No Driver</v>
          </cell>
          <cell r="K700" t="str">
            <v>SRV_ED</v>
          </cell>
          <cell r="L700" t="str">
            <v>JUR_ID</v>
          </cell>
          <cell r="M700" t="str">
            <v>Elec Distribution 360-373</v>
          </cell>
          <cell r="N700" t="str">
            <v>True</v>
          </cell>
          <cell r="O700" t="str">
            <v>Inactive</v>
          </cell>
          <cell r="P700" t="str">
            <v>ORG_F08</v>
          </cell>
        </row>
        <row r="701">
          <cell r="A701" t="str">
            <v>BI_AS401</v>
          </cell>
          <cell r="B701" t="str">
            <v>AS401</v>
          </cell>
          <cell r="C701" t="str">
            <v>BI_AS401 - Cabinet 230 Sw Yd - Rplc Bud Pts</v>
          </cell>
          <cell r="D701" t="str">
            <v>ER_2238</v>
          </cell>
          <cell r="E701" t="str">
            <v>2238</v>
          </cell>
          <cell r="F701" t="str">
            <v>ER_2238 - Cabinet 230kV Switch Yard</v>
          </cell>
          <cell r="G701" t="str">
            <v>Regular Capital - Pre Business Case</v>
          </cell>
          <cell r="H701" t="str">
            <v>No Subfunction</v>
          </cell>
          <cell r="I701" t="str">
            <v>No Function</v>
          </cell>
          <cell r="J701" t="str">
            <v>No Driver</v>
          </cell>
          <cell r="K701" t="str">
            <v>SRV_ED</v>
          </cell>
          <cell r="L701" t="str">
            <v>JUR_ID</v>
          </cell>
          <cell r="M701" t="str">
            <v>Elec Transmission 350-359</v>
          </cell>
          <cell r="N701" t="str">
            <v>True</v>
          </cell>
          <cell r="O701" t="str">
            <v>Inactive</v>
          </cell>
          <cell r="P701" t="str">
            <v>ORG_F08</v>
          </cell>
        </row>
        <row r="702">
          <cell r="A702" t="str">
            <v>BI_AS402</v>
          </cell>
          <cell r="B702" t="str">
            <v>AS402</v>
          </cell>
          <cell r="C702" t="str">
            <v>BI_AS402 - Newport 115 Kv Sub - Retire &amp; Salvage</v>
          </cell>
          <cell r="D702" t="str">
            <v>ER_2213</v>
          </cell>
          <cell r="E702" t="str">
            <v>2213</v>
          </cell>
          <cell r="F702" t="str">
            <v>ER_2213 - Oldtown Substation Construction</v>
          </cell>
          <cell r="G702" t="str">
            <v>Regular Capital - Pre Business Case</v>
          </cell>
          <cell r="H702" t="str">
            <v>No Subfunction</v>
          </cell>
          <cell r="I702" t="str">
            <v>No Function</v>
          </cell>
          <cell r="J702" t="str">
            <v>No Driver</v>
          </cell>
          <cell r="K702" t="str">
            <v>SRV_ED</v>
          </cell>
          <cell r="L702" t="str">
            <v>JUR_ID</v>
          </cell>
          <cell r="M702" t="str">
            <v>Elec Distribution 360-373</v>
          </cell>
          <cell r="N702" t="str">
            <v>False</v>
          </cell>
          <cell r="O702" t="str">
            <v>Inactive</v>
          </cell>
          <cell r="P702" t="str">
            <v>ORG_F08</v>
          </cell>
        </row>
        <row r="703">
          <cell r="A703" t="str">
            <v>BI_AS403</v>
          </cell>
          <cell r="B703" t="str">
            <v>AS403</v>
          </cell>
          <cell r="C703" t="str">
            <v>BI_AS403 - Sagle 115 Sub - Construct New Sub</v>
          </cell>
          <cell r="D703" t="str">
            <v>ER_2239</v>
          </cell>
          <cell r="E703" t="str">
            <v>2239</v>
          </cell>
          <cell r="F703" t="str">
            <v>ER_2239 - Sagle 115 Sub</v>
          </cell>
          <cell r="G703" t="str">
            <v>Regular Capital - Pre Business Case</v>
          </cell>
          <cell r="H703" t="str">
            <v>No Subfunction</v>
          </cell>
          <cell r="I703" t="str">
            <v>No Function</v>
          </cell>
          <cell r="J703" t="str">
            <v>No Driver</v>
          </cell>
          <cell r="K703" t="str">
            <v>SRV_ED</v>
          </cell>
          <cell r="L703" t="str">
            <v>JUR_ID</v>
          </cell>
          <cell r="M703" t="str">
            <v>Elec Distribution 360-373</v>
          </cell>
          <cell r="N703" t="str">
            <v>True</v>
          </cell>
          <cell r="O703" t="str">
            <v>Inactive</v>
          </cell>
          <cell r="P703" t="str">
            <v>ORG_F08</v>
          </cell>
        </row>
        <row r="704">
          <cell r="A704" t="str">
            <v>BI_AS500</v>
          </cell>
          <cell r="B704" t="str">
            <v>AS500</v>
          </cell>
          <cell r="C704" t="str">
            <v>BI_AS500 - Sandpoint 115 Sub- Add Xfmr #4</v>
          </cell>
          <cell r="D704" t="str">
            <v>ER_2330</v>
          </cell>
          <cell r="E704" t="str">
            <v>2330</v>
          </cell>
          <cell r="F704" t="str">
            <v>ER_2330 - Sandpoint 115 Sub- Add Xfmr #4</v>
          </cell>
          <cell r="G704" t="str">
            <v>Regular Capital - Pre Business Case</v>
          </cell>
          <cell r="H704" t="str">
            <v>No Subfunction</v>
          </cell>
          <cell r="I704" t="str">
            <v>No Function</v>
          </cell>
          <cell r="J704" t="str">
            <v>No Driver</v>
          </cell>
          <cell r="K704" t="str">
            <v>SRV_ED</v>
          </cell>
          <cell r="L704" t="str">
            <v>JUR_ID</v>
          </cell>
          <cell r="M704" t="str">
            <v>Elec Distribution 360-373</v>
          </cell>
          <cell r="N704" t="str">
            <v>True</v>
          </cell>
          <cell r="O704" t="str">
            <v>Inactive</v>
          </cell>
          <cell r="P704" t="str">
            <v>ORG_F08</v>
          </cell>
        </row>
        <row r="705">
          <cell r="A705" t="str">
            <v>BI_AS501</v>
          </cell>
          <cell r="B705" t="str">
            <v>AS501</v>
          </cell>
          <cell r="C705" t="str">
            <v>BI_AS501 - Lakeview - Replace Timbers</v>
          </cell>
          <cell r="D705" t="str">
            <v>ER_2204</v>
          </cell>
          <cell r="E705" t="str">
            <v>2204</v>
          </cell>
          <cell r="F705" t="str">
            <v>ER_2204 - Substation Rebuilds</v>
          </cell>
          <cell r="G705" t="str">
            <v>Substation - Station Rebuilds Program</v>
          </cell>
          <cell r="H705" t="str">
            <v>T&amp;D Engineering</v>
          </cell>
          <cell r="I705" t="str">
            <v>T&amp;D</v>
          </cell>
          <cell r="J705" t="str">
            <v>Asset Condition</v>
          </cell>
          <cell r="K705" t="str">
            <v>SRV_ED</v>
          </cell>
          <cell r="L705" t="str">
            <v>JUR_ID</v>
          </cell>
          <cell r="M705" t="str">
            <v>Elec Distribution 360-373</v>
          </cell>
          <cell r="N705" t="str">
            <v>False</v>
          </cell>
          <cell r="O705" t="str">
            <v>Inactive</v>
          </cell>
          <cell r="P705" t="str">
            <v>ORG_M08</v>
          </cell>
        </row>
        <row r="706">
          <cell r="A706" t="str">
            <v>BI_AS600</v>
          </cell>
          <cell r="B706" t="str">
            <v>AS600</v>
          </cell>
          <cell r="C706" t="str">
            <v>BI_AS600 - Priest River ? Minor Rebuild - 20 kV Yard</v>
          </cell>
          <cell r="D706" t="str">
            <v>ER_2204</v>
          </cell>
          <cell r="E706" t="str">
            <v>2204</v>
          </cell>
          <cell r="F706" t="str">
            <v>ER_2204 - Substation Rebuilds</v>
          </cell>
          <cell r="G706" t="str">
            <v>Substation - Station Rebuilds Program</v>
          </cell>
          <cell r="H706" t="str">
            <v>T&amp;D Engineering</v>
          </cell>
          <cell r="I706" t="str">
            <v>T&amp;D</v>
          </cell>
          <cell r="J706" t="str">
            <v>Asset Condition</v>
          </cell>
          <cell r="K706" t="str">
            <v>SRV_ED</v>
          </cell>
          <cell r="L706" t="str">
            <v>JUR_ID</v>
          </cell>
          <cell r="M706" t="str">
            <v>Elec Distribution 360-373</v>
          </cell>
          <cell r="N706" t="str">
            <v>True</v>
          </cell>
          <cell r="O706" t="str">
            <v>Active</v>
          </cell>
          <cell r="P706" t="str">
            <v>ORG_M08</v>
          </cell>
        </row>
        <row r="707">
          <cell r="A707" t="str">
            <v>BI_AS755</v>
          </cell>
          <cell r="B707" t="str">
            <v>AS755</v>
          </cell>
          <cell r="C707" t="str">
            <v>BI_AS755 - Sandpoint 115-13kV Sub-LTC Control Upgrade</v>
          </cell>
          <cell r="D707" t="str">
            <v>ER_2424</v>
          </cell>
          <cell r="E707" t="str">
            <v>2424</v>
          </cell>
          <cell r="F707" t="str">
            <v>ER_2424 - Sandpoint 115kV:LTC Control Upgrade</v>
          </cell>
          <cell r="G707" t="str">
            <v>Regular Capital - Pre Business Case</v>
          </cell>
          <cell r="H707" t="str">
            <v>No Subfunction</v>
          </cell>
          <cell r="I707" t="str">
            <v>No Function</v>
          </cell>
          <cell r="J707" t="str">
            <v>No Driver</v>
          </cell>
          <cell r="K707" t="str">
            <v>SRV_ED</v>
          </cell>
          <cell r="L707" t="str">
            <v>JUR_ID</v>
          </cell>
          <cell r="M707" t="str">
            <v>Elec Distribution 360-373</v>
          </cell>
          <cell r="N707" t="str">
            <v>True</v>
          </cell>
          <cell r="O707" t="str">
            <v>Inactive</v>
          </cell>
          <cell r="P707" t="str">
            <v>ORG_M08</v>
          </cell>
        </row>
        <row r="708">
          <cell r="A708" t="str">
            <v>BI_AS900</v>
          </cell>
          <cell r="B708" t="str">
            <v>AS900</v>
          </cell>
          <cell r="C708" t="str">
            <v>BI_AS900 - Cabinet Gorge PRC-002 (Substation Integration)</v>
          </cell>
          <cell r="D708" t="str">
            <v>ER_2608</v>
          </cell>
          <cell r="E708" t="str">
            <v>2608</v>
          </cell>
          <cell r="F708" t="str">
            <v>ER_2608 - Protection System Upgrades for PRC-002</v>
          </cell>
          <cell r="G708" t="str">
            <v>Protection System Upgrade for PRC-002</v>
          </cell>
          <cell r="H708" t="str">
            <v>T&amp;D Engineering</v>
          </cell>
          <cell r="I708" t="str">
            <v>T&amp;D</v>
          </cell>
          <cell r="J708" t="str">
            <v>Mandatory &amp; Compliance</v>
          </cell>
          <cell r="K708" t="str">
            <v>SRV_ED</v>
          </cell>
          <cell r="L708" t="str">
            <v>JUR_AN</v>
          </cell>
          <cell r="M708" t="str">
            <v>Elec Transmission 350-359</v>
          </cell>
          <cell r="N708" t="str">
            <v>True</v>
          </cell>
          <cell r="O708" t="str">
            <v>Active</v>
          </cell>
          <cell r="P708" t="str">
            <v>ORG_M08</v>
          </cell>
        </row>
        <row r="709">
          <cell r="A709" t="str">
            <v>BI_AS946</v>
          </cell>
          <cell r="B709" t="str">
            <v>AS946</v>
          </cell>
          <cell r="C709" t="str">
            <v>BI_AS946 - Oden 115 Sub: Split Fdr &amp; Scada Fdr</v>
          </cell>
          <cell r="D709" t="str">
            <v>ER_2291</v>
          </cell>
          <cell r="E709" t="str">
            <v>2291</v>
          </cell>
          <cell r="F709" t="str">
            <v>ER_2291 - Oden-Split Feeder/SCADA</v>
          </cell>
          <cell r="G709" t="str">
            <v>Regular Capital - Pre Business Case</v>
          </cell>
          <cell r="H709" t="str">
            <v>No Subfunction</v>
          </cell>
          <cell r="I709" t="str">
            <v>No Function</v>
          </cell>
          <cell r="J709" t="str">
            <v>No Driver</v>
          </cell>
          <cell r="K709" t="str">
            <v>SRV_ED</v>
          </cell>
          <cell r="L709" t="str">
            <v>JUR_ID</v>
          </cell>
          <cell r="M709" t="str">
            <v>Elec Distribution 360-373</v>
          </cell>
          <cell r="N709" t="str">
            <v>False</v>
          </cell>
          <cell r="O709" t="str">
            <v>Inactive</v>
          </cell>
          <cell r="P709" t="str">
            <v>ORG_F08</v>
          </cell>
        </row>
        <row r="710">
          <cell r="A710" t="str">
            <v>BI_AS965</v>
          </cell>
          <cell r="B710" t="str">
            <v>AS965</v>
          </cell>
          <cell r="C710" t="str">
            <v>BI_AS965 - Pine St sub - r&amp;s</v>
          </cell>
          <cell r="D710" t="str">
            <v>ER_2313</v>
          </cell>
          <cell r="E710" t="str">
            <v>2313</v>
          </cell>
          <cell r="F710" t="str">
            <v>ER_2313 - Pine Street 2.5 Sub - Convert to 21 Sub</v>
          </cell>
          <cell r="G710" t="str">
            <v>Regular Capital - Pre Business Case</v>
          </cell>
          <cell r="H710" t="str">
            <v>No Subfunction</v>
          </cell>
          <cell r="I710" t="str">
            <v>No Function</v>
          </cell>
          <cell r="J710" t="str">
            <v>No Driver</v>
          </cell>
          <cell r="K710" t="str">
            <v>SRV_ED</v>
          </cell>
          <cell r="L710" t="str">
            <v>JUR_ID</v>
          </cell>
          <cell r="M710" t="str">
            <v>Elec Distribution 360-373</v>
          </cell>
          <cell r="N710" t="str">
            <v>True</v>
          </cell>
          <cell r="O710" t="str">
            <v>Inactive</v>
          </cell>
          <cell r="P710" t="str">
            <v>ORG_F08</v>
          </cell>
        </row>
        <row r="711">
          <cell r="A711" t="str">
            <v>BI_AT001</v>
          </cell>
          <cell r="B711" t="str">
            <v>AT001</v>
          </cell>
          <cell r="C711" t="str">
            <v>BI_AT001 - Hwy 95 Bypass Sandpoint</v>
          </cell>
          <cell r="D711" t="str">
            <v>ER_2070</v>
          </cell>
          <cell r="E711" t="str">
            <v>2070</v>
          </cell>
          <cell r="F711" t="str">
            <v>ER_2070 - Trans/Dist/Sub Reimbursable Projects</v>
          </cell>
          <cell r="G711" t="str">
            <v>T&amp;D Reimbursable</v>
          </cell>
          <cell r="H711" t="str">
            <v>T&amp;D Engineering</v>
          </cell>
          <cell r="I711" t="str">
            <v>T&amp;D</v>
          </cell>
          <cell r="J711" t="str">
            <v>Customer Requested</v>
          </cell>
          <cell r="K711" t="str">
            <v>SRV_ED</v>
          </cell>
          <cell r="L711" t="str">
            <v>JUR_AN</v>
          </cell>
          <cell r="M711" t="str">
            <v>Elec Transmission 350-359</v>
          </cell>
          <cell r="N711" t="str">
            <v>True</v>
          </cell>
          <cell r="O711" t="str">
            <v>Inactive</v>
          </cell>
          <cell r="P711" t="str">
            <v>ORG_L08</v>
          </cell>
        </row>
        <row r="712">
          <cell r="A712" t="str">
            <v>BI_AT100</v>
          </cell>
          <cell r="B712" t="str">
            <v>AT100</v>
          </cell>
          <cell r="C712" t="str">
            <v>BI_AT100 - Integrate 115 kV lines at Bronx Sub</v>
          </cell>
          <cell r="D712" t="str">
            <v>ER_2465</v>
          </cell>
          <cell r="E712" t="str">
            <v>2465</v>
          </cell>
          <cell r="F712" t="str">
            <v>ER_2465 - Bronx - 115-21kV</v>
          </cell>
          <cell r="G712" t="str">
            <v>Substation - Station Rebuilds Program</v>
          </cell>
          <cell r="H712" t="str">
            <v>T&amp;D Engineering</v>
          </cell>
          <cell r="I712" t="str">
            <v>T&amp;D</v>
          </cell>
          <cell r="J712" t="str">
            <v>Asset Condition</v>
          </cell>
          <cell r="K712" t="str">
            <v>SRV_ED</v>
          </cell>
          <cell r="L712" t="str">
            <v>JUR_ID</v>
          </cell>
          <cell r="M712" t="str">
            <v>Elec Transmission 350-359</v>
          </cell>
          <cell r="N712" t="str">
            <v>True</v>
          </cell>
          <cell r="O712" t="str">
            <v>Inactive</v>
          </cell>
          <cell r="P712" t="str">
            <v>ORG_L08</v>
          </cell>
        </row>
        <row r="713">
          <cell r="A713" t="str">
            <v>BI_AT200</v>
          </cell>
          <cell r="B713" t="str">
            <v>AT200</v>
          </cell>
          <cell r="C713" t="str">
            <v>BI_AT200 - Noxon - Hot Springs #2 230kV Reroute</v>
          </cell>
          <cell r="D713" t="str">
            <v>ER_2553</v>
          </cell>
          <cell r="E713" t="str">
            <v>2553</v>
          </cell>
          <cell r="F713" t="str">
            <v>ER_2553 - Noxon - Hot Springs #2 230kV Reroute</v>
          </cell>
          <cell r="G713" t="str">
            <v>Transmission - NOX-HOT #2 230kV Reroute</v>
          </cell>
          <cell r="H713" t="str">
            <v>T&amp;D Engineering</v>
          </cell>
          <cell r="I713" t="str">
            <v>T&amp;D</v>
          </cell>
          <cell r="J713" t="str">
            <v>No Driver</v>
          </cell>
          <cell r="K713" t="str">
            <v>SRV_ED</v>
          </cell>
          <cell r="L713" t="str">
            <v>JUR_AN</v>
          </cell>
          <cell r="M713" t="str">
            <v>Elec Transmission 350-359</v>
          </cell>
          <cell r="N713" t="str">
            <v>True</v>
          </cell>
          <cell r="O713" t="str">
            <v>Inactive</v>
          </cell>
          <cell r="P713" t="str">
            <v>ORG_L08</v>
          </cell>
        </row>
        <row r="714">
          <cell r="A714" t="str">
            <v>BI_AT201</v>
          </cell>
          <cell r="B714" t="str">
            <v>AT201</v>
          </cell>
          <cell r="C714" t="str">
            <v>BI_AT201 - Oldtown 115 Tap: Convert 60Kv to 115Kv</v>
          </cell>
          <cell r="D714" t="str">
            <v>ER_2213</v>
          </cell>
          <cell r="E714" t="str">
            <v>2213</v>
          </cell>
          <cell r="F714" t="str">
            <v>ER_2213 - Oldtown Substation Construction</v>
          </cell>
          <cell r="G714" t="str">
            <v>Regular Capital - Pre Business Case</v>
          </cell>
          <cell r="H714" t="str">
            <v>No Subfunction</v>
          </cell>
          <cell r="I714" t="str">
            <v>No Function</v>
          </cell>
          <cell r="J714" t="str">
            <v>No Driver</v>
          </cell>
          <cell r="K714" t="str">
            <v>SRV_ED</v>
          </cell>
          <cell r="L714" t="str">
            <v>JUR_ID</v>
          </cell>
          <cell r="M714" t="str">
            <v>Elec Distribution 360-373</v>
          </cell>
          <cell r="N714" t="str">
            <v>False</v>
          </cell>
          <cell r="O714" t="str">
            <v>Inactive</v>
          </cell>
          <cell r="P714" t="str">
            <v>ORG_J53</v>
          </cell>
        </row>
        <row r="715">
          <cell r="A715" t="str">
            <v>BI_AT202</v>
          </cell>
          <cell r="B715" t="str">
            <v>AT202</v>
          </cell>
          <cell r="C715" t="str">
            <v>BI_AT202 - Noxon-Pine Creek 230kV Transmission Line LiDAR</v>
          </cell>
          <cell r="D715" t="str">
            <v>ER_2560</v>
          </cell>
          <cell r="E715" t="str">
            <v>2560</v>
          </cell>
          <cell r="F715" t="str">
            <v>ER_2560 - Line Ratings Mitigation Project</v>
          </cell>
          <cell r="G715" t="str">
            <v>Transmission - NERC High Priority Mitigation</v>
          </cell>
          <cell r="H715" t="str">
            <v>T&amp;D Engineering</v>
          </cell>
          <cell r="I715" t="str">
            <v>T&amp;D</v>
          </cell>
          <cell r="J715" t="str">
            <v>Mandatory &amp; Compliance</v>
          </cell>
          <cell r="K715" t="str">
            <v>SRV_ED</v>
          </cell>
          <cell r="L715" t="str">
            <v>JUR_AN</v>
          </cell>
          <cell r="M715" t="str">
            <v>Elec Transmission 350-359</v>
          </cell>
          <cell r="N715" t="str">
            <v>True</v>
          </cell>
          <cell r="O715" t="str">
            <v>Inactive</v>
          </cell>
          <cell r="P715" t="str">
            <v>ORG_L08</v>
          </cell>
        </row>
        <row r="716">
          <cell r="A716" t="str">
            <v>BI_AT203</v>
          </cell>
          <cell r="B716" t="str">
            <v>AT203</v>
          </cell>
          <cell r="C716" t="str">
            <v>BI_AT203 - Cabinet-Noxon 230kV Transmission Line: LiDAR</v>
          </cell>
          <cell r="D716" t="str">
            <v>ER_2560</v>
          </cell>
          <cell r="E716" t="str">
            <v>2560</v>
          </cell>
          <cell r="F716" t="str">
            <v>ER_2560 - Line Ratings Mitigation Project</v>
          </cell>
          <cell r="G716" t="str">
            <v>Transmission - NERC High Priority Mitigation</v>
          </cell>
          <cell r="H716" t="str">
            <v>T&amp;D Engineering</v>
          </cell>
          <cell r="I716" t="str">
            <v>T&amp;D</v>
          </cell>
          <cell r="J716" t="str">
            <v>Mandatory &amp; Compliance</v>
          </cell>
          <cell r="K716" t="str">
            <v>SRV_ED</v>
          </cell>
          <cell r="L716" t="str">
            <v>JUR_AN</v>
          </cell>
          <cell r="M716" t="str">
            <v>Elec Transmission 350-359</v>
          </cell>
          <cell r="N716" t="str">
            <v>True</v>
          </cell>
          <cell r="O716" t="str">
            <v>Inactive</v>
          </cell>
          <cell r="P716" t="str">
            <v>ORG_L08</v>
          </cell>
        </row>
        <row r="717">
          <cell r="A717" t="str">
            <v>BI_AT204</v>
          </cell>
          <cell r="B717" t="str">
            <v>AT204</v>
          </cell>
          <cell r="C717" t="str">
            <v>BI_AT204 - CGS Add Bus Isolating Breakers Tx</v>
          </cell>
          <cell r="D717" t="str">
            <v>ER_2620</v>
          </cell>
          <cell r="E717" t="str">
            <v>2620</v>
          </cell>
          <cell r="F717" t="str">
            <v>ER_2620 - Cabinet Gorge 230kV Add Bus Isolating Breakers</v>
          </cell>
          <cell r="G717" t="str">
            <v>Cabinet Gorge 230kV Add Bus Isolating Breakers</v>
          </cell>
          <cell r="H717" t="str">
            <v>T&amp;D Engineering</v>
          </cell>
          <cell r="I717" t="str">
            <v>T&amp;D</v>
          </cell>
          <cell r="J717" t="str">
            <v>Performance &amp; Capacity</v>
          </cell>
          <cell r="K717" t="str">
            <v>SRV_ED</v>
          </cell>
          <cell r="L717" t="str">
            <v>JUR_AN</v>
          </cell>
          <cell r="M717" t="str">
            <v>Elec Transmission 350-359</v>
          </cell>
          <cell r="N717" t="str">
            <v>True</v>
          </cell>
          <cell r="O717" t="str">
            <v>Active</v>
          </cell>
          <cell r="P717" t="str">
            <v>ORG_L08</v>
          </cell>
        </row>
        <row r="718">
          <cell r="A718" t="str">
            <v>BI_AT300</v>
          </cell>
          <cell r="B718" t="str">
            <v>AT300</v>
          </cell>
          <cell r="C718" t="str">
            <v>BI_AT300 - Noxon 230 kV Stn Rebuild:Transmission Integration</v>
          </cell>
          <cell r="D718" t="str">
            <v>ER_2532</v>
          </cell>
          <cell r="E718" t="str">
            <v>2532</v>
          </cell>
          <cell r="F718" t="str">
            <v>ER_2532 - Noxon 230 kV Substation - Rebuild</v>
          </cell>
          <cell r="G718" t="str">
            <v>Noxon Switchyard 230kV Breaker Replacement</v>
          </cell>
          <cell r="H718" t="str">
            <v>T&amp;D Engineering</v>
          </cell>
          <cell r="I718" t="str">
            <v>T&amp;D</v>
          </cell>
          <cell r="J718" t="str">
            <v>Mandatory &amp; Compliance</v>
          </cell>
          <cell r="K718" t="str">
            <v>SRV_ED</v>
          </cell>
          <cell r="L718" t="str">
            <v>JUR_AN</v>
          </cell>
          <cell r="M718" t="str">
            <v>Elec Transmission 350-359</v>
          </cell>
          <cell r="N718" t="str">
            <v>True</v>
          </cell>
          <cell r="O718" t="str">
            <v>Active</v>
          </cell>
          <cell r="P718" t="str">
            <v>ORG_L08</v>
          </cell>
        </row>
        <row r="719">
          <cell r="A719" t="str">
            <v>BI_AT301</v>
          </cell>
          <cell r="B719" t="str">
            <v>AT301</v>
          </cell>
          <cell r="C719" t="str">
            <v>BI_AT301 - Noxon-Hot Springs #2 230kV - Med Priority Rtgs Mit</v>
          </cell>
          <cell r="D719" t="str">
            <v>ER_2581</v>
          </cell>
          <cell r="E719" t="str">
            <v>2581</v>
          </cell>
          <cell r="F719" t="str">
            <v>ER_2581 - Medium Priority Ratings Mitigation</v>
          </cell>
          <cell r="G719" t="str">
            <v>Transmission NERC Medium-Risk Priority Lines Mitigation</v>
          </cell>
          <cell r="H719" t="str">
            <v>T&amp;D Engineering</v>
          </cell>
          <cell r="I719" t="str">
            <v>T&amp;D</v>
          </cell>
          <cell r="J719" t="str">
            <v>Mandatory &amp; Compliance</v>
          </cell>
          <cell r="K719" t="str">
            <v>SRV_ED</v>
          </cell>
          <cell r="L719" t="str">
            <v>JUR_AN</v>
          </cell>
          <cell r="M719" t="str">
            <v>Elec Transmission 350-359</v>
          </cell>
          <cell r="N719" t="str">
            <v>True</v>
          </cell>
          <cell r="O719" t="str">
            <v>Active</v>
          </cell>
          <cell r="P719" t="str">
            <v>ORG_L08</v>
          </cell>
        </row>
        <row r="720">
          <cell r="A720" t="str">
            <v>BI_AT401</v>
          </cell>
          <cell r="B720" t="str">
            <v>AT401</v>
          </cell>
          <cell r="C720" t="str">
            <v>BI_AT401 - Bronx-Cabinet 115 Kv: Minor Rebuild</v>
          </cell>
          <cell r="D720" t="str">
            <v>ER_2057</v>
          </cell>
          <cell r="E720" t="str">
            <v>2057</v>
          </cell>
          <cell r="F720" t="str">
            <v>ER_2057 - Transmission Minor Rebuild</v>
          </cell>
          <cell r="G720" t="str">
            <v>Transmission - Minor Rebuild</v>
          </cell>
          <cell r="H720" t="str">
            <v>T&amp;D Engineering</v>
          </cell>
          <cell r="I720" t="str">
            <v>T&amp;D</v>
          </cell>
          <cell r="J720" t="str">
            <v>Asset Condition</v>
          </cell>
          <cell r="K720" t="str">
            <v>SRV_ED</v>
          </cell>
          <cell r="L720" t="str">
            <v>JUR_AN</v>
          </cell>
          <cell r="M720" t="str">
            <v>Elec Transmission 350-359</v>
          </cell>
          <cell r="N720" t="str">
            <v>False</v>
          </cell>
          <cell r="O720" t="str">
            <v>Inactive</v>
          </cell>
          <cell r="P720" t="str">
            <v>ORG_J53</v>
          </cell>
        </row>
        <row r="721">
          <cell r="A721" t="str">
            <v>BI_AT500</v>
          </cell>
          <cell r="B721" t="str">
            <v>AT500</v>
          </cell>
          <cell r="C721" t="str">
            <v>BI_AT500 - Sagle 115 - tap xsmn</v>
          </cell>
          <cell r="D721" t="str">
            <v>ER_2239</v>
          </cell>
          <cell r="E721" t="str">
            <v>2239</v>
          </cell>
          <cell r="F721" t="str">
            <v>ER_2239 - Sagle 115 Sub</v>
          </cell>
          <cell r="G721" t="str">
            <v>Regular Capital - Pre Business Case</v>
          </cell>
          <cell r="H721" t="str">
            <v>No Subfunction</v>
          </cell>
          <cell r="I721" t="str">
            <v>No Function</v>
          </cell>
          <cell r="J721" t="str">
            <v>No Driver</v>
          </cell>
          <cell r="K721" t="str">
            <v>SRV_ED</v>
          </cell>
          <cell r="L721" t="str">
            <v>JUR_ID</v>
          </cell>
          <cell r="M721" t="str">
            <v>Elec Distribution 360-373</v>
          </cell>
          <cell r="N721" t="str">
            <v>True</v>
          </cell>
          <cell r="O721" t="str">
            <v>Inactive</v>
          </cell>
          <cell r="P721" t="str">
            <v>ORG_J53</v>
          </cell>
        </row>
        <row r="722">
          <cell r="A722" t="str">
            <v>BI_AT501</v>
          </cell>
          <cell r="B722" t="str">
            <v>AT501</v>
          </cell>
          <cell r="C722" t="str">
            <v>BI_AT501 - Bronx-Cabinet 115 kV: Reroute @ Pack River</v>
          </cell>
          <cell r="D722" t="str">
            <v>ER_2314</v>
          </cell>
          <cell r="E722" t="str">
            <v>2314</v>
          </cell>
          <cell r="F722" t="str">
            <v>ER_2314 - Bronx-Cabinet 115 kV: Reroute @ Pack River</v>
          </cell>
          <cell r="G722" t="str">
            <v>Regular Capital - Pre Business Case</v>
          </cell>
          <cell r="H722" t="str">
            <v>No Subfunction</v>
          </cell>
          <cell r="I722" t="str">
            <v>No Function</v>
          </cell>
          <cell r="J722" t="str">
            <v>No Driver</v>
          </cell>
          <cell r="K722" t="str">
            <v>SRV_ED</v>
          </cell>
          <cell r="L722" t="str">
            <v>JUR_ID</v>
          </cell>
          <cell r="M722" t="str">
            <v>Elec Transmission 350-359</v>
          </cell>
          <cell r="N722" t="str">
            <v>True</v>
          </cell>
          <cell r="O722" t="str">
            <v>Inactive</v>
          </cell>
          <cell r="P722" t="str">
            <v>ORG_J53</v>
          </cell>
        </row>
        <row r="723">
          <cell r="A723" t="str">
            <v>BI_AT681</v>
          </cell>
          <cell r="B723" t="str">
            <v>AT681</v>
          </cell>
          <cell r="C723" t="str">
            <v>BI_AT681 - Bronx-Cabinet 115:Reloc Oden-Pack River</v>
          </cell>
          <cell r="D723" t="str">
            <v>ER_2433</v>
          </cell>
          <cell r="E723" t="str">
            <v>2433</v>
          </cell>
          <cell r="F723" t="str">
            <v>ER_2433 - Bronx-Cabinet 115:Relocate Pack River</v>
          </cell>
          <cell r="G723" t="str">
            <v>Regular Capital - Pre Business Case</v>
          </cell>
          <cell r="H723" t="str">
            <v>No Subfunction</v>
          </cell>
          <cell r="I723" t="str">
            <v>No Function</v>
          </cell>
          <cell r="J723" t="str">
            <v>No Driver</v>
          </cell>
          <cell r="K723" t="str">
            <v>SRV_ED</v>
          </cell>
          <cell r="L723" t="str">
            <v>JUR_ID</v>
          </cell>
          <cell r="M723" t="str">
            <v>Elec Transmission 350-359</v>
          </cell>
          <cell r="N723" t="str">
            <v>False</v>
          </cell>
          <cell r="O723" t="str">
            <v>Inactive</v>
          </cell>
          <cell r="P723" t="str">
            <v>ORG_L08</v>
          </cell>
        </row>
        <row r="724">
          <cell r="A724" t="str">
            <v>BI_AT700</v>
          </cell>
          <cell r="B724" t="str">
            <v>AT700</v>
          </cell>
          <cell r="C724" t="str">
            <v>BI_AT700 - Cabinet-Noxon 230kV Transm Line Rebuild Project</v>
          </cell>
          <cell r="D724" t="str">
            <v>ER_2597</v>
          </cell>
          <cell r="E724" t="str">
            <v>2597</v>
          </cell>
          <cell r="F724" t="str">
            <v>ER_2597 - Cabinet-Noxon 230kV Transm Line Rebuild Project</v>
          </cell>
          <cell r="G724" t="str">
            <v>Transmission Major Rebuild - Asset Condition</v>
          </cell>
          <cell r="H724" t="str">
            <v>T&amp;D Engineering</v>
          </cell>
          <cell r="I724" t="str">
            <v>T&amp;D</v>
          </cell>
          <cell r="J724" t="str">
            <v>Asset Condition</v>
          </cell>
          <cell r="K724" t="str">
            <v>SRV_ED</v>
          </cell>
          <cell r="L724" t="str">
            <v>JUR_AN</v>
          </cell>
          <cell r="M724" t="str">
            <v>Elec Transmission 350-359</v>
          </cell>
          <cell r="N724" t="str">
            <v>True</v>
          </cell>
          <cell r="O724" t="str">
            <v>Active</v>
          </cell>
          <cell r="P724" t="str">
            <v>ORG_L08</v>
          </cell>
        </row>
        <row r="725">
          <cell r="A725" t="str">
            <v>BI_AT701</v>
          </cell>
          <cell r="B725" t="str">
            <v>AT701</v>
          </cell>
          <cell r="C725" t="str">
            <v>BI_AT701 - Priest River 115/21kV Sub Rebuild Tx Integration</v>
          </cell>
          <cell r="D725" t="str">
            <v>ER_2204</v>
          </cell>
          <cell r="E725" t="str">
            <v>2204</v>
          </cell>
          <cell r="F725" t="str">
            <v>ER_2204 - Substation Rebuilds</v>
          </cell>
          <cell r="G725" t="str">
            <v>Substation - Station Rebuilds Program</v>
          </cell>
          <cell r="H725" t="str">
            <v>T&amp;D Engineering</v>
          </cell>
          <cell r="I725" t="str">
            <v>T&amp;D</v>
          </cell>
          <cell r="J725" t="str">
            <v>Asset Condition</v>
          </cell>
          <cell r="K725" t="str">
            <v>SRV_ED</v>
          </cell>
          <cell r="L725" t="str">
            <v>JUR_AN</v>
          </cell>
          <cell r="M725" t="str">
            <v>Elec Distribution 360-373</v>
          </cell>
          <cell r="N725" t="str">
            <v>True</v>
          </cell>
          <cell r="O725" t="str">
            <v>Active</v>
          </cell>
          <cell r="P725" t="str">
            <v>ORG_L08</v>
          </cell>
        </row>
        <row r="726">
          <cell r="A726" t="str">
            <v>BI_AT702</v>
          </cell>
          <cell r="B726" t="str">
            <v>AT702</v>
          </cell>
          <cell r="C726" t="str">
            <v>BI_AT702 - Noxon Hydro-Noxon Switchyard 230kV Trans Line Rbld</v>
          </cell>
          <cell r="D726" t="str">
            <v>ER_2617</v>
          </cell>
          <cell r="E726" t="str">
            <v>2617</v>
          </cell>
          <cell r="F726" t="str">
            <v>ER_2617 - Noxon Hydro-Noxon Switchyard 230kV Trans Line Rbld</v>
          </cell>
          <cell r="G726" t="str">
            <v>Transmission Construction - Compliance</v>
          </cell>
          <cell r="H726" t="str">
            <v>T&amp;D Engineering</v>
          </cell>
          <cell r="I726" t="str">
            <v>T&amp;D</v>
          </cell>
          <cell r="J726" t="str">
            <v>Mandatory &amp; Compliance</v>
          </cell>
          <cell r="K726" t="str">
            <v>SRV_ED</v>
          </cell>
          <cell r="L726" t="str">
            <v>JUR_AN</v>
          </cell>
          <cell r="M726" t="str">
            <v>Elec Transmission 350-359</v>
          </cell>
          <cell r="N726" t="str">
            <v>True</v>
          </cell>
          <cell r="O726" t="str">
            <v>Active</v>
          </cell>
          <cell r="P726" t="str">
            <v>ORG_L08</v>
          </cell>
        </row>
        <row r="727">
          <cell r="A727" t="str">
            <v>BI_AT800</v>
          </cell>
          <cell r="B727" t="str">
            <v>AT800</v>
          </cell>
          <cell r="C727" t="str">
            <v>BI_AT800 - Noxon HED - Noxon Rapids SS: 230kV Line Rebuild</v>
          </cell>
          <cell r="D727" t="str">
            <v>ER_2619</v>
          </cell>
          <cell r="E727" t="str">
            <v>2619</v>
          </cell>
          <cell r="F727" t="str">
            <v>ER_2619 - Noxon HED - Noxon Rapids SS: 230kV Line Rebuild</v>
          </cell>
          <cell r="G727" t="str">
            <v>Transmission Construction - Compliance</v>
          </cell>
          <cell r="H727" t="str">
            <v>T&amp;D Engineering</v>
          </cell>
          <cell r="I727" t="str">
            <v>T&amp;D</v>
          </cell>
          <cell r="J727" t="str">
            <v>Mandatory &amp; Compliance</v>
          </cell>
          <cell r="K727" t="str">
            <v>SRV_ED</v>
          </cell>
          <cell r="L727" t="str">
            <v>JUR_AN</v>
          </cell>
          <cell r="M727" t="str">
            <v>Elec Transmission 350-359</v>
          </cell>
          <cell r="N727" t="str">
            <v>True</v>
          </cell>
          <cell r="O727" t="str">
            <v>Active</v>
          </cell>
          <cell r="P727" t="str">
            <v>ORG_L08</v>
          </cell>
        </row>
        <row r="728">
          <cell r="A728" t="str">
            <v>BI_AT900</v>
          </cell>
          <cell r="B728" t="str">
            <v>AT900</v>
          </cell>
          <cell r="C728" t="str">
            <v>BI_AT900 - Priest River 115:  Remove</v>
          </cell>
          <cell r="D728" t="str">
            <v>ER_2475</v>
          </cell>
          <cell r="E728" t="str">
            <v>2475</v>
          </cell>
          <cell r="F728" t="str">
            <v>ER_2475 - Priest River 115:  Remove</v>
          </cell>
          <cell r="G728" t="str">
            <v>Regular Capital - Pre Business Case</v>
          </cell>
          <cell r="H728" t="str">
            <v>No Subfunction</v>
          </cell>
          <cell r="I728" t="str">
            <v>No Function</v>
          </cell>
          <cell r="J728" t="str">
            <v>No Driver</v>
          </cell>
          <cell r="K728" t="str">
            <v>SRV_ED</v>
          </cell>
          <cell r="L728" t="str">
            <v>JUR_AN</v>
          </cell>
          <cell r="M728" t="str">
            <v>Elec Transmission 350-359</v>
          </cell>
          <cell r="N728" t="str">
            <v>False</v>
          </cell>
          <cell r="O728" t="str">
            <v>Inactive</v>
          </cell>
          <cell r="P728" t="str">
            <v>ORG_L08</v>
          </cell>
        </row>
        <row r="729">
          <cell r="A729" t="str">
            <v>BI_AT901</v>
          </cell>
          <cell r="B729" t="str">
            <v>AT901</v>
          </cell>
          <cell r="C729" t="str">
            <v>BI_AT901 - Cabinet Gorge PRC-002 (Transmission Integration)</v>
          </cell>
          <cell r="D729" t="str">
            <v>ER_2608</v>
          </cell>
          <cell r="E729" t="str">
            <v>2608</v>
          </cell>
          <cell r="F729" t="str">
            <v>ER_2608 - Protection System Upgrades for PRC-002</v>
          </cell>
          <cell r="G729" t="str">
            <v>Protection System Upgrade for PRC-002</v>
          </cell>
          <cell r="H729" t="str">
            <v>T&amp;D Engineering</v>
          </cell>
          <cell r="I729" t="str">
            <v>T&amp;D</v>
          </cell>
          <cell r="J729" t="str">
            <v>Mandatory &amp; Compliance</v>
          </cell>
          <cell r="K729" t="str">
            <v>SRV_ED</v>
          </cell>
          <cell r="L729" t="str">
            <v>JUR_AN</v>
          </cell>
          <cell r="M729" t="str">
            <v>Elec Transmission 350-359</v>
          </cell>
          <cell r="N729" t="str">
            <v>True</v>
          </cell>
          <cell r="O729" t="str">
            <v>Active</v>
          </cell>
          <cell r="P729" t="str">
            <v>ORG_L08</v>
          </cell>
        </row>
        <row r="730">
          <cell r="A730" t="str">
            <v>BI_BC000</v>
          </cell>
          <cell r="B730" t="str">
            <v>BC000</v>
          </cell>
          <cell r="C730" t="str">
            <v>BI_BC000 - Davenport Access Control &amp; Integ</v>
          </cell>
          <cell r="D730" t="str">
            <v>ER_2204</v>
          </cell>
          <cell r="E730" t="str">
            <v>2204</v>
          </cell>
          <cell r="F730" t="str">
            <v>ER_2204 - Substation Rebuilds</v>
          </cell>
          <cell r="G730" t="str">
            <v>Substation - Station Rebuilds Program</v>
          </cell>
          <cell r="H730" t="str">
            <v>T&amp;D Engineering</v>
          </cell>
          <cell r="I730" t="str">
            <v>T&amp;D</v>
          </cell>
          <cell r="J730" t="str">
            <v>Asset Condition</v>
          </cell>
          <cell r="K730" t="str">
            <v>SRV_ED</v>
          </cell>
          <cell r="L730" t="str">
            <v>JUR_AN</v>
          </cell>
          <cell r="M730" t="str">
            <v>General 12yr 389 / 393-395 / 397-398</v>
          </cell>
          <cell r="N730" t="str">
            <v>True</v>
          </cell>
          <cell r="O730" t="str">
            <v>Active</v>
          </cell>
          <cell r="P730" t="str">
            <v>ORG_C09</v>
          </cell>
        </row>
        <row r="731">
          <cell r="A731" t="str">
            <v>BI_BC001</v>
          </cell>
          <cell r="B731" t="str">
            <v>BC001</v>
          </cell>
          <cell r="C731" t="str">
            <v>BI_BC001 - Davenport Network Comm &amp; Camera Integ</v>
          </cell>
          <cell r="D731" t="str">
            <v>ER_2204</v>
          </cell>
          <cell r="E731" t="str">
            <v>2204</v>
          </cell>
          <cell r="F731" t="str">
            <v>ER_2204 - Substation Rebuilds</v>
          </cell>
          <cell r="G731" t="str">
            <v>Substation - Station Rebuilds Program</v>
          </cell>
          <cell r="H731" t="str">
            <v>T&amp;D Engineering</v>
          </cell>
          <cell r="I731" t="str">
            <v>T&amp;D</v>
          </cell>
          <cell r="J731" t="str">
            <v>Asset Condition</v>
          </cell>
          <cell r="K731" t="str">
            <v>SRV_CD</v>
          </cell>
          <cell r="L731" t="str">
            <v>JUR_AA</v>
          </cell>
          <cell r="M731" t="str">
            <v>General 12yr 389 / 393-395 / 397-398</v>
          </cell>
          <cell r="N731" t="str">
            <v>True</v>
          </cell>
          <cell r="O731" t="str">
            <v>Active</v>
          </cell>
          <cell r="P731" t="str">
            <v>ORG_J09</v>
          </cell>
        </row>
        <row r="732">
          <cell r="A732" t="str">
            <v>BI_BC200</v>
          </cell>
          <cell r="B732" t="str">
            <v>BC200</v>
          </cell>
          <cell r="C732" t="str">
            <v>BI_BC200 - Little Falls Sub - Access Control &amp; Sub Integ</v>
          </cell>
          <cell r="D732" t="str">
            <v>ER_2204</v>
          </cell>
          <cell r="E732" t="str">
            <v>2204</v>
          </cell>
          <cell r="F732" t="str">
            <v>ER_2204 - Substation Rebuilds</v>
          </cell>
          <cell r="G732" t="str">
            <v>Substation - Station Rebuilds Program</v>
          </cell>
          <cell r="H732" t="str">
            <v>T&amp;D Engineering</v>
          </cell>
          <cell r="I732" t="str">
            <v>T&amp;D</v>
          </cell>
          <cell r="J732" t="str">
            <v>Asset Condition</v>
          </cell>
          <cell r="K732" t="str">
            <v>SRV_ED</v>
          </cell>
          <cell r="L732" t="str">
            <v>JUR_AN</v>
          </cell>
          <cell r="M732" t="str">
            <v>Elec Distribution 360-373</v>
          </cell>
          <cell r="N732" t="str">
            <v>True</v>
          </cell>
          <cell r="O732" t="str">
            <v>Active</v>
          </cell>
          <cell r="P732" t="str">
            <v>ORG_J09</v>
          </cell>
        </row>
        <row r="733">
          <cell r="A733" t="str">
            <v>BI_BC201</v>
          </cell>
          <cell r="B733" t="str">
            <v>BC201</v>
          </cell>
          <cell r="C733" t="str">
            <v>BI_BC201 - Little Falls Sub - Network Comm &amp; Security Integ</v>
          </cell>
          <cell r="D733" t="str">
            <v>ER_2204</v>
          </cell>
          <cell r="E733" t="str">
            <v>2204</v>
          </cell>
          <cell r="F733" t="str">
            <v>ER_2204 - Substation Rebuilds</v>
          </cell>
          <cell r="G733" t="str">
            <v>Substation - Station Rebuilds Program</v>
          </cell>
          <cell r="H733" t="str">
            <v>T&amp;D Engineering</v>
          </cell>
          <cell r="I733" t="str">
            <v>T&amp;D</v>
          </cell>
          <cell r="J733" t="str">
            <v>Asset Condition</v>
          </cell>
          <cell r="K733" t="str">
            <v>SRV_CD</v>
          </cell>
          <cell r="L733" t="str">
            <v>JUR_AA</v>
          </cell>
          <cell r="M733" t="str">
            <v>Elec Distribution 360-373</v>
          </cell>
          <cell r="N733" t="str">
            <v>True</v>
          </cell>
          <cell r="O733" t="str">
            <v>Active</v>
          </cell>
          <cell r="P733" t="str">
            <v>ORG_J09</v>
          </cell>
        </row>
        <row r="734">
          <cell r="A734" t="str">
            <v>BI_BC300</v>
          </cell>
          <cell r="B734" t="str">
            <v>BC300</v>
          </cell>
          <cell r="C734" t="str">
            <v>BI_BC300 - LL Plant Upgrade - Access Control &amp; Sub Integ</v>
          </cell>
          <cell r="D734" t="str">
            <v>ER_2204</v>
          </cell>
          <cell r="E734" t="str">
            <v>2204</v>
          </cell>
          <cell r="F734" t="str">
            <v>ER_2204 - Substation Rebuilds</v>
          </cell>
          <cell r="G734" t="str">
            <v>Substation - Station Rebuilds Program</v>
          </cell>
          <cell r="H734" t="str">
            <v>T&amp;D Engineering</v>
          </cell>
          <cell r="I734" t="str">
            <v>T&amp;D</v>
          </cell>
          <cell r="J734" t="str">
            <v>Asset Condition</v>
          </cell>
          <cell r="K734" t="str">
            <v>SRV_ED</v>
          </cell>
          <cell r="L734" t="str">
            <v>JUR_AN</v>
          </cell>
          <cell r="M734" t="str">
            <v>General 5yr 389 / 393-395 / 397-398</v>
          </cell>
          <cell r="N734" t="str">
            <v>True</v>
          </cell>
          <cell r="O734" t="str">
            <v>Active</v>
          </cell>
          <cell r="P734" t="str">
            <v>ORG_C09</v>
          </cell>
        </row>
        <row r="735">
          <cell r="A735" t="str">
            <v>BI_BC301</v>
          </cell>
          <cell r="B735" t="str">
            <v>BC301</v>
          </cell>
          <cell r="C735" t="str">
            <v>BI_BC301 - LL Plant Upgrade - Network Comm &amp; Security Camera</v>
          </cell>
          <cell r="D735" t="str">
            <v>ER_2204</v>
          </cell>
          <cell r="E735" t="str">
            <v>2204</v>
          </cell>
          <cell r="F735" t="str">
            <v>ER_2204 - Substation Rebuilds</v>
          </cell>
          <cell r="G735" t="str">
            <v>Substation - Station Rebuilds Program</v>
          </cell>
          <cell r="H735" t="str">
            <v>T&amp;D Engineering</v>
          </cell>
          <cell r="I735" t="str">
            <v>T&amp;D</v>
          </cell>
          <cell r="J735" t="str">
            <v>Asset Condition</v>
          </cell>
          <cell r="K735" t="str">
            <v>SRV_CD</v>
          </cell>
          <cell r="L735" t="str">
            <v>JUR_AA</v>
          </cell>
          <cell r="M735" t="str">
            <v>General 12yr 389 / 393-395 / 397-398</v>
          </cell>
          <cell r="N735" t="str">
            <v>True</v>
          </cell>
          <cell r="O735" t="str">
            <v>Active</v>
          </cell>
          <cell r="P735" t="str">
            <v>ORG_J09</v>
          </cell>
        </row>
        <row r="736">
          <cell r="A736" t="str">
            <v>BI_BC900</v>
          </cell>
          <cell r="B736" t="str">
            <v>BC900</v>
          </cell>
          <cell r="C736" t="str">
            <v>BI_BC900 - Ford Substation 115-13kV Rebuild Comm</v>
          </cell>
          <cell r="D736" t="str">
            <v>ER_2204</v>
          </cell>
          <cell r="E736" t="str">
            <v>2204</v>
          </cell>
          <cell r="F736" t="str">
            <v>ER_2204 - Substation Rebuilds</v>
          </cell>
          <cell r="G736" t="str">
            <v>Substation - Station Rebuilds Program</v>
          </cell>
          <cell r="H736" t="str">
            <v>T&amp;D Engineering</v>
          </cell>
          <cell r="I736" t="str">
            <v>T&amp;D</v>
          </cell>
          <cell r="J736" t="str">
            <v>Asset Condition</v>
          </cell>
          <cell r="K736" t="str">
            <v>SRV_CD</v>
          </cell>
          <cell r="L736" t="str">
            <v>JUR_AA</v>
          </cell>
          <cell r="M736" t="str">
            <v>General 12yr 389 / 393-395 / 397-398</v>
          </cell>
          <cell r="N736" t="str">
            <v>True</v>
          </cell>
          <cell r="O736" t="str">
            <v>Active</v>
          </cell>
          <cell r="P736" t="str">
            <v>ORG_J09</v>
          </cell>
        </row>
        <row r="737">
          <cell r="A737" t="str">
            <v>BI_BC901</v>
          </cell>
          <cell r="B737" t="str">
            <v>BC901</v>
          </cell>
          <cell r="C737" t="str">
            <v>BI_BC901 - Davenport 115-13kV Sub Comm</v>
          </cell>
          <cell r="D737" t="str">
            <v>ER_2204</v>
          </cell>
          <cell r="E737" t="str">
            <v>2204</v>
          </cell>
          <cell r="F737" t="str">
            <v>ER_2204 - Substation Rebuilds</v>
          </cell>
          <cell r="G737" t="str">
            <v>Substation - Station Rebuilds Program</v>
          </cell>
          <cell r="H737" t="str">
            <v>T&amp;D Engineering</v>
          </cell>
          <cell r="I737" t="str">
            <v>T&amp;D</v>
          </cell>
          <cell r="J737" t="str">
            <v>Asset Condition</v>
          </cell>
          <cell r="K737" t="str">
            <v>SRV_CD</v>
          </cell>
          <cell r="L737" t="str">
            <v>JUR_AA</v>
          </cell>
          <cell r="M737" t="str">
            <v>General 12yr 389 / 393-395 / 397-398</v>
          </cell>
          <cell r="N737" t="str">
            <v>True</v>
          </cell>
          <cell r="O737" t="str">
            <v>Active</v>
          </cell>
          <cell r="P737" t="str">
            <v>ORG_J09</v>
          </cell>
        </row>
        <row r="738">
          <cell r="A738" t="str">
            <v>BI_BD002</v>
          </cell>
          <cell r="B738" t="str">
            <v>BD002</v>
          </cell>
          <cell r="C738" t="str">
            <v>BI_BD002 - Gifford 34F1 Davenport Portion Reliability</v>
          </cell>
          <cell r="D738" t="str">
            <v>ER_2414</v>
          </cell>
          <cell r="E738" t="str">
            <v>2414</v>
          </cell>
          <cell r="F738" t="str">
            <v>ER_2414 - Sys-Dist Reliability-Improve Worst Fdrs</v>
          </cell>
          <cell r="G738" t="str">
            <v>Distribution System Enhancements</v>
          </cell>
          <cell r="H738" t="str">
            <v>T&amp;D Engineering</v>
          </cell>
          <cell r="I738" t="str">
            <v>T&amp;D</v>
          </cell>
          <cell r="J738" t="str">
            <v>Performance &amp; Capacity</v>
          </cell>
          <cell r="K738" t="str">
            <v>SRV_ED</v>
          </cell>
          <cell r="L738" t="str">
            <v>JUR_WA</v>
          </cell>
          <cell r="M738" t="str">
            <v>Elec Distribution 360-373</v>
          </cell>
          <cell r="N738" t="str">
            <v>True</v>
          </cell>
          <cell r="O738" t="str">
            <v>Inactive</v>
          </cell>
          <cell r="P738" t="str">
            <v>ORG_P50</v>
          </cell>
        </row>
        <row r="739">
          <cell r="A739" t="str">
            <v>BI_BD003</v>
          </cell>
          <cell r="B739" t="str">
            <v>BD003</v>
          </cell>
          <cell r="C739" t="str">
            <v>BI_BD003 - Gifford 34F1 Bible Camp Stepdown Transformer Upgrd</v>
          </cell>
          <cell r="D739" t="str">
            <v>ER_2514</v>
          </cell>
          <cell r="E739" t="str">
            <v>2514</v>
          </cell>
          <cell r="F739" t="str">
            <v>ER_2514 - Distribution - Spokane North &amp; West</v>
          </cell>
          <cell r="G739" t="str">
            <v>Distribution System Enhancements</v>
          </cell>
          <cell r="H739" t="str">
            <v>T&amp;D Engineering</v>
          </cell>
          <cell r="I739" t="str">
            <v>T&amp;D</v>
          </cell>
          <cell r="J739" t="str">
            <v>Performance &amp; Capacity</v>
          </cell>
          <cell r="K739" t="str">
            <v>SRV_ED</v>
          </cell>
          <cell r="L739" t="str">
            <v>JUR_WA</v>
          </cell>
          <cell r="M739" t="str">
            <v>Elec Distribution 360-373</v>
          </cell>
          <cell r="N739" t="str">
            <v>False</v>
          </cell>
          <cell r="O739" t="str">
            <v>Inactive</v>
          </cell>
          <cell r="P739" t="str">
            <v>ORG_P50</v>
          </cell>
        </row>
        <row r="740">
          <cell r="A740" t="str">
            <v>BI_BD004</v>
          </cell>
          <cell r="B740" t="str">
            <v>BD004</v>
          </cell>
          <cell r="C740" t="str">
            <v>BI_BD004 - DVP12F1 Grid Modernization</v>
          </cell>
          <cell r="D740" t="str">
            <v>ER_2470</v>
          </cell>
          <cell r="E740" t="str">
            <v>2470</v>
          </cell>
          <cell r="F740" t="str">
            <v>ER_2470 - Dist Grid Modernization</v>
          </cell>
          <cell r="G740" t="str">
            <v>Distribution Grid Modernization</v>
          </cell>
          <cell r="H740" t="str">
            <v>T&amp;D Operations</v>
          </cell>
          <cell r="I740" t="str">
            <v>T&amp;D</v>
          </cell>
          <cell r="J740" t="str">
            <v>Asset Condition</v>
          </cell>
          <cell r="K740" t="str">
            <v>SRV_ED</v>
          </cell>
          <cell r="L740" t="str">
            <v>JUR_WA</v>
          </cell>
          <cell r="M740" t="str">
            <v>Elec Distribution 360-373</v>
          </cell>
          <cell r="N740" t="str">
            <v>True</v>
          </cell>
          <cell r="O740" t="str">
            <v>Active</v>
          </cell>
          <cell r="P740" t="str">
            <v>ORG_T51</v>
          </cell>
        </row>
        <row r="741">
          <cell r="A741" t="str">
            <v>BI_BD005</v>
          </cell>
          <cell r="B741" t="str">
            <v>BD005</v>
          </cell>
          <cell r="C741" t="str">
            <v>BI_BD005 - DVP12F1 Grid Modernization Automation</v>
          </cell>
          <cell r="D741" t="str">
            <v>ER_2599</v>
          </cell>
          <cell r="E741" t="str">
            <v>2599</v>
          </cell>
          <cell r="F741" t="str">
            <v>ER_2599 - Grid Mod Automation</v>
          </cell>
          <cell r="G741" t="str">
            <v>Distribution Grid Modernization</v>
          </cell>
          <cell r="H741" t="str">
            <v>T&amp;D Operations</v>
          </cell>
          <cell r="I741" t="str">
            <v>T&amp;D</v>
          </cell>
          <cell r="J741" t="str">
            <v>Asset Condition</v>
          </cell>
          <cell r="K741" t="str">
            <v>SRV_ED</v>
          </cell>
          <cell r="L741" t="str">
            <v>JUR_WA</v>
          </cell>
          <cell r="M741" t="str">
            <v>Elec Distribution 360-373</v>
          </cell>
          <cell r="N741" t="str">
            <v>True</v>
          </cell>
          <cell r="O741" t="str">
            <v>Active</v>
          </cell>
          <cell r="P741" t="str">
            <v>ORG_T51</v>
          </cell>
        </row>
        <row r="742">
          <cell r="A742" t="str">
            <v>BI_BD100</v>
          </cell>
          <cell r="B742" t="str">
            <v>BD100</v>
          </cell>
          <cell r="C742" t="str">
            <v>BI_BD100 - Davenport 12F2 Convert FDR to UG</v>
          </cell>
          <cell r="D742" t="str">
            <v>ER_2514</v>
          </cell>
          <cell r="E742" t="str">
            <v>2514</v>
          </cell>
          <cell r="F742" t="str">
            <v>ER_2514 - Distribution - Spokane North &amp; West</v>
          </cell>
          <cell r="G742" t="str">
            <v>Distribution System Enhancements</v>
          </cell>
          <cell r="H742" t="str">
            <v>T&amp;D Engineering</v>
          </cell>
          <cell r="I742" t="str">
            <v>T&amp;D</v>
          </cell>
          <cell r="J742" t="str">
            <v>Performance &amp; Capacity</v>
          </cell>
          <cell r="K742" t="str">
            <v>SRV_ED</v>
          </cell>
          <cell r="L742" t="str">
            <v>JUR_WA</v>
          </cell>
          <cell r="M742" t="str">
            <v>Elec Distribution 360-373</v>
          </cell>
          <cell r="N742" t="str">
            <v>True</v>
          </cell>
          <cell r="O742" t="str">
            <v>Inactive</v>
          </cell>
          <cell r="P742" t="str">
            <v>ORG_P50</v>
          </cell>
        </row>
        <row r="743">
          <cell r="A743" t="str">
            <v>BI_BD101</v>
          </cell>
          <cell r="B743" t="str">
            <v>BD101</v>
          </cell>
          <cell r="C743" t="str">
            <v>BI_BD101 - Gifford 34F1 WA (Davenport)</v>
          </cell>
          <cell r="D743" t="str">
            <v>ER_2414</v>
          </cell>
          <cell r="E743" t="str">
            <v>2414</v>
          </cell>
          <cell r="F743" t="str">
            <v>ER_2414 - Sys-Dist Reliability-Improve Worst Fdrs</v>
          </cell>
          <cell r="G743" t="str">
            <v>Distribution System Enhancements</v>
          </cell>
          <cell r="H743" t="str">
            <v>T&amp;D Engineering</v>
          </cell>
          <cell r="I743" t="str">
            <v>T&amp;D</v>
          </cell>
          <cell r="J743" t="str">
            <v>Performance &amp; Capacity</v>
          </cell>
          <cell r="K743" t="str">
            <v>SRV_ED</v>
          </cell>
          <cell r="L743" t="str">
            <v>JUR_AN</v>
          </cell>
          <cell r="M743" t="str">
            <v>Elec Distribution 360-373</v>
          </cell>
          <cell r="N743" t="str">
            <v>True</v>
          </cell>
          <cell r="O743" t="str">
            <v>Inactive</v>
          </cell>
          <cell r="P743" t="str">
            <v>ORG_P50</v>
          </cell>
        </row>
        <row r="744">
          <cell r="A744" t="str">
            <v>BI_BD102</v>
          </cell>
          <cell r="B744" t="str">
            <v>BD102</v>
          </cell>
          <cell r="C744" t="str">
            <v>BI_BD102 - Roxboro 751 - Reinforce 2.5 mi</v>
          </cell>
          <cell r="D744" t="str">
            <v>ER_2514</v>
          </cell>
          <cell r="E744" t="str">
            <v>2514</v>
          </cell>
          <cell r="F744" t="str">
            <v>ER_2514 - Distribution - Spokane North &amp; West</v>
          </cell>
          <cell r="G744" t="str">
            <v>Distribution System Enhancements</v>
          </cell>
          <cell r="H744" t="str">
            <v>T&amp;D Engineering</v>
          </cell>
          <cell r="I744" t="str">
            <v>T&amp;D</v>
          </cell>
          <cell r="J744" t="str">
            <v>Performance &amp; Capacity</v>
          </cell>
          <cell r="K744" t="str">
            <v>SRV_ED</v>
          </cell>
          <cell r="L744" t="str">
            <v>JUR_WA</v>
          </cell>
          <cell r="M744" t="str">
            <v>Elec Distribution 360-373</v>
          </cell>
          <cell r="N744" t="str">
            <v>True</v>
          </cell>
          <cell r="O744" t="str">
            <v>Inactive</v>
          </cell>
          <cell r="P744" t="str">
            <v>ORG_B50</v>
          </cell>
        </row>
        <row r="745">
          <cell r="A745" t="str">
            <v>BI_BD103</v>
          </cell>
          <cell r="B745" t="str">
            <v>BD103</v>
          </cell>
          <cell r="C745" t="str">
            <v>BI_BD103 - Valley 12F1 WA (Davenport)</v>
          </cell>
          <cell r="D745" t="str">
            <v>ER_2414</v>
          </cell>
          <cell r="E745" t="str">
            <v>2414</v>
          </cell>
          <cell r="F745" t="str">
            <v>ER_2414 - Sys-Dist Reliability-Improve Worst Fdrs</v>
          </cell>
          <cell r="G745" t="str">
            <v>Distribution System Enhancements</v>
          </cell>
          <cell r="H745" t="str">
            <v>T&amp;D Engineering</v>
          </cell>
          <cell r="I745" t="str">
            <v>T&amp;D</v>
          </cell>
          <cell r="J745" t="str">
            <v>Performance &amp; Capacity</v>
          </cell>
          <cell r="K745" t="str">
            <v>SRV_ED</v>
          </cell>
          <cell r="L745" t="str">
            <v>JUR_AN</v>
          </cell>
          <cell r="M745" t="str">
            <v>Elec Distribution 360-373</v>
          </cell>
          <cell r="N745" t="str">
            <v>True</v>
          </cell>
          <cell r="O745" t="str">
            <v>Inactive</v>
          </cell>
          <cell r="P745" t="str">
            <v>ORG_P50</v>
          </cell>
        </row>
        <row r="746">
          <cell r="A746" t="str">
            <v>BI_BD200</v>
          </cell>
          <cell r="B746" t="str">
            <v>BD200</v>
          </cell>
          <cell r="C746" t="str">
            <v>BI_BD200 - Little Falls 34F1</v>
          </cell>
          <cell r="D746" t="str">
            <v>ER_2414</v>
          </cell>
          <cell r="E746" t="str">
            <v>2414</v>
          </cell>
          <cell r="F746" t="str">
            <v>ER_2414 - Sys-Dist Reliability-Improve Worst Fdrs</v>
          </cell>
          <cell r="G746" t="str">
            <v>Distribution System Enhancements</v>
          </cell>
          <cell r="H746" t="str">
            <v>T&amp;D Engineering</v>
          </cell>
          <cell r="I746" t="str">
            <v>T&amp;D</v>
          </cell>
          <cell r="J746" t="str">
            <v>Performance &amp; Capacity</v>
          </cell>
          <cell r="K746" t="str">
            <v>SRV_ED</v>
          </cell>
          <cell r="L746" t="str">
            <v>JUR_WA</v>
          </cell>
          <cell r="M746" t="str">
            <v>Elec Distribution 360-373</v>
          </cell>
          <cell r="N746" t="str">
            <v>True</v>
          </cell>
          <cell r="O746" t="str">
            <v>Inactive</v>
          </cell>
          <cell r="P746" t="str">
            <v>ORG_P50</v>
          </cell>
        </row>
        <row r="747">
          <cell r="A747" t="str">
            <v>BI_BD201</v>
          </cell>
          <cell r="B747" t="str">
            <v>BD201</v>
          </cell>
          <cell r="C747" t="str">
            <v>BI_BD201 - Wilbur 12F2 Feeder Upgrade</v>
          </cell>
          <cell r="D747" t="str">
            <v>ER_2470</v>
          </cell>
          <cell r="E747" t="str">
            <v>2470</v>
          </cell>
          <cell r="F747" t="str">
            <v>ER_2470 - Dist Grid Modernization</v>
          </cell>
          <cell r="G747" t="str">
            <v>Distribution Grid Modernization</v>
          </cell>
          <cell r="H747" t="str">
            <v>T&amp;D Operations</v>
          </cell>
          <cell r="I747" t="str">
            <v>T&amp;D</v>
          </cell>
          <cell r="J747" t="str">
            <v>Asset Condition</v>
          </cell>
          <cell r="K747" t="str">
            <v>SRV_ED</v>
          </cell>
          <cell r="L747" t="str">
            <v>JUR_WA</v>
          </cell>
          <cell r="M747" t="str">
            <v>Elec Distribution 360-373</v>
          </cell>
          <cell r="N747" t="str">
            <v>False</v>
          </cell>
          <cell r="O747" t="str">
            <v>Active</v>
          </cell>
          <cell r="P747" t="str">
            <v>ORG_E51</v>
          </cell>
        </row>
        <row r="748">
          <cell r="A748" t="str">
            <v>BI_BD300</v>
          </cell>
          <cell r="B748" t="str">
            <v>BD300</v>
          </cell>
          <cell r="C748" t="str">
            <v>BI_BD300 - DVP12F2 - Recond 6 miles Hwy 2</v>
          </cell>
          <cell r="D748" t="str">
            <v>ER_2514</v>
          </cell>
          <cell r="E748" t="str">
            <v>2514</v>
          </cell>
          <cell r="F748" t="str">
            <v>ER_2514 - Distribution - Spokane North &amp; West</v>
          </cell>
          <cell r="G748" t="str">
            <v>Distribution System Enhancements</v>
          </cell>
          <cell r="H748" t="str">
            <v>T&amp;D Engineering</v>
          </cell>
          <cell r="I748" t="str">
            <v>T&amp;D</v>
          </cell>
          <cell r="J748" t="str">
            <v>Performance &amp; Capacity</v>
          </cell>
          <cell r="K748" t="str">
            <v>SRV_ED</v>
          </cell>
          <cell r="L748" t="str">
            <v>JUR_WA</v>
          </cell>
          <cell r="M748" t="str">
            <v>Elec Distribution 360-373</v>
          </cell>
          <cell r="N748" t="str">
            <v>True</v>
          </cell>
          <cell r="O748" t="str">
            <v>Active</v>
          </cell>
          <cell r="P748" t="str">
            <v>ORG_C51</v>
          </cell>
        </row>
        <row r="749">
          <cell r="A749" t="str">
            <v>BI_BD301</v>
          </cell>
          <cell r="B749" t="str">
            <v>BD301</v>
          </cell>
          <cell r="C749" t="str">
            <v>BI_BD301 - Odessa 13-4Kv Sub - Convert Load to 13Kv</v>
          </cell>
          <cell r="D749" t="str">
            <v>ER_2295</v>
          </cell>
          <cell r="E749" t="str">
            <v>2295</v>
          </cell>
          <cell r="F749" t="str">
            <v>ER_2295 - Odessa Conversion to 13kV</v>
          </cell>
          <cell r="G749" t="str">
            <v>Regular Capital - Pre Business Case</v>
          </cell>
          <cell r="H749" t="str">
            <v>No Subfunction</v>
          </cell>
          <cell r="I749" t="str">
            <v>No Function</v>
          </cell>
          <cell r="J749" t="str">
            <v>No Driver</v>
          </cell>
          <cell r="K749" t="str">
            <v>SRV_ED</v>
          </cell>
          <cell r="L749" t="str">
            <v>JUR_WA</v>
          </cell>
          <cell r="M749" t="str">
            <v>Elec Distribution 360-373</v>
          </cell>
          <cell r="N749" t="str">
            <v>True</v>
          </cell>
          <cell r="O749" t="str">
            <v>Inactive</v>
          </cell>
          <cell r="P749" t="str">
            <v>ORG_P50</v>
          </cell>
        </row>
        <row r="750">
          <cell r="A750" t="str">
            <v>BI_BD302</v>
          </cell>
          <cell r="B750" t="str">
            <v>BD302</v>
          </cell>
          <cell r="C750" t="str">
            <v>BI_BD302 - LF34F1 - Midline</v>
          </cell>
          <cell r="D750" t="str">
            <v>ER_2514</v>
          </cell>
          <cell r="E750" t="str">
            <v>2514</v>
          </cell>
          <cell r="F750" t="str">
            <v>ER_2514 - Distribution - Spokane North &amp; West</v>
          </cell>
          <cell r="G750" t="str">
            <v>Distribution System Enhancements</v>
          </cell>
          <cell r="H750" t="str">
            <v>T&amp;D Engineering</v>
          </cell>
          <cell r="I750" t="str">
            <v>T&amp;D</v>
          </cell>
          <cell r="J750" t="str">
            <v>Performance &amp; Capacity</v>
          </cell>
          <cell r="K750" t="str">
            <v>SRV_ED</v>
          </cell>
          <cell r="L750" t="str">
            <v>JUR_WA</v>
          </cell>
          <cell r="M750" t="str">
            <v>Elec Distribution 360-373</v>
          </cell>
          <cell r="N750" t="str">
            <v>True</v>
          </cell>
          <cell r="O750" t="str">
            <v>Inactive</v>
          </cell>
          <cell r="P750" t="str">
            <v>ORG_C51</v>
          </cell>
        </row>
        <row r="751">
          <cell r="A751" t="str">
            <v>BI_BD303</v>
          </cell>
          <cell r="B751" t="str">
            <v>BD303</v>
          </cell>
          <cell r="C751" t="str">
            <v>BI_BD303 - LL Plant Upgrade - Dist</v>
          </cell>
          <cell r="D751" t="str">
            <v>ER_2204</v>
          </cell>
          <cell r="E751" t="str">
            <v>2204</v>
          </cell>
          <cell r="F751" t="str">
            <v>ER_2204 - Substation Rebuilds</v>
          </cell>
          <cell r="G751" t="str">
            <v>Substation - Station Rebuilds Program</v>
          </cell>
          <cell r="H751" t="str">
            <v>T&amp;D Engineering</v>
          </cell>
          <cell r="I751" t="str">
            <v>T&amp;D</v>
          </cell>
          <cell r="J751" t="str">
            <v>Asset Condition</v>
          </cell>
          <cell r="K751" t="str">
            <v>SRV_ED</v>
          </cell>
          <cell r="L751" t="str">
            <v>JUR_WA</v>
          </cell>
          <cell r="M751" t="str">
            <v>Elec Distribution 360-373</v>
          </cell>
          <cell r="N751" t="str">
            <v>True</v>
          </cell>
          <cell r="O751" t="str">
            <v>Active</v>
          </cell>
          <cell r="P751" t="str">
            <v>ORG_C51</v>
          </cell>
        </row>
        <row r="752">
          <cell r="A752" t="str">
            <v>BI_BD401</v>
          </cell>
          <cell r="B752" t="str">
            <v>BD401</v>
          </cell>
          <cell r="C752" t="str">
            <v>BI_BD401 - Harrington 115-4Kv - Voltage Conversion to 13 Kv</v>
          </cell>
          <cell r="D752" t="str">
            <v>ER_2289</v>
          </cell>
          <cell r="E752" t="str">
            <v>2289</v>
          </cell>
          <cell r="F752" t="str">
            <v>ER_2289 - Harrington Conversion to 13 kV</v>
          </cell>
          <cell r="G752" t="str">
            <v>Harrington Upgrades</v>
          </cell>
          <cell r="H752" t="str">
            <v>T&amp;D Engineering</v>
          </cell>
          <cell r="I752" t="str">
            <v>T&amp;D</v>
          </cell>
          <cell r="J752" t="str">
            <v>Performance &amp; Capacity</v>
          </cell>
          <cell r="K752" t="str">
            <v>SRV_ED</v>
          </cell>
          <cell r="L752" t="str">
            <v>JUR_WA</v>
          </cell>
          <cell r="M752" t="str">
            <v>Elec Distribution 360-373</v>
          </cell>
          <cell r="N752" t="str">
            <v>True</v>
          </cell>
          <cell r="O752" t="str">
            <v>Inactive</v>
          </cell>
          <cell r="P752" t="str">
            <v>ORG_P50</v>
          </cell>
        </row>
        <row r="753">
          <cell r="A753" t="str">
            <v>BI_BD500</v>
          </cell>
          <cell r="B753" t="str">
            <v>BD500</v>
          </cell>
          <cell r="C753" t="str">
            <v>BI_BD500 - Gifford:  Add 13 kV Transformer</v>
          </cell>
          <cell r="D753" t="str">
            <v>ER_2204</v>
          </cell>
          <cell r="E753" t="str">
            <v>2204</v>
          </cell>
          <cell r="F753" t="str">
            <v>ER_2204 - Substation Rebuilds</v>
          </cell>
          <cell r="G753" t="str">
            <v>Substation - Station Rebuilds Program</v>
          </cell>
          <cell r="H753" t="str">
            <v>T&amp;D Engineering</v>
          </cell>
          <cell r="I753" t="str">
            <v>T&amp;D</v>
          </cell>
          <cell r="J753" t="str">
            <v>Asset Condition</v>
          </cell>
          <cell r="K753" t="str">
            <v>SRV_ED</v>
          </cell>
          <cell r="L753" t="str">
            <v>JUR_WA</v>
          </cell>
          <cell r="M753" t="str">
            <v>Elec Distribution 360-373</v>
          </cell>
          <cell r="N753" t="str">
            <v>True</v>
          </cell>
          <cell r="O753" t="str">
            <v>Inactive</v>
          </cell>
          <cell r="P753" t="str">
            <v>ORG_C51</v>
          </cell>
        </row>
        <row r="754">
          <cell r="A754" t="str">
            <v>BI_BD600</v>
          </cell>
          <cell r="B754" t="str">
            <v>BD600</v>
          </cell>
          <cell r="C754" t="str">
            <v>BI_BD600 - Dawn Mine Removal: Provide Alt Distribution Srv</v>
          </cell>
          <cell r="D754" t="str">
            <v>ER_2204</v>
          </cell>
          <cell r="E754" t="str">
            <v>2204</v>
          </cell>
          <cell r="F754" t="str">
            <v>ER_2204 - Substation Rebuilds</v>
          </cell>
          <cell r="G754" t="str">
            <v>Substation - Station Rebuilds Program</v>
          </cell>
          <cell r="H754" t="str">
            <v>T&amp;D Engineering</v>
          </cell>
          <cell r="I754" t="str">
            <v>T&amp;D</v>
          </cell>
          <cell r="J754" t="str">
            <v>Asset Condition</v>
          </cell>
          <cell r="K754" t="str">
            <v>SRV_ED</v>
          </cell>
          <cell r="L754" t="str">
            <v>JUR_WA</v>
          </cell>
          <cell r="M754" t="str">
            <v>Elec Distribution 360-373</v>
          </cell>
          <cell r="N754" t="str">
            <v>True</v>
          </cell>
          <cell r="O754" t="str">
            <v>Inactive</v>
          </cell>
          <cell r="P754" t="str">
            <v>ORG_D51</v>
          </cell>
        </row>
        <row r="755">
          <cell r="A755" t="str">
            <v>BI_BD601</v>
          </cell>
          <cell r="B755" t="str">
            <v>BD601</v>
          </cell>
          <cell r="C755" t="str">
            <v>BI_BD601 - Ford 115/13V Substation Rebuild (Dist Integration)</v>
          </cell>
          <cell r="D755" t="str">
            <v>ER_2204</v>
          </cell>
          <cell r="E755" t="str">
            <v>2204</v>
          </cell>
          <cell r="F755" t="str">
            <v>ER_2204 - Substation Rebuilds</v>
          </cell>
          <cell r="G755" t="str">
            <v>Substation - Station Rebuilds Program</v>
          </cell>
          <cell r="H755" t="str">
            <v>T&amp;D Engineering</v>
          </cell>
          <cell r="I755" t="str">
            <v>T&amp;D</v>
          </cell>
          <cell r="J755" t="str">
            <v>Asset Condition</v>
          </cell>
          <cell r="K755" t="str">
            <v>SRV_ED</v>
          </cell>
          <cell r="L755" t="str">
            <v>JUR_WA</v>
          </cell>
          <cell r="M755" t="str">
            <v>Elec Distribution 360-373</v>
          </cell>
          <cell r="N755" t="str">
            <v>True</v>
          </cell>
          <cell r="O755" t="str">
            <v>Active</v>
          </cell>
          <cell r="P755" t="str">
            <v>ORG_C51</v>
          </cell>
        </row>
        <row r="756">
          <cell r="A756" t="str">
            <v>BI_BD700</v>
          </cell>
          <cell r="B756" t="str">
            <v>BD700</v>
          </cell>
          <cell r="C756" t="str">
            <v>BI_BD700 - Taylor Road Reconductor</v>
          </cell>
          <cell r="D756" t="str">
            <v>ER_2514</v>
          </cell>
          <cell r="E756" t="str">
            <v>2514</v>
          </cell>
          <cell r="F756" t="str">
            <v>ER_2514 - Distribution - Spokane North &amp; West</v>
          </cell>
          <cell r="G756" t="str">
            <v>Distribution System Enhancements</v>
          </cell>
          <cell r="H756" t="str">
            <v>T&amp;D Engineering</v>
          </cell>
          <cell r="I756" t="str">
            <v>T&amp;D</v>
          </cell>
          <cell r="J756" t="str">
            <v>Performance &amp; Capacity</v>
          </cell>
          <cell r="K756" t="str">
            <v>SRV_ED</v>
          </cell>
          <cell r="L756" t="str">
            <v>JUR_WA</v>
          </cell>
          <cell r="M756" t="str">
            <v>Elec Distribution 360-373</v>
          </cell>
          <cell r="N756" t="str">
            <v>True</v>
          </cell>
          <cell r="O756" t="str">
            <v>Inactive</v>
          </cell>
          <cell r="P756" t="str">
            <v>ORG_C51</v>
          </cell>
        </row>
        <row r="757">
          <cell r="A757" t="str">
            <v>BI_BD701</v>
          </cell>
          <cell r="B757" t="str">
            <v>BD701</v>
          </cell>
          <cell r="C757" t="str">
            <v>BI_BD701 - ROXBORO 751 URD LATERAL</v>
          </cell>
          <cell r="D757" t="str">
            <v>ER_2514</v>
          </cell>
          <cell r="E757" t="str">
            <v>2514</v>
          </cell>
          <cell r="F757" t="str">
            <v>ER_2514 - Distribution - Spokane North &amp; West</v>
          </cell>
          <cell r="G757" t="str">
            <v>Distribution System Enhancements</v>
          </cell>
          <cell r="H757" t="str">
            <v>T&amp;D Engineering</v>
          </cell>
          <cell r="I757" t="str">
            <v>T&amp;D</v>
          </cell>
          <cell r="J757" t="str">
            <v>Performance &amp; Capacity</v>
          </cell>
          <cell r="K757" t="str">
            <v>SRV_ED</v>
          </cell>
          <cell r="L757" t="str">
            <v>JUR_WA</v>
          </cell>
          <cell r="M757" t="str">
            <v>Elec Distribution 360-373</v>
          </cell>
          <cell r="N757" t="str">
            <v>True</v>
          </cell>
          <cell r="O757" t="str">
            <v>Inactive</v>
          </cell>
          <cell r="P757" t="str">
            <v>ORG_C51</v>
          </cell>
        </row>
        <row r="758">
          <cell r="A758" t="str">
            <v>BI_BD702</v>
          </cell>
          <cell r="B758" t="str">
            <v>BD702</v>
          </cell>
          <cell r="C758" t="str">
            <v>BI_BD702 - SOT 521/522 - OTH 501/505 TIE LINE</v>
          </cell>
          <cell r="D758" t="str">
            <v>ER_2514</v>
          </cell>
          <cell r="E758" t="str">
            <v>2514</v>
          </cell>
          <cell r="F758" t="str">
            <v>ER_2514 - Distribution - Spokane North &amp; West</v>
          </cell>
          <cell r="G758" t="str">
            <v>Distribution System Enhancements</v>
          </cell>
          <cell r="H758" t="str">
            <v>T&amp;D Engineering</v>
          </cell>
          <cell r="I758" t="str">
            <v>T&amp;D</v>
          </cell>
          <cell r="J758" t="str">
            <v>Performance &amp; Capacity</v>
          </cell>
          <cell r="K758" t="str">
            <v>SRV_ED</v>
          </cell>
          <cell r="L758" t="str">
            <v>JUR_WA</v>
          </cell>
          <cell r="M758" t="str">
            <v>Elec Distribution 360-373</v>
          </cell>
          <cell r="N758" t="str">
            <v>True</v>
          </cell>
          <cell r="O758" t="str">
            <v>Active</v>
          </cell>
          <cell r="P758" t="str">
            <v>ORG_C51</v>
          </cell>
        </row>
        <row r="759">
          <cell r="A759" t="str">
            <v>BI_BD703</v>
          </cell>
          <cell r="B759" t="str">
            <v>BD703</v>
          </cell>
          <cell r="C759" t="str">
            <v>BI_BD703 - SO OTHELLO 522/523 REGULATOR HATTON RD</v>
          </cell>
          <cell r="D759" t="str">
            <v>ER_2514</v>
          </cell>
          <cell r="E759" t="str">
            <v>2514</v>
          </cell>
          <cell r="F759" t="str">
            <v>ER_2514 - Distribution - Spokane North &amp; West</v>
          </cell>
          <cell r="G759" t="str">
            <v>Distribution System Enhancements</v>
          </cell>
          <cell r="H759" t="str">
            <v>T&amp;D Engineering</v>
          </cell>
          <cell r="I759" t="str">
            <v>T&amp;D</v>
          </cell>
          <cell r="J759" t="str">
            <v>Performance &amp; Capacity</v>
          </cell>
          <cell r="K759" t="str">
            <v>SRV_ED</v>
          </cell>
          <cell r="L759" t="str">
            <v>JUR_WA</v>
          </cell>
          <cell r="M759" t="str">
            <v>Elec Distribution 360-373</v>
          </cell>
          <cell r="N759" t="str">
            <v>True</v>
          </cell>
          <cell r="O759" t="str">
            <v>Inactive</v>
          </cell>
          <cell r="P759" t="str">
            <v>ORG_C51</v>
          </cell>
        </row>
        <row r="760">
          <cell r="A760" t="str">
            <v>BI_BD800</v>
          </cell>
          <cell r="B760" t="str">
            <v>BD800</v>
          </cell>
          <cell r="C760" t="str">
            <v>BI_BD800 - Davenport 115/13V Sub Rebld Dist Integration</v>
          </cell>
          <cell r="D760" t="str">
            <v>ER_2204</v>
          </cell>
          <cell r="E760" t="str">
            <v>2204</v>
          </cell>
          <cell r="F760" t="str">
            <v>ER_2204 - Substation Rebuilds</v>
          </cell>
          <cell r="G760" t="str">
            <v>Substation - Station Rebuilds Program</v>
          </cell>
          <cell r="H760" t="str">
            <v>T&amp;D Engineering</v>
          </cell>
          <cell r="I760" t="str">
            <v>T&amp;D</v>
          </cell>
          <cell r="J760" t="str">
            <v>Asset Condition</v>
          </cell>
          <cell r="K760" t="str">
            <v>SRV_ED</v>
          </cell>
          <cell r="L760" t="str">
            <v>JUR_WA</v>
          </cell>
          <cell r="M760" t="str">
            <v>Elec Distribution 360-373</v>
          </cell>
          <cell r="N760" t="str">
            <v>True</v>
          </cell>
          <cell r="O760" t="str">
            <v>Active</v>
          </cell>
          <cell r="P760" t="str">
            <v>ORG_C51</v>
          </cell>
        </row>
        <row r="761">
          <cell r="A761" t="str">
            <v>BI_BD801</v>
          </cell>
          <cell r="B761" t="str">
            <v>BD801</v>
          </cell>
          <cell r="C761" t="str">
            <v>BI_BD801 - Othello Area Ops:  2 Viper Reclosers, 3 Air Switch</v>
          </cell>
          <cell r="D761" t="str">
            <v>ER_2514</v>
          </cell>
          <cell r="E761" t="str">
            <v>2514</v>
          </cell>
          <cell r="F761" t="str">
            <v>ER_2514 - Distribution - Spokane North &amp; West</v>
          </cell>
          <cell r="G761" t="str">
            <v>Distribution System Enhancements</v>
          </cell>
          <cell r="H761" t="str">
            <v>T&amp;D Engineering</v>
          </cell>
          <cell r="I761" t="str">
            <v>T&amp;D</v>
          </cell>
          <cell r="J761" t="str">
            <v>Performance &amp; Capacity</v>
          </cell>
          <cell r="K761" t="str">
            <v>SRV_ED</v>
          </cell>
          <cell r="L761" t="str">
            <v>JUR_WA</v>
          </cell>
          <cell r="M761" t="str">
            <v>Elec Distribution 360-373</v>
          </cell>
          <cell r="N761" t="str">
            <v>True</v>
          </cell>
          <cell r="O761" t="str">
            <v>Active</v>
          </cell>
          <cell r="P761" t="str">
            <v>ORG_C51</v>
          </cell>
        </row>
        <row r="762">
          <cell r="A762" t="str">
            <v>BI_BD900</v>
          </cell>
          <cell r="B762" t="str">
            <v>BD900</v>
          </cell>
          <cell r="C762" t="str">
            <v>BI_BD900 - Wellpinit Stepdown Banks</v>
          </cell>
          <cell r="D762" t="str">
            <v>ER_2503</v>
          </cell>
          <cell r="E762" t="str">
            <v>2503</v>
          </cell>
          <cell r="F762" t="str">
            <v>ER_2503 - Wellpinit Stepdown Banks</v>
          </cell>
          <cell r="G762" t="str">
            <v>Regular Capital - Pre Business Case</v>
          </cell>
          <cell r="H762" t="str">
            <v>No Subfunction</v>
          </cell>
          <cell r="I762" t="str">
            <v>No Function</v>
          </cell>
          <cell r="J762" t="str">
            <v>No Driver</v>
          </cell>
          <cell r="K762" t="str">
            <v>SRV_ED</v>
          </cell>
          <cell r="L762" t="str">
            <v>JUR_WA</v>
          </cell>
          <cell r="M762" t="str">
            <v>Elec Distribution 360-373</v>
          </cell>
          <cell r="N762" t="str">
            <v>False</v>
          </cell>
          <cell r="O762" t="str">
            <v>Inactive</v>
          </cell>
          <cell r="P762" t="str">
            <v>ORG_P50</v>
          </cell>
        </row>
        <row r="763">
          <cell r="A763" t="str">
            <v>BI_BD901</v>
          </cell>
          <cell r="B763" t="str">
            <v>BD901</v>
          </cell>
          <cell r="C763" t="str">
            <v>BI_BD901 - Valley 12F1 Davenport WA</v>
          </cell>
          <cell r="D763" t="str">
            <v>ER_2414</v>
          </cell>
          <cell r="E763" t="str">
            <v>2414</v>
          </cell>
          <cell r="F763" t="str">
            <v>ER_2414 - Sys-Dist Reliability-Improve Worst Fdrs</v>
          </cell>
          <cell r="G763" t="str">
            <v>Distribution System Enhancements</v>
          </cell>
          <cell r="H763" t="str">
            <v>T&amp;D Engineering</v>
          </cell>
          <cell r="I763" t="str">
            <v>T&amp;D</v>
          </cell>
          <cell r="J763" t="str">
            <v>Performance &amp; Capacity</v>
          </cell>
          <cell r="K763" t="str">
            <v>SRV_ED</v>
          </cell>
          <cell r="L763" t="str">
            <v>JUR_AN</v>
          </cell>
          <cell r="M763" t="str">
            <v>Elec Distribution 360-373</v>
          </cell>
          <cell r="N763" t="str">
            <v>True</v>
          </cell>
          <cell r="O763" t="str">
            <v>Inactive</v>
          </cell>
          <cell r="P763" t="str">
            <v>ORG_P50</v>
          </cell>
        </row>
        <row r="764">
          <cell r="A764" t="str">
            <v>BI_BD902</v>
          </cell>
          <cell r="B764" t="str">
            <v>BD902</v>
          </cell>
          <cell r="C764" t="str">
            <v>BI_BD902 - Little Falls Substation - Rebuild (Distribution)</v>
          </cell>
          <cell r="D764" t="str">
            <v>ER_2204</v>
          </cell>
          <cell r="E764" t="str">
            <v>2204</v>
          </cell>
          <cell r="F764" t="str">
            <v>ER_2204 - Substation Rebuilds</v>
          </cell>
          <cell r="G764" t="str">
            <v>Substation - Station Rebuilds Program</v>
          </cell>
          <cell r="H764" t="str">
            <v>T&amp;D Engineering</v>
          </cell>
          <cell r="I764" t="str">
            <v>T&amp;D</v>
          </cell>
          <cell r="J764" t="str">
            <v>Asset Condition</v>
          </cell>
          <cell r="K764" t="str">
            <v>SRV_ED</v>
          </cell>
          <cell r="L764" t="str">
            <v>JUR_WA</v>
          </cell>
          <cell r="M764" t="str">
            <v>Elec Distribution 360-373</v>
          </cell>
          <cell r="N764" t="str">
            <v>True</v>
          </cell>
          <cell r="O764" t="str">
            <v>Active</v>
          </cell>
          <cell r="P764" t="str">
            <v>ORG_C51</v>
          </cell>
        </row>
        <row r="765">
          <cell r="A765" t="str">
            <v>BI_BD903</v>
          </cell>
          <cell r="B765" t="str">
            <v>BD903</v>
          </cell>
          <cell r="C765" t="str">
            <v>BI_BD903 - Ford 12F1 Recond to LL</v>
          </cell>
          <cell r="D765" t="str">
            <v>ER_2514</v>
          </cell>
          <cell r="E765" t="str">
            <v>2514</v>
          </cell>
          <cell r="F765" t="str">
            <v>ER_2514 - Distribution - Spokane North &amp; West</v>
          </cell>
          <cell r="G765" t="str">
            <v>Distribution System Enhancements</v>
          </cell>
          <cell r="H765" t="str">
            <v>T&amp;D Engineering</v>
          </cell>
          <cell r="I765" t="str">
            <v>T&amp;D</v>
          </cell>
          <cell r="J765" t="str">
            <v>Performance &amp; Capacity</v>
          </cell>
          <cell r="K765" t="str">
            <v>SRV_ED</v>
          </cell>
          <cell r="L765" t="str">
            <v>JUR_WA</v>
          </cell>
          <cell r="M765" t="str">
            <v>Elec Distribution 360-373</v>
          </cell>
          <cell r="N765" t="str">
            <v>True</v>
          </cell>
          <cell r="O765" t="str">
            <v>Active</v>
          </cell>
          <cell r="P765" t="str">
            <v>ORG_C51</v>
          </cell>
        </row>
        <row r="766">
          <cell r="A766" t="str">
            <v>BI_BD904</v>
          </cell>
          <cell r="B766" t="str">
            <v>BD904</v>
          </cell>
          <cell r="C766" t="str">
            <v>BI_BD904 - LL 12F1 Reconf &amp; recond river xing</v>
          </cell>
          <cell r="D766" t="str">
            <v>ER_2514</v>
          </cell>
          <cell r="E766" t="str">
            <v>2514</v>
          </cell>
          <cell r="F766" t="str">
            <v>ER_2514 - Distribution - Spokane North &amp; West</v>
          </cell>
          <cell r="G766" t="str">
            <v>Distribution System Enhancements</v>
          </cell>
          <cell r="H766" t="str">
            <v>T&amp;D Engineering</v>
          </cell>
          <cell r="I766" t="str">
            <v>T&amp;D</v>
          </cell>
          <cell r="J766" t="str">
            <v>Performance &amp; Capacity</v>
          </cell>
          <cell r="K766" t="str">
            <v>SRV_ED</v>
          </cell>
          <cell r="L766" t="str">
            <v>JUR_WA</v>
          </cell>
          <cell r="M766" t="str">
            <v>Elec Distribution 360-373</v>
          </cell>
          <cell r="N766" t="str">
            <v>True</v>
          </cell>
          <cell r="O766" t="str">
            <v>Active</v>
          </cell>
          <cell r="P766" t="str">
            <v>ORG_C51</v>
          </cell>
        </row>
        <row r="767">
          <cell r="A767" t="str">
            <v>BI_BD990</v>
          </cell>
          <cell r="B767" t="str">
            <v>BD990</v>
          </cell>
          <cell r="C767" t="str">
            <v>BI_BD990 - Davenport Area - Dx Performance and Capacity</v>
          </cell>
          <cell r="D767" t="str">
            <v>ER_2623</v>
          </cell>
          <cell r="E767" t="str">
            <v>2623</v>
          </cell>
          <cell r="F767" t="str">
            <v>ER_2623 - Distribution - Big Bend, North &amp; West</v>
          </cell>
          <cell r="G767" t="str">
            <v>Distribution System Enhancements</v>
          </cell>
          <cell r="H767" t="str">
            <v>T&amp;D Engineering</v>
          </cell>
          <cell r="I767" t="str">
            <v>T&amp;D</v>
          </cell>
          <cell r="J767" t="str">
            <v>Performance &amp; Capacity</v>
          </cell>
          <cell r="K767" t="str">
            <v>SRV_ED</v>
          </cell>
          <cell r="L767" t="str">
            <v>JUR_WA</v>
          </cell>
          <cell r="M767" t="str">
            <v>Elec Distribution 360-373</v>
          </cell>
          <cell r="N767" t="str">
            <v>False</v>
          </cell>
          <cell r="O767" t="str">
            <v>Active</v>
          </cell>
          <cell r="P767" t="str">
            <v>ORG_C51</v>
          </cell>
        </row>
        <row r="768">
          <cell r="A768" t="str">
            <v>BI_BG001</v>
          </cell>
          <cell r="B768" t="str">
            <v>BG001</v>
          </cell>
          <cell r="C768" t="str">
            <v>BI_BG001 - Monroe Street Abandoned Penstock Stabilization</v>
          </cell>
          <cell r="D768" t="str">
            <v>ER_4216</v>
          </cell>
          <cell r="E768" t="str">
            <v>4216</v>
          </cell>
          <cell r="F768" t="str">
            <v>ER_4216 - Monroe Street Abandoned Penstock Stabilization</v>
          </cell>
          <cell r="G768" t="str">
            <v>Monroe Street Abandoned Penstock Stabilization</v>
          </cell>
          <cell r="H768" t="str">
            <v>Generation Subfunction</v>
          </cell>
          <cell r="I768" t="str">
            <v>Generation Function</v>
          </cell>
          <cell r="J768" t="str">
            <v>Asset Condition</v>
          </cell>
          <cell r="K768" t="str">
            <v>SRV_ED</v>
          </cell>
          <cell r="L768" t="str">
            <v>JUR_AN</v>
          </cell>
          <cell r="M768" t="str">
            <v>Hydro 331-336</v>
          </cell>
          <cell r="N768" t="str">
            <v>True</v>
          </cell>
          <cell r="O768" t="str">
            <v>Active</v>
          </cell>
          <cell r="P768" t="str">
            <v>ORG_C07</v>
          </cell>
        </row>
        <row r="769">
          <cell r="A769" t="str">
            <v>BI_BG099</v>
          </cell>
          <cell r="B769" t="str">
            <v>BG099</v>
          </cell>
          <cell r="C769" t="str">
            <v>BI_BG099 - Monroe Street Ada Overlook</v>
          </cell>
          <cell r="D769" t="str">
            <v>ER_6105</v>
          </cell>
          <cell r="E769" t="str">
            <v>6105</v>
          </cell>
          <cell r="F769" t="str">
            <v>ER_6105 - SR License &amp; Compliance Support</v>
          </cell>
          <cell r="G769" t="str">
            <v>Regular Capital - Pre Business Case</v>
          </cell>
          <cell r="H769" t="str">
            <v>No Subfunction</v>
          </cell>
          <cell r="I769" t="str">
            <v>No Function</v>
          </cell>
          <cell r="J769" t="str">
            <v>No Driver</v>
          </cell>
          <cell r="K769" t="str">
            <v>SRV_ED</v>
          </cell>
          <cell r="L769" t="str">
            <v>JUR_AN</v>
          </cell>
          <cell r="M769" t="str">
            <v>Hydro 331-336</v>
          </cell>
          <cell r="N769" t="str">
            <v>True</v>
          </cell>
          <cell r="O769" t="str">
            <v>Inactive</v>
          </cell>
          <cell r="P769" t="str">
            <v>ORG_C04</v>
          </cell>
        </row>
        <row r="770">
          <cell r="A770" t="str">
            <v>BI_BG100</v>
          </cell>
          <cell r="B770" t="str">
            <v>BG100</v>
          </cell>
          <cell r="C770" t="str">
            <v>BI_BG100 - Monroe Street Generator Excitation Replacement</v>
          </cell>
          <cell r="D770" t="str">
            <v>ER_4186</v>
          </cell>
          <cell r="E770" t="str">
            <v>4186</v>
          </cell>
          <cell r="F770" t="str">
            <v>ER_4186 - Monroe Street Generator Excitation Replacement</v>
          </cell>
          <cell r="G770" t="str">
            <v>Monroe Street Generator Excitation Replacement</v>
          </cell>
          <cell r="H770" t="str">
            <v>Generation Subfunction</v>
          </cell>
          <cell r="I770" t="str">
            <v>Generation Function</v>
          </cell>
          <cell r="J770" t="str">
            <v>Asset Condition</v>
          </cell>
          <cell r="K770" t="str">
            <v>SRV_ED</v>
          </cell>
          <cell r="L770" t="str">
            <v>JUR_AN</v>
          </cell>
          <cell r="M770" t="str">
            <v>Hydro 331-336</v>
          </cell>
          <cell r="N770" t="str">
            <v>True</v>
          </cell>
          <cell r="O770" t="str">
            <v>Active</v>
          </cell>
          <cell r="P770" t="str">
            <v>ORG_C07</v>
          </cell>
        </row>
        <row r="771">
          <cell r="A771" t="str">
            <v>BI_BG204</v>
          </cell>
          <cell r="B771" t="str">
            <v>BG204</v>
          </cell>
          <cell r="C771" t="str">
            <v>BI_BG204 - Monroe St-Centennial Trail Extension</v>
          </cell>
          <cell r="D771" t="str">
            <v>ER_6105</v>
          </cell>
          <cell r="E771" t="str">
            <v>6105</v>
          </cell>
          <cell r="F771" t="str">
            <v>ER_6105 - SR License &amp; Compliance Support</v>
          </cell>
          <cell r="G771" t="str">
            <v>Regular Capital - Pre Business Case</v>
          </cell>
          <cell r="H771" t="str">
            <v>No Subfunction</v>
          </cell>
          <cell r="I771" t="str">
            <v>No Function</v>
          </cell>
          <cell r="J771" t="str">
            <v>No Driver</v>
          </cell>
          <cell r="K771" t="str">
            <v>SRV_ED</v>
          </cell>
          <cell r="L771" t="str">
            <v>JUR_AN</v>
          </cell>
          <cell r="M771" t="str">
            <v>Hydro 331-336</v>
          </cell>
          <cell r="N771" t="str">
            <v>True</v>
          </cell>
          <cell r="O771" t="str">
            <v>Inactive</v>
          </cell>
          <cell r="P771" t="str">
            <v>ORG_C04</v>
          </cell>
        </row>
        <row r="772">
          <cell r="A772" t="str">
            <v>BI_BG300</v>
          </cell>
          <cell r="B772" t="str">
            <v>BG300</v>
          </cell>
          <cell r="C772" t="str">
            <v>BI_BG300 - Post Street Substation Crane Rehab</v>
          </cell>
          <cell r="D772" t="str">
            <v>ER_4241</v>
          </cell>
          <cell r="E772" t="str">
            <v>4241</v>
          </cell>
          <cell r="F772" t="str">
            <v>ER_4241 - Post Street Substation Crane Rehab</v>
          </cell>
          <cell r="G772" t="str">
            <v>Post Street Substation Crane Rehab</v>
          </cell>
          <cell r="H772" t="str">
            <v>Generation Subfunction</v>
          </cell>
          <cell r="I772" t="str">
            <v>Generation Function</v>
          </cell>
          <cell r="J772" t="str">
            <v>Asset Condition</v>
          </cell>
          <cell r="K772" t="str">
            <v>SRV_ED</v>
          </cell>
          <cell r="L772" t="str">
            <v>JUR_AN</v>
          </cell>
          <cell r="M772" t="str">
            <v>Hydro 331-336</v>
          </cell>
          <cell r="N772" t="str">
            <v>True</v>
          </cell>
          <cell r="O772" t="str">
            <v>Active</v>
          </cell>
          <cell r="P772" t="str">
            <v>ORG_C07</v>
          </cell>
        </row>
        <row r="773">
          <cell r="A773" t="str">
            <v>BI_BRG24</v>
          </cell>
          <cell r="B773" t="str">
            <v>BRG24</v>
          </cell>
          <cell r="C773" t="str">
            <v>BI_BRG24 - Industrial Gas Customers-Minor Blanket</v>
          </cell>
          <cell r="D773" t="str">
            <v>ER_1052</v>
          </cell>
          <cell r="E773" t="str">
            <v>1052</v>
          </cell>
          <cell r="F773" t="str">
            <v>ER_1052 - Industrial Gas Customer Minor Blanket</v>
          </cell>
          <cell r="G773" t="str">
            <v>New Revenue - Growth</v>
          </cell>
          <cell r="H773" t="str">
            <v>Growth Subfunction</v>
          </cell>
          <cell r="I773" t="str">
            <v>Growth</v>
          </cell>
          <cell r="J773" t="str">
            <v>Customer Requested</v>
          </cell>
          <cell r="K773" t="str">
            <v>SRV_GD</v>
          </cell>
          <cell r="L773" t="str">
            <v>JUR_AA</v>
          </cell>
          <cell r="M773" t="str">
            <v>Gas Distribution 374-387</v>
          </cell>
          <cell r="N773" t="str">
            <v>False</v>
          </cell>
          <cell r="O773" t="str">
            <v>Inactive</v>
          </cell>
          <cell r="P773" t="str">
            <v>ORG_P50</v>
          </cell>
        </row>
        <row r="774">
          <cell r="A774" t="str">
            <v>BI_BS201</v>
          </cell>
          <cell r="B774" t="str">
            <v>BS201</v>
          </cell>
          <cell r="C774" t="str">
            <v>BI_BS201 - Stratford 115kV - Upgrade Bus</v>
          </cell>
          <cell r="D774" t="str">
            <v>ER_2563</v>
          </cell>
          <cell r="E774" t="str">
            <v>2563</v>
          </cell>
          <cell r="F774" t="str">
            <v>ER_2563 - Stratford 115kV - Upgrade Bus</v>
          </cell>
          <cell r="G774" t="str">
            <v>Substation - Station Rebuilds Program</v>
          </cell>
          <cell r="H774" t="str">
            <v>T&amp;D Engineering</v>
          </cell>
          <cell r="I774" t="str">
            <v>T&amp;D</v>
          </cell>
          <cell r="J774" t="str">
            <v>Asset Condition</v>
          </cell>
          <cell r="K774" t="str">
            <v>SRV_ED</v>
          </cell>
          <cell r="L774" t="str">
            <v>JUR_AN</v>
          </cell>
          <cell r="M774" t="str">
            <v>Elec Distribution 360-373</v>
          </cell>
          <cell r="N774" t="str">
            <v>True</v>
          </cell>
          <cell r="O774" t="str">
            <v>Inactive</v>
          </cell>
          <cell r="P774" t="str">
            <v>ORG_M08</v>
          </cell>
        </row>
        <row r="775">
          <cell r="A775" t="str">
            <v>BI_BS202</v>
          </cell>
          <cell r="B775" t="str">
            <v>BS202</v>
          </cell>
          <cell r="C775" t="str">
            <v>BI_BS202 - Ford 115 kV - Rebuild Substation</v>
          </cell>
          <cell r="D775" t="str">
            <v>ER_2204</v>
          </cell>
          <cell r="E775" t="str">
            <v>2204</v>
          </cell>
          <cell r="F775" t="str">
            <v>ER_2204 - Substation Rebuilds</v>
          </cell>
          <cell r="G775" t="str">
            <v>Substation - Station Rebuilds Program</v>
          </cell>
          <cell r="H775" t="str">
            <v>T&amp;D Engineering</v>
          </cell>
          <cell r="I775" t="str">
            <v>T&amp;D</v>
          </cell>
          <cell r="J775" t="str">
            <v>Asset Condition</v>
          </cell>
          <cell r="K775" t="str">
            <v>SRV_ED</v>
          </cell>
          <cell r="L775" t="str">
            <v>JUR_WA</v>
          </cell>
          <cell r="M775" t="str">
            <v>Elec Distribution 360-373</v>
          </cell>
          <cell r="N775" t="str">
            <v>True</v>
          </cell>
          <cell r="O775" t="str">
            <v>Active</v>
          </cell>
          <cell r="P775" t="str">
            <v>ORG_M08</v>
          </cell>
        </row>
        <row r="776">
          <cell r="A776" t="str">
            <v>BI_BS301</v>
          </cell>
          <cell r="B776" t="str">
            <v>BS301</v>
          </cell>
          <cell r="C776" t="str">
            <v>BI_BS301 - Odessa 13/4 Sub - Convert to 13 Kv</v>
          </cell>
          <cell r="D776" t="str">
            <v>ER_2295</v>
          </cell>
          <cell r="E776" t="str">
            <v>2295</v>
          </cell>
          <cell r="F776" t="str">
            <v>ER_2295 - Odessa Conversion to 13kV</v>
          </cell>
          <cell r="G776" t="str">
            <v>Regular Capital - Pre Business Case</v>
          </cell>
          <cell r="H776" t="str">
            <v>No Subfunction</v>
          </cell>
          <cell r="I776" t="str">
            <v>No Function</v>
          </cell>
          <cell r="J776" t="str">
            <v>No Driver</v>
          </cell>
          <cell r="K776" t="str">
            <v>SRV_ED</v>
          </cell>
          <cell r="L776" t="str">
            <v>JUR_WA</v>
          </cell>
          <cell r="M776" t="str">
            <v>Elec Distribution 360-373</v>
          </cell>
          <cell r="N776" t="str">
            <v>True</v>
          </cell>
          <cell r="O776" t="str">
            <v>Inactive</v>
          </cell>
          <cell r="P776" t="str">
            <v>ORG_F08</v>
          </cell>
        </row>
        <row r="777">
          <cell r="A777" t="str">
            <v>BI_BS302</v>
          </cell>
          <cell r="B777" t="str">
            <v>BS302</v>
          </cell>
          <cell r="C777" t="str">
            <v>BI_BS302 - Stratford Sub - 115kV Transm Integration</v>
          </cell>
          <cell r="D777" t="str">
            <v>ER_2563</v>
          </cell>
          <cell r="E777" t="str">
            <v>2563</v>
          </cell>
          <cell r="F777" t="str">
            <v>ER_2563 - Stratford 115kV - Upgrade Bus</v>
          </cell>
          <cell r="G777" t="str">
            <v>Substation - Station Rebuilds Program</v>
          </cell>
          <cell r="H777" t="str">
            <v>T&amp;D Engineering</v>
          </cell>
          <cell r="I777" t="str">
            <v>T&amp;D</v>
          </cell>
          <cell r="J777" t="str">
            <v>Asset Condition</v>
          </cell>
          <cell r="K777" t="str">
            <v>SRV_ED</v>
          </cell>
          <cell r="L777" t="str">
            <v>JUR_WA</v>
          </cell>
          <cell r="M777" t="str">
            <v>Elec Distribution 360-373</v>
          </cell>
          <cell r="N777" t="str">
            <v>True</v>
          </cell>
          <cell r="O777" t="str">
            <v>Inactive</v>
          </cell>
          <cell r="P777" t="str">
            <v>ORG_L08</v>
          </cell>
        </row>
        <row r="778">
          <cell r="A778" t="str">
            <v>BI_BS303</v>
          </cell>
          <cell r="B778" t="str">
            <v>BS303</v>
          </cell>
          <cell r="C778" t="str">
            <v>BI_BS303 - Harrington 115 kV Substation Rebuild/Conversion</v>
          </cell>
          <cell r="D778" t="str">
            <v>ER_2289</v>
          </cell>
          <cell r="E778" t="str">
            <v>2289</v>
          </cell>
          <cell r="F778" t="str">
            <v>ER_2289 - Harrington Conversion to 13 kV</v>
          </cell>
          <cell r="G778" t="str">
            <v>Harrington Upgrades</v>
          </cell>
          <cell r="H778" t="str">
            <v>T&amp;D Engineering</v>
          </cell>
          <cell r="I778" t="str">
            <v>T&amp;D</v>
          </cell>
          <cell r="J778" t="str">
            <v>Performance &amp; Capacity</v>
          </cell>
          <cell r="K778" t="str">
            <v>SRV_ED</v>
          </cell>
          <cell r="L778" t="str">
            <v>JUR_WA</v>
          </cell>
          <cell r="M778" t="str">
            <v>Elec Distribution 360-373</v>
          </cell>
          <cell r="N778" t="str">
            <v>True</v>
          </cell>
          <cell r="O778" t="str">
            <v>Inactive</v>
          </cell>
          <cell r="P778" t="str">
            <v>ORG_M08</v>
          </cell>
        </row>
        <row r="779">
          <cell r="A779" t="str">
            <v>BI_BS304</v>
          </cell>
          <cell r="B779" t="str">
            <v>BS304</v>
          </cell>
          <cell r="C779" t="str">
            <v>BI_BS304 - Little Falls 115 kV Sub - Rebuild</v>
          </cell>
          <cell r="D779" t="str">
            <v>ER_2204</v>
          </cell>
          <cell r="E779" t="str">
            <v>2204</v>
          </cell>
          <cell r="F779" t="str">
            <v>ER_2204 - Substation Rebuilds</v>
          </cell>
          <cell r="G779" t="str">
            <v>Substation - Station Rebuilds Program</v>
          </cell>
          <cell r="H779" t="str">
            <v>T&amp;D Engineering</v>
          </cell>
          <cell r="I779" t="str">
            <v>T&amp;D</v>
          </cell>
          <cell r="J779" t="str">
            <v>Asset Condition</v>
          </cell>
          <cell r="K779" t="str">
            <v>SRV_ED</v>
          </cell>
          <cell r="L779" t="str">
            <v>JUR_AN</v>
          </cell>
          <cell r="M779" t="str">
            <v>Elec Distribution 360-373</v>
          </cell>
          <cell r="N779" t="str">
            <v>True</v>
          </cell>
          <cell r="O779" t="str">
            <v>Active</v>
          </cell>
          <cell r="P779" t="str">
            <v>ORG_M08</v>
          </cell>
        </row>
        <row r="780">
          <cell r="A780" t="str">
            <v>BI_BS305</v>
          </cell>
          <cell r="B780" t="str">
            <v>BS305</v>
          </cell>
          <cell r="C780" t="str">
            <v>BI_BS305 - LL Plant Upgrade - Sub</v>
          </cell>
          <cell r="D780" t="str">
            <v>ER_2204</v>
          </cell>
          <cell r="E780" t="str">
            <v>2204</v>
          </cell>
          <cell r="F780" t="str">
            <v>ER_2204 - Substation Rebuilds</v>
          </cell>
          <cell r="G780" t="str">
            <v>Substation - Station Rebuilds Program</v>
          </cell>
          <cell r="H780" t="str">
            <v>T&amp;D Engineering</v>
          </cell>
          <cell r="I780" t="str">
            <v>T&amp;D</v>
          </cell>
          <cell r="J780" t="str">
            <v>Asset Condition</v>
          </cell>
          <cell r="K780" t="str">
            <v>SRV_ED</v>
          </cell>
          <cell r="L780" t="str">
            <v>JUR_WA</v>
          </cell>
          <cell r="M780" t="str">
            <v>Elec Distribution 360-373</v>
          </cell>
          <cell r="N780" t="str">
            <v>True</v>
          </cell>
          <cell r="O780" t="str">
            <v>Active</v>
          </cell>
          <cell r="P780" t="str">
            <v>ORG_M08</v>
          </cell>
        </row>
        <row r="781">
          <cell r="A781" t="str">
            <v>BI_BS400</v>
          </cell>
          <cell r="B781" t="str">
            <v>BS400</v>
          </cell>
          <cell r="C781" t="str">
            <v>BI_BS400 - Davenport 115 kV Substation - Minor Rebuild</v>
          </cell>
          <cell r="D781" t="str">
            <v>ER_2204</v>
          </cell>
          <cell r="E781" t="str">
            <v>2204</v>
          </cell>
          <cell r="F781" t="str">
            <v>ER_2204 - Substation Rebuilds</v>
          </cell>
          <cell r="G781" t="str">
            <v>Substation - Station Rebuilds Program</v>
          </cell>
          <cell r="H781" t="str">
            <v>T&amp;D Engineering</v>
          </cell>
          <cell r="I781" t="str">
            <v>T&amp;D</v>
          </cell>
          <cell r="J781" t="str">
            <v>Asset Condition</v>
          </cell>
          <cell r="K781" t="str">
            <v>SRV_ED</v>
          </cell>
          <cell r="L781" t="str">
            <v>JUR_WA</v>
          </cell>
          <cell r="M781" t="str">
            <v>Elec Distribution 360-373</v>
          </cell>
          <cell r="N781" t="str">
            <v>True</v>
          </cell>
          <cell r="O781" t="str">
            <v>Active</v>
          </cell>
          <cell r="P781" t="str">
            <v>ORG_M08</v>
          </cell>
        </row>
        <row r="782">
          <cell r="A782" t="str">
            <v>BI_BS500</v>
          </cell>
          <cell r="B782" t="str">
            <v>BS500</v>
          </cell>
          <cell r="C782" t="str">
            <v>BI_BS500 - Wilbur 12F2 - Replace Breaker - Grid Mod</v>
          </cell>
          <cell r="D782" t="str">
            <v>ER_2215</v>
          </cell>
          <cell r="E782" t="str">
            <v>2215</v>
          </cell>
          <cell r="F782" t="str">
            <v>ER_2215 - Substation Asset Mgmt Capital Maintenance</v>
          </cell>
          <cell r="G782" t="str">
            <v>Substation - Station Rebuilds Program</v>
          </cell>
          <cell r="H782" t="str">
            <v>T&amp;D Engineering</v>
          </cell>
          <cell r="I782" t="str">
            <v>T&amp;D</v>
          </cell>
          <cell r="J782" t="str">
            <v>Asset Condition</v>
          </cell>
          <cell r="K782" t="str">
            <v>SRV_ED</v>
          </cell>
          <cell r="L782" t="str">
            <v>JUR_WA</v>
          </cell>
          <cell r="M782" t="str">
            <v>Elec Transmission 350-359</v>
          </cell>
          <cell r="N782" t="str">
            <v>True</v>
          </cell>
          <cell r="O782" t="str">
            <v>Inactive</v>
          </cell>
          <cell r="P782" t="str">
            <v>ORG_M08</v>
          </cell>
        </row>
        <row r="783">
          <cell r="A783" t="str">
            <v>BI_BS621</v>
          </cell>
          <cell r="B783" t="str">
            <v>BS621</v>
          </cell>
          <cell r="C783" t="str">
            <v>BI_BS621 - Larson-Stratford 115kV line</v>
          </cell>
          <cell r="D783" t="str">
            <v>ER_2426</v>
          </cell>
          <cell r="E783" t="str">
            <v>2426</v>
          </cell>
          <cell r="F783" t="str">
            <v>ER_2426 - Stratford-Inst Intrchng Meter Larson Ln</v>
          </cell>
          <cell r="G783" t="str">
            <v>Regular Capital - Pre Business Case</v>
          </cell>
          <cell r="H783" t="str">
            <v>No Subfunction</v>
          </cell>
          <cell r="I783" t="str">
            <v>No Function</v>
          </cell>
          <cell r="J783" t="str">
            <v>No Driver</v>
          </cell>
          <cell r="K783" t="str">
            <v>SRV_ED</v>
          </cell>
          <cell r="L783" t="str">
            <v>JUR_WA</v>
          </cell>
          <cell r="M783" t="str">
            <v>Elec Transmission 350-359</v>
          </cell>
          <cell r="N783" t="str">
            <v>True</v>
          </cell>
          <cell r="O783" t="str">
            <v>Inactive</v>
          </cell>
          <cell r="P783" t="str">
            <v>ORG_M08</v>
          </cell>
        </row>
        <row r="784">
          <cell r="A784" t="str">
            <v>BI_BT101</v>
          </cell>
          <cell r="B784" t="str">
            <v>BT101</v>
          </cell>
          <cell r="C784" t="str">
            <v>BI_BT101 - Davenport Office Microwave Site Improvement</v>
          </cell>
          <cell r="D784" t="str">
            <v>ER_5102</v>
          </cell>
          <cell r="E784" t="str">
            <v>5102</v>
          </cell>
          <cell r="F784" t="str">
            <v>ER_5102 - Private Transport</v>
          </cell>
          <cell r="G784" t="str">
            <v>Regular Capital - Pre Business Case</v>
          </cell>
          <cell r="H784" t="str">
            <v>No Subfunction</v>
          </cell>
          <cell r="I784" t="str">
            <v>No Function</v>
          </cell>
          <cell r="J784" t="str">
            <v>No Driver</v>
          </cell>
          <cell r="K784" t="str">
            <v>SRV_CD</v>
          </cell>
          <cell r="L784" t="str">
            <v>JUR_AA</v>
          </cell>
          <cell r="M784" t="str">
            <v>General 5yr 389 / 393-395 / 397-398</v>
          </cell>
          <cell r="N784" t="str">
            <v>True</v>
          </cell>
          <cell r="O784" t="str">
            <v>Inactive</v>
          </cell>
          <cell r="P784" t="str">
            <v>ORG_B09</v>
          </cell>
        </row>
        <row r="785">
          <cell r="A785" t="str">
            <v>BI_BT111</v>
          </cell>
          <cell r="B785" t="str">
            <v>BT111</v>
          </cell>
          <cell r="C785" t="str">
            <v>BI_BT111 - Devils Gap - Stratford 115Kv Minor Rebuild</v>
          </cell>
          <cell r="D785" t="str">
            <v>ER_2057</v>
          </cell>
          <cell r="E785" t="str">
            <v>2057</v>
          </cell>
          <cell r="F785" t="str">
            <v>ER_2057 - Transmission Minor Rebuild</v>
          </cell>
          <cell r="G785" t="str">
            <v>Transmission - Minor Rebuild</v>
          </cell>
          <cell r="H785" t="str">
            <v>T&amp;D Engineering</v>
          </cell>
          <cell r="I785" t="str">
            <v>T&amp;D</v>
          </cell>
          <cell r="J785" t="str">
            <v>Asset Condition</v>
          </cell>
          <cell r="K785" t="str">
            <v>SRV_ED</v>
          </cell>
          <cell r="L785" t="str">
            <v>JUR_AN</v>
          </cell>
          <cell r="M785" t="str">
            <v>Elec Transmission 350-359</v>
          </cell>
          <cell r="N785" t="str">
            <v>False</v>
          </cell>
          <cell r="O785" t="str">
            <v>Inactive</v>
          </cell>
          <cell r="P785" t="str">
            <v>ORG_P50</v>
          </cell>
        </row>
        <row r="786">
          <cell r="A786" t="str">
            <v>BI_BT302</v>
          </cell>
          <cell r="B786" t="str">
            <v>BT302</v>
          </cell>
          <cell r="C786" t="str">
            <v>BI_BT302 - Stratford Sub - 115kV Transm Integration</v>
          </cell>
          <cell r="D786" t="str">
            <v>ER_2563</v>
          </cell>
          <cell r="E786" t="str">
            <v>2563</v>
          </cell>
          <cell r="F786" t="str">
            <v>ER_2563 - Stratford 115kV - Upgrade Bus</v>
          </cell>
          <cell r="G786" t="str">
            <v>Substation - Station Rebuilds Program</v>
          </cell>
          <cell r="H786" t="str">
            <v>T&amp;D Engineering</v>
          </cell>
          <cell r="I786" t="str">
            <v>T&amp;D</v>
          </cell>
          <cell r="J786" t="str">
            <v>Asset Condition</v>
          </cell>
          <cell r="K786" t="str">
            <v>SRV_ED</v>
          </cell>
          <cell r="L786" t="str">
            <v>JUR_AN</v>
          </cell>
          <cell r="M786" t="str">
            <v>Elec Distribution 360-373</v>
          </cell>
          <cell r="N786" t="str">
            <v>True</v>
          </cell>
          <cell r="O786" t="str">
            <v>Inactive</v>
          </cell>
          <cell r="P786" t="str">
            <v>ORG_L08</v>
          </cell>
        </row>
        <row r="787">
          <cell r="A787" t="str">
            <v>BI_BT303</v>
          </cell>
          <cell r="B787" t="str">
            <v>BT303</v>
          </cell>
          <cell r="C787" t="str">
            <v>BI_BT303 - Customer Requested Engineering Services</v>
          </cell>
          <cell r="D787" t="str">
            <v>ER_2070</v>
          </cell>
          <cell r="E787" t="str">
            <v>2070</v>
          </cell>
          <cell r="F787" t="str">
            <v>ER_2070 - Trans/Dist/Sub Reimbursable Projects</v>
          </cell>
          <cell r="G787" t="str">
            <v>T&amp;D Reimbursable</v>
          </cell>
          <cell r="H787" t="str">
            <v>T&amp;D Engineering</v>
          </cell>
          <cell r="I787" t="str">
            <v>T&amp;D</v>
          </cell>
          <cell r="J787" t="str">
            <v>Customer Requested</v>
          </cell>
          <cell r="K787" t="str">
            <v>SRV_ED</v>
          </cell>
          <cell r="L787" t="str">
            <v>JUR_AN</v>
          </cell>
          <cell r="M787" t="str">
            <v>Elec Transmission 350-359</v>
          </cell>
          <cell r="N787" t="str">
            <v>True</v>
          </cell>
          <cell r="O787" t="str">
            <v>Inactive</v>
          </cell>
          <cell r="P787" t="str">
            <v>ORG_L08</v>
          </cell>
        </row>
        <row r="788">
          <cell r="A788" t="str">
            <v>BI_BT304</v>
          </cell>
          <cell r="B788" t="str">
            <v>BT304</v>
          </cell>
          <cell r="C788" t="str">
            <v>BI_BT304 - Chelan-Stratford 115kV - Rbld Columbia River Xing</v>
          </cell>
          <cell r="D788" t="str">
            <v>ER_2574</v>
          </cell>
          <cell r="E788" t="str">
            <v>2574</v>
          </cell>
          <cell r="F788" t="str">
            <v>ER_2574 - Chelan-Stratford 115kV - Rbld Columbia River Xing</v>
          </cell>
          <cell r="G788" t="str">
            <v>Transmission - Reconductors and Rebuilds</v>
          </cell>
          <cell r="H788" t="str">
            <v>T&amp;D Engineering</v>
          </cell>
          <cell r="I788" t="str">
            <v>T&amp;D</v>
          </cell>
          <cell r="J788" t="str">
            <v>No Driver</v>
          </cell>
          <cell r="K788" t="str">
            <v>SRV_ED</v>
          </cell>
          <cell r="L788" t="str">
            <v>JUR_AN</v>
          </cell>
          <cell r="M788" t="str">
            <v>Elec Transmission 350-359</v>
          </cell>
          <cell r="N788" t="str">
            <v>True</v>
          </cell>
          <cell r="O788" t="str">
            <v>Inactive</v>
          </cell>
          <cell r="P788" t="str">
            <v>ORG_L08</v>
          </cell>
        </row>
        <row r="789">
          <cell r="A789" t="str">
            <v>BI_BT305</v>
          </cell>
          <cell r="B789" t="str">
            <v>BT305</v>
          </cell>
          <cell r="C789" t="str">
            <v>BI_BT305 - Harrington Sub 115-4kV Rebuild - Tx Integration</v>
          </cell>
          <cell r="D789" t="str">
            <v>ER_2289</v>
          </cell>
          <cell r="E789" t="str">
            <v>2289</v>
          </cell>
          <cell r="F789" t="str">
            <v>ER_2289 - Harrington Conversion to 13 kV</v>
          </cell>
          <cell r="G789" t="str">
            <v>Harrington Upgrades</v>
          </cell>
          <cell r="H789" t="str">
            <v>T&amp;D Engineering</v>
          </cell>
          <cell r="I789" t="str">
            <v>T&amp;D</v>
          </cell>
          <cell r="J789" t="str">
            <v>Performance &amp; Capacity</v>
          </cell>
          <cell r="K789" t="str">
            <v>SRV_ED</v>
          </cell>
          <cell r="L789" t="str">
            <v>JUR_WA</v>
          </cell>
          <cell r="M789" t="str">
            <v>Elec Distribution 360-373</v>
          </cell>
          <cell r="N789" t="str">
            <v>True</v>
          </cell>
          <cell r="O789" t="str">
            <v>Inactive</v>
          </cell>
          <cell r="P789" t="str">
            <v>ORG_L08</v>
          </cell>
        </row>
        <row r="790">
          <cell r="A790" t="str">
            <v>BI_BT306</v>
          </cell>
          <cell r="B790" t="str">
            <v>BT306</v>
          </cell>
          <cell r="C790" t="str">
            <v>BI_BT306 - Ford Substation 115-13kV Rebuild - Tx Integration</v>
          </cell>
          <cell r="D790" t="str">
            <v>ER_2204</v>
          </cell>
          <cell r="E790" t="str">
            <v>2204</v>
          </cell>
          <cell r="F790" t="str">
            <v>ER_2204 - Substation Rebuilds</v>
          </cell>
          <cell r="G790" t="str">
            <v>Substation - Station Rebuilds Program</v>
          </cell>
          <cell r="H790" t="str">
            <v>T&amp;D Engineering</v>
          </cell>
          <cell r="I790" t="str">
            <v>T&amp;D</v>
          </cell>
          <cell r="J790" t="str">
            <v>Asset Condition</v>
          </cell>
          <cell r="K790" t="str">
            <v>SRV_ED</v>
          </cell>
          <cell r="L790" t="str">
            <v>JUR_AN</v>
          </cell>
          <cell r="M790" t="str">
            <v>Elec Distribution 360-373</v>
          </cell>
          <cell r="N790" t="str">
            <v>True</v>
          </cell>
          <cell r="O790" t="str">
            <v>Active</v>
          </cell>
          <cell r="P790" t="str">
            <v>ORG_L08</v>
          </cell>
        </row>
        <row r="791">
          <cell r="A791" t="str">
            <v>BI_BT307</v>
          </cell>
          <cell r="B791" t="str">
            <v>BT307</v>
          </cell>
          <cell r="C791" t="str">
            <v>BI_BT307 - Little Falls Sub 115kV Rebuild - Tx Integration</v>
          </cell>
          <cell r="D791" t="str">
            <v>ER_2204</v>
          </cell>
          <cell r="E791" t="str">
            <v>2204</v>
          </cell>
          <cell r="F791" t="str">
            <v>ER_2204 - Substation Rebuilds</v>
          </cell>
          <cell r="G791" t="str">
            <v>Substation - Station Rebuilds Program</v>
          </cell>
          <cell r="H791" t="str">
            <v>T&amp;D Engineering</v>
          </cell>
          <cell r="I791" t="str">
            <v>T&amp;D</v>
          </cell>
          <cell r="J791" t="str">
            <v>Asset Condition</v>
          </cell>
          <cell r="K791" t="str">
            <v>SRV_ED</v>
          </cell>
          <cell r="L791" t="str">
            <v>JUR_AN</v>
          </cell>
          <cell r="M791" t="str">
            <v>Elec Distribution 360-373</v>
          </cell>
          <cell r="N791" t="str">
            <v>True</v>
          </cell>
          <cell r="O791" t="str">
            <v>Active</v>
          </cell>
          <cell r="P791" t="str">
            <v>ORG_L08</v>
          </cell>
        </row>
        <row r="792">
          <cell r="A792" t="str">
            <v>BI_BT308</v>
          </cell>
          <cell r="B792" t="str">
            <v>BT308</v>
          </cell>
          <cell r="C792" t="str">
            <v>BI_BT308 - Devils Gap-Stratford 115kV - Med Priority Rtgs Mit</v>
          </cell>
          <cell r="D792" t="str">
            <v>ER_2581</v>
          </cell>
          <cell r="E792" t="str">
            <v>2581</v>
          </cell>
          <cell r="F792" t="str">
            <v>ER_2581 - Medium Priority Ratings Mitigation</v>
          </cell>
          <cell r="G792" t="str">
            <v>Transmission NERC Medium-Risk Priority Lines Mitigation</v>
          </cell>
          <cell r="H792" t="str">
            <v>T&amp;D Engineering</v>
          </cell>
          <cell r="I792" t="str">
            <v>T&amp;D</v>
          </cell>
          <cell r="J792" t="str">
            <v>Mandatory &amp; Compliance</v>
          </cell>
          <cell r="K792" t="str">
            <v>SRV_ED</v>
          </cell>
          <cell r="L792" t="str">
            <v>JUR_AN</v>
          </cell>
          <cell r="M792" t="str">
            <v>Elec Transmission 350-359</v>
          </cell>
          <cell r="N792" t="str">
            <v>True</v>
          </cell>
          <cell r="O792" t="str">
            <v>Active</v>
          </cell>
          <cell r="P792" t="str">
            <v>ORG_L08</v>
          </cell>
        </row>
        <row r="793">
          <cell r="A793" t="str">
            <v>BI_BT309</v>
          </cell>
          <cell r="B793" t="str">
            <v>BT309</v>
          </cell>
          <cell r="C793" t="str">
            <v>BI_BT309 - LL Plant Upgrade - Tran</v>
          </cell>
          <cell r="D793" t="str">
            <v>ER_2204</v>
          </cell>
          <cell r="E793" t="str">
            <v>2204</v>
          </cell>
          <cell r="F793" t="str">
            <v>ER_2204 - Substation Rebuilds</v>
          </cell>
          <cell r="G793" t="str">
            <v>Substation - Station Rebuilds Program</v>
          </cell>
          <cell r="H793" t="str">
            <v>T&amp;D Engineering</v>
          </cell>
          <cell r="I793" t="str">
            <v>T&amp;D</v>
          </cell>
          <cell r="J793" t="str">
            <v>Asset Condition</v>
          </cell>
          <cell r="K793" t="str">
            <v>SRV_ED</v>
          </cell>
          <cell r="L793" t="str">
            <v>JUR_AN</v>
          </cell>
          <cell r="M793" t="str">
            <v>Elec Transmission 350-359</v>
          </cell>
          <cell r="N793" t="str">
            <v>True</v>
          </cell>
          <cell r="O793" t="str">
            <v>Active</v>
          </cell>
          <cell r="P793" t="str">
            <v>ORG_L08</v>
          </cell>
        </row>
        <row r="794">
          <cell r="A794" t="str">
            <v>BI_BT400</v>
          </cell>
          <cell r="B794" t="str">
            <v>BT400</v>
          </cell>
          <cell r="C794" t="str">
            <v>BI_BT400 - Stratford-Summer Falls 115kV: 2014 LiDAR Mitigation</v>
          </cell>
          <cell r="D794" t="str">
            <v>ER_2070</v>
          </cell>
          <cell r="E794" t="str">
            <v>2070</v>
          </cell>
          <cell r="F794" t="str">
            <v>ER_2070 - Trans/Dist/Sub Reimbursable Projects</v>
          </cell>
          <cell r="G794" t="str">
            <v>T&amp;D Reimbursable</v>
          </cell>
          <cell r="H794" t="str">
            <v>T&amp;D Engineering</v>
          </cell>
          <cell r="I794" t="str">
            <v>T&amp;D</v>
          </cell>
          <cell r="J794" t="str">
            <v>Customer Requested</v>
          </cell>
          <cell r="K794" t="str">
            <v>SRV_ED</v>
          </cell>
          <cell r="L794" t="str">
            <v>JUR_AN</v>
          </cell>
          <cell r="M794" t="str">
            <v>Elec Transmission 350-359</v>
          </cell>
          <cell r="N794" t="str">
            <v>False</v>
          </cell>
          <cell r="O794" t="str">
            <v>Inactive</v>
          </cell>
          <cell r="P794" t="str">
            <v>ORG_L08</v>
          </cell>
        </row>
        <row r="795">
          <cell r="A795" t="str">
            <v>BI_BT500</v>
          </cell>
          <cell r="B795" t="str">
            <v>BT500</v>
          </cell>
          <cell r="C795" t="str">
            <v>BI_BT500 - Wilbur 115 tap minor rbld</v>
          </cell>
          <cell r="D795" t="str">
            <v>ER_2057</v>
          </cell>
          <cell r="E795" t="str">
            <v>2057</v>
          </cell>
          <cell r="F795" t="str">
            <v>ER_2057 - Transmission Minor Rebuild</v>
          </cell>
          <cell r="G795" t="str">
            <v>Transmission - Minor Rebuild</v>
          </cell>
          <cell r="H795" t="str">
            <v>T&amp;D Engineering</v>
          </cell>
          <cell r="I795" t="str">
            <v>T&amp;D</v>
          </cell>
          <cell r="J795" t="str">
            <v>Asset Condition</v>
          </cell>
          <cell r="K795" t="str">
            <v>SRV_ED</v>
          </cell>
          <cell r="L795" t="str">
            <v>JUR_AN</v>
          </cell>
          <cell r="M795" t="str">
            <v>Elec Transmission 350-359</v>
          </cell>
          <cell r="N795" t="str">
            <v>False</v>
          </cell>
          <cell r="O795" t="str">
            <v>Inactive</v>
          </cell>
          <cell r="P795" t="str">
            <v>ORG_P50</v>
          </cell>
        </row>
        <row r="796">
          <cell r="A796" t="str">
            <v>BI_BT501</v>
          </cell>
          <cell r="B796" t="str">
            <v>BT501</v>
          </cell>
          <cell r="C796" t="str">
            <v>BI_BT501 - Addy-Devils Gap 115 minor rbld</v>
          </cell>
          <cell r="D796" t="str">
            <v>ER_2057</v>
          </cell>
          <cell r="E796" t="str">
            <v>2057</v>
          </cell>
          <cell r="F796" t="str">
            <v>ER_2057 - Transmission Minor Rebuild</v>
          </cell>
          <cell r="G796" t="str">
            <v>Transmission - Minor Rebuild</v>
          </cell>
          <cell r="H796" t="str">
            <v>T&amp;D Engineering</v>
          </cell>
          <cell r="I796" t="str">
            <v>T&amp;D</v>
          </cell>
          <cell r="J796" t="str">
            <v>Asset Condition</v>
          </cell>
          <cell r="K796" t="str">
            <v>SRV_ED</v>
          </cell>
          <cell r="L796" t="str">
            <v>JUR_AN</v>
          </cell>
          <cell r="M796" t="str">
            <v>Elec Transmission 350-359</v>
          </cell>
          <cell r="N796" t="str">
            <v>False</v>
          </cell>
          <cell r="O796" t="str">
            <v>Inactive</v>
          </cell>
          <cell r="P796" t="str">
            <v>ORG_P50</v>
          </cell>
        </row>
        <row r="797">
          <cell r="A797" t="str">
            <v>BI_BT700</v>
          </cell>
          <cell r="B797" t="str">
            <v>BT700</v>
          </cell>
          <cell r="C797" t="str">
            <v>BI_BT700 - Stratford-Summer Falls 115kV Rebuild</v>
          </cell>
          <cell r="D797" t="str">
            <v>ER_2070</v>
          </cell>
          <cell r="E797" t="str">
            <v>2070</v>
          </cell>
          <cell r="F797" t="str">
            <v>ER_2070 - Trans/Dist/Sub Reimbursable Projects</v>
          </cell>
          <cell r="G797" t="str">
            <v>T&amp;D Reimbursable</v>
          </cell>
          <cell r="H797" t="str">
            <v>T&amp;D Engineering</v>
          </cell>
          <cell r="I797" t="str">
            <v>T&amp;D</v>
          </cell>
          <cell r="J797" t="str">
            <v>Customer Requested</v>
          </cell>
          <cell r="K797" t="str">
            <v>SRV_ED</v>
          </cell>
          <cell r="L797" t="str">
            <v>JUR_WA</v>
          </cell>
          <cell r="M797" t="str">
            <v>Elec Transmission 350-359</v>
          </cell>
          <cell r="N797" t="str">
            <v>True</v>
          </cell>
          <cell r="O797" t="str">
            <v>Active</v>
          </cell>
          <cell r="P797" t="str">
            <v>ORG_L08</v>
          </cell>
        </row>
        <row r="798">
          <cell r="A798" t="str">
            <v>BI_BT701</v>
          </cell>
          <cell r="B798" t="str">
            <v>BT701</v>
          </cell>
          <cell r="C798" t="str">
            <v>BI_BT701 - Chelan-Stratford 115kV Transmission Line Rebuild</v>
          </cell>
          <cell r="D798" t="str">
            <v>ER_2611</v>
          </cell>
          <cell r="E798" t="str">
            <v>2611</v>
          </cell>
          <cell r="F798" t="str">
            <v>ER_2611 - Chelan-Stratford 115kV Transmission Line Rebuild</v>
          </cell>
          <cell r="G798" t="str">
            <v>Transmission Construction - Compliance</v>
          </cell>
          <cell r="H798" t="str">
            <v>T&amp;D Engineering</v>
          </cell>
          <cell r="I798" t="str">
            <v>T&amp;D</v>
          </cell>
          <cell r="J798" t="str">
            <v>Mandatory &amp; Compliance</v>
          </cell>
          <cell r="K798" t="str">
            <v>SRV_ED</v>
          </cell>
          <cell r="L798" t="str">
            <v>JUR_AN</v>
          </cell>
          <cell r="M798" t="str">
            <v>Elec Transmission 350-359</v>
          </cell>
          <cell r="N798" t="str">
            <v>True</v>
          </cell>
          <cell r="O798" t="str">
            <v>Active</v>
          </cell>
          <cell r="P798" t="str">
            <v>ORG_L08</v>
          </cell>
        </row>
        <row r="799">
          <cell r="A799" t="str">
            <v>BI_BT800</v>
          </cell>
          <cell r="B799" t="str">
            <v>BT800</v>
          </cell>
          <cell r="C799" t="str">
            <v>BI_BT800 - Davenport 115/13V Sub Rebuild (Tx Integration)</v>
          </cell>
          <cell r="D799" t="str">
            <v>ER_2204</v>
          </cell>
          <cell r="E799" t="str">
            <v>2204</v>
          </cell>
          <cell r="F799" t="str">
            <v>ER_2204 - Substation Rebuilds</v>
          </cell>
          <cell r="G799" t="str">
            <v>Substation - Station Rebuilds Program</v>
          </cell>
          <cell r="H799" t="str">
            <v>T&amp;D Engineering</v>
          </cell>
          <cell r="I799" t="str">
            <v>T&amp;D</v>
          </cell>
          <cell r="J799" t="str">
            <v>Asset Condition</v>
          </cell>
          <cell r="K799" t="str">
            <v>SRV_ED</v>
          </cell>
          <cell r="L799" t="str">
            <v>JUR_AN</v>
          </cell>
          <cell r="M799" t="str">
            <v>Elec Distribution 360-373</v>
          </cell>
          <cell r="N799" t="str">
            <v>True</v>
          </cell>
          <cell r="O799" t="str">
            <v>Active</v>
          </cell>
          <cell r="P799" t="str">
            <v>ORG_L08</v>
          </cell>
        </row>
        <row r="800">
          <cell r="A800" t="str">
            <v>BI_C3X54</v>
          </cell>
          <cell r="B800" t="str">
            <v>C3X54</v>
          </cell>
          <cell r="C800" t="str">
            <v>BI_C3X54 - Colstrip 3 ARO</v>
          </cell>
          <cell r="D800" t="str">
            <v>ER_7500</v>
          </cell>
          <cell r="E800" t="str">
            <v>7500</v>
          </cell>
          <cell r="F800" t="str">
            <v>ER_7500 - FAS 143 ARO</v>
          </cell>
          <cell r="G800" t="str">
            <v>FAS 143 ARO</v>
          </cell>
          <cell r="H800" t="str">
            <v>Outside Regular Capital</v>
          </cell>
          <cell r="I800" t="str">
            <v>Outside Regular Capital Subfunction</v>
          </cell>
          <cell r="J800" t="str">
            <v>No Driver</v>
          </cell>
          <cell r="K800" t="str">
            <v>SRV_ED</v>
          </cell>
          <cell r="L800" t="str">
            <v>JUR_AN</v>
          </cell>
          <cell r="M800" t="str">
            <v>Other Elec Production / Turbines 340-346</v>
          </cell>
          <cell r="N800" t="str">
            <v>False</v>
          </cell>
          <cell r="O800" t="str">
            <v>Active</v>
          </cell>
          <cell r="P800" t="str">
            <v>ORG_X54</v>
          </cell>
        </row>
        <row r="801">
          <cell r="A801" t="str">
            <v>BI_C4X54</v>
          </cell>
          <cell r="B801" t="str">
            <v>C4X54</v>
          </cell>
          <cell r="C801" t="str">
            <v>BI_C4X54 - Colstrip 4 ARO</v>
          </cell>
          <cell r="D801" t="str">
            <v>ER_7500</v>
          </cell>
          <cell r="E801" t="str">
            <v>7500</v>
          </cell>
          <cell r="F801" t="str">
            <v>ER_7500 - FAS 143 ARO</v>
          </cell>
          <cell r="G801" t="str">
            <v>FAS 143 ARO</v>
          </cell>
          <cell r="H801" t="str">
            <v>Outside Regular Capital</v>
          </cell>
          <cell r="I801" t="str">
            <v>Outside Regular Capital Subfunction</v>
          </cell>
          <cell r="J801" t="str">
            <v>No Driver</v>
          </cell>
          <cell r="K801" t="str">
            <v>SRV_ED</v>
          </cell>
          <cell r="L801" t="str">
            <v>JUR_AN</v>
          </cell>
          <cell r="M801" t="str">
            <v>Other Elec Production / Turbines 340-346</v>
          </cell>
          <cell r="N801" t="str">
            <v>False</v>
          </cell>
          <cell r="O801" t="str">
            <v>Active</v>
          </cell>
          <cell r="P801" t="str">
            <v>ORG_X54</v>
          </cell>
        </row>
        <row r="802">
          <cell r="A802" t="str">
            <v>BI_CC000</v>
          </cell>
          <cell r="B802" t="str">
            <v>CC000</v>
          </cell>
          <cell r="C802" t="str">
            <v>BI_CC000 - RAT Protection System Upgrades for PRC-002 (Net Comms)</v>
          </cell>
          <cell r="D802" t="str">
            <v>ER_2608</v>
          </cell>
          <cell r="E802" t="str">
            <v>2608</v>
          </cell>
          <cell r="F802" t="str">
            <v>ER_2608 - Protection System Upgrades for PRC-002</v>
          </cell>
          <cell r="G802" t="str">
            <v>Protection System Upgrade for PRC-002</v>
          </cell>
          <cell r="H802" t="str">
            <v>T&amp;D Engineering</v>
          </cell>
          <cell r="I802" t="str">
            <v>T&amp;D</v>
          </cell>
          <cell r="J802" t="str">
            <v>Mandatory &amp; Compliance</v>
          </cell>
          <cell r="K802" t="str">
            <v>SRV_CD</v>
          </cell>
          <cell r="L802" t="str">
            <v>JUR_AA</v>
          </cell>
          <cell r="M802" t="str">
            <v>General 12yr 389 / 393-395 / 397-398</v>
          </cell>
          <cell r="N802" t="str">
            <v>True</v>
          </cell>
          <cell r="O802" t="str">
            <v>Active</v>
          </cell>
          <cell r="P802" t="str">
            <v>ORG_J09</v>
          </cell>
        </row>
        <row r="803">
          <cell r="A803" t="str">
            <v>BI_CC001</v>
          </cell>
          <cell r="B803" t="str">
            <v>CC001</v>
          </cell>
          <cell r="C803" t="str">
            <v>BI_CC001 - KEC Rim Rock Substation Integration (Net Comms)</v>
          </cell>
          <cell r="D803" t="str">
            <v>ER_2626</v>
          </cell>
          <cell r="E803" t="str">
            <v>2626</v>
          </cell>
          <cell r="F803" t="str">
            <v>ER_2626 - KEC Rim Rock Substation Integration</v>
          </cell>
          <cell r="G803" t="str">
            <v>Transmission Construction - Compliance</v>
          </cell>
          <cell r="H803" t="str">
            <v>T&amp;D Engineering</v>
          </cell>
          <cell r="I803" t="str">
            <v>T&amp;D</v>
          </cell>
          <cell r="J803" t="str">
            <v>Mandatory &amp; Compliance</v>
          </cell>
          <cell r="K803" t="str">
            <v>SRV_CD</v>
          </cell>
          <cell r="L803" t="str">
            <v>JUR_AA</v>
          </cell>
          <cell r="M803" t="str">
            <v>General 12yr 389 / 393-395 / 397-398</v>
          </cell>
          <cell r="N803" t="str">
            <v>True</v>
          </cell>
          <cell r="O803" t="str">
            <v>Active</v>
          </cell>
          <cell r="P803" t="str">
            <v>ORG_J09</v>
          </cell>
        </row>
        <row r="804">
          <cell r="A804" t="str">
            <v>BI_CC002</v>
          </cell>
          <cell r="B804" t="str">
            <v>CC002</v>
          </cell>
          <cell r="C804" t="str">
            <v>BI_CC002 - Poleline Access Control &amp; Integ</v>
          </cell>
          <cell r="D804" t="str">
            <v>ER_2204</v>
          </cell>
          <cell r="E804" t="str">
            <v>2204</v>
          </cell>
          <cell r="F804" t="str">
            <v>ER_2204 - Substation Rebuilds</v>
          </cell>
          <cell r="G804" t="str">
            <v>Substation - Station Rebuilds Program</v>
          </cell>
          <cell r="H804" t="str">
            <v>T&amp;D Engineering</v>
          </cell>
          <cell r="I804" t="str">
            <v>T&amp;D</v>
          </cell>
          <cell r="J804" t="str">
            <v>Asset Condition</v>
          </cell>
          <cell r="K804" t="str">
            <v>SRV_ED</v>
          </cell>
          <cell r="L804" t="str">
            <v>JUR_AN</v>
          </cell>
          <cell r="M804" t="str">
            <v>General 12yr 389 / 393-395 / 397-398</v>
          </cell>
          <cell r="N804" t="str">
            <v>True</v>
          </cell>
          <cell r="O804" t="str">
            <v>Active</v>
          </cell>
          <cell r="P804" t="str">
            <v>ORG_C09</v>
          </cell>
        </row>
        <row r="805">
          <cell r="A805" t="str">
            <v>BI_CC003</v>
          </cell>
          <cell r="B805" t="str">
            <v>CC003</v>
          </cell>
          <cell r="C805" t="str">
            <v>BI_CC003 - Poleline Network Comm &amp; Camera Integ</v>
          </cell>
          <cell r="D805" t="str">
            <v>ER_2204</v>
          </cell>
          <cell r="E805" t="str">
            <v>2204</v>
          </cell>
          <cell r="F805" t="str">
            <v>ER_2204 - Substation Rebuilds</v>
          </cell>
          <cell r="G805" t="str">
            <v>Substation - Station Rebuilds Program</v>
          </cell>
          <cell r="H805" t="str">
            <v>T&amp;D Engineering</v>
          </cell>
          <cell r="I805" t="str">
            <v>T&amp;D</v>
          </cell>
          <cell r="J805" t="str">
            <v>Asset Condition</v>
          </cell>
          <cell r="K805" t="str">
            <v>SRV_CD</v>
          </cell>
          <cell r="L805" t="str">
            <v>JUR_AA</v>
          </cell>
          <cell r="M805" t="str">
            <v>General 12yr 389 / 393-395 / 397-398</v>
          </cell>
          <cell r="N805" t="str">
            <v>True</v>
          </cell>
          <cell r="O805" t="str">
            <v>Active</v>
          </cell>
          <cell r="P805" t="str">
            <v>ORG_J09</v>
          </cell>
        </row>
        <row r="806">
          <cell r="A806" t="str">
            <v>BI_CC200</v>
          </cell>
          <cell r="B806" t="str">
            <v>CC200</v>
          </cell>
          <cell r="C806" t="str">
            <v>BI_CC200 - Carlin Bay Sub - Access Control &amp; Sub Integ</v>
          </cell>
          <cell r="D806" t="str">
            <v>ER_2274</v>
          </cell>
          <cell r="E806" t="str">
            <v>2274</v>
          </cell>
          <cell r="F806" t="str">
            <v>ER_2274 - New Substations</v>
          </cell>
          <cell r="G806" t="str">
            <v>Substation - New Distribution Station Capacity Program</v>
          </cell>
          <cell r="H806" t="str">
            <v>T&amp;D Engineering</v>
          </cell>
          <cell r="I806" t="str">
            <v>T&amp;D</v>
          </cell>
          <cell r="J806" t="str">
            <v>Performance &amp; Capacity</v>
          </cell>
          <cell r="K806" t="str">
            <v>SRV_ED</v>
          </cell>
          <cell r="L806" t="str">
            <v>JUR_AN</v>
          </cell>
          <cell r="M806" t="str">
            <v>General 12yr 389 / 393-395 / 397-398</v>
          </cell>
          <cell r="N806" t="str">
            <v>True</v>
          </cell>
          <cell r="O806" t="str">
            <v>Active</v>
          </cell>
          <cell r="P806" t="str">
            <v>ORG_C09</v>
          </cell>
        </row>
        <row r="807">
          <cell r="A807" t="str">
            <v>BI_CC201</v>
          </cell>
          <cell r="B807" t="str">
            <v>CC201</v>
          </cell>
          <cell r="C807" t="str">
            <v>BI_CC201 - Carlin Bay Sub - Network Comm &amp; Camera Integ</v>
          </cell>
          <cell r="D807" t="str">
            <v>ER_2274</v>
          </cell>
          <cell r="E807" t="str">
            <v>2274</v>
          </cell>
          <cell r="F807" t="str">
            <v>ER_2274 - New Substations</v>
          </cell>
          <cell r="G807" t="str">
            <v>Substation - New Distribution Station Capacity Program</v>
          </cell>
          <cell r="H807" t="str">
            <v>T&amp;D Engineering</v>
          </cell>
          <cell r="I807" t="str">
            <v>T&amp;D</v>
          </cell>
          <cell r="J807" t="str">
            <v>Performance &amp; Capacity</v>
          </cell>
          <cell r="K807" t="str">
            <v>SRV_CD</v>
          </cell>
          <cell r="L807" t="str">
            <v>JUR_AA</v>
          </cell>
          <cell r="M807" t="str">
            <v>General 12yr 389 / 393-395 / 397-398</v>
          </cell>
          <cell r="N807" t="str">
            <v>True</v>
          </cell>
          <cell r="O807" t="str">
            <v>Active</v>
          </cell>
          <cell r="P807" t="str">
            <v>ORG_J09</v>
          </cell>
        </row>
        <row r="808">
          <cell r="A808" t="str">
            <v>BI_CC202</v>
          </cell>
          <cell r="B808" t="str">
            <v>CC202</v>
          </cell>
          <cell r="C808" t="str">
            <v>BI_CC202 - O'Gara Sub - Access Control &amp; Sub Integ</v>
          </cell>
          <cell r="D808" t="str">
            <v>ER_2204</v>
          </cell>
          <cell r="E808" t="str">
            <v>2204</v>
          </cell>
          <cell r="F808" t="str">
            <v>ER_2204 - Substation Rebuilds</v>
          </cell>
          <cell r="G808" t="str">
            <v>Substation - Station Rebuilds Program</v>
          </cell>
          <cell r="H808" t="str">
            <v>T&amp;D Engineering</v>
          </cell>
          <cell r="I808" t="str">
            <v>T&amp;D</v>
          </cell>
          <cell r="J808" t="str">
            <v>Asset Condition</v>
          </cell>
          <cell r="K808" t="str">
            <v>SRV_ED</v>
          </cell>
          <cell r="L808" t="str">
            <v>JUR_AN</v>
          </cell>
          <cell r="M808" t="str">
            <v>General 12yr 389 / 393-395 / 397-398</v>
          </cell>
          <cell r="N808" t="str">
            <v>True</v>
          </cell>
          <cell r="O808" t="str">
            <v>Active</v>
          </cell>
          <cell r="P808" t="str">
            <v>ORG_C09</v>
          </cell>
        </row>
        <row r="809">
          <cell r="A809" t="str">
            <v>BI_CC203</v>
          </cell>
          <cell r="B809" t="str">
            <v>CC203</v>
          </cell>
          <cell r="C809" t="str">
            <v>BI_CC203 - O'Gara Sub - Network Comm &amp; Camera Integ</v>
          </cell>
          <cell r="D809" t="str">
            <v>ER_2204</v>
          </cell>
          <cell r="E809" t="str">
            <v>2204</v>
          </cell>
          <cell r="F809" t="str">
            <v>ER_2204 - Substation Rebuilds</v>
          </cell>
          <cell r="G809" t="str">
            <v>Substation - Station Rebuilds Program</v>
          </cell>
          <cell r="H809" t="str">
            <v>T&amp;D Engineering</v>
          </cell>
          <cell r="I809" t="str">
            <v>T&amp;D</v>
          </cell>
          <cell r="J809" t="str">
            <v>Asset Condition</v>
          </cell>
          <cell r="K809" t="str">
            <v>SRV_CD</v>
          </cell>
          <cell r="L809" t="str">
            <v>JUR_AA</v>
          </cell>
          <cell r="M809" t="str">
            <v>General 12yr 389 / 393-395 / 397-398</v>
          </cell>
          <cell r="N809" t="str">
            <v>True</v>
          </cell>
          <cell r="O809" t="str">
            <v>Active</v>
          </cell>
          <cell r="P809" t="str">
            <v>ORG_J09</v>
          </cell>
        </row>
        <row r="810">
          <cell r="A810" t="str">
            <v>BI_CC204</v>
          </cell>
          <cell r="B810" t="str">
            <v>CC204</v>
          </cell>
          <cell r="C810" t="str">
            <v>BI_CC204 - Huetter Sub - Network Comm &amp; Camera Integ</v>
          </cell>
          <cell r="D810" t="str">
            <v>ER_2204</v>
          </cell>
          <cell r="E810" t="str">
            <v>2204</v>
          </cell>
          <cell r="F810" t="str">
            <v>ER_2204 - Substation Rebuilds</v>
          </cell>
          <cell r="G810" t="str">
            <v>Substation - Station Rebuilds Program</v>
          </cell>
          <cell r="H810" t="str">
            <v>T&amp;D Engineering</v>
          </cell>
          <cell r="I810" t="str">
            <v>T&amp;D</v>
          </cell>
          <cell r="J810" t="str">
            <v>Asset Condition</v>
          </cell>
          <cell r="K810" t="str">
            <v>SRV_ED</v>
          </cell>
          <cell r="L810" t="str">
            <v>JUR_AA</v>
          </cell>
          <cell r="M810" t="str">
            <v>General 12yr 389 / 393-395 / 397-398</v>
          </cell>
          <cell r="N810" t="str">
            <v>True</v>
          </cell>
          <cell r="O810" t="str">
            <v>Active</v>
          </cell>
          <cell r="P810" t="str">
            <v>ORG_J09</v>
          </cell>
        </row>
        <row r="811">
          <cell r="A811" t="str">
            <v>BI_CC205</v>
          </cell>
          <cell r="B811" t="str">
            <v>CC205</v>
          </cell>
          <cell r="C811" t="str">
            <v>BI_CC205 - Huetter Sub - Access Control &amp; Sub Integ</v>
          </cell>
          <cell r="D811" t="str">
            <v>ER_2204</v>
          </cell>
          <cell r="E811" t="str">
            <v>2204</v>
          </cell>
          <cell r="F811" t="str">
            <v>ER_2204 - Substation Rebuilds</v>
          </cell>
          <cell r="G811" t="str">
            <v>Substation - Station Rebuilds Program</v>
          </cell>
          <cell r="H811" t="str">
            <v>T&amp;D Engineering</v>
          </cell>
          <cell r="I811" t="str">
            <v>T&amp;D</v>
          </cell>
          <cell r="J811" t="str">
            <v>Asset Condition</v>
          </cell>
          <cell r="K811" t="str">
            <v>SRV_ED</v>
          </cell>
          <cell r="L811" t="str">
            <v>JUR_AN</v>
          </cell>
          <cell r="M811" t="str">
            <v>Elec Distribution 360-373</v>
          </cell>
          <cell r="N811" t="str">
            <v>True</v>
          </cell>
          <cell r="O811" t="str">
            <v>Active</v>
          </cell>
          <cell r="P811" t="str">
            <v>ORG_C09</v>
          </cell>
        </row>
        <row r="812">
          <cell r="A812" t="str">
            <v>BI_CC206</v>
          </cell>
          <cell r="B812" t="str">
            <v>CC206</v>
          </cell>
          <cell r="C812" t="str">
            <v>BI_CC206 - O'Gara Sub - Access Control &amp; Sub Integ</v>
          </cell>
          <cell r="D812" t="str">
            <v>ER_2274</v>
          </cell>
          <cell r="E812" t="str">
            <v>2274</v>
          </cell>
          <cell r="F812" t="str">
            <v>ER_2274 - New Substations</v>
          </cell>
          <cell r="G812" t="str">
            <v>Substation - New Distribution Station Capacity Program</v>
          </cell>
          <cell r="H812" t="str">
            <v>T&amp;D Engineering</v>
          </cell>
          <cell r="I812" t="str">
            <v>T&amp;D</v>
          </cell>
          <cell r="J812" t="str">
            <v>Performance &amp; Capacity</v>
          </cell>
          <cell r="K812" t="str">
            <v>SRV_ED</v>
          </cell>
          <cell r="L812" t="str">
            <v>JUR_AN</v>
          </cell>
          <cell r="M812" t="str">
            <v>Elec Distribution 360-373</v>
          </cell>
          <cell r="N812" t="str">
            <v>True</v>
          </cell>
          <cell r="O812" t="str">
            <v>Active</v>
          </cell>
          <cell r="P812" t="str">
            <v>ORG_C09</v>
          </cell>
        </row>
        <row r="813">
          <cell r="A813" t="str">
            <v>BI_CC207</v>
          </cell>
          <cell r="B813" t="str">
            <v>CC207</v>
          </cell>
          <cell r="C813" t="str">
            <v>BI_CC207 - O'Gara Sub - Network Comm &amp; Security Integration</v>
          </cell>
          <cell r="D813" t="str">
            <v>ER_2274</v>
          </cell>
          <cell r="E813" t="str">
            <v>2274</v>
          </cell>
          <cell r="F813" t="str">
            <v>ER_2274 - New Substations</v>
          </cell>
          <cell r="G813" t="str">
            <v>Substation - New Distribution Station Capacity Program</v>
          </cell>
          <cell r="H813" t="str">
            <v>T&amp;D Engineering</v>
          </cell>
          <cell r="I813" t="str">
            <v>T&amp;D</v>
          </cell>
          <cell r="J813" t="str">
            <v>Performance &amp; Capacity</v>
          </cell>
          <cell r="K813" t="str">
            <v>SRV_CD</v>
          </cell>
          <cell r="L813" t="str">
            <v>JUR_AA</v>
          </cell>
          <cell r="M813" t="str">
            <v>Elec Distribution 360-373</v>
          </cell>
          <cell r="N813" t="str">
            <v>True</v>
          </cell>
          <cell r="O813" t="str">
            <v>Active</v>
          </cell>
          <cell r="P813" t="str">
            <v>ORG_J09</v>
          </cell>
        </row>
        <row r="814">
          <cell r="A814" t="str">
            <v>BI_CC208</v>
          </cell>
          <cell r="B814" t="str">
            <v>CC208</v>
          </cell>
          <cell r="C814" t="str">
            <v>BI_CC208 - Post Falls Sub - Network Comm &amp; Security Cam</v>
          </cell>
          <cell r="D814" t="str">
            <v>ER_2204</v>
          </cell>
          <cell r="E814" t="str">
            <v>2204</v>
          </cell>
          <cell r="F814" t="str">
            <v>ER_2204 - Substation Rebuilds</v>
          </cell>
          <cell r="G814" t="str">
            <v>Substation - Station Rebuilds Program</v>
          </cell>
          <cell r="H814" t="str">
            <v>T&amp;D Engineering</v>
          </cell>
          <cell r="I814" t="str">
            <v>T&amp;D</v>
          </cell>
          <cell r="J814" t="str">
            <v>Asset Condition</v>
          </cell>
          <cell r="K814" t="str">
            <v>SRV_ED</v>
          </cell>
          <cell r="L814" t="str">
            <v>JUR_AA</v>
          </cell>
          <cell r="M814" t="str">
            <v>Elec Distribution 360-373</v>
          </cell>
          <cell r="N814" t="str">
            <v>True</v>
          </cell>
          <cell r="O814" t="str">
            <v>Active</v>
          </cell>
          <cell r="P814" t="str">
            <v>ORG_J09</v>
          </cell>
        </row>
        <row r="815">
          <cell r="A815" t="str">
            <v>BI_CC209</v>
          </cell>
          <cell r="B815" t="str">
            <v>CC209</v>
          </cell>
          <cell r="C815" t="str">
            <v>BI_CC209 - Post Falls Sub - Access Control &amp; Comm</v>
          </cell>
          <cell r="D815" t="str">
            <v>ER_2204</v>
          </cell>
          <cell r="E815" t="str">
            <v>2204</v>
          </cell>
          <cell r="F815" t="str">
            <v>ER_2204 - Substation Rebuilds</v>
          </cell>
          <cell r="G815" t="str">
            <v>Substation - Station Rebuilds Program</v>
          </cell>
          <cell r="H815" t="str">
            <v>T&amp;D Engineering</v>
          </cell>
          <cell r="I815" t="str">
            <v>T&amp;D</v>
          </cell>
          <cell r="J815" t="str">
            <v>Asset Condition</v>
          </cell>
          <cell r="K815" t="str">
            <v>SRV_ED</v>
          </cell>
          <cell r="L815" t="str">
            <v>JUR_AN</v>
          </cell>
          <cell r="M815" t="str">
            <v>Elec Distribution 360-373</v>
          </cell>
          <cell r="N815" t="str">
            <v>True</v>
          </cell>
          <cell r="O815" t="str">
            <v>Active</v>
          </cell>
          <cell r="P815" t="str">
            <v>ORG_C09</v>
          </cell>
        </row>
        <row r="816">
          <cell r="A816" t="str">
            <v>BI_CC900</v>
          </cell>
          <cell r="B816" t="str">
            <v>CC900</v>
          </cell>
          <cell r="C816" t="str">
            <v>BI_CC900 - Dalton 115-13kv Sub - Add 30 MVA XFM Comm</v>
          </cell>
          <cell r="D816" t="str">
            <v>ER_2274</v>
          </cell>
          <cell r="E816" t="str">
            <v>2274</v>
          </cell>
          <cell r="F816" t="str">
            <v>ER_2274 - New Substations</v>
          </cell>
          <cell r="G816" t="str">
            <v>Substation - New Distribution Station Capacity Program</v>
          </cell>
          <cell r="H816" t="str">
            <v>T&amp;D Engineering</v>
          </cell>
          <cell r="I816" t="str">
            <v>T&amp;D</v>
          </cell>
          <cell r="J816" t="str">
            <v>Performance &amp; Capacity</v>
          </cell>
          <cell r="K816" t="str">
            <v>SRV_CD</v>
          </cell>
          <cell r="L816" t="str">
            <v>JUR_AA</v>
          </cell>
          <cell r="M816" t="str">
            <v>General 12yr 389 / 393-395 / 397-398</v>
          </cell>
          <cell r="N816" t="str">
            <v>True</v>
          </cell>
          <cell r="O816" t="str">
            <v>Active</v>
          </cell>
          <cell r="P816" t="str">
            <v>ORG_J09</v>
          </cell>
        </row>
        <row r="817">
          <cell r="A817" t="str">
            <v>BI_CC901</v>
          </cell>
          <cell r="B817" t="str">
            <v>CC901</v>
          </cell>
          <cell r="C817" t="str">
            <v>BI_CC901 - Poleline 115kV Substation (Comm)</v>
          </cell>
          <cell r="D817" t="str">
            <v>ER_2204</v>
          </cell>
          <cell r="E817" t="str">
            <v>2204</v>
          </cell>
          <cell r="F817" t="str">
            <v>ER_2204 - Substation Rebuilds</v>
          </cell>
          <cell r="G817" t="str">
            <v>Substation - Station Rebuilds Program</v>
          </cell>
          <cell r="H817" t="str">
            <v>T&amp;D Engineering</v>
          </cell>
          <cell r="I817" t="str">
            <v>T&amp;D</v>
          </cell>
          <cell r="J817" t="str">
            <v>Asset Condition</v>
          </cell>
          <cell r="K817" t="str">
            <v>SRV_CD</v>
          </cell>
          <cell r="L817" t="str">
            <v>JUR_AA</v>
          </cell>
          <cell r="M817" t="str">
            <v>General 12yr 389 / 393-395 / 397-398</v>
          </cell>
          <cell r="N817" t="str">
            <v>True</v>
          </cell>
          <cell r="O817" t="str">
            <v>Active</v>
          </cell>
          <cell r="P817" t="str">
            <v>ORG_J09</v>
          </cell>
        </row>
        <row r="818">
          <cell r="A818" t="str">
            <v>BI_CD001</v>
          </cell>
          <cell r="B818" t="str">
            <v>CD001</v>
          </cell>
          <cell r="C818" t="str">
            <v>BI_CD001 - Dalton 131 Reconductor 1.5 Miles (Strayhorn)</v>
          </cell>
          <cell r="D818" t="str">
            <v>ER_2515</v>
          </cell>
          <cell r="E818" t="str">
            <v>2515</v>
          </cell>
          <cell r="F818" t="str">
            <v>ER_2515 - Distribution - CdA East &amp; North</v>
          </cell>
          <cell r="G818" t="str">
            <v>Distribution System Enhancements</v>
          </cell>
          <cell r="H818" t="str">
            <v>T&amp;D Engineering</v>
          </cell>
          <cell r="I818" t="str">
            <v>T&amp;D</v>
          </cell>
          <cell r="J818" t="str">
            <v>Performance &amp; Capacity</v>
          </cell>
          <cell r="K818" t="str">
            <v>SRV_ED</v>
          </cell>
          <cell r="L818" t="str">
            <v>JUR_ID</v>
          </cell>
          <cell r="M818" t="str">
            <v>Elec Distribution 360-373</v>
          </cell>
          <cell r="N818" t="str">
            <v>True</v>
          </cell>
          <cell r="O818" t="str">
            <v>Inactive</v>
          </cell>
          <cell r="P818" t="str">
            <v>ORG_L53</v>
          </cell>
        </row>
        <row r="819">
          <cell r="A819" t="str">
            <v>BI_CD002</v>
          </cell>
          <cell r="B819" t="str">
            <v>CD002</v>
          </cell>
          <cell r="C819" t="str">
            <v>BI_CD002 - DAL131 Recond and Extend 1.4 Miles (on Rimroc)</v>
          </cell>
          <cell r="D819" t="str">
            <v>ER_2515</v>
          </cell>
          <cell r="E819" t="str">
            <v>2515</v>
          </cell>
          <cell r="F819" t="str">
            <v>ER_2515 - Distribution - CdA East &amp; North</v>
          </cell>
          <cell r="G819" t="str">
            <v>Distribution System Enhancements</v>
          </cell>
          <cell r="H819" t="str">
            <v>T&amp;D Engineering</v>
          </cell>
          <cell r="I819" t="str">
            <v>T&amp;D</v>
          </cell>
          <cell r="J819" t="str">
            <v>Performance &amp; Capacity</v>
          </cell>
          <cell r="K819" t="str">
            <v>SRV_ED</v>
          </cell>
          <cell r="L819" t="str">
            <v>JUR_ID</v>
          </cell>
          <cell r="M819" t="str">
            <v>Elec Distribution 360-373</v>
          </cell>
          <cell r="N819" t="str">
            <v>True</v>
          </cell>
          <cell r="O819" t="str">
            <v>Inactive</v>
          </cell>
          <cell r="P819" t="str">
            <v>ORG_L53</v>
          </cell>
        </row>
        <row r="820">
          <cell r="A820" t="str">
            <v>BI_CD003</v>
          </cell>
          <cell r="B820" t="str">
            <v>CD003</v>
          </cell>
          <cell r="C820" t="str">
            <v>BI_CD003 - Idaho Rd 115kV:13kV Overbuild on Wyoming Rd</v>
          </cell>
          <cell r="D820" t="str">
            <v>ER_2307</v>
          </cell>
          <cell r="E820" t="str">
            <v>2307</v>
          </cell>
          <cell r="F820" t="str">
            <v>ER_2307 - Idaho Road Sub</v>
          </cell>
          <cell r="G820" t="str">
            <v>Regular Capital - Pre Business Case</v>
          </cell>
          <cell r="H820" t="str">
            <v>No Subfunction</v>
          </cell>
          <cell r="I820" t="str">
            <v>No Function</v>
          </cell>
          <cell r="J820" t="str">
            <v>No Driver</v>
          </cell>
          <cell r="K820" t="str">
            <v>SRV_ED</v>
          </cell>
          <cell r="L820" t="str">
            <v>JUR_ID</v>
          </cell>
          <cell r="M820" t="str">
            <v>Elec Distribution 360-373</v>
          </cell>
          <cell r="N820" t="str">
            <v>True</v>
          </cell>
          <cell r="O820" t="str">
            <v>Inactive</v>
          </cell>
          <cell r="P820" t="str">
            <v>ORG_L08</v>
          </cell>
        </row>
        <row r="821">
          <cell r="A821" t="str">
            <v>BI_CD004</v>
          </cell>
          <cell r="B821" t="str">
            <v>CD004</v>
          </cell>
          <cell r="C821" t="str">
            <v>BI_CD004 - CDA 123:  Fernan Lake Reinforcements</v>
          </cell>
          <cell r="D821" t="str">
            <v>ER_2515</v>
          </cell>
          <cell r="E821" t="str">
            <v>2515</v>
          </cell>
          <cell r="F821" t="str">
            <v>ER_2515 - Distribution - CdA East &amp; North</v>
          </cell>
          <cell r="G821" t="str">
            <v>Distribution System Enhancements</v>
          </cell>
          <cell r="H821" t="str">
            <v>T&amp;D Engineering</v>
          </cell>
          <cell r="I821" t="str">
            <v>T&amp;D</v>
          </cell>
          <cell r="J821" t="str">
            <v>Performance &amp; Capacity</v>
          </cell>
          <cell r="K821" t="str">
            <v>SRV_ED</v>
          </cell>
          <cell r="L821" t="str">
            <v>JUR_ID</v>
          </cell>
          <cell r="M821" t="str">
            <v>Elec Distribution 360-373</v>
          </cell>
          <cell r="N821" t="str">
            <v>True</v>
          </cell>
          <cell r="O821" t="str">
            <v>Active</v>
          </cell>
          <cell r="P821" t="str">
            <v>ORG_C51</v>
          </cell>
        </row>
        <row r="822">
          <cell r="A822" t="str">
            <v>BI_CD005</v>
          </cell>
          <cell r="B822" t="str">
            <v>CD005</v>
          </cell>
          <cell r="C822" t="str">
            <v>BI_CD005 - RAT Protection System Upgrades for PRC-002 (Dist)</v>
          </cell>
          <cell r="D822" t="str">
            <v>ER_2608</v>
          </cell>
          <cell r="E822" t="str">
            <v>2608</v>
          </cell>
          <cell r="F822" t="str">
            <v>ER_2608 - Protection System Upgrades for PRC-002</v>
          </cell>
          <cell r="G822" t="str">
            <v>Protection System Upgrade for PRC-002</v>
          </cell>
          <cell r="H822" t="str">
            <v>T&amp;D Engineering</v>
          </cell>
          <cell r="I822" t="str">
            <v>T&amp;D</v>
          </cell>
          <cell r="J822" t="str">
            <v>Mandatory &amp; Compliance</v>
          </cell>
          <cell r="K822" t="str">
            <v>SRV_ED</v>
          </cell>
          <cell r="L822" t="str">
            <v>JUR_ID</v>
          </cell>
          <cell r="M822" t="str">
            <v>Elec Distribution 360-373</v>
          </cell>
          <cell r="N822" t="str">
            <v>True</v>
          </cell>
          <cell r="O822" t="str">
            <v>Active</v>
          </cell>
          <cell r="P822" t="str">
            <v>ORG_C51</v>
          </cell>
        </row>
        <row r="823">
          <cell r="A823" t="str">
            <v>BI_CD101</v>
          </cell>
          <cell r="B823" t="str">
            <v>CD101</v>
          </cell>
          <cell r="C823" t="str">
            <v>BI_CD101 - Avondale 151 Recond 1.5 mi</v>
          </cell>
          <cell r="D823" t="str">
            <v>ER_2515</v>
          </cell>
          <cell r="E823" t="str">
            <v>2515</v>
          </cell>
          <cell r="F823" t="str">
            <v>ER_2515 - Distribution - CdA East &amp; North</v>
          </cell>
          <cell r="G823" t="str">
            <v>Distribution System Enhancements</v>
          </cell>
          <cell r="H823" t="str">
            <v>T&amp;D Engineering</v>
          </cell>
          <cell r="I823" t="str">
            <v>T&amp;D</v>
          </cell>
          <cell r="J823" t="str">
            <v>Performance &amp; Capacity</v>
          </cell>
          <cell r="K823" t="str">
            <v>SRV_ED</v>
          </cell>
          <cell r="L823" t="str">
            <v>JUR_ID</v>
          </cell>
          <cell r="M823" t="str">
            <v>Elec Distribution 360-373</v>
          </cell>
          <cell r="N823" t="str">
            <v>True</v>
          </cell>
          <cell r="O823" t="str">
            <v>Inactive</v>
          </cell>
          <cell r="P823" t="str">
            <v>ORG_L53</v>
          </cell>
        </row>
        <row r="824">
          <cell r="A824" t="str">
            <v>BI_CD102</v>
          </cell>
          <cell r="B824" t="str">
            <v>CD102</v>
          </cell>
          <cell r="C824" t="str">
            <v>BI_CD102 - Plummer Cx FDR to Worley</v>
          </cell>
          <cell r="D824" t="str">
            <v>ER_2527</v>
          </cell>
          <cell r="E824" t="str">
            <v>2527</v>
          </cell>
          <cell r="F824" t="str">
            <v>ER_2527 - Plummer Cx FDR to Worley</v>
          </cell>
          <cell r="G824" t="str">
            <v>Regular Capital - Pre Business Case</v>
          </cell>
          <cell r="H824" t="str">
            <v>No Subfunction</v>
          </cell>
          <cell r="I824" t="str">
            <v>No Function</v>
          </cell>
          <cell r="J824" t="str">
            <v>No Driver</v>
          </cell>
          <cell r="K824" t="str">
            <v>SRV_ED</v>
          </cell>
          <cell r="L824" t="str">
            <v>JUR_ID</v>
          </cell>
          <cell r="M824" t="str">
            <v>Elec Distribution 360-373</v>
          </cell>
          <cell r="N824" t="str">
            <v>True</v>
          </cell>
          <cell r="O824" t="str">
            <v>Inactive</v>
          </cell>
          <cell r="P824" t="str">
            <v>ORG_L53</v>
          </cell>
        </row>
        <row r="825">
          <cell r="A825" t="str">
            <v>BI_CD103</v>
          </cell>
          <cell r="B825" t="str">
            <v>CD103</v>
          </cell>
          <cell r="C825" t="str">
            <v>BI_CD103 - PVW 241 Tie</v>
          </cell>
          <cell r="D825" t="str">
            <v>ER_2517</v>
          </cell>
          <cell r="E825" t="str">
            <v>2517</v>
          </cell>
          <cell r="F825" t="str">
            <v>ER_2517 - EFM 12F2 &amp; PVW 241 Feeder Tie</v>
          </cell>
          <cell r="G825" t="str">
            <v>Regular Capital - Pre Business Case</v>
          </cell>
          <cell r="H825" t="str">
            <v>No Subfunction</v>
          </cell>
          <cell r="I825" t="str">
            <v>No Function</v>
          </cell>
          <cell r="J825" t="str">
            <v>No Driver</v>
          </cell>
          <cell r="K825" t="str">
            <v>SRV_ED</v>
          </cell>
          <cell r="L825" t="str">
            <v>JUR_AN</v>
          </cell>
          <cell r="M825" t="str">
            <v>Elec Transmission 350-359</v>
          </cell>
          <cell r="N825" t="str">
            <v>True</v>
          </cell>
          <cell r="O825" t="str">
            <v>Inactive</v>
          </cell>
          <cell r="P825" t="str">
            <v>ORG_L53</v>
          </cell>
        </row>
        <row r="826">
          <cell r="A826" t="str">
            <v>BI_CD104</v>
          </cell>
          <cell r="B826" t="str">
            <v>CD104</v>
          </cell>
          <cell r="C826" t="str">
            <v>BI_CD104 - Dalton 131 - Recond 0.8 mi (Lakeshore)</v>
          </cell>
          <cell r="D826" t="str">
            <v>ER_2515</v>
          </cell>
          <cell r="E826" t="str">
            <v>2515</v>
          </cell>
          <cell r="F826" t="str">
            <v>ER_2515 - Distribution - CdA East &amp; North</v>
          </cell>
          <cell r="G826" t="str">
            <v>Distribution System Enhancements</v>
          </cell>
          <cell r="H826" t="str">
            <v>T&amp;D Engineering</v>
          </cell>
          <cell r="I826" t="str">
            <v>T&amp;D</v>
          </cell>
          <cell r="J826" t="str">
            <v>Performance &amp; Capacity</v>
          </cell>
          <cell r="K826" t="str">
            <v>SRV_ED</v>
          </cell>
          <cell r="L826" t="str">
            <v>JUR_ID</v>
          </cell>
          <cell r="M826" t="str">
            <v>Elec Distribution 360-373</v>
          </cell>
          <cell r="N826" t="str">
            <v>True</v>
          </cell>
          <cell r="O826" t="str">
            <v>Inactive</v>
          </cell>
          <cell r="P826" t="str">
            <v>ORG_L53</v>
          </cell>
        </row>
        <row r="827">
          <cell r="A827" t="str">
            <v>BI_CD105</v>
          </cell>
          <cell r="B827" t="str">
            <v>CD105</v>
          </cell>
          <cell r="C827" t="str">
            <v>BI_CD105 - Dalton 133 - Add 1-Phase 3.1 miles</v>
          </cell>
          <cell r="D827" t="str">
            <v>ER_2515</v>
          </cell>
          <cell r="E827" t="str">
            <v>2515</v>
          </cell>
          <cell r="F827" t="str">
            <v>ER_2515 - Distribution - CdA East &amp; North</v>
          </cell>
          <cell r="G827" t="str">
            <v>Distribution System Enhancements</v>
          </cell>
          <cell r="H827" t="str">
            <v>T&amp;D Engineering</v>
          </cell>
          <cell r="I827" t="str">
            <v>T&amp;D</v>
          </cell>
          <cell r="J827" t="str">
            <v>Performance &amp; Capacity</v>
          </cell>
          <cell r="K827" t="str">
            <v>SRV_ED</v>
          </cell>
          <cell r="L827" t="str">
            <v>JUR_ID</v>
          </cell>
          <cell r="M827" t="str">
            <v>Elec Distribution 360-373</v>
          </cell>
          <cell r="N827" t="str">
            <v>True</v>
          </cell>
          <cell r="O827" t="str">
            <v>Inactive</v>
          </cell>
          <cell r="P827" t="str">
            <v>ORG_L53</v>
          </cell>
        </row>
        <row r="828">
          <cell r="A828" t="str">
            <v>BI_CD107</v>
          </cell>
          <cell r="B828" t="str">
            <v>CD107</v>
          </cell>
          <cell r="C828" t="str">
            <v>BI_CD107 - PF 213 - Recond 1.2 mi Riverbend Pk</v>
          </cell>
          <cell r="D828" t="str">
            <v>ER_2515</v>
          </cell>
          <cell r="E828" t="str">
            <v>2515</v>
          </cell>
          <cell r="F828" t="str">
            <v>ER_2515 - Distribution - CdA East &amp; North</v>
          </cell>
          <cell r="G828" t="str">
            <v>Distribution System Enhancements</v>
          </cell>
          <cell r="H828" t="str">
            <v>T&amp;D Engineering</v>
          </cell>
          <cell r="I828" t="str">
            <v>T&amp;D</v>
          </cell>
          <cell r="J828" t="str">
            <v>Performance &amp; Capacity</v>
          </cell>
          <cell r="K828" t="str">
            <v>SRV_ED</v>
          </cell>
          <cell r="L828" t="str">
            <v>JUR_ID</v>
          </cell>
          <cell r="M828" t="str">
            <v>Elec Distribution 360-373</v>
          </cell>
          <cell r="N828" t="str">
            <v>True</v>
          </cell>
          <cell r="O828" t="str">
            <v>Inactive</v>
          </cell>
          <cell r="P828" t="str">
            <v>ORG_L53</v>
          </cell>
        </row>
        <row r="829">
          <cell r="A829" t="str">
            <v>BI_CD108</v>
          </cell>
          <cell r="B829" t="str">
            <v>CD108</v>
          </cell>
          <cell r="C829" t="str">
            <v>BI_CD108 - Rathdrum 231 - Replace UG FDR Exit</v>
          </cell>
          <cell r="D829" t="str">
            <v>ER_2515</v>
          </cell>
          <cell r="E829" t="str">
            <v>2515</v>
          </cell>
          <cell r="F829" t="str">
            <v>ER_2515 - Distribution - CdA East &amp; North</v>
          </cell>
          <cell r="G829" t="str">
            <v>Distribution System Enhancements</v>
          </cell>
          <cell r="H829" t="str">
            <v>T&amp;D Engineering</v>
          </cell>
          <cell r="I829" t="str">
            <v>T&amp;D</v>
          </cell>
          <cell r="J829" t="str">
            <v>Performance &amp; Capacity</v>
          </cell>
          <cell r="K829" t="str">
            <v>SRV_ED</v>
          </cell>
          <cell r="L829" t="str">
            <v>JUR_ID</v>
          </cell>
          <cell r="M829" t="str">
            <v>Elec Distribution 360-373</v>
          </cell>
          <cell r="N829" t="str">
            <v>True</v>
          </cell>
          <cell r="O829" t="str">
            <v>Inactive</v>
          </cell>
          <cell r="P829" t="str">
            <v>ORG_C51</v>
          </cell>
        </row>
        <row r="830">
          <cell r="A830" t="str">
            <v>BI_CD200</v>
          </cell>
          <cell r="B830" t="str">
            <v>CD200</v>
          </cell>
          <cell r="C830" t="str">
            <v>BI_CD200 - Rathdrum 231 (D)</v>
          </cell>
          <cell r="D830" t="str">
            <v>ER_2414</v>
          </cell>
          <cell r="E830" t="str">
            <v>2414</v>
          </cell>
          <cell r="F830" t="str">
            <v>ER_2414 - Sys-Dist Reliability-Improve Worst Fdrs</v>
          </cell>
          <cell r="G830" t="str">
            <v>Distribution System Enhancements</v>
          </cell>
          <cell r="H830" t="str">
            <v>T&amp;D Engineering</v>
          </cell>
          <cell r="I830" t="str">
            <v>T&amp;D</v>
          </cell>
          <cell r="J830" t="str">
            <v>Performance &amp; Capacity</v>
          </cell>
          <cell r="K830" t="str">
            <v>SRV_ED</v>
          </cell>
          <cell r="L830" t="str">
            <v>JUR_ID</v>
          </cell>
          <cell r="M830" t="str">
            <v>Elec Distribution 360-373</v>
          </cell>
          <cell r="N830" t="str">
            <v>True</v>
          </cell>
          <cell r="O830" t="str">
            <v>Inactive</v>
          </cell>
          <cell r="P830" t="str">
            <v>ORG_L53</v>
          </cell>
        </row>
        <row r="831">
          <cell r="A831" t="str">
            <v>BI_CD201</v>
          </cell>
          <cell r="B831" t="str">
            <v>CD201</v>
          </cell>
          <cell r="C831" t="str">
            <v>BI_CD201 - Rathdrum 233 - UG 1 mi (Sylte Ranch)</v>
          </cell>
          <cell r="D831" t="str">
            <v>ER_2515</v>
          </cell>
          <cell r="E831" t="str">
            <v>2515</v>
          </cell>
          <cell r="F831" t="str">
            <v>ER_2515 - Distribution - CdA East &amp; North</v>
          </cell>
          <cell r="G831" t="str">
            <v>Distribution System Enhancements</v>
          </cell>
          <cell r="H831" t="str">
            <v>T&amp;D Engineering</v>
          </cell>
          <cell r="I831" t="str">
            <v>T&amp;D</v>
          </cell>
          <cell r="J831" t="str">
            <v>Performance &amp; Capacity</v>
          </cell>
          <cell r="K831" t="str">
            <v>SRV_ED</v>
          </cell>
          <cell r="L831" t="str">
            <v>JUR_ID</v>
          </cell>
          <cell r="M831" t="str">
            <v>Elec Distribution 360-373</v>
          </cell>
          <cell r="N831" t="str">
            <v>True</v>
          </cell>
          <cell r="O831" t="str">
            <v>Inactive</v>
          </cell>
          <cell r="P831" t="str">
            <v>ORG_L53</v>
          </cell>
        </row>
        <row r="832">
          <cell r="A832" t="str">
            <v>BI_CD202</v>
          </cell>
          <cell r="B832" t="str">
            <v>CD202</v>
          </cell>
          <cell r="C832" t="str">
            <v>BI_CD202 - CDA - Osprey Mitigation</v>
          </cell>
          <cell r="D832" t="str">
            <v>ER_2515</v>
          </cell>
          <cell r="E832" t="str">
            <v>2515</v>
          </cell>
          <cell r="F832" t="str">
            <v>ER_2515 - Distribution - CdA East &amp; North</v>
          </cell>
          <cell r="G832" t="str">
            <v>Distribution System Enhancements</v>
          </cell>
          <cell r="H832" t="str">
            <v>T&amp;D Engineering</v>
          </cell>
          <cell r="I832" t="str">
            <v>T&amp;D</v>
          </cell>
          <cell r="J832" t="str">
            <v>Performance &amp; Capacity</v>
          </cell>
          <cell r="K832" t="str">
            <v>SRV_ED</v>
          </cell>
          <cell r="L832" t="str">
            <v>JUR_ID</v>
          </cell>
          <cell r="M832" t="str">
            <v>Elec Distribution 360-373</v>
          </cell>
          <cell r="N832" t="str">
            <v>True</v>
          </cell>
          <cell r="O832" t="str">
            <v>Inactive</v>
          </cell>
          <cell r="P832" t="str">
            <v>ORG_L53</v>
          </cell>
        </row>
        <row r="833">
          <cell r="A833" t="str">
            <v>BI_CD203</v>
          </cell>
          <cell r="B833" t="str">
            <v>CD203</v>
          </cell>
          <cell r="C833" t="str">
            <v>BI_CD203 - Huetter 142 - Extend 3PH 0.5 mi</v>
          </cell>
          <cell r="D833" t="str">
            <v>ER_2515</v>
          </cell>
          <cell r="E833" t="str">
            <v>2515</v>
          </cell>
          <cell r="F833" t="str">
            <v>ER_2515 - Distribution - CdA East &amp; North</v>
          </cell>
          <cell r="G833" t="str">
            <v>Distribution System Enhancements</v>
          </cell>
          <cell r="H833" t="str">
            <v>T&amp;D Engineering</v>
          </cell>
          <cell r="I833" t="str">
            <v>T&amp;D</v>
          </cell>
          <cell r="J833" t="str">
            <v>Performance &amp; Capacity</v>
          </cell>
          <cell r="K833" t="str">
            <v>SRV_ED</v>
          </cell>
          <cell r="L833" t="str">
            <v>JUR_ID</v>
          </cell>
          <cell r="M833" t="str">
            <v>Elec Distribution 360-373</v>
          </cell>
          <cell r="N833" t="str">
            <v>True</v>
          </cell>
          <cell r="O833" t="str">
            <v>Inactive</v>
          </cell>
          <cell r="P833" t="str">
            <v>ORG_L53</v>
          </cell>
        </row>
        <row r="834">
          <cell r="A834" t="str">
            <v>BI_CD204</v>
          </cell>
          <cell r="B834" t="str">
            <v>CD204</v>
          </cell>
          <cell r="C834" t="str">
            <v>BI_CD204 - Blue Creek Sub - Distribution Line Integration</v>
          </cell>
          <cell r="D834" t="str">
            <v>ER_2546</v>
          </cell>
          <cell r="E834" t="str">
            <v>2546</v>
          </cell>
          <cell r="F834" t="str">
            <v>ER_2546 - Blue Creek 115 kV - Rebuild</v>
          </cell>
          <cell r="G834" t="str">
            <v>Substation - Station Rebuilds Program</v>
          </cell>
          <cell r="H834" t="str">
            <v>T&amp;D Engineering</v>
          </cell>
          <cell r="I834" t="str">
            <v>T&amp;D</v>
          </cell>
          <cell r="J834" t="str">
            <v>Asset Condition</v>
          </cell>
          <cell r="K834" t="str">
            <v>SRV_ED</v>
          </cell>
          <cell r="L834" t="str">
            <v>JUR_ID</v>
          </cell>
          <cell r="M834" t="str">
            <v>Elec Distribution 360-373</v>
          </cell>
          <cell r="N834" t="str">
            <v>True</v>
          </cell>
          <cell r="O834" t="str">
            <v>Inactive</v>
          </cell>
          <cell r="P834" t="str">
            <v>ORG_L53</v>
          </cell>
        </row>
        <row r="835">
          <cell r="A835" t="str">
            <v>BI_CD206</v>
          </cell>
          <cell r="B835" t="str">
            <v>CD206</v>
          </cell>
          <cell r="C835" t="str">
            <v>BI_CD206 - Huetter Sub: Distribution Integration</v>
          </cell>
          <cell r="D835" t="str">
            <v>ER_2204</v>
          </cell>
          <cell r="E835" t="str">
            <v>2204</v>
          </cell>
          <cell r="F835" t="str">
            <v>ER_2204 - Substation Rebuilds</v>
          </cell>
          <cell r="G835" t="str">
            <v>Substation - Station Rebuilds Program</v>
          </cell>
          <cell r="H835" t="str">
            <v>T&amp;D Engineering</v>
          </cell>
          <cell r="I835" t="str">
            <v>T&amp;D</v>
          </cell>
          <cell r="J835" t="str">
            <v>Asset Condition</v>
          </cell>
          <cell r="K835" t="str">
            <v>SRV_ED</v>
          </cell>
          <cell r="L835" t="str">
            <v>JUR_WA</v>
          </cell>
          <cell r="M835" t="str">
            <v>Elec Distribution 360-373</v>
          </cell>
          <cell r="N835" t="str">
            <v>True</v>
          </cell>
          <cell r="O835" t="str">
            <v>Active</v>
          </cell>
          <cell r="P835" t="str">
            <v>ORG_C51</v>
          </cell>
        </row>
        <row r="836">
          <cell r="A836" t="str">
            <v>BI_CD300</v>
          </cell>
          <cell r="B836" t="str">
            <v>CD300</v>
          </cell>
          <cell r="C836" t="str">
            <v>BI_CD300 - CDA124 - Recond NIC Loop</v>
          </cell>
          <cell r="D836" t="str">
            <v>ER_2515</v>
          </cell>
          <cell r="E836" t="str">
            <v>2515</v>
          </cell>
          <cell r="F836" t="str">
            <v>ER_2515 - Distribution - CdA East &amp; North</v>
          </cell>
          <cell r="G836" t="str">
            <v>Distribution System Enhancements</v>
          </cell>
          <cell r="H836" t="str">
            <v>T&amp;D Engineering</v>
          </cell>
          <cell r="I836" t="str">
            <v>T&amp;D</v>
          </cell>
          <cell r="J836" t="str">
            <v>Performance &amp; Capacity</v>
          </cell>
          <cell r="K836" t="str">
            <v>SRV_ED</v>
          </cell>
          <cell r="L836" t="str">
            <v>JUR_ID</v>
          </cell>
          <cell r="M836" t="str">
            <v>Elec Distribution 360-373</v>
          </cell>
          <cell r="N836" t="str">
            <v>True</v>
          </cell>
          <cell r="O836" t="str">
            <v>Inactive</v>
          </cell>
          <cell r="P836" t="str">
            <v>ORG_C51</v>
          </cell>
        </row>
        <row r="837">
          <cell r="A837" t="str">
            <v>BI_CD301</v>
          </cell>
          <cell r="B837" t="str">
            <v>CD301</v>
          </cell>
          <cell r="C837" t="str">
            <v>BI_CD301 - CdA 121 Feeder Upgrade</v>
          </cell>
          <cell r="D837" t="str">
            <v>ER_2470</v>
          </cell>
          <cell r="E837" t="str">
            <v>2470</v>
          </cell>
          <cell r="F837" t="str">
            <v>ER_2470 - Dist Grid Modernization</v>
          </cell>
          <cell r="G837" t="str">
            <v>Distribution Grid Modernization</v>
          </cell>
          <cell r="H837" t="str">
            <v>T&amp;D Operations</v>
          </cell>
          <cell r="I837" t="str">
            <v>T&amp;D</v>
          </cell>
          <cell r="J837" t="str">
            <v>Asset Condition</v>
          </cell>
          <cell r="K837" t="str">
            <v>SRV_ED</v>
          </cell>
          <cell r="L837" t="str">
            <v>JUR_ID</v>
          </cell>
          <cell r="M837" t="str">
            <v>Elec Distribution 360-373</v>
          </cell>
          <cell r="N837" t="str">
            <v>True</v>
          </cell>
          <cell r="O837" t="str">
            <v>Inactive</v>
          </cell>
          <cell r="P837" t="str">
            <v>ORG_E51</v>
          </cell>
        </row>
        <row r="838">
          <cell r="A838" t="str">
            <v>BI_CD302</v>
          </cell>
          <cell r="B838" t="str">
            <v>CD302</v>
          </cell>
          <cell r="C838" t="str">
            <v>BI_CD302 - Customer Driven Dx Intercxns: KEC Beck Rd Sub</v>
          </cell>
          <cell r="D838" t="str">
            <v>ER_2070</v>
          </cell>
          <cell r="E838" t="str">
            <v>2070</v>
          </cell>
          <cell r="F838" t="str">
            <v>ER_2070 - Trans/Dist/Sub Reimbursable Projects</v>
          </cell>
          <cell r="G838" t="str">
            <v>T&amp;D Reimbursable</v>
          </cell>
          <cell r="H838" t="str">
            <v>T&amp;D Engineering</v>
          </cell>
          <cell r="I838" t="str">
            <v>T&amp;D</v>
          </cell>
          <cell r="J838" t="str">
            <v>Customer Requested</v>
          </cell>
          <cell r="K838" t="str">
            <v>SRV_ED</v>
          </cell>
          <cell r="L838" t="str">
            <v>JUR_AN</v>
          </cell>
          <cell r="M838" t="str">
            <v>Elec Transmission 350-359</v>
          </cell>
          <cell r="N838" t="str">
            <v>True</v>
          </cell>
          <cell r="O838" t="str">
            <v>Inactive</v>
          </cell>
          <cell r="P838" t="str">
            <v>ORG_L53</v>
          </cell>
        </row>
        <row r="839">
          <cell r="A839" t="str">
            <v>BI_CD303</v>
          </cell>
          <cell r="B839" t="str">
            <v>CD303</v>
          </cell>
          <cell r="C839" t="str">
            <v>BI_CD303 - Canfield Substation - New (Distribution)</v>
          </cell>
          <cell r="D839" t="str">
            <v>ER_2274</v>
          </cell>
          <cell r="E839" t="str">
            <v>2274</v>
          </cell>
          <cell r="F839" t="str">
            <v>ER_2274 - New Substations</v>
          </cell>
          <cell r="G839" t="str">
            <v>Substation - New Distribution Station Capacity Program</v>
          </cell>
          <cell r="H839" t="str">
            <v>T&amp;D Engineering</v>
          </cell>
          <cell r="I839" t="str">
            <v>T&amp;D</v>
          </cell>
          <cell r="J839" t="str">
            <v>Performance &amp; Capacity</v>
          </cell>
          <cell r="K839" t="str">
            <v>SRV_ED</v>
          </cell>
          <cell r="L839" t="str">
            <v>JUR_ID</v>
          </cell>
          <cell r="M839" t="str">
            <v>Elec Transmission 350-359</v>
          </cell>
          <cell r="N839" t="str">
            <v>True</v>
          </cell>
          <cell r="O839" t="str">
            <v>Active</v>
          </cell>
          <cell r="P839" t="str">
            <v>ORG_C51</v>
          </cell>
        </row>
        <row r="840">
          <cell r="A840" t="str">
            <v>BI_CD387</v>
          </cell>
          <cell r="B840" t="str">
            <v>CD387</v>
          </cell>
          <cell r="C840" t="str">
            <v>BI_CD387 - Appleway 115 - construct new feeder</v>
          </cell>
          <cell r="D840" t="str">
            <v>ER_2306</v>
          </cell>
          <cell r="E840" t="str">
            <v>2306</v>
          </cell>
          <cell r="F840" t="str">
            <v>ER_2306 - Appleway Sub - Rebuild</v>
          </cell>
          <cell r="G840" t="str">
            <v>Substation - Station Rebuilds Program</v>
          </cell>
          <cell r="H840" t="str">
            <v>T&amp;D Engineering</v>
          </cell>
          <cell r="I840" t="str">
            <v>T&amp;D</v>
          </cell>
          <cell r="J840" t="str">
            <v>Asset Condition</v>
          </cell>
          <cell r="K840" t="str">
            <v>SRV_ED</v>
          </cell>
          <cell r="L840" t="str">
            <v>JUR_ID</v>
          </cell>
          <cell r="M840" t="str">
            <v>Elec Distribution 360-373</v>
          </cell>
          <cell r="N840" t="str">
            <v>True</v>
          </cell>
          <cell r="O840" t="str">
            <v>Inactive</v>
          </cell>
          <cell r="P840" t="str">
            <v>ORG_L53</v>
          </cell>
        </row>
        <row r="841">
          <cell r="A841" t="str">
            <v>BI_CD396</v>
          </cell>
          <cell r="B841" t="str">
            <v>CD396</v>
          </cell>
          <cell r="C841" t="str">
            <v>BI_CD396 - Appleway 111 - Relocate</v>
          </cell>
          <cell r="D841" t="str">
            <v>ER_2262</v>
          </cell>
          <cell r="E841" t="str">
            <v>2262</v>
          </cell>
          <cell r="F841" t="str">
            <v>ER_2262 - Gov't Way Relocation</v>
          </cell>
          <cell r="G841" t="str">
            <v>Regular Capital - Pre Business Case</v>
          </cell>
          <cell r="H841" t="str">
            <v>No Subfunction</v>
          </cell>
          <cell r="I841" t="str">
            <v>No Function</v>
          </cell>
          <cell r="J841" t="str">
            <v>No Driver</v>
          </cell>
          <cell r="K841" t="str">
            <v>SRV_ED</v>
          </cell>
          <cell r="L841" t="str">
            <v>JUR_ID</v>
          </cell>
          <cell r="M841" t="str">
            <v>Elec Transmission 350-359</v>
          </cell>
          <cell r="N841" t="str">
            <v>False</v>
          </cell>
          <cell r="O841" t="str">
            <v>Inactive</v>
          </cell>
          <cell r="P841" t="str">
            <v>ORG_L53</v>
          </cell>
        </row>
        <row r="842">
          <cell r="A842" t="str">
            <v>BI_CD397</v>
          </cell>
          <cell r="B842" t="str">
            <v>CD397</v>
          </cell>
          <cell r="C842" t="str">
            <v>BI_CD397 - Dalton 134 - Relocate</v>
          </cell>
          <cell r="D842" t="str">
            <v>ER_2262</v>
          </cell>
          <cell r="E842" t="str">
            <v>2262</v>
          </cell>
          <cell r="F842" t="str">
            <v>ER_2262 - Gov't Way Relocation</v>
          </cell>
          <cell r="G842" t="str">
            <v>Regular Capital - Pre Business Case</v>
          </cell>
          <cell r="H842" t="str">
            <v>No Subfunction</v>
          </cell>
          <cell r="I842" t="str">
            <v>No Function</v>
          </cell>
          <cell r="J842" t="str">
            <v>No Driver</v>
          </cell>
          <cell r="K842" t="str">
            <v>SRV_ED</v>
          </cell>
          <cell r="L842" t="str">
            <v>JUR_ID</v>
          </cell>
          <cell r="M842" t="str">
            <v>Elec Transmission 350-359</v>
          </cell>
          <cell r="N842" t="str">
            <v>False</v>
          </cell>
          <cell r="O842" t="str">
            <v>Inactive</v>
          </cell>
          <cell r="P842" t="str">
            <v>ORG_L53</v>
          </cell>
        </row>
        <row r="843">
          <cell r="A843" t="str">
            <v>BI_CD401</v>
          </cell>
          <cell r="B843" t="str">
            <v>CD401</v>
          </cell>
          <cell r="C843" t="str">
            <v>BI_CD401 - Dalton 134 - Coldwater Creek Area Loop</v>
          </cell>
          <cell r="D843" t="str">
            <v>ER_2515</v>
          </cell>
          <cell r="E843" t="str">
            <v>2515</v>
          </cell>
          <cell r="F843" t="str">
            <v>ER_2515 - Distribution - CdA East &amp; North</v>
          </cell>
          <cell r="G843" t="str">
            <v>Distribution System Enhancements</v>
          </cell>
          <cell r="H843" t="str">
            <v>T&amp;D Engineering</v>
          </cell>
          <cell r="I843" t="str">
            <v>T&amp;D</v>
          </cell>
          <cell r="J843" t="str">
            <v>Performance &amp; Capacity</v>
          </cell>
          <cell r="K843" t="str">
            <v>SRV_ED</v>
          </cell>
          <cell r="L843" t="str">
            <v>JUR_ID</v>
          </cell>
          <cell r="M843" t="str">
            <v>Elec Distribution 360-373</v>
          </cell>
          <cell r="N843" t="str">
            <v>False</v>
          </cell>
          <cell r="O843" t="str">
            <v>Inactive</v>
          </cell>
          <cell r="P843" t="str">
            <v>ORG_L53</v>
          </cell>
        </row>
        <row r="844">
          <cell r="A844" t="str">
            <v>BI_CD402</v>
          </cell>
          <cell r="B844" t="str">
            <v>CD402</v>
          </cell>
          <cell r="C844" t="str">
            <v>BI_CD402 - Huetter 142 - Extend Feeder 0.6 Miles</v>
          </cell>
          <cell r="D844" t="str">
            <v>ER_2250</v>
          </cell>
          <cell r="E844" t="str">
            <v>2250</v>
          </cell>
          <cell r="F844" t="str">
            <v>ER_2250 - Huetter 142 Extend Fdr</v>
          </cell>
          <cell r="G844" t="str">
            <v>Regular Capital - Pre Business Case</v>
          </cell>
          <cell r="H844" t="str">
            <v>No Subfunction</v>
          </cell>
          <cell r="I844" t="str">
            <v>No Function</v>
          </cell>
          <cell r="J844" t="str">
            <v>No Driver</v>
          </cell>
          <cell r="K844" t="str">
            <v>SRV_ED</v>
          </cell>
          <cell r="L844" t="str">
            <v>JUR_ID</v>
          </cell>
          <cell r="M844" t="str">
            <v>Elec Distribution 360-373</v>
          </cell>
          <cell r="N844" t="str">
            <v>False</v>
          </cell>
          <cell r="O844" t="str">
            <v>Inactive</v>
          </cell>
          <cell r="P844" t="str">
            <v>ORG_L53</v>
          </cell>
        </row>
        <row r="845">
          <cell r="A845" t="str">
            <v>BI_CD403</v>
          </cell>
          <cell r="B845" t="str">
            <v>CD403</v>
          </cell>
          <cell r="C845" t="str">
            <v>BI_CD403 - Blue Ck-321 Recond 3 mi</v>
          </cell>
          <cell r="D845" t="str">
            <v>ER_2515</v>
          </cell>
          <cell r="E845" t="str">
            <v>2515</v>
          </cell>
          <cell r="F845" t="str">
            <v>ER_2515 - Distribution - CdA East &amp; North</v>
          </cell>
          <cell r="G845" t="str">
            <v>Distribution System Enhancements</v>
          </cell>
          <cell r="H845" t="str">
            <v>T&amp;D Engineering</v>
          </cell>
          <cell r="I845" t="str">
            <v>T&amp;D</v>
          </cell>
          <cell r="J845" t="str">
            <v>Performance &amp; Capacity</v>
          </cell>
          <cell r="K845" t="str">
            <v>SRV_ED</v>
          </cell>
          <cell r="L845" t="str">
            <v>JUR_ID</v>
          </cell>
          <cell r="M845" t="str">
            <v>Elec Distribution 360-373</v>
          </cell>
          <cell r="N845" t="str">
            <v>True</v>
          </cell>
          <cell r="O845" t="str">
            <v>Active</v>
          </cell>
          <cell r="P845" t="str">
            <v>ORG_C51</v>
          </cell>
        </row>
        <row r="846">
          <cell r="A846" t="str">
            <v>BI_CD404</v>
          </cell>
          <cell r="B846" t="str">
            <v>CD404</v>
          </cell>
          <cell r="C846" t="str">
            <v>BI_CD404 - Lakeview 343-Conv 6 mi to UG</v>
          </cell>
          <cell r="D846" t="str">
            <v>ER_2515</v>
          </cell>
          <cell r="E846" t="str">
            <v>2515</v>
          </cell>
          <cell r="F846" t="str">
            <v>ER_2515 - Distribution - CdA East &amp; North</v>
          </cell>
          <cell r="G846" t="str">
            <v>Distribution System Enhancements</v>
          </cell>
          <cell r="H846" t="str">
            <v>T&amp;D Engineering</v>
          </cell>
          <cell r="I846" t="str">
            <v>T&amp;D</v>
          </cell>
          <cell r="J846" t="str">
            <v>Performance &amp; Capacity</v>
          </cell>
          <cell r="K846" t="str">
            <v>SRV_ED</v>
          </cell>
          <cell r="L846" t="str">
            <v>JUR_ID</v>
          </cell>
          <cell r="M846" t="str">
            <v>Elec Distribution 360-373</v>
          </cell>
          <cell r="N846" t="str">
            <v>True</v>
          </cell>
          <cell r="O846" t="str">
            <v>Inactive</v>
          </cell>
          <cell r="P846" t="str">
            <v>ORG_C51</v>
          </cell>
        </row>
        <row r="847">
          <cell r="A847" t="str">
            <v>BI_CD405</v>
          </cell>
          <cell r="B847" t="str">
            <v>CD405</v>
          </cell>
          <cell r="C847" t="str">
            <v>BI_CD405 - BLU 321- Rbld &amp; UG conv near Tony's Restaurant</v>
          </cell>
          <cell r="D847" t="str">
            <v>ER_2515</v>
          </cell>
          <cell r="E847" t="str">
            <v>2515</v>
          </cell>
          <cell r="F847" t="str">
            <v>ER_2515 - Distribution - CdA East &amp; North</v>
          </cell>
          <cell r="G847" t="str">
            <v>Distribution System Enhancements</v>
          </cell>
          <cell r="H847" t="str">
            <v>T&amp;D Engineering</v>
          </cell>
          <cell r="I847" t="str">
            <v>T&amp;D</v>
          </cell>
          <cell r="J847" t="str">
            <v>Performance &amp; Capacity</v>
          </cell>
          <cell r="K847" t="str">
            <v>SRV_ED</v>
          </cell>
          <cell r="L847" t="str">
            <v>JUR_ID</v>
          </cell>
          <cell r="M847" t="str">
            <v>Elec Distribution 360-373</v>
          </cell>
          <cell r="N847" t="str">
            <v>True</v>
          </cell>
          <cell r="O847" t="str">
            <v>Inactive</v>
          </cell>
          <cell r="P847" t="str">
            <v>ORG_C51</v>
          </cell>
        </row>
        <row r="848">
          <cell r="A848" t="str">
            <v>BI_CD406</v>
          </cell>
          <cell r="B848" t="str">
            <v>CD406</v>
          </cell>
          <cell r="C848" t="str">
            <v>BI_CD406 - CDA 125- Recond #6 Crapo Dalton &amp; 17th St</v>
          </cell>
          <cell r="D848" t="str">
            <v>ER_2515</v>
          </cell>
          <cell r="E848" t="str">
            <v>2515</v>
          </cell>
          <cell r="F848" t="str">
            <v>ER_2515 - Distribution - CdA East &amp; North</v>
          </cell>
          <cell r="G848" t="str">
            <v>Distribution System Enhancements</v>
          </cell>
          <cell r="H848" t="str">
            <v>T&amp;D Engineering</v>
          </cell>
          <cell r="I848" t="str">
            <v>T&amp;D</v>
          </cell>
          <cell r="J848" t="str">
            <v>Performance &amp; Capacity</v>
          </cell>
          <cell r="K848" t="str">
            <v>SRV_ED</v>
          </cell>
          <cell r="L848" t="str">
            <v>JUR_ID</v>
          </cell>
          <cell r="M848" t="str">
            <v>Elec Distribution 360-373</v>
          </cell>
          <cell r="N848" t="str">
            <v>True</v>
          </cell>
          <cell r="O848" t="str">
            <v>Inactive</v>
          </cell>
          <cell r="P848" t="str">
            <v>ORG_C51</v>
          </cell>
        </row>
        <row r="849">
          <cell r="A849" t="str">
            <v>BI_CD407</v>
          </cell>
          <cell r="B849" t="str">
            <v>CD407</v>
          </cell>
          <cell r="C849" t="str">
            <v>BI_CD407 - Pleasant View 241 - Reconductor &amp; Extend Feeder</v>
          </cell>
          <cell r="D849" t="str">
            <v>ER_2265</v>
          </cell>
          <cell r="E849" t="str">
            <v>2265</v>
          </cell>
          <cell r="F849" t="str">
            <v>ER_2265 - Pleasant View 241-Reconductor &amp; Extend</v>
          </cell>
          <cell r="G849" t="str">
            <v>Regular Capital - Pre Business Case</v>
          </cell>
          <cell r="H849" t="str">
            <v>No Subfunction</v>
          </cell>
          <cell r="I849" t="str">
            <v>No Function</v>
          </cell>
          <cell r="J849" t="str">
            <v>No Driver</v>
          </cell>
          <cell r="K849" t="str">
            <v>SRV_ED</v>
          </cell>
          <cell r="L849" t="str">
            <v>JUR_ID</v>
          </cell>
          <cell r="M849" t="str">
            <v>Elec Distribution 360-373</v>
          </cell>
          <cell r="N849" t="str">
            <v>True</v>
          </cell>
          <cell r="O849" t="str">
            <v>Inactive</v>
          </cell>
          <cell r="P849" t="str">
            <v>ORG_L53</v>
          </cell>
        </row>
        <row r="850">
          <cell r="A850" t="str">
            <v>BI_CD408</v>
          </cell>
          <cell r="B850" t="str">
            <v>CD408</v>
          </cell>
          <cell r="C850" t="str">
            <v>BI_CD408 - Pleasant View 243-Extend 750 Mcm UG Trunk 0.7Mi</v>
          </cell>
          <cell r="D850" t="str">
            <v>ER_2266</v>
          </cell>
          <cell r="E850" t="str">
            <v>2266</v>
          </cell>
          <cell r="F850" t="str">
            <v>ER_2266 - Pleasant View 243-Ext Underground .7Mi</v>
          </cell>
          <cell r="G850" t="str">
            <v>Regular Capital - Pre Business Case</v>
          </cell>
          <cell r="H850" t="str">
            <v>No Subfunction</v>
          </cell>
          <cell r="I850" t="str">
            <v>No Function</v>
          </cell>
          <cell r="J850" t="str">
            <v>No Driver</v>
          </cell>
          <cell r="K850" t="str">
            <v>SRV_ED</v>
          </cell>
          <cell r="L850" t="str">
            <v>JUR_ID</v>
          </cell>
          <cell r="M850" t="str">
            <v>Elec Distribution 360-373</v>
          </cell>
          <cell r="N850" t="str">
            <v>False</v>
          </cell>
          <cell r="O850" t="str">
            <v>Inactive</v>
          </cell>
          <cell r="P850" t="str">
            <v>ORG_L53</v>
          </cell>
        </row>
        <row r="851">
          <cell r="A851" t="str">
            <v>BI_CD409</v>
          </cell>
          <cell r="B851" t="str">
            <v>CD409</v>
          </cell>
          <cell r="C851" t="str">
            <v>BI_CD409 - PF 213 - Recond McGuire Rd</v>
          </cell>
          <cell r="D851" t="str">
            <v>ER_2515</v>
          </cell>
          <cell r="E851" t="str">
            <v>2515</v>
          </cell>
          <cell r="F851" t="str">
            <v>ER_2515 - Distribution - CdA East &amp; North</v>
          </cell>
          <cell r="G851" t="str">
            <v>Distribution System Enhancements</v>
          </cell>
          <cell r="H851" t="str">
            <v>T&amp;D Engineering</v>
          </cell>
          <cell r="I851" t="str">
            <v>T&amp;D</v>
          </cell>
          <cell r="J851" t="str">
            <v>Performance &amp; Capacity</v>
          </cell>
          <cell r="K851" t="str">
            <v>SRV_ED</v>
          </cell>
          <cell r="L851" t="str">
            <v>JUR_ID</v>
          </cell>
          <cell r="M851" t="str">
            <v>Elec Distribution 360-373</v>
          </cell>
          <cell r="N851" t="str">
            <v>True</v>
          </cell>
          <cell r="O851" t="str">
            <v>Active</v>
          </cell>
          <cell r="P851" t="str">
            <v>ORG_C51</v>
          </cell>
        </row>
        <row r="852">
          <cell r="A852" t="str">
            <v>BI_CD410</v>
          </cell>
          <cell r="B852" t="str">
            <v>CD410</v>
          </cell>
          <cell r="C852" t="str">
            <v>BI_CD410 - PVW 243 - Cap Bank Riverbend</v>
          </cell>
          <cell r="D852" t="str">
            <v>ER_2515</v>
          </cell>
          <cell r="E852" t="str">
            <v>2515</v>
          </cell>
          <cell r="F852" t="str">
            <v>ER_2515 - Distribution - CdA East &amp; North</v>
          </cell>
          <cell r="G852" t="str">
            <v>Distribution System Enhancements</v>
          </cell>
          <cell r="H852" t="str">
            <v>T&amp;D Engineering</v>
          </cell>
          <cell r="I852" t="str">
            <v>T&amp;D</v>
          </cell>
          <cell r="J852" t="str">
            <v>Performance &amp; Capacity</v>
          </cell>
          <cell r="K852" t="str">
            <v>SRV_ED</v>
          </cell>
          <cell r="L852" t="str">
            <v>JUR_ID</v>
          </cell>
          <cell r="M852" t="str">
            <v>Elec Distribution 360-373</v>
          </cell>
          <cell r="N852" t="str">
            <v>True</v>
          </cell>
          <cell r="O852" t="str">
            <v>Inactive</v>
          </cell>
          <cell r="P852" t="str">
            <v>ORG_C51</v>
          </cell>
        </row>
        <row r="853">
          <cell r="A853" t="str">
            <v>BI_CD411</v>
          </cell>
          <cell r="B853" t="str">
            <v>CD411</v>
          </cell>
          <cell r="C853" t="str">
            <v>BI_CD411 - RAT 233 - Recond Hwy 41 to 2/0 ACSR</v>
          </cell>
          <cell r="D853" t="str">
            <v>ER_2515</v>
          </cell>
          <cell r="E853" t="str">
            <v>2515</v>
          </cell>
          <cell r="F853" t="str">
            <v>ER_2515 - Distribution - CdA East &amp; North</v>
          </cell>
          <cell r="G853" t="str">
            <v>Distribution System Enhancements</v>
          </cell>
          <cell r="H853" t="str">
            <v>T&amp;D Engineering</v>
          </cell>
          <cell r="I853" t="str">
            <v>T&amp;D</v>
          </cell>
          <cell r="J853" t="str">
            <v>Performance &amp; Capacity</v>
          </cell>
          <cell r="K853" t="str">
            <v>SRV_ED</v>
          </cell>
          <cell r="L853" t="str">
            <v>JUR_ID</v>
          </cell>
          <cell r="M853" t="str">
            <v>Elec Distribution 360-373</v>
          </cell>
          <cell r="N853" t="str">
            <v>True</v>
          </cell>
          <cell r="O853" t="str">
            <v>Inactive</v>
          </cell>
          <cell r="P853" t="str">
            <v>ORG_C51</v>
          </cell>
        </row>
        <row r="854">
          <cell r="A854" t="str">
            <v>BI_CD412</v>
          </cell>
          <cell r="B854" t="str">
            <v>CD412</v>
          </cell>
          <cell r="C854" t="str">
            <v>BI_CD412 - RAT231 Feeder Upgrade</v>
          </cell>
          <cell r="D854" t="str">
            <v>ER_2470</v>
          </cell>
          <cell r="E854" t="str">
            <v>2470</v>
          </cell>
          <cell r="F854" t="str">
            <v>ER_2470 - Dist Grid Modernization</v>
          </cell>
          <cell r="G854" t="str">
            <v>Distribution Grid Modernization</v>
          </cell>
          <cell r="H854" t="str">
            <v>T&amp;D Operations</v>
          </cell>
          <cell r="I854" t="str">
            <v>T&amp;D</v>
          </cell>
          <cell r="J854" t="str">
            <v>Asset Condition</v>
          </cell>
          <cell r="K854" t="str">
            <v>SRV_ED</v>
          </cell>
          <cell r="L854" t="str">
            <v>JUR_ID</v>
          </cell>
          <cell r="M854" t="str">
            <v>Elec Distribution 360-373</v>
          </cell>
          <cell r="N854" t="str">
            <v>False</v>
          </cell>
          <cell r="O854" t="str">
            <v>Active</v>
          </cell>
          <cell r="P854" t="str">
            <v>ORG_T08</v>
          </cell>
        </row>
        <row r="855">
          <cell r="A855" t="str">
            <v>BI_CD500</v>
          </cell>
          <cell r="B855" t="str">
            <v>CD500</v>
          </cell>
          <cell r="C855" t="str">
            <v>BI_CD500 - Huetter 141 - Extend feeder 1.1 mi</v>
          </cell>
          <cell r="D855" t="str">
            <v>ER_2329</v>
          </cell>
          <cell r="E855" t="str">
            <v>2329</v>
          </cell>
          <cell r="F855" t="str">
            <v>ER_2329 - Huetter 141 - Extend feeder 1.1 miles on Mullan</v>
          </cell>
          <cell r="G855" t="str">
            <v>Regular Capital - Pre Business Case</v>
          </cell>
          <cell r="H855" t="str">
            <v>No Subfunction</v>
          </cell>
          <cell r="I855" t="str">
            <v>No Function</v>
          </cell>
          <cell r="J855" t="str">
            <v>No Driver</v>
          </cell>
          <cell r="K855" t="str">
            <v>SRV_ED</v>
          </cell>
          <cell r="L855" t="str">
            <v>JUR_ID</v>
          </cell>
          <cell r="M855" t="str">
            <v>Elec Distribution 360-373</v>
          </cell>
          <cell r="N855" t="str">
            <v>True</v>
          </cell>
          <cell r="O855" t="str">
            <v>Inactive</v>
          </cell>
          <cell r="P855" t="str">
            <v>ORG_L53</v>
          </cell>
        </row>
        <row r="856">
          <cell r="A856" t="str">
            <v>BI_CD501</v>
          </cell>
          <cell r="B856" t="str">
            <v>CD501</v>
          </cell>
          <cell r="C856" t="str">
            <v>BI_CD501 - Rathdrum 231 - Extend 1 mile on Lancaster</v>
          </cell>
          <cell r="D856" t="str">
            <v>ER_2515</v>
          </cell>
          <cell r="E856" t="str">
            <v>2515</v>
          </cell>
          <cell r="F856" t="str">
            <v>ER_2515 - Distribution - CdA East &amp; North</v>
          </cell>
          <cell r="G856" t="str">
            <v>Distribution System Enhancements</v>
          </cell>
          <cell r="H856" t="str">
            <v>T&amp;D Engineering</v>
          </cell>
          <cell r="I856" t="str">
            <v>T&amp;D</v>
          </cell>
          <cell r="J856" t="str">
            <v>Performance &amp; Capacity</v>
          </cell>
          <cell r="K856" t="str">
            <v>SRV_ED</v>
          </cell>
          <cell r="L856" t="str">
            <v>JUR_ID</v>
          </cell>
          <cell r="M856" t="str">
            <v>Elec Distribution 360-373</v>
          </cell>
          <cell r="N856" t="str">
            <v>True</v>
          </cell>
          <cell r="O856" t="str">
            <v>Inactive</v>
          </cell>
          <cell r="P856" t="str">
            <v>ORG_L53</v>
          </cell>
        </row>
        <row r="857">
          <cell r="A857" t="str">
            <v>BI_CD502</v>
          </cell>
          <cell r="B857" t="str">
            <v>CD502</v>
          </cell>
          <cell r="C857" t="str">
            <v>BI_CD502 - Pleasant View 241 - Extend feeder 1 mi</v>
          </cell>
          <cell r="D857" t="str">
            <v>ER_2515</v>
          </cell>
          <cell r="E857" t="str">
            <v>2515</v>
          </cell>
          <cell r="F857" t="str">
            <v>ER_2515 - Distribution - CdA East &amp; North</v>
          </cell>
          <cell r="G857" t="str">
            <v>Distribution System Enhancements</v>
          </cell>
          <cell r="H857" t="str">
            <v>T&amp;D Engineering</v>
          </cell>
          <cell r="I857" t="str">
            <v>T&amp;D</v>
          </cell>
          <cell r="J857" t="str">
            <v>Performance &amp; Capacity</v>
          </cell>
          <cell r="K857" t="str">
            <v>SRV_ED</v>
          </cell>
          <cell r="L857" t="str">
            <v>JUR_ID</v>
          </cell>
          <cell r="M857" t="str">
            <v>Elec Distribution 360-373</v>
          </cell>
          <cell r="N857" t="str">
            <v>True</v>
          </cell>
          <cell r="O857" t="str">
            <v>Inactive</v>
          </cell>
          <cell r="P857" t="str">
            <v>ORG_L53</v>
          </cell>
        </row>
        <row r="858">
          <cell r="A858" t="str">
            <v>BI_CD503</v>
          </cell>
          <cell r="B858" t="str">
            <v>CD503</v>
          </cell>
          <cell r="C858" t="str">
            <v>BI_CD503 - HUE142-Recd 1 mile on Atlas to 2/0 ACSR</v>
          </cell>
          <cell r="D858" t="str">
            <v>ER_2515</v>
          </cell>
          <cell r="E858" t="str">
            <v>2515</v>
          </cell>
          <cell r="F858" t="str">
            <v>ER_2515 - Distribution - CdA East &amp; North</v>
          </cell>
          <cell r="G858" t="str">
            <v>Distribution System Enhancements</v>
          </cell>
          <cell r="H858" t="str">
            <v>T&amp;D Engineering</v>
          </cell>
          <cell r="I858" t="str">
            <v>T&amp;D</v>
          </cell>
          <cell r="J858" t="str">
            <v>Performance &amp; Capacity</v>
          </cell>
          <cell r="K858" t="str">
            <v>SRV_ED</v>
          </cell>
          <cell r="L858" t="str">
            <v>JUR_ID</v>
          </cell>
          <cell r="M858" t="str">
            <v>Elec Distribution 360-373</v>
          </cell>
          <cell r="N858" t="str">
            <v>True</v>
          </cell>
          <cell r="O858" t="str">
            <v>Inactive</v>
          </cell>
          <cell r="P858" t="str">
            <v>ORG_C51</v>
          </cell>
        </row>
        <row r="859">
          <cell r="A859" t="str">
            <v>BI_CD504</v>
          </cell>
          <cell r="B859" t="str">
            <v>CD504</v>
          </cell>
          <cell r="C859" t="str">
            <v>BI_CD504 - Boulder-Rathdrum and PF-Ramsey 115kV Reconfig</v>
          </cell>
          <cell r="D859" t="str">
            <v>ER_2057</v>
          </cell>
          <cell r="E859" t="str">
            <v>2057</v>
          </cell>
          <cell r="F859" t="str">
            <v>ER_2057 - Transmission Minor Rebuild</v>
          </cell>
          <cell r="G859" t="str">
            <v>Transmission - Minor Rebuild</v>
          </cell>
          <cell r="H859" t="str">
            <v>T&amp;D Engineering</v>
          </cell>
          <cell r="I859" t="str">
            <v>T&amp;D</v>
          </cell>
          <cell r="J859" t="str">
            <v>Asset Condition</v>
          </cell>
          <cell r="K859" t="str">
            <v>SRV_ED</v>
          </cell>
          <cell r="L859" t="str">
            <v>JUR_AN</v>
          </cell>
          <cell r="M859" t="str">
            <v>Elec Transmission 350-359</v>
          </cell>
          <cell r="N859" t="str">
            <v>False</v>
          </cell>
          <cell r="O859" t="str">
            <v>Inactive</v>
          </cell>
          <cell r="P859" t="str">
            <v>ORG_L08</v>
          </cell>
        </row>
        <row r="860">
          <cell r="A860" t="str">
            <v>BI_CD505</v>
          </cell>
          <cell r="B860" t="str">
            <v>CD505</v>
          </cell>
          <cell r="C860" t="str">
            <v>BI_CD505 - PRA 222:  Reconductor 1/2 mile at Ponderosa</v>
          </cell>
          <cell r="D860" t="str">
            <v>ER_2515</v>
          </cell>
          <cell r="E860" t="str">
            <v>2515</v>
          </cell>
          <cell r="F860" t="str">
            <v>ER_2515 - Distribution - CdA East &amp; North</v>
          </cell>
          <cell r="G860" t="str">
            <v>Distribution System Enhancements</v>
          </cell>
          <cell r="H860" t="str">
            <v>T&amp;D Engineering</v>
          </cell>
          <cell r="I860" t="str">
            <v>T&amp;D</v>
          </cell>
          <cell r="J860" t="str">
            <v>Performance &amp; Capacity</v>
          </cell>
          <cell r="K860" t="str">
            <v>SRV_ED</v>
          </cell>
          <cell r="L860" t="str">
            <v>JUR_ID</v>
          </cell>
          <cell r="M860" t="str">
            <v>Elec Distribution 360-373</v>
          </cell>
          <cell r="N860" t="str">
            <v>True</v>
          </cell>
          <cell r="O860" t="str">
            <v>Inactive</v>
          </cell>
          <cell r="P860" t="str">
            <v>ORG_C51</v>
          </cell>
        </row>
        <row r="861">
          <cell r="A861" t="str">
            <v>BI_CD506</v>
          </cell>
          <cell r="B861" t="str">
            <v>CD506</v>
          </cell>
          <cell r="C861" t="str">
            <v>BI_CD506 - HUE 141: Add (1) Viper Recloser</v>
          </cell>
          <cell r="D861" t="str">
            <v>ER_2515</v>
          </cell>
          <cell r="E861" t="str">
            <v>2515</v>
          </cell>
          <cell r="F861" t="str">
            <v>ER_2515 - Distribution - CdA East &amp; North</v>
          </cell>
          <cell r="G861" t="str">
            <v>Distribution System Enhancements</v>
          </cell>
          <cell r="H861" t="str">
            <v>T&amp;D Engineering</v>
          </cell>
          <cell r="I861" t="str">
            <v>T&amp;D</v>
          </cell>
          <cell r="J861" t="str">
            <v>Performance &amp; Capacity</v>
          </cell>
          <cell r="K861" t="str">
            <v>SRV_ED</v>
          </cell>
          <cell r="L861" t="str">
            <v>JUR_ID</v>
          </cell>
          <cell r="M861" t="str">
            <v>Elec Distribution 360-373</v>
          </cell>
          <cell r="N861" t="str">
            <v>True</v>
          </cell>
          <cell r="O861" t="str">
            <v>Inactive</v>
          </cell>
          <cell r="P861" t="str">
            <v>ORG_C51</v>
          </cell>
        </row>
        <row r="862">
          <cell r="A862" t="str">
            <v>BI_CD507</v>
          </cell>
          <cell r="B862" t="str">
            <v>CD507</v>
          </cell>
          <cell r="C862" t="str">
            <v>BI_CD507 - BLU 321:   Add (2) Viper Reclosers</v>
          </cell>
          <cell r="D862" t="str">
            <v>ER_2515</v>
          </cell>
          <cell r="E862" t="str">
            <v>2515</v>
          </cell>
          <cell r="F862" t="str">
            <v>ER_2515 - Distribution - CdA East &amp; North</v>
          </cell>
          <cell r="G862" t="str">
            <v>Distribution System Enhancements</v>
          </cell>
          <cell r="H862" t="str">
            <v>T&amp;D Engineering</v>
          </cell>
          <cell r="I862" t="str">
            <v>T&amp;D</v>
          </cell>
          <cell r="J862" t="str">
            <v>Performance &amp; Capacity</v>
          </cell>
          <cell r="K862" t="str">
            <v>SRV_ED</v>
          </cell>
          <cell r="L862" t="str">
            <v>JUR_ID</v>
          </cell>
          <cell r="M862" t="str">
            <v>Elec Distribution 360-373</v>
          </cell>
          <cell r="N862" t="str">
            <v>True</v>
          </cell>
          <cell r="O862" t="str">
            <v>Inactive</v>
          </cell>
          <cell r="P862" t="str">
            <v>ORG_C51</v>
          </cell>
        </row>
        <row r="863">
          <cell r="A863" t="str">
            <v>BI_CD585</v>
          </cell>
          <cell r="B863" t="str">
            <v>CD585</v>
          </cell>
          <cell r="C863" t="str">
            <v>BI_CD585 - Construct Feeders 151 &amp; 152</v>
          </cell>
          <cell r="D863" t="str">
            <v>ER_2270</v>
          </cell>
          <cell r="E863" t="str">
            <v>2270</v>
          </cell>
          <cell r="F863" t="str">
            <v>ER_2270 - Avondale 115 Sub</v>
          </cell>
          <cell r="G863" t="str">
            <v>Regular Capital - Pre Business Case</v>
          </cell>
          <cell r="H863" t="str">
            <v>No Subfunction</v>
          </cell>
          <cell r="I863" t="str">
            <v>No Function</v>
          </cell>
          <cell r="J863" t="str">
            <v>No Driver</v>
          </cell>
          <cell r="K863" t="str">
            <v>SRV_ED</v>
          </cell>
          <cell r="L863" t="str">
            <v>JUR_ID</v>
          </cell>
          <cell r="M863" t="str">
            <v>Elec Distribution 360-373</v>
          </cell>
          <cell r="N863" t="str">
            <v>True</v>
          </cell>
          <cell r="O863" t="str">
            <v>Inactive</v>
          </cell>
          <cell r="P863" t="str">
            <v>ORG_L53</v>
          </cell>
        </row>
        <row r="864">
          <cell r="A864" t="str">
            <v>BI_CD600</v>
          </cell>
          <cell r="B864" t="str">
            <v>CD600</v>
          </cell>
          <cell r="C864" t="str">
            <v>BI_CD600 - IDR253-Church RD UG conv. Reliability</v>
          </cell>
          <cell r="D864" t="str">
            <v>ER_2515</v>
          </cell>
          <cell r="E864" t="str">
            <v>2515</v>
          </cell>
          <cell r="F864" t="str">
            <v>ER_2515 - Distribution - CdA East &amp; North</v>
          </cell>
          <cell r="G864" t="str">
            <v>Distribution System Enhancements</v>
          </cell>
          <cell r="H864" t="str">
            <v>T&amp;D Engineering</v>
          </cell>
          <cell r="I864" t="str">
            <v>T&amp;D</v>
          </cell>
          <cell r="J864" t="str">
            <v>Performance &amp; Capacity</v>
          </cell>
          <cell r="K864" t="str">
            <v>SRV_ED</v>
          </cell>
          <cell r="L864" t="str">
            <v>JUR_ID</v>
          </cell>
          <cell r="M864" t="str">
            <v>Elec Distribution 360-373</v>
          </cell>
          <cell r="N864" t="str">
            <v>True</v>
          </cell>
          <cell r="O864" t="str">
            <v>Inactive</v>
          </cell>
          <cell r="P864" t="str">
            <v>ORG_C51</v>
          </cell>
        </row>
        <row r="865">
          <cell r="A865" t="str">
            <v>BI_CD601</v>
          </cell>
          <cell r="B865" t="str">
            <v>CD601</v>
          </cell>
          <cell r="C865" t="str">
            <v>BI_CD601 - Dalton 30MVA XFM: Distribution Line Integration</v>
          </cell>
          <cell r="D865" t="str">
            <v>ER_2274</v>
          </cell>
          <cell r="E865" t="str">
            <v>2274</v>
          </cell>
          <cell r="F865" t="str">
            <v>ER_2274 - New Substations</v>
          </cell>
          <cell r="G865" t="str">
            <v>Substation - New Distribution Station Capacity Program</v>
          </cell>
          <cell r="H865" t="str">
            <v>T&amp;D Engineering</v>
          </cell>
          <cell r="I865" t="str">
            <v>T&amp;D</v>
          </cell>
          <cell r="J865" t="str">
            <v>Performance &amp; Capacity</v>
          </cell>
          <cell r="K865" t="str">
            <v>SRV_ED</v>
          </cell>
          <cell r="L865" t="str">
            <v>JUR_ID</v>
          </cell>
          <cell r="M865" t="str">
            <v>Elec Distribution 360-373</v>
          </cell>
          <cell r="N865" t="str">
            <v>True</v>
          </cell>
          <cell r="O865" t="str">
            <v>Active</v>
          </cell>
          <cell r="P865" t="str">
            <v>ORG_C51</v>
          </cell>
        </row>
        <row r="866">
          <cell r="A866" t="str">
            <v>BI_CD602</v>
          </cell>
          <cell r="B866" t="str">
            <v>CD602</v>
          </cell>
          <cell r="C866" t="str">
            <v>BI_CD602 - RAT233 Grid Mod Automation</v>
          </cell>
          <cell r="D866" t="str">
            <v>ER_2599</v>
          </cell>
          <cell r="E866" t="str">
            <v>2599</v>
          </cell>
          <cell r="F866" t="str">
            <v>ER_2599 - Grid Mod Automation</v>
          </cell>
          <cell r="G866" t="str">
            <v>Distribution Grid Modernization</v>
          </cell>
          <cell r="H866" t="str">
            <v>T&amp;D Operations</v>
          </cell>
          <cell r="I866" t="str">
            <v>T&amp;D</v>
          </cell>
          <cell r="J866" t="str">
            <v>Asset Condition</v>
          </cell>
          <cell r="K866" t="str">
            <v>SRV_ED</v>
          </cell>
          <cell r="L866" t="str">
            <v>JUR_AN</v>
          </cell>
          <cell r="M866" t="str">
            <v>Elec Distribution 360-373</v>
          </cell>
          <cell r="N866" t="str">
            <v>False</v>
          </cell>
          <cell r="O866" t="str">
            <v>Inactive</v>
          </cell>
          <cell r="P866" t="str">
            <v>ORG_T51</v>
          </cell>
        </row>
        <row r="867">
          <cell r="A867" t="str">
            <v>BI_CD700</v>
          </cell>
          <cell r="B867" t="str">
            <v>CD700</v>
          </cell>
          <cell r="C867" t="str">
            <v>BI_CD700 - CDA-Pine Creek Rebuild Distribution Ph 1</v>
          </cell>
          <cell r="D867" t="str">
            <v>ER_2556</v>
          </cell>
          <cell r="E867" t="str">
            <v>2556</v>
          </cell>
          <cell r="F867" t="str">
            <v>ER_2556 - CDA-Pine Creek 115kV Transmission Line: Rebuild</v>
          </cell>
          <cell r="G867" t="str">
            <v>Transmission Construction - Compliance</v>
          </cell>
          <cell r="H867" t="str">
            <v>T&amp;D Engineering</v>
          </cell>
          <cell r="I867" t="str">
            <v>T&amp;D</v>
          </cell>
          <cell r="J867" t="str">
            <v>Mandatory &amp; Compliance</v>
          </cell>
          <cell r="K867" t="str">
            <v>SRV_ED</v>
          </cell>
          <cell r="L867" t="str">
            <v>JUR_AN</v>
          </cell>
          <cell r="M867" t="str">
            <v>Elec Transmission 350-359</v>
          </cell>
          <cell r="N867" t="str">
            <v>True</v>
          </cell>
          <cell r="O867" t="str">
            <v>Inactive</v>
          </cell>
          <cell r="P867" t="str">
            <v>ORG_C51</v>
          </cell>
        </row>
        <row r="868">
          <cell r="A868" t="str">
            <v>BI_CD704</v>
          </cell>
          <cell r="B868" t="str">
            <v>CD704</v>
          </cell>
          <cell r="C868" t="str">
            <v>BI_CD704 - Blue Creek 321 Recond 1.2 Miles</v>
          </cell>
          <cell r="D868" t="str">
            <v>ER_2515</v>
          </cell>
          <cell r="E868" t="str">
            <v>2515</v>
          </cell>
          <cell r="F868" t="str">
            <v>ER_2515 - Distribution - CdA East &amp; North</v>
          </cell>
          <cell r="G868" t="str">
            <v>Distribution System Enhancements</v>
          </cell>
          <cell r="H868" t="str">
            <v>T&amp;D Engineering</v>
          </cell>
          <cell r="I868" t="str">
            <v>T&amp;D</v>
          </cell>
          <cell r="J868" t="str">
            <v>Performance &amp; Capacity</v>
          </cell>
          <cell r="K868" t="str">
            <v>SRV_ED</v>
          </cell>
          <cell r="L868" t="str">
            <v>JUR_ID</v>
          </cell>
          <cell r="M868" t="str">
            <v>Elec Distribution 360-373</v>
          </cell>
          <cell r="N868" t="str">
            <v>True</v>
          </cell>
          <cell r="O868" t="str">
            <v>Inactive</v>
          </cell>
          <cell r="P868" t="str">
            <v>ORG_L53</v>
          </cell>
        </row>
        <row r="869">
          <cell r="A869" t="str">
            <v>BI_CD705</v>
          </cell>
          <cell r="B869" t="str">
            <v>CD705</v>
          </cell>
          <cell r="C869" t="str">
            <v>BI_CD705 - BLU321-Add 3rd ph Wolflodge lat</v>
          </cell>
          <cell r="D869" t="str">
            <v>ER_2515</v>
          </cell>
          <cell r="E869" t="str">
            <v>2515</v>
          </cell>
          <cell r="F869" t="str">
            <v>ER_2515 - Distribution - CdA East &amp; North</v>
          </cell>
          <cell r="G869" t="str">
            <v>Distribution System Enhancements</v>
          </cell>
          <cell r="H869" t="str">
            <v>T&amp;D Engineering</v>
          </cell>
          <cell r="I869" t="str">
            <v>T&amp;D</v>
          </cell>
          <cell r="J869" t="str">
            <v>Performance &amp; Capacity</v>
          </cell>
          <cell r="K869" t="str">
            <v>SRV_ED</v>
          </cell>
          <cell r="L869" t="str">
            <v>JUR_ID</v>
          </cell>
          <cell r="M869" t="str">
            <v>Elec Distribution 360-373</v>
          </cell>
          <cell r="N869" t="str">
            <v>True</v>
          </cell>
          <cell r="O869" t="str">
            <v>Active</v>
          </cell>
          <cell r="P869" t="str">
            <v>ORG_C51</v>
          </cell>
        </row>
        <row r="870">
          <cell r="A870" t="str">
            <v>BI_CD800</v>
          </cell>
          <cell r="B870" t="str">
            <v>CD800</v>
          </cell>
          <cell r="C870" t="str">
            <v>BI_CD800 - Dalton 131 Extend .5mile on Lancaster Rd</v>
          </cell>
          <cell r="D870" t="str">
            <v>ER_2515</v>
          </cell>
          <cell r="E870" t="str">
            <v>2515</v>
          </cell>
          <cell r="F870" t="str">
            <v>ER_2515 - Distribution - CdA East &amp; North</v>
          </cell>
          <cell r="G870" t="str">
            <v>Distribution System Enhancements</v>
          </cell>
          <cell r="H870" t="str">
            <v>T&amp;D Engineering</v>
          </cell>
          <cell r="I870" t="str">
            <v>T&amp;D</v>
          </cell>
          <cell r="J870" t="str">
            <v>Performance &amp; Capacity</v>
          </cell>
          <cell r="K870" t="str">
            <v>SRV_ED</v>
          </cell>
          <cell r="L870" t="str">
            <v>JUR_ID</v>
          </cell>
          <cell r="M870" t="str">
            <v>Elec Distribution 360-373</v>
          </cell>
          <cell r="N870" t="str">
            <v>True</v>
          </cell>
          <cell r="O870" t="str">
            <v>Inactive</v>
          </cell>
          <cell r="P870" t="str">
            <v>ORG_L53</v>
          </cell>
        </row>
        <row r="871">
          <cell r="A871" t="str">
            <v>BI_CD801</v>
          </cell>
          <cell r="B871" t="str">
            <v>CD801</v>
          </cell>
          <cell r="C871" t="str">
            <v>BI_CD801 - Dalton 134:  UG Loop on Wilbur</v>
          </cell>
          <cell r="D871" t="str">
            <v>ER_2515</v>
          </cell>
          <cell r="E871" t="str">
            <v>2515</v>
          </cell>
          <cell r="F871" t="str">
            <v>ER_2515 - Distribution - CdA East &amp; North</v>
          </cell>
          <cell r="G871" t="str">
            <v>Distribution System Enhancements</v>
          </cell>
          <cell r="H871" t="str">
            <v>T&amp;D Engineering</v>
          </cell>
          <cell r="I871" t="str">
            <v>T&amp;D</v>
          </cell>
          <cell r="J871" t="str">
            <v>Performance &amp; Capacity</v>
          </cell>
          <cell r="K871" t="str">
            <v>SRV_ED</v>
          </cell>
          <cell r="L871" t="str">
            <v>JUR_ID</v>
          </cell>
          <cell r="M871" t="str">
            <v>Elec Distribution 360-373</v>
          </cell>
          <cell r="N871" t="str">
            <v>True</v>
          </cell>
          <cell r="O871" t="str">
            <v>Active</v>
          </cell>
          <cell r="P871" t="str">
            <v>ORG_C51</v>
          </cell>
        </row>
        <row r="872">
          <cell r="A872" t="str">
            <v>BI_CD841</v>
          </cell>
          <cell r="B872" t="str">
            <v>CD841</v>
          </cell>
          <cell r="C872" t="str">
            <v>BI_CD841 - PF 211 &amp; 213 Rebld&amp;Relocate Montrose Dev</v>
          </cell>
          <cell r="D872" t="str">
            <v>ER_1200</v>
          </cell>
          <cell r="E872" t="str">
            <v>1200</v>
          </cell>
          <cell r="F872" t="str">
            <v>ER_1200 - PF 211&amp;213 Rebld &amp; Relocate for Montrose Dev</v>
          </cell>
          <cell r="G872" t="str">
            <v>Regular Capital - Pre Business Case</v>
          </cell>
          <cell r="H872" t="str">
            <v>No Subfunction</v>
          </cell>
          <cell r="I872" t="str">
            <v>No Function</v>
          </cell>
          <cell r="J872" t="str">
            <v>No Driver</v>
          </cell>
          <cell r="K872" t="str">
            <v>SRV_ED</v>
          </cell>
          <cell r="L872" t="str">
            <v>JUR_ID</v>
          </cell>
          <cell r="M872" t="str">
            <v>Elec Distribution 360-373</v>
          </cell>
          <cell r="N872" t="str">
            <v>False</v>
          </cell>
          <cell r="O872" t="str">
            <v>Inactive</v>
          </cell>
          <cell r="P872" t="str">
            <v>ORG_L53</v>
          </cell>
        </row>
        <row r="873">
          <cell r="A873" t="str">
            <v>BI_CD900</v>
          </cell>
          <cell r="B873" t="str">
            <v>CD900</v>
          </cell>
          <cell r="C873" t="str">
            <v>BI_CD900 - Idaho Road 115-13kV Sub-Construct Three Feeders</v>
          </cell>
          <cell r="D873" t="str">
            <v>ER_2307</v>
          </cell>
          <cell r="E873" t="str">
            <v>2307</v>
          </cell>
          <cell r="F873" t="str">
            <v>ER_2307 - Idaho Road Sub</v>
          </cell>
          <cell r="G873" t="str">
            <v>Regular Capital - Pre Business Case</v>
          </cell>
          <cell r="H873" t="str">
            <v>No Subfunction</v>
          </cell>
          <cell r="I873" t="str">
            <v>No Function</v>
          </cell>
          <cell r="J873" t="str">
            <v>No Driver</v>
          </cell>
          <cell r="K873" t="str">
            <v>SRV_ED</v>
          </cell>
          <cell r="L873" t="str">
            <v>JUR_ID</v>
          </cell>
          <cell r="M873" t="str">
            <v>Elec Distribution 360-373</v>
          </cell>
          <cell r="N873" t="str">
            <v>True</v>
          </cell>
          <cell r="O873" t="str">
            <v>Inactive</v>
          </cell>
          <cell r="P873" t="str">
            <v>ORG_L53</v>
          </cell>
        </row>
        <row r="874">
          <cell r="A874" t="str">
            <v>BI_CD901</v>
          </cell>
          <cell r="B874" t="str">
            <v>CD901</v>
          </cell>
          <cell r="C874" t="str">
            <v>BI_CD901 - Rathdrum - 233 Construct Feeder</v>
          </cell>
          <cell r="D874" t="str">
            <v>ER_2362</v>
          </cell>
          <cell r="E874" t="str">
            <v>2362</v>
          </cell>
          <cell r="F874" t="str">
            <v>ER_2362 - Rathdrum 233 - Construct Feeder</v>
          </cell>
          <cell r="G874" t="str">
            <v>Regular Capital - Pre Business Case</v>
          </cell>
          <cell r="H874" t="str">
            <v>No Subfunction</v>
          </cell>
          <cell r="I874" t="str">
            <v>No Function</v>
          </cell>
          <cell r="J874" t="str">
            <v>No Driver</v>
          </cell>
          <cell r="K874" t="str">
            <v>SRV_ED</v>
          </cell>
          <cell r="L874" t="str">
            <v>JUR_ID</v>
          </cell>
          <cell r="M874" t="str">
            <v>Elec Distribution 360-373</v>
          </cell>
          <cell r="N874" t="str">
            <v>True</v>
          </cell>
          <cell r="O874" t="str">
            <v>Inactive</v>
          </cell>
          <cell r="P874" t="str">
            <v>ORG_L53</v>
          </cell>
        </row>
        <row r="875">
          <cell r="A875" t="str">
            <v>BI_CD902</v>
          </cell>
          <cell r="B875" t="str">
            <v>CD902</v>
          </cell>
          <cell r="C875" t="str">
            <v>BI_CD902 - Saint Maries 633</v>
          </cell>
          <cell r="D875" t="str">
            <v>ER_2414</v>
          </cell>
          <cell r="E875" t="str">
            <v>2414</v>
          </cell>
          <cell r="F875" t="str">
            <v>ER_2414 - Sys-Dist Reliability-Improve Worst Fdrs</v>
          </cell>
          <cell r="G875" t="str">
            <v>Distribution System Enhancements</v>
          </cell>
          <cell r="H875" t="str">
            <v>T&amp;D Engineering</v>
          </cell>
          <cell r="I875" t="str">
            <v>T&amp;D</v>
          </cell>
          <cell r="J875" t="str">
            <v>Performance &amp; Capacity</v>
          </cell>
          <cell r="K875" t="str">
            <v>SRV_ED</v>
          </cell>
          <cell r="L875" t="str">
            <v>JUR_ID</v>
          </cell>
          <cell r="M875" t="str">
            <v>Elec Distribution 360-373</v>
          </cell>
          <cell r="N875" t="str">
            <v>True</v>
          </cell>
          <cell r="O875" t="str">
            <v>Inactive</v>
          </cell>
          <cell r="P875" t="str">
            <v>ORG_L53</v>
          </cell>
        </row>
        <row r="876">
          <cell r="A876" t="str">
            <v>BI_CD903</v>
          </cell>
          <cell r="B876" t="str">
            <v>CD903</v>
          </cell>
          <cell r="C876" t="str">
            <v>BI_CD903 - Coeur d'Alene Distribution</v>
          </cell>
          <cell r="D876" t="str">
            <v>ER_2301</v>
          </cell>
          <cell r="E876" t="str">
            <v>2301</v>
          </cell>
          <cell r="F876" t="str">
            <v>ER_2301 - Tribal Permits and Settlements</v>
          </cell>
          <cell r="G876" t="str">
            <v>Tribal Permits &amp; Settlements</v>
          </cell>
          <cell r="H876" t="str">
            <v>Other Subfunction</v>
          </cell>
          <cell r="I876" t="str">
            <v>Other Function</v>
          </cell>
          <cell r="J876" t="str">
            <v>Mandatory &amp; Compliance</v>
          </cell>
          <cell r="K876" t="str">
            <v>SRV_ED</v>
          </cell>
          <cell r="L876" t="str">
            <v>JUR_AN</v>
          </cell>
          <cell r="M876" t="str">
            <v>Elec Transmission 350-359</v>
          </cell>
          <cell r="N876" t="str">
            <v>False</v>
          </cell>
          <cell r="O876" t="str">
            <v>Inactive</v>
          </cell>
          <cell r="P876" t="str">
            <v>ORG_A01</v>
          </cell>
        </row>
        <row r="877">
          <cell r="A877" t="str">
            <v>BI_CD904</v>
          </cell>
          <cell r="B877" t="str">
            <v>CD904</v>
          </cell>
          <cell r="C877" t="str">
            <v>BI_CD904 - Carlin Bay Sub:  Integrate Distribution Circuits</v>
          </cell>
          <cell r="D877" t="str">
            <v>ER_2274</v>
          </cell>
          <cell r="E877" t="str">
            <v>2274</v>
          </cell>
          <cell r="F877" t="str">
            <v>ER_2274 - New Substations</v>
          </cell>
          <cell r="G877" t="str">
            <v>Substation - New Distribution Station Capacity Program</v>
          </cell>
          <cell r="H877" t="str">
            <v>T&amp;D Engineering</v>
          </cell>
          <cell r="I877" t="str">
            <v>T&amp;D</v>
          </cell>
          <cell r="J877" t="str">
            <v>Performance &amp; Capacity</v>
          </cell>
          <cell r="K877" t="str">
            <v>SRV_ED</v>
          </cell>
          <cell r="L877" t="str">
            <v>JUR_ID</v>
          </cell>
          <cell r="M877" t="str">
            <v>Elec Transmission 350-359</v>
          </cell>
          <cell r="N877" t="str">
            <v>True</v>
          </cell>
          <cell r="O877" t="str">
            <v>Active</v>
          </cell>
          <cell r="P877" t="str">
            <v>ORG_C51</v>
          </cell>
        </row>
        <row r="878">
          <cell r="A878" t="str">
            <v>BI_CD905</v>
          </cell>
          <cell r="B878" t="str">
            <v>CD905</v>
          </cell>
          <cell r="C878" t="str">
            <v>BI_CD905 - Post Falls 211:  Recond 1 mi 2/0 to 556</v>
          </cell>
          <cell r="D878" t="str">
            <v>ER_2515</v>
          </cell>
          <cell r="E878" t="str">
            <v>2515</v>
          </cell>
          <cell r="F878" t="str">
            <v>ER_2515 - Distribution - CdA East &amp; North</v>
          </cell>
          <cell r="G878" t="str">
            <v>Distribution System Enhancements</v>
          </cell>
          <cell r="H878" t="str">
            <v>T&amp;D Engineering</v>
          </cell>
          <cell r="I878" t="str">
            <v>T&amp;D</v>
          </cell>
          <cell r="J878" t="str">
            <v>Performance &amp; Capacity</v>
          </cell>
          <cell r="K878" t="str">
            <v>SRV_ED</v>
          </cell>
          <cell r="L878" t="str">
            <v>JUR_ID</v>
          </cell>
          <cell r="M878" t="str">
            <v>Elec Distribution 360-373</v>
          </cell>
          <cell r="N878" t="str">
            <v>True</v>
          </cell>
          <cell r="O878" t="str">
            <v>Active</v>
          </cell>
          <cell r="P878" t="str">
            <v>ORG_C51</v>
          </cell>
        </row>
        <row r="879">
          <cell r="A879" t="str">
            <v>BI_CD906</v>
          </cell>
          <cell r="B879" t="str">
            <v>CD906</v>
          </cell>
          <cell r="C879" t="str">
            <v>BI_CD906 - SPL 361 - Recond to 556AAC (0.5m)</v>
          </cell>
          <cell r="D879" t="str">
            <v>ER_2515</v>
          </cell>
          <cell r="E879" t="str">
            <v>2515</v>
          </cell>
          <cell r="F879" t="str">
            <v>ER_2515 - Distribution - CdA East &amp; North</v>
          </cell>
          <cell r="G879" t="str">
            <v>Distribution System Enhancements</v>
          </cell>
          <cell r="H879" t="str">
            <v>T&amp;D Engineering</v>
          </cell>
          <cell r="I879" t="str">
            <v>T&amp;D</v>
          </cell>
          <cell r="J879" t="str">
            <v>Performance &amp; Capacity</v>
          </cell>
          <cell r="K879" t="str">
            <v>SRV_ED</v>
          </cell>
          <cell r="L879" t="str">
            <v>JUR_ID</v>
          </cell>
          <cell r="M879" t="str">
            <v>Elec Distribution 360-373</v>
          </cell>
          <cell r="N879" t="str">
            <v>True</v>
          </cell>
          <cell r="O879" t="str">
            <v>Active</v>
          </cell>
          <cell r="P879" t="str">
            <v>ORG_C51</v>
          </cell>
        </row>
        <row r="880">
          <cell r="A880" t="str">
            <v>BI_CD907</v>
          </cell>
          <cell r="B880" t="str">
            <v>CD907</v>
          </cell>
          <cell r="C880" t="str">
            <v>BI_CD907 - HUE 141 - Smart Regs on Seltice</v>
          </cell>
          <cell r="D880" t="str">
            <v>ER_2515</v>
          </cell>
          <cell r="E880" t="str">
            <v>2515</v>
          </cell>
          <cell r="F880" t="str">
            <v>ER_2515 - Distribution - CdA East &amp; North</v>
          </cell>
          <cell r="G880" t="str">
            <v>Distribution System Enhancements</v>
          </cell>
          <cell r="H880" t="str">
            <v>T&amp;D Engineering</v>
          </cell>
          <cell r="I880" t="str">
            <v>T&amp;D</v>
          </cell>
          <cell r="J880" t="str">
            <v>Performance &amp; Capacity</v>
          </cell>
          <cell r="K880" t="str">
            <v>SRV_ED</v>
          </cell>
          <cell r="L880" t="str">
            <v>JUR_ID</v>
          </cell>
          <cell r="M880" t="str">
            <v>Elec Distribution 360-373</v>
          </cell>
          <cell r="N880" t="str">
            <v>True</v>
          </cell>
          <cell r="O880" t="str">
            <v>Active</v>
          </cell>
          <cell r="P880" t="str">
            <v>ORG_C51</v>
          </cell>
        </row>
        <row r="881">
          <cell r="A881" t="str">
            <v>BI_CD908</v>
          </cell>
          <cell r="B881" t="str">
            <v>CD908</v>
          </cell>
          <cell r="C881" t="str">
            <v>BI_CD908 - Poleline 115kV Substation (Dist)</v>
          </cell>
          <cell r="D881" t="str">
            <v>ER_2204</v>
          </cell>
          <cell r="E881" t="str">
            <v>2204</v>
          </cell>
          <cell r="F881" t="str">
            <v>ER_2204 - Substation Rebuilds</v>
          </cell>
          <cell r="G881" t="str">
            <v>Substation - Station Rebuilds Program</v>
          </cell>
          <cell r="H881" t="str">
            <v>T&amp;D Engineering</v>
          </cell>
          <cell r="I881" t="str">
            <v>T&amp;D</v>
          </cell>
          <cell r="J881" t="str">
            <v>Asset Condition</v>
          </cell>
          <cell r="K881" t="str">
            <v>SRV_ED</v>
          </cell>
          <cell r="L881" t="str">
            <v>JUR_ID</v>
          </cell>
          <cell r="M881" t="str">
            <v>Elec Distribution 360-373</v>
          </cell>
          <cell r="N881" t="str">
            <v>True</v>
          </cell>
          <cell r="O881" t="str">
            <v>Active</v>
          </cell>
          <cell r="P881" t="str">
            <v>ORG_C51</v>
          </cell>
        </row>
        <row r="882">
          <cell r="A882" t="str">
            <v>BI_CD990</v>
          </cell>
          <cell r="B882" t="str">
            <v>CD990</v>
          </cell>
          <cell r="C882" t="str">
            <v>BI_CD990 - CDA Area - Dx Performance and Capacity</v>
          </cell>
          <cell r="D882" t="str">
            <v>ER_2515</v>
          </cell>
          <cell r="E882" t="str">
            <v>2515</v>
          </cell>
          <cell r="F882" t="str">
            <v>ER_2515 - Distribution - CdA East &amp; North</v>
          </cell>
          <cell r="G882" t="str">
            <v>Distribution System Enhancements</v>
          </cell>
          <cell r="H882" t="str">
            <v>T&amp;D Engineering</v>
          </cell>
          <cell r="I882" t="str">
            <v>T&amp;D</v>
          </cell>
          <cell r="J882" t="str">
            <v>Performance &amp; Capacity</v>
          </cell>
          <cell r="K882" t="str">
            <v>SRV_ED</v>
          </cell>
          <cell r="L882" t="str">
            <v>JUR_ID</v>
          </cell>
          <cell r="M882" t="str">
            <v>Elec Distribution 360-373</v>
          </cell>
          <cell r="N882" t="str">
            <v>False</v>
          </cell>
          <cell r="O882" t="str">
            <v>Active</v>
          </cell>
          <cell r="P882" t="str">
            <v>ORG_C51</v>
          </cell>
        </row>
        <row r="883">
          <cell r="A883" t="str">
            <v>BI_CG001</v>
          </cell>
          <cell r="B883" t="str">
            <v>CG001</v>
          </cell>
          <cell r="C883" t="str">
            <v>BI_CG001 - Post Falls Landing and Crane Pad Development</v>
          </cell>
          <cell r="D883" t="str">
            <v>ER_4210</v>
          </cell>
          <cell r="E883" t="str">
            <v>4210</v>
          </cell>
          <cell r="F883" t="str">
            <v>ER_4210 - Post Falls Landing and Crane Pad Development</v>
          </cell>
          <cell r="G883" t="str">
            <v>Post Falls Landing and Crane Pad Development</v>
          </cell>
          <cell r="H883" t="str">
            <v>Generation Subfunction</v>
          </cell>
          <cell r="I883" t="str">
            <v>Generation Function</v>
          </cell>
          <cell r="J883" t="str">
            <v>Asset Condition</v>
          </cell>
          <cell r="K883" t="str">
            <v>SRV_ED</v>
          </cell>
          <cell r="L883" t="str">
            <v>JUR_AN</v>
          </cell>
          <cell r="M883" t="str">
            <v>Hydro 331-336</v>
          </cell>
          <cell r="N883" t="str">
            <v>True</v>
          </cell>
          <cell r="O883" t="str">
            <v>Active</v>
          </cell>
          <cell r="P883" t="str">
            <v>ORG_C07</v>
          </cell>
        </row>
        <row r="884">
          <cell r="A884" t="str">
            <v>BI_CG002</v>
          </cell>
          <cell r="B884" t="str">
            <v>CG002</v>
          </cell>
          <cell r="C884" t="str">
            <v>BI_CG002 - PF North Channel Spillway Repl</v>
          </cell>
          <cell r="D884" t="str">
            <v>ER_4212</v>
          </cell>
          <cell r="E884" t="str">
            <v>4212</v>
          </cell>
          <cell r="F884" t="str">
            <v>ER_4212 - PF North Channel Spillway Repl</v>
          </cell>
          <cell r="G884" t="str">
            <v>Post Falls North Channel Spillway Rehabilitation</v>
          </cell>
          <cell r="H884" t="str">
            <v>Generation Subfunction</v>
          </cell>
          <cell r="I884" t="str">
            <v>Generation Function</v>
          </cell>
          <cell r="J884" t="str">
            <v>Asset Condition</v>
          </cell>
          <cell r="K884" t="str">
            <v>SRV_ED</v>
          </cell>
          <cell r="L884" t="str">
            <v>JUR_AN</v>
          </cell>
          <cell r="M884" t="str">
            <v>Hydro 331-336</v>
          </cell>
          <cell r="N884" t="str">
            <v>True</v>
          </cell>
          <cell r="O884" t="str">
            <v>Active</v>
          </cell>
          <cell r="P884" t="str">
            <v>ORG_J07</v>
          </cell>
        </row>
        <row r="885">
          <cell r="A885" t="str">
            <v>BI_CG100</v>
          </cell>
          <cell r="B885" t="str">
            <v>CG100</v>
          </cell>
          <cell r="C885" t="str">
            <v>BI_CG100 - Replace PF Intake Gate</v>
          </cell>
          <cell r="D885" t="str">
            <v>ER_4153</v>
          </cell>
          <cell r="E885" t="str">
            <v>4153</v>
          </cell>
          <cell r="F885" t="str">
            <v>ER_4153 - Post Falls Intake Gate Replacement</v>
          </cell>
          <cell r="G885" t="str">
            <v>Regular Capital - Pre Business Case</v>
          </cell>
          <cell r="H885" t="str">
            <v>No Subfunction</v>
          </cell>
          <cell r="I885" t="str">
            <v>No Function</v>
          </cell>
          <cell r="J885" t="str">
            <v>No Driver</v>
          </cell>
          <cell r="K885" t="str">
            <v>SRV_ED</v>
          </cell>
          <cell r="L885" t="str">
            <v>JUR_AN</v>
          </cell>
          <cell r="M885" t="str">
            <v>Hydro 331-336</v>
          </cell>
          <cell r="N885" t="str">
            <v>True</v>
          </cell>
          <cell r="O885" t="str">
            <v>Inactive</v>
          </cell>
          <cell r="P885" t="str">
            <v>ORG_E07</v>
          </cell>
        </row>
        <row r="886">
          <cell r="A886" t="str">
            <v>BI_CG201</v>
          </cell>
          <cell r="B886" t="str">
            <v>CG201</v>
          </cell>
          <cell r="C886" t="str">
            <v>BI_CG201 - PF S Channel Gate Replacement</v>
          </cell>
          <cell r="D886" t="str">
            <v>ER_4162</v>
          </cell>
          <cell r="E886" t="str">
            <v>4162</v>
          </cell>
          <cell r="F886" t="str">
            <v>ER_4162 - PF S Channel Gate Replacement</v>
          </cell>
          <cell r="G886" t="str">
            <v>Post Falls South Channel Replacement</v>
          </cell>
          <cell r="H886" t="str">
            <v>Generation Subfunction</v>
          </cell>
          <cell r="I886" t="str">
            <v>Generation Function</v>
          </cell>
          <cell r="J886" t="str">
            <v>No Driver</v>
          </cell>
          <cell r="K886" t="str">
            <v>SRV_ED</v>
          </cell>
          <cell r="L886" t="str">
            <v>JUR_AN</v>
          </cell>
          <cell r="M886" t="str">
            <v>Hydro 331-336</v>
          </cell>
          <cell r="N886" t="str">
            <v>True</v>
          </cell>
          <cell r="O886" t="str">
            <v>Inactive</v>
          </cell>
          <cell r="P886" t="str">
            <v>ORG_E07</v>
          </cell>
        </row>
        <row r="887">
          <cell r="A887" t="str">
            <v>BI_CG500</v>
          </cell>
          <cell r="B887" t="str">
            <v>CG500</v>
          </cell>
          <cell r="C887" t="str">
            <v>BI_CG500 - Post Falls Redevelopment</v>
          </cell>
          <cell r="D887" t="str">
            <v>ER_4176</v>
          </cell>
          <cell r="E887" t="str">
            <v>4176</v>
          </cell>
          <cell r="F887" t="str">
            <v>ER_4176 - Post Falls Redevelopment</v>
          </cell>
          <cell r="G887" t="str">
            <v>Post Falls HED Redevelopment Program</v>
          </cell>
          <cell r="H887" t="str">
            <v>Generation Subfunction</v>
          </cell>
          <cell r="I887" t="str">
            <v>Generation Function</v>
          </cell>
          <cell r="J887" t="str">
            <v>Asset Condition</v>
          </cell>
          <cell r="K887" t="str">
            <v>SRV_ED</v>
          </cell>
          <cell r="L887" t="str">
            <v>JUR_AN</v>
          </cell>
          <cell r="M887" t="str">
            <v>Hydro 331-336</v>
          </cell>
          <cell r="N887" t="str">
            <v>True</v>
          </cell>
          <cell r="O887" t="str">
            <v>Active</v>
          </cell>
          <cell r="P887" t="str">
            <v>ORG_E07</v>
          </cell>
        </row>
        <row r="888">
          <cell r="A888" t="str">
            <v>BI_CG700</v>
          </cell>
          <cell r="B888" t="str">
            <v>CG700</v>
          </cell>
          <cell r="C888" t="str">
            <v>BI_CG700 - Post St Substation Transformer Cooling</v>
          </cell>
          <cell r="D888" t="str">
            <v>ER_4185</v>
          </cell>
          <cell r="E888" t="str">
            <v>4185</v>
          </cell>
          <cell r="F888" t="str">
            <v>ER_4185 - Post St Substation Transformer Cooling</v>
          </cell>
          <cell r="G888" t="str">
            <v>Post St Transformer Cooling</v>
          </cell>
          <cell r="H888" t="str">
            <v>Generation Subfunction</v>
          </cell>
          <cell r="I888" t="str">
            <v>Generation Function</v>
          </cell>
          <cell r="J888" t="str">
            <v>Mandatory &amp; Compliance</v>
          </cell>
          <cell r="K888" t="str">
            <v>SRV_ED</v>
          </cell>
          <cell r="L888" t="str">
            <v>JUR_AN</v>
          </cell>
          <cell r="M888" t="str">
            <v>Elec Distribution 360-373</v>
          </cell>
          <cell r="N888" t="str">
            <v>True</v>
          </cell>
          <cell r="O888" t="str">
            <v>Active</v>
          </cell>
          <cell r="P888" t="str">
            <v>ORG_C07</v>
          </cell>
        </row>
        <row r="889">
          <cell r="A889" t="str">
            <v>BI_CS000</v>
          </cell>
          <cell r="B889" t="str">
            <v>CS000</v>
          </cell>
          <cell r="C889" t="str">
            <v>BI_CS000 - KEC Rim Rock Substation Integration (Substation)</v>
          </cell>
          <cell r="D889" t="str">
            <v>ER_2626</v>
          </cell>
          <cell r="E889" t="str">
            <v>2626</v>
          </cell>
          <cell r="F889" t="str">
            <v>ER_2626 - KEC Rim Rock Substation Integration</v>
          </cell>
          <cell r="G889" t="str">
            <v>Transmission Construction - Compliance</v>
          </cell>
          <cell r="H889" t="str">
            <v>T&amp;D Engineering</v>
          </cell>
          <cell r="I889" t="str">
            <v>T&amp;D</v>
          </cell>
          <cell r="J889" t="str">
            <v>Mandatory &amp; Compliance</v>
          </cell>
          <cell r="K889" t="str">
            <v>SRV_ED</v>
          </cell>
          <cell r="L889" t="str">
            <v>JUR_AN</v>
          </cell>
          <cell r="M889" t="str">
            <v>Elec Transmission 350-359</v>
          </cell>
          <cell r="N889" t="str">
            <v>True</v>
          </cell>
          <cell r="O889" t="str">
            <v>Active</v>
          </cell>
          <cell r="P889" t="str">
            <v>ORG_M08</v>
          </cell>
        </row>
        <row r="890">
          <cell r="A890" t="str">
            <v>BI_CS001</v>
          </cell>
          <cell r="B890" t="str">
            <v>CS001</v>
          </cell>
          <cell r="C890" t="str">
            <v>BI_CS001 - Avondale 115 Sub - Inst Road Approach</v>
          </cell>
          <cell r="D890" t="str">
            <v>ER_2270</v>
          </cell>
          <cell r="E890" t="str">
            <v>2270</v>
          </cell>
          <cell r="F890" t="str">
            <v>ER_2270 - Avondale 115 Sub</v>
          </cell>
          <cell r="G890" t="str">
            <v>Regular Capital - Pre Business Case</v>
          </cell>
          <cell r="H890" t="str">
            <v>No Subfunction</v>
          </cell>
          <cell r="I890" t="str">
            <v>No Function</v>
          </cell>
          <cell r="J890" t="str">
            <v>No Driver</v>
          </cell>
          <cell r="K890" t="str">
            <v>SRV_ED</v>
          </cell>
          <cell r="L890" t="str">
            <v>JUR_ID</v>
          </cell>
          <cell r="M890" t="str">
            <v>Elec Distribution 360-373</v>
          </cell>
          <cell r="N890" t="str">
            <v>True</v>
          </cell>
          <cell r="O890" t="str">
            <v>Inactive</v>
          </cell>
          <cell r="P890" t="str">
            <v>ORG_M08</v>
          </cell>
        </row>
        <row r="891">
          <cell r="A891" t="str">
            <v>BI_CS002</v>
          </cell>
          <cell r="B891" t="str">
            <v>CS002</v>
          </cell>
          <cell r="C891" t="str">
            <v>BI_CS002 - Carlin Bay Substation - New (Substation)</v>
          </cell>
          <cell r="D891" t="str">
            <v>ER_2274</v>
          </cell>
          <cell r="E891" t="str">
            <v>2274</v>
          </cell>
          <cell r="F891" t="str">
            <v>ER_2274 - New Substations</v>
          </cell>
          <cell r="G891" t="str">
            <v>Substation - New Distribution Station Capacity Program</v>
          </cell>
          <cell r="H891" t="str">
            <v>T&amp;D Engineering</v>
          </cell>
          <cell r="I891" t="str">
            <v>T&amp;D</v>
          </cell>
          <cell r="J891" t="str">
            <v>Performance &amp; Capacity</v>
          </cell>
          <cell r="K891" t="str">
            <v>SRV_ED</v>
          </cell>
          <cell r="L891" t="str">
            <v>JUR_AN</v>
          </cell>
          <cell r="M891" t="str">
            <v>Elec Transmission 350-359</v>
          </cell>
          <cell r="N891" t="str">
            <v>True</v>
          </cell>
          <cell r="O891" t="str">
            <v>Active</v>
          </cell>
          <cell r="P891" t="str">
            <v>ORG_M08</v>
          </cell>
        </row>
        <row r="892">
          <cell r="A892" t="str">
            <v>BI_CS003</v>
          </cell>
          <cell r="B892" t="str">
            <v>CS003</v>
          </cell>
          <cell r="C892" t="str">
            <v>BI_CS003 - RAT Protection System Upgrades for PRC-002 (Sub)</v>
          </cell>
          <cell r="D892" t="str">
            <v>ER_2608</v>
          </cell>
          <cell r="E892" t="str">
            <v>2608</v>
          </cell>
          <cell r="F892" t="str">
            <v>ER_2608 - Protection System Upgrades for PRC-002</v>
          </cell>
          <cell r="G892" t="str">
            <v>Protection System Upgrade for PRC-002</v>
          </cell>
          <cell r="H892" t="str">
            <v>T&amp;D Engineering</v>
          </cell>
          <cell r="I892" t="str">
            <v>T&amp;D</v>
          </cell>
          <cell r="J892" t="str">
            <v>Mandatory &amp; Compliance</v>
          </cell>
          <cell r="K892" t="str">
            <v>SRV_ED</v>
          </cell>
          <cell r="L892" t="str">
            <v>JUR_AN</v>
          </cell>
          <cell r="M892" t="str">
            <v>Elec Transmission 350-359</v>
          </cell>
          <cell r="N892" t="str">
            <v>True</v>
          </cell>
          <cell r="O892" t="str">
            <v>Active</v>
          </cell>
          <cell r="P892" t="str">
            <v>ORG_M08</v>
          </cell>
        </row>
        <row r="893">
          <cell r="A893" t="str">
            <v>BI_CS100</v>
          </cell>
          <cell r="B893" t="str">
            <v>CS100</v>
          </cell>
          <cell r="C893" t="str">
            <v>BI_CS100 - Blue Creek 115 kV - Rebuild</v>
          </cell>
          <cell r="D893" t="str">
            <v>ER_2546</v>
          </cell>
          <cell r="E893" t="str">
            <v>2546</v>
          </cell>
          <cell r="F893" t="str">
            <v>ER_2546 - Blue Creek 115 kV - Rebuild</v>
          </cell>
          <cell r="G893" t="str">
            <v>Substation - Station Rebuilds Program</v>
          </cell>
          <cell r="H893" t="str">
            <v>T&amp;D Engineering</v>
          </cell>
          <cell r="I893" t="str">
            <v>T&amp;D</v>
          </cell>
          <cell r="J893" t="str">
            <v>Asset Condition</v>
          </cell>
          <cell r="K893" t="str">
            <v>SRV_ED</v>
          </cell>
          <cell r="L893" t="str">
            <v>JUR_ID</v>
          </cell>
          <cell r="M893" t="str">
            <v>Elec Distribution 360-373</v>
          </cell>
          <cell r="N893" t="str">
            <v>True</v>
          </cell>
          <cell r="O893" t="str">
            <v>Inactive</v>
          </cell>
          <cell r="P893" t="str">
            <v>ORG_M08</v>
          </cell>
        </row>
        <row r="894">
          <cell r="A894" t="str">
            <v>BI_CS101</v>
          </cell>
          <cell r="B894" t="str">
            <v>CS101</v>
          </cell>
          <cell r="C894" t="str">
            <v>BI_CS101 - Rathdrum Sub - Reconfigure 115kV to DBDB (Sub)</v>
          </cell>
          <cell r="D894" t="str">
            <v>ER_2204</v>
          </cell>
          <cell r="E894" t="str">
            <v>2204</v>
          </cell>
          <cell r="F894" t="str">
            <v>ER_2204 - Substation Rebuilds</v>
          </cell>
          <cell r="G894" t="str">
            <v>Substation - Station Rebuilds Program</v>
          </cell>
          <cell r="H894" t="str">
            <v>T&amp;D Engineering</v>
          </cell>
          <cell r="I894" t="str">
            <v>T&amp;D</v>
          </cell>
          <cell r="J894" t="str">
            <v>Asset Condition</v>
          </cell>
          <cell r="K894" t="str">
            <v>SRV_ED</v>
          </cell>
          <cell r="L894" t="str">
            <v>JUR_AN</v>
          </cell>
          <cell r="M894" t="str">
            <v>Elec Distribution 360-373</v>
          </cell>
          <cell r="N894" t="str">
            <v>True</v>
          </cell>
          <cell r="O894" t="str">
            <v>Active</v>
          </cell>
          <cell r="P894" t="str">
            <v>ORG_M08</v>
          </cell>
        </row>
        <row r="895">
          <cell r="A895" t="str">
            <v>BI_CS102</v>
          </cell>
          <cell r="B895" t="str">
            <v>CS102</v>
          </cell>
          <cell r="C895" t="str">
            <v>BI_CS102 - RAT 115kV BKR, SW, RLT REPLC</v>
          </cell>
          <cell r="D895" t="str">
            <v>ER_2204</v>
          </cell>
          <cell r="E895" t="str">
            <v>2204</v>
          </cell>
          <cell r="F895" t="str">
            <v>ER_2204 - Substation Rebuilds</v>
          </cell>
          <cell r="G895" t="str">
            <v>Substation - Station Rebuilds Program</v>
          </cell>
          <cell r="H895" t="str">
            <v>T&amp;D Engineering</v>
          </cell>
          <cell r="I895" t="str">
            <v>T&amp;D</v>
          </cell>
          <cell r="J895" t="str">
            <v>Asset Condition</v>
          </cell>
          <cell r="K895" t="str">
            <v>SRV_ED</v>
          </cell>
          <cell r="L895" t="str">
            <v>JUR_ID</v>
          </cell>
          <cell r="M895" t="str">
            <v>Elec Distribution 360-373</v>
          </cell>
          <cell r="N895" t="str">
            <v>True</v>
          </cell>
          <cell r="O895" t="str">
            <v>Active</v>
          </cell>
          <cell r="P895" t="str">
            <v>ORG_M08</v>
          </cell>
        </row>
        <row r="896">
          <cell r="A896" t="str">
            <v>BI_CS204</v>
          </cell>
          <cell r="B896" t="str">
            <v>CS204</v>
          </cell>
          <cell r="C896" t="str">
            <v>BI_CS204 - Lancaster Interconnection - BPA portion of the project</v>
          </cell>
          <cell r="D896" t="str">
            <v>ER_7050</v>
          </cell>
          <cell r="E896" t="str">
            <v>7050</v>
          </cell>
          <cell r="F896" t="str">
            <v>ER_7050 - Productivity Initiative</v>
          </cell>
          <cell r="G896" t="str">
            <v>Productivity</v>
          </cell>
          <cell r="H896" t="str">
            <v>Productivity Subfunction</v>
          </cell>
          <cell r="I896" t="str">
            <v>Other Capital Function</v>
          </cell>
          <cell r="J896" t="str">
            <v>No Driver</v>
          </cell>
          <cell r="K896" t="str">
            <v>SRV_CD</v>
          </cell>
          <cell r="L896" t="str">
            <v>JUR_AA</v>
          </cell>
          <cell r="M896" t="str">
            <v>General 12yr 389 / 393-395 / 397-398</v>
          </cell>
          <cell r="N896" t="str">
            <v>True</v>
          </cell>
          <cell r="O896" t="str">
            <v>Inactive</v>
          </cell>
          <cell r="P896" t="str">
            <v>ORG_L08</v>
          </cell>
        </row>
        <row r="897">
          <cell r="A897" t="str">
            <v>BI_CS205</v>
          </cell>
          <cell r="B897" t="str">
            <v>CS205</v>
          </cell>
          <cell r="C897" t="str">
            <v>BI_CS205 - Rathdrum 230 Sub-Convert 230 to 2X2 Bus &amp; Bkrs</v>
          </cell>
          <cell r="D897" t="str">
            <v>ER_2100</v>
          </cell>
          <cell r="E897" t="str">
            <v>2100</v>
          </cell>
          <cell r="F897" t="str">
            <v>ER_2100 - Beacon-Rathdrum-Double Circuit 230kV</v>
          </cell>
          <cell r="G897" t="str">
            <v>Regular Capital - Pre Business Case</v>
          </cell>
          <cell r="H897" t="str">
            <v>No Subfunction</v>
          </cell>
          <cell r="I897" t="str">
            <v>No Function</v>
          </cell>
          <cell r="J897" t="str">
            <v>No Driver</v>
          </cell>
          <cell r="K897" t="str">
            <v>SRV_ED</v>
          </cell>
          <cell r="L897" t="str">
            <v>JUR_AN</v>
          </cell>
          <cell r="M897" t="str">
            <v>Elec Transmission 350-359</v>
          </cell>
          <cell r="N897" t="str">
            <v>True</v>
          </cell>
          <cell r="O897" t="str">
            <v>Inactive</v>
          </cell>
          <cell r="P897" t="str">
            <v>ORG_F08</v>
          </cell>
        </row>
        <row r="898">
          <cell r="A898" t="str">
            <v>BI_CS206</v>
          </cell>
          <cell r="B898" t="str">
            <v>CS206</v>
          </cell>
          <cell r="C898" t="str">
            <v>BI_CS206 - Rathdrum 230 Sub: Generatoin Dropping Ras</v>
          </cell>
          <cell r="D898" t="str">
            <v>ER_2101</v>
          </cell>
          <cell r="E898" t="str">
            <v>2101</v>
          </cell>
          <cell r="F898" t="str">
            <v>ER_2101 - Noxon/Cabinet-Generation RAS</v>
          </cell>
          <cell r="G898" t="str">
            <v>Regular Capital - Pre Business Case</v>
          </cell>
          <cell r="H898" t="str">
            <v>No Subfunction</v>
          </cell>
          <cell r="I898" t="str">
            <v>No Function</v>
          </cell>
          <cell r="J898" t="str">
            <v>No Driver</v>
          </cell>
          <cell r="K898" t="str">
            <v>SRV_ED</v>
          </cell>
          <cell r="L898" t="str">
            <v>JUR_AN</v>
          </cell>
          <cell r="M898" t="str">
            <v>Elec Transmission 350-359</v>
          </cell>
          <cell r="N898" t="str">
            <v>True</v>
          </cell>
          <cell r="O898" t="str">
            <v>Inactive</v>
          </cell>
          <cell r="P898" t="str">
            <v>ORG_F08</v>
          </cell>
        </row>
        <row r="899">
          <cell r="A899" t="str">
            <v>BI_CS207</v>
          </cell>
          <cell r="B899" t="str">
            <v>CS207</v>
          </cell>
          <cell r="C899" t="str">
            <v>BI_CS207 - Pleasant View Sub - Add Capacity</v>
          </cell>
          <cell r="D899" t="str">
            <v>ER_2274</v>
          </cell>
          <cell r="E899" t="str">
            <v>2274</v>
          </cell>
          <cell r="F899" t="str">
            <v>ER_2274 - New Substations</v>
          </cell>
          <cell r="G899" t="str">
            <v>Substation - New Distribution Station Capacity Program</v>
          </cell>
          <cell r="H899" t="str">
            <v>T&amp;D Engineering</v>
          </cell>
          <cell r="I899" t="str">
            <v>T&amp;D</v>
          </cell>
          <cell r="J899" t="str">
            <v>Performance &amp; Capacity</v>
          </cell>
          <cell r="K899" t="str">
            <v>SRV_ED</v>
          </cell>
          <cell r="L899" t="str">
            <v>JUR_WA</v>
          </cell>
          <cell r="M899" t="str">
            <v>Elec Distribution 360-373</v>
          </cell>
          <cell r="N899" t="str">
            <v>True</v>
          </cell>
          <cell r="O899" t="str">
            <v>Active</v>
          </cell>
          <cell r="P899" t="str">
            <v>ORG_M08</v>
          </cell>
        </row>
        <row r="900">
          <cell r="A900" t="str">
            <v>BI_CS208</v>
          </cell>
          <cell r="B900" t="str">
            <v>CS208</v>
          </cell>
          <cell r="C900" t="str">
            <v>BI_CS208 - Post Falls Sub - Station Rebuild</v>
          </cell>
          <cell r="D900" t="str">
            <v>ER_2204</v>
          </cell>
          <cell r="E900" t="str">
            <v>2204</v>
          </cell>
          <cell r="F900" t="str">
            <v>ER_2204 - Substation Rebuilds</v>
          </cell>
          <cell r="G900" t="str">
            <v>Substation - Station Rebuilds Program</v>
          </cell>
          <cell r="H900" t="str">
            <v>T&amp;D Engineering</v>
          </cell>
          <cell r="I900" t="str">
            <v>T&amp;D</v>
          </cell>
          <cell r="J900" t="str">
            <v>Asset Condition</v>
          </cell>
          <cell r="K900" t="str">
            <v>SRV_ED</v>
          </cell>
          <cell r="L900" t="str">
            <v>JUR_ID</v>
          </cell>
          <cell r="M900" t="str">
            <v>Elec Distribution 360-373</v>
          </cell>
          <cell r="N900" t="str">
            <v>True</v>
          </cell>
          <cell r="O900" t="str">
            <v>Active</v>
          </cell>
          <cell r="P900" t="str">
            <v>ORG_M08</v>
          </cell>
        </row>
        <row r="901">
          <cell r="A901" t="str">
            <v>BI_CS387</v>
          </cell>
          <cell r="B901" t="str">
            <v>CS387</v>
          </cell>
          <cell r="C901" t="str">
            <v>BI_CS387 - Appleway115-13 - inc capxfmr 2 to 30 &amp; add fdr 6</v>
          </cell>
          <cell r="D901" t="str">
            <v>ER_2306</v>
          </cell>
          <cell r="E901" t="str">
            <v>2306</v>
          </cell>
          <cell r="F901" t="str">
            <v>ER_2306 - Appleway Sub - Rebuild</v>
          </cell>
          <cell r="G901" t="str">
            <v>Substation - Station Rebuilds Program</v>
          </cell>
          <cell r="H901" t="str">
            <v>T&amp;D Engineering</v>
          </cell>
          <cell r="I901" t="str">
            <v>T&amp;D</v>
          </cell>
          <cell r="J901" t="str">
            <v>Asset Condition</v>
          </cell>
          <cell r="K901" t="str">
            <v>SRV_ED</v>
          </cell>
          <cell r="L901" t="str">
            <v>JUR_ID</v>
          </cell>
          <cell r="M901" t="str">
            <v>Elec Distribution 360-373</v>
          </cell>
          <cell r="N901" t="str">
            <v>True</v>
          </cell>
          <cell r="O901" t="str">
            <v>Inactive</v>
          </cell>
          <cell r="P901" t="str">
            <v>ORG_M08</v>
          </cell>
        </row>
        <row r="902">
          <cell r="A902" t="str">
            <v>BI_CS390</v>
          </cell>
          <cell r="B902" t="str">
            <v>CS390</v>
          </cell>
          <cell r="C902" t="str">
            <v>BI_CS390 - Prairie 115Sub-Instl Load Brk 13Kv B Tie Sw Upgd</v>
          </cell>
          <cell r="D902" t="str">
            <v>ER_2259</v>
          </cell>
          <cell r="E902" t="str">
            <v>2259</v>
          </cell>
          <cell r="F902" t="str">
            <v>ER_2259 - Prairie-B Tie &amp; Meter</v>
          </cell>
          <cell r="G902" t="str">
            <v>Regular Capital - Pre Business Case</v>
          </cell>
          <cell r="H902" t="str">
            <v>No Subfunction</v>
          </cell>
          <cell r="I902" t="str">
            <v>No Function</v>
          </cell>
          <cell r="J902" t="str">
            <v>No Driver</v>
          </cell>
          <cell r="K902" t="str">
            <v>SRV_ED</v>
          </cell>
          <cell r="L902" t="str">
            <v>JUR_ID</v>
          </cell>
          <cell r="M902" t="str">
            <v>Elec Distribution 360-373</v>
          </cell>
          <cell r="N902" t="str">
            <v>True</v>
          </cell>
          <cell r="O902" t="str">
            <v>Inactive</v>
          </cell>
          <cell r="P902" t="str">
            <v>ORG_F08</v>
          </cell>
        </row>
        <row r="903">
          <cell r="A903" t="str">
            <v>BI_CS401</v>
          </cell>
          <cell r="B903" t="str">
            <v>CS401</v>
          </cell>
          <cell r="C903" t="str">
            <v>BI_CS401 - Avondale 115 Kv Sub Construct New</v>
          </cell>
          <cell r="D903" t="str">
            <v>ER_2270</v>
          </cell>
          <cell r="E903" t="str">
            <v>2270</v>
          </cell>
          <cell r="F903" t="str">
            <v>ER_2270 - Avondale 115 Sub</v>
          </cell>
          <cell r="G903" t="str">
            <v>Regular Capital - Pre Business Case</v>
          </cell>
          <cell r="H903" t="str">
            <v>No Subfunction</v>
          </cell>
          <cell r="I903" t="str">
            <v>No Function</v>
          </cell>
          <cell r="J903" t="str">
            <v>No Driver</v>
          </cell>
          <cell r="K903" t="str">
            <v>SRV_ED</v>
          </cell>
          <cell r="L903" t="str">
            <v>JUR_ID</v>
          </cell>
          <cell r="M903" t="str">
            <v>Elec Distribution 360-373</v>
          </cell>
          <cell r="N903" t="str">
            <v>True</v>
          </cell>
          <cell r="O903" t="str">
            <v>Inactive</v>
          </cell>
          <cell r="P903" t="str">
            <v>ORG_F08</v>
          </cell>
        </row>
        <row r="904">
          <cell r="A904" t="str">
            <v>BI_CS402</v>
          </cell>
          <cell r="B904" t="str">
            <v>CS402</v>
          </cell>
          <cell r="C904" t="str">
            <v>BI_CS402 - Ramsey 115 Sw Stat - Inst 45 Mvar Cap</v>
          </cell>
          <cell r="D904" t="str">
            <v>ER_2240</v>
          </cell>
          <cell r="E904" t="str">
            <v>2240</v>
          </cell>
          <cell r="F904" t="str">
            <v>ER_2240 - Ramsey 115 Switching Station</v>
          </cell>
          <cell r="G904" t="str">
            <v>Regular Capital - Pre Business Case</v>
          </cell>
          <cell r="H904" t="str">
            <v>No Subfunction</v>
          </cell>
          <cell r="I904" t="str">
            <v>No Function</v>
          </cell>
          <cell r="J904" t="str">
            <v>No Driver</v>
          </cell>
          <cell r="K904" t="str">
            <v>SRV_ED</v>
          </cell>
          <cell r="L904" t="str">
            <v>JUR_ID</v>
          </cell>
          <cell r="M904" t="str">
            <v>Elec Transmission 350-359</v>
          </cell>
          <cell r="N904" t="str">
            <v>True</v>
          </cell>
          <cell r="O904" t="str">
            <v>Inactive</v>
          </cell>
          <cell r="P904" t="str">
            <v>ORG_F08</v>
          </cell>
        </row>
        <row r="905">
          <cell r="A905" t="str">
            <v>BI_CS500</v>
          </cell>
          <cell r="B905" t="str">
            <v>CS500</v>
          </cell>
          <cell r="C905" t="str">
            <v>BI_CS500 - Idaho Rd 115-13kV Sub-New Const</v>
          </cell>
          <cell r="D905" t="str">
            <v>ER_2307</v>
          </cell>
          <cell r="E905" t="str">
            <v>2307</v>
          </cell>
          <cell r="F905" t="str">
            <v>ER_2307 - Idaho Road Sub</v>
          </cell>
          <cell r="G905" t="str">
            <v>Regular Capital - Pre Business Case</v>
          </cell>
          <cell r="H905" t="str">
            <v>No Subfunction</v>
          </cell>
          <cell r="I905" t="str">
            <v>No Function</v>
          </cell>
          <cell r="J905" t="str">
            <v>No Driver</v>
          </cell>
          <cell r="K905" t="str">
            <v>SRV_ED</v>
          </cell>
          <cell r="L905" t="str">
            <v>JUR_ID</v>
          </cell>
          <cell r="M905" t="str">
            <v>Elec Distribution 360-373</v>
          </cell>
          <cell r="N905" t="str">
            <v>True</v>
          </cell>
          <cell r="O905" t="str">
            <v>Inactive</v>
          </cell>
          <cell r="P905" t="str">
            <v>ORG_M08</v>
          </cell>
        </row>
        <row r="906">
          <cell r="A906" t="str">
            <v>BI_CS501</v>
          </cell>
          <cell r="B906" t="str">
            <v>CS501</v>
          </cell>
          <cell r="C906" t="str">
            <v>BI_CS501 - Pine Cr 230 Sub-Upgr Relays Benewah Ln Pos</v>
          </cell>
          <cell r="D906" t="str">
            <v>ER_2105</v>
          </cell>
          <cell r="E906" t="str">
            <v>2105</v>
          </cell>
          <cell r="F906" t="str">
            <v>ER_2105 - Benewah-Shawnee 230 kV Construction</v>
          </cell>
          <cell r="G906" t="str">
            <v>Regular Capital - Pre Business Case</v>
          </cell>
          <cell r="H906" t="str">
            <v>No Subfunction</v>
          </cell>
          <cell r="I906" t="str">
            <v>No Function</v>
          </cell>
          <cell r="J906" t="str">
            <v>No Driver</v>
          </cell>
          <cell r="K906" t="str">
            <v>SRV_ED</v>
          </cell>
          <cell r="L906" t="str">
            <v>JUR_AN</v>
          </cell>
          <cell r="M906" t="str">
            <v>Elec Transmission 350-359</v>
          </cell>
          <cell r="N906" t="str">
            <v>True</v>
          </cell>
          <cell r="O906" t="str">
            <v>Inactive</v>
          </cell>
          <cell r="P906" t="str">
            <v>ORG_F08</v>
          </cell>
        </row>
        <row r="907">
          <cell r="A907" t="str">
            <v>BI_CS502</v>
          </cell>
          <cell r="B907" t="str">
            <v>CS502</v>
          </cell>
          <cell r="C907" t="str">
            <v>BI_CS502 - Rathdrum 231 - Replace Breaker - Grid Mod</v>
          </cell>
          <cell r="D907" t="str">
            <v>ER_2599</v>
          </cell>
          <cell r="E907" t="str">
            <v>2599</v>
          </cell>
          <cell r="F907" t="str">
            <v>ER_2599 - Grid Mod Automation</v>
          </cell>
          <cell r="G907" t="str">
            <v>Distribution Grid Modernization</v>
          </cell>
          <cell r="H907" t="str">
            <v>T&amp;D Operations</v>
          </cell>
          <cell r="I907" t="str">
            <v>T&amp;D</v>
          </cell>
          <cell r="J907" t="str">
            <v>Asset Condition</v>
          </cell>
          <cell r="K907" t="str">
            <v>SRV_ED</v>
          </cell>
          <cell r="L907" t="str">
            <v>JUR_WA</v>
          </cell>
          <cell r="M907" t="str">
            <v>Elec Distribution 360-373</v>
          </cell>
          <cell r="N907" t="str">
            <v>True</v>
          </cell>
          <cell r="O907" t="str">
            <v>Inactive</v>
          </cell>
          <cell r="P907" t="str">
            <v>ORG_M08</v>
          </cell>
        </row>
        <row r="908">
          <cell r="A908" t="str">
            <v>BI_CS503</v>
          </cell>
          <cell r="B908" t="str">
            <v>CS503</v>
          </cell>
          <cell r="C908" t="str">
            <v>BI_CS503 - Huetter - Expand Sub - Add Capacity</v>
          </cell>
          <cell r="D908" t="str">
            <v>ER_2204</v>
          </cell>
          <cell r="E908" t="str">
            <v>2204</v>
          </cell>
          <cell r="F908" t="str">
            <v>ER_2204 - Substation Rebuilds</v>
          </cell>
          <cell r="G908" t="str">
            <v>Substation - Station Rebuilds Program</v>
          </cell>
          <cell r="H908" t="str">
            <v>T&amp;D Engineering</v>
          </cell>
          <cell r="I908" t="str">
            <v>T&amp;D</v>
          </cell>
          <cell r="J908" t="str">
            <v>Asset Condition</v>
          </cell>
          <cell r="K908" t="str">
            <v>SRV_ED</v>
          </cell>
          <cell r="L908" t="str">
            <v>JUR_AN</v>
          </cell>
          <cell r="M908" t="str">
            <v>Elec Distribution 360-373</v>
          </cell>
          <cell r="N908" t="str">
            <v>True</v>
          </cell>
          <cell r="O908" t="str">
            <v>Active</v>
          </cell>
          <cell r="P908" t="str">
            <v>ORG_M08</v>
          </cell>
        </row>
        <row r="909">
          <cell r="A909" t="str">
            <v>BI_CS600</v>
          </cell>
          <cell r="B909" t="str">
            <v>CS600</v>
          </cell>
          <cell r="C909" t="str">
            <v>BI_CS600 - Dalton - Rebuild Sub - Add Capacity</v>
          </cell>
          <cell r="D909" t="str">
            <v>ER_2274</v>
          </cell>
          <cell r="E909" t="str">
            <v>2274</v>
          </cell>
          <cell r="F909" t="str">
            <v>ER_2274 - New Substations</v>
          </cell>
          <cell r="G909" t="str">
            <v>Substation - New Distribution Station Capacity Program</v>
          </cell>
          <cell r="H909" t="str">
            <v>T&amp;D Engineering</v>
          </cell>
          <cell r="I909" t="str">
            <v>T&amp;D</v>
          </cell>
          <cell r="J909" t="str">
            <v>Performance &amp; Capacity</v>
          </cell>
          <cell r="K909" t="str">
            <v>SRV_ED</v>
          </cell>
          <cell r="L909" t="str">
            <v>JUR_ID</v>
          </cell>
          <cell r="M909" t="str">
            <v>Elec Transmission 350-359</v>
          </cell>
          <cell r="N909" t="str">
            <v>True</v>
          </cell>
          <cell r="O909" t="str">
            <v>Active</v>
          </cell>
          <cell r="P909" t="str">
            <v>ORG_M08</v>
          </cell>
        </row>
        <row r="910">
          <cell r="A910" t="str">
            <v>BI_CS602</v>
          </cell>
          <cell r="B910" t="str">
            <v>CS602</v>
          </cell>
          <cell r="C910" t="str">
            <v>BI_CS602 - Spirit Lk 115-13kV Sub-Inc Xfmr Capacity</v>
          </cell>
          <cell r="D910" t="str">
            <v>ER_2338</v>
          </cell>
          <cell r="E910" t="str">
            <v>2338</v>
          </cell>
          <cell r="F910" t="str">
            <v>ER_2338 - Spirit Lake 115 Sub - Increase Xfmr Capacity</v>
          </cell>
          <cell r="G910" t="str">
            <v>Regular Capital - Pre Business Case</v>
          </cell>
          <cell r="H910" t="str">
            <v>No Subfunction</v>
          </cell>
          <cell r="I910" t="str">
            <v>No Function</v>
          </cell>
          <cell r="J910" t="str">
            <v>No Driver</v>
          </cell>
          <cell r="K910" t="str">
            <v>SRV_ED</v>
          </cell>
          <cell r="L910" t="str">
            <v>JUR_ID</v>
          </cell>
          <cell r="M910" t="str">
            <v>Elec Distribution 360-373</v>
          </cell>
          <cell r="N910" t="str">
            <v>True</v>
          </cell>
          <cell r="O910" t="str">
            <v>Inactive</v>
          </cell>
          <cell r="P910" t="str">
            <v>ORG_F08</v>
          </cell>
        </row>
        <row r="911">
          <cell r="A911" t="str">
            <v>BI_CS645</v>
          </cell>
          <cell r="B911" t="str">
            <v>CS645</v>
          </cell>
          <cell r="C911" t="str">
            <v>BI_CS645 - Allpeway 115 Sub - Purchase Contigious Property</v>
          </cell>
          <cell r="D911" t="str">
            <v>ER_2271</v>
          </cell>
          <cell r="E911" t="str">
            <v>2271</v>
          </cell>
          <cell r="F911" t="str">
            <v>ER_2271 - Appleway-Purchase Property</v>
          </cell>
          <cell r="G911" t="str">
            <v>Regular Capital - Pre Business Case</v>
          </cell>
          <cell r="H911" t="str">
            <v>No Subfunction</v>
          </cell>
          <cell r="I911" t="str">
            <v>No Function</v>
          </cell>
          <cell r="J911" t="str">
            <v>No Driver</v>
          </cell>
          <cell r="K911" t="str">
            <v>SRV_ED</v>
          </cell>
          <cell r="L911" t="str">
            <v>JUR_ID</v>
          </cell>
          <cell r="M911" t="str">
            <v>Elec Distribution 360-373</v>
          </cell>
          <cell r="N911" t="str">
            <v>False</v>
          </cell>
          <cell r="O911" t="str">
            <v>Inactive</v>
          </cell>
          <cell r="P911" t="str">
            <v>ORG_F08</v>
          </cell>
        </row>
        <row r="912">
          <cell r="A912" t="str">
            <v>BI_CS695</v>
          </cell>
          <cell r="B912" t="str">
            <v>CS695</v>
          </cell>
          <cell r="C912" t="str">
            <v>BI_CS695 - Sunshine 13kV Substation:Incr Capacity</v>
          </cell>
          <cell r="D912" t="str">
            <v>ER_2434</v>
          </cell>
          <cell r="E912" t="str">
            <v>2434</v>
          </cell>
          <cell r="F912" t="str">
            <v>ER_2434 - Sunshine 113kV Substation-Incr Capacity</v>
          </cell>
          <cell r="G912" t="str">
            <v>Regular Capital - Pre Business Case</v>
          </cell>
          <cell r="H912" t="str">
            <v>No Subfunction</v>
          </cell>
          <cell r="I912" t="str">
            <v>No Function</v>
          </cell>
          <cell r="J912" t="str">
            <v>No Driver</v>
          </cell>
          <cell r="K912" t="str">
            <v>SRV_ED</v>
          </cell>
          <cell r="L912" t="str">
            <v>JUR_ID</v>
          </cell>
          <cell r="M912" t="str">
            <v>Elec Distribution 360-373</v>
          </cell>
          <cell r="N912" t="str">
            <v>True</v>
          </cell>
          <cell r="O912" t="str">
            <v>Inactive</v>
          </cell>
          <cell r="P912" t="str">
            <v>ORG_M08</v>
          </cell>
        </row>
        <row r="913">
          <cell r="A913" t="str">
            <v>BI_CS801</v>
          </cell>
          <cell r="B913" t="str">
            <v>CS801</v>
          </cell>
          <cell r="C913" t="str">
            <v>BI_CS801 - Ogara Switching Station - Rebuild (Substation)</v>
          </cell>
          <cell r="D913" t="str">
            <v>ER_2204</v>
          </cell>
          <cell r="E913" t="str">
            <v>2204</v>
          </cell>
          <cell r="F913" t="str">
            <v>ER_2204 - Substation Rebuilds</v>
          </cell>
          <cell r="G913" t="str">
            <v>Substation - Station Rebuilds Program</v>
          </cell>
          <cell r="H913" t="str">
            <v>T&amp;D Engineering</v>
          </cell>
          <cell r="I913" t="str">
            <v>T&amp;D</v>
          </cell>
          <cell r="J913" t="str">
            <v>Asset Condition</v>
          </cell>
          <cell r="K913" t="str">
            <v>SRV_ED</v>
          </cell>
          <cell r="L913" t="str">
            <v>JUR_AN</v>
          </cell>
          <cell r="M913" t="str">
            <v>Elec Distribution 360-373</v>
          </cell>
          <cell r="N913" t="str">
            <v>True</v>
          </cell>
          <cell r="O913" t="str">
            <v>Active</v>
          </cell>
          <cell r="P913" t="str">
            <v>ORG_M08</v>
          </cell>
        </row>
        <row r="914">
          <cell r="A914" t="str">
            <v>BI_CS802</v>
          </cell>
          <cell r="B914" t="str">
            <v>CS802</v>
          </cell>
          <cell r="C914" t="str">
            <v>BI_CS802 - Spokane-CDA 115 kV Line Relay Upgrades</v>
          </cell>
          <cell r="D914" t="str">
            <v>ER_2217</v>
          </cell>
          <cell r="E914" t="str">
            <v>2217</v>
          </cell>
          <cell r="F914" t="str">
            <v>ER_2217 - Spokane-CDA 115 kV Line Relay Upgrades</v>
          </cell>
          <cell r="G914" t="str">
            <v>Distribution System Enhancements</v>
          </cell>
          <cell r="H914" t="str">
            <v>T&amp;D Engineering</v>
          </cell>
          <cell r="I914" t="str">
            <v>T&amp;D</v>
          </cell>
          <cell r="J914" t="str">
            <v>Performance &amp; Capacity</v>
          </cell>
          <cell r="K914" t="str">
            <v>SRV_ED</v>
          </cell>
          <cell r="L914" t="str">
            <v>JUR_AN</v>
          </cell>
          <cell r="M914" t="str">
            <v>Elec Transmission 350-359</v>
          </cell>
          <cell r="N914" t="str">
            <v>True</v>
          </cell>
          <cell r="O914" t="str">
            <v>Active</v>
          </cell>
          <cell r="P914" t="str">
            <v>ORG_M08</v>
          </cell>
        </row>
        <row r="915">
          <cell r="A915" t="str">
            <v>BI_CS803</v>
          </cell>
          <cell r="B915" t="str">
            <v>CS803</v>
          </cell>
          <cell r="C915" t="str">
            <v>BI_CS803 - Mission New 115kV Tap &amp; Arrester</v>
          </cell>
          <cell r="D915" t="str">
            <v>ER_2556</v>
          </cell>
          <cell r="E915" t="str">
            <v>2556</v>
          </cell>
          <cell r="F915" t="str">
            <v>ER_2556 - CDA-Pine Creek 115kV Transmission Line: Rebuild</v>
          </cell>
          <cell r="G915" t="str">
            <v>Transmission Construction - Compliance</v>
          </cell>
          <cell r="H915" t="str">
            <v>T&amp;D Engineering</v>
          </cell>
          <cell r="I915" t="str">
            <v>T&amp;D</v>
          </cell>
          <cell r="J915" t="str">
            <v>Mandatory &amp; Compliance</v>
          </cell>
          <cell r="K915" t="str">
            <v>SRV_ED</v>
          </cell>
          <cell r="L915" t="str">
            <v>JUR_AN</v>
          </cell>
          <cell r="M915" t="str">
            <v>Elec Transmission 350-359</v>
          </cell>
          <cell r="N915" t="str">
            <v>True</v>
          </cell>
          <cell r="O915" t="str">
            <v>Active</v>
          </cell>
          <cell r="P915" t="str">
            <v>ORG_M08</v>
          </cell>
        </row>
        <row r="916">
          <cell r="A916" t="str">
            <v>BI_CS804</v>
          </cell>
          <cell r="B916" t="str">
            <v>CS804</v>
          </cell>
          <cell r="C916" t="str">
            <v>BI_CS804 - Hern Sub - Retire &amp; Salvage</v>
          </cell>
          <cell r="D916" t="str">
            <v>ER_2204</v>
          </cell>
          <cell r="E916" t="str">
            <v>2204</v>
          </cell>
          <cell r="F916" t="str">
            <v>ER_2204 - Substation Rebuilds</v>
          </cell>
          <cell r="G916" t="str">
            <v>Substation - Station Rebuilds Program</v>
          </cell>
          <cell r="H916" t="str">
            <v>T&amp;D Engineering</v>
          </cell>
          <cell r="I916" t="str">
            <v>T&amp;D</v>
          </cell>
          <cell r="J916" t="str">
            <v>Asset Condition</v>
          </cell>
          <cell r="K916" t="str">
            <v>SRV_ED</v>
          </cell>
          <cell r="L916" t="str">
            <v>JUR_ID</v>
          </cell>
          <cell r="M916" t="str">
            <v>Elec Distribution 360-373</v>
          </cell>
          <cell r="N916" t="str">
            <v>True</v>
          </cell>
          <cell r="O916" t="str">
            <v>Active</v>
          </cell>
          <cell r="P916" t="str">
            <v>ORG_M08</v>
          </cell>
        </row>
        <row r="917">
          <cell r="A917" t="str">
            <v>BI_CS882</v>
          </cell>
          <cell r="B917" t="str">
            <v>CS882</v>
          </cell>
          <cell r="C917" t="str">
            <v>BI_CS882 - Rathdrum 115 Sub-Add 2nd Xfmr &amp; New Feeder</v>
          </cell>
          <cell r="D917" t="str">
            <v>ER_2362</v>
          </cell>
          <cell r="E917" t="str">
            <v>2362</v>
          </cell>
          <cell r="F917" t="str">
            <v>ER_2362 - Rathdrum 233 - Construct Feeder</v>
          </cell>
          <cell r="G917" t="str">
            <v>Regular Capital - Pre Business Case</v>
          </cell>
          <cell r="H917" t="str">
            <v>No Subfunction</v>
          </cell>
          <cell r="I917" t="str">
            <v>No Function</v>
          </cell>
          <cell r="J917" t="str">
            <v>No Driver</v>
          </cell>
          <cell r="K917" t="str">
            <v>SRV_ED</v>
          </cell>
          <cell r="L917" t="str">
            <v>JUR_ID</v>
          </cell>
          <cell r="M917" t="str">
            <v>Elec Distribution 360-373</v>
          </cell>
          <cell r="N917" t="str">
            <v>True</v>
          </cell>
          <cell r="O917" t="str">
            <v>Inactive</v>
          </cell>
          <cell r="P917" t="str">
            <v>ORG_M08</v>
          </cell>
        </row>
        <row r="918">
          <cell r="A918" t="str">
            <v>BI_CS883</v>
          </cell>
          <cell r="B918" t="str">
            <v>CS883</v>
          </cell>
          <cell r="C918" t="str">
            <v>BI_CS883 - Prarie Sub - New Drain and Swale</v>
          </cell>
          <cell r="D918" t="str">
            <v>ER_2275</v>
          </cell>
          <cell r="E918" t="str">
            <v>2275</v>
          </cell>
          <cell r="F918" t="str">
            <v>ER_2275 - System - Rock/Fence Restore</v>
          </cell>
          <cell r="G918" t="str">
            <v>Substation - New Distribution Station Capacity Program</v>
          </cell>
          <cell r="H918" t="str">
            <v>T&amp;D Engineering</v>
          </cell>
          <cell r="I918" t="str">
            <v>T&amp;D</v>
          </cell>
          <cell r="J918" t="str">
            <v>Performance &amp; Capacity</v>
          </cell>
          <cell r="K918" t="str">
            <v>SRV_ED</v>
          </cell>
          <cell r="L918" t="str">
            <v>JUR_AN</v>
          </cell>
          <cell r="M918" t="str">
            <v>Elec Distribution 360-373</v>
          </cell>
          <cell r="N918" t="str">
            <v>False</v>
          </cell>
          <cell r="O918" t="str">
            <v>Inactive</v>
          </cell>
          <cell r="P918" t="str">
            <v>ORG_M08</v>
          </cell>
        </row>
        <row r="919">
          <cell r="A919" t="str">
            <v>BI_CS900</v>
          </cell>
          <cell r="B919" t="str">
            <v>CS900</v>
          </cell>
          <cell r="C919" t="str">
            <v>BI_CS900 - Carlin Bay Sub - Property</v>
          </cell>
          <cell r="D919" t="str">
            <v>ER_2480</v>
          </cell>
          <cell r="E919" t="str">
            <v>2480</v>
          </cell>
          <cell r="F919" t="str">
            <v>ER_2480 - Carlin Bay Substation</v>
          </cell>
          <cell r="G919" t="str">
            <v>Transmission - Performance &amp; Capacity</v>
          </cell>
          <cell r="H919" t="str">
            <v>T&amp;D Engineering</v>
          </cell>
          <cell r="I919" t="str">
            <v>T&amp;D</v>
          </cell>
          <cell r="J919" t="str">
            <v>Performance &amp; Capacity</v>
          </cell>
          <cell r="K919" t="str">
            <v>SRV_ED</v>
          </cell>
          <cell r="L919" t="str">
            <v>JUR_ID</v>
          </cell>
          <cell r="M919" t="str">
            <v>Elec Distribution 360-373</v>
          </cell>
          <cell r="N919" t="str">
            <v>False</v>
          </cell>
          <cell r="O919" t="str">
            <v>Inactive</v>
          </cell>
          <cell r="P919" t="str">
            <v>ORG_M08</v>
          </cell>
        </row>
        <row r="920">
          <cell r="A920" t="str">
            <v>BI_CS901</v>
          </cell>
          <cell r="B920" t="str">
            <v>CS901</v>
          </cell>
          <cell r="C920" t="str">
            <v>BI_CS901 - Canfield Substation - New (Substation)</v>
          </cell>
          <cell r="D920" t="str">
            <v>ER_2274</v>
          </cell>
          <cell r="E920" t="str">
            <v>2274</v>
          </cell>
          <cell r="F920" t="str">
            <v>ER_2274 - New Substations</v>
          </cell>
          <cell r="G920" t="str">
            <v>Substation - New Distribution Station Capacity Program</v>
          </cell>
          <cell r="H920" t="str">
            <v>T&amp;D Engineering</v>
          </cell>
          <cell r="I920" t="str">
            <v>T&amp;D</v>
          </cell>
          <cell r="J920" t="str">
            <v>Performance &amp; Capacity</v>
          </cell>
          <cell r="K920" t="str">
            <v>SRV_ED</v>
          </cell>
          <cell r="L920" t="str">
            <v>JUR_AN</v>
          </cell>
          <cell r="M920" t="str">
            <v>Elec Transmission 350-359</v>
          </cell>
          <cell r="N920" t="str">
            <v>True</v>
          </cell>
          <cell r="O920" t="str">
            <v>Active</v>
          </cell>
          <cell r="P920" t="str">
            <v>ORG_M08</v>
          </cell>
        </row>
        <row r="921">
          <cell r="A921" t="str">
            <v>BI_CS902</v>
          </cell>
          <cell r="B921" t="str">
            <v>CS902</v>
          </cell>
          <cell r="C921" t="str">
            <v>BI_CS902 - Poleline 115kV Substation (Sub)</v>
          </cell>
          <cell r="D921" t="str">
            <v>ER_2204</v>
          </cell>
          <cell r="E921" t="str">
            <v>2204</v>
          </cell>
          <cell r="F921" t="str">
            <v>ER_2204 - Substation Rebuilds</v>
          </cell>
          <cell r="G921" t="str">
            <v>Substation - Station Rebuilds Program</v>
          </cell>
          <cell r="H921" t="str">
            <v>T&amp;D Engineering</v>
          </cell>
          <cell r="I921" t="str">
            <v>T&amp;D</v>
          </cell>
          <cell r="J921" t="str">
            <v>Asset Condition</v>
          </cell>
          <cell r="K921" t="str">
            <v>SRV_ED</v>
          </cell>
          <cell r="L921" t="str">
            <v>JUR_ID</v>
          </cell>
          <cell r="M921" t="str">
            <v>Elec Distribution 360-373</v>
          </cell>
          <cell r="N921" t="str">
            <v>True</v>
          </cell>
          <cell r="O921" t="str">
            <v>Active</v>
          </cell>
          <cell r="P921" t="str">
            <v>ORG_M08</v>
          </cell>
        </row>
        <row r="922">
          <cell r="A922" t="str">
            <v>BI_CSG16</v>
          </cell>
          <cell r="B922" t="str">
            <v>CSG16</v>
          </cell>
          <cell r="C922" t="str">
            <v>BI_CSG16 - Replace Deteriorated Gas System - Sandpoint</v>
          </cell>
          <cell r="D922" t="str">
            <v>ER_3001</v>
          </cell>
          <cell r="E922" t="str">
            <v>3001</v>
          </cell>
          <cell r="F922" t="str">
            <v>ER_3001 - Replace Deteriorating Gas System</v>
          </cell>
          <cell r="G922" t="str">
            <v>Gas Deteriorated Steel Pipe Replacement Program</v>
          </cell>
          <cell r="H922" t="str">
            <v>Gas Subfunction</v>
          </cell>
          <cell r="I922" t="str">
            <v>Gas</v>
          </cell>
          <cell r="J922" t="str">
            <v>Asset Condition</v>
          </cell>
          <cell r="K922" t="str">
            <v>SRV_GD</v>
          </cell>
          <cell r="L922" t="str">
            <v>JUR_ID</v>
          </cell>
          <cell r="M922" t="str">
            <v>Gas Distribution 374-387</v>
          </cell>
          <cell r="N922" t="str">
            <v>False</v>
          </cell>
          <cell r="O922" t="str">
            <v>Active</v>
          </cell>
          <cell r="P922" t="str">
            <v>ORG_J53</v>
          </cell>
        </row>
        <row r="923">
          <cell r="A923" t="str">
            <v>BI_CSG24</v>
          </cell>
          <cell r="B923" t="str">
            <v>CSG24</v>
          </cell>
          <cell r="C923" t="str">
            <v>BI_CSG24 - Industrial Gas Customers-Minor Blanket</v>
          </cell>
          <cell r="D923" t="str">
            <v>ER_1052</v>
          </cell>
          <cell r="E923" t="str">
            <v>1052</v>
          </cell>
          <cell r="F923" t="str">
            <v>ER_1052 - Industrial Gas Customer Minor Blanket</v>
          </cell>
          <cell r="G923" t="str">
            <v>New Revenue - Growth</v>
          </cell>
          <cell r="H923" t="str">
            <v>Growth Subfunction</v>
          </cell>
          <cell r="I923" t="str">
            <v>Growth</v>
          </cell>
          <cell r="J923" t="str">
            <v>Customer Requested</v>
          </cell>
          <cell r="K923" t="str">
            <v>SRV_GD</v>
          </cell>
          <cell r="L923" t="str">
            <v>JUR_AA</v>
          </cell>
          <cell r="M923" t="str">
            <v>Gas Distribution 374-387</v>
          </cell>
          <cell r="N923" t="str">
            <v>False</v>
          </cell>
          <cell r="O923" t="str">
            <v>Inactive</v>
          </cell>
          <cell r="P923" t="str">
            <v>ORG_J53</v>
          </cell>
        </row>
        <row r="924">
          <cell r="A924" t="str">
            <v>BI_CSX54</v>
          </cell>
          <cell r="B924" t="str">
            <v>CSX54</v>
          </cell>
          <cell r="C924" t="str">
            <v>BI_CSX54 - CS2 ARO</v>
          </cell>
          <cell r="D924" t="str">
            <v>ER_7500</v>
          </cell>
          <cell r="E924" t="str">
            <v>7500</v>
          </cell>
          <cell r="F924" t="str">
            <v>ER_7500 - FAS 143 ARO</v>
          </cell>
          <cell r="G924" t="str">
            <v>FAS 143 ARO</v>
          </cell>
          <cell r="H924" t="str">
            <v>Outside Regular Capital</v>
          </cell>
          <cell r="I924" t="str">
            <v>Outside Regular Capital Subfunction</v>
          </cell>
          <cell r="J924" t="str">
            <v>No Driver</v>
          </cell>
          <cell r="K924" t="str">
            <v>SRV_ZZ</v>
          </cell>
          <cell r="L924" t="str">
            <v>JUR_AA</v>
          </cell>
          <cell r="M924" t="str">
            <v>Other Elec Production / Turbines 340-346</v>
          </cell>
          <cell r="N924" t="str">
            <v>False</v>
          </cell>
          <cell r="O924" t="str">
            <v>Inactive</v>
          </cell>
          <cell r="P924" t="str">
            <v>ORG_X54</v>
          </cell>
        </row>
        <row r="925">
          <cell r="A925" t="str">
            <v>BI_CT000</v>
          </cell>
          <cell r="B925" t="str">
            <v>CT000</v>
          </cell>
          <cell r="C925" t="str">
            <v>BI_CT000 - Carlin Bay Substation - New (Transmission)</v>
          </cell>
          <cell r="D925" t="str">
            <v>ER_2480</v>
          </cell>
          <cell r="E925" t="str">
            <v>2480</v>
          </cell>
          <cell r="F925" t="str">
            <v>ER_2480 - Carlin Bay Substation</v>
          </cell>
          <cell r="G925" t="str">
            <v>Transmission - Performance &amp; Capacity</v>
          </cell>
          <cell r="H925" t="str">
            <v>T&amp;D Engineering</v>
          </cell>
          <cell r="I925" t="str">
            <v>T&amp;D</v>
          </cell>
          <cell r="J925" t="str">
            <v>Performance &amp; Capacity</v>
          </cell>
          <cell r="K925" t="str">
            <v>SRV_ED</v>
          </cell>
          <cell r="L925" t="str">
            <v>JUR_AN</v>
          </cell>
          <cell r="M925" t="str">
            <v>Elec Transmission 350-359</v>
          </cell>
          <cell r="N925" t="str">
            <v>True</v>
          </cell>
          <cell r="O925" t="str">
            <v>Active</v>
          </cell>
          <cell r="P925" t="str">
            <v>ORG_L08</v>
          </cell>
        </row>
        <row r="926">
          <cell r="A926" t="str">
            <v>BI_CT001</v>
          </cell>
          <cell r="B926" t="str">
            <v>CT001</v>
          </cell>
          <cell r="C926" t="str">
            <v>BI_CT001 - RAT Protection System Upgrades for PRC-002 (Trans)</v>
          </cell>
          <cell r="D926" t="str">
            <v>ER_2608</v>
          </cell>
          <cell r="E926" t="str">
            <v>2608</v>
          </cell>
          <cell r="F926" t="str">
            <v>ER_2608 - Protection System Upgrades for PRC-002</v>
          </cell>
          <cell r="G926" t="str">
            <v>Protection System Upgrade for PRC-002</v>
          </cell>
          <cell r="H926" t="str">
            <v>T&amp;D Engineering</v>
          </cell>
          <cell r="I926" t="str">
            <v>T&amp;D</v>
          </cell>
          <cell r="J926" t="str">
            <v>Mandatory &amp; Compliance</v>
          </cell>
          <cell r="K926" t="str">
            <v>SRV_ED</v>
          </cell>
          <cell r="L926" t="str">
            <v>JUR_AN</v>
          </cell>
          <cell r="M926" t="str">
            <v>Elec Transmission 350-359</v>
          </cell>
          <cell r="N926" t="str">
            <v>True</v>
          </cell>
          <cell r="O926" t="str">
            <v>Active</v>
          </cell>
          <cell r="P926" t="str">
            <v>ORG_L08</v>
          </cell>
        </row>
        <row r="927">
          <cell r="A927" t="str">
            <v>BI_CT002</v>
          </cell>
          <cell r="B927" t="str">
            <v>CT002</v>
          </cell>
          <cell r="C927" t="str">
            <v>BI_CT002 - KEC Rim Rock Substation Integration (Transmission)</v>
          </cell>
          <cell r="D927" t="str">
            <v>ER_2626</v>
          </cell>
          <cell r="E927" t="str">
            <v>2626</v>
          </cell>
          <cell r="F927" t="str">
            <v>ER_2626 - KEC Rim Rock Substation Integration</v>
          </cell>
          <cell r="G927" t="str">
            <v>Transmission Construction - Compliance</v>
          </cell>
          <cell r="H927" t="str">
            <v>T&amp;D Engineering</v>
          </cell>
          <cell r="I927" t="str">
            <v>T&amp;D</v>
          </cell>
          <cell r="J927" t="str">
            <v>Mandatory &amp; Compliance</v>
          </cell>
          <cell r="K927" t="str">
            <v>SRV_ED</v>
          </cell>
          <cell r="L927" t="str">
            <v>JUR_AN</v>
          </cell>
          <cell r="M927" t="str">
            <v>Elec Transmission 350-359</v>
          </cell>
          <cell r="N927" t="str">
            <v>True</v>
          </cell>
          <cell r="O927" t="str">
            <v>Active</v>
          </cell>
          <cell r="P927" t="str">
            <v>ORG_L08</v>
          </cell>
        </row>
        <row r="928">
          <cell r="A928" t="str">
            <v>BI_CT101</v>
          </cell>
          <cell r="B928" t="str">
            <v>CT101</v>
          </cell>
          <cell r="C928" t="str">
            <v>BI_CT101 - Burke-Thompson A&amp;B 115kV Transmission Rebuld Proj</v>
          </cell>
          <cell r="D928" t="str">
            <v>ER_2550</v>
          </cell>
          <cell r="E928" t="str">
            <v>2550</v>
          </cell>
          <cell r="F928" t="str">
            <v>ER_2550 - Burke-Thompson A&amp;B 115kV Transmission Rebuld Proj</v>
          </cell>
          <cell r="G928" t="str">
            <v>Transmission Major Rebuild - Asset Condition</v>
          </cell>
          <cell r="H928" t="str">
            <v>T&amp;D Engineering</v>
          </cell>
          <cell r="I928" t="str">
            <v>T&amp;D</v>
          </cell>
          <cell r="J928" t="str">
            <v>Asset Condition</v>
          </cell>
          <cell r="K928" t="str">
            <v>SRV_ED</v>
          </cell>
          <cell r="L928" t="str">
            <v>JUR_AN</v>
          </cell>
          <cell r="M928" t="str">
            <v>Elec Transmission 350-359</v>
          </cell>
          <cell r="N928" t="str">
            <v>True</v>
          </cell>
          <cell r="O928" t="str">
            <v>Active</v>
          </cell>
          <cell r="P928" t="str">
            <v>ORG_L08</v>
          </cell>
        </row>
        <row r="929">
          <cell r="A929" t="str">
            <v>BI_CT102</v>
          </cell>
          <cell r="B929" t="str">
            <v>CT102</v>
          </cell>
          <cell r="C929" t="str">
            <v>BI_CT102 - Lancaster Sub: 230kV Transm Interconnection Proj</v>
          </cell>
          <cell r="D929" t="str">
            <v>ER_7050</v>
          </cell>
          <cell r="E929" t="str">
            <v>7050</v>
          </cell>
          <cell r="F929" t="str">
            <v>ER_7050 - Productivity Initiative</v>
          </cell>
          <cell r="G929" t="str">
            <v>Productivity</v>
          </cell>
          <cell r="H929" t="str">
            <v>Productivity Subfunction</v>
          </cell>
          <cell r="I929" t="str">
            <v>Other Capital Function</v>
          </cell>
          <cell r="J929" t="str">
            <v>No Driver</v>
          </cell>
          <cell r="K929" t="str">
            <v>SRV_ED</v>
          </cell>
          <cell r="L929" t="str">
            <v>JUR_WA</v>
          </cell>
          <cell r="M929" t="str">
            <v>General 12yr 389 / 393-395 / 397-398</v>
          </cell>
          <cell r="N929" t="str">
            <v>True</v>
          </cell>
          <cell r="O929" t="str">
            <v>Inactive</v>
          </cell>
          <cell r="P929" t="str">
            <v>ORG_L08</v>
          </cell>
        </row>
        <row r="930">
          <cell r="A930" t="str">
            <v>BI_CT103</v>
          </cell>
          <cell r="B930" t="str">
            <v>CT103</v>
          </cell>
          <cell r="C930" t="str">
            <v>BI_CT103 - Rathdrum Sub - Reconfigure 115kV to DBDB (Trans)</v>
          </cell>
          <cell r="D930" t="str">
            <v>ER_2204</v>
          </cell>
          <cell r="E930" t="str">
            <v>2204</v>
          </cell>
          <cell r="F930" t="str">
            <v>ER_2204 - Substation Rebuilds</v>
          </cell>
          <cell r="G930" t="str">
            <v>Substation - Station Rebuilds Program</v>
          </cell>
          <cell r="H930" t="str">
            <v>T&amp;D Engineering</v>
          </cell>
          <cell r="I930" t="str">
            <v>T&amp;D</v>
          </cell>
          <cell r="J930" t="str">
            <v>Asset Condition</v>
          </cell>
          <cell r="K930" t="str">
            <v>SRV_ED</v>
          </cell>
          <cell r="L930" t="str">
            <v>JUR_AN</v>
          </cell>
          <cell r="M930" t="str">
            <v>Elec Distribution 360-373</v>
          </cell>
          <cell r="N930" t="str">
            <v>True</v>
          </cell>
          <cell r="O930" t="str">
            <v>Active</v>
          </cell>
          <cell r="P930" t="str">
            <v>ORG_L08</v>
          </cell>
        </row>
        <row r="931">
          <cell r="A931" t="str">
            <v>BI_CT104</v>
          </cell>
          <cell r="B931" t="str">
            <v>CT104</v>
          </cell>
          <cell r="C931" t="str">
            <v>BI_CT104 - Poleline Substation: 115kV Transmission Integration</v>
          </cell>
          <cell r="D931" t="str">
            <v>ER_2204</v>
          </cell>
          <cell r="E931" t="str">
            <v>2204</v>
          </cell>
          <cell r="F931" t="str">
            <v>ER_2204 - Substation Rebuilds</v>
          </cell>
          <cell r="G931" t="str">
            <v>Substation - Station Rebuilds Program</v>
          </cell>
          <cell r="H931" t="str">
            <v>T&amp;D Engineering</v>
          </cell>
          <cell r="I931" t="str">
            <v>T&amp;D</v>
          </cell>
          <cell r="J931" t="str">
            <v>Asset Condition</v>
          </cell>
          <cell r="K931" t="str">
            <v>SRV_ED</v>
          </cell>
          <cell r="L931" t="str">
            <v>JUR_AN</v>
          </cell>
          <cell r="M931" t="str">
            <v>Elec Transmission 350-359</v>
          </cell>
          <cell r="N931" t="str">
            <v>True</v>
          </cell>
          <cell r="O931" t="str">
            <v>Active</v>
          </cell>
          <cell r="P931" t="str">
            <v>ORG_L08</v>
          </cell>
        </row>
        <row r="932">
          <cell r="A932" t="str">
            <v>BI_CT108</v>
          </cell>
          <cell r="B932" t="str">
            <v>CT108</v>
          </cell>
          <cell r="C932" t="str">
            <v>BI_CT108 - Cust Driven Transm Interconnects:KEC Julia St. Sub</v>
          </cell>
          <cell r="D932" t="str">
            <v>ER_2070</v>
          </cell>
          <cell r="E932" t="str">
            <v>2070</v>
          </cell>
          <cell r="F932" t="str">
            <v>ER_2070 - Trans/Dist/Sub Reimbursable Projects</v>
          </cell>
          <cell r="G932" t="str">
            <v>T&amp;D Reimbursable</v>
          </cell>
          <cell r="H932" t="str">
            <v>T&amp;D Engineering</v>
          </cell>
          <cell r="I932" t="str">
            <v>T&amp;D</v>
          </cell>
          <cell r="J932" t="str">
            <v>Customer Requested</v>
          </cell>
          <cell r="K932" t="str">
            <v>SRV_ED</v>
          </cell>
          <cell r="L932" t="str">
            <v>JUR_AN</v>
          </cell>
          <cell r="M932" t="str">
            <v>Elec Transmission 350-359</v>
          </cell>
          <cell r="N932" t="str">
            <v>True</v>
          </cell>
          <cell r="O932" t="str">
            <v>Inactive</v>
          </cell>
          <cell r="P932" t="str">
            <v>ORG_L08</v>
          </cell>
        </row>
        <row r="933">
          <cell r="A933" t="str">
            <v>BI_CT109</v>
          </cell>
          <cell r="B933" t="str">
            <v>CT109</v>
          </cell>
          <cell r="C933" t="str">
            <v>BI_CT109 - APL-RAT Lancaster Roundabout Relocation</v>
          </cell>
          <cell r="D933" t="str">
            <v>ER_2070</v>
          </cell>
          <cell r="E933" t="str">
            <v>2070</v>
          </cell>
          <cell r="F933" t="str">
            <v>ER_2070 - Trans/Dist/Sub Reimbursable Projects</v>
          </cell>
          <cell r="G933" t="str">
            <v>T&amp;D Reimbursable</v>
          </cell>
          <cell r="H933" t="str">
            <v>T&amp;D Engineering</v>
          </cell>
          <cell r="I933" t="str">
            <v>T&amp;D</v>
          </cell>
          <cell r="J933" t="str">
            <v>Customer Requested</v>
          </cell>
          <cell r="K933" t="str">
            <v>SRV_ED</v>
          </cell>
          <cell r="L933" t="str">
            <v>JUR_AN</v>
          </cell>
          <cell r="M933" t="str">
            <v>Elec Transmission 350-359</v>
          </cell>
          <cell r="N933" t="str">
            <v>True</v>
          </cell>
          <cell r="O933" t="str">
            <v>Active</v>
          </cell>
          <cell r="P933" t="str">
            <v>ORG_L08</v>
          </cell>
        </row>
        <row r="934">
          <cell r="A934" t="str">
            <v>BI_CT200</v>
          </cell>
          <cell r="B934" t="str">
            <v>CT200</v>
          </cell>
          <cell r="C934" t="str">
            <v>BI_CT200 - Blue Creek 115kV Sub Rebuild - Transmiss Integrate</v>
          </cell>
          <cell r="D934" t="str">
            <v>ER_2546</v>
          </cell>
          <cell r="E934" t="str">
            <v>2546</v>
          </cell>
          <cell r="F934" t="str">
            <v>ER_2546 - Blue Creek 115 kV - Rebuild</v>
          </cell>
          <cell r="G934" t="str">
            <v>Substation - Station Rebuilds Program</v>
          </cell>
          <cell r="H934" t="str">
            <v>T&amp;D Engineering</v>
          </cell>
          <cell r="I934" t="str">
            <v>T&amp;D</v>
          </cell>
          <cell r="J934" t="str">
            <v>Asset Condition</v>
          </cell>
          <cell r="K934" t="str">
            <v>SRV_ED</v>
          </cell>
          <cell r="L934" t="str">
            <v>JUR_AN</v>
          </cell>
          <cell r="M934" t="str">
            <v>Elec Distribution 360-373</v>
          </cell>
          <cell r="N934" t="str">
            <v>True</v>
          </cell>
          <cell r="O934" t="str">
            <v>Inactive</v>
          </cell>
          <cell r="P934" t="str">
            <v>ORG_L08</v>
          </cell>
        </row>
        <row r="935">
          <cell r="A935" t="str">
            <v>BI_CT201</v>
          </cell>
          <cell r="B935" t="str">
            <v>CT201</v>
          </cell>
          <cell r="C935" t="str">
            <v>BI_CT201 - Benewah-Pine Creek 230 Kv:Minor Rebuild</v>
          </cell>
          <cell r="D935" t="str">
            <v>ER_2057</v>
          </cell>
          <cell r="E935" t="str">
            <v>2057</v>
          </cell>
          <cell r="F935" t="str">
            <v>ER_2057 - Transmission Minor Rebuild</v>
          </cell>
          <cell r="G935" t="str">
            <v>Transmission - Minor Rebuild</v>
          </cell>
          <cell r="H935" t="str">
            <v>T&amp;D Engineering</v>
          </cell>
          <cell r="I935" t="str">
            <v>T&amp;D</v>
          </cell>
          <cell r="J935" t="str">
            <v>Asset Condition</v>
          </cell>
          <cell r="K935" t="str">
            <v>SRV_ED</v>
          </cell>
          <cell r="L935" t="str">
            <v>JUR_AN</v>
          </cell>
          <cell r="M935" t="str">
            <v>Elec Transmission 350-359</v>
          </cell>
          <cell r="N935" t="str">
            <v>False</v>
          </cell>
          <cell r="O935" t="str">
            <v>Inactive</v>
          </cell>
          <cell r="P935" t="str">
            <v>ORG_L53</v>
          </cell>
        </row>
        <row r="936">
          <cell r="A936" t="str">
            <v>BI_CT202</v>
          </cell>
          <cell r="B936" t="str">
            <v>CT202</v>
          </cell>
          <cell r="C936" t="str">
            <v>BI_CT202 - Cabinet-Rathdrum 230kV Transmission Line: LiDAR</v>
          </cell>
          <cell r="D936" t="str">
            <v>ER_2560</v>
          </cell>
          <cell r="E936" t="str">
            <v>2560</v>
          </cell>
          <cell r="F936" t="str">
            <v>ER_2560 - Line Ratings Mitigation Project</v>
          </cell>
          <cell r="G936" t="str">
            <v>Transmission - NERC High Priority Mitigation</v>
          </cell>
          <cell r="H936" t="str">
            <v>T&amp;D Engineering</v>
          </cell>
          <cell r="I936" t="str">
            <v>T&amp;D</v>
          </cell>
          <cell r="J936" t="str">
            <v>Mandatory &amp; Compliance</v>
          </cell>
          <cell r="K936" t="str">
            <v>SRV_ED</v>
          </cell>
          <cell r="L936" t="str">
            <v>JUR_AN</v>
          </cell>
          <cell r="M936" t="str">
            <v>Elec Transmission 350-359</v>
          </cell>
          <cell r="N936" t="str">
            <v>True</v>
          </cell>
          <cell r="O936" t="str">
            <v>Inactive</v>
          </cell>
          <cell r="P936" t="str">
            <v>ORG_L08</v>
          </cell>
        </row>
        <row r="937">
          <cell r="A937" t="str">
            <v>BI_CT203</v>
          </cell>
          <cell r="B937" t="str">
            <v>CT203</v>
          </cell>
          <cell r="C937" t="str">
            <v>BI_CT203 - Benewah-Pine Creek 230kV Transmission Line: LiDAR</v>
          </cell>
          <cell r="D937" t="str">
            <v>ER_2560</v>
          </cell>
          <cell r="E937" t="str">
            <v>2560</v>
          </cell>
          <cell r="F937" t="str">
            <v>ER_2560 - Line Ratings Mitigation Project</v>
          </cell>
          <cell r="G937" t="str">
            <v>Transmission - NERC High Priority Mitigation</v>
          </cell>
          <cell r="H937" t="str">
            <v>T&amp;D Engineering</v>
          </cell>
          <cell r="I937" t="str">
            <v>T&amp;D</v>
          </cell>
          <cell r="J937" t="str">
            <v>Mandatory &amp; Compliance</v>
          </cell>
          <cell r="K937" t="str">
            <v>SRV_ED</v>
          </cell>
          <cell r="L937" t="str">
            <v>JUR_AN</v>
          </cell>
          <cell r="M937" t="str">
            <v>Elec Transmission 350-359</v>
          </cell>
          <cell r="N937" t="str">
            <v>True</v>
          </cell>
          <cell r="O937" t="str">
            <v>Inactive</v>
          </cell>
          <cell r="P937" t="str">
            <v>ORG_L08</v>
          </cell>
        </row>
        <row r="938">
          <cell r="A938" t="str">
            <v>BI_CT204</v>
          </cell>
          <cell r="B938" t="str">
            <v>CT204</v>
          </cell>
          <cell r="C938" t="str">
            <v>BI_CT204 - Carlin Bay Sub - Trans Integ</v>
          </cell>
          <cell r="D938" t="str">
            <v>ER_2274</v>
          </cell>
          <cell r="E938" t="str">
            <v>2274</v>
          </cell>
          <cell r="F938" t="str">
            <v>ER_2274 - New Substations</v>
          </cell>
          <cell r="G938" t="str">
            <v>Substation - New Distribution Station Capacity Program</v>
          </cell>
          <cell r="H938" t="str">
            <v>T&amp;D Engineering</v>
          </cell>
          <cell r="I938" t="str">
            <v>T&amp;D</v>
          </cell>
          <cell r="J938" t="str">
            <v>Performance &amp; Capacity</v>
          </cell>
          <cell r="K938" t="str">
            <v>SRV_ED</v>
          </cell>
          <cell r="L938" t="str">
            <v>JUR_AN</v>
          </cell>
          <cell r="M938" t="str">
            <v>Elec Transmission 350-359</v>
          </cell>
          <cell r="N938" t="str">
            <v>True</v>
          </cell>
          <cell r="O938" t="str">
            <v>Active</v>
          </cell>
          <cell r="P938" t="str">
            <v>ORG_L08</v>
          </cell>
        </row>
        <row r="939">
          <cell r="A939" t="str">
            <v>BI_CT205</v>
          </cell>
          <cell r="B939" t="str">
            <v>CT205</v>
          </cell>
          <cell r="C939" t="str">
            <v>BI_CT205 - Post Falls Sub - Station Rebuild</v>
          </cell>
          <cell r="D939" t="str">
            <v>ER_2204</v>
          </cell>
          <cell r="E939" t="str">
            <v>2204</v>
          </cell>
          <cell r="F939" t="str">
            <v>ER_2204 - Substation Rebuilds</v>
          </cell>
          <cell r="G939" t="str">
            <v>Substation - Station Rebuilds Program</v>
          </cell>
          <cell r="H939" t="str">
            <v>T&amp;D Engineering</v>
          </cell>
          <cell r="I939" t="str">
            <v>T&amp;D</v>
          </cell>
          <cell r="J939" t="str">
            <v>Asset Condition</v>
          </cell>
          <cell r="K939" t="str">
            <v>SRV_ED</v>
          </cell>
          <cell r="L939" t="str">
            <v>JUR_AN</v>
          </cell>
          <cell r="M939" t="str">
            <v>Elec Transmission 350-359</v>
          </cell>
          <cell r="N939" t="str">
            <v>True</v>
          </cell>
          <cell r="O939" t="str">
            <v>Active</v>
          </cell>
          <cell r="P939" t="str">
            <v>ORG_L08</v>
          </cell>
        </row>
        <row r="940">
          <cell r="A940" t="str">
            <v>BI_CT206</v>
          </cell>
          <cell r="B940" t="str">
            <v>CT206</v>
          </cell>
          <cell r="C940" t="str">
            <v>BI_CT206 - PF-RAM Relocation at Poleline Rd Extension</v>
          </cell>
          <cell r="D940" t="str">
            <v>ER_2070</v>
          </cell>
          <cell r="E940" t="str">
            <v>2070</v>
          </cell>
          <cell r="F940" t="str">
            <v>ER_2070 - Trans/Dist/Sub Reimbursable Projects</v>
          </cell>
          <cell r="G940" t="str">
            <v>T&amp;D Reimbursable</v>
          </cell>
          <cell r="H940" t="str">
            <v>T&amp;D Engineering</v>
          </cell>
          <cell r="I940" t="str">
            <v>T&amp;D</v>
          </cell>
          <cell r="J940" t="str">
            <v>Customer Requested</v>
          </cell>
          <cell r="K940" t="str">
            <v>SRV_ED</v>
          </cell>
          <cell r="L940" t="str">
            <v>JUR_AN</v>
          </cell>
          <cell r="M940" t="str">
            <v>Elec Transmission 350-359</v>
          </cell>
          <cell r="N940" t="str">
            <v>True</v>
          </cell>
          <cell r="O940" t="str">
            <v>Active</v>
          </cell>
          <cell r="P940" t="str">
            <v>ORG_L08</v>
          </cell>
        </row>
        <row r="941">
          <cell r="A941" t="str">
            <v>BI_CT300</v>
          </cell>
          <cell r="B941" t="str">
            <v>CT300</v>
          </cell>
          <cell r="C941" t="str">
            <v>BI_CT300 - CDA-Pine Creek 115kV Transmission Line: Rebuild</v>
          </cell>
          <cell r="D941" t="str">
            <v>ER_2556</v>
          </cell>
          <cell r="E941" t="str">
            <v>2556</v>
          </cell>
          <cell r="F941" t="str">
            <v>ER_2556 - CDA-Pine Creek 115kV Transmission Line: Rebuild</v>
          </cell>
          <cell r="G941" t="str">
            <v>Transmission Construction - Compliance</v>
          </cell>
          <cell r="H941" t="str">
            <v>T&amp;D Engineering</v>
          </cell>
          <cell r="I941" t="str">
            <v>T&amp;D</v>
          </cell>
          <cell r="J941" t="str">
            <v>Mandatory &amp; Compliance</v>
          </cell>
          <cell r="K941" t="str">
            <v>SRV_ED</v>
          </cell>
          <cell r="L941" t="str">
            <v>JUR_AN</v>
          </cell>
          <cell r="M941" t="str">
            <v>Elec Transmission 350-359</v>
          </cell>
          <cell r="N941" t="str">
            <v>True</v>
          </cell>
          <cell r="O941" t="str">
            <v>Active</v>
          </cell>
          <cell r="P941" t="str">
            <v>ORG_L08</v>
          </cell>
        </row>
        <row r="942">
          <cell r="A942" t="str">
            <v>BI_CT301</v>
          </cell>
          <cell r="B942" t="str">
            <v>CT301</v>
          </cell>
          <cell r="C942" t="str">
            <v>BI_CT301 - Oti-Pf 115 -- Replace Str 5/3</v>
          </cell>
          <cell r="D942" t="str">
            <v>ER_2266</v>
          </cell>
          <cell r="E942" t="str">
            <v>2266</v>
          </cell>
          <cell r="F942" t="str">
            <v>ER_2266 - Pleasant View 243-Ext Underground .7Mi</v>
          </cell>
          <cell r="G942" t="str">
            <v>Regular Capital - Pre Business Case</v>
          </cell>
          <cell r="H942" t="str">
            <v>No Subfunction</v>
          </cell>
          <cell r="I942" t="str">
            <v>No Function</v>
          </cell>
          <cell r="J942" t="str">
            <v>No Driver</v>
          </cell>
          <cell r="K942" t="str">
            <v>SRV_ED</v>
          </cell>
          <cell r="L942" t="str">
            <v>JUR_ID</v>
          </cell>
          <cell r="M942" t="str">
            <v>Elec Distribution 360-373</v>
          </cell>
          <cell r="N942" t="str">
            <v>False</v>
          </cell>
          <cell r="O942" t="str">
            <v>Inactive</v>
          </cell>
          <cell r="P942" t="str">
            <v>ORG_L08</v>
          </cell>
        </row>
        <row r="943">
          <cell r="A943" t="str">
            <v>BI_CT302</v>
          </cell>
          <cell r="B943" t="str">
            <v>CT302</v>
          </cell>
          <cell r="C943" t="str">
            <v>BI_CT302 - Ramsey-Rathdrum 115kV Reloc Project at Prairie Ave</v>
          </cell>
          <cell r="D943" t="str">
            <v>ER_2070</v>
          </cell>
          <cell r="E943" t="str">
            <v>2070</v>
          </cell>
          <cell r="F943" t="str">
            <v>ER_2070 - Trans/Dist/Sub Reimbursable Projects</v>
          </cell>
          <cell r="G943" t="str">
            <v>T&amp;D Reimbursable</v>
          </cell>
          <cell r="H943" t="str">
            <v>T&amp;D Engineering</v>
          </cell>
          <cell r="I943" t="str">
            <v>T&amp;D</v>
          </cell>
          <cell r="J943" t="str">
            <v>Customer Requested</v>
          </cell>
          <cell r="K943" t="str">
            <v>SRV_ED</v>
          </cell>
          <cell r="L943" t="str">
            <v>JUR_AN</v>
          </cell>
          <cell r="M943" t="str">
            <v>Elec Transmission 350-359</v>
          </cell>
          <cell r="N943" t="str">
            <v>True</v>
          </cell>
          <cell r="O943" t="str">
            <v>Inactive</v>
          </cell>
          <cell r="P943" t="str">
            <v>ORG_L08</v>
          </cell>
        </row>
        <row r="944">
          <cell r="A944" t="str">
            <v>BI_CT303</v>
          </cell>
          <cell r="B944" t="str">
            <v>CT303</v>
          </cell>
          <cell r="C944" t="str">
            <v>BI_CT303 - Customer Driven Tx Intercxns: KEC Beck Rd Sub</v>
          </cell>
          <cell r="D944" t="str">
            <v>ER_2070</v>
          </cell>
          <cell r="E944" t="str">
            <v>2070</v>
          </cell>
          <cell r="F944" t="str">
            <v>ER_2070 - Trans/Dist/Sub Reimbursable Projects</v>
          </cell>
          <cell r="G944" t="str">
            <v>T&amp;D Reimbursable</v>
          </cell>
          <cell r="H944" t="str">
            <v>T&amp;D Engineering</v>
          </cell>
          <cell r="I944" t="str">
            <v>T&amp;D</v>
          </cell>
          <cell r="J944" t="str">
            <v>Customer Requested</v>
          </cell>
          <cell r="K944" t="str">
            <v>SRV_ED</v>
          </cell>
          <cell r="L944" t="str">
            <v>JUR_AN</v>
          </cell>
          <cell r="M944" t="str">
            <v>Elec Transmission 350-359</v>
          </cell>
          <cell r="N944" t="str">
            <v>True</v>
          </cell>
          <cell r="O944" t="str">
            <v>Inactive</v>
          </cell>
          <cell r="P944" t="str">
            <v>ORG_L08</v>
          </cell>
        </row>
        <row r="945">
          <cell r="A945" t="str">
            <v>BI_CT304</v>
          </cell>
          <cell r="B945" t="str">
            <v>CT304</v>
          </cell>
          <cell r="C945" t="str">
            <v>BI_CT304 - Benewah-Pine Creek 115kV - Low Priority Rtgs Mit</v>
          </cell>
          <cell r="D945" t="str">
            <v>ER_2579</v>
          </cell>
          <cell r="E945" t="str">
            <v>2579</v>
          </cell>
          <cell r="F945" t="str">
            <v>ER_2579 - Low Priority Ratings Mitigation</v>
          </cell>
          <cell r="G945" t="str">
            <v>Transmission NERC Low-Risk Priority Lines Mitigation</v>
          </cell>
          <cell r="H945" t="str">
            <v>T&amp;D Engineering</v>
          </cell>
          <cell r="I945" t="str">
            <v>T&amp;D</v>
          </cell>
          <cell r="J945" t="str">
            <v>Mandatory &amp; Compliance</v>
          </cell>
          <cell r="K945" t="str">
            <v>SRV_ED</v>
          </cell>
          <cell r="L945" t="str">
            <v>JUR_AN</v>
          </cell>
          <cell r="M945" t="str">
            <v>Elec Transmission 350-359</v>
          </cell>
          <cell r="N945" t="str">
            <v>True</v>
          </cell>
          <cell r="O945" t="str">
            <v>Active</v>
          </cell>
          <cell r="P945" t="str">
            <v>ORG_L08</v>
          </cell>
        </row>
        <row r="946">
          <cell r="A946" t="str">
            <v>BI_CT305</v>
          </cell>
          <cell r="B946" t="str">
            <v>CT305</v>
          </cell>
          <cell r="C946" t="str">
            <v>BI_CT305 - Canfield Substation - New (Transmission)</v>
          </cell>
          <cell r="D946" t="str">
            <v>ER_2274</v>
          </cell>
          <cell r="E946" t="str">
            <v>2274</v>
          </cell>
          <cell r="F946" t="str">
            <v>ER_2274 - New Substations</v>
          </cell>
          <cell r="G946" t="str">
            <v>Substation - New Distribution Station Capacity Program</v>
          </cell>
          <cell r="H946" t="str">
            <v>T&amp;D Engineering</v>
          </cell>
          <cell r="I946" t="str">
            <v>T&amp;D</v>
          </cell>
          <cell r="J946" t="str">
            <v>Performance &amp; Capacity</v>
          </cell>
          <cell r="K946" t="str">
            <v>SRV_ED</v>
          </cell>
          <cell r="L946" t="str">
            <v>JUR_AN</v>
          </cell>
          <cell r="M946" t="str">
            <v>Elec Transmission 350-359</v>
          </cell>
          <cell r="N946" t="str">
            <v>True</v>
          </cell>
          <cell r="O946" t="str">
            <v>Active</v>
          </cell>
          <cell r="P946" t="str">
            <v>ORG_L08</v>
          </cell>
        </row>
        <row r="947">
          <cell r="A947" t="str">
            <v>BI_CT306</v>
          </cell>
          <cell r="B947" t="str">
            <v>CT306</v>
          </cell>
          <cell r="C947" t="str">
            <v>BI_CT306 - Huetter Substation: 115kV Transmission Integration</v>
          </cell>
          <cell r="D947" t="str">
            <v>ER_2204</v>
          </cell>
          <cell r="E947" t="str">
            <v>2204</v>
          </cell>
          <cell r="F947" t="str">
            <v>ER_2204 - Substation Rebuilds</v>
          </cell>
          <cell r="G947" t="str">
            <v>Substation - Station Rebuilds Program</v>
          </cell>
          <cell r="H947" t="str">
            <v>T&amp;D Engineering</v>
          </cell>
          <cell r="I947" t="str">
            <v>T&amp;D</v>
          </cell>
          <cell r="J947" t="str">
            <v>Asset Condition</v>
          </cell>
          <cell r="K947" t="str">
            <v>SRV_ED</v>
          </cell>
          <cell r="L947" t="str">
            <v>JUR_AN</v>
          </cell>
          <cell r="M947" t="str">
            <v>Elec Transmission 350-359</v>
          </cell>
          <cell r="N947" t="str">
            <v>True</v>
          </cell>
          <cell r="O947" t="str">
            <v>Active</v>
          </cell>
          <cell r="P947" t="str">
            <v>ORG_L08</v>
          </cell>
        </row>
        <row r="948">
          <cell r="A948" t="str">
            <v>BI_CT387</v>
          </cell>
          <cell r="B948" t="str">
            <v>CT387</v>
          </cell>
          <cell r="C948" t="str">
            <v>BI_CT387 - Appleway Substation 115kV Integration</v>
          </cell>
          <cell r="D948" t="str">
            <v>ER_2306</v>
          </cell>
          <cell r="E948" t="str">
            <v>2306</v>
          </cell>
          <cell r="F948" t="str">
            <v>ER_2306 - Appleway Sub - Rebuild</v>
          </cell>
          <cell r="G948" t="str">
            <v>Substation - Station Rebuilds Program</v>
          </cell>
          <cell r="H948" t="str">
            <v>T&amp;D Engineering</v>
          </cell>
          <cell r="I948" t="str">
            <v>T&amp;D</v>
          </cell>
          <cell r="J948" t="str">
            <v>Asset Condition</v>
          </cell>
          <cell r="K948" t="str">
            <v>SRV_ED</v>
          </cell>
          <cell r="L948" t="str">
            <v>JUR_ID</v>
          </cell>
          <cell r="M948" t="str">
            <v>Elec Distribution 360-373</v>
          </cell>
          <cell r="N948" t="str">
            <v>True</v>
          </cell>
          <cell r="O948" t="str">
            <v>Inactive</v>
          </cell>
          <cell r="P948" t="str">
            <v>ORG_L08</v>
          </cell>
        </row>
        <row r="949">
          <cell r="A949" t="str">
            <v>BI_CT396</v>
          </cell>
          <cell r="B949" t="str">
            <v>CT396</v>
          </cell>
          <cell r="C949" t="str">
            <v>BI_CT396 - Ramsey-Rathdrum #2 115 Kv: Reloc @ Govt Rd</v>
          </cell>
          <cell r="D949" t="str">
            <v>ER_2262</v>
          </cell>
          <cell r="E949" t="str">
            <v>2262</v>
          </cell>
          <cell r="F949" t="str">
            <v>ER_2262 - Gov't Way Relocation</v>
          </cell>
          <cell r="G949" t="str">
            <v>Regular Capital - Pre Business Case</v>
          </cell>
          <cell r="H949" t="str">
            <v>No Subfunction</v>
          </cell>
          <cell r="I949" t="str">
            <v>No Function</v>
          </cell>
          <cell r="J949" t="str">
            <v>No Driver</v>
          </cell>
          <cell r="K949" t="str">
            <v>SRV_ED</v>
          </cell>
          <cell r="L949" t="str">
            <v>JUR_ID</v>
          </cell>
          <cell r="M949" t="str">
            <v>Elec Transmission 350-359</v>
          </cell>
          <cell r="N949" t="str">
            <v>False</v>
          </cell>
          <cell r="O949" t="str">
            <v>Inactive</v>
          </cell>
          <cell r="P949" t="str">
            <v>ORG_L53</v>
          </cell>
        </row>
        <row r="950">
          <cell r="A950" t="str">
            <v>BI_CT401</v>
          </cell>
          <cell r="B950" t="str">
            <v>CT401</v>
          </cell>
          <cell r="C950" t="str">
            <v>BI_CT401 - Cda-Rathdrum 115Kv:Install Tap KEC Hayden Sub</v>
          </cell>
          <cell r="D950" t="str">
            <v>ER_1007</v>
          </cell>
          <cell r="E950" t="str">
            <v>1007</v>
          </cell>
          <cell r="F950" t="str">
            <v>ER_1007 - CdA-Rathdrum 115 Hayden Tap</v>
          </cell>
          <cell r="G950" t="str">
            <v>Regular Capital - Pre Business Case</v>
          </cell>
          <cell r="H950" t="str">
            <v>No Subfunction</v>
          </cell>
          <cell r="I950" t="str">
            <v>No Function</v>
          </cell>
          <cell r="J950" t="str">
            <v>No Driver</v>
          </cell>
          <cell r="K950" t="str">
            <v>SRV_ED</v>
          </cell>
          <cell r="L950" t="str">
            <v>JUR_ID</v>
          </cell>
          <cell r="M950" t="str">
            <v>Elec Transmission 350-359</v>
          </cell>
          <cell r="N950" t="str">
            <v>False</v>
          </cell>
          <cell r="O950" t="str">
            <v>Inactive</v>
          </cell>
          <cell r="P950" t="str">
            <v>ORG_L53</v>
          </cell>
        </row>
        <row r="951">
          <cell r="A951" t="str">
            <v>BI_CT410</v>
          </cell>
          <cell r="B951" t="str">
            <v>CT410</v>
          </cell>
          <cell r="C951" t="str">
            <v>BI_CT410 - Avondale 115-13 Kv Sub-Integrate Transmission</v>
          </cell>
          <cell r="D951" t="str">
            <v>ER_2270</v>
          </cell>
          <cell r="E951" t="str">
            <v>2270</v>
          </cell>
          <cell r="F951" t="str">
            <v>ER_2270 - Avondale 115 Sub</v>
          </cell>
          <cell r="G951" t="str">
            <v>Regular Capital - Pre Business Case</v>
          </cell>
          <cell r="H951" t="str">
            <v>No Subfunction</v>
          </cell>
          <cell r="I951" t="str">
            <v>No Function</v>
          </cell>
          <cell r="J951" t="str">
            <v>No Driver</v>
          </cell>
          <cell r="K951" t="str">
            <v>SRV_ED</v>
          </cell>
          <cell r="L951" t="str">
            <v>JUR_ID</v>
          </cell>
          <cell r="M951" t="str">
            <v>Elec Distribution 360-373</v>
          </cell>
          <cell r="N951" t="str">
            <v>True</v>
          </cell>
          <cell r="O951" t="str">
            <v>Inactive</v>
          </cell>
          <cell r="P951" t="str">
            <v>ORG_L53</v>
          </cell>
        </row>
        <row r="952">
          <cell r="A952" t="str">
            <v>BI_CT411</v>
          </cell>
          <cell r="B952" t="str">
            <v>CT411</v>
          </cell>
          <cell r="C952" t="str">
            <v>BI_CT411 - Burke-Pine Creek #3 115kV Relo at Lower Repository</v>
          </cell>
          <cell r="D952" t="str">
            <v>ER_2070</v>
          </cell>
          <cell r="E952" t="str">
            <v>2070</v>
          </cell>
          <cell r="F952" t="str">
            <v>ER_2070 - Trans/Dist/Sub Reimbursable Projects</v>
          </cell>
          <cell r="G952" t="str">
            <v>T&amp;D Reimbursable</v>
          </cell>
          <cell r="H952" t="str">
            <v>T&amp;D Engineering</v>
          </cell>
          <cell r="I952" t="str">
            <v>T&amp;D</v>
          </cell>
          <cell r="J952" t="str">
            <v>Customer Requested</v>
          </cell>
          <cell r="K952" t="str">
            <v>SRV_ED</v>
          </cell>
          <cell r="L952" t="str">
            <v>JUR_AN</v>
          </cell>
          <cell r="M952" t="str">
            <v>Elec Transmission 350-359</v>
          </cell>
          <cell r="N952" t="str">
            <v>False</v>
          </cell>
          <cell r="O952" t="str">
            <v>Inactive</v>
          </cell>
          <cell r="P952" t="str">
            <v>ORG_L08</v>
          </cell>
        </row>
        <row r="953">
          <cell r="A953" t="str">
            <v>BI_CT500</v>
          </cell>
          <cell r="B953" t="str">
            <v>CT500</v>
          </cell>
          <cell r="C953" t="str">
            <v>BI_CT500 - Ben-Pine Creek 230kV:Construct Double Circuit</v>
          </cell>
          <cell r="D953" t="str">
            <v>ER_2110</v>
          </cell>
          <cell r="E953" t="str">
            <v>2110</v>
          </cell>
          <cell r="F953" t="str">
            <v>ER_2110 - Benewah-Pinecreek Double Circuit 230kV</v>
          </cell>
          <cell r="G953" t="str">
            <v>Regular Capital - Pre Business Case</v>
          </cell>
          <cell r="H953" t="str">
            <v>No Subfunction</v>
          </cell>
          <cell r="I953" t="str">
            <v>No Function</v>
          </cell>
          <cell r="J953" t="str">
            <v>No Driver</v>
          </cell>
          <cell r="K953" t="str">
            <v>SRV_ED</v>
          </cell>
          <cell r="L953" t="str">
            <v>JUR_ID</v>
          </cell>
          <cell r="M953" t="str">
            <v>Elec Transmission 350-359</v>
          </cell>
          <cell r="N953" t="str">
            <v>True</v>
          </cell>
          <cell r="O953" t="str">
            <v>Inactive</v>
          </cell>
          <cell r="P953" t="str">
            <v>ORG_L08</v>
          </cell>
        </row>
        <row r="954">
          <cell r="A954" t="str">
            <v>BI_CT501</v>
          </cell>
          <cell r="B954" t="str">
            <v>CT501</v>
          </cell>
          <cell r="C954" t="str">
            <v>BI_CT501 - BEN-PCR (StMariesTap) 115kV-Low Prior RatngMitigat</v>
          </cell>
          <cell r="D954" t="str">
            <v>ER_2579</v>
          </cell>
          <cell r="E954" t="str">
            <v>2579</v>
          </cell>
          <cell r="F954" t="str">
            <v>ER_2579 - Low Priority Ratings Mitigation</v>
          </cell>
          <cell r="G954" t="str">
            <v>Transmission NERC Low-Risk Priority Lines Mitigation</v>
          </cell>
          <cell r="H954" t="str">
            <v>T&amp;D Engineering</v>
          </cell>
          <cell r="I954" t="str">
            <v>T&amp;D</v>
          </cell>
          <cell r="J954" t="str">
            <v>Mandatory &amp; Compliance</v>
          </cell>
          <cell r="K954" t="str">
            <v>SRV_ED</v>
          </cell>
          <cell r="L954" t="str">
            <v>JUR_AN</v>
          </cell>
          <cell r="M954" t="str">
            <v>Elec Transmission 350-359</v>
          </cell>
          <cell r="N954" t="str">
            <v>True</v>
          </cell>
          <cell r="O954" t="str">
            <v>Active</v>
          </cell>
          <cell r="P954" t="str">
            <v>ORG_L08</v>
          </cell>
        </row>
        <row r="955">
          <cell r="A955" t="str">
            <v>BI_CT622</v>
          </cell>
          <cell r="B955" t="str">
            <v>CT622</v>
          </cell>
          <cell r="C955" t="str">
            <v>BI_CT622 - CDA-Pine Creek 115kV:Minor Transmission Rebuild</v>
          </cell>
          <cell r="D955" t="str">
            <v>ER_2057</v>
          </cell>
          <cell r="E955" t="str">
            <v>2057</v>
          </cell>
          <cell r="F955" t="str">
            <v>ER_2057 - Transmission Minor Rebuild</v>
          </cell>
          <cell r="G955" t="str">
            <v>Transmission - Minor Rebuild</v>
          </cell>
          <cell r="H955" t="str">
            <v>T&amp;D Engineering</v>
          </cell>
          <cell r="I955" t="str">
            <v>T&amp;D</v>
          </cell>
          <cell r="J955" t="str">
            <v>Asset Condition</v>
          </cell>
          <cell r="K955" t="str">
            <v>SRV_ED</v>
          </cell>
          <cell r="L955" t="str">
            <v>JUR_AN</v>
          </cell>
          <cell r="M955" t="str">
            <v>Elec Transmission 350-359</v>
          </cell>
          <cell r="N955" t="str">
            <v>True</v>
          </cell>
          <cell r="O955" t="str">
            <v>Inactive</v>
          </cell>
          <cell r="P955" t="str">
            <v>ORG_L53</v>
          </cell>
        </row>
        <row r="956">
          <cell r="A956" t="str">
            <v>BI_CT646</v>
          </cell>
          <cell r="B956" t="str">
            <v>CT646</v>
          </cell>
          <cell r="C956" t="str">
            <v>BI_CT646 - Noxon-Pinecreek 230kV:Ready Fiber Optic</v>
          </cell>
          <cell r="D956" t="str">
            <v>ER_2113</v>
          </cell>
          <cell r="E956" t="str">
            <v>2113</v>
          </cell>
          <cell r="F956" t="str">
            <v>ER_2113 - Noxon-Pinecreek 230kV:Ready Fiber Optic</v>
          </cell>
          <cell r="G956" t="str">
            <v>Regular Capital - Pre Business Case</v>
          </cell>
          <cell r="H956" t="str">
            <v>No Subfunction</v>
          </cell>
          <cell r="I956" t="str">
            <v>No Function</v>
          </cell>
          <cell r="J956" t="str">
            <v>No Driver</v>
          </cell>
          <cell r="K956" t="str">
            <v>SRV_ED</v>
          </cell>
          <cell r="L956" t="str">
            <v>JUR_MT</v>
          </cell>
          <cell r="M956" t="str">
            <v>Elec Transmission 350-359</v>
          </cell>
          <cell r="N956" t="str">
            <v>True</v>
          </cell>
          <cell r="O956" t="str">
            <v>Inactive</v>
          </cell>
          <cell r="P956" t="str">
            <v>ORG_L08</v>
          </cell>
        </row>
        <row r="957">
          <cell r="A957" t="str">
            <v>BI_CT651</v>
          </cell>
          <cell r="B957" t="str">
            <v>CT651</v>
          </cell>
          <cell r="C957" t="str">
            <v>BI_CT651 - CdA-Rath 115kV:Install Vibration Dampers</v>
          </cell>
          <cell r="D957" t="str">
            <v>ER_2057</v>
          </cell>
          <cell r="E957" t="str">
            <v>2057</v>
          </cell>
          <cell r="F957" t="str">
            <v>ER_2057 - Transmission Minor Rebuild</v>
          </cell>
          <cell r="G957" t="str">
            <v>Transmission - Minor Rebuild</v>
          </cell>
          <cell r="H957" t="str">
            <v>T&amp;D Engineering</v>
          </cell>
          <cell r="I957" t="str">
            <v>T&amp;D</v>
          </cell>
          <cell r="J957" t="str">
            <v>Asset Condition</v>
          </cell>
          <cell r="K957" t="str">
            <v>SRV_ED</v>
          </cell>
          <cell r="L957" t="str">
            <v>JUR_AN</v>
          </cell>
          <cell r="M957" t="str">
            <v>Elec Transmission 350-359</v>
          </cell>
          <cell r="N957" t="str">
            <v>False</v>
          </cell>
          <cell r="O957" t="str">
            <v>Inactive</v>
          </cell>
          <cell r="P957" t="str">
            <v>ORG_L53</v>
          </cell>
        </row>
        <row r="958">
          <cell r="A958" t="str">
            <v>BI_CT700</v>
          </cell>
          <cell r="B958" t="str">
            <v>CT700</v>
          </cell>
          <cell r="C958" t="str">
            <v>BI_CT700 - CDA Transmission</v>
          </cell>
          <cell r="D958" t="str">
            <v>ER_2301</v>
          </cell>
          <cell r="E958" t="str">
            <v>2301</v>
          </cell>
          <cell r="F958" t="str">
            <v>ER_2301 - Tribal Permits and Settlements</v>
          </cell>
          <cell r="G958" t="str">
            <v>Tribal Permits &amp; Settlements</v>
          </cell>
          <cell r="H958" t="str">
            <v>Other Subfunction</v>
          </cell>
          <cell r="I958" t="str">
            <v>Other Function</v>
          </cell>
          <cell r="J958" t="str">
            <v>Mandatory &amp; Compliance</v>
          </cell>
          <cell r="K958" t="str">
            <v>SRV_ED</v>
          </cell>
          <cell r="L958" t="str">
            <v>JUR_AN</v>
          </cell>
          <cell r="M958" t="str">
            <v>Elec Transmission 350-359</v>
          </cell>
          <cell r="N958" t="str">
            <v>False</v>
          </cell>
          <cell r="O958" t="str">
            <v>Inactive</v>
          </cell>
          <cell r="P958" t="str">
            <v>ORG_A01</v>
          </cell>
        </row>
        <row r="959">
          <cell r="A959" t="str">
            <v>BI_CT77R</v>
          </cell>
          <cell r="B959" t="str">
            <v>CT77R</v>
          </cell>
          <cell r="C959" t="str">
            <v>BI_CT77R - Noxon-PC 230: Relocate at Zanetti Quarry</v>
          </cell>
          <cell r="D959" t="str">
            <v>ER_2070</v>
          </cell>
          <cell r="E959" t="str">
            <v>2070</v>
          </cell>
          <cell r="F959" t="str">
            <v>ER_2070 - Trans/Dist/Sub Reimbursable Projects</v>
          </cell>
          <cell r="G959" t="str">
            <v>T&amp;D Reimbursable</v>
          </cell>
          <cell r="H959" t="str">
            <v>T&amp;D Engineering</v>
          </cell>
          <cell r="I959" t="str">
            <v>T&amp;D</v>
          </cell>
          <cell r="J959" t="str">
            <v>Customer Requested</v>
          </cell>
          <cell r="K959" t="str">
            <v>SRV_ED</v>
          </cell>
          <cell r="L959" t="str">
            <v>JUR_AN</v>
          </cell>
          <cell r="M959" t="str">
            <v>Elec Transmission 350-359</v>
          </cell>
          <cell r="N959" t="str">
            <v>False</v>
          </cell>
          <cell r="O959" t="str">
            <v>Inactive</v>
          </cell>
          <cell r="P959" t="str">
            <v>ORG_L08</v>
          </cell>
        </row>
        <row r="960">
          <cell r="A960" t="str">
            <v>BI_CT800</v>
          </cell>
          <cell r="B960" t="str">
            <v>CT800</v>
          </cell>
          <cell r="C960" t="str">
            <v>BI_CT800 - Dalton Substation - Rebuild (Transmission)</v>
          </cell>
          <cell r="D960" t="str">
            <v>ER_2274</v>
          </cell>
          <cell r="E960" t="str">
            <v>2274</v>
          </cell>
          <cell r="F960" t="str">
            <v>ER_2274 - New Substations</v>
          </cell>
          <cell r="G960" t="str">
            <v>Substation - New Distribution Station Capacity Program</v>
          </cell>
          <cell r="H960" t="str">
            <v>T&amp;D Engineering</v>
          </cell>
          <cell r="I960" t="str">
            <v>T&amp;D</v>
          </cell>
          <cell r="J960" t="str">
            <v>Performance &amp; Capacity</v>
          </cell>
          <cell r="K960" t="str">
            <v>SRV_ED</v>
          </cell>
          <cell r="L960" t="str">
            <v>JUR_AN</v>
          </cell>
          <cell r="M960" t="str">
            <v>Elec Transmission 350-359</v>
          </cell>
          <cell r="N960" t="str">
            <v>True</v>
          </cell>
          <cell r="O960" t="str">
            <v>Active</v>
          </cell>
          <cell r="P960" t="str">
            <v>ORG_L08</v>
          </cell>
        </row>
        <row r="961">
          <cell r="A961" t="str">
            <v>BI_CT802</v>
          </cell>
          <cell r="B961" t="str">
            <v>CT802</v>
          </cell>
          <cell r="C961" t="str">
            <v>BI_CT802 - Meyer Road Wood to Steel</v>
          </cell>
          <cell r="D961" t="str">
            <v>ER_2452</v>
          </cell>
          <cell r="E961" t="str">
            <v>2452</v>
          </cell>
          <cell r="F961" t="str">
            <v>ER_2452 - Meyer Road Wood to Steel</v>
          </cell>
          <cell r="G961" t="str">
            <v>Regular Capital - Pre Business Case</v>
          </cell>
          <cell r="H961" t="str">
            <v>No Subfunction</v>
          </cell>
          <cell r="I961" t="str">
            <v>No Function</v>
          </cell>
          <cell r="J961" t="str">
            <v>No Driver</v>
          </cell>
          <cell r="K961" t="str">
            <v>SRV_ED</v>
          </cell>
          <cell r="L961" t="str">
            <v>JUR_ID</v>
          </cell>
          <cell r="M961" t="str">
            <v>Elec Transmission 350-359</v>
          </cell>
          <cell r="N961" t="str">
            <v>True</v>
          </cell>
          <cell r="O961" t="str">
            <v>Inactive</v>
          </cell>
          <cell r="P961" t="str">
            <v>ORG_L08</v>
          </cell>
        </row>
        <row r="962">
          <cell r="A962" t="str">
            <v>BI_CT803</v>
          </cell>
          <cell r="B962" t="str">
            <v>CT803</v>
          </cell>
          <cell r="C962" t="str">
            <v>BI_CT803 - Dower(KEC)-Post Falls 115:Air Switch Tie to PF-Ramsey</v>
          </cell>
          <cell r="D962" t="str">
            <v>ER_2070</v>
          </cell>
          <cell r="E962" t="str">
            <v>2070</v>
          </cell>
          <cell r="F962" t="str">
            <v>ER_2070 - Trans/Dist/Sub Reimbursable Projects</v>
          </cell>
          <cell r="G962" t="str">
            <v>T&amp;D Reimbursable</v>
          </cell>
          <cell r="H962" t="str">
            <v>T&amp;D Engineering</v>
          </cell>
          <cell r="I962" t="str">
            <v>T&amp;D</v>
          </cell>
          <cell r="J962" t="str">
            <v>Customer Requested</v>
          </cell>
          <cell r="K962" t="str">
            <v>SRV_ED</v>
          </cell>
          <cell r="L962" t="str">
            <v>JUR_AN</v>
          </cell>
          <cell r="M962" t="str">
            <v>Elec Transmission 350-359</v>
          </cell>
          <cell r="N962" t="str">
            <v>False</v>
          </cell>
          <cell r="O962" t="str">
            <v>Inactive</v>
          </cell>
          <cell r="P962" t="str">
            <v>ORG_L08</v>
          </cell>
        </row>
        <row r="963">
          <cell r="A963" t="str">
            <v>BI_CT804</v>
          </cell>
          <cell r="B963" t="str">
            <v>CT804</v>
          </cell>
          <cell r="C963" t="str">
            <v>BI_CT804 - Relo of Rathdrum Lines at Meyer and Boekel</v>
          </cell>
          <cell r="D963" t="str">
            <v>ER_2070</v>
          </cell>
          <cell r="E963" t="str">
            <v>2070</v>
          </cell>
          <cell r="F963" t="str">
            <v>ER_2070 - Trans/Dist/Sub Reimbursable Projects</v>
          </cell>
          <cell r="G963" t="str">
            <v>T&amp;D Reimbursable</v>
          </cell>
          <cell r="H963" t="str">
            <v>T&amp;D Engineering</v>
          </cell>
          <cell r="I963" t="str">
            <v>T&amp;D</v>
          </cell>
          <cell r="J963" t="str">
            <v>Customer Requested</v>
          </cell>
          <cell r="K963" t="str">
            <v>SRV_ED</v>
          </cell>
          <cell r="L963" t="str">
            <v>JUR_AN</v>
          </cell>
          <cell r="M963" t="str">
            <v>Elec Transmission 350-359</v>
          </cell>
          <cell r="N963" t="str">
            <v>False</v>
          </cell>
          <cell r="O963" t="str">
            <v>Active</v>
          </cell>
          <cell r="P963" t="str">
            <v>ORG_L08</v>
          </cell>
        </row>
        <row r="964">
          <cell r="A964" t="str">
            <v>BI_CT805</v>
          </cell>
          <cell r="B964" t="str">
            <v>CT805</v>
          </cell>
          <cell r="C964" t="str">
            <v>BI_CT805 - Relo of RAM-RAT #3 Line at Poleline and Hwy 41</v>
          </cell>
          <cell r="D964" t="str">
            <v>ER_2070</v>
          </cell>
          <cell r="E964" t="str">
            <v>2070</v>
          </cell>
          <cell r="F964" t="str">
            <v>ER_2070 - Trans/Dist/Sub Reimbursable Projects</v>
          </cell>
          <cell r="G964" t="str">
            <v>T&amp;D Reimbursable</v>
          </cell>
          <cell r="H964" t="str">
            <v>T&amp;D Engineering</v>
          </cell>
          <cell r="I964" t="str">
            <v>T&amp;D</v>
          </cell>
          <cell r="J964" t="str">
            <v>Customer Requested</v>
          </cell>
          <cell r="K964" t="str">
            <v>SRV_ED</v>
          </cell>
          <cell r="L964" t="str">
            <v>JUR_AN</v>
          </cell>
          <cell r="M964" t="str">
            <v>Elec Transmission 350-359</v>
          </cell>
          <cell r="N964" t="str">
            <v>False</v>
          </cell>
          <cell r="O964" t="str">
            <v>Active</v>
          </cell>
          <cell r="P964" t="str">
            <v>ORG_L08</v>
          </cell>
        </row>
        <row r="965">
          <cell r="A965" t="str">
            <v>BI_CT806</v>
          </cell>
          <cell r="B965" t="str">
            <v>CT806</v>
          </cell>
          <cell r="C965" t="str">
            <v>BI_CT806 - Relo of RAM-RAT #3 Line at Wyoming and Hwy 41</v>
          </cell>
          <cell r="D965" t="str">
            <v>ER_2070</v>
          </cell>
          <cell r="E965" t="str">
            <v>2070</v>
          </cell>
          <cell r="F965" t="str">
            <v>ER_2070 - Trans/Dist/Sub Reimbursable Projects</v>
          </cell>
          <cell r="G965" t="str">
            <v>T&amp;D Reimbursable</v>
          </cell>
          <cell r="H965" t="str">
            <v>T&amp;D Engineering</v>
          </cell>
          <cell r="I965" t="str">
            <v>T&amp;D</v>
          </cell>
          <cell r="J965" t="str">
            <v>Customer Requested</v>
          </cell>
          <cell r="K965" t="str">
            <v>SRV_ED</v>
          </cell>
          <cell r="L965" t="str">
            <v>JUR_AN</v>
          </cell>
          <cell r="M965" t="str">
            <v>Elec Transmission 350-359</v>
          </cell>
          <cell r="N965" t="str">
            <v>True</v>
          </cell>
          <cell r="O965" t="str">
            <v>Active</v>
          </cell>
          <cell r="P965" t="str">
            <v>ORG_L08</v>
          </cell>
        </row>
        <row r="966">
          <cell r="A966" t="str">
            <v>BI_CT901</v>
          </cell>
          <cell r="B966" t="str">
            <v>CT901</v>
          </cell>
          <cell r="C966" t="str">
            <v>BI_CT901 - Ramsey-Rathdrum #2 115kV:  US 95 Widening</v>
          </cell>
          <cell r="D966" t="str">
            <v>ER_2070</v>
          </cell>
          <cell r="E966" t="str">
            <v>2070</v>
          </cell>
          <cell r="F966" t="str">
            <v>ER_2070 - Trans/Dist/Sub Reimbursable Projects</v>
          </cell>
          <cell r="G966" t="str">
            <v>T&amp;D Reimbursable</v>
          </cell>
          <cell r="H966" t="str">
            <v>T&amp;D Engineering</v>
          </cell>
          <cell r="I966" t="str">
            <v>T&amp;D</v>
          </cell>
          <cell r="J966" t="str">
            <v>Customer Requested</v>
          </cell>
          <cell r="K966" t="str">
            <v>SRV_ED</v>
          </cell>
          <cell r="L966" t="str">
            <v>JUR_AN</v>
          </cell>
          <cell r="M966" t="str">
            <v>Elec Transmission 350-359</v>
          </cell>
          <cell r="N966" t="str">
            <v>False</v>
          </cell>
          <cell r="O966" t="str">
            <v>Inactive</v>
          </cell>
          <cell r="P966" t="str">
            <v>ORG_L08</v>
          </cell>
        </row>
        <row r="967">
          <cell r="A967" t="str">
            <v>BI_CT902</v>
          </cell>
          <cell r="B967" t="str">
            <v>CT902</v>
          </cell>
          <cell r="C967" t="str">
            <v>BI_CT902 - Coeur d'Alene Benewah-Pine Creek 230kV Trans</v>
          </cell>
          <cell r="D967" t="str">
            <v>ER_2301</v>
          </cell>
          <cell r="E967" t="str">
            <v>2301</v>
          </cell>
          <cell r="F967" t="str">
            <v>ER_2301 - Tribal Permits and Settlements</v>
          </cell>
          <cell r="G967" t="str">
            <v>Tribal Permits &amp; Settlements</v>
          </cell>
          <cell r="H967" t="str">
            <v>Other Subfunction</v>
          </cell>
          <cell r="I967" t="str">
            <v>Other Function</v>
          </cell>
          <cell r="J967" t="str">
            <v>Mandatory &amp; Compliance</v>
          </cell>
          <cell r="K967" t="str">
            <v>SRV_ED</v>
          </cell>
          <cell r="L967" t="str">
            <v>JUR_ID</v>
          </cell>
          <cell r="M967" t="str">
            <v>Elec Transmission 350-359</v>
          </cell>
          <cell r="N967" t="str">
            <v>False</v>
          </cell>
          <cell r="O967" t="str">
            <v>Active</v>
          </cell>
          <cell r="P967" t="str">
            <v>ORG_A01</v>
          </cell>
        </row>
        <row r="968">
          <cell r="A968" t="str">
            <v>BI_CT903</v>
          </cell>
          <cell r="B968" t="str">
            <v>CT903</v>
          </cell>
          <cell r="C968" t="str">
            <v>BI_CT903 - Ogara Switching Station - Rebuild (Transmission)</v>
          </cell>
          <cell r="D968" t="str">
            <v>ER_2204</v>
          </cell>
          <cell r="E968" t="str">
            <v>2204</v>
          </cell>
          <cell r="F968" t="str">
            <v>ER_2204 - Substation Rebuilds</v>
          </cell>
          <cell r="G968" t="str">
            <v>Substation - Station Rebuilds Program</v>
          </cell>
          <cell r="H968" t="str">
            <v>T&amp;D Engineering</v>
          </cell>
          <cell r="I968" t="str">
            <v>T&amp;D</v>
          </cell>
          <cell r="J968" t="str">
            <v>Asset Condition</v>
          </cell>
          <cell r="K968" t="str">
            <v>SRV_ED</v>
          </cell>
          <cell r="L968" t="str">
            <v>JUR_AN</v>
          </cell>
          <cell r="M968" t="str">
            <v>Elec Distribution 360-373</v>
          </cell>
          <cell r="N968" t="str">
            <v>True</v>
          </cell>
          <cell r="O968" t="str">
            <v>Active</v>
          </cell>
          <cell r="P968" t="str">
            <v>ORG_L08</v>
          </cell>
        </row>
        <row r="969">
          <cell r="A969" t="str">
            <v>BI_CT906</v>
          </cell>
          <cell r="B969" t="str">
            <v>CT906</v>
          </cell>
          <cell r="C969" t="str">
            <v>BI_CT906 - Idaho Rd 115 Tap</v>
          </cell>
          <cell r="D969" t="str">
            <v>ER_2307</v>
          </cell>
          <cell r="E969" t="str">
            <v>2307</v>
          </cell>
          <cell r="F969" t="str">
            <v>ER_2307 - Idaho Road Sub</v>
          </cell>
          <cell r="G969" t="str">
            <v>Regular Capital - Pre Business Case</v>
          </cell>
          <cell r="H969" t="str">
            <v>No Subfunction</v>
          </cell>
          <cell r="I969" t="str">
            <v>No Function</v>
          </cell>
          <cell r="J969" t="str">
            <v>No Driver</v>
          </cell>
          <cell r="K969" t="str">
            <v>SRV_ED</v>
          </cell>
          <cell r="L969" t="str">
            <v>JUR_ID</v>
          </cell>
          <cell r="M969" t="str">
            <v>Elec Distribution 360-373</v>
          </cell>
          <cell r="N969" t="str">
            <v>True</v>
          </cell>
          <cell r="O969" t="str">
            <v>Inactive</v>
          </cell>
          <cell r="P969" t="str">
            <v>ORG_L08</v>
          </cell>
        </row>
        <row r="970">
          <cell r="A970" t="str">
            <v>BI_CT907</v>
          </cell>
          <cell r="B970" t="str">
            <v>CT907</v>
          </cell>
          <cell r="C970" t="str">
            <v>BI_CT907 - BLD-RAT 115kV Rebuild for Rock Crusher Distr Extn</v>
          </cell>
          <cell r="D970" t="str">
            <v>ER_2515</v>
          </cell>
          <cell r="E970" t="str">
            <v>2515</v>
          </cell>
          <cell r="F970" t="str">
            <v>ER_2515 - Distribution - CdA East &amp; North</v>
          </cell>
          <cell r="G970" t="str">
            <v>Distribution System Enhancements</v>
          </cell>
          <cell r="H970" t="str">
            <v>T&amp;D Engineering</v>
          </cell>
          <cell r="I970" t="str">
            <v>T&amp;D</v>
          </cell>
          <cell r="J970" t="str">
            <v>Performance &amp; Capacity</v>
          </cell>
          <cell r="K970" t="str">
            <v>SRV_ED</v>
          </cell>
          <cell r="L970" t="str">
            <v>JUR_ID</v>
          </cell>
          <cell r="M970" t="str">
            <v>Elec Distribution 360-373</v>
          </cell>
          <cell r="N970" t="str">
            <v>True</v>
          </cell>
          <cell r="O970" t="str">
            <v>Inactive</v>
          </cell>
          <cell r="P970" t="str">
            <v>ORG_L08</v>
          </cell>
        </row>
        <row r="971">
          <cell r="A971" t="str">
            <v>BI_CT908</v>
          </cell>
          <cell r="B971" t="str">
            <v>CT908</v>
          </cell>
          <cell r="C971" t="str">
            <v>BI_CT908 - Benewah-Pine Creek 230kV Trans Rebuild Project</v>
          </cell>
          <cell r="D971" t="str">
            <v>ER_2594</v>
          </cell>
          <cell r="E971" t="str">
            <v>2594</v>
          </cell>
          <cell r="F971" t="str">
            <v>ER_2594 - Benewah-Pine Creek 230kV Trans Rebuild Project</v>
          </cell>
          <cell r="G971" t="str">
            <v>Transmission Major Rebuild - Asset Condition</v>
          </cell>
          <cell r="H971" t="str">
            <v>T&amp;D Engineering</v>
          </cell>
          <cell r="I971" t="str">
            <v>T&amp;D</v>
          </cell>
          <cell r="J971" t="str">
            <v>Asset Condition</v>
          </cell>
          <cell r="K971" t="str">
            <v>SRV_ED</v>
          </cell>
          <cell r="L971" t="str">
            <v>JUR_AN</v>
          </cell>
          <cell r="M971" t="str">
            <v>Elec Transmission 350-359</v>
          </cell>
          <cell r="N971" t="str">
            <v>True</v>
          </cell>
          <cell r="O971" t="str">
            <v>Active</v>
          </cell>
          <cell r="P971" t="str">
            <v>ORG_L08</v>
          </cell>
        </row>
        <row r="972">
          <cell r="A972" t="str">
            <v>BI_CT909</v>
          </cell>
          <cell r="B972" t="str">
            <v>CT909</v>
          </cell>
          <cell r="C972" t="str">
            <v>BI_CT909 - Poleline 115kV Substation (Trans)</v>
          </cell>
          <cell r="D972" t="str">
            <v>ER_2204</v>
          </cell>
          <cell r="E972" t="str">
            <v>2204</v>
          </cell>
          <cell r="F972" t="str">
            <v>ER_2204 - Substation Rebuilds</v>
          </cell>
          <cell r="G972" t="str">
            <v>Substation - Station Rebuilds Program</v>
          </cell>
          <cell r="H972" t="str">
            <v>T&amp;D Engineering</v>
          </cell>
          <cell r="I972" t="str">
            <v>T&amp;D</v>
          </cell>
          <cell r="J972" t="str">
            <v>Asset Condition</v>
          </cell>
          <cell r="K972" t="str">
            <v>SRV_ED</v>
          </cell>
          <cell r="L972" t="str">
            <v>JUR_AN</v>
          </cell>
          <cell r="M972" t="str">
            <v>Elec Distribution 360-373</v>
          </cell>
          <cell r="N972" t="str">
            <v>True</v>
          </cell>
          <cell r="O972" t="str">
            <v>Active</v>
          </cell>
          <cell r="P972" t="str">
            <v>ORG_L08</v>
          </cell>
        </row>
        <row r="973">
          <cell r="A973" t="str">
            <v>BI_CT910</v>
          </cell>
          <cell r="B973" t="str">
            <v>CT910</v>
          </cell>
          <cell r="C973" t="str">
            <v>BI_CT910 - Ogara to Carlin Bay: New 115kV Transmission Line</v>
          </cell>
          <cell r="D973" t="str">
            <v>ER_2480</v>
          </cell>
          <cell r="E973" t="str">
            <v>2480</v>
          </cell>
          <cell r="F973" t="str">
            <v>ER_2480 - Carlin Bay Substation</v>
          </cell>
          <cell r="G973" t="str">
            <v>Transmission - Performance &amp; Capacity</v>
          </cell>
          <cell r="H973" t="str">
            <v>T&amp;D Engineering</v>
          </cell>
          <cell r="I973" t="str">
            <v>T&amp;D</v>
          </cell>
          <cell r="J973" t="str">
            <v>Performance &amp; Capacity</v>
          </cell>
          <cell r="K973" t="str">
            <v>SRV_ED</v>
          </cell>
          <cell r="L973" t="str">
            <v>JUR_AN</v>
          </cell>
          <cell r="M973" t="str">
            <v>Elec Distribution 360-373</v>
          </cell>
          <cell r="N973" t="str">
            <v>True</v>
          </cell>
          <cell r="O973" t="str">
            <v>Active</v>
          </cell>
          <cell r="P973" t="str">
            <v>ORG_L08</v>
          </cell>
        </row>
        <row r="974">
          <cell r="A974" t="str">
            <v>BI_CY605</v>
          </cell>
          <cell r="B974" t="str">
            <v>CY605</v>
          </cell>
          <cell r="C974" t="str">
            <v>BI_CY605 - CDA/RAT Fiber Connectivity</v>
          </cell>
          <cell r="D974" t="str">
            <v>ER_5102</v>
          </cell>
          <cell r="E974" t="str">
            <v>5102</v>
          </cell>
          <cell r="F974" t="str">
            <v>ER_5102 - Private Transport</v>
          </cell>
          <cell r="G974" t="str">
            <v>Regular Capital - Pre Business Case</v>
          </cell>
          <cell r="H974" t="str">
            <v>No Subfunction</v>
          </cell>
          <cell r="I974" t="str">
            <v>No Function</v>
          </cell>
          <cell r="J974" t="str">
            <v>No Driver</v>
          </cell>
          <cell r="K974" t="str">
            <v>SRV_CD</v>
          </cell>
          <cell r="L974" t="str">
            <v>JUR_AA</v>
          </cell>
          <cell r="M974" t="str">
            <v>General 5yr 389 / 393-395 / 397-398</v>
          </cell>
          <cell r="N974" t="str">
            <v>True</v>
          </cell>
          <cell r="O974" t="str">
            <v>Inactive</v>
          </cell>
          <cell r="P974" t="str">
            <v>ORG_B09</v>
          </cell>
        </row>
        <row r="975">
          <cell r="A975" t="str">
            <v>BI_DC200</v>
          </cell>
          <cell r="B975" t="str">
            <v>DC200</v>
          </cell>
          <cell r="C975" t="str">
            <v>BI_DC200 - Valley Sub - Access Control &amp; Sub Integ</v>
          </cell>
          <cell r="D975" t="str">
            <v>ER_2204</v>
          </cell>
          <cell r="E975" t="str">
            <v>2204</v>
          </cell>
          <cell r="F975" t="str">
            <v>ER_2204 - Substation Rebuilds</v>
          </cell>
          <cell r="G975" t="str">
            <v>Substation - Station Rebuilds Program</v>
          </cell>
          <cell r="H975" t="str">
            <v>T&amp;D Engineering</v>
          </cell>
          <cell r="I975" t="str">
            <v>T&amp;D</v>
          </cell>
          <cell r="J975" t="str">
            <v>Asset Condition</v>
          </cell>
          <cell r="K975" t="str">
            <v>SRV_ED</v>
          </cell>
          <cell r="L975" t="str">
            <v>JUR_AN</v>
          </cell>
          <cell r="M975" t="str">
            <v>Elec Distribution 360-373</v>
          </cell>
          <cell r="N975" t="str">
            <v>True</v>
          </cell>
          <cell r="O975" t="str">
            <v>Active</v>
          </cell>
          <cell r="P975" t="str">
            <v>ORG_C09</v>
          </cell>
        </row>
        <row r="976">
          <cell r="A976" t="str">
            <v>BI_DC202</v>
          </cell>
          <cell r="B976" t="str">
            <v>DC202</v>
          </cell>
          <cell r="C976" t="str">
            <v>BI_DC202 - Valley Sub - Network Comm &amp; Security Integ</v>
          </cell>
          <cell r="D976" t="str">
            <v>ER_2204</v>
          </cell>
          <cell r="E976" t="str">
            <v>2204</v>
          </cell>
          <cell r="F976" t="str">
            <v>ER_2204 - Substation Rebuilds</v>
          </cell>
          <cell r="G976" t="str">
            <v>Substation - Station Rebuilds Program</v>
          </cell>
          <cell r="H976" t="str">
            <v>T&amp;D Engineering</v>
          </cell>
          <cell r="I976" t="str">
            <v>T&amp;D</v>
          </cell>
          <cell r="J976" t="str">
            <v>Asset Condition</v>
          </cell>
          <cell r="K976" t="str">
            <v>SRV_CD</v>
          </cell>
          <cell r="L976" t="str">
            <v>JUR_AA</v>
          </cell>
          <cell r="M976" t="str">
            <v>Elec Distribution 360-373</v>
          </cell>
          <cell r="N976" t="str">
            <v>True</v>
          </cell>
          <cell r="O976" t="str">
            <v>Active</v>
          </cell>
          <cell r="P976" t="str">
            <v>ORG_J09</v>
          </cell>
        </row>
        <row r="977">
          <cell r="A977" t="str">
            <v>BI_DD201</v>
          </cell>
          <cell r="B977" t="str">
            <v>DD201</v>
          </cell>
          <cell r="C977" t="str">
            <v>BI_DD201 - Valley Sub - Dist Integration</v>
          </cell>
          <cell r="D977" t="str">
            <v>ER_2204</v>
          </cell>
          <cell r="E977" t="str">
            <v>2204</v>
          </cell>
          <cell r="F977" t="str">
            <v>ER_2204 - Substation Rebuilds</v>
          </cell>
          <cell r="G977" t="str">
            <v>Substation - Station Rebuilds Program</v>
          </cell>
          <cell r="H977" t="str">
            <v>T&amp;D Engineering</v>
          </cell>
          <cell r="I977" t="str">
            <v>T&amp;D</v>
          </cell>
          <cell r="J977" t="str">
            <v>Asset Condition</v>
          </cell>
          <cell r="K977" t="str">
            <v>SRV_ED</v>
          </cell>
          <cell r="L977" t="str">
            <v>JUR_ID</v>
          </cell>
          <cell r="M977" t="str">
            <v>Elec Distribution 360-373</v>
          </cell>
          <cell r="N977" t="str">
            <v>True</v>
          </cell>
          <cell r="O977" t="str">
            <v>Active</v>
          </cell>
          <cell r="P977" t="str">
            <v>ORG_C51</v>
          </cell>
        </row>
        <row r="978">
          <cell r="A978" t="str">
            <v>BI_DD300</v>
          </cell>
          <cell r="B978" t="str">
            <v>DD300</v>
          </cell>
          <cell r="C978" t="str">
            <v>BI_DD300 - Deer Park 12F1 Tie on Wildrose</v>
          </cell>
          <cell r="D978" t="str">
            <v>ER_2514</v>
          </cell>
          <cell r="E978" t="str">
            <v>2514</v>
          </cell>
          <cell r="F978" t="str">
            <v>ER_2514 - Distribution - Spokane North &amp; West</v>
          </cell>
          <cell r="G978" t="str">
            <v>Distribution System Enhancements</v>
          </cell>
          <cell r="H978" t="str">
            <v>T&amp;D Engineering</v>
          </cell>
          <cell r="I978" t="str">
            <v>T&amp;D</v>
          </cell>
          <cell r="J978" t="str">
            <v>Performance &amp; Capacity</v>
          </cell>
          <cell r="K978" t="str">
            <v>SRV_ED</v>
          </cell>
          <cell r="L978" t="str">
            <v>JUR_WA</v>
          </cell>
          <cell r="M978" t="str">
            <v>Elec Distribution 360-373</v>
          </cell>
          <cell r="N978" t="str">
            <v>True</v>
          </cell>
          <cell r="O978" t="str">
            <v>Inactive</v>
          </cell>
          <cell r="P978" t="str">
            <v>ORG_C51</v>
          </cell>
        </row>
        <row r="979">
          <cell r="A979" t="str">
            <v>BI_DD301</v>
          </cell>
          <cell r="B979" t="str">
            <v>DD301</v>
          </cell>
          <cell r="C979" t="str">
            <v>BI_DD301 - DEE12F1 Midline (protection req)</v>
          </cell>
          <cell r="D979" t="str">
            <v>ER_2514</v>
          </cell>
          <cell r="E979" t="str">
            <v>2514</v>
          </cell>
          <cell r="F979" t="str">
            <v>ER_2514 - Distribution - Spokane North &amp; West</v>
          </cell>
          <cell r="G979" t="str">
            <v>Distribution System Enhancements</v>
          </cell>
          <cell r="H979" t="str">
            <v>T&amp;D Engineering</v>
          </cell>
          <cell r="I979" t="str">
            <v>T&amp;D</v>
          </cell>
          <cell r="J979" t="str">
            <v>Performance &amp; Capacity</v>
          </cell>
          <cell r="K979" t="str">
            <v>SRV_ED</v>
          </cell>
          <cell r="L979" t="str">
            <v>JUR_WA</v>
          </cell>
          <cell r="M979" t="str">
            <v>Elec Distribution 360-373</v>
          </cell>
          <cell r="N979" t="str">
            <v>True</v>
          </cell>
          <cell r="O979" t="str">
            <v>Inactive</v>
          </cell>
          <cell r="P979" t="str">
            <v>ORG_C51</v>
          </cell>
        </row>
        <row r="980">
          <cell r="A980" t="str">
            <v>BI_DD400</v>
          </cell>
          <cell r="B980" t="str">
            <v>DD400</v>
          </cell>
          <cell r="C980" t="str">
            <v>BI_DD400 - Colbert 12F2 Green Bluff Tie</v>
          </cell>
          <cell r="D980" t="str">
            <v>ER_2514</v>
          </cell>
          <cell r="E980" t="str">
            <v>2514</v>
          </cell>
          <cell r="F980" t="str">
            <v>ER_2514 - Distribution - Spokane North &amp; West</v>
          </cell>
          <cell r="G980" t="str">
            <v>Distribution System Enhancements</v>
          </cell>
          <cell r="H980" t="str">
            <v>T&amp;D Engineering</v>
          </cell>
          <cell r="I980" t="str">
            <v>T&amp;D</v>
          </cell>
          <cell r="J980" t="str">
            <v>Performance &amp; Capacity</v>
          </cell>
          <cell r="K980" t="str">
            <v>SRV_ED</v>
          </cell>
          <cell r="L980" t="str">
            <v>JUR_WA</v>
          </cell>
          <cell r="M980" t="str">
            <v>Elec Distribution 360-373</v>
          </cell>
          <cell r="N980" t="str">
            <v>True</v>
          </cell>
          <cell r="O980" t="str">
            <v>Active</v>
          </cell>
          <cell r="P980" t="str">
            <v>ORG_C51</v>
          </cell>
        </row>
        <row r="981">
          <cell r="A981" t="str">
            <v>BI_DD401</v>
          </cell>
          <cell r="B981" t="str">
            <v>DD401</v>
          </cell>
          <cell r="C981" t="str">
            <v>BI_DD401 - Loon Lk 12F2 Deer Lk Narrows xing</v>
          </cell>
          <cell r="D981" t="str">
            <v>ER_2514</v>
          </cell>
          <cell r="E981" t="str">
            <v>2514</v>
          </cell>
          <cell r="F981" t="str">
            <v>ER_2514 - Distribution - Spokane North &amp; West</v>
          </cell>
          <cell r="G981" t="str">
            <v>Distribution System Enhancements</v>
          </cell>
          <cell r="H981" t="str">
            <v>T&amp;D Engineering</v>
          </cell>
          <cell r="I981" t="str">
            <v>T&amp;D</v>
          </cell>
          <cell r="J981" t="str">
            <v>Performance &amp; Capacity</v>
          </cell>
          <cell r="K981" t="str">
            <v>SRV_ED</v>
          </cell>
          <cell r="L981" t="str">
            <v>JUR_WA</v>
          </cell>
          <cell r="M981" t="str">
            <v>Elec Distribution 360-373</v>
          </cell>
          <cell r="N981" t="str">
            <v>True</v>
          </cell>
          <cell r="O981" t="str">
            <v>Inactive</v>
          </cell>
          <cell r="P981" t="str">
            <v>ORG_C51</v>
          </cell>
        </row>
        <row r="982">
          <cell r="A982" t="str">
            <v>BI_DD402</v>
          </cell>
          <cell r="B982" t="str">
            <v>DD402</v>
          </cell>
          <cell r="C982" t="str">
            <v>BI_DD402 - Colbert 12F1 Recond Midway 1 mi</v>
          </cell>
          <cell r="D982" t="str">
            <v>ER_2514</v>
          </cell>
          <cell r="E982" t="str">
            <v>2514</v>
          </cell>
          <cell r="F982" t="str">
            <v>ER_2514 - Distribution - Spokane North &amp; West</v>
          </cell>
          <cell r="G982" t="str">
            <v>Distribution System Enhancements</v>
          </cell>
          <cell r="H982" t="str">
            <v>T&amp;D Engineering</v>
          </cell>
          <cell r="I982" t="str">
            <v>T&amp;D</v>
          </cell>
          <cell r="J982" t="str">
            <v>Performance &amp; Capacity</v>
          </cell>
          <cell r="K982" t="str">
            <v>SRV_ED</v>
          </cell>
          <cell r="L982" t="str">
            <v>JUR_WA</v>
          </cell>
          <cell r="M982" t="str">
            <v>Elec Distribution 360-373</v>
          </cell>
          <cell r="N982" t="str">
            <v>True</v>
          </cell>
          <cell r="O982" t="str">
            <v>Inactive</v>
          </cell>
          <cell r="P982" t="str">
            <v>ORG_C51</v>
          </cell>
        </row>
        <row r="983">
          <cell r="A983" t="str">
            <v>BI_DD403</v>
          </cell>
          <cell r="B983" t="str">
            <v>DD403</v>
          </cell>
          <cell r="C983" t="str">
            <v>BI_DD403 - Deer Park 12F2 bear Lk-Antler tie</v>
          </cell>
          <cell r="D983" t="str">
            <v>ER_2514</v>
          </cell>
          <cell r="E983" t="str">
            <v>2514</v>
          </cell>
          <cell r="F983" t="str">
            <v>ER_2514 - Distribution - Spokane North &amp; West</v>
          </cell>
          <cell r="G983" t="str">
            <v>Distribution System Enhancements</v>
          </cell>
          <cell r="H983" t="str">
            <v>T&amp;D Engineering</v>
          </cell>
          <cell r="I983" t="str">
            <v>T&amp;D</v>
          </cell>
          <cell r="J983" t="str">
            <v>Performance &amp; Capacity</v>
          </cell>
          <cell r="K983" t="str">
            <v>SRV_ED</v>
          </cell>
          <cell r="L983" t="str">
            <v>JUR_WA</v>
          </cell>
          <cell r="M983" t="str">
            <v>Elec Distribution 360-373</v>
          </cell>
          <cell r="N983" t="str">
            <v>True</v>
          </cell>
          <cell r="O983" t="str">
            <v>Inactive</v>
          </cell>
          <cell r="P983" t="str">
            <v>ORG_C51</v>
          </cell>
        </row>
        <row r="984">
          <cell r="A984" t="str">
            <v>BI_DD500</v>
          </cell>
          <cell r="B984" t="str">
            <v>DD500</v>
          </cell>
          <cell r="C984" t="str">
            <v>BI_DD500 - Deer Park 12F2 Recond to LOO 12F1</v>
          </cell>
          <cell r="D984" t="str">
            <v>ER_2514</v>
          </cell>
          <cell r="E984" t="str">
            <v>2514</v>
          </cell>
          <cell r="F984" t="str">
            <v>ER_2514 - Distribution - Spokane North &amp; West</v>
          </cell>
          <cell r="G984" t="str">
            <v>Distribution System Enhancements</v>
          </cell>
          <cell r="H984" t="str">
            <v>T&amp;D Engineering</v>
          </cell>
          <cell r="I984" t="str">
            <v>T&amp;D</v>
          </cell>
          <cell r="J984" t="str">
            <v>Performance &amp; Capacity</v>
          </cell>
          <cell r="K984" t="str">
            <v>SRV_ED</v>
          </cell>
          <cell r="L984" t="str">
            <v>JUR_WA</v>
          </cell>
          <cell r="M984" t="str">
            <v>Elec Distribution 360-373</v>
          </cell>
          <cell r="N984" t="str">
            <v>True</v>
          </cell>
          <cell r="O984" t="str">
            <v>Inactive</v>
          </cell>
          <cell r="P984" t="str">
            <v>ORG_C51</v>
          </cell>
        </row>
        <row r="985">
          <cell r="A985" t="str">
            <v>BI_DD800</v>
          </cell>
          <cell r="B985" t="str">
            <v>DD800</v>
          </cell>
          <cell r="C985" t="str">
            <v>BI_DD800 - PDL 1201 Tie to PDL 1208</v>
          </cell>
          <cell r="D985" t="str">
            <v>ER_2516</v>
          </cell>
          <cell r="E985" t="str">
            <v>2516</v>
          </cell>
          <cell r="F985" t="str">
            <v>ER_2516 - Distribution - Pullman &amp; Lewis Clark</v>
          </cell>
          <cell r="G985" t="str">
            <v>Distribution System Enhancements</v>
          </cell>
          <cell r="H985" t="str">
            <v>T&amp;D Engineering</v>
          </cell>
          <cell r="I985" t="str">
            <v>T&amp;D</v>
          </cell>
          <cell r="J985" t="str">
            <v>Performance &amp; Capacity</v>
          </cell>
          <cell r="K985" t="str">
            <v>SRV_ED</v>
          </cell>
          <cell r="L985" t="str">
            <v>JUR_WA</v>
          </cell>
          <cell r="M985" t="str">
            <v>Elec Distribution 360-373</v>
          </cell>
          <cell r="N985" t="str">
            <v>True</v>
          </cell>
          <cell r="O985" t="str">
            <v>Active</v>
          </cell>
          <cell r="P985" t="str">
            <v>ORG_C51</v>
          </cell>
        </row>
        <row r="986">
          <cell r="A986" t="str">
            <v>BI_DD801</v>
          </cell>
          <cell r="B986" t="str">
            <v>DD801</v>
          </cell>
          <cell r="C986" t="str">
            <v>BI_DD801 - DRY1208 to PDL1202 - Fair &amp; 13th St</v>
          </cell>
          <cell r="D986" t="str">
            <v>ER_2516</v>
          </cell>
          <cell r="E986" t="str">
            <v>2516</v>
          </cell>
          <cell r="F986" t="str">
            <v>ER_2516 - Distribution - Pullman &amp; Lewis Clark</v>
          </cell>
          <cell r="G986" t="str">
            <v>Distribution System Enhancements</v>
          </cell>
          <cell r="H986" t="str">
            <v>T&amp;D Engineering</v>
          </cell>
          <cell r="I986" t="str">
            <v>T&amp;D</v>
          </cell>
          <cell r="J986" t="str">
            <v>Performance &amp; Capacity</v>
          </cell>
          <cell r="K986" t="str">
            <v>SRV_ED</v>
          </cell>
          <cell r="L986" t="str">
            <v>JUR_WA</v>
          </cell>
          <cell r="M986" t="str">
            <v>Elec Distribution 360-373</v>
          </cell>
          <cell r="N986" t="str">
            <v>True</v>
          </cell>
          <cell r="O986" t="str">
            <v>Active</v>
          </cell>
          <cell r="P986" t="str">
            <v>ORG_C51</v>
          </cell>
        </row>
        <row r="987">
          <cell r="A987" t="str">
            <v>BI_DD802</v>
          </cell>
          <cell r="B987" t="str">
            <v>DD802</v>
          </cell>
          <cell r="C987" t="str">
            <v>BI_DD802 - MLN12F1  Grid Modernization</v>
          </cell>
          <cell r="D987" t="str">
            <v>ER_2470</v>
          </cell>
          <cell r="E987" t="str">
            <v>2470</v>
          </cell>
          <cell r="F987" t="str">
            <v>ER_2470 - Dist Grid Modernization</v>
          </cell>
          <cell r="G987" t="str">
            <v>Distribution Grid Modernization</v>
          </cell>
          <cell r="H987" t="str">
            <v>T&amp;D Operations</v>
          </cell>
          <cell r="I987" t="str">
            <v>T&amp;D</v>
          </cell>
          <cell r="J987" t="str">
            <v>Asset Condition</v>
          </cell>
          <cell r="K987" t="str">
            <v>SRV_ED</v>
          </cell>
          <cell r="L987" t="str">
            <v>JUR_WA</v>
          </cell>
          <cell r="M987" t="str">
            <v>Elec Distribution 360-373</v>
          </cell>
          <cell r="N987" t="str">
            <v>True</v>
          </cell>
          <cell r="O987" t="str">
            <v>Active</v>
          </cell>
          <cell r="P987" t="str">
            <v>ORG_T51</v>
          </cell>
        </row>
        <row r="988">
          <cell r="A988" t="str">
            <v>BI_DD900</v>
          </cell>
          <cell r="B988" t="str">
            <v>DD900</v>
          </cell>
          <cell r="C988" t="str">
            <v>BI_DD900 - LOO12F2 Grid Modernization</v>
          </cell>
          <cell r="D988" t="str">
            <v>ER_2470</v>
          </cell>
          <cell r="E988" t="str">
            <v>2470</v>
          </cell>
          <cell r="F988" t="str">
            <v>ER_2470 - Dist Grid Modernization</v>
          </cell>
          <cell r="G988" t="str">
            <v>Distribution Grid Modernization</v>
          </cell>
          <cell r="H988" t="str">
            <v>T&amp;D Operations</v>
          </cell>
          <cell r="I988" t="str">
            <v>T&amp;D</v>
          </cell>
          <cell r="J988" t="str">
            <v>Asset Condition</v>
          </cell>
          <cell r="K988" t="str">
            <v>SRV_ED</v>
          </cell>
          <cell r="L988" t="str">
            <v>JUR_WA</v>
          </cell>
          <cell r="M988" t="str">
            <v>Elec Distribution 360-373</v>
          </cell>
          <cell r="N988" t="str">
            <v>True</v>
          </cell>
          <cell r="O988" t="str">
            <v>Active</v>
          </cell>
          <cell r="P988" t="str">
            <v>ORG_T51</v>
          </cell>
        </row>
        <row r="989">
          <cell r="A989" t="str">
            <v>BI_DD901</v>
          </cell>
          <cell r="B989" t="str">
            <v>DD901</v>
          </cell>
          <cell r="C989" t="str">
            <v>BI_DD901 - LOO12F2 Grid Modernization Automation</v>
          </cell>
          <cell r="D989" t="str">
            <v>ER_2599</v>
          </cell>
          <cell r="E989" t="str">
            <v>2599</v>
          </cell>
          <cell r="F989" t="str">
            <v>ER_2599 - Grid Mod Automation</v>
          </cell>
          <cell r="G989" t="str">
            <v>Distribution Grid Modernization</v>
          </cell>
          <cell r="H989" t="str">
            <v>T&amp;D Operations</v>
          </cell>
          <cell r="I989" t="str">
            <v>T&amp;D</v>
          </cell>
          <cell r="J989" t="str">
            <v>Asset Condition</v>
          </cell>
          <cell r="K989" t="str">
            <v>SRV_ED</v>
          </cell>
          <cell r="L989" t="str">
            <v>JUR_WA</v>
          </cell>
          <cell r="M989" t="str">
            <v>Elec Distribution 360-373</v>
          </cell>
          <cell r="N989" t="str">
            <v>True</v>
          </cell>
          <cell r="O989" t="str">
            <v>Active</v>
          </cell>
          <cell r="P989" t="str">
            <v>ORG_T51</v>
          </cell>
        </row>
        <row r="990">
          <cell r="A990" t="str">
            <v>BI_DD902</v>
          </cell>
          <cell r="B990" t="str">
            <v>DD902</v>
          </cell>
          <cell r="C990" t="str">
            <v>BI_DD902 - DEP 12F2 Grote Rd Recond (1m)</v>
          </cell>
          <cell r="D990" t="str">
            <v>ER_2514</v>
          </cell>
          <cell r="E990" t="str">
            <v>2514</v>
          </cell>
          <cell r="F990" t="str">
            <v>ER_2514 - Distribution - Spokane North &amp; West</v>
          </cell>
          <cell r="G990" t="str">
            <v>Distribution System Enhancements</v>
          </cell>
          <cell r="H990" t="str">
            <v>T&amp;D Engineering</v>
          </cell>
          <cell r="I990" t="str">
            <v>T&amp;D</v>
          </cell>
          <cell r="J990" t="str">
            <v>Performance &amp; Capacity</v>
          </cell>
          <cell r="K990" t="str">
            <v>SRV_ED</v>
          </cell>
          <cell r="L990" t="str">
            <v>JUR_WA</v>
          </cell>
          <cell r="M990" t="str">
            <v>Elec Distribution 360-373</v>
          </cell>
          <cell r="N990" t="str">
            <v>True</v>
          </cell>
          <cell r="O990" t="str">
            <v>Active</v>
          </cell>
          <cell r="P990" t="str">
            <v>ORG_C51</v>
          </cell>
        </row>
        <row r="991">
          <cell r="A991" t="str">
            <v>BI_DD990</v>
          </cell>
          <cell r="B991" t="str">
            <v>DD990</v>
          </cell>
          <cell r="C991" t="str">
            <v>BI_DD990 - Deer Park Area - Dx Performance and Capacity</v>
          </cell>
          <cell r="D991" t="str">
            <v>ER_2514</v>
          </cell>
          <cell r="E991" t="str">
            <v>2514</v>
          </cell>
          <cell r="F991" t="str">
            <v>ER_2514 - Distribution - Spokane North &amp; West</v>
          </cell>
          <cell r="G991" t="str">
            <v>Distribution System Enhancements</v>
          </cell>
          <cell r="H991" t="str">
            <v>T&amp;D Engineering</v>
          </cell>
          <cell r="I991" t="str">
            <v>T&amp;D</v>
          </cell>
          <cell r="J991" t="str">
            <v>Performance &amp; Capacity</v>
          </cell>
          <cell r="K991" t="str">
            <v>SRV_ED</v>
          </cell>
          <cell r="L991" t="str">
            <v>JUR_WA</v>
          </cell>
          <cell r="M991" t="str">
            <v>Elec Distribution 360-373</v>
          </cell>
          <cell r="N991" t="str">
            <v>False</v>
          </cell>
          <cell r="O991" t="str">
            <v>Active</v>
          </cell>
          <cell r="P991" t="str">
            <v>ORG_C51</v>
          </cell>
        </row>
        <row r="992">
          <cell r="A992" t="str">
            <v>BI_DG000</v>
          </cell>
          <cell r="B992" t="str">
            <v>DG000</v>
          </cell>
          <cell r="C992" t="str">
            <v>BI_DG000 - Little Falls Intake Gate Replacement</v>
          </cell>
          <cell r="D992" t="str">
            <v>ER_4204</v>
          </cell>
          <cell r="E992" t="str">
            <v>4204</v>
          </cell>
          <cell r="F992" t="str">
            <v>ER_4204 - Little Falls Intake Gate Replacement</v>
          </cell>
          <cell r="G992" t="str">
            <v>Little Falls Intake Gate Replacement</v>
          </cell>
          <cell r="H992" t="str">
            <v>Generation Subfunction</v>
          </cell>
          <cell r="I992" t="str">
            <v>Generation Function</v>
          </cell>
          <cell r="J992" t="str">
            <v>Asset Condition</v>
          </cell>
          <cell r="K992" t="str">
            <v>SRV_ED</v>
          </cell>
          <cell r="L992" t="str">
            <v>JUR_AN</v>
          </cell>
          <cell r="M992" t="str">
            <v>Hydro 331-336</v>
          </cell>
          <cell r="N992" t="str">
            <v>True</v>
          </cell>
          <cell r="O992" t="str">
            <v>Active</v>
          </cell>
          <cell r="P992" t="str">
            <v>ORG_P07</v>
          </cell>
        </row>
        <row r="993">
          <cell r="A993" t="str">
            <v>BI_DG100</v>
          </cell>
          <cell r="B993" t="str">
            <v>DG100</v>
          </cell>
          <cell r="C993" t="str">
            <v>BI_DG100 - LF Powerhouse Redevelopment</v>
          </cell>
          <cell r="D993" t="str">
            <v>ER_4152</v>
          </cell>
          <cell r="E993" t="str">
            <v>4152</v>
          </cell>
          <cell r="F993" t="str">
            <v>ER_4152 - Little Falls Powerhouse Redevelopment</v>
          </cell>
          <cell r="G993" t="str">
            <v>Little Falls Plant Upgrade</v>
          </cell>
          <cell r="H993" t="str">
            <v>Generation Subfunction</v>
          </cell>
          <cell r="I993" t="str">
            <v>Generation Function</v>
          </cell>
          <cell r="J993" t="str">
            <v>Asset Condition</v>
          </cell>
          <cell r="K993" t="str">
            <v>SRV_ED</v>
          </cell>
          <cell r="L993" t="str">
            <v>JUR_AN</v>
          </cell>
          <cell r="M993" t="str">
            <v>Hydro 331-336</v>
          </cell>
          <cell r="N993" t="str">
            <v>True</v>
          </cell>
          <cell r="O993" t="str">
            <v>Active</v>
          </cell>
          <cell r="P993" t="str">
            <v>ORG_L07</v>
          </cell>
        </row>
        <row r="994">
          <cell r="A994" t="str">
            <v>BI_DG200</v>
          </cell>
          <cell r="B994" t="str">
            <v>DG200</v>
          </cell>
          <cell r="C994" t="str">
            <v>BI_DG200 - Little Falls Crane Pad &amp; Barge Landing</v>
          </cell>
          <cell r="D994" t="str">
            <v>ER_4240</v>
          </cell>
          <cell r="E994" t="str">
            <v>4240</v>
          </cell>
          <cell r="F994" t="str">
            <v>ER_4240 - Little Falls Crane Pad &amp; Barge Landing</v>
          </cell>
          <cell r="G994" t="str">
            <v>Little Falls Crane Pad &amp; Barge Landing</v>
          </cell>
          <cell r="H994" t="str">
            <v>Generation Subfunction</v>
          </cell>
          <cell r="I994" t="str">
            <v>Generation Function</v>
          </cell>
          <cell r="J994" t="str">
            <v>Asset Condition</v>
          </cell>
          <cell r="K994" t="str">
            <v>SRV_ED</v>
          </cell>
          <cell r="L994" t="str">
            <v>JUR_AN</v>
          </cell>
          <cell r="M994" t="str">
            <v>Hydro 331-336</v>
          </cell>
          <cell r="N994" t="str">
            <v>True</v>
          </cell>
          <cell r="O994" t="str">
            <v>Active</v>
          </cell>
          <cell r="P994" t="str">
            <v>ORG_I07</v>
          </cell>
        </row>
        <row r="995">
          <cell r="A995" t="str">
            <v>BI_DG401</v>
          </cell>
          <cell r="B995" t="str">
            <v>DG401</v>
          </cell>
          <cell r="C995" t="str">
            <v>BI_DG401 - Little Falls Stability Project</v>
          </cell>
          <cell r="D995" t="str">
            <v>ER_6001</v>
          </cell>
          <cell r="E995" t="str">
            <v>6001</v>
          </cell>
          <cell r="F995" t="str">
            <v>ER_6001 - Hydro Generation Minor Blanket</v>
          </cell>
          <cell r="G995" t="str">
            <v>Hydro Safety Minor Blanket</v>
          </cell>
          <cell r="H995" t="str">
            <v>Environmental Subfunction</v>
          </cell>
          <cell r="I995" t="str">
            <v>Environmental</v>
          </cell>
          <cell r="J995" t="str">
            <v>Mandatory &amp; Compliance</v>
          </cell>
          <cell r="K995" t="str">
            <v>SRV_ED</v>
          </cell>
          <cell r="L995" t="str">
            <v>JUR_AN</v>
          </cell>
          <cell r="M995" t="str">
            <v>Hydro 331-336</v>
          </cell>
          <cell r="N995" t="str">
            <v>False</v>
          </cell>
          <cell r="O995" t="str">
            <v>Inactive</v>
          </cell>
          <cell r="P995" t="str">
            <v>ORG_H04</v>
          </cell>
        </row>
        <row r="996">
          <cell r="A996" t="str">
            <v>BI_DG500</v>
          </cell>
          <cell r="B996" t="str">
            <v>DG500</v>
          </cell>
          <cell r="C996" t="str">
            <v>BI_DG500 - LF HED - Install Obermeyer Gate</v>
          </cell>
          <cell r="D996" t="str">
            <v>ER_4179</v>
          </cell>
          <cell r="E996" t="str">
            <v>4179</v>
          </cell>
          <cell r="F996" t="str">
            <v>ER_4179 - LF Spillway Flashboard Replacement</v>
          </cell>
          <cell r="G996" t="str">
            <v>Little Falls Spillway Flashboard Replacement</v>
          </cell>
          <cell r="H996" t="str">
            <v>Generation Subfunction</v>
          </cell>
          <cell r="I996" t="str">
            <v>Generation Function</v>
          </cell>
          <cell r="J996" t="str">
            <v>Asset Condition</v>
          </cell>
          <cell r="K996" t="str">
            <v>SRV_ED</v>
          </cell>
          <cell r="L996" t="str">
            <v>JUR_AN</v>
          </cell>
          <cell r="M996" t="str">
            <v>Hydro 331-336</v>
          </cell>
          <cell r="N996" t="str">
            <v>True</v>
          </cell>
          <cell r="O996" t="str">
            <v>Active</v>
          </cell>
          <cell r="P996" t="str">
            <v>ORG_E07</v>
          </cell>
        </row>
        <row r="997">
          <cell r="A997" t="str">
            <v>BI_DG501</v>
          </cell>
          <cell r="B997" t="str">
            <v>DG501</v>
          </cell>
          <cell r="C997" t="str">
            <v>BI_DG501 - Upper Falls Unit 1 Rehab</v>
          </cell>
          <cell r="D997" t="str">
            <v>ER_4249</v>
          </cell>
          <cell r="E997" t="str">
            <v>4249</v>
          </cell>
          <cell r="F997" t="str">
            <v>ER_4249 - Upper Falls Unit 1 Rehab</v>
          </cell>
          <cell r="G997" t="str">
            <v>Upper Falls Unit 1 Rehab</v>
          </cell>
          <cell r="H997" t="str">
            <v>Generation Subfunction</v>
          </cell>
          <cell r="I997" t="str">
            <v>Generation Function</v>
          </cell>
          <cell r="J997" t="str">
            <v>Performance &amp; Capacity</v>
          </cell>
          <cell r="K997" t="str">
            <v>SRV_ED</v>
          </cell>
          <cell r="L997" t="str">
            <v>JUR_AN</v>
          </cell>
          <cell r="M997" t="str">
            <v>Hydro 331-336</v>
          </cell>
          <cell r="N997" t="str">
            <v>True</v>
          </cell>
          <cell r="O997" t="str">
            <v>Active</v>
          </cell>
          <cell r="P997" t="str">
            <v>ORG_C07</v>
          </cell>
        </row>
        <row r="998">
          <cell r="A998" t="str">
            <v>BI_DG600</v>
          </cell>
          <cell r="B998" t="str">
            <v>DG600</v>
          </cell>
          <cell r="C998" t="str">
            <v>BI_DG600 - LF Trash Rake Replacement</v>
          </cell>
          <cell r="D998" t="str">
            <v>ER_4243</v>
          </cell>
          <cell r="E998" t="str">
            <v>4243</v>
          </cell>
          <cell r="F998" t="str">
            <v>ER_4243 - Little Falls Trash Rake Replacement</v>
          </cell>
          <cell r="G998" t="str">
            <v>Little Falls Trash Rake Replacement</v>
          </cell>
          <cell r="H998" t="str">
            <v>Generation Subfunction</v>
          </cell>
          <cell r="I998" t="str">
            <v>Generation Function</v>
          </cell>
          <cell r="J998" t="str">
            <v>Asset Condition</v>
          </cell>
          <cell r="K998" t="str">
            <v>SRV_ED</v>
          </cell>
          <cell r="L998" t="str">
            <v>JUR_AN</v>
          </cell>
          <cell r="M998" t="str">
            <v>Hydro 331-336</v>
          </cell>
          <cell r="N998" t="str">
            <v>True</v>
          </cell>
          <cell r="O998" t="str">
            <v>Active</v>
          </cell>
          <cell r="P998" t="str">
            <v>ORG_G07</v>
          </cell>
        </row>
        <row r="999">
          <cell r="A999" t="str">
            <v>BI_DN001</v>
          </cell>
          <cell r="B999" t="str">
            <v>DN001</v>
          </cell>
          <cell r="C999" t="str">
            <v>BI_DN001 - Cathodic Protection - Clarkston</v>
          </cell>
          <cell r="D999" t="str">
            <v>ER_3004</v>
          </cell>
          <cell r="E999" t="str">
            <v>3004</v>
          </cell>
          <cell r="F999" t="str">
            <v>ER_3004 - Cathodic Protection-Minor Blanket</v>
          </cell>
          <cell r="G999" t="str">
            <v>Gas Cathodic Protection Program</v>
          </cell>
          <cell r="H999" t="str">
            <v>Gas Subfunction</v>
          </cell>
          <cell r="I999" t="str">
            <v>Gas</v>
          </cell>
          <cell r="J999" t="str">
            <v>Mandatory &amp; Compliance</v>
          </cell>
          <cell r="K999" t="str">
            <v>SRV_GD</v>
          </cell>
          <cell r="L999" t="str">
            <v>JUR_AN</v>
          </cell>
          <cell r="M999" t="str">
            <v>Gas Distribution 374-387</v>
          </cell>
          <cell r="N999" t="str">
            <v>False</v>
          </cell>
          <cell r="O999" t="str">
            <v>Active</v>
          </cell>
          <cell r="P999" t="str">
            <v>ORG_D53</v>
          </cell>
        </row>
        <row r="1000">
          <cell r="A1000" t="str">
            <v>BI_DS305</v>
          </cell>
          <cell r="B1000" t="str">
            <v>DS305</v>
          </cell>
          <cell r="C1000" t="str">
            <v>BI_DS305 - Clearwater 115Sub-Upgrade Metering New Contract</v>
          </cell>
          <cell r="D1000" t="str">
            <v>ER_2229</v>
          </cell>
          <cell r="E1000" t="str">
            <v>2229</v>
          </cell>
          <cell r="F1000" t="str">
            <v>ER_2229 - Clearwater 115Sub Upgrade</v>
          </cell>
          <cell r="G1000" t="str">
            <v>Regular Capital - Pre Business Case</v>
          </cell>
          <cell r="H1000" t="str">
            <v>No Subfunction</v>
          </cell>
          <cell r="I1000" t="str">
            <v>No Function</v>
          </cell>
          <cell r="J1000" t="str">
            <v>No Driver</v>
          </cell>
          <cell r="K1000" t="str">
            <v>SRV_ED</v>
          </cell>
          <cell r="L1000" t="str">
            <v>JUR_ID</v>
          </cell>
          <cell r="M1000" t="str">
            <v>Elec Distribution 360-373</v>
          </cell>
          <cell r="N1000" t="str">
            <v>True</v>
          </cell>
          <cell r="O1000" t="str">
            <v>Inactive</v>
          </cell>
          <cell r="P1000" t="str">
            <v>ORG_F08</v>
          </cell>
        </row>
        <row r="1001">
          <cell r="A1001" t="str">
            <v>BI_EG000</v>
          </cell>
          <cell r="B1001" t="str">
            <v>EG000</v>
          </cell>
          <cell r="C1001" t="str">
            <v>BI_EG000 - LL HED Emergency Generator Plant</v>
          </cell>
          <cell r="D1001" t="str">
            <v>ER_4183</v>
          </cell>
          <cell r="E1001" t="str">
            <v>4183</v>
          </cell>
          <cell r="F1001" t="str">
            <v>ER_4183 - LL HED Emergency Generator Plant</v>
          </cell>
          <cell r="G1001" t="str">
            <v>Long Lake Replace Plant Emergency Generator</v>
          </cell>
          <cell r="H1001" t="str">
            <v>Generation Subfunction</v>
          </cell>
          <cell r="I1001" t="str">
            <v>Generation Function</v>
          </cell>
          <cell r="J1001" t="str">
            <v>Asset Condition</v>
          </cell>
          <cell r="K1001" t="str">
            <v>SRV_ED</v>
          </cell>
          <cell r="L1001" t="str">
            <v>JUR_AN</v>
          </cell>
          <cell r="M1001" t="str">
            <v>Hydro 331-336</v>
          </cell>
          <cell r="N1001" t="str">
            <v>True</v>
          </cell>
          <cell r="O1001" t="str">
            <v>Active</v>
          </cell>
          <cell r="P1001" t="str">
            <v>ORG_E07</v>
          </cell>
        </row>
        <row r="1002">
          <cell r="A1002" t="str">
            <v>BI_EG201</v>
          </cell>
          <cell r="B1002" t="str">
            <v>EG201</v>
          </cell>
          <cell r="C1002" t="str">
            <v>BI_EG201 - Long Lake Plant Upgrades</v>
          </cell>
          <cell r="D1002" t="str">
            <v>ER_4164</v>
          </cell>
          <cell r="E1002" t="str">
            <v>4164</v>
          </cell>
          <cell r="F1002" t="str">
            <v>ER_4164 - Long Lake Plant Upgrades</v>
          </cell>
          <cell r="G1002" t="str">
            <v>Long Lake Plant Upgrade</v>
          </cell>
          <cell r="H1002" t="str">
            <v>Generation Subfunction</v>
          </cell>
          <cell r="I1002" t="str">
            <v>Generation Function</v>
          </cell>
          <cell r="J1002" t="str">
            <v>Asset Condition</v>
          </cell>
          <cell r="K1002" t="str">
            <v>SRV_ED</v>
          </cell>
          <cell r="L1002" t="str">
            <v>JUR_AN</v>
          </cell>
          <cell r="M1002" t="str">
            <v>General 12yr 389 / 393-395 / 397-398</v>
          </cell>
          <cell r="N1002" t="str">
            <v>True</v>
          </cell>
          <cell r="O1002" t="str">
            <v>Active</v>
          </cell>
          <cell r="P1002" t="str">
            <v>ORG_E07</v>
          </cell>
        </row>
        <row r="1003">
          <cell r="A1003" t="str">
            <v>BI_EG202</v>
          </cell>
          <cell r="B1003" t="str">
            <v>EG202</v>
          </cell>
          <cell r="C1003" t="str">
            <v>BI_EG202 - Long Lake Modernization ET Support</v>
          </cell>
          <cell r="D1003" t="str">
            <v>ER_4164</v>
          </cell>
          <cell r="E1003" t="str">
            <v>4164</v>
          </cell>
          <cell r="F1003" t="str">
            <v>ER_4164 - Long Lake Plant Upgrades</v>
          </cell>
          <cell r="G1003" t="str">
            <v>Long Lake Plant Upgrade</v>
          </cell>
          <cell r="H1003" t="str">
            <v>Generation Subfunction</v>
          </cell>
          <cell r="I1003" t="str">
            <v>Generation Function</v>
          </cell>
          <cell r="J1003" t="str">
            <v>Asset Condition</v>
          </cell>
          <cell r="K1003" t="str">
            <v>SRV_ED</v>
          </cell>
          <cell r="L1003" t="str">
            <v>JUR_AN</v>
          </cell>
          <cell r="M1003" t="str">
            <v>General 12yr 389 / 393-395 / 397-398</v>
          </cell>
          <cell r="N1003" t="str">
            <v>True</v>
          </cell>
          <cell r="O1003" t="str">
            <v>Active</v>
          </cell>
          <cell r="P1003" t="str">
            <v>ORG_E07</v>
          </cell>
        </row>
        <row r="1004">
          <cell r="A1004" t="str">
            <v>BI_EG203</v>
          </cell>
          <cell r="B1004" t="str">
            <v>EG203</v>
          </cell>
          <cell r="C1004" t="str">
            <v>BI_EG203 - Long Lake Facility Upgrades - Phase 1</v>
          </cell>
          <cell r="D1004" t="str">
            <v>ER_4164</v>
          </cell>
          <cell r="E1004" t="str">
            <v>4164</v>
          </cell>
          <cell r="F1004" t="str">
            <v>ER_4164 - Long Lake Plant Upgrades</v>
          </cell>
          <cell r="G1004" t="str">
            <v>Long Lake Plant Upgrade</v>
          </cell>
          <cell r="H1004" t="str">
            <v>Generation Subfunction</v>
          </cell>
          <cell r="I1004" t="str">
            <v>Generation Function</v>
          </cell>
          <cell r="J1004" t="str">
            <v>Asset Condition</v>
          </cell>
          <cell r="K1004" t="str">
            <v>SRV_ED</v>
          </cell>
          <cell r="L1004" t="str">
            <v>JUR_AN</v>
          </cell>
          <cell r="M1004" t="str">
            <v>Hydro 331-336</v>
          </cell>
          <cell r="N1004" t="str">
            <v>True</v>
          </cell>
          <cell r="O1004" t="str">
            <v>Active</v>
          </cell>
          <cell r="P1004" t="str">
            <v>ORG_E07</v>
          </cell>
        </row>
        <row r="1005">
          <cell r="A1005" t="str">
            <v>BI_EG300</v>
          </cell>
          <cell r="B1005" t="str">
            <v>EG300</v>
          </cell>
          <cell r="C1005" t="str">
            <v>BI_EG300 - Long Lake HED Replace Field Windings</v>
          </cell>
          <cell r="D1005" t="str">
            <v>ER_4169</v>
          </cell>
          <cell r="E1005" t="str">
            <v>4169</v>
          </cell>
          <cell r="F1005" t="str">
            <v>ER_4169 - Long Lake HED Replace Field Windings</v>
          </cell>
          <cell r="G1005" t="str">
            <v>Long Lake Replace Field Windings</v>
          </cell>
          <cell r="H1005" t="str">
            <v>Generation Subfunction</v>
          </cell>
          <cell r="I1005" t="str">
            <v>Generation Function</v>
          </cell>
          <cell r="J1005" t="str">
            <v>No Driver</v>
          </cell>
          <cell r="K1005" t="str">
            <v>SRV_ED</v>
          </cell>
          <cell r="L1005" t="str">
            <v>JUR_AN</v>
          </cell>
          <cell r="M1005" t="str">
            <v>Hydro 331-336</v>
          </cell>
          <cell r="N1005" t="str">
            <v>True</v>
          </cell>
          <cell r="O1005" t="str">
            <v>Inactive</v>
          </cell>
          <cell r="P1005" t="str">
            <v>ORG_E07</v>
          </cell>
        </row>
        <row r="1006">
          <cell r="A1006" t="str">
            <v>BI_EG500</v>
          </cell>
          <cell r="B1006" t="str">
            <v>EG500</v>
          </cell>
          <cell r="C1006" t="str">
            <v>BI_EG500 - Long Lake Incline Elevator Replacement Project</v>
          </cell>
          <cell r="D1006" t="str">
            <v>ER_4218</v>
          </cell>
          <cell r="E1006" t="str">
            <v>4218</v>
          </cell>
          <cell r="F1006" t="str">
            <v>ER_4218 - Long Lake Incline Elevator Replacement Project</v>
          </cell>
          <cell r="G1006" t="str">
            <v>Long Lake Incline Elevator Replacement Project</v>
          </cell>
          <cell r="H1006" t="str">
            <v>Generation Subfunction</v>
          </cell>
          <cell r="I1006" t="str">
            <v>Generation Function</v>
          </cell>
          <cell r="J1006" t="str">
            <v>Asset Condition</v>
          </cell>
          <cell r="K1006" t="str">
            <v>SRV_ED</v>
          </cell>
          <cell r="L1006" t="str">
            <v>JUR_AN</v>
          </cell>
          <cell r="M1006" t="str">
            <v>Hydro 331-336</v>
          </cell>
          <cell r="N1006" t="str">
            <v>True</v>
          </cell>
          <cell r="O1006" t="str">
            <v>Active</v>
          </cell>
          <cell r="P1006" t="str">
            <v>ORG_E07</v>
          </cell>
        </row>
        <row r="1007">
          <cell r="A1007" t="str">
            <v>BI_EG700</v>
          </cell>
          <cell r="B1007" t="str">
            <v>EG700</v>
          </cell>
          <cell r="C1007" t="str">
            <v>BI_EG700 - LL HED Stability Enhancement</v>
          </cell>
          <cell r="D1007" t="str">
            <v>ER_4188</v>
          </cell>
          <cell r="E1007" t="str">
            <v>4188</v>
          </cell>
          <cell r="F1007" t="str">
            <v>ER_4188 - LL HED Stability Enhancement</v>
          </cell>
          <cell r="G1007" t="str">
            <v>Long Lake Stability Enhancement</v>
          </cell>
          <cell r="H1007" t="str">
            <v>Generation Subfunction</v>
          </cell>
          <cell r="I1007" t="str">
            <v>Generation Function</v>
          </cell>
          <cell r="J1007" t="str">
            <v>Mandatory &amp; Compliance</v>
          </cell>
          <cell r="K1007" t="str">
            <v>SRV_ED</v>
          </cell>
          <cell r="L1007" t="str">
            <v>JUR_AN</v>
          </cell>
          <cell r="M1007" t="str">
            <v>Hydro 331-336</v>
          </cell>
          <cell r="N1007" t="str">
            <v>True</v>
          </cell>
          <cell r="O1007" t="str">
            <v>Active</v>
          </cell>
          <cell r="P1007" t="str">
            <v>ORG_J07</v>
          </cell>
        </row>
        <row r="1008">
          <cell r="A1008" t="str">
            <v>BI_FC000</v>
          </cell>
          <cell r="B1008" t="str">
            <v>FC000</v>
          </cell>
          <cell r="C1008" t="str">
            <v>BI_FC000 - Saddle Mountain Phase 2 Integration (Comm)</v>
          </cell>
          <cell r="D1008" t="str">
            <v>ER_2616</v>
          </cell>
          <cell r="E1008" t="str">
            <v>2616</v>
          </cell>
          <cell r="F1008" t="str">
            <v>ER_2616 - Saddle Mountain Integration Phase 2</v>
          </cell>
          <cell r="G1008" t="str">
            <v>Saddle Mountain 230/115kV Station (New) Integration Project Phase 2</v>
          </cell>
          <cell r="H1008" t="str">
            <v>T&amp;D Engineering</v>
          </cell>
          <cell r="I1008" t="str">
            <v>T&amp;D</v>
          </cell>
          <cell r="J1008" t="str">
            <v>Mandatory &amp; Compliance</v>
          </cell>
          <cell r="K1008" t="str">
            <v>SRV_CD</v>
          </cell>
          <cell r="L1008" t="str">
            <v>JUR_AA</v>
          </cell>
          <cell r="M1008" t="str">
            <v>General 12yr 389 / 393-395 / 397-398</v>
          </cell>
          <cell r="N1008" t="str">
            <v>True</v>
          </cell>
          <cell r="O1008" t="str">
            <v>Active</v>
          </cell>
          <cell r="P1008" t="str">
            <v>ORG_J09</v>
          </cell>
        </row>
        <row r="1009">
          <cell r="A1009" t="str">
            <v>BI_FC001</v>
          </cell>
          <cell r="B1009" t="str">
            <v>FC001</v>
          </cell>
          <cell r="C1009" t="str">
            <v>BI_FC001 - Metro 115kV Substation Rebuild - ET_Security</v>
          </cell>
          <cell r="D1009" t="str">
            <v>ER_2616</v>
          </cell>
          <cell r="E1009" t="str">
            <v>2616</v>
          </cell>
          <cell r="F1009" t="str">
            <v>ER_2616 - Saddle Mountain Integration Phase 2</v>
          </cell>
          <cell r="G1009" t="str">
            <v>Saddle Mountain 230/115kV Station (New) Integration Project Phase 2</v>
          </cell>
          <cell r="H1009" t="str">
            <v>T&amp;D Engineering</v>
          </cell>
          <cell r="I1009" t="str">
            <v>T&amp;D</v>
          </cell>
          <cell r="J1009" t="str">
            <v>Mandatory &amp; Compliance</v>
          </cell>
          <cell r="K1009" t="str">
            <v>SRV_ED</v>
          </cell>
          <cell r="L1009" t="str">
            <v>JUR_AN</v>
          </cell>
          <cell r="M1009" t="str">
            <v>General 12yr 389 / 393-395 / 397-398</v>
          </cell>
          <cell r="N1009" t="str">
            <v>True</v>
          </cell>
          <cell r="O1009" t="str">
            <v>Active</v>
          </cell>
          <cell r="P1009" t="str">
            <v>ORG_C09</v>
          </cell>
        </row>
        <row r="1010">
          <cell r="A1010" t="str">
            <v>BI_FC002</v>
          </cell>
          <cell r="B1010" t="str">
            <v>FC002</v>
          </cell>
          <cell r="C1010" t="str">
            <v>BI_FC002 - Saddle Mountain Phase 2 - Security Monitoring</v>
          </cell>
          <cell r="D1010" t="str">
            <v>ER_2616</v>
          </cell>
          <cell r="E1010" t="str">
            <v>2616</v>
          </cell>
          <cell r="F1010" t="str">
            <v>ER_2616 - Saddle Mountain Integration Phase 2</v>
          </cell>
          <cell r="G1010" t="str">
            <v>Saddle Mountain 230/115kV Station (New) Integration Project Phase 2</v>
          </cell>
          <cell r="H1010" t="str">
            <v>T&amp;D Engineering</v>
          </cell>
          <cell r="I1010" t="str">
            <v>T&amp;D</v>
          </cell>
          <cell r="J1010" t="str">
            <v>Mandatory &amp; Compliance</v>
          </cell>
          <cell r="K1010" t="str">
            <v>SRV_CD</v>
          </cell>
          <cell r="L1010" t="str">
            <v>JUR_AA</v>
          </cell>
          <cell r="M1010" t="str">
            <v>Facilities 390-391</v>
          </cell>
          <cell r="N1010" t="str">
            <v>True</v>
          </cell>
          <cell r="O1010" t="str">
            <v>Active</v>
          </cell>
          <cell r="P1010" t="str">
            <v>ORG_C09</v>
          </cell>
        </row>
        <row r="1011">
          <cell r="A1011" t="str">
            <v>BI_FC003</v>
          </cell>
          <cell r="B1011" t="str">
            <v>FC003</v>
          </cell>
          <cell r="C1011" t="str">
            <v>BI_FC003 - Saddle Mountain Phase 2 - Backhaul Comm</v>
          </cell>
          <cell r="D1011" t="str">
            <v>ER_2616</v>
          </cell>
          <cell r="E1011" t="str">
            <v>2616</v>
          </cell>
          <cell r="F1011" t="str">
            <v>ER_2616 - Saddle Mountain Integration Phase 2</v>
          </cell>
          <cell r="G1011" t="str">
            <v>Saddle Mountain 230/115kV Station (New) Integration Project Phase 2</v>
          </cell>
          <cell r="H1011" t="str">
            <v>T&amp;D Engineering</v>
          </cell>
          <cell r="I1011" t="str">
            <v>T&amp;D</v>
          </cell>
          <cell r="J1011" t="str">
            <v>Mandatory &amp; Compliance</v>
          </cell>
          <cell r="K1011" t="str">
            <v>SRV_CD</v>
          </cell>
          <cell r="L1011" t="str">
            <v>JUR_AA</v>
          </cell>
          <cell r="M1011" t="str">
            <v>General 12yr 389 / 393-395 / 397-398</v>
          </cell>
          <cell r="N1011" t="str">
            <v>True</v>
          </cell>
          <cell r="O1011" t="str">
            <v>Active</v>
          </cell>
          <cell r="P1011" t="str">
            <v>ORG_J09</v>
          </cell>
        </row>
        <row r="1012">
          <cell r="A1012" t="str">
            <v>BI_FC100</v>
          </cell>
          <cell r="B1012" t="str">
            <v>FC100</v>
          </cell>
          <cell r="C1012" t="str">
            <v>BI_FC100 - Othello Area OPGW</v>
          </cell>
          <cell r="D1012" t="str">
            <v>ER_2616</v>
          </cell>
          <cell r="E1012" t="str">
            <v>2616</v>
          </cell>
          <cell r="F1012" t="str">
            <v>ER_2616 - Saddle Mountain Integration Phase 2</v>
          </cell>
          <cell r="G1012" t="str">
            <v>Saddle Mountain 230/115kV Station (New) Integration Project Phase 2</v>
          </cell>
          <cell r="H1012" t="str">
            <v>T&amp;D Engineering</v>
          </cell>
          <cell r="I1012" t="str">
            <v>T&amp;D</v>
          </cell>
          <cell r="J1012" t="str">
            <v>Mandatory &amp; Compliance</v>
          </cell>
          <cell r="K1012" t="str">
            <v>SRV_ED</v>
          </cell>
          <cell r="L1012" t="str">
            <v>JUR_AN</v>
          </cell>
          <cell r="M1012" t="str">
            <v>General 12yr 389 / 393-395 / 397-398</v>
          </cell>
          <cell r="N1012" t="str">
            <v>True</v>
          </cell>
          <cell r="O1012" t="str">
            <v>Active</v>
          </cell>
          <cell r="P1012" t="str">
            <v>ORG_J09</v>
          </cell>
        </row>
        <row r="1013">
          <cell r="A1013" t="str">
            <v>BI_FC800</v>
          </cell>
          <cell r="B1013" t="str">
            <v>FC800</v>
          </cell>
          <cell r="C1013" t="str">
            <v>BI_FC800 - Roxboro 115kV Sub: Comms Integration</v>
          </cell>
          <cell r="D1013" t="str">
            <v>ER_2618</v>
          </cell>
          <cell r="E1013" t="str">
            <v>2618</v>
          </cell>
          <cell r="F1013" t="str">
            <v>ER_2618 - Rattlesnake Flat 115kV Wind Farm Project</v>
          </cell>
          <cell r="G1013" t="str">
            <v>Rattlesnake Flat Wind Farm Project 115kV Integration Project</v>
          </cell>
          <cell r="H1013" t="str">
            <v>T&amp;D Engineering</v>
          </cell>
          <cell r="I1013" t="str">
            <v>T&amp;D</v>
          </cell>
          <cell r="J1013" t="str">
            <v>Customer Requested</v>
          </cell>
          <cell r="K1013" t="str">
            <v>SRV_ED</v>
          </cell>
          <cell r="L1013" t="str">
            <v>JUR_WA</v>
          </cell>
          <cell r="M1013" t="str">
            <v>Elec Transmission 350-359</v>
          </cell>
          <cell r="N1013" t="str">
            <v>True</v>
          </cell>
          <cell r="O1013" t="str">
            <v>Active</v>
          </cell>
          <cell r="P1013" t="str">
            <v>ORG_J29</v>
          </cell>
        </row>
        <row r="1014">
          <cell r="A1014" t="str">
            <v>BI_FC801</v>
          </cell>
          <cell r="B1014" t="str">
            <v>FC801</v>
          </cell>
          <cell r="C1014" t="str">
            <v>BI_FC801 - Warden 115kV Sub: Comms Integration</v>
          </cell>
          <cell r="D1014" t="str">
            <v>ER_2618</v>
          </cell>
          <cell r="E1014" t="str">
            <v>2618</v>
          </cell>
          <cell r="F1014" t="str">
            <v>ER_2618 - Rattlesnake Flat 115kV Wind Farm Project</v>
          </cell>
          <cell r="G1014" t="str">
            <v>Rattlesnake Flat Wind Farm Project 115kV Integration Project</v>
          </cell>
          <cell r="H1014" t="str">
            <v>T&amp;D Engineering</v>
          </cell>
          <cell r="I1014" t="str">
            <v>T&amp;D</v>
          </cell>
          <cell r="J1014" t="str">
            <v>Customer Requested</v>
          </cell>
          <cell r="K1014" t="str">
            <v>SRV_ED</v>
          </cell>
          <cell r="L1014" t="str">
            <v>JUR_WA</v>
          </cell>
          <cell r="M1014" t="str">
            <v>Elec Transmission 350-359</v>
          </cell>
          <cell r="N1014" t="str">
            <v>True</v>
          </cell>
          <cell r="O1014" t="str">
            <v>Active</v>
          </cell>
          <cell r="P1014" t="str">
            <v>ORG_J29</v>
          </cell>
        </row>
        <row r="1015">
          <cell r="A1015" t="str">
            <v>BI_FC802</v>
          </cell>
          <cell r="B1015" t="str">
            <v>FC802</v>
          </cell>
          <cell r="C1015" t="str">
            <v>BI_FC802 - Lind 115kV Sub: Comms Integration</v>
          </cell>
          <cell r="D1015" t="str">
            <v>ER_2618</v>
          </cell>
          <cell r="E1015" t="str">
            <v>2618</v>
          </cell>
          <cell r="F1015" t="str">
            <v>ER_2618 - Rattlesnake Flat 115kV Wind Farm Project</v>
          </cell>
          <cell r="G1015" t="str">
            <v>Rattlesnake Flat Wind Farm Project 115kV Integration Project</v>
          </cell>
          <cell r="H1015" t="str">
            <v>T&amp;D Engineering</v>
          </cell>
          <cell r="I1015" t="str">
            <v>T&amp;D</v>
          </cell>
          <cell r="J1015" t="str">
            <v>Customer Requested</v>
          </cell>
          <cell r="K1015" t="str">
            <v>SRV_ED</v>
          </cell>
          <cell r="L1015" t="str">
            <v>JUR_WA</v>
          </cell>
          <cell r="M1015" t="str">
            <v>Elec Transmission 350-359</v>
          </cell>
          <cell r="N1015" t="str">
            <v>True</v>
          </cell>
          <cell r="O1015" t="str">
            <v>Active</v>
          </cell>
          <cell r="P1015" t="str">
            <v>ORG_J29</v>
          </cell>
        </row>
        <row r="1016">
          <cell r="A1016" t="str">
            <v>BI_FD000</v>
          </cell>
          <cell r="B1016" t="str">
            <v>FD000</v>
          </cell>
          <cell r="C1016" t="str">
            <v>BI_FD000 - Othello-Warde #2 115kV Tx Line Rbld: Dist Underbld</v>
          </cell>
          <cell r="D1016" t="str">
            <v>ER_2616</v>
          </cell>
          <cell r="E1016" t="str">
            <v>2616</v>
          </cell>
          <cell r="F1016" t="str">
            <v>ER_2616 - Saddle Mountain Integration Phase 2</v>
          </cell>
          <cell r="G1016" t="str">
            <v>Saddle Mountain 230/115kV Station (New) Integration Project Phase 2</v>
          </cell>
          <cell r="H1016" t="str">
            <v>T&amp;D Engineering</v>
          </cell>
          <cell r="I1016" t="str">
            <v>T&amp;D</v>
          </cell>
          <cell r="J1016" t="str">
            <v>Mandatory &amp; Compliance</v>
          </cell>
          <cell r="K1016" t="str">
            <v>SRV_ED</v>
          </cell>
          <cell r="L1016" t="str">
            <v>JUR_WA</v>
          </cell>
          <cell r="M1016" t="str">
            <v>Elec Distribution 360-373</v>
          </cell>
          <cell r="N1016" t="str">
            <v>True</v>
          </cell>
          <cell r="O1016" t="str">
            <v>Active</v>
          </cell>
          <cell r="P1016" t="str">
            <v>ORG_L08</v>
          </cell>
        </row>
        <row r="1017">
          <cell r="A1017" t="str">
            <v>BI_FD101</v>
          </cell>
          <cell r="B1017" t="str">
            <v>FD101</v>
          </cell>
          <cell r="C1017" t="str">
            <v>BI_FD101 - SOT 522/523-Recond 6A</v>
          </cell>
          <cell r="D1017" t="str">
            <v>ER_2514</v>
          </cell>
          <cell r="E1017" t="str">
            <v>2514</v>
          </cell>
          <cell r="F1017" t="str">
            <v>ER_2514 - Distribution - Spokane North &amp; West</v>
          </cell>
          <cell r="G1017" t="str">
            <v>Distribution System Enhancements</v>
          </cell>
          <cell r="H1017" t="str">
            <v>T&amp;D Engineering</v>
          </cell>
          <cell r="I1017" t="str">
            <v>T&amp;D</v>
          </cell>
          <cell r="J1017" t="str">
            <v>Performance &amp; Capacity</v>
          </cell>
          <cell r="K1017" t="str">
            <v>SRV_ED</v>
          </cell>
          <cell r="L1017" t="str">
            <v>JUR_WA</v>
          </cell>
          <cell r="M1017" t="str">
            <v>Elec Distribution 360-373</v>
          </cell>
          <cell r="N1017" t="str">
            <v>True</v>
          </cell>
          <cell r="O1017" t="str">
            <v>Inactive</v>
          </cell>
          <cell r="P1017" t="str">
            <v>ORG_C51</v>
          </cell>
        </row>
        <row r="1018">
          <cell r="A1018" t="str">
            <v>BI_FD102</v>
          </cell>
          <cell r="B1018" t="str">
            <v>FD102</v>
          </cell>
          <cell r="C1018" t="str">
            <v>BI_FD102 - Washtucna 12F1 - WAS781</v>
          </cell>
          <cell r="D1018" t="str">
            <v>ER_2514</v>
          </cell>
          <cell r="E1018" t="str">
            <v>2514</v>
          </cell>
          <cell r="F1018" t="str">
            <v>ER_2514 - Distribution - Spokane North &amp; West</v>
          </cell>
          <cell r="G1018" t="str">
            <v>Distribution System Enhancements</v>
          </cell>
          <cell r="H1018" t="str">
            <v>T&amp;D Engineering</v>
          </cell>
          <cell r="I1018" t="str">
            <v>T&amp;D</v>
          </cell>
          <cell r="J1018" t="str">
            <v>Performance &amp; Capacity</v>
          </cell>
          <cell r="K1018" t="str">
            <v>SRV_ED</v>
          </cell>
          <cell r="L1018" t="str">
            <v>JUR_WA</v>
          </cell>
          <cell r="M1018" t="str">
            <v>Elec Distribution 360-373</v>
          </cell>
          <cell r="N1018" t="str">
            <v>True</v>
          </cell>
          <cell r="O1018" t="str">
            <v>Inactive</v>
          </cell>
          <cell r="P1018" t="str">
            <v>ORG_C51</v>
          </cell>
        </row>
        <row r="1019">
          <cell r="A1019" t="str">
            <v>BI_FD200</v>
          </cell>
          <cell r="B1019" t="str">
            <v>FD200</v>
          </cell>
          <cell r="C1019" t="str">
            <v>BI_FD200 - Long Lake - Cnv OH to UG (USFWS)</v>
          </cell>
          <cell r="D1019" t="str">
            <v>ER_2514</v>
          </cell>
          <cell r="E1019" t="str">
            <v>2514</v>
          </cell>
          <cell r="F1019" t="str">
            <v>ER_2514 - Distribution - Spokane North &amp; West</v>
          </cell>
          <cell r="G1019" t="str">
            <v>Distribution System Enhancements</v>
          </cell>
          <cell r="H1019" t="str">
            <v>T&amp;D Engineering</v>
          </cell>
          <cell r="I1019" t="str">
            <v>T&amp;D</v>
          </cell>
          <cell r="J1019" t="str">
            <v>Performance &amp; Capacity</v>
          </cell>
          <cell r="K1019" t="str">
            <v>SRV_ED</v>
          </cell>
          <cell r="L1019" t="str">
            <v>JUR_WA</v>
          </cell>
          <cell r="M1019" t="str">
            <v>Elec Distribution 360-373</v>
          </cell>
          <cell r="N1019" t="str">
            <v>True</v>
          </cell>
          <cell r="O1019" t="str">
            <v>Inactive</v>
          </cell>
          <cell r="P1019" t="str">
            <v>ORG_H50</v>
          </cell>
        </row>
        <row r="1020">
          <cell r="A1020" t="str">
            <v>BI_FD300</v>
          </cell>
          <cell r="B1020" t="str">
            <v>FD300</v>
          </cell>
          <cell r="C1020" t="str">
            <v>BI_FD300 - ROX751 Recond(9)</v>
          </cell>
          <cell r="D1020" t="str">
            <v>ER_2414</v>
          </cell>
          <cell r="E1020" t="str">
            <v>2414</v>
          </cell>
          <cell r="F1020" t="str">
            <v>ER_2414 - Sys-Dist Reliability-Improve Worst Fdrs</v>
          </cell>
          <cell r="G1020" t="str">
            <v>Distribution System Enhancements</v>
          </cell>
          <cell r="H1020" t="str">
            <v>T&amp;D Engineering</v>
          </cell>
          <cell r="I1020" t="str">
            <v>T&amp;D</v>
          </cell>
          <cell r="J1020" t="str">
            <v>Performance &amp; Capacity</v>
          </cell>
          <cell r="K1020" t="str">
            <v>SRV_ED</v>
          </cell>
          <cell r="L1020" t="str">
            <v>JUR_WA</v>
          </cell>
          <cell r="M1020" t="str">
            <v>Elec Distribution 360-373</v>
          </cell>
          <cell r="N1020" t="str">
            <v>True</v>
          </cell>
          <cell r="O1020" t="str">
            <v>Inactive</v>
          </cell>
          <cell r="P1020" t="str">
            <v>ORG_C51</v>
          </cell>
        </row>
        <row r="1021">
          <cell r="A1021" t="str">
            <v>BI_FD301</v>
          </cell>
          <cell r="B1021" t="str">
            <v>FD301</v>
          </cell>
          <cell r="C1021" t="str">
            <v>BI_FD301 - SPG761 - Recond Small CU</v>
          </cell>
          <cell r="D1021" t="str">
            <v>ER_2514</v>
          </cell>
          <cell r="E1021" t="str">
            <v>2514</v>
          </cell>
          <cell r="F1021" t="str">
            <v>ER_2514 - Distribution - Spokane North &amp; West</v>
          </cell>
          <cell r="G1021" t="str">
            <v>Distribution System Enhancements</v>
          </cell>
          <cell r="H1021" t="str">
            <v>T&amp;D Engineering</v>
          </cell>
          <cell r="I1021" t="str">
            <v>T&amp;D</v>
          </cell>
          <cell r="J1021" t="str">
            <v>Performance &amp; Capacity</v>
          </cell>
          <cell r="K1021" t="str">
            <v>SRV_ED</v>
          </cell>
          <cell r="L1021" t="str">
            <v>JUR_WA</v>
          </cell>
          <cell r="M1021" t="str">
            <v>Elec Distribution 360-373</v>
          </cell>
          <cell r="N1021" t="str">
            <v>True</v>
          </cell>
          <cell r="O1021" t="str">
            <v>Inactive</v>
          </cell>
          <cell r="P1021" t="str">
            <v>ORG_C51</v>
          </cell>
        </row>
        <row r="1022">
          <cell r="A1022" t="str">
            <v>BI_FD302</v>
          </cell>
          <cell r="B1022" t="str">
            <v>FD302</v>
          </cell>
          <cell r="C1022" t="str">
            <v>BI_FD302 - LIN711 - Convert to 25kV - tie Rox751</v>
          </cell>
          <cell r="D1022" t="str">
            <v>ER_2514</v>
          </cell>
          <cell r="E1022" t="str">
            <v>2514</v>
          </cell>
          <cell r="F1022" t="str">
            <v>ER_2514 - Distribution - Spokane North &amp; West</v>
          </cell>
          <cell r="G1022" t="str">
            <v>Distribution System Enhancements</v>
          </cell>
          <cell r="H1022" t="str">
            <v>T&amp;D Engineering</v>
          </cell>
          <cell r="I1022" t="str">
            <v>T&amp;D</v>
          </cell>
          <cell r="J1022" t="str">
            <v>Performance &amp; Capacity</v>
          </cell>
          <cell r="K1022" t="str">
            <v>SRV_ED</v>
          </cell>
          <cell r="L1022" t="str">
            <v>JUR_WA</v>
          </cell>
          <cell r="M1022" t="str">
            <v>Elec Distribution 360-373</v>
          </cell>
          <cell r="N1022" t="str">
            <v>True</v>
          </cell>
          <cell r="O1022" t="str">
            <v>Inactive</v>
          </cell>
          <cell r="P1022" t="str">
            <v>ORG_C51</v>
          </cell>
        </row>
        <row r="1023">
          <cell r="A1023" t="str">
            <v>BI_FD400</v>
          </cell>
          <cell r="B1023" t="str">
            <v>FD400</v>
          </cell>
          <cell r="C1023" t="str">
            <v>BI_FD400 - OTH502 Feeder Upgrade</v>
          </cell>
          <cell r="D1023" t="str">
            <v>ER_2470</v>
          </cell>
          <cell r="E1023" t="str">
            <v>2470</v>
          </cell>
          <cell r="F1023" t="str">
            <v>ER_2470 - Dist Grid Modernization</v>
          </cell>
          <cell r="G1023" t="str">
            <v>Distribution Grid Modernization</v>
          </cell>
          <cell r="H1023" t="str">
            <v>T&amp;D Operations</v>
          </cell>
          <cell r="I1023" t="str">
            <v>T&amp;D</v>
          </cell>
          <cell r="J1023" t="str">
            <v>Asset Condition</v>
          </cell>
          <cell r="K1023" t="str">
            <v>SRV_ED</v>
          </cell>
          <cell r="L1023" t="str">
            <v>JUR_WA</v>
          </cell>
          <cell r="M1023" t="str">
            <v>Elec Distribution 360-373</v>
          </cell>
          <cell r="N1023" t="str">
            <v>False</v>
          </cell>
          <cell r="O1023" t="str">
            <v>Inactive</v>
          </cell>
          <cell r="P1023" t="str">
            <v>ORG_T08</v>
          </cell>
        </row>
        <row r="1024">
          <cell r="A1024" t="str">
            <v>BI_FD500</v>
          </cell>
          <cell r="B1024" t="str">
            <v>FD500</v>
          </cell>
          <cell r="C1024" t="str">
            <v>BI_FD500 - Bruce Siding 531 - Construct Feeder</v>
          </cell>
          <cell r="D1024" t="str">
            <v>ER_2325</v>
          </cell>
          <cell r="E1024" t="str">
            <v>2325</v>
          </cell>
          <cell r="F1024" t="str">
            <v>ER_2325 - Bruce Siding Sub - Construct New 115 kV Sub</v>
          </cell>
          <cell r="G1024" t="str">
            <v>Regular Capital - Pre Business Case</v>
          </cell>
          <cell r="H1024" t="str">
            <v>No Subfunction</v>
          </cell>
          <cell r="I1024" t="str">
            <v>No Function</v>
          </cell>
          <cell r="J1024" t="str">
            <v>No Driver</v>
          </cell>
          <cell r="K1024" t="str">
            <v>SRV_ED</v>
          </cell>
          <cell r="L1024" t="str">
            <v>JUR_WA</v>
          </cell>
          <cell r="M1024" t="str">
            <v>Elec Distribution 360-373</v>
          </cell>
          <cell r="N1024" t="str">
            <v>True</v>
          </cell>
          <cell r="O1024" t="str">
            <v>Inactive</v>
          </cell>
          <cell r="P1024" t="str">
            <v>ORG_H50</v>
          </cell>
        </row>
        <row r="1025">
          <cell r="A1025" t="str">
            <v>BI_FD501</v>
          </cell>
          <cell r="B1025" t="str">
            <v>FD501</v>
          </cell>
          <cell r="C1025" t="str">
            <v>BI_FD501 - Othello 502 - Convert McCain to UG</v>
          </cell>
          <cell r="D1025" t="str">
            <v>ER_2350</v>
          </cell>
          <cell r="E1025" t="str">
            <v>2350</v>
          </cell>
          <cell r="F1025" t="str">
            <v>ER_2350 - Othello 502-Convert McCain Underground</v>
          </cell>
          <cell r="G1025" t="str">
            <v>Regular Capital - Pre Business Case</v>
          </cell>
          <cell r="H1025" t="str">
            <v>No Subfunction</v>
          </cell>
          <cell r="I1025" t="str">
            <v>No Function</v>
          </cell>
          <cell r="J1025" t="str">
            <v>No Driver</v>
          </cell>
          <cell r="K1025" t="str">
            <v>SRV_ED</v>
          </cell>
          <cell r="L1025" t="str">
            <v>JUR_WA</v>
          </cell>
          <cell r="M1025" t="str">
            <v>Elec Distribution 360-373</v>
          </cell>
          <cell r="N1025" t="str">
            <v>True</v>
          </cell>
          <cell r="O1025" t="str">
            <v>Inactive</v>
          </cell>
          <cell r="P1025" t="str">
            <v>ORG_H50</v>
          </cell>
        </row>
        <row r="1026">
          <cell r="A1026" t="str">
            <v>BI_FD502</v>
          </cell>
          <cell r="B1026" t="str">
            <v>FD502</v>
          </cell>
          <cell r="C1026" t="str">
            <v>BI_FD502 - SPR761 Feeder Upgrade</v>
          </cell>
          <cell r="D1026" t="str">
            <v>ER_2470</v>
          </cell>
          <cell r="E1026" t="str">
            <v>2470</v>
          </cell>
          <cell r="F1026" t="str">
            <v>ER_2470 - Dist Grid Modernization</v>
          </cell>
          <cell r="G1026" t="str">
            <v>Distribution Grid Modernization</v>
          </cell>
          <cell r="H1026" t="str">
            <v>T&amp;D Operations</v>
          </cell>
          <cell r="I1026" t="str">
            <v>T&amp;D</v>
          </cell>
          <cell r="J1026" t="str">
            <v>Asset Condition</v>
          </cell>
          <cell r="K1026" t="str">
            <v>SRV_ED</v>
          </cell>
          <cell r="L1026" t="str">
            <v>JUR_WA</v>
          </cell>
          <cell r="M1026" t="str">
            <v>Elec Distribution 360-373</v>
          </cell>
          <cell r="N1026" t="str">
            <v>False</v>
          </cell>
          <cell r="O1026" t="str">
            <v>Active</v>
          </cell>
          <cell r="P1026" t="str">
            <v>ORG_T08</v>
          </cell>
        </row>
        <row r="1027">
          <cell r="A1027" t="str">
            <v>BI_FD700</v>
          </cell>
          <cell r="B1027" t="str">
            <v>FD700</v>
          </cell>
          <cell r="C1027" t="str">
            <v>BI_FD700 - Lee&amp;Reynolds 2nd Xfm:  Integrate Distribution Circuits</v>
          </cell>
          <cell r="D1027" t="str">
            <v>ER_2204</v>
          </cell>
          <cell r="E1027" t="str">
            <v>2204</v>
          </cell>
          <cell r="F1027" t="str">
            <v>ER_2204 - Substation Rebuilds</v>
          </cell>
          <cell r="G1027" t="str">
            <v>Substation - Station Rebuilds Program</v>
          </cell>
          <cell r="H1027" t="str">
            <v>T&amp;D Engineering</v>
          </cell>
          <cell r="I1027" t="str">
            <v>T&amp;D</v>
          </cell>
          <cell r="J1027" t="str">
            <v>Asset Condition</v>
          </cell>
          <cell r="K1027" t="str">
            <v>SRV_ED</v>
          </cell>
          <cell r="L1027" t="str">
            <v>JUR_WA</v>
          </cell>
          <cell r="M1027" t="str">
            <v>Elec Distribution 360-373</v>
          </cell>
          <cell r="N1027" t="str">
            <v>True</v>
          </cell>
          <cell r="O1027" t="str">
            <v>Active</v>
          </cell>
          <cell r="P1027" t="str">
            <v>ORG_C51</v>
          </cell>
        </row>
        <row r="1028">
          <cell r="A1028" t="str">
            <v>BI_FD701</v>
          </cell>
          <cell r="B1028" t="str">
            <v>FD701</v>
          </cell>
          <cell r="C1028" t="str">
            <v>BI_FD701 - Othello City 115/13V Sub Rebuild Dist Integration</v>
          </cell>
          <cell r="D1028" t="str">
            <v>ER_2204</v>
          </cell>
          <cell r="E1028" t="str">
            <v>2204</v>
          </cell>
          <cell r="F1028" t="str">
            <v>ER_2204 - Substation Rebuilds</v>
          </cell>
          <cell r="G1028" t="str">
            <v>Substation - Station Rebuilds Program</v>
          </cell>
          <cell r="H1028" t="str">
            <v>T&amp;D Engineering</v>
          </cell>
          <cell r="I1028" t="str">
            <v>T&amp;D</v>
          </cell>
          <cell r="J1028" t="str">
            <v>Asset Condition</v>
          </cell>
          <cell r="K1028" t="str">
            <v>SRV_ED</v>
          </cell>
          <cell r="L1028" t="str">
            <v>JUR_WA</v>
          </cell>
          <cell r="M1028" t="str">
            <v>Elec Distribution 360-373</v>
          </cell>
          <cell r="N1028" t="str">
            <v>True</v>
          </cell>
          <cell r="O1028" t="str">
            <v>Active</v>
          </cell>
          <cell r="P1028" t="str">
            <v>ORG_C51</v>
          </cell>
        </row>
        <row r="1029">
          <cell r="A1029" t="str">
            <v>BI_FD705</v>
          </cell>
          <cell r="B1029" t="str">
            <v>FD705</v>
          </cell>
          <cell r="C1029" t="str">
            <v>BI_FD705 - Lind Sub - Solar Farm Interconnection (Dx)</v>
          </cell>
          <cell r="D1029" t="str">
            <v>ER_2609</v>
          </cell>
          <cell r="E1029" t="str">
            <v>2609</v>
          </cell>
          <cell r="F1029" t="str">
            <v>ER_2609 - Lind Solar Project #53 Interconnection</v>
          </cell>
          <cell r="G1029" t="str">
            <v>Lind Solar Project #53 Interconnection</v>
          </cell>
          <cell r="H1029" t="str">
            <v>T&amp;D Engineering</v>
          </cell>
          <cell r="I1029" t="str">
            <v>T&amp;D</v>
          </cell>
          <cell r="J1029" t="str">
            <v>Customer Requested</v>
          </cell>
          <cell r="K1029" t="str">
            <v>SRV_ED</v>
          </cell>
          <cell r="L1029" t="str">
            <v>JUR_AN</v>
          </cell>
          <cell r="M1029" t="str">
            <v>Elec Transmission 350-359</v>
          </cell>
          <cell r="N1029" t="str">
            <v>True</v>
          </cell>
          <cell r="O1029" t="str">
            <v>Active</v>
          </cell>
          <cell r="P1029" t="str">
            <v>ORG_C51</v>
          </cell>
        </row>
        <row r="1030">
          <cell r="A1030" t="str">
            <v>BI_FD800</v>
          </cell>
          <cell r="B1030" t="str">
            <v>FD800</v>
          </cell>
          <cell r="C1030" t="str">
            <v>BI_FD800 - Othello Area Automated Distribution Switching</v>
          </cell>
          <cell r="D1030" t="str">
            <v>ER_2514</v>
          </cell>
          <cell r="E1030" t="str">
            <v>2514</v>
          </cell>
          <cell r="F1030" t="str">
            <v>ER_2514 - Distribution - Spokane North &amp; West</v>
          </cell>
          <cell r="G1030" t="str">
            <v>Distribution System Enhancements</v>
          </cell>
          <cell r="H1030" t="str">
            <v>T&amp;D Engineering</v>
          </cell>
          <cell r="I1030" t="str">
            <v>T&amp;D</v>
          </cell>
          <cell r="J1030" t="str">
            <v>Performance &amp; Capacity</v>
          </cell>
          <cell r="K1030" t="str">
            <v>SRV_ED</v>
          </cell>
          <cell r="L1030" t="str">
            <v>JUR_WA</v>
          </cell>
          <cell r="M1030" t="str">
            <v>Elec Distribution 360-373</v>
          </cell>
          <cell r="N1030" t="str">
            <v>True</v>
          </cell>
          <cell r="O1030" t="str">
            <v>Active</v>
          </cell>
          <cell r="P1030" t="str">
            <v>ORG_C51</v>
          </cell>
        </row>
        <row r="1031">
          <cell r="A1031" t="str">
            <v>BI_FD801</v>
          </cell>
          <cell r="B1031" t="str">
            <v>FD801</v>
          </cell>
          <cell r="C1031" t="str">
            <v>BI_FD801 - Saddle Mountain Phase 2 Integration (Dist)</v>
          </cell>
          <cell r="D1031" t="str">
            <v>ER_2616</v>
          </cell>
          <cell r="E1031" t="str">
            <v>2616</v>
          </cell>
          <cell r="F1031" t="str">
            <v>ER_2616 - Saddle Mountain Integration Phase 2</v>
          </cell>
          <cell r="G1031" t="str">
            <v>Saddle Mountain 230/115kV Station (New) Integration Project Phase 2</v>
          </cell>
          <cell r="H1031" t="str">
            <v>T&amp;D Engineering</v>
          </cell>
          <cell r="I1031" t="str">
            <v>T&amp;D</v>
          </cell>
          <cell r="J1031" t="str">
            <v>Mandatory &amp; Compliance</v>
          </cell>
          <cell r="K1031" t="str">
            <v>SRV_ED</v>
          </cell>
          <cell r="L1031" t="str">
            <v>JUR_AN</v>
          </cell>
          <cell r="M1031" t="str">
            <v>Elec Transmission 350-359</v>
          </cell>
          <cell r="N1031" t="str">
            <v>True</v>
          </cell>
          <cell r="O1031" t="str">
            <v>Active</v>
          </cell>
          <cell r="P1031" t="str">
            <v>ORG_C51</v>
          </cell>
        </row>
        <row r="1032">
          <cell r="A1032" t="str">
            <v>BI_FD802</v>
          </cell>
          <cell r="B1032" t="str">
            <v>FD802</v>
          </cell>
          <cell r="C1032" t="str">
            <v>BI_FD802 - Lind-Washtucna 115kV Tx: Lind-Neilson Dst Underbld</v>
          </cell>
          <cell r="D1032" t="str">
            <v>ER_2618</v>
          </cell>
          <cell r="E1032" t="str">
            <v>2618</v>
          </cell>
          <cell r="F1032" t="str">
            <v>ER_2618 - Rattlesnake Flat 115kV Wind Farm Project</v>
          </cell>
          <cell r="G1032" t="str">
            <v>Rattlesnake Flat Wind Farm Project 115kV Integration Project</v>
          </cell>
          <cell r="H1032" t="str">
            <v>T&amp;D Engineering</v>
          </cell>
          <cell r="I1032" t="str">
            <v>T&amp;D</v>
          </cell>
          <cell r="J1032" t="str">
            <v>Customer Requested</v>
          </cell>
          <cell r="K1032" t="str">
            <v>SRV_ED</v>
          </cell>
          <cell r="L1032" t="str">
            <v>JUR_WA</v>
          </cell>
          <cell r="M1032" t="str">
            <v>Elec Transmission 350-359</v>
          </cell>
          <cell r="N1032" t="str">
            <v>True</v>
          </cell>
          <cell r="O1032" t="str">
            <v>Active</v>
          </cell>
          <cell r="P1032" t="str">
            <v>ORG_C51</v>
          </cell>
        </row>
        <row r="1033">
          <cell r="A1033" t="str">
            <v>BI_FD805</v>
          </cell>
          <cell r="B1033" t="str">
            <v>FD805</v>
          </cell>
          <cell r="C1033" t="str">
            <v>BI_FD805 - Neilson 115kV Substation: Distribution Support</v>
          </cell>
          <cell r="D1033" t="str">
            <v>ER_2618</v>
          </cell>
          <cell r="E1033" t="str">
            <v>2618</v>
          </cell>
          <cell r="F1033" t="str">
            <v>ER_2618 - Rattlesnake Flat 115kV Wind Farm Project</v>
          </cell>
          <cell r="G1033" t="str">
            <v>Rattlesnake Flat Wind Farm Project 115kV Integration Project</v>
          </cell>
          <cell r="H1033" t="str">
            <v>T&amp;D Engineering</v>
          </cell>
          <cell r="I1033" t="str">
            <v>T&amp;D</v>
          </cell>
          <cell r="J1033" t="str">
            <v>Customer Requested</v>
          </cell>
          <cell r="K1033" t="str">
            <v>SRV_ED</v>
          </cell>
          <cell r="L1033" t="str">
            <v>JUR_WA</v>
          </cell>
          <cell r="M1033" t="str">
            <v>Elec Transmission 350-359</v>
          </cell>
          <cell r="N1033" t="str">
            <v>True</v>
          </cell>
          <cell r="O1033" t="str">
            <v>Active</v>
          </cell>
          <cell r="P1033" t="str">
            <v>ORG_C51</v>
          </cell>
        </row>
        <row r="1034">
          <cell r="A1034" t="str">
            <v>BI_FD900</v>
          </cell>
          <cell r="B1034" t="str">
            <v>FD900</v>
          </cell>
          <cell r="C1034" t="str">
            <v>BI_FD900 - L&amp;R 515 Recond to backup Bruce Crossing</v>
          </cell>
          <cell r="D1034" t="str">
            <v>ER_2514</v>
          </cell>
          <cell r="E1034" t="str">
            <v>2514</v>
          </cell>
          <cell r="F1034" t="str">
            <v>ER_2514 - Distribution - Spokane North &amp; West</v>
          </cell>
          <cell r="G1034" t="str">
            <v>Distribution System Enhancements</v>
          </cell>
          <cell r="H1034" t="str">
            <v>T&amp;D Engineering</v>
          </cell>
          <cell r="I1034" t="str">
            <v>T&amp;D</v>
          </cell>
          <cell r="J1034" t="str">
            <v>Performance &amp; Capacity</v>
          </cell>
          <cell r="K1034" t="str">
            <v>SRV_ED</v>
          </cell>
          <cell r="L1034" t="str">
            <v>JUR_WA</v>
          </cell>
          <cell r="M1034" t="str">
            <v>Elec Distribution 360-373</v>
          </cell>
          <cell r="N1034" t="str">
            <v>True</v>
          </cell>
          <cell r="O1034" t="str">
            <v>Active</v>
          </cell>
          <cell r="P1034" t="str">
            <v>ORG_C51</v>
          </cell>
        </row>
        <row r="1035">
          <cell r="A1035" t="str">
            <v>BI_FD901</v>
          </cell>
          <cell r="B1035" t="str">
            <v>FD901</v>
          </cell>
          <cell r="C1035" t="str">
            <v>BI_FD901 - SOT 522 Recond along HWY 26</v>
          </cell>
          <cell r="D1035" t="str">
            <v>ER_2514</v>
          </cell>
          <cell r="E1035" t="str">
            <v>2514</v>
          </cell>
          <cell r="F1035" t="str">
            <v>ER_2514 - Distribution - Spokane North &amp; West</v>
          </cell>
          <cell r="G1035" t="str">
            <v>Distribution System Enhancements</v>
          </cell>
          <cell r="H1035" t="str">
            <v>T&amp;D Engineering</v>
          </cell>
          <cell r="I1035" t="str">
            <v>T&amp;D</v>
          </cell>
          <cell r="J1035" t="str">
            <v>Performance &amp; Capacity</v>
          </cell>
          <cell r="K1035" t="str">
            <v>SRV_ED</v>
          </cell>
          <cell r="L1035" t="str">
            <v>JUR_WA</v>
          </cell>
          <cell r="M1035" t="str">
            <v>Elec Distribution 360-373</v>
          </cell>
          <cell r="N1035" t="str">
            <v>True</v>
          </cell>
          <cell r="O1035" t="str">
            <v>Active</v>
          </cell>
          <cell r="P1035" t="str">
            <v>ORG_C51</v>
          </cell>
        </row>
        <row r="1036">
          <cell r="A1036" t="str">
            <v>BI_FD990</v>
          </cell>
          <cell r="B1036" t="str">
            <v>FD990</v>
          </cell>
          <cell r="C1036" t="str">
            <v>BI_FD990 - Othello Area - Dx Performance and Capacity</v>
          </cell>
          <cell r="D1036" t="str">
            <v>ER_2623</v>
          </cell>
          <cell r="E1036" t="str">
            <v>2623</v>
          </cell>
          <cell r="F1036" t="str">
            <v>ER_2623 - Distribution - Big Bend, North &amp; West</v>
          </cell>
          <cell r="G1036" t="str">
            <v>Distribution System Enhancements</v>
          </cell>
          <cell r="H1036" t="str">
            <v>T&amp;D Engineering</v>
          </cell>
          <cell r="I1036" t="str">
            <v>T&amp;D</v>
          </cell>
          <cell r="J1036" t="str">
            <v>Performance &amp; Capacity</v>
          </cell>
          <cell r="K1036" t="str">
            <v>SRV_ED</v>
          </cell>
          <cell r="L1036" t="str">
            <v>JUR_WA</v>
          </cell>
          <cell r="M1036" t="str">
            <v>Elec Distribution 360-373</v>
          </cell>
          <cell r="N1036" t="str">
            <v>False</v>
          </cell>
          <cell r="O1036" t="str">
            <v>Active</v>
          </cell>
          <cell r="P1036" t="str">
            <v>ORG_C51</v>
          </cell>
        </row>
        <row r="1037">
          <cell r="A1037" t="str">
            <v>BI_FG100</v>
          </cell>
          <cell r="B1037" t="str">
            <v>FG100</v>
          </cell>
          <cell r="C1037" t="str">
            <v>BI_FG100 - Upper Falls HED Unit Upgrade</v>
          </cell>
          <cell r="D1037" t="str">
            <v>ER_4189</v>
          </cell>
          <cell r="E1037" t="str">
            <v>4189</v>
          </cell>
          <cell r="F1037" t="str">
            <v>ER_4189 - Upper Falls HED Unit Upgrade</v>
          </cell>
          <cell r="G1037" t="str">
            <v>Upper Falls Unit Upgrade</v>
          </cell>
          <cell r="H1037" t="str">
            <v>Generation Subfunction</v>
          </cell>
          <cell r="I1037" t="str">
            <v>Generation Function</v>
          </cell>
          <cell r="J1037" t="str">
            <v>Performance &amp; Capacity</v>
          </cell>
          <cell r="K1037" t="str">
            <v>SRV_ED</v>
          </cell>
          <cell r="L1037" t="str">
            <v>JUR_AN</v>
          </cell>
          <cell r="M1037" t="str">
            <v>Hydro 331-336</v>
          </cell>
          <cell r="N1037" t="str">
            <v>True</v>
          </cell>
          <cell r="O1037" t="str">
            <v>Active</v>
          </cell>
          <cell r="P1037" t="str">
            <v>ORG_C07</v>
          </cell>
        </row>
        <row r="1038">
          <cell r="A1038" t="str">
            <v>BI_FG101</v>
          </cell>
          <cell r="B1038" t="str">
            <v>FG101</v>
          </cell>
          <cell r="C1038" t="str">
            <v>BI_FG101 - UF &amp; MS Permanent Backup Generator</v>
          </cell>
          <cell r="D1038" t="str">
            <v>ER_4190</v>
          </cell>
          <cell r="E1038" t="str">
            <v>4190</v>
          </cell>
          <cell r="F1038" t="str">
            <v>ER_4190 - UF &amp; MS Permanent Backup Generator</v>
          </cell>
          <cell r="G1038" t="str">
            <v>Upper Falls and Monroe Street Permanent Backup Generator</v>
          </cell>
          <cell r="H1038" t="str">
            <v>Generation Subfunction</v>
          </cell>
          <cell r="I1038" t="str">
            <v>Generation Function</v>
          </cell>
          <cell r="J1038" t="str">
            <v>Performance &amp; Capacity</v>
          </cell>
          <cell r="K1038" t="str">
            <v>SRV_ED</v>
          </cell>
          <cell r="L1038" t="str">
            <v>JUR_AN</v>
          </cell>
          <cell r="M1038" t="str">
            <v>Hydro 331-336</v>
          </cell>
          <cell r="N1038" t="str">
            <v>True</v>
          </cell>
          <cell r="O1038" t="str">
            <v>Active</v>
          </cell>
          <cell r="P1038" t="str">
            <v>ORG_C07</v>
          </cell>
        </row>
        <row r="1039">
          <cell r="A1039" t="str">
            <v>BI_FG400</v>
          </cell>
          <cell r="B1039" t="str">
            <v>FG400</v>
          </cell>
          <cell r="C1039" t="str">
            <v>BI_FG400 - Upper Falls Trash Rake Replacement</v>
          </cell>
          <cell r="D1039" t="str">
            <v>ER_4211</v>
          </cell>
          <cell r="E1039" t="str">
            <v>4211</v>
          </cell>
          <cell r="F1039" t="str">
            <v>ER_4211 - Upper Falls Trash Rake Replacement</v>
          </cell>
          <cell r="G1039" t="str">
            <v>Upper Falls Trash Rake Replacement</v>
          </cell>
          <cell r="H1039" t="str">
            <v>Generation Subfunction</v>
          </cell>
          <cell r="I1039" t="str">
            <v>Generation Function</v>
          </cell>
          <cell r="J1039" t="str">
            <v>Asset Condition</v>
          </cell>
          <cell r="K1039" t="str">
            <v>SRV_ED</v>
          </cell>
          <cell r="L1039" t="str">
            <v>JUR_AN</v>
          </cell>
          <cell r="M1039" t="str">
            <v>Hydro 331-336</v>
          </cell>
          <cell r="N1039" t="str">
            <v>True</v>
          </cell>
          <cell r="O1039" t="str">
            <v>Active</v>
          </cell>
          <cell r="P1039" t="str">
            <v>ORG_J07</v>
          </cell>
        </row>
        <row r="1040">
          <cell r="A1040" t="str">
            <v>BI_FG500</v>
          </cell>
          <cell r="B1040" t="str">
            <v>FG500</v>
          </cell>
          <cell r="C1040" t="str">
            <v>BI_FG500 - Upper Falls Control Works Spillway Modernization</v>
          </cell>
          <cell r="D1040" t="str">
            <v>ER_4219</v>
          </cell>
          <cell r="E1040" t="str">
            <v>4219</v>
          </cell>
          <cell r="F1040" t="str">
            <v>ER_4219 - Upper Falls Control Works Spillway Modernization</v>
          </cell>
          <cell r="G1040" t="str">
            <v>Upper Falls Control Works Spillway Modernization</v>
          </cell>
          <cell r="H1040" t="str">
            <v>Generation Subfunction</v>
          </cell>
          <cell r="I1040" t="str">
            <v>Generation Function</v>
          </cell>
          <cell r="J1040" t="str">
            <v>Asset Condition</v>
          </cell>
          <cell r="K1040" t="str">
            <v>SRV_ED</v>
          </cell>
          <cell r="L1040" t="str">
            <v>JUR_AN</v>
          </cell>
          <cell r="M1040" t="str">
            <v>Hydro 331-336</v>
          </cell>
          <cell r="N1040" t="str">
            <v>True</v>
          </cell>
          <cell r="O1040" t="str">
            <v>Active</v>
          </cell>
          <cell r="P1040" t="str">
            <v>ORG_J07</v>
          </cell>
        </row>
        <row r="1041">
          <cell r="A1041" t="str">
            <v>BI_FIN10</v>
          </cell>
          <cell r="B1041" t="str">
            <v>FIN10</v>
          </cell>
          <cell r="C1041" t="str">
            <v>BI_FIN10 - Physical Inventory Adjustments-Elec</v>
          </cell>
          <cell r="D1041" t="str">
            <v>ER_1000</v>
          </cell>
          <cell r="E1041" t="str">
            <v>1000</v>
          </cell>
          <cell r="F1041" t="str">
            <v>ER_1000 - Electric Revenue Blanket</v>
          </cell>
          <cell r="G1041" t="str">
            <v>New Revenue - Growth</v>
          </cell>
          <cell r="H1041" t="str">
            <v>Growth Subfunction</v>
          </cell>
          <cell r="I1041" t="str">
            <v>Growth</v>
          </cell>
          <cell r="J1041" t="str">
            <v>Customer Requested</v>
          </cell>
          <cell r="K1041" t="str">
            <v>SRV_ED</v>
          </cell>
          <cell r="L1041" t="str">
            <v>JUR_AN</v>
          </cell>
          <cell r="M1041" t="str">
            <v>Elec Distribution 360-373</v>
          </cell>
          <cell r="N1041" t="str">
            <v>False</v>
          </cell>
          <cell r="O1041" t="str">
            <v>Active</v>
          </cell>
          <cell r="P1041" t="str">
            <v>ORG_J51</v>
          </cell>
        </row>
        <row r="1042">
          <cell r="A1042" t="str">
            <v>BI_FIN11</v>
          </cell>
          <cell r="B1042" t="str">
            <v>FIN11</v>
          </cell>
          <cell r="C1042" t="str">
            <v>BI_FIN11 - Physical Inventory Adjustments-Gas</v>
          </cell>
          <cell r="D1042" t="str">
            <v>ER_1001</v>
          </cell>
          <cell r="E1042" t="str">
            <v>1001</v>
          </cell>
          <cell r="F1042" t="str">
            <v>ER_1001 - Gas Revenue Blanket</v>
          </cell>
          <cell r="G1042" t="str">
            <v>New Revenue - Growth</v>
          </cell>
          <cell r="H1042" t="str">
            <v>Growth Subfunction</v>
          </cell>
          <cell r="I1042" t="str">
            <v>Growth</v>
          </cell>
          <cell r="J1042" t="str">
            <v>Customer Requested</v>
          </cell>
          <cell r="K1042" t="str">
            <v>SRV_GD</v>
          </cell>
          <cell r="L1042" t="str">
            <v>JUR_AA</v>
          </cell>
          <cell r="M1042" t="str">
            <v>Gas Distribution 374-387</v>
          </cell>
          <cell r="N1042" t="str">
            <v>False</v>
          </cell>
          <cell r="O1042" t="str">
            <v>Inactive</v>
          </cell>
          <cell r="P1042" t="str">
            <v>ORG_J51</v>
          </cell>
        </row>
        <row r="1043">
          <cell r="A1043" t="str">
            <v>BI_FIN13</v>
          </cell>
          <cell r="B1043" t="str">
            <v>FIN13</v>
          </cell>
          <cell r="C1043" t="str">
            <v>BI_FIN13 - Physical Inventory Adjustments-ORCA</v>
          </cell>
          <cell r="D1043" t="str">
            <v>ER_1001</v>
          </cell>
          <cell r="E1043" t="str">
            <v>1001</v>
          </cell>
          <cell r="F1043" t="str">
            <v>ER_1001 - Gas Revenue Blanket</v>
          </cell>
          <cell r="G1043" t="str">
            <v>New Revenue - Growth</v>
          </cell>
          <cell r="H1043" t="str">
            <v>Growth Subfunction</v>
          </cell>
          <cell r="I1043" t="str">
            <v>Growth</v>
          </cell>
          <cell r="J1043" t="str">
            <v>Customer Requested</v>
          </cell>
          <cell r="K1043" t="str">
            <v>SRV_GD</v>
          </cell>
          <cell r="L1043" t="str">
            <v>JUR_AA</v>
          </cell>
          <cell r="M1043" t="str">
            <v>Gas Distribution 374-387</v>
          </cell>
          <cell r="N1043" t="str">
            <v>False</v>
          </cell>
          <cell r="O1043" t="str">
            <v>Inactive</v>
          </cell>
          <cell r="P1043" t="str">
            <v>ORG_J51</v>
          </cell>
        </row>
        <row r="1044">
          <cell r="A1044" t="str">
            <v>BI_FS401</v>
          </cell>
          <cell r="B1044" t="str">
            <v>FS401</v>
          </cell>
          <cell r="C1044" t="str">
            <v>BI_FS401 - Othello 115 Sub - Crash Barrier Design</v>
          </cell>
          <cell r="D1044" t="str">
            <v>ER_2241</v>
          </cell>
          <cell r="E1044" t="str">
            <v>2241</v>
          </cell>
          <cell r="F1044" t="str">
            <v>ER_2241 - Othello 115 Sub</v>
          </cell>
          <cell r="G1044" t="str">
            <v>Regular Capital - Pre Business Case</v>
          </cell>
          <cell r="H1044" t="str">
            <v>No Subfunction</v>
          </cell>
          <cell r="I1044" t="str">
            <v>No Function</v>
          </cell>
          <cell r="J1044" t="str">
            <v>No Driver</v>
          </cell>
          <cell r="K1044" t="str">
            <v>SRV_ED</v>
          </cell>
          <cell r="L1044" t="str">
            <v>JUR_WA</v>
          </cell>
          <cell r="M1044" t="str">
            <v>Elec Distribution 360-373</v>
          </cell>
          <cell r="N1044" t="str">
            <v>True</v>
          </cell>
          <cell r="O1044" t="str">
            <v>Inactive</v>
          </cell>
          <cell r="P1044" t="str">
            <v>ORG_M08</v>
          </cell>
        </row>
        <row r="1045">
          <cell r="A1045" t="str">
            <v>BI_FS402</v>
          </cell>
          <cell r="B1045" t="str">
            <v>FS402</v>
          </cell>
          <cell r="C1045" t="str">
            <v>BI_FS402 - Sprague 115 kV Substation - Minor Rebuild</v>
          </cell>
          <cell r="D1045" t="str">
            <v>ER_2204</v>
          </cell>
          <cell r="E1045" t="str">
            <v>2204</v>
          </cell>
          <cell r="F1045" t="str">
            <v>ER_2204 - Substation Rebuilds</v>
          </cell>
          <cell r="G1045" t="str">
            <v>Substation - Station Rebuilds Program</v>
          </cell>
          <cell r="H1045" t="str">
            <v>T&amp;D Engineering</v>
          </cell>
          <cell r="I1045" t="str">
            <v>T&amp;D</v>
          </cell>
          <cell r="J1045" t="str">
            <v>Asset Condition</v>
          </cell>
          <cell r="K1045" t="str">
            <v>SRV_ED</v>
          </cell>
          <cell r="L1045" t="str">
            <v>JUR_ID</v>
          </cell>
          <cell r="M1045" t="str">
            <v>Elec Distribution 360-373</v>
          </cell>
          <cell r="N1045" t="str">
            <v>True</v>
          </cell>
          <cell r="O1045" t="str">
            <v>Active</v>
          </cell>
          <cell r="P1045" t="str">
            <v>ORG_M08</v>
          </cell>
        </row>
        <row r="1046">
          <cell r="A1046" t="str">
            <v>BI_FS500</v>
          </cell>
          <cell r="B1046" t="str">
            <v>FS500</v>
          </cell>
          <cell r="C1046" t="str">
            <v>BI_FS500 - Bruce Siding Sub - Construct New 115 kV Sub</v>
          </cell>
          <cell r="D1046" t="str">
            <v>ER_2325</v>
          </cell>
          <cell r="E1046" t="str">
            <v>2325</v>
          </cell>
          <cell r="F1046" t="str">
            <v>ER_2325 - Bruce Siding Sub - Construct New 115 kV Sub</v>
          </cell>
          <cell r="G1046" t="str">
            <v>Regular Capital - Pre Business Case</v>
          </cell>
          <cell r="H1046" t="str">
            <v>No Subfunction</v>
          </cell>
          <cell r="I1046" t="str">
            <v>No Function</v>
          </cell>
          <cell r="J1046" t="str">
            <v>No Driver</v>
          </cell>
          <cell r="K1046" t="str">
            <v>SRV_ED</v>
          </cell>
          <cell r="L1046" t="str">
            <v>JUR_WA</v>
          </cell>
          <cell r="M1046" t="str">
            <v>Elec Distribution 360-373</v>
          </cell>
          <cell r="N1046" t="str">
            <v>True</v>
          </cell>
          <cell r="O1046" t="str">
            <v>Inactive</v>
          </cell>
          <cell r="P1046" t="str">
            <v>ORG_F08</v>
          </cell>
        </row>
        <row r="1047">
          <cell r="A1047" t="str">
            <v>BI_FS501</v>
          </cell>
          <cell r="B1047" t="str">
            <v>FS501</v>
          </cell>
          <cell r="C1047" t="str">
            <v>BI_FS501 - Bruce Rd. Substation - Property</v>
          </cell>
          <cell r="D1047" t="str">
            <v>ER_2274</v>
          </cell>
          <cell r="E1047" t="str">
            <v>2274</v>
          </cell>
          <cell r="F1047" t="str">
            <v>ER_2274 - New Substations</v>
          </cell>
          <cell r="G1047" t="str">
            <v>Substation - New Distribution Station Capacity Program</v>
          </cell>
          <cell r="H1047" t="str">
            <v>T&amp;D Engineering</v>
          </cell>
          <cell r="I1047" t="str">
            <v>T&amp;D</v>
          </cell>
          <cell r="J1047" t="str">
            <v>Performance &amp; Capacity</v>
          </cell>
          <cell r="K1047" t="str">
            <v>SRV_ED</v>
          </cell>
          <cell r="L1047" t="str">
            <v>JUR_WA</v>
          </cell>
          <cell r="M1047" t="str">
            <v>Elec Transmission 350-359</v>
          </cell>
          <cell r="N1047" t="str">
            <v>False</v>
          </cell>
          <cell r="O1047" t="str">
            <v>Active</v>
          </cell>
          <cell r="P1047" t="str">
            <v>ORG_M08</v>
          </cell>
        </row>
        <row r="1048">
          <cell r="A1048" t="str">
            <v>BI_FS700</v>
          </cell>
          <cell r="B1048" t="str">
            <v>FS700</v>
          </cell>
          <cell r="C1048" t="str">
            <v>BI_FS700 - Lee &amp; Reynolds Sub 115/13V Capacity Increase</v>
          </cell>
          <cell r="D1048" t="str">
            <v>ER_2204</v>
          </cell>
          <cell r="E1048" t="str">
            <v>2204</v>
          </cell>
          <cell r="F1048" t="str">
            <v>ER_2204 - Substation Rebuilds</v>
          </cell>
          <cell r="G1048" t="str">
            <v>Substation - Station Rebuilds Program</v>
          </cell>
          <cell r="H1048" t="str">
            <v>T&amp;D Engineering</v>
          </cell>
          <cell r="I1048" t="str">
            <v>T&amp;D</v>
          </cell>
          <cell r="J1048" t="str">
            <v>Asset Condition</v>
          </cell>
          <cell r="K1048" t="str">
            <v>SRV_ED</v>
          </cell>
          <cell r="L1048" t="str">
            <v>JUR_AN</v>
          </cell>
          <cell r="M1048" t="str">
            <v>Elec Distribution 360-373</v>
          </cell>
          <cell r="N1048" t="str">
            <v>True</v>
          </cell>
          <cell r="O1048" t="str">
            <v>Active</v>
          </cell>
          <cell r="P1048" t="str">
            <v>ORG_M08</v>
          </cell>
        </row>
        <row r="1049">
          <cell r="A1049" t="str">
            <v>BI_FS701</v>
          </cell>
          <cell r="B1049" t="str">
            <v>FS701</v>
          </cell>
          <cell r="C1049" t="str">
            <v>BI_FS701 - Othello City 115/13V Substation Rebuild</v>
          </cell>
          <cell r="D1049" t="str">
            <v>ER_2204</v>
          </cell>
          <cell r="E1049" t="str">
            <v>2204</v>
          </cell>
          <cell r="F1049" t="str">
            <v>ER_2204 - Substation Rebuilds</v>
          </cell>
          <cell r="G1049" t="str">
            <v>Substation - Station Rebuilds Program</v>
          </cell>
          <cell r="H1049" t="str">
            <v>T&amp;D Engineering</v>
          </cell>
          <cell r="I1049" t="str">
            <v>T&amp;D</v>
          </cell>
          <cell r="J1049" t="str">
            <v>Asset Condition</v>
          </cell>
          <cell r="K1049" t="str">
            <v>SRV_ED</v>
          </cell>
          <cell r="L1049" t="str">
            <v>JUR_AN</v>
          </cell>
          <cell r="M1049" t="str">
            <v>Elec Distribution 360-373</v>
          </cell>
          <cell r="N1049" t="str">
            <v>True</v>
          </cell>
          <cell r="O1049" t="str">
            <v>Active</v>
          </cell>
          <cell r="P1049" t="str">
            <v>ORG_M08</v>
          </cell>
        </row>
        <row r="1050">
          <cell r="A1050" t="str">
            <v>BI_FS702</v>
          </cell>
          <cell r="B1050" t="str">
            <v>FS702</v>
          </cell>
          <cell r="C1050" t="str">
            <v>BI_FS702 - Saddle Mountain Integration (Substation Work)</v>
          </cell>
          <cell r="D1050" t="str">
            <v>ER_2605</v>
          </cell>
          <cell r="E1050" t="str">
            <v>2605</v>
          </cell>
          <cell r="F1050" t="str">
            <v>ER_2605 - Saddle Mountain Integration</v>
          </cell>
          <cell r="G1050" t="str">
            <v>Saddle Mountain 230/115kV Station (New) Integration Project Phase 1</v>
          </cell>
          <cell r="H1050" t="str">
            <v>T&amp;D Engineering</v>
          </cell>
          <cell r="I1050" t="str">
            <v>T&amp;D</v>
          </cell>
          <cell r="J1050" t="str">
            <v>Mandatory &amp; Compliance</v>
          </cell>
          <cell r="K1050" t="str">
            <v>SRV_ED</v>
          </cell>
          <cell r="L1050" t="str">
            <v>JUR_AN</v>
          </cell>
          <cell r="M1050" t="str">
            <v>Elec Transmission 350-359</v>
          </cell>
          <cell r="N1050" t="str">
            <v>True</v>
          </cell>
          <cell r="O1050" t="str">
            <v>Active</v>
          </cell>
          <cell r="P1050" t="str">
            <v>ORG_M08</v>
          </cell>
        </row>
        <row r="1051">
          <cell r="A1051" t="str">
            <v>BI_FS705</v>
          </cell>
          <cell r="B1051" t="str">
            <v>FS705</v>
          </cell>
          <cell r="C1051" t="str">
            <v>BI_FS705 - Lind Sub - Solar Farm Interconnection (Sub)</v>
          </cell>
          <cell r="D1051" t="str">
            <v>ER_2609</v>
          </cell>
          <cell r="E1051" t="str">
            <v>2609</v>
          </cell>
          <cell r="F1051" t="str">
            <v>ER_2609 - Lind Solar Project #53 Interconnection</v>
          </cell>
          <cell r="G1051" t="str">
            <v>Lind Solar Project #53 Interconnection</v>
          </cell>
          <cell r="H1051" t="str">
            <v>T&amp;D Engineering</v>
          </cell>
          <cell r="I1051" t="str">
            <v>T&amp;D</v>
          </cell>
          <cell r="J1051" t="str">
            <v>Customer Requested</v>
          </cell>
          <cell r="K1051" t="str">
            <v>SRV_ED</v>
          </cell>
          <cell r="L1051" t="str">
            <v>JUR_AN</v>
          </cell>
          <cell r="M1051" t="str">
            <v>Elec Transmission 350-359</v>
          </cell>
          <cell r="N1051" t="str">
            <v>True</v>
          </cell>
          <cell r="O1051" t="str">
            <v>Active</v>
          </cell>
          <cell r="P1051" t="str">
            <v>ORG_M08</v>
          </cell>
        </row>
        <row r="1052">
          <cell r="A1052" t="str">
            <v>BI_FS800</v>
          </cell>
          <cell r="B1052" t="str">
            <v>FS800</v>
          </cell>
          <cell r="C1052" t="str">
            <v>BI_FS800 - Saddle Mountain Phase 2 Integration (Sub)</v>
          </cell>
          <cell r="D1052" t="str">
            <v>ER_2616</v>
          </cell>
          <cell r="E1052" t="str">
            <v>2616</v>
          </cell>
          <cell r="F1052" t="str">
            <v>ER_2616 - Saddle Mountain Integration Phase 2</v>
          </cell>
          <cell r="G1052" t="str">
            <v>Saddle Mountain 230/115kV Station (New) Integration Project Phase 2</v>
          </cell>
          <cell r="H1052" t="str">
            <v>T&amp;D Engineering</v>
          </cell>
          <cell r="I1052" t="str">
            <v>T&amp;D</v>
          </cell>
          <cell r="J1052" t="str">
            <v>Mandatory &amp; Compliance</v>
          </cell>
          <cell r="K1052" t="str">
            <v>SRV_ED</v>
          </cell>
          <cell r="L1052" t="str">
            <v>JUR_AN</v>
          </cell>
          <cell r="M1052" t="str">
            <v>Elec Transmission 350-359</v>
          </cell>
          <cell r="N1052" t="str">
            <v>True</v>
          </cell>
          <cell r="O1052" t="str">
            <v>Active</v>
          </cell>
          <cell r="P1052" t="str">
            <v>ORG_M08</v>
          </cell>
        </row>
        <row r="1053">
          <cell r="A1053" t="str">
            <v>BI_FS801</v>
          </cell>
          <cell r="B1053" t="str">
            <v>FS801</v>
          </cell>
          <cell r="C1053" t="str">
            <v>BI_FS801 - Othello 115kV Switching Station: Capacity Upgrades</v>
          </cell>
          <cell r="D1053" t="str">
            <v>ER_2618</v>
          </cell>
          <cell r="E1053" t="str">
            <v>2618</v>
          </cell>
          <cell r="F1053" t="str">
            <v>ER_2618 - Rattlesnake Flat 115kV Wind Farm Project</v>
          </cell>
          <cell r="G1053" t="str">
            <v>Rattlesnake Flat Wind Farm Project 115kV Integration Project</v>
          </cell>
          <cell r="H1053" t="str">
            <v>T&amp;D Engineering</v>
          </cell>
          <cell r="I1053" t="str">
            <v>T&amp;D</v>
          </cell>
          <cell r="J1053" t="str">
            <v>Customer Requested</v>
          </cell>
          <cell r="K1053" t="str">
            <v>SRV_ED</v>
          </cell>
          <cell r="L1053" t="str">
            <v>JUR_AN</v>
          </cell>
          <cell r="M1053" t="str">
            <v>Elec Transmission 350-359</v>
          </cell>
          <cell r="N1053" t="str">
            <v>True</v>
          </cell>
          <cell r="O1053" t="str">
            <v>Active</v>
          </cell>
          <cell r="P1053" t="str">
            <v>ORG_M08</v>
          </cell>
        </row>
        <row r="1054">
          <cell r="A1054" t="str">
            <v>BI_FS802</v>
          </cell>
          <cell r="B1054" t="str">
            <v>FS802</v>
          </cell>
          <cell r="C1054" t="str">
            <v>BI_FS802 - Warden 115kV Substation: Capacity Upgrades</v>
          </cell>
          <cell r="D1054" t="str">
            <v>ER_2618</v>
          </cell>
          <cell r="E1054" t="str">
            <v>2618</v>
          </cell>
          <cell r="F1054" t="str">
            <v>ER_2618 - Rattlesnake Flat 115kV Wind Farm Project</v>
          </cell>
          <cell r="G1054" t="str">
            <v>Rattlesnake Flat Wind Farm Project 115kV Integration Project</v>
          </cell>
          <cell r="H1054" t="str">
            <v>T&amp;D Engineering</v>
          </cell>
          <cell r="I1054" t="str">
            <v>T&amp;D</v>
          </cell>
          <cell r="J1054" t="str">
            <v>Customer Requested</v>
          </cell>
          <cell r="K1054" t="str">
            <v>SRV_ED</v>
          </cell>
          <cell r="L1054" t="str">
            <v>JUR_AN</v>
          </cell>
          <cell r="M1054" t="str">
            <v>Elec Transmission 350-359</v>
          </cell>
          <cell r="N1054" t="str">
            <v>True</v>
          </cell>
          <cell r="O1054" t="str">
            <v>Active</v>
          </cell>
          <cell r="P1054" t="str">
            <v>ORG_M08</v>
          </cell>
        </row>
        <row r="1055">
          <cell r="A1055" t="str">
            <v>BI_FS803</v>
          </cell>
          <cell r="B1055" t="str">
            <v>FS803</v>
          </cell>
          <cell r="C1055" t="str">
            <v>BI_FS803 - Roxboro 115kV Substation: Capacity Upgrades</v>
          </cell>
          <cell r="D1055" t="str">
            <v>ER_2618</v>
          </cell>
          <cell r="E1055" t="str">
            <v>2618</v>
          </cell>
          <cell r="F1055" t="str">
            <v>ER_2618 - Rattlesnake Flat 115kV Wind Farm Project</v>
          </cell>
          <cell r="G1055" t="str">
            <v>Rattlesnake Flat Wind Farm Project 115kV Integration Project</v>
          </cell>
          <cell r="H1055" t="str">
            <v>T&amp;D Engineering</v>
          </cell>
          <cell r="I1055" t="str">
            <v>T&amp;D</v>
          </cell>
          <cell r="J1055" t="str">
            <v>Customer Requested</v>
          </cell>
          <cell r="K1055" t="str">
            <v>SRV_ED</v>
          </cell>
          <cell r="L1055" t="str">
            <v>JUR_AN</v>
          </cell>
          <cell r="M1055" t="str">
            <v>Elec Transmission 350-359</v>
          </cell>
          <cell r="N1055" t="str">
            <v>True</v>
          </cell>
          <cell r="O1055" t="str">
            <v>Active</v>
          </cell>
          <cell r="P1055" t="str">
            <v>ORG_M08</v>
          </cell>
        </row>
        <row r="1056">
          <cell r="A1056" t="str">
            <v>BI_FS804</v>
          </cell>
          <cell r="B1056" t="str">
            <v>FS804</v>
          </cell>
          <cell r="C1056" t="str">
            <v>BI_FS804 - Lind 115kV Substation: Capacity Upgrades</v>
          </cell>
          <cell r="D1056" t="str">
            <v>ER_2618</v>
          </cell>
          <cell r="E1056" t="str">
            <v>2618</v>
          </cell>
          <cell r="F1056" t="str">
            <v>ER_2618 - Rattlesnake Flat 115kV Wind Farm Project</v>
          </cell>
          <cell r="G1056" t="str">
            <v>Rattlesnake Flat Wind Farm Project 115kV Integration Project</v>
          </cell>
          <cell r="H1056" t="str">
            <v>T&amp;D Engineering</v>
          </cell>
          <cell r="I1056" t="str">
            <v>T&amp;D</v>
          </cell>
          <cell r="J1056" t="str">
            <v>Customer Requested</v>
          </cell>
          <cell r="K1056" t="str">
            <v>SRV_ED</v>
          </cell>
          <cell r="L1056" t="str">
            <v>JUR_AN</v>
          </cell>
          <cell r="M1056" t="str">
            <v>Elec Transmission 350-359</v>
          </cell>
          <cell r="N1056" t="str">
            <v>True</v>
          </cell>
          <cell r="O1056" t="str">
            <v>Active</v>
          </cell>
          <cell r="P1056" t="str">
            <v>ORG_M08</v>
          </cell>
        </row>
        <row r="1057">
          <cell r="A1057" t="str">
            <v>BI_FS805</v>
          </cell>
          <cell r="B1057" t="str">
            <v>FS805</v>
          </cell>
          <cell r="C1057" t="str">
            <v>BI_FS805 - Neilson 115kV Substation: New Sub Construction</v>
          </cell>
          <cell r="D1057" t="str">
            <v>ER_2618</v>
          </cell>
          <cell r="E1057" t="str">
            <v>2618</v>
          </cell>
          <cell r="F1057" t="str">
            <v>ER_2618 - Rattlesnake Flat 115kV Wind Farm Project</v>
          </cell>
          <cell r="G1057" t="str">
            <v>Rattlesnake Flat Wind Farm Project 115kV Integration Project</v>
          </cell>
          <cell r="H1057" t="str">
            <v>T&amp;D Engineering</v>
          </cell>
          <cell r="I1057" t="str">
            <v>T&amp;D</v>
          </cell>
          <cell r="J1057" t="str">
            <v>Customer Requested</v>
          </cell>
          <cell r="K1057" t="str">
            <v>SRV_ED</v>
          </cell>
          <cell r="L1057" t="str">
            <v>JUR_AN</v>
          </cell>
          <cell r="M1057" t="str">
            <v>Elec Transmission 350-359</v>
          </cell>
          <cell r="N1057" t="str">
            <v>True</v>
          </cell>
          <cell r="O1057" t="str">
            <v>Active</v>
          </cell>
          <cell r="P1057" t="str">
            <v>ORG_M08</v>
          </cell>
        </row>
        <row r="1058">
          <cell r="A1058" t="str">
            <v>BI_FT000</v>
          </cell>
          <cell r="B1058" t="str">
            <v>FT000</v>
          </cell>
          <cell r="C1058" t="str">
            <v>BI_FT000 - Walla Walla-Wanapum Str. 52-10 Replacement for BPA</v>
          </cell>
          <cell r="D1058" t="str">
            <v>ER_2070</v>
          </cell>
          <cell r="E1058" t="str">
            <v>2070</v>
          </cell>
          <cell r="F1058" t="str">
            <v>ER_2070 - Trans/Dist/Sub Reimbursable Projects</v>
          </cell>
          <cell r="G1058" t="str">
            <v>T&amp;D Reimbursable</v>
          </cell>
          <cell r="H1058" t="str">
            <v>T&amp;D Engineering</v>
          </cell>
          <cell r="I1058" t="str">
            <v>T&amp;D</v>
          </cell>
          <cell r="J1058" t="str">
            <v>Customer Requested</v>
          </cell>
          <cell r="K1058" t="str">
            <v>SRV_ED</v>
          </cell>
          <cell r="L1058" t="str">
            <v>JUR_AN</v>
          </cell>
          <cell r="M1058" t="str">
            <v>Elec Transmission 350-359</v>
          </cell>
          <cell r="N1058" t="str">
            <v>True</v>
          </cell>
          <cell r="O1058" t="str">
            <v>Active</v>
          </cell>
          <cell r="P1058" t="str">
            <v>ORG_L08</v>
          </cell>
        </row>
        <row r="1059">
          <cell r="A1059" t="str">
            <v>BI_FT101</v>
          </cell>
          <cell r="B1059" t="str">
            <v>FT101</v>
          </cell>
          <cell r="C1059" t="str">
            <v>BI_FT101 - Othello Office Microwave Site Improvement</v>
          </cell>
          <cell r="D1059" t="str">
            <v>ER_5102</v>
          </cell>
          <cell r="E1059" t="str">
            <v>5102</v>
          </cell>
          <cell r="F1059" t="str">
            <v>ER_5102 - Private Transport</v>
          </cell>
          <cell r="G1059" t="str">
            <v>Regular Capital - Pre Business Case</v>
          </cell>
          <cell r="H1059" t="str">
            <v>No Subfunction</v>
          </cell>
          <cell r="I1059" t="str">
            <v>No Function</v>
          </cell>
          <cell r="J1059" t="str">
            <v>No Driver</v>
          </cell>
          <cell r="K1059" t="str">
            <v>SRV_CD</v>
          </cell>
          <cell r="L1059" t="str">
            <v>JUR_AA</v>
          </cell>
          <cell r="M1059" t="str">
            <v>General 5yr 389 / 393-395 / 397-398</v>
          </cell>
          <cell r="N1059" t="str">
            <v>True</v>
          </cell>
          <cell r="O1059" t="str">
            <v>Inactive</v>
          </cell>
          <cell r="P1059" t="str">
            <v>ORG_B09</v>
          </cell>
        </row>
        <row r="1060">
          <cell r="A1060" t="str">
            <v>BI_FT106</v>
          </cell>
          <cell r="B1060" t="str">
            <v>FT106</v>
          </cell>
          <cell r="C1060" t="str">
            <v>BI_FT106 - Bruce Siding 115 Tap</v>
          </cell>
          <cell r="D1060" t="str">
            <v>ER_2325</v>
          </cell>
          <cell r="E1060" t="str">
            <v>2325</v>
          </cell>
          <cell r="F1060" t="str">
            <v>ER_2325 - Bruce Siding Sub - Construct New 115 kV Sub</v>
          </cell>
          <cell r="G1060" t="str">
            <v>Regular Capital - Pre Business Case</v>
          </cell>
          <cell r="H1060" t="str">
            <v>No Subfunction</v>
          </cell>
          <cell r="I1060" t="str">
            <v>No Function</v>
          </cell>
          <cell r="J1060" t="str">
            <v>No Driver</v>
          </cell>
          <cell r="K1060" t="str">
            <v>SRV_ED</v>
          </cell>
          <cell r="L1060" t="str">
            <v>JUR_WA</v>
          </cell>
          <cell r="M1060" t="str">
            <v>Elec Distribution 360-373</v>
          </cell>
          <cell r="N1060" t="str">
            <v>True</v>
          </cell>
          <cell r="O1060" t="str">
            <v>Inactive</v>
          </cell>
          <cell r="P1060" t="str">
            <v>ORG_L08</v>
          </cell>
        </row>
        <row r="1061">
          <cell r="A1061" t="str">
            <v>BI_FT130</v>
          </cell>
          <cell r="B1061" t="str">
            <v>FT130</v>
          </cell>
          <cell r="C1061" t="str">
            <v>BI_FT130 - Benton-Othello 115 Recond</v>
          </cell>
          <cell r="D1061" t="str">
            <v>ER_2457</v>
          </cell>
          <cell r="E1061" t="str">
            <v>2457</v>
          </cell>
          <cell r="F1061" t="str">
            <v>ER_2457 - Benton-Othello 115 Recond</v>
          </cell>
          <cell r="G1061" t="str">
            <v>Transmission Construction - Compliance</v>
          </cell>
          <cell r="H1061" t="str">
            <v>T&amp;D Engineering</v>
          </cell>
          <cell r="I1061" t="str">
            <v>T&amp;D</v>
          </cell>
          <cell r="J1061" t="str">
            <v>Mandatory &amp; Compliance</v>
          </cell>
          <cell r="K1061" t="str">
            <v>SRV_ED</v>
          </cell>
          <cell r="L1061" t="str">
            <v>JUR_AN</v>
          </cell>
          <cell r="M1061" t="str">
            <v>Elec Transmission 350-359</v>
          </cell>
          <cell r="N1061" t="str">
            <v>True</v>
          </cell>
          <cell r="O1061" t="str">
            <v>Active</v>
          </cell>
          <cell r="P1061" t="str">
            <v>ORG_L08</v>
          </cell>
        </row>
        <row r="1062">
          <cell r="A1062" t="str">
            <v>BI_FT201</v>
          </cell>
          <cell r="B1062" t="str">
            <v>FT201</v>
          </cell>
          <cell r="C1062" t="str">
            <v>BI_FT201 - Lind-Warden 115 Kv: Minor Rebuild</v>
          </cell>
          <cell r="D1062" t="str">
            <v>ER_2057</v>
          </cell>
          <cell r="E1062" t="str">
            <v>2057</v>
          </cell>
          <cell r="F1062" t="str">
            <v>ER_2057 - Transmission Minor Rebuild</v>
          </cell>
          <cell r="G1062" t="str">
            <v>Transmission - Minor Rebuild</v>
          </cell>
          <cell r="H1062" t="str">
            <v>T&amp;D Engineering</v>
          </cell>
          <cell r="I1062" t="str">
            <v>T&amp;D</v>
          </cell>
          <cell r="J1062" t="str">
            <v>Asset Condition</v>
          </cell>
          <cell r="K1062" t="str">
            <v>SRV_ED</v>
          </cell>
          <cell r="L1062" t="str">
            <v>JUR_AN</v>
          </cell>
          <cell r="M1062" t="str">
            <v>Elec Transmission 350-359</v>
          </cell>
          <cell r="N1062" t="str">
            <v>False</v>
          </cell>
          <cell r="O1062" t="str">
            <v>Inactive</v>
          </cell>
          <cell r="P1062" t="str">
            <v>ORG_H50</v>
          </cell>
        </row>
        <row r="1063">
          <cell r="A1063" t="str">
            <v>BI_FT207</v>
          </cell>
          <cell r="B1063" t="str">
            <v>FT207</v>
          </cell>
          <cell r="C1063" t="str">
            <v>BI_FT207 - Microwave Tower Installation @ L&amp;R Substation</v>
          </cell>
          <cell r="D1063" t="str">
            <v>ER_5102</v>
          </cell>
          <cell r="E1063" t="str">
            <v>5102</v>
          </cell>
          <cell r="F1063" t="str">
            <v>ER_5102 - Private Transport</v>
          </cell>
          <cell r="G1063" t="str">
            <v>Regular Capital - Pre Business Case</v>
          </cell>
          <cell r="H1063" t="str">
            <v>No Subfunction</v>
          </cell>
          <cell r="I1063" t="str">
            <v>No Function</v>
          </cell>
          <cell r="J1063" t="str">
            <v>No Driver</v>
          </cell>
          <cell r="K1063" t="str">
            <v>SRV_CD</v>
          </cell>
          <cell r="L1063" t="str">
            <v>JUR_AA</v>
          </cell>
          <cell r="M1063" t="str">
            <v>General 5yr 389 / 393-395 / 397-398</v>
          </cell>
          <cell r="N1063" t="str">
            <v>True</v>
          </cell>
          <cell r="O1063" t="str">
            <v>Inactive</v>
          </cell>
          <cell r="P1063" t="str">
            <v>ORG_F08</v>
          </cell>
        </row>
        <row r="1064">
          <cell r="A1064" t="str">
            <v>BI_FT401</v>
          </cell>
          <cell r="B1064" t="str">
            <v>FT401</v>
          </cell>
          <cell r="C1064" t="str">
            <v>BI_FT401 - Chelan-Stratford 115 Kv - Repair Fire Damage</v>
          </cell>
          <cell r="D1064" t="str">
            <v>ER_2255</v>
          </cell>
          <cell r="E1064" t="str">
            <v>2255</v>
          </cell>
          <cell r="F1064" t="str">
            <v>ER_2255 - Chelan-Stratford Fire Damage</v>
          </cell>
          <cell r="G1064" t="str">
            <v>Regular Capital - Pre Business Case</v>
          </cell>
          <cell r="H1064" t="str">
            <v>No Subfunction</v>
          </cell>
          <cell r="I1064" t="str">
            <v>No Function</v>
          </cell>
          <cell r="J1064" t="str">
            <v>No Driver</v>
          </cell>
          <cell r="K1064" t="str">
            <v>SRV_ED</v>
          </cell>
          <cell r="L1064" t="str">
            <v>JUR_WA</v>
          </cell>
          <cell r="M1064" t="str">
            <v>Elec Transmission 350-359</v>
          </cell>
          <cell r="N1064" t="str">
            <v>True</v>
          </cell>
          <cell r="O1064" t="str">
            <v>Inactive</v>
          </cell>
          <cell r="P1064" t="str">
            <v>ORG_H50</v>
          </cell>
        </row>
        <row r="1065">
          <cell r="A1065" t="str">
            <v>BI_FT500</v>
          </cell>
          <cell r="B1065" t="str">
            <v>FT500</v>
          </cell>
          <cell r="C1065" t="str">
            <v>BI_FT500 - Walla Walla-Wanapum 230 MR</v>
          </cell>
          <cell r="D1065" t="str">
            <v>ER_2057</v>
          </cell>
          <cell r="E1065" t="str">
            <v>2057</v>
          </cell>
          <cell r="F1065" t="str">
            <v>ER_2057 - Transmission Minor Rebuild</v>
          </cell>
          <cell r="G1065" t="str">
            <v>Transmission - Minor Rebuild</v>
          </cell>
          <cell r="H1065" t="str">
            <v>T&amp;D Engineering</v>
          </cell>
          <cell r="I1065" t="str">
            <v>T&amp;D</v>
          </cell>
          <cell r="J1065" t="str">
            <v>Asset Condition</v>
          </cell>
          <cell r="K1065" t="str">
            <v>SRV_ED</v>
          </cell>
          <cell r="L1065" t="str">
            <v>JUR_AN</v>
          </cell>
          <cell r="M1065" t="str">
            <v>Elec Transmission 350-359</v>
          </cell>
          <cell r="N1065" t="str">
            <v>False</v>
          </cell>
          <cell r="O1065" t="str">
            <v>Inactive</v>
          </cell>
          <cell r="P1065" t="str">
            <v>ORG_H50</v>
          </cell>
        </row>
        <row r="1066">
          <cell r="A1066" t="str">
            <v>BI_FT501</v>
          </cell>
          <cell r="B1066" t="str">
            <v>FT501</v>
          </cell>
          <cell r="C1066" t="str">
            <v>BI_FT501 - Bruce Siding 115-13 kV Sub: Tap Transmission</v>
          </cell>
          <cell r="D1066" t="str">
            <v>ER_2325</v>
          </cell>
          <cell r="E1066" t="str">
            <v>2325</v>
          </cell>
          <cell r="F1066" t="str">
            <v>ER_2325 - Bruce Siding Sub - Construct New 115 kV Sub</v>
          </cell>
          <cell r="G1066" t="str">
            <v>Regular Capital - Pre Business Case</v>
          </cell>
          <cell r="H1066" t="str">
            <v>No Subfunction</v>
          </cell>
          <cell r="I1066" t="str">
            <v>No Function</v>
          </cell>
          <cell r="J1066" t="str">
            <v>No Driver</v>
          </cell>
          <cell r="K1066" t="str">
            <v>SRV_ED</v>
          </cell>
          <cell r="L1066" t="str">
            <v>JUR_WA</v>
          </cell>
          <cell r="M1066" t="str">
            <v>Elec Distribution 360-373</v>
          </cell>
          <cell r="N1066" t="str">
            <v>True</v>
          </cell>
          <cell r="O1066" t="str">
            <v>Inactive</v>
          </cell>
          <cell r="P1066" t="str">
            <v>ORG_H50</v>
          </cell>
        </row>
        <row r="1067">
          <cell r="A1067" t="str">
            <v>BI_FT502</v>
          </cell>
          <cell r="B1067" t="str">
            <v>FT502</v>
          </cell>
          <cell r="C1067" t="str">
            <v>BI_FT502 - Othello Transmission Fire Rebuild</v>
          </cell>
          <cell r="D1067" t="str">
            <v>ER_2369</v>
          </cell>
          <cell r="E1067" t="str">
            <v>2369</v>
          </cell>
          <cell r="F1067" t="str">
            <v>ER_2369 - Othello Transmission Fire Rebuild</v>
          </cell>
          <cell r="G1067" t="str">
            <v>Regular Capital - Pre Business Case</v>
          </cell>
          <cell r="H1067" t="str">
            <v>No Subfunction</v>
          </cell>
          <cell r="I1067" t="str">
            <v>No Function</v>
          </cell>
          <cell r="J1067" t="str">
            <v>No Driver</v>
          </cell>
          <cell r="K1067" t="str">
            <v>SRV_ED</v>
          </cell>
          <cell r="L1067" t="str">
            <v>JUR_AN</v>
          </cell>
          <cell r="M1067" t="str">
            <v>Elec Transmission 350-359</v>
          </cell>
          <cell r="N1067" t="str">
            <v>True</v>
          </cell>
          <cell r="O1067" t="str">
            <v>Inactive</v>
          </cell>
          <cell r="P1067" t="str">
            <v>ORG_H50</v>
          </cell>
        </row>
        <row r="1068">
          <cell r="A1068" t="str">
            <v>BI_FT631</v>
          </cell>
          <cell r="B1068" t="str">
            <v>FT631</v>
          </cell>
          <cell r="C1068" t="str">
            <v>BI_FT631 - Wanapum Switchyard-Repl Breaker W-5482</v>
          </cell>
          <cell r="D1068" t="str">
            <v>ER_2432</v>
          </cell>
          <cell r="E1068" t="str">
            <v>2432</v>
          </cell>
          <cell r="F1068" t="str">
            <v>ER_2432 - Wanapum Switchyard-Repl Breaker W-5482</v>
          </cell>
          <cell r="G1068" t="str">
            <v>Regular Capital - Pre Business Case</v>
          </cell>
          <cell r="H1068" t="str">
            <v>No Subfunction</v>
          </cell>
          <cell r="I1068" t="str">
            <v>No Function</v>
          </cell>
          <cell r="J1068" t="str">
            <v>No Driver</v>
          </cell>
          <cell r="K1068" t="str">
            <v>SRV_ED</v>
          </cell>
          <cell r="L1068" t="str">
            <v>JUR_WA</v>
          </cell>
          <cell r="M1068" t="str">
            <v>Elec Transmission 350-359</v>
          </cell>
          <cell r="N1068" t="str">
            <v>False</v>
          </cell>
          <cell r="O1068" t="str">
            <v>Inactive</v>
          </cell>
          <cell r="P1068" t="str">
            <v>ORG_M08</v>
          </cell>
        </row>
        <row r="1069">
          <cell r="A1069" t="str">
            <v>BI_FT652</v>
          </cell>
          <cell r="B1069" t="str">
            <v>FT652</v>
          </cell>
          <cell r="C1069" t="str">
            <v>BI_FT652 - Chelan-Stratford 115kV:Minor Rebuild</v>
          </cell>
          <cell r="D1069" t="str">
            <v>ER_2057</v>
          </cell>
          <cell r="E1069" t="str">
            <v>2057</v>
          </cell>
          <cell r="F1069" t="str">
            <v>ER_2057 - Transmission Minor Rebuild</v>
          </cell>
          <cell r="G1069" t="str">
            <v>Transmission - Minor Rebuild</v>
          </cell>
          <cell r="H1069" t="str">
            <v>T&amp;D Engineering</v>
          </cell>
          <cell r="I1069" t="str">
            <v>T&amp;D</v>
          </cell>
          <cell r="J1069" t="str">
            <v>Asset Condition</v>
          </cell>
          <cell r="K1069" t="str">
            <v>SRV_ED</v>
          </cell>
          <cell r="L1069" t="str">
            <v>JUR_AN</v>
          </cell>
          <cell r="M1069" t="str">
            <v>Elec Transmission 350-359</v>
          </cell>
          <cell r="N1069" t="str">
            <v>False</v>
          </cell>
          <cell r="O1069" t="str">
            <v>Inactive</v>
          </cell>
          <cell r="P1069" t="str">
            <v>ORG_L08</v>
          </cell>
        </row>
        <row r="1070">
          <cell r="A1070" t="str">
            <v>BI_FT700</v>
          </cell>
          <cell r="B1070" t="str">
            <v>FT700</v>
          </cell>
          <cell r="C1070" t="str">
            <v>BI_FT700 - Lee &amp; Reynolds Sub 115/13V Capacity Incr Tx Integ</v>
          </cell>
          <cell r="D1070" t="str">
            <v>ER_2204</v>
          </cell>
          <cell r="E1070" t="str">
            <v>2204</v>
          </cell>
          <cell r="F1070" t="str">
            <v>ER_2204 - Substation Rebuilds</v>
          </cell>
          <cell r="G1070" t="str">
            <v>Substation - Station Rebuilds Program</v>
          </cell>
          <cell r="H1070" t="str">
            <v>T&amp;D Engineering</v>
          </cell>
          <cell r="I1070" t="str">
            <v>T&amp;D</v>
          </cell>
          <cell r="J1070" t="str">
            <v>Asset Condition</v>
          </cell>
          <cell r="K1070" t="str">
            <v>SRV_ED</v>
          </cell>
          <cell r="L1070" t="str">
            <v>JUR_AN</v>
          </cell>
          <cell r="M1070" t="str">
            <v>Elec Distribution 360-373</v>
          </cell>
          <cell r="N1070" t="str">
            <v>True</v>
          </cell>
          <cell r="O1070" t="str">
            <v>Active</v>
          </cell>
          <cell r="P1070" t="str">
            <v>ORG_L08</v>
          </cell>
        </row>
        <row r="1071">
          <cell r="A1071" t="str">
            <v>BI_FT701</v>
          </cell>
          <cell r="B1071" t="str">
            <v>FT701</v>
          </cell>
          <cell r="C1071" t="str">
            <v>BI_FT701 - Othello City 115/13V Sub Rebuild Tx Integration</v>
          </cell>
          <cell r="D1071" t="str">
            <v>ER_2204</v>
          </cell>
          <cell r="E1071" t="str">
            <v>2204</v>
          </cell>
          <cell r="F1071" t="str">
            <v>ER_2204 - Substation Rebuilds</v>
          </cell>
          <cell r="G1071" t="str">
            <v>Substation - Station Rebuilds Program</v>
          </cell>
          <cell r="H1071" t="str">
            <v>T&amp;D Engineering</v>
          </cell>
          <cell r="I1071" t="str">
            <v>T&amp;D</v>
          </cell>
          <cell r="J1071" t="str">
            <v>Asset Condition</v>
          </cell>
          <cell r="K1071" t="str">
            <v>SRV_ED</v>
          </cell>
          <cell r="L1071" t="str">
            <v>JUR_AN</v>
          </cell>
          <cell r="M1071" t="str">
            <v>Elec Distribution 360-373</v>
          </cell>
          <cell r="N1071" t="str">
            <v>True</v>
          </cell>
          <cell r="O1071" t="str">
            <v>Active</v>
          </cell>
          <cell r="P1071" t="str">
            <v>ORG_L08</v>
          </cell>
        </row>
        <row r="1072">
          <cell r="A1072" t="str">
            <v>BI_FT702</v>
          </cell>
          <cell r="B1072" t="str">
            <v>FT702</v>
          </cell>
          <cell r="C1072" t="str">
            <v>BI_FT702 - Saddle Mountain Integration (Transmission Work)</v>
          </cell>
          <cell r="D1072" t="str">
            <v>ER_2605</v>
          </cell>
          <cell r="E1072" t="str">
            <v>2605</v>
          </cell>
          <cell r="F1072" t="str">
            <v>ER_2605 - Saddle Mountain Integration</v>
          </cell>
          <cell r="G1072" t="str">
            <v>Saddle Mountain 230/115kV Station (New) Integration Project Phase 1</v>
          </cell>
          <cell r="H1072" t="str">
            <v>T&amp;D Engineering</v>
          </cell>
          <cell r="I1072" t="str">
            <v>T&amp;D</v>
          </cell>
          <cell r="J1072" t="str">
            <v>Mandatory &amp; Compliance</v>
          </cell>
          <cell r="K1072" t="str">
            <v>SRV_ED</v>
          </cell>
          <cell r="L1072" t="str">
            <v>JUR_AN</v>
          </cell>
          <cell r="M1072" t="str">
            <v>Elec Transmission 350-359</v>
          </cell>
          <cell r="N1072" t="str">
            <v>True</v>
          </cell>
          <cell r="O1072" t="str">
            <v>Active</v>
          </cell>
          <cell r="P1072" t="str">
            <v>ORG_L08</v>
          </cell>
        </row>
        <row r="1073">
          <cell r="A1073" t="str">
            <v>BI_FT703</v>
          </cell>
          <cell r="B1073" t="str">
            <v>FT703</v>
          </cell>
          <cell r="C1073" t="str">
            <v>BI_FT703 - Saddle Mountain Integration (Communications Work)</v>
          </cell>
          <cell r="D1073" t="str">
            <v>ER_2605</v>
          </cell>
          <cell r="E1073" t="str">
            <v>2605</v>
          </cell>
          <cell r="F1073" t="str">
            <v>ER_2605 - Saddle Mountain Integration</v>
          </cell>
          <cell r="G1073" t="str">
            <v>Saddle Mountain 230/115kV Station (New) Integration Project Phase 1</v>
          </cell>
          <cell r="H1073" t="str">
            <v>T&amp;D Engineering</v>
          </cell>
          <cell r="I1073" t="str">
            <v>T&amp;D</v>
          </cell>
          <cell r="J1073" t="str">
            <v>Mandatory &amp; Compliance</v>
          </cell>
          <cell r="K1073" t="str">
            <v>SRV_ED</v>
          </cell>
          <cell r="L1073" t="str">
            <v>JUR_AN</v>
          </cell>
          <cell r="M1073" t="str">
            <v>Elec Transmission 350-359</v>
          </cell>
          <cell r="N1073" t="str">
            <v>True</v>
          </cell>
          <cell r="O1073" t="str">
            <v>Active</v>
          </cell>
          <cell r="P1073" t="str">
            <v>ORG_P99</v>
          </cell>
        </row>
        <row r="1074">
          <cell r="A1074" t="str">
            <v>BI_FT705</v>
          </cell>
          <cell r="B1074" t="str">
            <v>FT705</v>
          </cell>
          <cell r="C1074" t="str">
            <v>BI_FT705 - Lind Sub - Solar Farm Interconnection (Tx)</v>
          </cell>
          <cell r="D1074" t="str">
            <v>ER_2609</v>
          </cell>
          <cell r="E1074" t="str">
            <v>2609</v>
          </cell>
          <cell r="F1074" t="str">
            <v>ER_2609 - Lind Solar Project #53 Interconnection</v>
          </cell>
          <cell r="G1074" t="str">
            <v>Lind Solar Project #53 Interconnection</v>
          </cell>
          <cell r="H1074" t="str">
            <v>T&amp;D Engineering</v>
          </cell>
          <cell r="I1074" t="str">
            <v>T&amp;D</v>
          </cell>
          <cell r="J1074" t="str">
            <v>Customer Requested</v>
          </cell>
          <cell r="K1074" t="str">
            <v>SRV_ED</v>
          </cell>
          <cell r="L1074" t="str">
            <v>JUR_AN</v>
          </cell>
          <cell r="M1074" t="str">
            <v>Elec Transmission 350-359</v>
          </cell>
          <cell r="N1074" t="str">
            <v>True</v>
          </cell>
          <cell r="O1074" t="str">
            <v>Active</v>
          </cell>
          <cell r="P1074" t="str">
            <v>ORG_L08</v>
          </cell>
        </row>
        <row r="1075">
          <cell r="A1075" t="str">
            <v>BI_FT724</v>
          </cell>
          <cell r="B1075" t="str">
            <v>FT724</v>
          </cell>
          <cell r="C1075" t="str">
            <v>BI_FT724 - Wanapum 230 Sub-Walla WallaLine Terminal Upgrade</v>
          </cell>
          <cell r="D1075" t="str">
            <v>ER_2447</v>
          </cell>
          <cell r="E1075" t="str">
            <v>2447</v>
          </cell>
          <cell r="F1075" t="str">
            <v>ER_2447 - Wanapum 230 Sub-Walla Walla Line Terminal Upgrade</v>
          </cell>
          <cell r="G1075" t="str">
            <v>Regular Capital - Pre Business Case</v>
          </cell>
          <cell r="H1075" t="str">
            <v>No Subfunction</v>
          </cell>
          <cell r="I1075" t="str">
            <v>No Function</v>
          </cell>
          <cell r="J1075" t="str">
            <v>No Driver</v>
          </cell>
          <cell r="K1075" t="str">
            <v>SRV_ED</v>
          </cell>
          <cell r="L1075" t="str">
            <v>JUR_AN</v>
          </cell>
          <cell r="M1075" t="str">
            <v>Elec Transmission 350-359</v>
          </cell>
          <cell r="N1075" t="str">
            <v>False</v>
          </cell>
          <cell r="O1075" t="str">
            <v>Inactive</v>
          </cell>
          <cell r="P1075" t="str">
            <v>ORG_M08</v>
          </cell>
        </row>
        <row r="1076">
          <cell r="A1076" t="str">
            <v>BI_FT800</v>
          </cell>
          <cell r="B1076" t="str">
            <v>FT800</v>
          </cell>
          <cell r="C1076" t="str">
            <v>BI_FT800 - Saddle Mountain Phase 2 Integration (Trans)</v>
          </cell>
          <cell r="D1076" t="str">
            <v>ER_2616</v>
          </cell>
          <cell r="E1076" t="str">
            <v>2616</v>
          </cell>
          <cell r="F1076" t="str">
            <v>ER_2616 - Saddle Mountain Integration Phase 2</v>
          </cell>
          <cell r="G1076" t="str">
            <v>Saddle Mountain 230/115kV Station (New) Integration Project Phase 2</v>
          </cell>
          <cell r="H1076" t="str">
            <v>T&amp;D Engineering</v>
          </cell>
          <cell r="I1076" t="str">
            <v>T&amp;D</v>
          </cell>
          <cell r="J1076" t="str">
            <v>Mandatory &amp; Compliance</v>
          </cell>
          <cell r="K1076" t="str">
            <v>SRV_ED</v>
          </cell>
          <cell r="L1076" t="str">
            <v>JUR_AN</v>
          </cell>
          <cell r="M1076" t="str">
            <v>Elec Transmission 350-359</v>
          </cell>
          <cell r="N1076" t="str">
            <v>True</v>
          </cell>
          <cell r="O1076" t="str">
            <v>Active</v>
          </cell>
          <cell r="P1076" t="str">
            <v>ORG_L08</v>
          </cell>
        </row>
        <row r="1077">
          <cell r="A1077" t="str">
            <v>BI_FT801</v>
          </cell>
          <cell r="B1077" t="str">
            <v>FT801</v>
          </cell>
          <cell r="C1077" t="str">
            <v>BI_FT801 - Neilson 115kV Substation: Comms Integration</v>
          </cell>
          <cell r="D1077" t="str">
            <v>ER_2618</v>
          </cell>
          <cell r="E1077" t="str">
            <v>2618</v>
          </cell>
          <cell r="F1077" t="str">
            <v>ER_2618 - Rattlesnake Flat 115kV Wind Farm Project</v>
          </cell>
          <cell r="G1077" t="str">
            <v>Rattlesnake Flat Wind Farm Project 115kV Integration Project</v>
          </cell>
          <cell r="H1077" t="str">
            <v>T&amp;D Engineering</v>
          </cell>
          <cell r="I1077" t="str">
            <v>T&amp;D</v>
          </cell>
          <cell r="J1077" t="str">
            <v>Customer Requested</v>
          </cell>
          <cell r="K1077" t="str">
            <v>SRV_ED</v>
          </cell>
          <cell r="L1077" t="str">
            <v>JUR_AN</v>
          </cell>
          <cell r="M1077" t="str">
            <v>Elec Transmission 350-359</v>
          </cell>
          <cell r="N1077" t="str">
            <v>True</v>
          </cell>
          <cell r="O1077" t="str">
            <v>Active</v>
          </cell>
          <cell r="P1077" t="str">
            <v>ORG_J29</v>
          </cell>
        </row>
        <row r="1078">
          <cell r="A1078" t="str">
            <v>BI_FT802</v>
          </cell>
          <cell r="B1078" t="str">
            <v>FT802</v>
          </cell>
          <cell r="C1078" t="str">
            <v>BI_FT802 - Lind-Washtucna 115kV Tx: Lind-Neilson Rebuild</v>
          </cell>
          <cell r="D1078" t="str">
            <v>ER_2618</v>
          </cell>
          <cell r="E1078" t="str">
            <v>2618</v>
          </cell>
          <cell r="F1078" t="str">
            <v>ER_2618 - Rattlesnake Flat 115kV Wind Farm Project</v>
          </cell>
          <cell r="G1078" t="str">
            <v>Rattlesnake Flat Wind Farm Project 115kV Integration Project</v>
          </cell>
          <cell r="H1078" t="str">
            <v>T&amp;D Engineering</v>
          </cell>
          <cell r="I1078" t="str">
            <v>T&amp;D</v>
          </cell>
          <cell r="J1078" t="str">
            <v>Customer Requested</v>
          </cell>
          <cell r="K1078" t="str">
            <v>SRV_ED</v>
          </cell>
          <cell r="L1078" t="str">
            <v>JUR_AN</v>
          </cell>
          <cell r="M1078" t="str">
            <v>Elec Transmission 350-359</v>
          </cell>
          <cell r="N1078" t="str">
            <v>True</v>
          </cell>
          <cell r="O1078" t="str">
            <v>Active</v>
          </cell>
          <cell r="P1078" t="str">
            <v>ORG_L08</v>
          </cell>
        </row>
        <row r="1079">
          <cell r="A1079" t="str">
            <v>BI_FT805</v>
          </cell>
          <cell r="B1079" t="str">
            <v>FT805</v>
          </cell>
          <cell r="C1079" t="str">
            <v>BI_FT805 - Neilson 115kV Substation: Transmission Integration</v>
          </cell>
          <cell r="D1079" t="str">
            <v>ER_2618</v>
          </cell>
          <cell r="E1079" t="str">
            <v>2618</v>
          </cell>
          <cell r="F1079" t="str">
            <v>ER_2618 - Rattlesnake Flat 115kV Wind Farm Project</v>
          </cell>
          <cell r="G1079" t="str">
            <v>Rattlesnake Flat Wind Farm Project 115kV Integration Project</v>
          </cell>
          <cell r="H1079" t="str">
            <v>T&amp;D Engineering</v>
          </cell>
          <cell r="I1079" t="str">
            <v>T&amp;D</v>
          </cell>
          <cell r="J1079" t="str">
            <v>Customer Requested</v>
          </cell>
          <cell r="K1079" t="str">
            <v>SRV_ED</v>
          </cell>
          <cell r="L1079" t="str">
            <v>JUR_AN</v>
          </cell>
          <cell r="M1079" t="str">
            <v>Elec Transmission 350-359</v>
          </cell>
          <cell r="N1079" t="str">
            <v>True</v>
          </cell>
          <cell r="O1079" t="str">
            <v>Active</v>
          </cell>
          <cell r="P1079" t="str">
            <v>ORG_L08</v>
          </cell>
        </row>
        <row r="1080">
          <cell r="A1080" t="str">
            <v>BI_GG000</v>
          </cell>
          <cell r="B1080" t="str">
            <v>GG000</v>
          </cell>
          <cell r="C1080" t="str">
            <v>BI_GG000 - Nine Mile Units 3 &amp; 4 Control Upgrade</v>
          </cell>
          <cell r="D1080" t="str">
            <v>ER_4207</v>
          </cell>
          <cell r="E1080" t="str">
            <v>4207</v>
          </cell>
          <cell r="F1080" t="str">
            <v>ER_4207 - Nine Mile Units 3 &amp; 4 Control Upgrade</v>
          </cell>
          <cell r="G1080" t="str">
            <v>Nine Mile Units 3 &amp; 4 Control Upgrade</v>
          </cell>
          <cell r="H1080" t="str">
            <v>Generation Subfunction</v>
          </cell>
          <cell r="I1080" t="str">
            <v>Generation Function</v>
          </cell>
          <cell r="J1080" t="str">
            <v>Asset Condition</v>
          </cell>
          <cell r="K1080" t="str">
            <v>SRV_ED</v>
          </cell>
          <cell r="L1080" t="str">
            <v>JUR_AN</v>
          </cell>
          <cell r="M1080" t="str">
            <v>Hydro 331-336</v>
          </cell>
          <cell r="N1080" t="str">
            <v>True</v>
          </cell>
          <cell r="O1080" t="str">
            <v>Active</v>
          </cell>
          <cell r="P1080" t="str">
            <v>ORG_R07</v>
          </cell>
        </row>
        <row r="1081">
          <cell r="A1081" t="str">
            <v>BI_GG200</v>
          </cell>
          <cell r="B1081" t="str">
            <v>GG200</v>
          </cell>
          <cell r="C1081" t="str">
            <v>BI_GG200 - Nine Mile HED Battery Building</v>
          </cell>
          <cell r="D1081" t="str">
            <v>ER_4231</v>
          </cell>
          <cell r="E1081" t="str">
            <v>4231</v>
          </cell>
          <cell r="F1081" t="str">
            <v>ER_4231 - Nine Mile HED Battery Building</v>
          </cell>
          <cell r="G1081" t="str">
            <v>Nine Mile HED Battery Building</v>
          </cell>
          <cell r="H1081" t="str">
            <v>Generation Subfunction</v>
          </cell>
          <cell r="I1081" t="str">
            <v>Generation Function</v>
          </cell>
          <cell r="J1081" t="str">
            <v>Asset Condition</v>
          </cell>
          <cell r="K1081" t="str">
            <v>SRV_ED</v>
          </cell>
          <cell r="L1081" t="str">
            <v>JUR_AN</v>
          </cell>
          <cell r="M1081" t="str">
            <v>Hydro 331-336</v>
          </cell>
          <cell r="N1081" t="str">
            <v>True</v>
          </cell>
          <cell r="O1081" t="str">
            <v>Active</v>
          </cell>
          <cell r="P1081" t="str">
            <v>ORG_R07</v>
          </cell>
        </row>
        <row r="1082">
          <cell r="A1082" t="str">
            <v>BI_GG201</v>
          </cell>
          <cell r="B1082" t="str">
            <v>GG201</v>
          </cell>
          <cell r="C1082" t="str">
            <v>BI_GG201 - NM Powerhouse Roof Replacement</v>
          </cell>
          <cell r="D1082" t="str">
            <v>ER_4236</v>
          </cell>
          <cell r="E1082" t="str">
            <v>4236</v>
          </cell>
          <cell r="F1082" t="str">
            <v>ER_4236 - Nine Mile Powerhouse Roof Replacement</v>
          </cell>
          <cell r="G1082" t="str">
            <v>Nine Mile Powerhouse Roof Replacement</v>
          </cell>
          <cell r="H1082" t="str">
            <v>Generation Subfunction</v>
          </cell>
          <cell r="I1082" t="str">
            <v>Generation Function</v>
          </cell>
          <cell r="J1082" t="str">
            <v>Asset Condition</v>
          </cell>
          <cell r="K1082" t="str">
            <v>SRV_ED</v>
          </cell>
          <cell r="L1082" t="str">
            <v>JUR_AN</v>
          </cell>
          <cell r="M1082" t="str">
            <v>Hydro 331-336</v>
          </cell>
          <cell r="N1082" t="str">
            <v>True</v>
          </cell>
          <cell r="O1082" t="str">
            <v>Active</v>
          </cell>
          <cell r="P1082" t="str">
            <v>ORG_C07</v>
          </cell>
        </row>
        <row r="1083">
          <cell r="A1083" t="str">
            <v>BI_GG300</v>
          </cell>
          <cell r="B1083" t="str">
            <v>GG300</v>
          </cell>
          <cell r="C1083" t="str">
            <v>BI_GG300 - Nine Mile Unit 3 Mechanical Overhaul</v>
          </cell>
          <cell r="D1083" t="str">
            <v>ER_4214</v>
          </cell>
          <cell r="E1083" t="str">
            <v>4214</v>
          </cell>
          <cell r="F1083" t="str">
            <v>ER_4214 - Nine Mile Unit 3 Mechanical Overhaul</v>
          </cell>
          <cell r="G1083" t="str">
            <v>Nine Mile Unit 3 Mechanical Overhaul</v>
          </cell>
          <cell r="H1083" t="str">
            <v>Generation Subfunction</v>
          </cell>
          <cell r="I1083" t="str">
            <v>Generation Function</v>
          </cell>
          <cell r="J1083" t="str">
            <v>Asset Condition</v>
          </cell>
          <cell r="K1083" t="str">
            <v>SRV_ED</v>
          </cell>
          <cell r="L1083" t="str">
            <v>JUR_AN</v>
          </cell>
          <cell r="M1083" t="str">
            <v>Hydro 331-336</v>
          </cell>
          <cell r="N1083" t="str">
            <v>True</v>
          </cell>
          <cell r="O1083" t="str">
            <v>Active</v>
          </cell>
          <cell r="P1083" t="str">
            <v>ORG_C07</v>
          </cell>
        </row>
        <row r="1084">
          <cell r="A1084" t="str">
            <v>BI_GG301</v>
          </cell>
          <cell r="B1084" t="str">
            <v>GG301</v>
          </cell>
          <cell r="C1084" t="str">
            <v>BI_GG301 - Nine Mile Powerhouse Crane Rehab</v>
          </cell>
          <cell r="D1084" t="str">
            <v>ER_4215</v>
          </cell>
          <cell r="E1084" t="str">
            <v>4215</v>
          </cell>
          <cell r="F1084" t="str">
            <v>ER_4215 - Nine Mile Powerhouse Crane Rehab</v>
          </cell>
          <cell r="G1084" t="str">
            <v>Nine Mile Powerhouse Crane Rehab</v>
          </cell>
          <cell r="H1084" t="str">
            <v>Generation Subfunction</v>
          </cell>
          <cell r="I1084" t="str">
            <v>Generation Function</v>
          </cell>
          <cell r="J1084" t="str">
            <v>Asset Condition</v>
          </cell>
          <cell r="K1084" t="str">
            <v>SRV_ED</v>
          </cell>
          <cell r="L1084" t="str">
            <v>JUR_AN</v>
          </cell>
          <cell r="M1084" t="str">
            <v>Hydro 331-336</v>
          </cell>
          <cell r="N1084" t="str">
            <v>True</v>
          </cell>
          <cell r="O1084" t="str">
            <v>Active</v>
          </cell>
          <cell r="P1084" t="str">
            <v>ORG_C07</v>
          </cell>
        </row>
        <row r="1085">
          <cell r="A1085" t="str">
            <v>BI_GG810</v>
          </cell>
          <cell r="B1085" t="str">
            <v>GG810</v>
          </cell>
          <cell r="C1085" t="str">
            <v>BI_GG810 - Qualchan Reinforcement</v>
          </cell>
          <cell r="D1085" t="str">
            <v>ER_3249</v>
          </cell>
          <cell r="E1085" t="str">
            <v>3249</v>
          </cell>
          <cell r="F1085" t="str">
            <v>ER_3249 - Qualchan Reinforcement</v>
          </cell>
          <cell r="G1085" t="str">
            <v>Regular Capital - Pre Business Case</v>
          </cell>
          <cell r="H1085" t="str">
            <v>No Subfunction</v>
          </cell>
          <cell r="I1085" t="str">
            <v>No Function</v>
          </cell>
          <cell r="J1085" t="str">
            <v>No Driver</v>
          </cell>
          <cell r="K1085" t="str">
            <v>SRV_GD</v>
          </cell>
          <cell r="L1085" t="str">
            <v>JUR_WA</v>
          </cell>
          <cell r="M1085" t="str">
            <v>Gas Distribution 374-387</v>
          </cell>
          <cell r="N1085" t="str">
            <v>False</v>
          </cell>
          <cell r="O1085" t="str">
            <v>Inactive</v>
          </cell>
          <cell r="P1085" t="str">
            <v>ORG_B51</v>
          </cell>
        </row>
        <row r="1086">
          <cell r="A1086" t="str">
            <v>BI_GG811</v>
          </cell>
          <cell r="B1086" t="str">
            <v>GG811</v>
          </cell>
          <cell r="C1086" t="str">
            <v>BI_GG811 - Nine Mile Redevelopment</v>
          </cell>
          <cell r="D1086" t="str">
            <v>ER_4140</v>
          </cell>
          <cell r="E1086" t="str">
            <v>4140</v>
          </cell>
          <cell r="F1086" t="str">
            <v>ER_4140 - Nine Mile Redevelopment</v>
          </cell>
          <cell r="G1086" t="str">
            <v>Nine Mile Rehabilitation</v>
          </cell>
          <cell r="H1086" t="str">
            <v>Generation Subfunction</v>
          </cell>
          <cell r="I1086" t="str">
            <v>Generation Function</v>
          </cell>
          <cell r="J1086" t="str">
            <v>Failed Plant &amp; Operations</v>
          </cell>
          <cell r="K1086" t="str">
            <v>SRV_ED</v>
          </cell>
          <cell r="L1086" t="str">
            <v>JUR_AN</v>
          </cell>
          <cell r="M1086" t="str">
            <v>Hydro 331-336</v>
          </cell>
          <cell r="N1086" t="str">
            <v>True</v>
          </cell>
          <cell r="O1086" t="str">
            <v>Active</v>
          </cell>
          <cell r="P1086" t="str">
            <v>ORG_E07</v>
          </cell>
        </row>
        <row r="1087">
          <cell r="A1087" t="str">
            <v>BI_GH212</v>
          </cell>
          <cell r="B1087" t="str">
            <v>GH212</v>
          </cell>
          <cell r="C1087" t="str">
            <v>BI_GH212 - Grants Pass Granite Hill 6 Hp Gas Reinforcement</v>
          </cell>
          <cell r="D1087" t="str">
            <v>ER_3201</v>
          </cell>
          <cell r="E1087" t="str">
            <v>3201</v>
          </cell>
          <cell r="F1087" t="str">
            <v>ER_3201 - Grants Pass Granit</v>
          </cell>
          <cell r="G1087" t="str">
            <v>Regular Capital - Pre Business Case</v>
          </cell>
          <cell r="H1087" t="str">
            <v>No Subfunction</v>
          </cell>
          <cell r="I1087" t="str">
            <v>No Function</v>
          </cell>
          <cell r="J1087" t="str">
            <v>No Driver</v>
          </cell>
          <cell r="K1087" t="str">
            <v>SRV_GD</v>
          </cell>
          <cell r="L1087" t="str">
            <v>JUR_OR</v>
          </cell>
          <cell r="M1087" t="str">
            <v>Gas Distribution 374-387</v>
          </cell>
          <cell r="N1087" t="str">
            <v>False</v>
          </cell>
          <cell r="O1087" t="str">
            <v>Inactive</v>
          </cell>
          <cell r="P1087" t="str">
            <v>ORG_A81</v>
          </cell>
        </row>
        <row r="1088">
          <cell r="A1088" t="str">
            <v>BI_GL024</v>
          </cell>
          <cell r="B1088" t="str">
            <v>GL024</v>
          </cell>
          <cell r="C1088" t="str">
            <v>BI_GL024 - Industrial Gas Customer-Minor Blanket</v>
          </cell>
          <cell r="D1088" t="str">
            <v>ER_1052</v>
          </cell>
          <cell r="E1088" t="str">
            <v>1052</v>
          </cell>
          <cell r="F1088" t="str">
            <v>ER_1052 - Industrial Gas Customer Minor Blanket</v>
          </cell>
          <cell r="G1088" t="str">
            <v>New Revenue - Growth</v>
          </cell>
          <cell r="H1088" t="str">
            <v>Growth Subfunction</v>
          </cell>
          <cell r="I1088" t="str">
            <v>Growth</v>
          </cell>
          <cell r="J1088" t="str">
            <v>Customer Requested</v>
          </cell>
          <cell r="K1088" t="str">
            <v>SRV_GD</v>
          </cell>
          <cell r="L1088" t="str">
            <v>JUR_AA</v>
          </cell>
          <cell r="M1088" t="str">
            <v>Gas Distribution 374-387</v>
          </cell>
          <cell r="N1088" t="str">
            <v>False</v>
          </cell>
          <cell r="O1088" t="str">
            <v>Inactive</v>
          </cell>
          <cell r="P1088" t="str">
            <v>ORG_D53</v>
          </cell>
        </row>
        <row r="1089">
          <cell r="A1089" t="str">
            <v>BI_GN001</v>
          </cell>
          <cell r="B1089" t="str">
            <v>GN001</v>
          </cell>
          <cell r="C1089" t="str">
            <v>BI_GN001 - Install Gas AMI for Pullman Smart Grid</v>
          </cell>
          <cell r="D1089" t="str">
            <v>ER_3291</v>
          </cell>
          <cell r="E1089" t="str">
            <v>3291</v>
          </cell>
          <cell r="F1089" t="str">
            <v>ER_3291 - Install Gas AMI for Pullman Smart Grid</v>
          </cell>
          <cell r="G1089" t="str">
            <v>Smart Grid Demonstration Project</v>
          </cell>
          <cell r="H1089" t="str">
            <v>T&amp;D Engineering</v>
          </cell>
          <cell r="I1089" t="str">
            <v>T&amp;D</v>
          </cell>
          <cell r="J1089" t="str">
            <v>No Driver</v>
          </cell>
          <cell r="K1089" t="str">
            <v>SRV_GD</v>
          </cell>
          <cell r="L1089" t="str">
            <v>JUR_WA</v>
          </cell>
          <cell r="M1089" t="str">
            <v>Gas Distribution 374-387</v>
          </cell>
          <cell r="N1089" t="str">
            <v>False</v>
          </cell>
          <cell r="O1089" t="str">
            <v>Inactive</v>
          </cell>
          <cell r="P1089" t="str">
            <v>ORG_H08</v>
          </cell>
        </row>
        <row r="1090">
          <cell r="A1090" t="str">
            <v>BI_GN002</v>
          </cell>
          <cell r="B1090" t="str">
            <v>GN002</v>
          </cell>
          <cell r="C1090" t="str">
            <v>BI_GN002 - Rebuild - Keno Gate Station, Klamath Falls OR</v>
          </cell>
          <cell r="D1090" t="str">
            <v>ER_3294</v>
          </cell>
          <cell r="E1090" t="str">
            <v>3294</v>
          </cell>
          <cell r="F1090" t="str">
            <v>ER_3294 - Rebuild - Keno Gate Station, Klamath Falls OR</v>
          </cell>
          <cell r="G1090" t="str">
            <v>Regular Capital - Pre Business Case</v>
          </cell>
          <cell r="H1090" t="str">
            <v>No Subfunction</v>
          </cell>
          <cell r="I1090" t="str">
            <v>No Function</v>
          </cell>
          <cell r="J1090" t="str">
            <v>No Driver</v>
          </cell>
          <cell r="K1090" t="str">
            <v>SRV_GD</v>
          </cell>
          <cell r="L1090" t="str">
            <v>JUR_OR</v>
          </cell>
          <cell r="M1090" t="str">
            <v>Gas Distribution 374-387</v>
          </cell>
          <cell r="N1090" t="str">
            <v>True</v>
          </cell>
          <cell r="O1090" t="str">
            <v>Inactive</v>
          </cell>
          <cell r="P1090" t="str">
            <v>ORG_B51</v>
          </cell>
        </row>
        <row r="1091">
          <cell r="A1091" t="str">
            <v>BI_GN003</v>
          </cell>
          <cell r="B1091" t="str">
            <v>GN003</v>
          </cell>
          <cell r="C1091" t="str">
            <v>BI_GN003 - Gas Pullman HP Reinforcement</v>
          </cell>
          <cell r="D1091" t="str">
            <v>ER_3309</v>
          </cell>
          <cell r="E1091" t="str">
            <v>3309</v>
          </cell>
          <cell r="F1091" t="str">
            <v>ER_3309 - Gas Pullman HP Reinforcement</v>
          </cell>
          <cell r="G1091" t="str">
            <v>Gas Pullman HP Reinforcement Project</v>
          </cell>
          <cell r="H1091" t="str">
            <v>Gas Subfunction</v>
          </cell>
          <cell r="I1091" t="str">
            <v>Gas</v>
          </cell>
          <cell r="J1091" t="str">
            <v>Performance &amp; Capacity</v>
          </cell>
          <cell r="K1091" t="str">
            <v>SRV_GD</v>
          </cell>
          <cell r="L1091" t="str">
            <v>JUR_WA</v>
          </cell>
          <cell r="M1091" t="str">
            <v>Gas Distribution 374-387</v>
          </cell>
          <cell r="N1091" t="str">
            <v>True</v>
          </cell>
          <cell r="O1091" t="str">
            <v>Active</v>
          </cell>
          <cell r="P1091" t="str">
            <v>ORG_B51</v>
          </cell>
        </row>
        <row r="1092">
          <cell r="A1092" t="str">
            <v>BI_GN100</v>
          </cell>
          <cell r="B1092" t="str">
            <v>GN100</v>
          </cell>
          <cell r="C1092" t="str">
            <v>BI_GN100 - Reinforcement-Tolo to Hwy 62 Looping, Medford OR</v>
          </cell>
          <cell r="D1092" t="str">
            <v>ER_3274</v>
          </cell>
          <cell r="E1092" t="str">
            <v>3274</v>
          </cell>
          <cell r="F1092" t="str">
            <v>ER_3274 - Reinforcement-Tolo to Hwy 62 Looping, Medford OR</v>
          </cell>
          <cell r="G1092" t="str">
            <v>Regular Capital - Pre Business Case</v>
          </cell>
          <cell r="H1092" t="str">
            <v>No Subfunction</v>
          </cell>
          <cell r="I1092" t="str">
            <v>No Function</v>
          </cell>
          <cell r="J1092" t="str">
            <v>No Driver</v>
          </cell>
          <cell r="K1092" t="str">
            <v>SRV_GD</v>
          </cell>
          <cell r="L1092" t="str">
            <v>JUR_OR</v>
          </cell>
          <cell r="M1092" t="str">
            <v>Gas Distribution 374-387</v>
          </cell>
          <cell r="N1092" t="str">
            <v>True</v>
          </cell>
          <cell r="O1092" t="str">
            <v>Inactive</v>
          </cell>
          <cell r="P1092" t="str">
            <v>ORG_B51</v>
          </cell>
        </row>
        <row r="1093">
          <cell r="A1093" t="str">
            <v>BI_GN101</v>
          </cell>
          <cell r="B1093" t="str">
            <v>GN101</v>
          </cell>
          <cell r="C1093" t="str">
            <v>BI_GN101 - IMP Pipe Replace, 2012 Commitment, Medford OR</v>
          </cell>
          <cell r="D1093" t="str">
            <v>ER_3277</v>
          </cell>
          <cell r="E1093" t="str">
            <v>3277</v>
          </cell>
          <cell r="F1093" t="str">
            <v>ER_3277 - IMP Pipe Replace, 2012 Commitment, Medford OR</v>
          </cell>
          <cell r="G1093" t="str">
            <v>Regular Capital - Pre Business Case</v>
          </cell>
          <cell r="H1093" t="str">
            <v>No Subfunction</v>
          </cell>
          <cell r="I1093" t="str">
            <v>No Function</v>
          </cell>
          <cell r="J1093" t="str">
            <v>No Driver</v>
          </cell>
          <cell r="K1093" t="str">
            <v>SRV_GD</v>
          </cell>
          <cell r="L1093" t="str">
            <v>JUR_OR</v>
          </cell>
          <cell r="M1093" t="str">
            <v>Gas Distribution 374-387</v>
          </cell>
          <cell r="N1093" t="str">
            <v>True</v>
          </cell>
          <cell r="O1093" t="str">
            <v>Inactive</v>
          </cell>
          <cell r="P1093" t="str">
            <v>ORG_B51</v>
          </cell>
        </row>
        <row r="1094">
          <cell r="A1094" t="str">
            <v>BI_GN102</v>
          </cell>
          <cell r="B1094" t="str">
            <v>GN102</v>
          </cell>
          <cell r="C1094" t="str">
            <v>BI_GN102 - Replace - Moscow/Bovill HP, (Deary, Helmer, Troy)</v>
          </cell>
          <cell r="D1094" t="str">
            <v>ER_3295</v>
          </cell>
          <cell r="E1094" t="str">
            <v>3295</v>
          </cell>
          <cell r="F1094" t="str">
            <v>ER_3295 - Replace - Moscow/Bovill HP, (Deary, Helmer, Troy)</v>
          </cell>
          <cell r="G1094" t="str">
            <v>Regular Capital - Pre Business Case</v>
          </cell>
          <cell r="H1094" t="str">
            <v>No Subfunction</v>
          </cell>
          <cell r="I1094" t="str">
            <v>No Function</v>
          </cell>
          <cell r="J1094" t="str">
            <v>No Driver</v>
          </cell>
          <cell r="K1094" t="str">
            <v>SRV_GD</v>
          </cell>
          <cell r="L1094" t="str">
            <v>JUR_ID</v>
          </cell>
          <cell r="M1094" t="str">
            <v>Gas Distribution 374-387</v>
          </cell>
          <cell r="N1094" t="str">
            <v>True</v>
          </cell>
          <cell r="O1094" t="str">
            <v>Inactive</v>
          </cell>
          <cell r="P1094" t="str">
            <v>ORG_B51</v>
          </cell>
        </row>
        <row r="1095">
          <cell r="A1095" t="str">
            <v>BI_GN103</v>
          </cell>
          <cell r="B1095" t="str">
            <v>GN103</v>
          </cell>
          <cell r="C1095" t="str">
            <v>BI_GN103 - Upgrade, YZ Odorizers, WA &amp; ID</v>
          </cell>
          <cell r="D1095" t="str">
            <v>ER_3296</v>
          </cell>
          <cell r="E1095" t="str">
            <v>3296</v>
          </cell>
          <cell r="F1095" t="str">
            <v>ER_3296 - Upgrade, YZ Odorizers, WA &amp; ID</v>
          </cell>
          <cell r="G1095" t="str">
            <v>Regular Capital - Pre Business Case</v>
          </cell>
          <cell r="H1095" t="str">
            <v>No Subfunction</v>
          </cell>
          <cell r="I1095" t="str">
            <v>No Function</v>
          </cell>
          <cell r="J1095" t="str">
            <v>No Driver</v>
          </cell>
          <cell r="K1095" t="str">
            <v>SRV_GD</v>
          </cell>
          <cell r="L1095" t="str">
            <v>JUR_AN</v>
          </cell>
          <cell r="M1095" t="str">
            <v>Gas Distribution 374-387</v>
          </cell>
          <cell r="N1095" t="str">
            <v>True</v>
          </cell>
          <cell r="O1095" t="str">
            <v>Inactive</v>
          </cell>
          <cell r="P1095" t="str">
            <v>ORG_B51</v>
          </cell>
        </row>
        <row r="1096">
          <cell r="A1096" t="str">
            <v>BI_GN104</v>
          </cell>
          <cell r="B1096" t="str">
            <v>GN104</v>
          </cell>
          <cell r="C1096" t="str">
            <v>BI_GN104 - Replacement - 6 PE Pipe, Tokia WA</v>
          </cell>
          <cell r="D1096" t="str">
            <v>ER_3001</v>
          </cell>
          <cell r="E1096" t="str">
            <v>3001</v>
          </cell>
          <cell r="F1096" t="str">
            <v>ER_3001 - Replace Deteriorating Gas System</v>
          </cell>
          <cell r="G1096" t="str">
            <v>Gas Deteriorated Steel Pipe Replacement Program</v>
          </cell>
          <cell r="H1096" t="str">
            <v>Gas Subfunction</v>
          </cell>
          <cell r="I1096" t="str">
            <v>Gas</v>
          </cell>
          <cell r="J1096" t="str">
            <v>Asset Condition</v>
          </cell>
          <cell r="K1096" t="str">
            <v>SRV_GD</v>
          </cell>
          <cell r="L1096" t="str">
            <v>JUR_AA</v>
          </cell>
          <cell r="M1096" t="str">
            <v>Gas Distribution 374-387</v>
          </cell>
          <cell r="N1096" t="str">
            <v>True</v>
          </cell>
          <cell r="O1096" t="str">
            <v>Inactive</v>
          </cell>
          <cell r="P1096" t="str">
            <v>ORG_B51</v>
          </cell>
        </row>
        <row r="1097">
          <cell r="A1097" t="str">
            <v>BI_GN106</v>
          </cell>
          <cell r="B1097" t="str">
            <v>GN106</v>
          </cell>
          <cell r="C1097" t="str">
            <v>BI_GN106 - Aldyl -A Pipe Replacement</v>
          </cell>
          <cell r="D1097" t="str">
            <v>ER_3008</v>
          </cell>
          <cell r="E1097" t="str">
            <v>3008</v>
          </cell>
          <cell r="F1097" t="str">
            <v>ER_3008 - Aldyl -A Pipe Replacement</v>
          </cell>
          <cell r="G1097" t="str">
            <v>Gas Facility Replacement Program (GFRP) Aldyl A Pipe Replacement</v>
          </cell>
          <cell r="H1097" t="str">
            <v>Gas Subfunction</v>
          </cell>
          <cell r="I1097" t="str">
            <v>Gas</v>
          </cell>
          <cell r="J1097" t="str">
            <v>Mandatory &amp; Compliance</v>
          </cell>
          <cell r="K1097" t="str">
            <v>SRV_GD</v>
          </cell>
          <cell r="L1097" t="str">
            <v>JUR_AA</v>
          </cell>
          <cell r="M1097" t="str">
            <v>Gas Distribution 374-387</v>
          </cell>
          <cell r="N1097" t="str">
            <v>False</v>
          </cell>
          <cell r="O1097" t="str">
            <v>Active</v>
          </cell>
          <cell r="P1097" t="str">
            <v>ORG_G08</v>
          </cell>
        </row>
        <row r="1098">
          <cell r="A1098" t="str">
            <v>BI_GN107</v>
          </cell>
          <cell r="B1098" t="str">
            <v>GN107</v>
          </cell>
          <cell r="C1098" t="str">
            <v>BI_GN107 - Hwy 95 Relocation and Replacement w/ 6 PE</v>
          </cell>
          <cell r="D1098" t="str">
            <v>ER_3297</v>
          </cell>
          <cell r="E1098" t="str">
            <v>3297</v>
          </cell>
          <cell r="F1098" t="str">
            <v>ER_3297 - Hwy 95 Relocation and Replacement w/ 6 PE</v>
          </cell>
          <cell r="G1098" t="str">
            <v>Regular Capital - Pre Business Case</v>
          </cell>
          <cell r="H1098" t="str">
            <v>No Subfunction</v>
          </cell>
          <cell r="I1098" t="str">
            <v>No Function</v>
          </cell>
          <cell r="J1098" t="str">
            <v>No Driver</v>
          </cell>
          <cell r="K1098" t="str">
            <v>SRV_GD</v>
          </cell>
          <cell r="L1098" t="str">
            <v>JUR_ID</v>
          </cell>
          <cell r="M1098" t="str">
            <v>Gas Distribution 374-387</v>
          </cell>
          <cell r="N1098" t="str">
            <v>True</v>
          </cell>
          <cell r="O1098" t="str">
            <v>Inactive</v>
          </cell>
          <cell r="P1098" t="str">
            <v>ORG_B51</v>
          </cell>
        </row>
        <row r="1099">
          <cell r="A1099" t="str">
            <v>BI_GN108</v>
          </cell>
          <cell r="B1099" t="str">
            <v>GN108</v>
          </cell>
          <cell r="C1099" t="str">
            <v>BI_GN108 - Old Hwy 95 Relocation</v>
          </cell>
          <cell r="D1099" t="str">
            <v>ER_3298</v>
          </cell>
          <cell r="E1099" t="str">
            <v>3298</v>
          </cell>
          <cell r="F1099" t="str">
            <v>ER_3298 - Old Hwy 95 Relocation</v>
          </cell>
          <cell r="G1099" t="str">
            <v>Old Hwy 95 Relocation</v>
          </cell>
          <cell r="H1099" t="str">
            <v>Gas Subfunction</v>
          </cell>
          <cell r="I1099" t="str">
            <v>Gas</v>
          </cell>
          <cell r="J1099" t="str">
            <v>No Driver</v>
          </cell>
          <cell r="K1099" t="str">
            <v>SRV_GD</v>
          </cell>
          <cell r="L1099" t="str">
            <v>JUR_ID</v>
          </cell>
          <cell r="M1099" t="str">
            <v>Gas Distribution 374-387</v>
          </cell>
          <cell r="N1099" t="str">
            <v>True</v>
          </cell>
          <cell r="O1099" t="str">
            <v>Inactive</v>
          </cell>
          <cell r="P1099" t="str">
            <v>ORG_B51</v>
          </cell>
        </row>
        <row r="1100">
          <cell r="A1100" t="str">
            <v>BI_GN202</v>
          </cell>
          <cell r="B1100" t="str">
            <v>GN202</v>
          </cell>
          <cell r="C1100" t="str">
            <v>BI_GN202 - Roseburg Hp Gas Main Extension for Dcfp</v>
          </cell>
          <cell r="D1100" t="str">
            <v>ER_1100</v>
          </cell>
          <cell r="E1100" t="str">
            <v>1100</v>
          </cell>
          <cell r="F1100" t="str">
            <v>ER_1100 - Roseburg-Douglas Co Forest Products Gas</v>
          </cell>
          <cell r="G1100" t="str">
            <v>Regular Capital - Pre Business Case</v>
          </cell>
          <cell r="H1100" t="str">
            <v>No Subfunction</v>
          </cell>
          <cell r="I1100" t="str">
            <v>No Function</v>
          </cell>
          <cell r="J1100" t="str">
            <v>No Driver</v>
          </cell>
          <cell r="K1100" t="str">
            <v>SRV_GD</v>
          </cell>
          <cell r="L1100" t="str">
            <v>JUR_OR</v>
          </cell>
          <cell r="M1100" t="str">
            <v>Gas Distribution 374-387</v>
          </cell>
          <cell r="N1100" t="str">
            <v>True</v>
          </cell>
          <cell r="O1100" t="str">
            <v>Inactive</v>
          </cell>
          <cell r="P1100" t="str">
            <v>ORG_A82</v>
          </cell>
        </row>
        <row r="1101">
          <cell r="A1101" t="str">
            <v>BI_GN203</v>
          </cell>
          <cell r="B1101" t="str">
            <v>GN203</v>
          </cell>
          <cell r="C1101" t="str">
            <v>BI_GN203 - Reinf - Wolf Lodge Tap, CDA ID</v>
          </cell>
          <cell r="D1101" t="str">
            <v>ER_3276</v>
          </cell>
          <cell r="E1101" t="str">
            <v>3276</v>
          </cell>
          <cell r="F1101" t="str">
            <v>ER_3276 - Reinf - Wolf Lodge Tap, CDA, ID</v>
          </cell>
          <cell r="G1101" t="str">
            <v>Regular Capital - Pre Business Case</v>
          </cell>
          <cell r="H1101" t="str">
            <v>No Subfunction</v>
          </cell>
          <cell r="I1101" t="str">
            <v>No Function</v>
          </cell>
          <cell r="J1101" t="str">
            <v>No Driver</v>
          </cell>
          <cell r="K1101" t="str">
            <v>SRV_GD</v>
          </cell>
          <cell r="L1101" t="str">
            <v>JUR_ID</v>
          </cell>
          <cell r="M1101" t="str">
            <v>Gas Distribution 374-387</v>
          </cell>
          <cell r="N1101" t="str">
            <v>True</v>
          </cell>
          <cell r="O1101" t="str">
            <v>Inactive</v>
          </cell>
          <cell r="P1101" t="str">
            <v>ORG_B51</v>
          </cell>
        </row>
        <row r="1102">
          <cell r="A1102" t="str">
            <v>BI_GN204</v>
          </cell>
          <cell r="B1102" t="str">
            <v>GN204</v>
          </cell>
          <cell r="C1102" t="str">
            <v>BI_GN204 - Reinforce-HP Main Ext south from CDA East Gate, ID</v>
          </cell>
          <cell r="D1102" t="str">
            <v>ER_3279</v>
          </cell>
          <cell r="E1102" t="str">
            <v>3279</v>
          </cell>
          <cell r="F1102" t="str">
            <v>ER_3279 - Reinforce-HP Main Ext south from CDA East Gate, ID</v>
          </cell>
          <cell r="G1102" t="str">
            <v>Regular Capital - Pre Business Case</v>
          </cell>
          <cell r="H1102" t="str">
            <v>No Subfunction</v>
          </cell>
          <cell r="I1102" t="str">
            <v>No Function</v>
          </cell>
          <cell r="J1102" t="str">
            <v>No Driver</v>
          </cell>
          <cell r="K1102" t="str">
            <v>SRV_GD</v>
          </cell>
          <cell r="L1102" t="str">
            <v>JUR_ID</v>
          </cell>
          <cell r="M1102" t="str">
            <v>Gas Distribution 374-387</v>
          </cell>
          <cell r="N1102" t="str">
            <v>True</v>
          </cell>
          <cell r="O1102" t="str">
            <v>Inactive</v>
          </cell>
          <cell r="P1102" t="str">
            <v>ORG_B51</v>
          </cell>
        </row>
        <row r="1103">
          <cell r="A1103" t="str">
            <v>BI_GN205</v>
          </cell>
          <cell r="B1103" t="str">
            <v>GN205</v>
          </cell>
          <cell r="C1103" t="str">
            <v>BI_GN205 - Spirit Lake HP Main Reinforcement, Athol, ID</v>
          </cell>
          <cell r="D1103" t="str">
            <v>ER_3292</v>
          </cell>
          <cell r="E1103" t="str">
            <v>3292</v>
          </cell>
          <cell r="F1103" t="str">
            <v>ER_3292 - Spirit Lake HP Main Reinforcement Athol ID</v>
          </cell>
          <cell r="G1103" t="str">
            <v>Regular Capital - Pre Business Case</v>
          </cell>
          <cell r="H1103" t="str">
            <v>No Subfunction</v>
          </cell>
          <cell r="I1103" t="str">
            <v>No Function</v>
          </cell>
          <cell r="J1103" t="str">
            <v>No Driver</v>
          </cell>
          <cell r="K1103" t="str">
            <v>SRV_GD</v>
          </cell>
          <cell r="L1103" t="str">
            <v>JUR_ID</v>
          </cell>
          <cell r="M1103" t="str">
            <v>Gas Distribution 374-387</v>
          </cell>
          <cell r="N1103" t="str">
            <v>True</v>
          </cell>
          <cell r="O1103" t="str">
            <v>Inactive</v>
          </cell>
          <cell r="P1103" t="str">
            <v>ORG_B51</v>
          </cell>
        </row>
        <row r="1104">
          <cell r="A1104" t="str">
            <v>BI_GN206</v>
          </cell>
          <cell r="B1104" t="str">
            <v>GN206</v>
          </cell>
          <cell r="C1104" t="str">
            <v>BI_GN206 - Klamath Falls Lateral</v>
          </cell>
          <cell r="D1104" t="str">
            <v>ER_3293</v>
          </cell>
          <cell r="E1104" t="str">
            <v>3293</v>
          </cell>
          <cell r="F1104" t="str">
            <v>ER_3293 - Klamath Falls Lateral</v>
          </cell>
          <cell r="G1104" t="str">
            <v>Regular Capital - Pre Business Case</v>
          </cell>
          <cell r="H1104" t="str">
            <v>No Subfunction</v>
          </cell>
          <cell r="I1104" t="str">
            <v>No Function</v>
          </cell>
          <cell r="J1104" t="str">
            <v>No Driver</v>
          </cell>
          <cell r="K1104" t="str">
            <v>SRV_GD</v>
          </cell>
          <cell r="L1104" t="str">
            <v>JUR_OR</v>
          </cell>
          <cell r="M1104" t="str">
            <v>Gas Distribution 374-387</v>
          </cell>
          <cell r="N1104" t="str">
            <v>False</v>
          </cell>
          <cell r="O1104" t="str">
            <v>Inactive</v>
          </cell>
          <cell r="P1104" t="str">
            <v>ORG_B51</v>
          </cell>
        </row>
        <row r="1105">
          <cell r="A1105" t="str">
            <v>BI_GN207</v>
          </cell>
          <cell r="B1105" t="str">
            <v>GN207</v>
          </cell>
          <cell r="C1105" t="str">
            <v>BI_GN207 - Gas non designated</v>
          </cell>
          <cell r="D1105" t="str">
            <v>ER_3999</v>
          </cell>
          <cell r="E1105" t="str">
            <v>3999</v>
          </cell>
          <cell r="F1105" t="str">
            <v>ER_3999 - Gas non designated</v>
          </cell>
          <cell r="G1105" t="str">
            <v>Regular Capital - Pre Business Case</v>
          </cell>
          <cell r="H1105" t="str">
            <v>No Subfunction</v>
          </cell>
          <cell r="I1105" t="str">
            <v>No Function</v>
          </cell>
          <cell r="J1105" t="str">
            <v>No Driver</v>
          </cell>
          <cell r="K1105" t="str">
            <v>SRV_GD</v>
          </cell>
          <cell r="L1105" t="str">
            <v>JUR_AA</v>
          </cell>
          <cell r="M1105" t="str">
            <v>Gas Distribution 374-387</v>
          </cell>
          <cell r="N1105" t="str">
            <v>False</v>
          </cell>
          <cell r="O1105" t="str">
            <v>Inactive</v>
          </cell>
          <cell r="P1105" t="str">
            <v>ORG_B51</v>
          </cell>
        </row>
        <row r="1106">
          <cell r="A1106" t="str">
            <v>BI_GN208</v>
          </cell>
          <cell r="B1106" t="str">
            <v>GN208</v>
          </cell>
          <cell r="C1106" t="str">
            <v>BI_GN208 - Tri City, OR Easement &amp; 6 HP Relocation</v>
          </cell>
          <cell r="D1106" t="str">
            <v>ER_3299</v>
          </cell>
          <cell r="E1106" t="str">
            <v>3299</v>
          </cell>
          <cell r="F1106" t="str">
            <v>ER_3299 - Tri City, OR Easement &amp; 6 HP Relocation</v>
          </cell>
          <cell r="G1106" t="str">
            <v>Regular Capital - Pre Business Case</v>
          </cell>
          <cell r="H1106" t="str">
            <v>No Subfunction</v>
          </cell>
          <cell r="I1106" t="str">
            <v>No Function</v>
          </cell>
          <cell r="J1106" t="str">
            <v>No Driver</v>
          </cell>
          <cell r="K1106" t="str">
            <v>SRV_GD</v>
          </cell>
          <cell r="L1106" t="str">
            <v>JUR_OR</v>
          </cell>
          <cell r="M1106" t="str">
            <v>Gas Distribution 374-387</v>
          </cell>
          <cell r="N1106" t="str">
            <v>True</v>
          </cell>
          <cell r="O1106" t="str">
            <v>Inactive</v>
          </cell>
          <cell r="P1106" t="str">
            <v>ORG_B51</v>
          </cell>
        </row>
        <row r="1107">
          <cell r="A1107" t="str">
            <v>BI_GN209</v>
          </cell>
          <cell r="B1107" t="str">
            <v>GN209</v>
          </cell>
          <cell r="C1107" t="str">
            <v>BI_GN209 - Reinforce-Pierce Rd, La Grande</v>
          </cell>
          <cell r="D1107" t="str">
            <v>ER_3300</v>
          </cell>
          <cell r="E1107" t="str">
            <v>3300</v>
          </cell>
          <cell r="F1107" t="str">
            <v>ER_3300 - Reinforce-Pierce Rd, La Grande</v>
          </cell>
          <cell r="G1107" t="str">
            <v>Regular Capital - Pre Business Case</v>
          </cell>
          <cell r="H1107" t="str">
            <v>No Subfunction</v>
          </cell>
          <cell r="I1107" t="str">
            <v>No Function</v>
          </cell>
          <cell r="J1107" t="str">
            <v>No Driver</v>
          </cell>
          <cell r="K1107" t="str">
            <v>SRV_GD</v>
          </cell>
          <cell r="L1107" t="str">
            <v>JUR_OR</v>
          </cell>
          <cell r="M1107" t="str">
            <v>Gas Distribution 374-387</v>
          </cell>
          <cell r="N1107" t="str">
            <v>True</v>
          </cell>
          <cell r="O1107" t="str">
            <v>Inactive</v>
          </cell>
          <cell r="P1107" t="str">
            <v>ORG_B51</v>
          </cell>
        </row>
        <row r="1108">
          <cell r="A1108" t="str">
            <v>BI_GN210</v>
          </cell>
          <cell r="B1108" t="str">
            <v>GN210</v>
          </cell>
          <cell r="C1108" t="str">
            <v>BI_GN210 - Aldyl A WA - Main Pipe Major Project</v>
          </cell>
          <cell r="D1108" t="str">
            <v>ER_3008</v>
          </cell>
          <cell r="E1108" t="str">
            <v>3008</v>
          </cell>
          <cell r="F1108" t="str">
            <v>ER_3008 - Aldyl -A Pipe Replacement</v>
          </cell>
          <cell r="G1108" t="str">
            <v>Gas Facility Replacement Program (GFRP) Aldyl A Pipe Replacement</v>
          </cell>
          <cell r="H1108" t="str">
            <v>Gas Subfunction</v>
          </cell>
          <cell r="I1108" t="str">
            <v>Gas</v>
          </cell>
          <cell r="J1108" t="str">
            <v>Mandatory &amp; Compliance</v>
          </cell>
          <cell r="K1108" t="str">
            <v>SRV_GD</v>
          </cell>
          <cell r="L1108" t="str">
            <v>JUR_WA</v>
          </cell>
          <cell r="M1108" t="str">
            <v>Gas Distribution 374-387</v>
          </cell>
          <cell r="N1108" t="str">
            <v>False</v>
          </cell>
          <cell r="O1108" t="str">
            <v>Active</v>
          </cell>
          <cell r="P1108" t="str">
            <v>ORG_G08</v>
          </cell>
        </row>
        <row r="1109">
          <cell r="A1109" t="str">
            <v>BI_GN211</v>
          </cell>
          <cell r="B1109" t="str">
            <v>GN211</v>
          </cell>
          <cell r="C1109" t="str">
            <v>BI_GN211 - Aldyl A WA - Main Pipe Minor Project</v>
          </cell>
          <cell r="D1109" t="str">
            <v>ER_3008</v>
          </cell>
          <cell r="E1109" t="str">
            <v>3008</v>
          </cell>
          <cell r="F1109" t="str">
            <v>ER_3008 - Aldyl -A Pipe Replacement</v>
          </cell>
          <cell r="G1109" t="str">
            <v>Gas Facility Replacement Program (GFRP) Aldyl A Pipe Replacement</v>
          </cell>
          <cell r="H1109" t="str">
            <v>Gas Subfunction</v>
          </cell>
          <cell r="I1109" t="str">
            <v>Gas</v>
          </cell>
          <cell r="J1109" t="str">
            <v>Mandatory &amp; Compliance</v>
          </cell>
          <cell r="K1109" t="str">
            <v>SRV_GD</v>
          </cell>
          <cell r="L1109" t="str">
            <v>JUR_WA</v>
          </cell>
          <cell r="M1109" t="str">
            <v>Gas Distribution 374-387</v>
          </cell>
          <cell r="N1109" t="str">
            <v>False</v>
          </cell>
          <cell r="O1109" t="str">
            <v>Active</v>
          </cell>
          <cell r="P1109" t="str">
            <v>ORG_G08</v>
          </cell>
        </row>
        <row r="1110">
          <cell r="A1110" t="str">
            <v>BI_GN212</v>
          </cell>
          <cell r="B1110" t="str">
            <v>GN212</v>
          </cell>
          <cell r="C1110" t="str">
            <v>BI_GN212 - Aldyl A WA - STTR Major Project</v>
          </cell>
          <cell r="D1110" t="str">
            <v>ER_3008</v>
          </cell>
          <cell r="E1110" t="str">
            <v>3008</v>
          </cell>
          <cell r="F1110" t="str">
            <v>ER_3008 - Aldyl -A Pipe Replacement</v>
          </cell>
          <cell r="G1110" t="str">
            <v>Gas Facility Replacement Program (GFRP) Aldyl A Pipe Replacement</v>
          </cell>
          <cell r="H1110" t="str">
            <v>Gas Subfunction</v>
          </cell>
          <cell r="I1110" t="str">
            <v>Gas</v>
          </cell>
          <cell r="J1110" t="str">
            <v>Mandatory &amp; Compliance</v>
          </cell>
          <cell r="K1110" t="str">
            <v>SRV_GD</v>
          </cell>
          <cell r="L1110" t="str">
            <v>JUR_WA</v>
          </cell>
          <cell r="M1110" t="str">
            <v>Gas Distribution 374-387</v>
          </cell>
          <cell r="N1110" t="str">
            <v>False</v>
          </cell>
          <cell r="O1110" t="str">
            <v>Active</v>
          </cell>
          <cell r="P1110" t="str">
            <v>ORG_G08</v>
          </cell>
        </row>
        <row r="1111">
          <cell r="A1111" t="str">
            <v>BI_GN213</v>
          </cell>
          <cell r="B1111" t="str">
            <v>GN213</v>
          </cell>
          <cell r="C1111" t="str">
            <v>BI_GN213 - Aldyl A WA - STTR Minor Project</v>
          </cell>
          <cell r="D1111" t="str">
            <v>ER_3008</v>
          </cell>
          <cell r="E1111" t="str">
            <v>3008</v>
          </cell>
          <cell r="F1111" t="str">
            <v>ER_3008 - Aldyl -A Pipe Replacement</v>
          </cell>
          <cell r="G1111" t="str">
            <v>Gas Facility Replacement Program (GFRP) Aldyl A Pipe Replacement</v>
          </cell>
          <cell r="H1111" t="str">
            <v>Gas Subfunction</v>
          </cell>
          <cell r="I1111" t="str">
            <v>Gas</v>
          </cell>
          <cell r="J1111" t="str">
            <v>Mandatory &amp; Compliance</v>
          </cell>
          <cell r="K1111" t="str">
            <v>SRV_GD</v>
          </cell>
          <cell r="L1111" t="str">
            <v>JUR_WA</v>
          </cell>
          <cell r="M1111" t="str">
            <v>Gas Distribution 374-387</v>
          </cell>
          <cell r="N1111" t="str">
            <v>False</v>
          </cell>
          <cell r="O1111" t="str">
            <v>Active</v>
          </cell>
          <cell r="P1111" t="str">
            <v>ORG_G08</v>
          </cell>
        </row>
        <row r="1112">
          <cell r="A1112" t="str">
            <v>BI_GN214</v>
          </cell>
          <cell r="B1112" t="str">
            <v>GN214</v>
          </cell>
          <cell r="C1112" t="str">
            <v>BI_GN214 - Aldyl A OR - Main Pipe Major Project</v>
          </cell>
          <cell r="D1112" t="str">
            <v>ER_3008</v>
          </cell>
          <cell r="E1112" t="str">
            <v>3008</v>
          </cell>
          <cell r="F1112" t="str">
            <v>ER_3008 - Aldyl -A Pipe Replacement</v>
          </cell>
          <cell r="G1112" t="str">
            <v>Gas Facility Replacement Program (GFRP) Aldyl A Pipe Replacement</v>
          </cell>
          <cell r="H1112" t="str">
            <v>Gas Subfunction</v>
          </cell>
          <cell r="I1112" t="str">
            <v>Gas</v>
          </cell>
          <cell r="J1112" t="str">
            <v>Mandatory &amp; Compliance</v>
          </cell>
          <cell r="K1112" t="str">
            <v>SRV_GD</v>
          </cell>
          <cell r="L1112" t="str">
            <v>JUR_OR</v>
          </cell>
          <cell r="M1112" t="str">
            <v>Gas Distribution 374-387</v>
          </cell>
          <cell r="N1112" t="str">
            <v>False</v>
          </cell>
          <cell r="O1112" t="str">
            <v>Active</v>
          </cell>
          <cell r="P1112" t="str">
            <v>ORG_G08</v>
          </cell>
        </row>
        <row r="1113">
          <cell r="A1113" t="str">
            <v>BI_GN215</v>
          </cell>
          <cell r="B1113" t="str">
            <v>GN215</v>
          </cell>
          <cell r="C1113" t="str">
            <v>BI_GN215 - Aldyl A OR - STTR Major Project</v>
          </cell>
          <cell r="D1113" t="str">
            <v>ER_3008</v>
          </cell>
          <cell r="E1113" t="str">
            <v>3008</v>
          </cell>
          <cell r="F1113" t="str">
            <v>ER_3008 - Aldyl -A Pipe Replacement</v>
          </cell>
          <cell r="G1113" t="str">
            <v>Gas Facility Replacement Program (GFRP) Aldyl A Pipe Replacement</v>
          </cell>
          <cell r="H1113" t="str">
            <v>Gas Subfunction</v>
          </cell>
          <cell r="I1113" t="str">
            <v>Gas</v>
          </cell>
          <cell r="J1113" t="str">
            <v>Mandatory &amp; Compliance</v>
          </cell>
          <cell r="K1113" t="str">
            <v>SRV_GD</v>
          </cell>
          <cell r="L1113" t="str">
            <v>JUR_OR</v>
          </cell>
          <cell r="M1113" t="str">
            <v>Gas Distribution 374-387</v>
          </cell>
          <cell r="N1113" t="str">
            <v>False</v>
          </cell>
          <cell r="O1113" t="str">
            <v>Active</v>
          </cell>
          <cell r="P1113" t="str">
            <v>ORG_G08</v>
          </cell>
        </row>
        <row r="1114">
          <cell r="A1114" t="str">
            <v>BI_GN216</v>
          </cell>
          <cell r="B1114" t="str">
            <v>GN216</v>
          </cell>
          <cell r="C1114" t="str">
            <v>BI_GN216 - Aldyl A ID - Main Pipe Major Project</v>
          </cell>
          <cell r="D1114" t="str">
            <v>ER_3008</v>
          </cell>
          <cell r="E1114" t="str">
            <v>3008</v>
          </cell>
          <cell r="F1114" t="str">
            <v>ER_3008 - Aldyl -A Pipe Replacement</v>
          </cell>
          <cell r="G1114" t="str">
            <v>Gas Facility Replacement Program (GFRP) Aldyl A Pipe Replacement</v>
          </cell>
          <cell r="H1114" t="str">
            <v>Gas Subfunction</v>
          </cell>
          <cell r="I1114" t="str">
            <v>Gas</v>
          </cell>
          <cell r="J1114" t="str">
            <v>Mandatory &amp; Compliance</v>
          </cell>
          <cell r="K1114" t="str">
            <v>SRV_GD</v>
          </cell>
          <cell r="L1114" t="str">
            <v>JUR_ID</v>
          </cell>
          <cell r="M1114" t="str">
            <v>Gas Distribution 374-387</v>
          </cell>
          <cell r="N1114" t="str">
            <v>False</v>
          </cell>
          <cell r="O1114" t="str">
            <v>Active</v>
          </cell>
          <cell r="P1114" t="str">
            <v>ORG_G08</v>
          </cell>
        </row>
        <row r="1115">
          <cell r="A1115" t="str">
            <v>BI_GN217</v>
          </cell>
          <cell r="B1115" t="str">
            <v>GN217</v>
          </cell>
          <cell r="C1115" t="str">
            <v>BI_GN217 - Aldyl A ID - STTR Major Project</v>
          </cell>
          <cell r="D1115" t="str">
            <v>ER_3008</v>
          </cell>
          <cell r="E1115" t="str">
            <v>3008</v>
          </cell>
          <cell r="F1115" t="str">
            <v>ER_3008 - Aldyl -A Pipe Replacement</v>
          </cell>
          <cell r="G1115" t="str">
            <v>Gas Facility Replacement Program (GFRP) Aldyl A Pipe Replacement</v>
          </cell>
          <cell r="H1115" t="str">
            <v>Gas Subfunction</v>
          </cell>
          <cell r="I1115" t="str">
            <v>Gas</v>
          </cell>
          <cell r="J1115" t="str">
            <v>Mandatory &amp; Compliance</v>
          </cell>
          <cell r="K1115" t="str">
            <v>SRV_GD</v>
          </cell>
          <cell r="L1115" t="str">
            <v>JUR_ID</v>
          </cell>
          <cell r="M1115" t="str">
            <v>Gas Distribution 374-387</v>
          </cell>
          <cell r="N1115" t="str">
            <v>False</v>
          </cell>
          <cell r="O1115" t="str">
            <v>Active</v>
          </cell>
          <cell r="P1115" t="str">
            <v>ORG_G08</v>
          </cell>
        </row>
        <row r="1116">
          <cell r="A1116" t="str">
            <v>BI_GN218</v>
          </cell>
          <cell r="B1116" t="str">
            <v>GN218</v>
          </cell>
          <cell r="C1116" t="str">
            <v>BI_GN218 - Above Grade Pipe Remediation ID</v>
          </cell>
          <cell r="D1116" t="str">
            <v>ER_3009</v>
          </cell>
          <cell r="E1116" t="str">
            <v>3009</v>
          </cell>
          <cell r="F1116" t="str">
            <v>ER_3009 - Gas Above Grade Pipe Remediation</v>
          </cell>
          <cell r="G1116" t="str">
            <v>Gas Above Grade Pipe Remediation Program</v>
          </cell>
          <cell r="H1116" t="str">
            <v>Gas Subfunction</v>
          </cell>
          <cell r="I1116" t="str">
            <v>Gas</v>
          </cell>
          <cell r="J1116" t="str">
            <v>Mandatory &amp; Compliance</v>
          </cell>
          <cell r="K1116" t="str">
            <v>SRV_GD</v>
          </cell>
          <cell r="L1116" t="str">
            <v>JUR_ID</v>
          </cell>
          <cell r="M1116" t="str">
            <v>Gas Distribution 374-387</v>
          </cell>
          <cell r="N1116" t="str">
            <v>False</v>
          </cell>
          <cell r="O1116" t="str">
            <v>Active</v>
          </cell>
          <cell r="P1116" t="str">
            <v>ORG_B51</v>
          </cell>
        </row>
        <row r="1117">
          <cell r="A1117" t="str">
            <v>BI_GN219</v>
          </cell>
          <cell r="B1117" t="str">
            <v>GN219</v>
          </cell>
          <cell r="C1117" t="str">
            <v>BI_GN219 - Above Grade Pipe Remediation OR</v>
          </cell>
          <cell r="D1117" t="str">
            <v>ER_3009</v>
          </cell>
          <cell r="E1117" t="str">
            <v>3009</v>
          </cell>
          <cell r="F1117" t="str">
            <v>ER_3009 - Gas Above Grade Pipe Remediation</v>
          </cell>
          <cell r="G1117" t="str">
            <v>Gas Above Grade Pipe Remediation Program</v>
          </cell>
          <cell r="H1117" t="str">
            <v>Gas Subfunction</v>
          </cell>
          <cell r="I1117" t="str">
            <v>Gas</v>
          </cell>
          <cell r="J1117" t="str">
            <v>Mandatory &amp; Compliance</v>
          </cell>
          <cell r="K1117" t="str">
            <v>SRV_GD</v>
          </cell>
          <cell r="L1117" t="str">
            <v>JUR_OR</v>
          </cell>
          <cell r="M1117" t="str">
            <v>Gas Distribution 374-387</v>
          </cell>
          <cell r="N1117" t="str">
            <v>False</v>
          </cell>
          <cell r="O1117" t="str">
            <v>Active</v>
          </cell>
          <cell r="P1117" t="str">
            <v>ORG_B51</v>
          </cell>
        </row>
        <row r="1118">
          <cell r="A1118" t="str">
            <v>BI_GN220</v>
          </cell>
          <cell r="B1118" t="str">
            <v>GN220</v>
          </cell>
          <cell r="C1118" t="str">
            <v>BI_GN220 - Above Grade Pipe Remediation WA</v>
          </cell>
          <cell r="D1118" t="str">
            <v>ER_3009</v>
          </cell>
          <cell r="E1118" t="str">
            <v>3009</v>
          </cell>
          <cell r="F1118" t="str">
            <v>ER_3009 - Gas Above Grade Pipe Remediation</v>
          </cell>
          <cell r="G1118" t="str">
            <v>Gas Above Grade Pipe Remediation Program</v>
          </cell>
          <cell r="H1118" t="str">
            <v>Gas Subfunction</v>
          </cell>
          <cell r="I1118" t="str">
            <v>Gas</v>
          </cell>
          <cell r="J1118" t="str">
            <v>Mandatory &amp; Compliance</v>
          </cell>
          <cell r="K1118" t="str">
            <v>SRV_GD</v>
          </cell>
          <cell r="L1118" t="str">
            <v>JUR_WA</v>
          </cell>
          <cell r="M1118" t="str">
            <v>Gas Distribution 374-387</v>
          </cell>
          <cell r="N1118" t="str">
            <v>False</v>
          </cell>
          <cell r="O1118" t="str">
            <v>Active</v>
          </cell>
          <cell r="P1118" t="str">
            <v>ORG_B51</v>
          </cell>
        </row>
        <row r="1119">
          <cell r="A1119" t="str">
            <v>BI_GN221</v>
          </cell>
          <cell r="B1119" t="str">
            <v>GN221</v>
          </cell>
          <cell r="C1119" t="str">
            <v>BI_GN221 - Gas Transient Voltage Mitigation ID</v>
          </cell>
          <cell r="D1119" t="str">
            <v>ER_3010</v>
          </cell>
          <cell r="E1119" t="str">
            <v>3010</v>
          </cell>
          <cell r="F1119" t="str">
            <v>ER_3010 - Gas Transient Voltage Mitigation Program</v>
          </cell>
          <cell r="G1119" t="str">
            <v>Gas Transient Voltage Mitigation Program</v>
          </cell>
          <cell r="H1119" t="str">
            <v>Gas Subfunction</v>
          </cell>
          <cell r="I1119" t="str">
            <v>Gas</v>
          </cell>
          <cell r="J1119" t="str">
            <v>Mandatory &amp; Compliance</v>
          </cell>
          <cell r="K1119" t="str">
            <v>SRV_GD</v>
          </cell>
          <cell r="L1119" t="str">
            <v>JUR_ID</v>
          </cell>
          <cell r="M1119" t="str">
            <v>Gas Distribution 374-387</v>
          </cell>
          <cell r="N1119" t="str">
            <v>False</v>
          </cell>
          <cell r="O1119" t="str">
            <v>Active</v>
          </cell>
          <cell r="P1119" t="str">
            <v>ORG_B51</v>
          </cell>
        </row>
        <row r="1120">
          <cell r="A1120" t="str">
            <v>BI_GN222</v>
          </cell>
          <cell r="B1120" t="str">
            <v>GN222</v>
          </cell>
          <cell r="C1120" t="str">
            <v>BI_GN222 - Gas Transient Voltage Mitigation OR</v>
          </cell>
          <cell r="D1120" t="str">
            <v>ER_3010</v>
          </cell>
          <cell r="E1120" t="str">
            <v>3010</v>
          </cell>
          <cell r="F1120" t="str">
            <v>ER_3010 - Gas Transient Voltage Mitigation Program</v>
          </cell>
          <cell r="G1120" t="str">
            <v>Gas Transient Voltage Mitigation Program</v>
          </cell>
          <cell r="H1120" t="str">
            <v>Gas Subfunction</v>
          </cell>
          <cell r="I1120" t="str">
            <v>Gas</v>
          </cell>
          <cell r="J1120" t="str">
            <v>Mandatory &amp; Compliance</v>
          </cell>
          <cell r="K1120" t="str">
            <v>SRV_GD</v>
          </cell>
          <cell r="L1120" t="str">
            <v>JUR_OR</v>
          </cell>
          <cell r="M1120" t="str">
            <v>Gas Distribution 374-387</v>
          </cell>
          <cell r="N1120" t="str">
            <v>False</v>
          </cell>
          <cell r="O1120" t="str">
            <v>Active</v>
          </cell>
          <cell r="P1120" t="str">
            <v>ORG_B51</v>
          </cell>
        </row>
        <row r="1121">
          <cell r="A1121" t="str">
            <v>BI_GN223</v>
          </cell>
          <cell r="B1121" t="str">
            <v>GN223</v>
          </cell>
          <cell r="C1121" t="str">
            <v>BI_GN223 - Gas Transient Voltage Mitigation WA</v>
          </cell>
          <cell r="D1121" t="str">
            <v>ER_3010</v>
          </cell>
          <cell r="E1121" t="str">
            <v>3010</v>
          </cell>
          <cell r="F1121" t="str">
            <v>ER_3010 - Gas Transient Voltage Mitigation Program</v>
          </cell>
          <cell r="G1121" t="str">
            <v>Gas Transient Voltage Mitigation Program</v>
          </cell>
          <cell r="H1121" t="str">
            <v>Gas Subfunction</v>
          </cell>
          <cell r="I1121" t="str">
            <v>Gas</v>
          </cell>
          <cell r="J1121" t="str">
            <v>Mandatory &amp; Compliance</v>
          </cell>
          <cell r="K1121" t="str">
            <v>SRV_GD</v>
          </cell>
          <cell r="L1121" t="str">
            <v>JUR_WA</v>
          </cell>
          <cell r="M1121" t="str">
            <v>Gas Distribution 374-387</v>
          </cell>
          <cell r="N1121" t="str">
            <v>False</v>
          </cell>
          <cell r="O1121" t="str">
            <v>Active</v>
          </cell>
          <cell r="P1121" t="str">
            <v>ORG_B51</v>
          </cell>
        </row>
        <row r="1122">
          <cell r="A1122" t="str">
            <v>BI_GN246</v>
          </cell>
          <cell r="B1122" t="str">
            <v>GN246</v>
          </cell>
          <cell r="C1122" t="str">
            <v>BI_GN246 - Gas Extension to WSU Congeneration Project</v>
          </cell>
          <cell r="D1122" t="str">
            <v>ER_1101</v>
          </cell>
          <cell r="E1122" t="str">
            <v>1101</v>
          </cell>
          <cell r="F1122" t="str">
            <v>ER_1101 - WSU Gas Cogen. Extension</v>
          </cell>
          <cell r="G1122" t="str">
            <v>Regular Capital - Pre Business Case</v>
          </cell>
          <cell r="H1122" t="str">
            <v>No Subfunction</v>
          </cell>
          <cell r="I1122" t="str">
            <v>No Function</v>
          </cell>
          <cell r="J1122" t="str">
            <v>No Driver</v>
          </cell>
          <cell r="K1122" t="str">
            <v>SRV_GD</v>
          </cell>
          <cell r="L1122" t="str">
            <v>JUR_WA</v>
          </cell>
          <cell r="M1122" t="str">
            <v>Gas Distribution 374-387</v>
          </cell>
          <cell r="N1122" t="str">
            <v>False</v>
          </cell>
          <cell r="O1122" t="str">
            <v>Inactive</v>
          </cell>
          <cell r="P1122" t="str">
            <v>ORG_B51</v>
          </cell>
        </row>
        <row r="1123">
          <cell r="A1123" t="str">
            <v>BI_GN299</v>
          </cell>
          <cell r="B1123" t="str">
            <v>GN299</v>
          </cell>
          <cell r="C1123" t="str">
            <v>BI_GN299 - Genesee Hp Gas Feeder Move</v>
          </cell>
          <cell r="D1123" t="str">
            <v>ER_3100</v>
          </cell>
          <cell r="E1123" t="str">
            <v>3100</v>
          </cell>
          <cell r="F1123" t="str">
            <v>ER_3100 - Genesee HP Feeder</v>
          </cell>
          <cell r="G1123" t="str">
            <v>Regular Capital - Pre Business Case</v>
          </cell>
          <cell r="H1123" t="str">
            <v>No Subfunction</v>
          </cell>
          <cell r="I1123" t="str">
            <v>No Function</v>
          </cell>
          <cell r="J1123" t="str">
            <v>No Driver</v>
          </cell>
          <cell r="K1123" t="str">
            <v>SRV_GD</v>
          </cell>
          <cell r="L1123" t="str">
            <v>JUR_ID</v>
          </cell>
          <cell r="M1123" t="str">
            <v>Gas Distribution 374-387</v>
          </cell>
          <cell r="N1123" t="str">
            <v>False</v>
          </cell>
          <cell r="O1123" t="str">
            <v>Inactive</v>
          </cell>
          <cell r="P1123" t="str">
            <v>ORG_B51</v>
          </cell>
        </row>
        <row r="1124">
          <cell r="A1124" t="str">
            <v>BI_GN300</v>
          </cell>
          <cell r="B1124" t="str">
            <v>GN300</v>
          </cell>
          <cell r="C1124" t="str">
            <v>BI_GN300 - Extend Main to Serve Spokane Rock Products</v>
          </cell>
          <cell r="D1124" t="str">
            <v>ER_1103</v>
          </cell>
          <cell r="E1124" t="str">
            <v>1103</v>
          </cell>
          <cell r="F1124" t="str">
            <v>ER_1103 - Spokane Rock Products</v>
          </cell>
          <cell r="G1124" t="str">
            <v>Regular Capital - Pre Business Case</v>
          </cell>
          <cell r="H1124" t="str">
            <v>No Subfunction</v>
          </cell>
          <cell r="I1124" t="str">
            <v>No Function</v>
          </cell>
          <cell r="J1124" t="str">
            <v>No Driver</v>
          </cell>
          <cell r="K1124" t="str">
            <v>SRV_GD</v>
          </cell>
          <cell r="L1124" t="str">
            <v>JUR_AN</v>
          </cell>
          <cell r="M1124" t="str">
            <v>Gas Distribution 374-387</v>
          </cell>
          <cell r="N1124" t="str">
            <v>False</v>
          </cell>
          <cell r="O1124" t="str">
            <v>Inactive</v>
          </cell>
          <cell r="P1124" t="str">
            <v>ORG_B51</v>
          </cell>
        </row>
        <row r="1125">
          <cell r="A1125" t="str">
            <v>BI_GN301</v>
          </cell>
          <cell r="B1125" t="str">
            <v>GN301</v>
          </cell>
          <cell r="C1125" t="str">
            <v>BI_GN301 - Relocate 8 H.P. Main for Lincoln Middle School</v>
          </cell>
          <cell r="D1125" t="str">
            <v>ER_3104</v>
          </cell>
          <cell r="E1125" t="str">
            <v>3104</v>
          </cell>
          <cell r="F1125" t="str">
            <v>ER_3104 - Relocate HP Main Lincoln Middle School</v>
          </cell>
          <cell r="G1125" t="str">
            <v>Regular Capital - Pre Business Case</v>
          </cell>
          <cell r="H1125" t="str">
            <v>No Subfunction</v>
          </cell>
          <cell r="I1125" t="str">
            <v>No Function</v>
          </cell>
          <cell r="J1125" t="str">
            <v>No Driver</v>
          </cell>
          <cell r="K1125" t="str">
            <v>SRV_GD</v>
          </cell>
          <cell r="L1125" t="str">
            <v>JUR_AN</v>
          </cell>
          <cell r="M1125" t="str">
            <v>Gas Distribution 374-387</v>
          </cell>
          <cell r="N1125" t="str">
            <v>False</v>
          </cell>
          <cell r="O1125" t="str">
            <v>Inactive</v>
          </cell>
          <cell r="P1125" t="str">
            <v>ORG_B53</v>
          </cell>
        </row>
        <row r="1126">
          <cell r="A1126" t="str">
            <v>BI_GN303</v>
          </cell>
          <cell r="B1126" t="str">
            <v>GN303</v>
          </cell>
          <cell r="C1126" t="str">
            <v>BI_GN303 - Remove Whitworth From Master Meter System</v>
          </cell>
          <cell r="D1126" t="str">
            <v>ER_3105</v>
          </cell>
          <cell r="E1126" t="str">
            <v>3105</v>
          </cell>
          <cell r="F1126" t="str">
            <v>ER_3105 - Rebuild Whitworth</v>
          </cell>
          <cell r="G1126" t="str">
            <v>Regular Capital - Pre Business Case</v>
          </cell>
          <cell r="H1126" t="str">
            <v>No Subfunction</v>
          </cell>
          <cell r="I1126" t="str">
            <v>No Function</v>
          </cell>
          <cell r="J1126" t="str">
            <v>No Driver</v>
          </cell>
          <cell r="K1126" t="str">
            <v>SRV_GD</v>
          </cell>
          <cell r="L1126" t="str">
            <v>JUR_WA</v>
          </cell>
          <cell r="M1126" t="str">
            <v>Gas Distribution 374-387</v>
          </cell>
          <cell r="N1126" t="str">
            <v>False</v>
          </cell>
          <cell r="O1126" t="str">
            <v>Inactive</v>
          </cell>
          <cell r="P1126" t="str">
            <v>ORG_L50</v>
          </cell>
        </row>
        <row r="1127">
          <cell r="A1127" t="str">
            <v>BI_GN304</v>
          </cell>
          <cell r="B1127" t="str">
            <v>GN304</v>
          </cell>
          <cell r="C1127" t="str">
            <v>BI_GN304 - Replacement - Stevenson Bridge Bore, Stevenson WA</v>
          </cell>
          <cell r="D1127" t="str">
            <v>ER_3273</v>
          </cell>
          <cell r="E1127" t="str">
            <v>3273</v>
          </cell>
          <cell r="F1127" t="str">
            <v>ER_3273 - Replacement - Stevenson Bridge Bore, Stevenson WA</v>
          </cell>
          <cell r="G1127" t="str">
            <v>Regular Capital - Pre Business Case</v>
          </cell>
          <cell r="H1127" t="str">
            <v>No Subfunction</v>
          </cell>
          <cell r="I1127" t="str">
            <v>No Function</v>
          </cell>
          <cell r="J1127" t="str">
            <v>No Driver</v>
          </cell>
          <cell r="K1127" t="str">
            <v>SRV_GD</v>
          </cell>
          <cell r="L1127" t="str">
            <v>JUR_WA</v>
          </cell>
          <cell r="M1127" t="str">
            <v>Gas Distribution 374-387</v>
          </cell>
          <cell r="N1127" t="str">
            <v>True</v>
          </cell>
          <cell r="O1127" t="str">
            <v>Inactive</v>
          </cell>
          <cell r="P1127" t="str">
            <v>ORG_B51</v>
          </cell>
        </row>
        <row r="1128">
          <cell r="A1128" t="str">
            <v>BI_GN305</v>
          </cell>
          <cell r="B1128" t="str">
            <v>GN305</v>
          </cell>
          <cell r="C1128" t="str">
            <v>BI_GN305 - Upgrade-CDA East Tap Upgrade, CDA, ID</v>
          </cell>
          <cell r="D1128" t="str">
            <v>ER_3275</v>
          </cell>
          <cell r="E1128" t="str">
            <v>3275</v>
          </cell>
          <cell r="F1128" t="str">
            <v>ER_3275 - Upgrade-CDA East Tap Upgrade, CDA ID</v>
          </cell>
          <cell r="G1128" t="str">
            <v>Regular Capital - Pre Business Case</v>
          </cell>
          <cell r="H1128" t="str">
            <v>No Subfunction</v>
          </cell>
          <cell r="I1128" t="str">
            <v>No Function</v>
          </cell>
          <cell r="J1128" t="str">
            <v>No Driver</v>
          </cell>
          <cell r="K1128" t="str">
            <v>SRV_GD</v>
          </cell>
          <cell r="L1128" t="str">
            <v>JUR_ID</v>
          </cell>
          <cell r="M1128" t="str">
            <v>Gas Distribution 374-387</v>
          </cell>
          <cell r="N1128" t="str">
            <v>True</v>
          </cell>
          <cell r="O1128" t="str">
            <v>Inactive</v>
          </cell>
          <cell r="P1128" t="str">
            <v>ORG_B51</v>
          </cell>
        </row>
        <row r="1129">
          <cell r="A1129" t="str">
            <v>BI_GN306</v>
          </cell>
          <cell r="B1129" t="str">
            <v>GN306</v>
          </cell>
          <cell r="C1129" t="str">
            <v>BI_GN306 - Cheney 8 inch HP Feeder Project</v>
          </cell>
          <cell r="D1129" t="str">
            <v>ER_3245</v>
          </cell>
          <cell r="E1129" t="str">
            <v>3245</v>
          </cell>
          <cell r="F1129" t="str">
            <v>ER_3245 - Cheney 8 HP Feeder Project</v>
          </cell>
          <cell r="G1129" t="str">
            <v>Regular Capital - Pre Business Case</v>
          </cell>
          <cell r="H1129" t="str">
            <v>No Subfunction</v>
          </cell>
          <cell r="I1129" t="str">
            <v>No Function</v>
          </cell>
          <cell r="J1129" t="str">
            <v>No Driver</v>
          </cell>
          <cell r="K1129" t="str">
            <v>SRV_GD</v>
          </cell>
          <cell r="L1129" t="str">
            <v>JUR_WA</v>
          </cell>
          <cell r="M1129" t="str">
            <v>Gas Distribution 374-387</v>
          </cell>
          <cell r="N1129" t="str">
            <v>True</v>
          </cell>
          <cell r="O1129" t="str">
            <v>Inactive</v>
          </cell>
          <cell r="P1129" t="str">
            <v>ORG_B51</v>
          </cell>
        </row>
        <row r="1130">
          <cell r="A1130" t="str">
            <v>BI_GN307</v>
          </cell>
          <cell r="B1130" t="str">
            <v>GN307</v>
          </cell>
          <cell r="C1130" t="str">
            <v>BI_GN307 - Gas Pierce Rd La Grande HP Reinforcement</v>
          </cell>
          <cell r="D1130" t="str">
            <v>ER_3209</v>
          </cell>
          <cell r="E1130" t="str">
            <v>3209</v>
          </cell>
          <cell r="F1130" t="str">
            <v>ER_3209 - Gas Pierce Rd La Grande HP Reinforcement</v>
          </cell>
          <cell r="G1130" t="str">
            <v>Gas Pierce Rd La Grande HP Reinforcement</v>
          </cell>
          <cell r="H1130" t="str">
            <v>Gas Subfunction</v>
          </cell>
          <cell r="I1130" t="str">
            <v>Gas</v>
          </cell>
          <cell r="J1130" t="str">
            <v>Performance &amp; Capacity</v>
          </cell>
          <cell r="K1130" t="str">
            <v>SRV_GD</v>
          </cell>
          <cell r="L1130" t="str">
            <v>JUR_OR</v>
          </cell>
          <cell r="M1130" t="str">
            <v>Gas Distribution 374-387</v>
          </cell>
          <cell r="N1130" t="str">
            <v>True</v>
          </cell>
          <cell r="O1130" t="str">
            <v>Inactive</v>
          </cell>
          <cell r="P1130" t="str">
            <v>ORG_B51</v>
          </cell>
        </row>
        <row r="1131">
          <cell r="A1131" t="str">
            <v>BI_GN308</v>
          </cell>
          <cell r="B1131" t="str">
            <v>GN308</v>
          </cell>
          <cell r="C1131" t="str">
            <v>BI_GN308 - HWY 62 - HP &amp; IP Main Relocation &amp; SSFT #1316</v>
          </cell>
          <cell r="D1131" t="str">
            <v>ER_3302</v>
          </cell>
          <cell r="E1131" t="str">
            <v>3302</v>
          </cell>
          <cell r="F1131" t="str">
            <v>ER_3302 - HWY 62 - HP &amp; IP Main Relocation &amp; SSFT #1316</v>
          </cell>
          <cell r="G1131" t="str">
            <v>Gas Replacement Street and Highway Program</v>
          </cell>
          <cell r="H1131" t="str">
            <v>Gas Subfunction</v>
          </cell>
          <cell r="I1131" t="str">
            <v>Gas</v>
          </cell>
          <cell r="J1131" t="str">
            <v>Mandatory &amp; Compliance</v>
          </cell>
          <cell r="K1131" t="str">
            <v>SRV_GD</v>
          </cell>
          <cell r="L1131" t="str">
            <v>JUR_OR</v>
          </cell>
          <cell r="M1131" t="str">
            <v>Gas Distribution 374-387</v>
          </cell>
          <cell r="N1131" t="str">
            <v>True</v>
          </cell>
          <cell r="O1131" t="str">
            <v>Inactive</v>
          </cell>
          <cell r="P1131" t="str">
            <v>ORG_B51</v>
          </cell>
        </row>
        <row r="1132">
          <cell r="A1132" t="str">
            <v>BI_GN309</v>
          </cell>
          <cell r="B1132" t="str">
            <v>GN309</v>
          </cell>
          <cell r="C1132" t="str">
            <v>BI_GN309 - Gas Ladd Canyon Gate Stn Upgrade, La Grande</v>
          </cell>
          <cell r="D1132" t="str">
            <v>ER_3303</v>
          </cell>
          <cell r="E1132" t="str">
            <v>3303</v>
          </cell>
          <cell r="F1132" t="str">
            <v>ER_3303 - Gas Ladd Canyon Gate Stn Upgrade, La Grande</v>
          </cell>
          <cell r="G1132" t="str">
            <v>Gas Ladd Canyon Gate Station</v>
          </cell>
          <cell r="H1132" t="str">
            <v>Gas Subfunction</v>
          </cell>
          <cell r="I1132" t="str">
            <v>Gas</v>
          </cell>
          <cell r="J1132" t="str">
            <v>No Driver</v>
          </cell>
          <cell r="K1132" t="str">
            <v>SRV_GD</v>
          </cell>
          <cell r="L1132" t="str">
            <v>JUR_OR</v>
          </cell>
          <cell r="M1132" t="str">
            <v>Gas Distribution 374-387</v>
          </cell>
          <cell r="N1132" t="str">
            <v>True</v>
          </cell>
          <cell r="O1132" t="str">
            <v>Inactive</v>
          </cell>
          <cell r="P1132" t="str">
            <v>ORG_B51</v>
          </cell>
        </row>
        <row r="1133">
          <cell r="A1133" t="str">
            <v>BI_GN310</v>
          </cell>
          <cell r="B1133" t="str">
            <v>GN310</v>
          </cell>
          <cell r="C1133" t="str">
            <v>BI_GN310 - Aldyl A-OR-Main Pipe-Minor Project -Gas Districts</v>
          </cell>
          <cell r="D1133" t="str">
            <v>ER_3008</v>
          </cell>
          <cell r="E1133" t="str">
            <v>3008</v>
          </cell>
          <cell r="F1133" t="str">
            <v>ER_3008 - Aldyl -A Pipe Replacement</v>
          </cell>
          <cell r="G1133" t="str">
            <v>Gas Facility Replacement Program (GFRP) Aldyl A Pipe Replacement</v>
          </cell>
          <cell r="H1133" t="str">
            <v>Gas Subfunction</v>
          </cell>
          <cell r="I1133" t="str">
            <v>Gas</v>
          </cell>
          <cell r="J1133" t="str">
            <v>Mandatory &amp; Compliance</v>
          </cell>
          <cell r="K1133" t="str">
            <v>SRV_GD</v>
          </cell>
          <cell r="L1133" t="str">
            <v>JUR_OR</v>
          </cell>
          <cell r="M1133" t="str">
            <v>Gas Distribution 374-387</v>
          </cell>
          <cell r="N1133" t="str">
            <v>False</v>
          </cell>
          <cell r="O1133" t="str">
            <v>Active</v>
          </cell>
          <cell r="P1133" t="str">
            <v>ORG_G08</v>
          </cell>
        </row>
        <row r="1134">
          <cell r="A1134" t="str">
            <v>BI_GN311</v>
          </cell>
          <cell r="B1134" t="str">
            <v>GN311</v>
          </cell>
          <cell r="C1134" t="str">
            <v>BI_GN311 - Aldyl A-OR-STTR-Minor Project -Gas Districts</v>
          </cell>
          <cell r="D1134" t="str">
            <v>ER_3008</v>
          </cell>
          <cell r="E1134" t="str">
            <v>3008</v>
          </cell>
          <cell r="F1134" t="str">
            <v>ER_3008 - Aldyl -A Pipe Replacement</v>
          </cell>
          <cell r="G1134" t="str">
            <v>Gas Facility Replacement Program (GFRP) Aldyl A Pipe Replacement</v>
          </cell>
          <cell r="H1134" t="str">
            <v>Gas Subfunction</v>
          </cell>
          <cell r="I1134" t="str">
            <v>Gas</v>
          </cell>
          <cell r="J1134" t="str">
            <v>Mandatory &amp; Compliance</v>
          </cell>
          <cell r="K1134" t="str">
            <v>SRV_GD</v>
          </cell>
          <cell r="L1134" t="str">
            <v>JUR_OR</v>
          </cell>
          <cell r="M1134" t="str">
            <v>Gas Distribution 374-387</v>
          </cell>
          <cell r="N1134" t="str">
            <v>False</v>
          </cell>
          <cell r="O1134" t="str">
            <v>Active</v>
          </cell>
          <cell r="P1134" t="str">
            <v>ORG_G08</v>
          </cell>
        </row>
        <row r="1135">
          <cell r="A1135" t="str">
            <v>BI_GN312</v>
          </cell>
          <cell r="B1135" t="str">
            <v>GN312</v>
          </cell>
          <cell r="C1135" t="str">
            <v>BI_GN312 - Aldyl A-ID-Main Pipe-Minor Project -Gas Districts</v>
          </cell>
          <cell r="D1135" t="str">
            <v>ER_3008</v>
          </cell>
          <cell r="E1135" t="str">
            <v>3008</v>
          </cell>
          <cell r="F1135" t="str">
            <v>ER_3008 - Aldyl -A Pipe Replacement</v>
          </cell>
          <cell r="G1135" t="str">
            <v>Gas Facility Replacement Program (GFRP) Aldyl A Pipe Replacement</v>
          </cell>
          <cell r="H1135" t="str">
            <v>Gas Subfunction</v>
          </cell>
          <cell r="I1135" t="str">
            <v>Gas</v>
          </cell>
          <cell r="J1135" t="str">
            <v>Mandatory &amp; Compliance</v>
          </cell>
          <cell r="K1135" t="str">
            <v>SRV_GD</v>
          </cell>
          <cell r="L1135" t="str">
            <v>JUR_ID</v>
          </cell>
          <cell r="M1135" t="str">
            <v>Gas Distribution 374-387</v>
          </cell>
          <cell r="N1135" t="str">
            <v>False</v>
          </cell>
          <cell r="O1135" t="str">
            <v>Active</v>
          </cell>
          <cell r="P1135" t="str">
            <v>ORG_G08</v>
          </cell>
        </row>
        <row r="1136">
          <cell r="A1136" t="str">
            <v>BI_GN313</v>
          </cell>
          <cell r="B1136" t="str">
            <v>GN313</v>
          </cell>
          <cell r="C1136" t="str">
            <v>BI_GN313 - Aldyl A-ID-STTR-Minor Project -Gas Districts</v>
          </cell>
          <cell r="D1136" t="str">
            <v>ER_3008</v>
          </cell>
          <cell r="E1136" t="str">
            <v>3008</v>
          </cell>
          <cell r="F1136" t="str">
            <v>ER_3008 - Aldyl -A Pipe Replacement</v>
          </cell>
          <cell r="G1136" t="str">
            <v>Gas Facility Replacement Program (GFRP) Aldyl A Pipe Replacement</v>
          </cell>
          <cell r="H1136" t="str">
            <v>Gas Subfunction</v>
          </cell>
          <cell r="I1136" t="str">
            <v>Gas</v>
          </cell>
          <cell r="J1136" t="str">
            <v>Mandatory &amp; Compliance</v>
          </cell>
          <cell r="K1136" t="str">
            <v>SRV_GD</v>
          </cell>
          <cell r="L1136" t="str">
            <v>JUR_ID</v>
          </cell>
          <cell r="M1136" t="str">
            <v>Gas Distribution 374-387</v>
          </cell>
          <cell r="N1136" t="str">
            <v>False</v>
          </cell>
          <cell r="O1136" t="str">
            <v>Active</v>
          </cell>
          <cell r="P1136" t="str">
            <v>ORG_G08</v>
          </cell>
        </row>
        <row r="1137">
          <cell r="A1137" t="str">
            <v>BI_GN332</v>
          </cell>
          <cell r="B1137" t="str">
            <v>GN332</v>
          </cell>
          <cell r="C1137" t="str">
            <v>BI_GN332 - Shmc / Lower South Hill 6 PE Reinforce</v>
          </cell>
          <cell r="D1137" t="str">
            <v>ER_1102</v>
          </cell>
          <cell r="E1137" t="str">
            <v>1102</v>
          </cell>
          <cell r="F1137" t="str">
            <v>ER_1102 - SHMC Reinforce</v>
          </cell>
          <cell r="G1137" t="str">
            <v>Regular Capital - Pre Business Case</v>
          </cell>
          <cell r="H1137" t="str">
            <v>No Subfunction</v>
          </cell>
          <cell r="I1137" t="str">
            <v>No Function</v>
          </cell>
          <cell r="J1137" t="str">
            <v>No Driver</v>
          </cell>
          <cell r="K1137" t="str">
            <v>SRV_GD</v>
          </cell>
          <cell r="L1137" t="str">
            <v>JUR_WA</v>
          </cell>
          <cell r="M1137" t="str">
            <v>Gas Distribution 374-387</v>
          </cell>
          <cell r="N1137" t="str">
            <v>False</v>
          </cell>
          <cell r="O1137" t="str">
            <v>Inactive</v>
          </cell>
          <cell r="P1137" t="str">
            <v>ORG_B51</v>
          </cell>
        </row>
        <row r="1138">
          <cell r="A1138" t="str">
            <v>BI_GN333</v>
          </cell>
          <cell r="B1138" t="str">
            <v>GN333</v>
          </cell>
          <cell r="C1138" t="str">
            <v>BI_GN333 - Spokane St Bridge Gas Main</v>
          </cell>
          <cell r="D1138" t="str">
            <v>ER_3305</v>
          </cell>
          <cell r="E1138" t="str">
            <v>3305</v>
          </cell>
          <cell r="F1138" t="str">
            <v>ER_3305 - Spokane St Bridge Gas Main</v>
          </cell>
          <cell r="G1138" t="str">
            <v>Gas Spokane St Bridge IP Main Project</v>
          </cell>
          <cell r="H1138" t="str">
            <v>Gas Subfunction</v>
          </cell>
          <cell r="I1138" t="str">
            <v>Gas</v>
          </cell>
          <cell r="J1138" t="str">
            <v>No Driver</v>
          </cell>
          <cell r="K1138" t="str">
            <v>SRV_GD</v>
          </cell>
          <cell r="L1138" t="str">
            <v>JUR_ID</v>
          </cell>
          <cell r="M1138" t="str">
            <v>Gas Distribution 374-387</v>
          </cell>
          <cell r="N1138" t="str">
            <v>True</v>
          </cell>
          <cell r="O1138" t="str">
            <v>Inactive</v>
          </cell>
          <cell r="P1138" t="str">
            <v>ORG_B02</v>
          </cell>
        </row>
        <row r="1139">
          <cell r="A1139" t="str">
            <v>BI_GN401</v>
          </cell>
          <cell r="B1139" t="str">
            <v>GN401</v>
          </cell>
          <cell r="C1139" t="str">
            <v>BI_GN401 - Reinforce to Serve New Nez Pierce Casino Load</v>
          </cell>
          <cell r="D1139" t="str">
            <v>ER_1104</v>
          </cell>
          <cell r="E1139" t="str">
            <v>1104</v>
          </cell>
          <cell r="F1139" t="str">
            <v>ER_1104 - Reinforce Main to Nez Perce</v>
          </cell>
          <cell r="G1139" t="str">
            <v>Regular Capital - Pre Business Case</v>
          </cell>
          <cell r="H1139" t="str">
            <v>No Subfunction</v>
          </cell>
          <cell r="I1139" t="str">
            <v>No Function</v>
          </cell>
          <cell r="J1139" t="str">
            <v>No Driver</v>
          </cell>
          <cell r="K1139" t="str">
            <v>SRV_GD</v>
          </cell>
          <cell r="L1139" t="str">
            <v>JUR_WA</v>
          </cell>
          <cell r="M1139" t="str">
            <v>Gas Distribution 374-387</v>
          </cell>
          <cell r="N1139" t="str">
            <v>False</v>
          </cell>
          <cell r="O1139" t="str">
            <v>Inactive</v>
          </cell>
          <cell r="P1139" t="str">
            <v>ORG_B51</v>
          </cell>
        </row>
        <row r="1140">
          <cell r="A1140" t="str">
            <v>BI_GN402</v>
          </cell>
          <cell r="B1140" t="str">
            <v>GN402</v>
          </cell>
          <cell r="C1140" t="str">
            <v>BI_GN402 - Bridging the Valley Project - Gas</v>
          </cell>
          <cell r="D1140" t="str">
            <v>ER_3107</v>
          </cell>
          <cell r="E1140" t="str">
            <v>3107</v>
          </cell>
          <cell r="F1140" t="str">
            <v>ER_3107 - Bridging the Valley</v>
          </cell>
          <cell r="G1140" t="str">
            <v>Regular Capital - Pre Business Case</v>
          </cell>
          <cell r="H1140" t="str">
            <v>No Subfunction</v>
          </cell>
          <cell r="I1140" t="str">
            <v>No Function</v>
          </cell>
          <cell r="J1140" t="str">
            <v>No Driver</v>
          </cell>
          <cell r="K1140" t="str">
            <v>SRV_GD</v>
          </cell>
          <cell r="L1140" t="str">
            <v>JUR_WA</v>
          </cell>
          <cell r="M1140" t="str">
            <v>Gas Distribution 374-387</v>
          </cell>
          <cell r="N1140" t="str">
            <v>True</v>
          </cell>
          <cell r="O1140" t="str">
            <v>Inactive</v>
          </cell>
          <cell r="P1140" t="str">
            <v>ORG_B51</v>
          </cell>
        </row>
        <row r="1141">
          <cell r="A1141" t="str">
            <v>BI_GN403</v>
          </cell>
          <cell r="B1141" t="str">
            <v>GN403</v>
          </cell>
          <cell r="C1141" t="str">
            <v>BI_GN403 - Bruce Rd. Reinforcement Project</v>
          </cell>
          <cell r="D1141" t="str">
            <v>ER_3108</v>
          </cell>
          <cell r="E1141" t="str">
            <v>3108</v>
          </cell>
          <cell r="F1141" t="str">
            <v>ER_3108 - Bruce Rd Reinforcement</v>
          </cell>
          <cell r="G1141" t="str">
            <v>Regular Capital - Pre Business Case</v>
          </cell>
          <cell r="H1141" t="str">
            <v>No Subfunction</v>
          </cell>
          <cell r="I1141" t="str">
            <v>No Function</v>
          </cell>
          <cell r="J1141" t="str">
            <v>No Driver</v>
          </cell>
          <cell r="K1141" t="str">
            <v>SRV_GD</v>
          </cell>
          <cell r="L1141" t="str">
            <v>JUR_WA</v>
          </cell>
          <cell r="M1141" t="str">
            <v>Gas Distribution 374-387</v>
          </cell>
          <cell r="N1141" t="str">
            <v>True</v>
          </cell>
          <cell r="O1141" t="str">
            <v>Inactive</v>
          </cell>
          <cell r="P1141" t="str">
            <v>ORG_B51</v>
          </cell>
        </row>
        <row r="1142">
          <cell r="A1142" t="str">
            <v>BI_GN404</v>
          </cell>
          <cell r="B1142" t="str">
            <v>GN404</v>
          </cell>
          <cell r="C1142" t="str">
            <v>BI_GN404 - Re-Route 14000 Ft. Moscow Feeder</v>
          </cell>
          <cell r="D1142" t="str">
            <v>ER_3109</v>
          </cell>
          <cell r="E1142" t="str">
            <v>3109</v>
          </cell>
          <cell r="F1142" t="str">
            <v>ER_3109 - Re-Route Moscow Feeder</v>
          </cell>
          <cell r="G1142" t="str">
            <v>Regular Capital - Pre Business Case</v>
          </cell>
          <cell r="H1142" t="str">
            <v>No Subfunction</v>
          </cell>
          <cell r="I1142" t="str">
            <v>No Function</v>
          </cell>
          <cell r="J1142" t="str">
            <v>No Driver</v>
          </cell>
          <cell r="K1142" t="str">
            <v>SRV_GD</v>
          </cell>
          <cell r="L1142" t="str">
            <v>JUR_ID</v>
          </cell>
          <cell r="M1142" t="str">
            <v>Gas Distribution 374-387</v>
          </cell>
          <cell r="N1142" t="str">
            <v>False</v>
          </cell>
          <cell r="O1142" t="str">
            <v>Inactive</v>
          </cell>
          <cell r="P1142" t="str">
            <v>ORG_B51</v>
          </cell>
        </row>
        <row r="1143">
          <cell r="A1143" t="str">
            <v>BI_GN405</v>
          </cell>
          <cell r="B1143" t="str">
            <v>GN405</v>
          </cell>
          <cell r="C1143" t="str">
            <v>BI_GN405 - Reinforce Cheney - Med Lake H.P. Feeder</v>
          </cell>
          <cell r="D1143" t="str">
            <v>ER_3110</v>
          </cell>
          <cell r="E1143" t="str">
            <v>3110</v>
          </cell>
          <cell r="F1143" t="str">
            <v>ER_3110 - Reinforce Cheney Med Lk</v>
          </cell>
          <cell r="G1143" t="str">
            <v>Regular Capital - Pre Business Case</v>
          </cell>
          <cell r="H1143" t="str">
            <v>No Subfunction</v>
          </cell>
          <cell r="I1143" t="str">
            <v>No Function</v>
          </cell>
          <cell r="J1143" t="str">
            <v>No Driver</v>
          </cell>
          <cell r="K1143" t="str">
            <v>SRV_GD</v>
          </cell>
          <cell r="L1143" t="str">
            <v>JUR_WA</v>
          </cell>
          <cell r="M1143" t="str">
            <v>Gas Distribution 374-387</v>
          </cell>
          <cell r="N1143" t="str">
            <v>False</v>
          </cell>
          <cell r="O1143" t="str">
            <v>Inactive</v>
          </cell>
          <cell r="P1143" t="str">
            <v>ORG_B51</v>
          </cell>
        </row>
        <row r="1144">
          <cell r="A1144" t="str">
            <v>BI_GN406</v>
          </cell>
          <cell r="B1144" t="str">
            <v>GN406</v>
          </cell>
          <cell r="C1144" t="str">
            <v>BI_GN406 - Correct Snow Slide Issues At Meters Schweitzer</v>
          </cell>
          <cell r="D1144" t="str">
            <v>ER_3111</v>
          </cell>
          <cell r="E1144" t="str">
            <v>3111</v>
          </cell>
          <cell r="F1144" t="str">
            <v>ER_3111 - Correct Snow Issues at Meters</v>
          </cell>
          <cell r="G1144" t="str">
            <v>Regular Capital - Pre Business Case</v>
          </cell>
          <cell r="H1144" t="str">
            <v>No Subfunction</v>
          </cell>
          <cell r="I1144" t="str">
            <v>No Function</v>
          </cell>
          <cell r="J1144" t="str">
            <v>No Driver</v>
          </cell>
          <cell r="K1144" t="str">
            <v>SRV_GD</v>
          </cell>
          <cell r="L1144" t="str">
            <v>JUR_ID</v>
          </cell>
          <cell r="M1144" t="str">
            <v>Gas Distribution 374-387</v>
          </cell>
          <cell r="N1144" t="str">
            <v>False</v>
          </cell>
          <cell r="O1144" t="str">
            <v>Inactive</v>
          </cell>
          <cell r="P1144" t="str">
            <v>ORG_B51</v>
          </cell>
        </row>
        <row r="1145">
          <cell r="A1145" t="str">
            <v>BI_GN407</v>
          </cell>
          <cell r="B1145" t="str">
            <v>GN407</v>
          </cell>
          <cell r="C1145" t="str">
            <v>BI_GN407 - Re-Route K.F. H.P. Feeder and Gate Sta.</v>
          </cell>
          <cell r="D1145" t="str">
            <v>ER_3112</v>
          </cell>
          <cell r="E1145" t="str">
            <v>3112</v>
          </cell>
          <cell r="F1145" t="str">
            <v>ER_3112 - Re-Rte Kettle Falls Fdr &amp; Gate Station</v>
          </cell>
          <cell r="G1145" t="str">
            <v>Regular Capital - Pre Business Case</v>
          </cell>
          <cell r="H1145" t="str">
            <v>No Subfunction</v>
          </cell>
          <cell r="I1145" t="str">
            <v>No Function</v>
          </cell>
          <cell r="J1145" t="str">
            <v>No Driver</v>
          </cell>
          <cell r="K1145" t="str">
            <v>SRV_GD</v>
          </cell>
          <cell r="L1145" t="str">
            <v>JUR_WA</v>
          </cell>
          <cell r="M1145" t="str">
            <v>Gas Distribution 374-387</v>
          </cell>
          <cell r="N1145" t="str">
            <v>True</v>
          </cell>
          <cell r="O1145" t="str">
            <v>Inactive</v>
          </cell>
          <cell r="P1145" t="str">
            <v>ORG_B51</v>
          </cell>
        </row>
        <row r="1146">
          <cell r="A1146" t="str">
            <v>BI_GN408</v>
          </cell>
          <cell r="B1146" t="str">
            <v>GN408</v>
          </cell>
          <cell r="C1146" t="str">
            <v>BI_GN408 - Re-Route 12000 Ft. South Hill Feeder</v>
          </cell>
          <cell r="D1146" t="str">
            <v>ER_3113</v>
          </cell>
          <cell r="E1146" t="str">
            <v>3113</v>
          </cell>
          <cell r="F1146" t="str">
            <v>ER_3113 - Re-Rte 12K Ft of HP Fdr Palouse Hwy</v>
          </cell>
          <cell r="G1146" t="str">
            <v>Regular Capital - Pre Business Case</v>
          </cell>
          <cell r="H1146" t="str">
            <v>No Subfunction</v>
          </cell>
          <cell r="I1146" t="str">
            <v>No Function</v>
          </cell>
          <cell r="J1146" t="str">
            <v>No Driver</v>
          </cell>
          <cell r="K1146" t="str">
            <v>SRV_GD</v>
          </cell>
          <cell r="L1146" t="str">
            <v>JUR_AN</v>
          </cell>
          <cell r="M1146" t="str">
            <v>Gas Distribution 374-387</v>
          </cell>
          <cell r="N1146" t="str">
            <v>False</v>
          </cell>
          <cell r="O1146" t="str">
            <v>Inactive</v>
          </cell>
          <cell r="P1146" t="str">
            <v>ORG_B51</v>
          </cell>
        </row>
        <row r="1147">
          <cell r="A1147" t="str">
            <v>BI_GN409</v>
          </cell>
          <cell r="B1147" t="str">
            <v>GN409</v>
          </cell>
          <cell r="C1147" t="str">
            <v>BI_GN409 - Implement Dras Software/Pipeline Integrity Mgmt</v>
          </cell>
          <cell r="D1147" t="str">
            <v>ER_3114</v>
          </cell>
          <cell r="E1147" t="str">
            <v>3114</v>
          </cell>
          <cell r="F1147" t="str">
            <v>ER_3114 - Integrity Mgmt Plan</v>
          </cell>
          <cell r="G1147" t="str">
            <v>Regular Capital - Pre Business Case</v>
          </cell>
          <cell r="H1147" t="str">
            <v>No Subfunction</v>
          </cell>
          <cell r="I1147" t="str">
            <v>No Function</v>
          </cell>
          <cell r="J1147" t="str">
            <v>No Driver</v>
          </cell>
          <cell r="K1147" t="str">
            <v>SRV_GD</v>
          </cell>
          <cell r="L1147" t="str">
            <v>JUR_AN</v>
          </cell>
          <cell r="M1147" t="str">
            <v>Gas Distribution 374-387</v>
          </cell>
          <cell r="N1147" t="str">
            <v>False</v>
          </cell>
          <cell r="O1147" t="str">
            <v>Inactive</v>
          </cell>
          <cell r="P1147" t="str">
            <v>ORG_B51</v>
          </cell>
        </row>
        <row r="1148">
          <cell r="A1148" t="str">
            <v>BI_GN410</v>
          </cell>
          <cell r="B1148" t="str">
            <v>GN410</v>
          </cell>
          <cell r="C1148" t="str">
            <v>BI_GN410 - Bonanza Gate Stn Move</v>
          </cell>
          <cell r="D1148" t="str">
            <v>ER_3307</v>
          </cell>
          <cell r="E1148" t="str">
            <v>3307</v>
          </cell>
          <cell r="F1148" t="str">
            <v>ER_3307 - Bonanza Gate Stn Move</v>
          </cell>
          <cell r="G1148" t="str">
            <v>Gas Bonanza Gate Stn Project</v>
          </cell>
          <cell r="H1148" t="str">
            <v>Gas Subfunction</v>
          </cell>
          <cell r="I1148" t="str">
            <v>Gas</v>
          </cell>
          <cell r="J1148" t="str">
            <v>No Driver</v>
          </cell>
          <cell r="K1148" t="str">
            <v>SRV_GD</v>
          </cell>
          <cell r="L1148" t="str">
            <v>JUR_OR</v>
          </cell>
          <cell r="M1148" t="str">
            <v>Gas Distribution 374-387</v>
          </cell>
          <cell r="N1148" t="str">
            <v>True</v>
          </cell>
          <cell r="O1148" t="str">
            <v>Inactive</v>
          </cell>
          <cell r="P1148" t="str">
            <v>ORG_B51</v>
          </cell>
        </row>
        <row r="1149">
          <cell r="A1149" t="str">
            <v>BI_GN415</v>
          </cell>
          <cell r="B1149" t="str">
            <v>GN415</v>
          </cell>
          <cell r="C1149" t="str">
            <v>BI_GN415 - Implement Metretek Replacement</v>
          </cell>
          <cell r="D1149" t="str">
            <v>ER_3115</v>
          </cell>
          <cell r="E1149" t="str">
            <v>3115</v>
          </cell>
          <cell r="F1149" t="str">
            <v>ER_3115 - Metretek Replacement</v>
          </cell>
          <cell r="G1149" t="str">
            <v>Regular Capital - Pre Business Case</v>
          </cell>
          <cell r="H1149" t="str">
            <v>No Subfunction</v>
          </cell>
          <cell r="I1149" t="str">
            <v>No Function</v>
          </cell>
          <cell r="J1149" t="str">
            <v>No Driver</v>
          </cell>
          <cell r="K1149" t="str">
            <v>SRV_GD</v>
          </cell>
          <cell r="L1149" t="str">
            <v>JUR_AN</v>
          </cell>
          <cell r="M1149" t="str">
            <v>Gas Distribution 374-387</v>
          </cell>
          <cell r="N1149" t="str">
            <v>False</v>
          </cell>
          <cell r="O1149" t="str">
            <v>Inactive</v>
          </cell>
          <cell r="P1149" t="str">
            <v>ORG_B51</v>
          </cell>
        </row>
        <row r="1150">
          <cell r="A1150" t="str">
            <v>BI_GN420</v>
          </cell>
          <cell r="B1150" t="str">
            <v>GN420</v>
          </cell>
          <cell r="C1150" t="str">
            <v>BI_GN420 - Eagle Pt High Pressure Reinforcement</v>
          </cell>
          <cell r="D1150" t="str">
            <v>ER_3208</v>
          </cell>
          <cell r="E1150" t="str">
            <v>3208</v>
          </cell>
          <cell r="F1150" t="str">
            <v>ER_3208 - Eagle Pt High Pressure Reinforcement</v>
          </cell>
          <cell r="G1150" t="str">
            <v>Regular Capital - Pre Business Case</v>
          </cell>
          <cell r="H1150" t="str">
            <v>No Subfunction</v>
          </cell>
          <cell r="I1150" t="str">
            <v>No Function</v>
          </cell>
          <cell r="J1150" t="str">
            <v>No Driver</v>
          </cell>
          <cell r="K1150" t="str">
            <v>SRV_GD</v>
          </cell>
          <cell r="L1150" t="str">
            <v>JUR_OR</v>
          </cell>
          <cell r="M1150" t="str">
            <v>Gas Distribution 374-387</v>
          </cell>
          <cell r="N1150" t="str">
            <v>True</v>
          </cell>
          <cell r="O1150" t="str">
            <v>Inactive</v>
          </cell>
          <cell r="P1150" t="str">
            <v>ORG_B51</v>
          </cell>
        </row>
        <row r="1151">
          <cell r="A1151" t="str">
            <v>BI_GN450</v>
          </cell>
          <cell r="B1151" t="str">
            <v>GN450</v>
          </cell>
          <cell r="C1151" t="str">
            <v>BI_GN450 - Gas reinforcement to Hauser Lake</v>
          </cell>
          <cell r="D1151" t="str">
            <v>ER_3118</v>
          </cell>
          <cell r="E1151" t="str">
            <v>3118</v>
          </cell>
          <cell r="F1151" t="str">
            <v>ER_3118 - Hauser Lake Gate Sation</v>
          </cell>
          <cell r="G1151" t="str">
            <v>Regular Capital - Pre Business Case</v>
          </cell>
          <cell r="H1151" t="str">
            <v>No Subfunction</v>
          </cell>
          <cell r="I1151" t="str">
            <v>No Function</v>
          </cell>
          <cell r="J1151" t="str">
            <v>No Driver</v>
          </cell>
          <cell r="K1151" t="str">
            <v>SRV_GD</v>
          </cell>
          <cell r="L1151" t="str">
            <v>JUR_ID</v>
          </cell>
          <cell r="M1151" t="str">
            <v>Gas Distribution 374-387</v>
          </cell>
          <cell r="N1151" t="str">
            <v>False</v>
          </cell>
          <cell r="O1151" t="str">
            <v>Inactive</v>
          </cell>
          <cell r="P1151" t="str">
            <v>ORG_B51</v>
          </cell>
        </row>
        <row r="1152">
          <cell r="A1152" t="str">
            <v>BI_GN500</v>
          </cell>
          <cell r="B1152" t="str">
            <v>GN500</v>
          </cell>
          <cell r="C1152" t="str">
            <v>BI_GN500 - Cougar Gulch Gas Extension</v>
          </cell>
          <cell r="D1152" t="str">
            <v>ER_1001</v>
          </cell>
          <cell r="E1152" t="str">
            <v>1001</v>
          </cell>
          <cell r="F1152" t="str">
            <v>ER_1001 - Gas Revenue Blanket</v>
          </cell>
          <cell r="G1152" t="str">
            <v>New Revenue - Growth</v>
          </cell>
          <cell r="H1152" t="str">
            <v>Growth Subfunction</v>
          </cell>
          <cell r="I1152" t="str">
            <v>Growth</v>
          </cell>
          <cell r="J1152" t="str">
            <v>Customer Requested</v>
          </cell>
          <cell r="K1152" t="str">
            <v>SRV_GD</v>
          </cell>
          <cell r="L1152" t="str">
            <v>JUR_AA</v>
          </cell>
          <cell r="M1152" t="str">
            <v>Gas Distribution 374-387</v>
          </cell>
          <cell r="N1152" t="str">
            <v>False</v>
          </cell>
          <cell r="O1152" t="str">
            <v>Inactive</v>
          </cell>
          <cell r="P1152" t="str">
            <v>ORG_B51</v>
          </cell>
        </row>
        <row r="1153">
          <cell r="A1153" t="str">
            <v>BI_GN501</v>
          </cell>
          <cell r="B1153" t="str">
            <v>GN501</v>
          </cell>
          <cell r="C1153" t="str">
            <v>BI_GN501 - Rathdrum Tap Rebuild</v>
          </cell>
          <cell r="D1153" t="str">
            <v>ER_3119</v>
          </cell>
          <cell r="E1153" t="str">
            <v>3119</v>
          </cell>
          <cell r="F1153" t="str">
            <v>ER_3119 - Rathdrum Tap Rebuild</v>
          </cell>
          <cell r="G1153" t="str">
            <v>Regular Capital - Pre Business Case</v>
          </cell>
          <cell r="H1153" t="str">
            <v>No Subfunction</v>
          </cell>
          <cell r="I1153" t="str">
            <v>No Function</v>
          </cell>
          <cell r="J1153" t="str">
            <v>No Driver</v>
          </cell>
          <cell r="K1153" t="str">
            <v>SRV_GD</v>
          </cell>
          <cell r="L1153" t="str">
            <v>JUR_ID</v>
          </cell>
          <cell r="M1153" t="str">
            <v>Gas Distribution 374-387</v>
          </cell>
          <cell r="N1153" t="str">
            <v>False</v>
          </cell>
          <cell r="O1153" t="str">
            <v>Inactive</v>
          </cell>
          <cell r="P1153" t="str">
            <v>ORG_B51</v>
          </cell>
        </row>
        <row r="1154">
          <cell r="A1154" t="str">
            <v>BI_GN502</v>
          </cell>
          <cell r="B1154" t="str">
            <v>GN502</v>
          </cell>
          <cell r="C1154" t="str">
            <v>BI_GN502 - Fairchild Reconstruction Work</v>
          </cell>
          <cell r="D1154" t="str">
            <v>ER_3120</v>
          </cell>
          <cell r="E1154" t="str">
            <v>3120</v>
          </cell>
          <cell r="F1154" t="str">
            <v>ER_3120 - Fairchild Reconstruction Work</v>
          </cell>
          <cell r="G1154" t="str">
            <v>Regular Capital - Pre Business Case</v>
          </cell>
          <cell r="H1154" t="str">
            <v>No Subfunction</v>
          </cell>
          <cell r="I1154" t="str">
            <v>No Function</v>
          </cell>
          <cell r="J1154" t="str">
            <v>No Driver</v>
          </cell>
          <cell r="K1154" t="str">
            <v>SRV_GD</v>
          </cell>
          <cell r="L1154" t="str">
            <v>JUR_WA</v>
          </cell>
          <cell r="M1154" t="str">
            <v>Gas Distribution 374-387</v>
          </cell>
          <cell r="N1154" t="str">
            <v>True</v>
          </cell>
          <cell r="O1154" t="str">
            <v>Inactive</v>
          </cell>
          <cell r="P1154" t="str">
            <v>ORG_B51</v>
          </cell>
        </row>
        <row r="1155">
          <cell r="A1155" t="str">
            <v>BI_GN503</v>
          </cell>
          <cell r="B1155" t="str">
            <v>GN503</v>
          </cell>
          <cell r="C1155" t="str">
            <v>BI_GN503 - Rathdrum Prairie HP Gas Reinforcement</v>
          </cell>
          <cell r="D1155" t="str">
            <v>ER_3301</v>
          </cell>
          <cell r="E1155" t="str">
            <v>3301</v>
          </cell>
          <cell r="F1155" t="str">
            <v>ER_3301 - Rathdrum Prairie HP Gas Reinforcement</v>
          </cell>
          <cell r="G1155" t="str">
            <v>Gas Rathdrum Prairie HP Main Reinforcement</v>
          </cell>
          <cell r="H1155" t="str">
            <v>Gas Subfunction</v>
          </cell>
          <cell r="I1155" t="str">
            <v>Gas</v>
          </cell>
          <cell r="J1155" t="str">
            <v>Performance &amp; Capacity</v>
          </cell>
          <cell r="K1155" t="str">
            <v>SRV_GD</v>
          </cell>
          <cell r="L1155" t="str">
            <v>JUR_ID</v>
          </cell>
          <cell r="M1155" t="str">
            <v>Gas Distribution 374-387</v>
          </cell>
          <cell r="N1155" t="str">
            <v>True</v>
          </cell>
          <cell r="O1155" t="str">
            <v>Inactive</v>
          </cell>
          <cell r="P1155" t="str">
            <v>ORG_B51</v>
          </cell>
        </row>
        <row r="1156">
          <cell r="A1156" t="str">
            <v>BI_GN504</v>
          </cell>
          <cell r="B1156" t="str">
            <v>GN504</v>
          </cell>
          <cell r="C1156" t="str">
            <v>BI_GN504 - Goldendale HP</v>
          </cell>
          <cell r="D1156" t="str">
            <v>ER_3306</v>
          </cell>
          <cell r="E1156" t="str">
            <v>3306</v>
          </cell>
          <cell r="F1156" t="str">
            <v>ER_3306 - Goldendale HP</v>
          </cell>
          <cell r="G1156" t="str">
            <v>Gas Goldendale HP Main Reinforcement Project</v>
          </cell>
          <cell r="H1156" t="str">
            <v>Gas Subfunction</v>
          </cell>
          <cell r="I1156" t="str">
            <v>Gas</v>
          </cell>
          <cell r="J1156" t="str">
            <v>No Driver</v>
          </cell>
          <cell r="K1156" t="str">
            <v>SRV_GD</v>
          </cell>
          <cell r="L1156" t="str">
            <v>JUR_WA</v>
          </cell>
          <cell r="M1156" t="str">
            <v>Gas Distribution 374-387</v>
          </cell>
          <cell r="N1156" t="str">
            <v>True</v>
          </cell>
          <cell r="O1156" t="str">
            <v>Inactive</v>
          </cell>
          <cell r="P1156" t="str">
            <v>ORG_B51</v>
          </cell>
        </row>
        <row r="1157">
          <cell r="A1157" t="str">
            <v>BI_GN515</v>
          </cell>
          <cell r="B1157" t="str">
            <v>GN515</v>
          </cell>
          <cell r="C1157" t="str">
            <v>BI_GN515 - N Medford Boise Cascade HP Main&amp;Reg Stn</v>
          </cell>
          <cell r="D1157" t="str">
            <v>ER_3220</v>
          </cell>
          <cell r="E1157" t="str">
            <v>3220</v>
          </cell>
          <cell r="F1157" t="str">
            <v>ER_3220 - N Medford Boise Cascade HP Main&amp;Reg Stn</v>
          </cell>
          <cell r="G1157" t="str">
            <v>Regular Capital - Pre Business Case</v>
          </cell>
          <cell r="H1157" t="str">
            <v>No Subfunction</v>
          </cell>
          <cell r="I1157" t="str">
            <v>No Function</v>
          </cell>
          <cell r="J1157" t="str">
            <v>No Driver</v>
          </cell>
          <cell r="K1157" t="str">
            <v>SRV_GD</v>
          </cell>
          <cell r="L1157" t="str">
            <v>JUR_OR</v>
          </cell>
          <cell r="M1157" t="str">
            <v>Gas Distribution 374-387</v>
          </cell>
          <cell r="N1157" t="str">
            <v>True</v>
          </cell>
          <cell r="O1157" t="str">
            <v>Inactive</v>
          </cell>
          <cell r="P1157" t="str">
            <v>ORG_A81</v>
          </cell>
        </row>
        <row r="1158">
          <cell r="A1158" t="str">
            <v>BI_GN520</v>
          </cell>
          <cell r="B1158" t="str">
            <v>GN520</v>
          </cell>
          <cell r="C1158" t="str">
            <v>BI_GN520 - Ross Lane Pressure Support</v>
          </cell>
          <cell r="D1158" t="str">
            <v>ER_3221</v>
          </cell>
          <cell r="E1158" t="str">
            <v>3221</v>
          </cell>
          <cell r="F1158" t="str">
            <v>ER_3221 - Ross Lane Pressure Support</v>
          </cell>
          <cell r="G1158" t="str">
            <v>Regular Capital - Pre Business Case</v>
          </cell>
          <cell r="H1158" t="str">
            <v>No Subfunction</v>
          </cell>
          <cell r="I1158" t="str">
            <v>No Function</v>
          </cell>
          <cell r="J1158" t="str">
            <v>No Driver</v>
          </cell>
          <cell r="K1158" t="str">
            <v>SRV_GD</v>
          </cell>
          <cell r="L1158" t="str">
            <v>JUR_OR</v>
          </cell>
          <cell r="M1158" t="str">
            <v>Gas Distribution 374-387</v>
          </cell>
          <cell r="N1158" t="str">
            <v>True</v>
          </cell>
          <cell r="O1158" t="str">
            <v>Inactive</v>
          </cell>
          <cell r="P1158" t="str">
            <v>ORG_A81</v>
          </cell>
        </row>
        <row r="1159">
          <cell r="A1159" t="str">
            <v>BI_GN600</v>
          </cell>
          <cell r="B1159" t="str">
            <v>GN600</v>
          </cell>
          <cell r="C1159" t="str">
            <v>BI_GN600 - Cougar Gulch</v>
          </cell>
          <cell r="D1159" t="str">
            <v>ER_1105</v>
          </cell>
          <cell r="E1159" t="str">
            <v>1105</v>
          </cell>
          <cell r="F1159" t="str">
            <v>ER_1105 - Strategic Gas Growth</v>
          </cell>
          <cell r="G1159" t="str">
            <v>Regular Capital - Pre Business Case</v>
          </cell>
          <cell r="H1159" t="str">
            <v>No Subfunction</v>
          </cell>
          <cell r="I1159" t="str">
            <v>No Function</v>
          </cell>
          <cell r="J1159" t="str">
            <v>No Driver</v>
          </cell>
          <cell r="K1159" t="str">
            <v>SRV_GD</v>
          </cell>
          <cell r="L1159" t="str">
            <v>JUR_WA</v>
          </cell>
          <cell r="M1159" t="str">
            <v>Gas Distribution 374-387</v>
          </cell>
          <cell r="N1159" t="str">
            <v>True</v>
          </cell>
          <cell r="O1159" t="str">
            <v>Inactive</v>
          </cell>
          <cell r="P1159" t="str">
            <v>ORG_B51</v>
          </cell>
        </row>
        <row r="1160">
          <cell r="A1160" t="str">
            <v>BI_GN605</v>
          </cell>
          <cell r="B1160" t="str">
            <v>GN605</v>
          </cell>
          <cell r="C1160" t="str">
            <v>BI_GN605 - Grants Pass South Side Reinforcement</v>
          </cell>
          <cell r="D1160" t="str">
            <v>ER_3205</v>
          </cell>
          <cell r="E1160" t="str">
            <v>3205</v>
          </cell>
          <cell r="F1160" t="str">
            <v>ER_3205 - Grants Pass South Side Reinforcement</v>
          </cell>
          <cell r="G1160" t="str">
            <v>Regular Capital - Pre Business Case</v>
          </cell>
          <cell r="H1160" t="str">
            <v>No Subfunction</v>
          </cell>
          <cell r="I1160" t="str">
            <v>No Function</v>
          </cell>
          <cell r="J1160" t="str">
            <v>No Driver</v>
          </cell>
          <cell r="K1160" t="str">
            <v>SRV_GD</v>
          </cell>
          <cell r="L1160" t="str">
            <v>JUR_OR</v>
          </cell>
          <cell r="M1160" t="str">
            <v>Gas Distribution 374-387</v>
          </cell>
          <cell r="N1160" t="str">
            <v>True</v>
          </cell>
          <cell r="O1160" t="str">
            <v>Inactive</v>
          </cell>
          <cell r="P1160" t="str">
            <v>ORG_A81</v>
          </cell>
        </row>
        <row r="1161">
          <cell r="A1161" t="str">
            <v>BI_GN610</v>
          </cell>
          <cell r="B1161" t="str">
            <v>GN610</v>
          </cell>
          <cell r="C1161" t="str">
            <v>BI_GN610 - Sagle Gas Distribution</v>
          </cell>
          <cell r="D1161" t="str">
            <v>ER_3206</v>
          </cell>
          <cell r="E1161" t="str">
            <v>3206</v>
          </cell>
          <cell r="F1161" t="str">
            <v>ER_3206 - Sagle Gas Distribution</v>
          </cell>
          <cell r="G1161" t="str">
            <v>Regular Capital - Pre Business Case</v>
          </cell>
          <cell r="H1161" t="str">
            <v>No Subfunction</v>
          </cell>
          <cell r="I1161" t="str">
            <v>No Function</v>
          </cell>
          <cell r="J1161" t="str">
            <v>No Driver</v>
          </cell>
          <cell r="K1161" t="str">
            <v>SRV_GD</v>
          </cell>
          <cell r="L1161" t="str">
            <v>JUR_ID</v>
          </cell>
          <cell r="M1161" t="str">
            <v>Gas Distribution 374-387</v>
          </cell>
          <cell r="N1161" t="str">
            <v>True</v>
          </cell>
          <cell r="O1161" t="str">
            <v>Inactive</v>
          </cell>
          <cell r="P1161" t="str">
            <v>ORG_B51</v>
          </cell>
        </row>
        <row r="1162">
          <cell r="A1162" t="str">
            <v>BI_GN676</v>
          </cell>
          <cell r="B1162" t="str">
            <v>GN676</v>
          </cell>
          <cell r="C1162" t="str">
            <v>BI_GN676 - Upgrade Rathdrum Taps</v>
          </cell>
          <cell r="D1162" t="str">
            <v>ER_3231</v>
          </cell>
          <cell r="E1162" t="str">
            <v>3231</v>
          </cell>
          <cell r="F1162" t="str">
            <v>ER_3231 - Upgrade Rathdrum Taps</v>
          </cell>
          <cell r="G1162" t="str">
            <v>Regular Capital - Pre Business Case</v>
          </cell>
          <cell r="H1162" t="str">
            <v>No Subfunction</v>
          </cell>
          <cell r="I1162" t="str">
            <v>No Function</v>
          </cell>
          <cell r="J1162" t="str">
            <v>No Driver</v>
          </cell>
          <cell r="K1162" t="str">
            <v>SRV_GD</v>
          </cell>
          <cell r="L1162" t="str">
            <v>JUR_ID</v>
          </cell>
          <cell r="M1162" t="str">
            <v>Gas Distribution 374-387</v>
          </cell>
          <cell r="N1162" t="str">
            <v>True</v>
          </cell>
          <cell r="O1162" t="str">
            <v>Inactive</v>
          </cell>
          <cell r="P1162" t="str">
            <v>ORG_B51</v>
          </cell>
        </row>
        <row r="1163">
          <cell r="A1163" t="str">
            <v>BI_GN700</v>
          </cell>
          <cell r="B1163" t="str">
            <v>GN700</v>
          </cell>
          <cell r="C1163" t="str">
            <v>BI_GN700 - Cheney HP Reinforcement</v>
          </cell>
          <cell r="D1163" t="str">
            <v>ER_3311</v>
          </cell>
          <cell r="E1163" t="str">
            <v>3311</v>
          </cell>
          <cell r="F1163" t="str">
            <v>ER_3311 - Cheney HP Reinforcement</v>
          </cell>
          <cell r="G1163" t="str">
            <v>Gas Cheney HP Reinforcement</v>
          </cell>
          <cell r="H1163" t="str">
            <v>Gas Subfunction</v>
          </cell>
          <cell r="I1163" t="str">
            <v>Gas</v>
          </cell>
          <cell r="J1163" t="str">
            <v>Performance &amp; Capacity</v>
          </cell>
          <cell r="K1163" t="str">
            <v>SRV_GD</v>
          </cell>
          <cell r="L1163" t="str">
            <v>JUR_WA</v>
          </cell>
          <cell r="M1163" t="str">
            <v>Gas Distribution 374-387</v>
          </cell>
          <cell r="N1163" t="str">
            <v>True</v>
          </cell>
          <cell r="O1163" t="str">
            <v>Active</v>
          </cell>
          <cell r="P1163" t="str">
            <v>ORG_B51</v>
          </cell>
        </row>
        <row r="1164">
          <cell r="A1164" t="str">
            <v>BI_GN704</v>
          </cell>
          <cell r="B1164" t="str">
            <v>GN704</v>
          </cell>
          <cell r="C1164" t="str">
            <v>BI_GN704 - Sutherlin HP Reinforcement</v>
          </cell>
          <cell r="D1164" t="str">
            <v>ER_3251</v>
          </cell>
          <cell r="E1164" t="str">
            <v>3251</v>
          </cell>
          <cell r="F1164" t="str">
            <v>ER_3251 - Sutherlin HP Reinforcement</v>
          </cell>
          <cell r="G1164" t="str">
            <v>Regular Capital - Pre Business Case</v>
          </cell>
          <cell r="H1164" t="str">
            <v>No Subfunction</v>
          </cell>
          <cell r="I1164" t="str">
            <v>No Function</v>
          </cell>
          <cell r="J1164" t="str">
            <v>No Driver</v>
          </cell>
          <cell r="K1164" t="str">
            <v>SRV_GD</v>
          </cell>
          <cell r="L1164" t="str">
            <v>JUR_OR</v>
          </cell>
          <cell r="M1164" t="str">
            <v>Gas Distribution 374-387</v>
          </cell>
          <cell r="N1164" t="str">
            <v>True</v>
          </cell>
          <cell r="O1164" t="str">
            <v>Inactive</v>
          </cell>
          <cell r="P1164" t="str">
            <v>ORG_B51</v>
          </cell>
        </row>
        <row r="1165">
          <cell r="A1165" t="str">
            <v>BI_GN706</v>
          </cell>
          <cell r="B1165" t="str">
            <v>GN706</v>
          </cell>
          <cell r="C1165" t="str">
            <v>BI_GN706 - Bonners Ferry 4 PE Reinforcement</v>
          </cell>
          <cell r="D1165" t="str">
            <v>ER_3121</v>
          </cell>
          <cell r="E1165" t="str">
            <v>3121</v>
          </cell>
          <cell r="F1165" t="str">
            <v>ER_3121 - Bonners Ferry 4 PE Reinforcement</v>
          </cell>
          <cell r="G1165" t="str">
            <v>Regular Capital - Pre Business Case</v>
          </cell>
          <cell r="H1165" t="str">
            <v>No Subfunction</v>
          </cell>
          <cell r="I1165" t="str">
            <v>No Function</v>
          </cell>
          <cell r="J1165" t="str">
            <v>No Driver</v>
          </cell>
          <cell r="K1165" t="str">
            <v>SRV_GD</v>
          </cell>
          <cell r="L1165" t="str">
            <v>JUR_ID</v>
          </cell>
          <cell r="M1165" t="str">
            <v>Gas Distribution 374-387</v>
          </cell>
          <cell r="N1165" t="str">
            <v>True</v>
          </cell>
          <cell r="O1165" t="str">
            <v>Inactive</v>
          </cell>
          <cell r="P1165" t="str">
            <v>ORG_J53</v>
          </cell>
        </row>
        <row r="1166">
          <cell r="A1166" t="str">
            <v>BI_GN715</v>
          </cell>
          <cell r="B1166" t="str">
            <v>GN715</v>
          </cell>
          <cell r="C1166" t="str">
            <v>BI_GN715 - Jackson Rd Reinforcement</v>
          </cell>
          <cell r="D1166" t="str">
            <v>ER_3250</v>
          </cell>
          <cell r="E1166" t="str">
            <v>3250</v>
          </cell>
          <cell r="F1166" t="str">
            <v>ER_3250 - Jackson Rd Reinforcement</v>
          </cell>
          <cell r="G1166" t="str">
            <v>Regular Capital - Pre Business Case</v>
          </cell>
          <cell r="H1166" t="str">
            <v>No Subfunction</v>
          </cell>
          <cell r="I1166" t="str">
            <v>No Function</v>
          </cell>
          <cell r="J1166" t="str">
            <v>No Driver</v>
          </cell>
          <cell r="K1166" t="str">
            <v>SRV_GD</v>
          </cell>
          <cell r="L1166" t="str">
            <v>JUR_WA</v>
          </cell>
          <cell r="M1166" t="str">
            <v>Gas Distribution 374-387</v>
          </cell>
          <cell r="N1166" t="str">
            <v>True</v>
          </cell>
          <cell r="O1166" t="str">
            <v>Inactive</v>
          </cell>
          <cell r="P1166" t="str">
            <v>ORG_B51</v>
          </cell>
        </row>
        <row r="1167">
          <cell r="A1167" t="str">
            <v>BI_GN724</v>
          </cell>
          <cell r="B1167" t="str">
            <v>GN724</v>
          </cell>
          <cell r="C1167" t="str">
            <v>BI_GN724 - 6 PE Hayden Ave Idaho</v>
          </cell>
          <cell r="D1167" t="str">
            <v>ER_3247</v>
          </cell>
          <cell r="E1167" t="str">
            <v>3247</v>
          </cell>
          <cell r="F1167" t="str">
            <v>ER_3247 - 6 PE Hayden Ave Idaho</v>
          </cell>
          <cell r="G1167" t="str">
            <v>Regular Capital - Pre Business Case</v>
          </cell>
          <cell r="H1167" t="str">
            <v>No Subfunction</v>
          </cell>
          <cell r="I1167" t="str">
            <v>No Function</v>
          </cell>
          <cell r="J1167" t="str">
            <v>No Driver</v>
          </cell>
          <cell r="K1167" t="str">
            <v>SRV_GD</v>
          </cell>
          <cell r="L1167" t="str">
            <v>JUR_ID</v>
          </cell>
          <cell r="M1167" t="str">
            <v>Gas Distribution 374-387</v>
          </cell>
          <cell r="N1167" t="str">
            <v>False</v>
          </cell>
          <cell r="O1167" t="str">
            <v>Inactive</v>
          </cell>
          <cell r="P1167" t="str">
            <v>ORG_B51</v>
          </cell>
        </row>
        <row r="1168">
          <cell r="A1168" t="str">
            <v>BI_GN801</v>
          </cell>
          <cell r="B1168" t="str">
            <v>GN801</v>
          </cell>
          <cell r="C1168" t="str">
            <v>BI_GN801 - Qualchan Reinforcement, Spokane, WA</v>
          </cell>
          <cell r="D1168" t="str">
            <v>ER_3122</v>
          </cell>
          <cell r="E1168" t="str">
            <v>3122</v>
          </cell>
          <cell r="F1168" t="str">
            <v>ER_3122 - Qualchan Reinforcement, Spokane WA</v>
          </cell>
          <cell r="G1168" t="str">
            <v>Regular Capital - Pre Business Case</v>
          </cell>
          <cell r="H1168" t="str">
            <v>No Subfunction</v>
          </cell>
          <cell r="I1168" t="str">
            <v>No Function</v>
          </cell>
          <cell r="J1168" t="str">
            <v>No Driver</v>
          </cell>
          <cell r="K1168" t="str">
            <v>SRV_GD</v>
          </cell>
          <cell r="L1168" t="str">
            <v>JUR_WA</v>
          </cell>
          <cell r="M1168" t="str">
            <v>Gas Distribution 374-387</v>
          </cell>
          <cell r="N1168" t="str">
            <v>True</v>
          </cell>
          <cell r="O1168" t="str">
            <v>Inactive</v>
          </cell>
          <cell r="P1168" t="str">
            <v>ORG_B51</v>
          </cell>
        </row>
        <row r="1169">
          <cell r="A1169" t="str">
            <v>BI_GN802</v>
          </cell>
          <cell r="B1169" t="str">
            <v>GN802</v>
          </cell>
          <cell r="C1169" t="str">
            <v>BI_GN802 - Reinforcement,Woolard Rd. 4 PE from Little Spok</v>
          </cell>
          <cell r="D1169" t="str">
            <v>ER_3123</v>
          </cell>
          <cell r="E1169" t="str">
            <v>3123</v>
          </cell>
          <cell r="F1169" t="str">
            <v>ER_3123 - Reinforcement, Woolard Rd. 4 PE from Little Spok</v>
          </cell>
          <cell r="G1169" t="str">
            <v>Regular Capital - Pre Business Case</v>
          </cell>
          <cell r="H1169" t="str">
            <v>No Subfunction</v>
          </cell>
          <cell r="I1169" t="str">
            <v>No Function</v>
          </cell>
          <cell r="J1169" t="str">
            <v>No Driver</v>
          </cell>
          <cell r="K1169" t="str">
            <v>SRV_GD</v>
          </cell>
          <cell r="L1169" t="str">
            <v>JUR_WA</v>
          </cell>
          <cell r="M1169" t="str">
            <v>Gas Distribution 374-387</v>
          </cell>
          <cell r="N1169" t="str">
            <v>True</v>
          </cell>
          <cell r="O1169" t="str">
            <v>Inactive</v>
          </cell>
          <cell r="P1169" t="str">
            <v>ORG_B51</v>
          </cell>
        </row>
        <row r="1170">
          <cell r="A1170" t="str">
            <v>BI_GN803</v>
          </cell>
          <cell r="B1170" t="str">
            <v>GN803</v>
          </cell>
          <cell r="C1170" t="str">
            <v>BI_GN803 - US2 N Spokane Gas HP Reinforce (Kaiser Property)</v>
          </cell>
          <cell r="D1170" t="str">
            <v>ER_3237</v>
          </cell>
          <cell r="E1170" t="str">
            <v>3237</v>
          </cell>
          <cell r="F1170" t="str">
            <v>ER_3237 - US2 N Spo Gas HP Reinforce(Kaiser Prop)</v>
          </cell>
          <cell r="G1170" t="str">
            <v>Gas N Spokane Hwy 2 HP Main Reinforcement Project</v>
          </cell>
          <cell r="H1170" t="str">
            <v>Gas Subfunction</v>
          </cell>
          <cell r="I1170" t="str">
            <v>Gas</v>
          </cell>
          <cell r="J1170" t="str">
            <v>No Driver</v>
          </cell>
          <cell r="K1170" t="str">
            <v>SRV_GD</v>
          </cell>
          <cell r="L1170" t="str">
            <v>JUR_WA</v>
          </cell>
          <cell r="M1170" t="str">
            <v>Gas Distribution 374-387</v>
          </cell>
          <cell r="N1170" t="str">
            <v>True</v>
          </cell>
          <cell r="O1170" t="str">
            <v>Inactive</v>
          </cell>
          <cell r="P1170" t="str">
            <v>ORG_B51</v>
          </cell>
        </row>
        <row r="1171">
          <cell r="A1171" t="str">
            <v>BI_GN804</v>
          </cell>
          <cell r="B1171" t="str">
            <v>GN804</v>
          </cell>
          <cell r="C1171" t="str">
            <v>BI_GN804 - Reinforcement -Barker Rd Bridge Crossing, Spokane WA</v>
          </cell>
          <cell r="D1171" t="str">
            <v>ER_3238</v>
          </cell>
          <cell r="E1171" t="str">
            <v>3238</v>
          </cell>
          <cell r="F1171" t="str">
            <v>ER_3238 - Reinforce Barker Rd Bridge Crossing Spok</v>
          </cell>
          <cell r="G1171" t="str">
            <v>Regular Capital - Pre Business Case</v>
          </cell>
          <cell r="H1171" t="str">
            <v>No Subfunction</v>
          </cell>
          <cell r="I1171" t="str">
            <v>No Function</v>
          </cell>
          <cell r="J1171" t="str">
            <v>No Driver</v>
          </cell>
          <cell r="K1171" t="str">
            <v>SRV_GD</v>
          </cell>
          <cell r="L1171" t="str">
            <v>JUR_WA</v>
          </cell>
          <cell r="M1171" t="str">
            <v>Gas Distribution 374-387</v>
          </cell>
          <cell r="N1171" t="str">
            <v>True</v>
          </cell>
          <cell r="O1171" t="str">
            <v>Inactive</v>
          </cell>
          <cell r="P1171" t="str">
            <v>ORG_B51</v>
          </cell>
        </row>
        <row r="1172">
          <cell r="A1172" t="str">
            <v>BI_GN805</v>
          </cell>
          <cell r="B1172" t="str">
            <v>GN805</v>
          </cell>
          <cell r="C1172" t="str">
            <v>BI_GN805 - Rebuild J Street Reg Station, Roseburg OR</v>
          </cell>
          <cell r="D1172" t="str">
            <v>ER_3239</v>
          </cell>
          <cell r="E1172" t="str">
            <v>3239</v>
          </cell>
          <cell r="F1172" t="str">
            <v>ER_3239 - Rebuild-J St Reg Station Grants Pass</v>
          </cell>
          <cell r="G1172" t="str">
            <v>Regular Capital - Pre Business Case</v>
          </cell>
          <cell r="H1172" t="str">
            <v>No Subfunction</v>
          </cell>
          <cell r="I1172" t="str">
            <v>No Function</v>
          </cell>
          <cell r="J1172" t="str">
            <v>No Driver</v>
          </cell>
          <cell r="K1172" t="str">
            <v>SRV_GD</v>
          </cell>
          <cell r="L1172" t="str">
            <v>JUR_OR</v>
          </cell>
          <cell r="M1172" t="str">
            <v>Gas Distribution 374-387</v>
          </cell>
          <cell r="N1172" t="str">
            <v>True</v>
          </cell>
          <cell r="O1172" t="str">
            <v>Inactive</v>
          </cell>
          <cell r="P1172" t="str">
            <v>ORG_B51</v>
          </cell>
        </row>
        <row r="1173">
          <cell r="A1173" t="str">
            <v>BI_GN806</v>
          </cell>
          <cell r="B1173" t="str">
            <v>GN806</v>
          </cell>
          <cell r="C1173" t="str">
            <v>BI_GN806 - Construct Chase Rd Gate Stn Post Falls ID</v>
          </cell>
          <cell r="D1173" t="str">
            <v>ER_3246</v>
          </cell>
          <cell r="E1173" t="str">
            <v>3246</v>
          </cell>
          <cell r="F1173" t="str">
            <v>ER_3246 - Construct Chase Rd Gate Stn Post Falls ID</v>
          </cell>
          <cell r="G1173" t="str">
            <v>Gas Chase Rd Gate Stn and HP Main Project</v>
          </cell>
          <cell r="H1173" t="str">
            <v>Gas Subfunction</v>
          </cell>
          <cell r="I1173" t="str">
            <v>Gas</v>
          </cell>
          <cell r="J1173" t="str">
            <v>No Driver</v>
          </cell>
          <cell r="K1173" t="str">
            <v>SRV_GD</v>
          </cell>
          <cell r="L1173" t="str">
            <v>JUR_ID</v>
          </cell>
          <cell r="M1173" t="str">
            <v>Gas Distribution 374-387</v>
          </cell>
          <cell r="N1173" t="str">
            <v>True</v>
          </cell>
          <cell r="O1173" t="str">
            <v>Inactive</v>
          </cell>
          <cell r="P1173" t="str">
            <v>ORG_B51</v>
          </cell>
        </row>
        <row r="1174">
          <cell r="A1174" t="str">
            <v>BI_GN807</v>
          </cell>
          <cell r="B1174" t="str">
            <v>GN807</v>
          </cell>
          <cell r="C1174" t="str">
            <v>BI_GN807 - Relocation - Hwy 95, 4 HP, CdA ID</v>
          </cell>
          <cell r="D1174" t="str">
            <v>ER_3124</v>
          </cell>
          <cell r="E1174" t="str">
            <v>3124</v>
          </cell>
          <cell r="F1174" t="str">
            <v>ER_3124 - Relocation - Hwy 95, 4 HP, CdA ID</v>
          </cell>
          <cell r="G1174" t="str">
            <v>Regular Capital - Pre Business Case</v>
          </cell>
          <cell r="H1174" t="str">
            <v>No Subfunction</v>
          </cell>
          <cell r="I1174" t="str">
            <v>No Function</v>
          </cell>
          <cell r="J1174" t="str">
            <v>No Driver</v>
          </cell>
          <cell r="K1174" t="str">
            <v>SRV_GD</v>
          </cell>
          <cell r="L1174" t="str">
            <v>JUR_ID</v>
          </cell>
          <cell r="M1174" t="str">
            <v>Gas Distribution 374-387</v>
          </cell>
          <cell r="N1174" t="str">
            <v>True</v>
          </cell>
          <cell r="O1174" t="str">
            <v>Inactive</v>
          </cell>
          <cell r="P1174" t="str">
            <v>ORG_B51</v>
          </cell>
        </row>
        <row r="1175">
          <cell r="A1175" t="str">
            <v>BI_GN808</v>
          </cell>
          <cell r="B1175" t="str">
            <v>GN808</v>
          </cell>
          <cell r="C1175" t="str">
            <v>BI_GN808 - Relocation - Hwy 95, 4 HP, CdA ID</v>
          </cell>
          <cell r="D1175" t="str">
            <v>ER_3124</v>
          </cell>
          <cell r="E1175" t="str">
            <v>3124</v>
          </cell>
          <cell r="F1175" t="str">
            <v>ER_3124 - Relocation - Hwy 95, 4 HP, CdA ID</v>
          </cell>
          <cell r="G1175" t="str">
            <v>Regular Capital - Pre Business Case</v>
          </cell>
          <cell r="H1175" t="str">
            <v>No Subfunction</v>
          </cell>
          <cell r="I1175" t="str">
            <v>No Function</v>
          </cell>
          <cell r="J1175" t="str">
            <v>No Driver</v>
          </cell>
          <cell r="K1175" t="str">
            <v>SRV_GD</v>
          </cell>
          <cell r="L1175" t="str">
            <v>JUR_ID</v>
          </cell>
          <cell r="M1175" t="str">
            <v>Gas Distribution 374-387</v>
          </cell>
          <cell r="N1175" t="str">
            <v>True</v>
          </cell>
          <cell r="O1175" t="str">
            <v>Inactive</v>
          </cell>
          <cell r="P1175" t="str">
            <v>ORG_B51</v>
          </cell>
        </row>
        <row r="1176">
          <cell r="A1176" t="str">
            <v>BI_GN809</v>
          </cell>
          <cell r="B1176" t="str">
            <v>GN809</v>
          </cell>
          <cell r="C1176" t="str">
            <v>BI_GN809 - Reinforcement - Hwy 41 &amp; Praire Ave Looping, Post Falls ID</v>
          </cell>
          <cell r="D1176" t="str">
            <v>ER_3252</v>
          </cell>
          <cell r="E1176" t="str">
            <v>3252</v>
          </cell>
          <cell r="F1176" t="str">
            <v>ER_3252 - Reinforcement - Hwy 41 &amp; Praire Ave Looping, PF ID</v>
          </cell>
          <cell r="G1176" t="str">
            <v>Regular Capital - Pre Business Case</v>
          </cell>
          <cell r="H1176" t="str">
            <v>No Subfunction</v>
          </cell>
          <cell r="I1176" t="str">
            <v>No Function</v>
          </cell>
          <cell r="J1176" t="str">
            <v>No Driver</v>
          </cell>
          <cell r="K1176" t="str">
            <v>SRV_GD</v>
          </cell>
          <cell r="L1176" t="str">
            <v>JUR_ID</v>
          </cell>
          <cell r="M1176" t="str">
            <v>Gas Distribution 374-387</v>
          </cell>
          <cell r="N1176" t="str">
            <v>True</v>
          </cell>
          <cell r="O1176" t="str">
            <v>Inactive</v>
          </cell>
          <cell r="P1176" t="str">
            <v>ORG_B51</v>
          </cell>
        </row>
        <row r="1177">
          <cell r="A1177" t="str">
            <v>BI_GN810</v>
          </cell>
          <cell r="B1177" t="str">
            <v>GN810</v>
          </cell>
          <cell r="C1177" t="str">
            <v>BI_GN810 - Diesel-Exposed Pipe Replacement</v>
          </cell>
          <cell r="D1177" t="str">
            <v>ER_3253</v>
          </cell>
          <cell r="E1177" t="str">
            <v>3253</v>
          </cell>
          <cell r="F1177" t="str">
            <v>ER_3253 - Diesel-Exposed Pipe Replacement</v>
          </cell>
          <cell r="G1177" t="str">
            <v>Regular Capital - Pre Business Case</v>
          </cell>
          <cell r="H1177" t="str">
            <v>No Subfunction</v>
          </cell>
          <cell r="I1177" t="str">
            <v>No Function</v>
          </cell>
          <cell r="J1177" t="str">
            <v>No Driver</v>
          </cell>
          <cell r="K1177" t="str">
            <v>SRV_GD</v>
          </cell>
          <cell r="L1177" t="str">
            <v>JUR_ID</v>
          </cell>
          <cell r="M1177" t="str">
            <v>Gas Distribution 374-387</v>
          </cell>
          <cell r="N1177" t="str">
            <v>True</v>
          </cell>
          <cell r="O1177" t="str">
            <v>Inactive</v>
          </cell>
          <cell r="P1177" t="str">
            <v>ORG_B51</v>
          </cell>
        </row>
        <row r="1178">
          <cell r="A1178" t="str">
            <v>BI_GN811</v>
          </cell>
          <cell r="B1178" t="str">
            <v>GN811</v>
          </cell>
          <cell r="C1178" t="str">
            <v>BI_GN811 - Pipe Replacement, Elizabeth Park ID</v>
          </cell>
          <cell r="D1178" t="str">
            <v>ER_3254</v>
          </cell>
          <cell r="E1178" t="str">
            <v>3254</v>
          </cell>
          <cell r="F1178" t="str">
            <v>ER_3254 - Pipe Replacement, Elizabeth Park, ID</v>
          </cell>
          <cell r="G1178" t="str">
            <v>Regular Capital - Pre Business Case</v>
          </cell>
          <cell r="H1178" t="str">
            <v>No Subfunction</v>
          </cell>
          <cell r="I1178" t="str">
            <v>No Function</v>
          </cell>
          <cell r="J1178" t="str">
            <v>No Driver</v>
          </cell>
          <cell r="K1178" t="str">
            <v>SRV_GD</v>
          </cell>
          <cell r="L1178" t="str">
            <v>JUR_ID</v>
          </cell>
          <cell r="M1178" t="str">
            <v>Gas Distribution 374-387</v>
          </cell>
          <cell r="N1178" t="str">
            <v>True</v>
          </cell>
          <cell r="O1178" t="str">
            <v>Inactive</v>
          </cell>
          <cell r="P1178" t="str">
            <v>ORG_B51</v>
          </cell>
        </row>
        <row r="1179">
          <cell r="A1179" t="str">
            <v>BI_GN812</v>
          </cell>
          <cell r="B1179" t="str">
            <v>GN812</v>
          </cell>
          <cell r="C1179" t="str">
            <v>BI_GN812 - Reinforcement, Appleway, Spokane Valley WA</v>
          </cell>
          <cell r="D1179" t="str">
            <v>ER_3255</v>
          </cell>
          <cell r="E1179" t="str">
            <v>3255</v>
          </cell>
          <cell r="F1179" t="str">
            <v>ER_3255 - Reinforcement, Appleway, Spokane Valley WA</v>
          </cell>
          <cell r="G1179" t="str">
            <v>Regular Capital - Pre Business Case</v>
          </cell>
          <cell r="H1179" t="str">
            <v>No Subfunction</v>
          </cell>
          <cell r="I1179" t="str">
            <v>No Function</v>
          </cell>
          <cell r="J1179" t="str">
            <v>No Driver</v>
          </cell>
          <cell r="K1179" t="str">
            <v>SRV_GD</v>
          </cell>
          <cell r="L1179" t="str">
            <v>JUR_WA</v>
          </cell>
          <cell r="M1179" t="str">
            <v>Gas Distribution 374-387</v>
          </cell>
          <cell r="N1179" t="str">
            <v>True</v>
          </cell>
          <cell r="O1179" t="str">
            <v>Inactive</v>
          </cell>
          <cell r="P1179" t="str">
            <v>ORG_B51</v>
          </cell>
        </row>
        <row r="1180">
          <cell r="A1180" t="str">
            <v>BI_GN813</v>
          </cell>
          <cell r="B1180" t="str">
            <v>GN813</v>
          </cell>
          <cell r="C1180" t="str">
            <v>BI_GN813 - Grants Pass Lateral HP Reinforcenent</v>
          </cell>
          <cell r="D1180" t="str">
            <v>ER_3240</v>
          </cell>
          <cell r="E1180" t="str">
            <v>3240</v>
          </cell>
          <cell r="F1180" t="str">
            <v>ER_3240 - Grants Pass 8-In HP Reinforce Project</v>
          </cell>
          <cell r="G1180" t="str">
            <v>Regular Capital - Pre Business Case</v>
          </cell>
          <cell r="H1180" t="str">
            <v>No Subfunction</v>
          </cell>
          <cell r="I1180" t="str">
            <v>No Function</v>
          </cell>
          <cell r="J1180" t="str">
            <v>No Driver</v>
          </cell>
          <cell r="K1180" t="str">
            <v>SRV_GD</v>
          </cell>
          <cell r="L1180" t="str">
            <v>JUR_OR</v>
          </cell>
          <cell r="M1180" t="str">
            <v>Gas Distribution 374-387</v>
          </cell>
          <cell r="N1180" t="str">
            <v>True</v>
          </cell>
          <cell r="O1180" t="str">
            <v>Inactive</v>
          </cell>
          <cell r="P1180" t="str">
            <v>ORG_B51</v>
          </cell>
        </row>
        <row r="1181">
          <cell r="A1181" t="str">
            <v>BI_GN814</v>
          </cell>
          <cell r="B1181" t="str">
            <v>GN814</v>
          </cell>
          <cell r="C1181" t="str">
            <v>BI_GN814 - Oakland Bridge Bore &amp; Relocation, Oakland OR</v>
          </cell>
          <cell r="D1181" t="str">
            <v>ER_3257</v>
          </cell>
          <cell r="E1181" t="str">
            <v>3257</v>
          </cell>
          <cell r="F1181" t="str">
            <v>ER_3257 - Oakland Bridge Bore &amp; Relocation, Oakland OR</v>
          </cell>
          <cell r="G1181" t="str">
            <v>Gas Oakland Bridge HP Main Gas Project</v>
          </cell>
          <cell r="H1181" t="str">
            <v>Gas Subfunction</v>
          </cell>
          <cell r="I1181" t="str">
            <v>Gas</v>
          </cell>
          <cell r="J1181" t="str">
            <v>No Driver</v>
          </cell>
          <cell r="K1181" t="str">
            <v>SRV_GD</v>
          </cell>
          <cell r="L1181" t="str">
            <v>JUR_ID</v>
          </cell>
          <cell r="M1181" t="str">
            <v>Gas Distribution 374-387</v>
          </cell>
          <cell r="N1181" t="str">
            <v>True</v>
          </cell>
          <cell r="O1181" t="str">
            <v>Inactive</v>
          </cell>
          <cell r="P1181" t="str">
            <v>ORG_B51</v>
          </cell>
        </row>
        <row r="1182">
          <cell r="A1182" t="str">
            <v>BI_GN815</v>
          </cell>
          <cell r="B1182" t="str">
            <v>GN815</v>
          </cell>
          <cell r="C1182" t="str">
            <v>BI_GN815 - David Creek Relocation, Roseburg OR</v>
          </cell>
          <cell r="D1182" t="str">
            <v>ER_3258</v>
          </cell>
          <cell r="E1182" t="str">
            <v>3258</v>
          </cell>
          <cell r="F1182" t="str">
            <v>ER_3258 - Davis Creek Relocation, Roseburg OR</v>
          </cell>
          <cell r="G1182" t="str">
            <v>Regular Capital - Pre Business Case</v>
          </cell>
          <cell r="H1182" t="str">
            <v>No Subfunction</v>
          </cell>
          <cell r="I1182" t="str">
            <v>No Function</v>
          </cell>
          <cell r="J1182" t="str">
            <v>No Driver</v>
          </cell>
          <cell r="K1182" t="str">
            <v>SRV_GD</v>
          </cell>
          <cell r="L1182" t="str">
            <v>JUR_OR</v>
          </cell>
          <cell r="M1182" t="str">
            <v>Gas Distribution 374-387</v>
          </cell>
          <cell r="N1182" t="str">
            <v>True</v>
          </cell>
          <cell r="O1182" t="str">
            <v>Inactive</v>
          </cell>
          <cell r="P1182" t="str">
            <v>ORG_B51</v>
          </cell>
        </row>
        <row r="1183">
          <cell r="A1183" t="str">
            <v>BI_GN816</v>
          </cell>
          <cell r="B1183" t="str">
            <v>GN816</v>
          </cell>
          <cell r="C1183" t="str">
            <v>BI_GN816 - Reinforcement,Talent OR Gate Station &amp; Piping</v>
          </cell>
          <cell r="D1183" t="str">
            <v>ER_3242</v>
          </cell>
          <cell r="E1183" t="str">
            <v>3242</v>
          </cell>
          <cell r="F1183" t="str">
            <v>ER_3242 - Reinforce Talent OR Gate Station&amp;Piping</v>
          </cell>
          <cell r="G1183" t="str">
            <v>Regular Capital - Pre Business Case</v>
          </cell>
          <cell r="H1183" t="str">
            <v>No Subfunction</v>
          </cell>
          <cell r="I1183" t="str">
            <v>No Function</v>
          </cell>
          <cell r="J1183" t="str">
            <v>No Driver</v>
          </cell>
          <cell r="K1183" t="str">
            <v>SRV_GD</v>
          </cell>
          <cell r="L1183" t="str">
            <v>JUR_OR</v>
          </cell>
          <cell r="M1183" t="str">
            <v>Gas Distribution 374-387</v>
          </cell>
          <cell r="N1183" t="str">
            <v>True</v>
          </cell>
          <cell r="O1183" t="str">
            <v>Inactive</v>
          </cell>
          <cell r="P1183" t="str">
            <v>ORG_B51</v>
          </cell>
        </row>
        <row r="1184">
          <cell r="A1184" t="str">
            <v>BI_GN817</v>
          </cell>
          <cell r="B1184" t="str">
            <v>GN817</v>
          </cell>
          <cell r="C1184" t="str">
            <v>BI_GN817 - Rock Point Reg Station Gold Hill OR</v>
          </cell>
          <cell r="D1184" t="str">
            <v>ER_3259</v>
          </cell>
          <cell r="E1184" t="str">
            <v>3259</v>
          </cell>
          <cell r="F1184" t="str">
            <v>ER_3259 - Rock Point Reg Station Gold Hill OR</v>
          </cell>
          <cell r="G1184" t="str">
            <v>Regular Capital - Pre Business Case</v>
          </cell>
          <cell r="H1184" t="str">
            <v>No Subfunction</v>
          </cell>
          <cell r="I1184" t="str">
            <v>No Function</v>
          </cell>
          <cell r="J1184" t="str">
            <v>No Driver</v>
          </cell>
          <cell r="K1184" t="str">
            <v>SRV_GD</v>
          </cell>
          <cell r="L1184" t="str">
            <v>JUR_OR</v>
          </cell>
          <cell r="M1184" t="str">
            <v>Gas Distribution 374-387</v>
          </cell>
          <cell r="N1184" t="str">
            <v>True</v>
          </cell>
          <cell r="O1184" t="str">
            <v>Inactive</v>
          </cell>
          <cell r="P1184" t="str">
            <v>ORG_B51</v>
          </cell>
        </row>
        <row r="1185">
          <cell r="A1185" t="str">
            <v>BI_GN818</v>
          </cell>
          <cell r="B1185" t="str">
            <v>GN818</v>
          </cell>
          <cell r="C1185" t="str">
            <v>BI_GN818 - Reinforce, install pipe on Bridge #3602, Spok WA</v>
          </cell>
          <cell r="D1185" t="str">
            <v>ER_3260</v>
          </cell>
          <cell r="E1185" t="str">
            <v>3260</v>
          </cell>
          <cell r="F1185" t="str">
            <v>ER_3260 - Reinforce, install pipe on Bridge #3602, Spok WA</v>
          </cell>
          <cell r="G1185" t="str">
            <v>Regular Capital - Pre Business Case</v>
          </cell>
          <cell r="H1185" t="str">
            <v>No Subfunction</v>
          </cell>
          <cell r="I1185" t="str">
            <v>No Function</v>
          </cell>
          <cell r="J1185" t="str">
            <v>No Driver</v>
          </cell>
          <cell r="K1185" t="str">
            <v>SRV_GD</v>
          </cell>
          <cell r="L1185" t="str">
            <v>JUR_WA</v>
          </cell>
          <cell r="M1185" t="str">
            <v>Gas Distribution 374-387</v>
          </cell>
          <cell r="N1185" t="str">
            <v>True</v>
          </cell>
          <cell r="O1185" t="str">
            <v>Inactive</v>
          </cell>
          <cell r="P1185" t="str">
            <v>ORG_B51</v>
          </cell>
        </row>
        <row r="1186">
          <cell r="A1186" t="str">
            <v>BI_GN819</v>
          </cell>
          <cell r="B1186" t="str">
            <v>GN819</v>
          </cell>
          <cell r="C1186" t="str">
            <v>BI_GN819 - Brown Bridge Relocation Roseburg OR</v>
          </cell>
          <cell r="D1186" t="str">
            <v>ER_3261</v>
          </cell>
          <cell r="E1186" t="str">
            <v>3261</v>
          </cell>
          <cell r="F1186" t="str">
            <v>ER_3261 - Brown Bridge Relocation Roseburg OR</v>
          </cell>
          <cell r="G1186" t="str">
            <v>Regular Capital - Pre Business Case</v>
          </cell>
          <cell r="H1186" t="str">
            <v>No Subfunction</v>
          </cell>
          <cell r="I1186" t="str">
            <v>No Function</v>
          </cell>
          <cell r="J1186" t="str">
            <v>No Driver</v>
          </cell>
          <cell r="K1186" t="str">
            <v>SRV_GD</v>
          </cell>
          <cell r="L1186" t="str">
            <v>JUR_OR</v>
          </cell>
          <cell r="M1186" t="str">
            <v>Gas Distribution 374-387</v>
          </cell>
          <cell r="N1186" t="str">
            <v>True</v>
          </cell>
          <cell r="O1186" t="str">
            <v>Inactive</v>
          </cell>
          <cell r="P1186" t="str">
            <v>ORG_B51</v>
          </cell>
        </row>
        <row r="1187">
          <cell r="A1187" t="str">
            <v>BI_GN820</v>
          </cell>
          <cell r="B1187" t="str">
            <v>GN820</v>
          </cell>
          <cell r="C1187" t="str">
            <v>BI_GN820 - Reinforcement North Clarkston Distribution</v>
          </cell>
          <cell r="D1187" t="str">
            <v>ER_3262</v>
          </cell>
          <cell r="E1187" t="str">
            <v>3262</v>
          </cell>
          <cell r="F1187" t="str">
            <v>ER_3262 - Reinforcement North Clarkston Distribution</v>
          </cell>
          <cell r="G1187" t="str">
            <v>Regular Capital - Pre Business Case</v>
          </cell>
          <cell r="H1187" t="str">
            <v>No Subfunction</v>
          </cell>
          <cell r="I1187" t="str">
            <v>No Function</v>
          </cell>
          <cell r="J1187" t="str">
            <v>No Driver</v>
          </cell>
          <cell r="K1187" t="str">
            <v>SRV_GD</v>
          </cell>
          <cell r="L1187" t="str">
            <v>JUR_WA</v>
          </cell>
          <cell r="M1187" t="str">
            <v>Gas Distribution 374-387</v>
          </cell>
          <cell r="N1187" t="str">
            <v>True</v>
          </cell>
          <cell r="O1187" t="str">
            <v>Inactive</v>
          </cell>
          <cell r="P1187" t="str">
            <v>ORG_B51</v>
          </cell>
        </row>
        <row r="1188">
          <cell r="A1188" t="str">
            <v>BI_GN821</v>
          </cell>
          <cell r="B1188" t="str">
            <v>GN821</v>
          </cell>
          <cell r="C1188" t="str">
            <v>BI_GN821 - Reinforce, Upgd reg stn 15, separate HP, Spok, WA</v>
          </cell>
          <cell r="D1188" t="str">
            <v>ER_3263</v>
          </cell>
          <cell r="E1188" t="str">
            <v>3263</v>
          </cell>
          <cell r="F1188" t="str">
            <v>ER_3263 - Reinforce,Upgrd Reg Stn 15, Separate HP,SpokWA</v>
          </cell>
          <cell r="G1188" t="str">
            <v>Regular Capital - Pre Business Case</v>
          </cell>
          <cell r="H1188" t="str">
            <v>No Subfunction</v>
          </cell>
          <cell r="I1188" t="str">
            <v>No Function</v>
          </cell>
          <cell r="J1188" t="str">
            <v>No Driver</v>
          </cell>
          <cell r="K1188" t="str">
            <v>SRV_GD</v>
          </cell>
          <cell r="L1188" t="str">
            <v>JUR_WA</v>
          </cell>
          <cell r="M1188" t="str">
            <v>Gas Distribution 374-387</v>
          </cell>
          <cell r="N1188" t="str">
            <v>True</v>
          </cell>
          <cell r="O1188" t="str">
            <v>Inactive</v>
          </cell>
          <cell r="P1188" t="str">
            <v>ORG_B51</v>
          </cell>
        </row>
        <row r="1189">
          <cell r="A1189" t="str">
            <v>BI_GN822</v>
          </cell>
          <cell r="B1189" t="str">
            <v>GN822</v>
          </cell>
          <cell r="C1189" t="str">
            <v>BI_GN822 - Reinforcement,Appleway to Henry, Spok Vly,WA</v>
          </cell>
          <cell r="D1189" t="str">
            <v>ER_3264</v>
          </cell>
          <cell r="E1189" t="str">
            <v>3264</v>
          </cell>
          <cell r="F1189" t="str">
            <v>ER_3264 - Reinforcement,Appleway to Henry, SpokVly, WA</v>
          </cell>
          <cell r="G1189" t="str">
            <v>Regular Capital - Pre Business Case</v>
          </cell>
          <cell r="H1189" t="str">
            <v>No Subfunction</v>
          </cell>
          <cell r="I1189" t="str">
            <v>No Function</v>
          </cell>
          <cell r="J1189" t="str">
            <v>No Driver</v>
          </cell>
          <cell r="K1189" t="str">
            <v>SRV_GD</v>
          </cell>
          <cell r="L1189" t="str">
            <v>JUR_WA</v>
          </cell>
          <cell r="M1189" t="str">
            <v>Gas Distribution 374-387</v>
          </cell>
          <cell r="N1189" t="str">
            <v>True</v>
          </cell>
          <cell r="O1189" t="str">
            <v>Inactive</v>
          </cell>
          <cell r="P1189" t="str">
            <v>ORG_B51</v>
          </cell>
        </row>
        <row r="1190">
          <cell r="A1190" t="str">
            <v>BI_GN823</v>
          </cell>
          <cell r="B1190" t="str">
            <v>GN823</v>
          </cell>
          <cell r="C1190" t="str">
            <v>BI_GN823 - NSC Greene St HP Gas Main</v>
          </cell>
          <cell r="D1190" t="str">
            <v>ER_3304</v>
          </cell>
          <cell r="E1190" t="str">
            <v>3304</v>
          </cell>
          <cell r="F1190" t="str">
            <v>ER_3304 - NSC Greene St HP Gas Main</v>
          </cell>
          <cell r="G1190" t="str">
            <v>Gas N-S Corridor Greene St HP Main Project</v>
          </cell>
          <cell r="H1190" t="str">
            <v>Gas Subfunction</v>
          </cell>
          <cell r="I1190" t="str">
            <v>Gas</v>
          </cell>
          <cell r="J1190" t="str">
            <v>Mandatory &amp; Compliance</v>
          </cell>
          <cell r="K1190" t="str">
            <v>SRV_GD</v>
          </cell>
          <cell r="L1190" t="str">
            <v>JUR_WA</v>
          </cell>
          <cell r="M1190" t="str">
            <v>Gas Distribution 374-387</v>
          </cell>
          <cell r="N1190" t="str">
            <v>True</v>
          </cell>
          <cell r="O1190" t="str">
            <v>Active</v>
          </cell>
          <cell r="P1190" t="str">
            <v>ORG_B51</v>
          </cell>
        </row>
        <row r="1191">
          <cell r="A1191" t="str">
            <v>BI_GN824</v>
          </cell>
          <cell r="B1191" t="str">
            <v>GN824</v>
          </cell>
          <cell r="C1191" t="str">
            <v>BI_GN824 - Gas Warden HP Reinforcement</v>
          </cell>
          <cell r="D1191" t="str">
            <v>ER_3308</v>
          </cell>
          <cell r="E1191" t="str">
            <v>3308</v>
          </cell>
          <cell r="F1191" t="str">
            <v>ER_3308 - Gas Warden HP Reinforcement</v>
          </cell>
          <cell r="G1191" t="str">
            <v>Gas Warden HP Reinforcement</v>
          </cell>
          <cell r="H1191" t="str">
            <v>Gas Subfunction</v>
          </cell>
          <cell r="I1191" t="str">
            <v>Gas</v>
          </cell>
          <cell r="J1191" t="str">
            <v>Performance &amp; Capacity</v>
          </cell>
          <cell r="K1191" t="str">
            <v>SRV_GD</v>
          </cell>
          <cell r="L1191" t="str">
            <v>JUR_WA</v>
          </cell>
          <cell r="M1191" t="str">
            <v>Gas Distribution 374-387</v>
          </cell>
          <cell r="N1191" t="str">
            <v>True</v>
          </cell>
          <cell r="O1191" t="str">
            <v>Active</v>
          </cell>
          <cell r="P1191" t="str">
            <v>ORG_B51</v>
          </cell>
        </row>
        <row r="1192">
          <cell r="A1192" t="str">
            <v>BI_GN825</v>
          </cell>
          <cell r="B1192" t="str">
            <v>GN825</v>
          </cell>
          <cell r="C1192" t="str">
            <v>BI_GN825 - Gas Schweitzer Mtn Rd HP Reinforcement</v>
          </cell>
          <cell r="D1192" t="str">
            <v>ER_3310</v>
          </cell>
          <cell r="E1192" t="str">
            <v>3310</v>
          </cell>
          <cell r="F1192" t="str">
            <v>ER_3310 - Gas Schweitzer Mtn Rd HP Reinforcement</v>
          </cell>
          <cell r="G1192" t="str">
            <v>Gas Schweitzer Mtn Rd HP Reinforcement</v>
          </cell>
          <cell r="H1192" t="str">
            <v>Gas Subfunction</v>
          </cell>
          <cell r="I1192" t="str">
            <v>Gas</v>
          </cell>
          <cell r="J1192" t="str">
            <v>Performance &amp; Capacity</v>
          </cell>
          <cell r="K1192" t="str">
            <v>SRV_GD</v>
          </cell>
          <cell r="L1192" t="str">
            <v>JUR_ID</v>
          </cell>
          <cell r="M1192" t="str">
            <v>Gas Distribution 374-387</v>
          </cell>
          <cell r="N1192" t="str">
            <v>True</v>
          </cell>
          <cell r="O1192" t="str">
            <v>Active</v>
          </cell>
          <cell r="P1192" t="str">
            <v>ORG_B51</v>
          </cell>
        </row>
        <row r="1193">
          <cell r="A1193" t="str">
            <v>BI_GN900</v>
          </cell>
          <cell r="B1193" t="str">
            <v>GN900</v>
          </cell>
          <cell r="C1193" t="str">
            <v>BI_GN900 - Gas Airway Heights HP Reinforcement</v>
          </cell>
          <cell r="D1193" t="str">
            <v>ER_3312</v>
          </cell>
          <cell r="E1193" t="str">
            <v>3312</v>
          </cell>
          <cell r="F1193" t="str">
            <v>ER_3312 - Gas Airway Heights HP Reinforcement</v>
          </cell>
          <cell r="G1193" t="str">
            <v>Gas Airway Heights HP Reinforcement</v>
          </cell>
          <cell r="H1193" t="str">
            <v>Gas Subfunction</v>
          </cell>
          <cell r="I1193" t="str">
            <v>Gas</v>
          </cell>
          <cell r="J1193" t="str">
            <v>Performance &amp; Capacity</v>
          </cell>
          <cell r="K1193" t="str">
            <v>SRV_GD</v>
          </cell>
          <cell r="L1193" t="str">
            <v>JUR_WA</v>
          </cell>
          <cell r="M1193" t="str">
            <v>Gas Distribution 374-387</v>
          </cell>
          <cell r="N1193" t="str">
            <v>True</v>
          </cell>
          <cell r="O1193" t="str">
            <v>Active</v>
          </cell>
          <cell r="P1193" t="str">
            <v>ORG_B51</v>
          </cell>
        </row>
        <row r="1194">
          <cell r="A1194" t="str">
            <v>BI_GN901</v>
          </cell>
          <cell r="B1194" t="str">
            <v>GN901</v>
          </cell>
          <cell r="C1194" t="str">
            <v>BI_GN901 - Relocation-Rocky Point Bridge-Hwy234-Gold Hill OR</v>
          </cell>
          <cell r="D1194" t="str">
            <v>ER_3256</v>
          </cell>
          <cell r="E1194" t="str">
            <v>3256</v>
          </cell>
          <cell r="F1194" t="str">
            <v>ER_3256 - Relocation-Rocky Point Bridge-Hwy 234-Gold Hill OR</v>
          </cell>
          <cell r="G1194" t="str">
            <v>Regular Capital - Pre Business Case</v>
          </cell>
          <cell r="H1194" t="str">
            <v>No Subfunction</v>
          </cell>
          <cell r="I1194" t="str">
            <v>No Function</v>
          </cell>
          <cell r="J1194" t="str">
            <v>No Driver</v>
          </cell>
          <cell r="K1194" t="str">
            <v>SRV_GD</v>
          </cell>
          <cell r="L1194" t="str">
            <v>JUR_OR</v>
          </cell>
          <cell r="M1194" t="str">
            <v>Gas Distribution 374-387</v>
          </cell>
          <cell r="N1194" t="str">
            <v>True</v>
          </cell>
          <cell r="O1194" t="str">
            <v>Inactive</v>
          </cell>
          <cell r="P1194" t="str">
            <v>ORG_B51</v>
          </cell>
        </row>
        <row r="1195">
          <cell r="A1195" t="str">
            <v>BI_GN902</v>
          </cell>
          <cell r="B1195" t="str">
            <v>GN902</v>
          </cell>
          <cell r="C1195" t="str">
            <v>BI_GN902 - Replace Gas ERs w/ Batteries &gt; 10 yrs.</v>
          </cell>
          <cell r="D1195" t="str">
            <v>ER_3265</v>
          </cell>
          <cell r="E1195" t="str">
            <v>3265</v>
          </cell>
          <cell r="F1195" t="str">
            <v>ER_3265 - Replace Gas ERTs w/ Batteries &gt;10 yrs</v>
          </cell>
          <cell r="G1195" t="str">
            <v>Gas ERT Replacement Program</v>
          </cell>
          <cell r="H1195" t="str">
            <v>Gas Subfunction</v>
          </cell>
          <cell r="I1195" t="str">
            <v>Gas</v>
          </cell>
          <cell r="J1195" t="str">
            <v>Asset Condition</v>
          </cell>
          <cell r="K1195" t="str">
            <v>SRV_GD</v>
          </cell>
          <cell r="L1195" t="str">
            <v>JUR_OR</v>
          </cell>
          <cell r="M1195" t="str">
            <v>Gas Distribution 374-387</v>
          </cell>
          <cell r="N1195" t="str">
            <v>False</v>
          </cell>
          <cell r="O1195" t="str">
            <v>Inactive</v>
          </cell>
          <cell r="P1195" t="str">
            <v>ORG_B51</v>
          </cell>
        </row>
        <row r="1196">
          <cell r="A1196" t="str">
            <v>BI_GN903</v>
          </cell>
          <cell r="B1196" t="str">
            <v>GN903</v>
          </cell>
          <cell r="C1196" t="str">
            <v>BI_GN903 - Relocate, 5-Mile betwn Elgin &amp; Cascade Rd, Spok</v>
          </cell>
          <cell r="D1196" t="str">
            <v>ER_3266</v>
          </cell>
          <cell r="E1196" t="str">
            <v>3266</v>
          </cell>
          <cell r="F1196" t="str">
            <v>ER_3266 - Relocate, 5-Mile between Elgin &amp; Cascade, Spok</v>
          </cell>
          <cell r="G1196" t="str">
            <v>Regular Capital - Pre Business Case</v>
          </cell>
          <cell r="H1196" t="str">
            <v>No Subfunction</v>
          </cell>
          <cell r="I1196" t="str">
            <v>No Function</v>
          </cell>
          <cell r="J1196" t="str">
            <v>No Driver</v>
          </cell>
          <cell r="K1196" t="str">
            <v>SRV_GD</v>
          </cell>
          <cell r="L1196" t="str">
            <v>JUR_WA</v>
          </cell>
          <cell r="M1196" t="str">
            <v>Gas Distribution 374-387</v>
          </cell>
          <cell r="N1196" t="str">
            <v>True</v>
          </cell>
          <cell r="O1196" t="str">
            <v>Inactive</v>
          </cell>
          <cell r="P1196" t="str">
            <v>ORG_B51</v>
          </cell>
        </row>
        <row r="1197">
          <cell r="A1197" t="str">
            <v>BI_GN904</v>
          </cell>
          <cell r="B1197" t="str">
            <v>GN904</v>
          </cell>
          <cell r="C1197" t="str">
            <v>BI_GN904 - Rebuild Winston Gate Station, Roseburg OR</v>
          </cell>
          <cell r="D1197" t="str">
            <v>ER_3267</v>
          </cell>
          <cell r="E1197" t="str">
            <v>3267</v>
          </cell>
          <cell r="F1197" t="str">
            <v>ER_3267 - Rebuild Winston Gate Station, Roseburg OR</v>
          </cell>
          <cell r="G1197" t="str">
            <v>Regular Capital - Pre Business Case</v>
          </cell>
          <cell r="H1197" t="str">
            <v>No Subfunction</v>
          </cell>
          <cell r="I1197" t="str">
            <v>No Function</v>
          </cell>
          <cell r="J1197" t="str">
            <v>No Driver</v>
          </cell>
          <cell r="K1197" t="str">
            <v>SRV_GD</v>
          </cell>
          <cell r="L1197" t="str">
            <v>JUR_OR</v>
          </cell>
          <cell r="M1197" t="str">
            <v>Gas Distribution 374-387</v>
          </cell>
          <cell r="N1197" t="str">
            <v>True</v>
          </cell>
          <cell r="O1197" t="str">
            <v>Inactive</v>
          </cell>
          <cell r="P1197" t="str">
            <v>ORG_B51</v>
          </cell>
        </row>
        <row r="1198">
          <cell r="A1198" t="str">
            <v>BI_GN905</v>
          </cell>
          <cell r="B1198" t="str">
            <v>GN905</v>
          </cell>
          <cell r="C1198" t="str">
            <v>BI_GN905 - Reinforcement Appleway Bridge Crossing Lib Lk WA</v>
          </cell>
          <cell r="D1198" t="str">
            <v>ER_3268</v>
          </cell>
          <cell r="E1198" t="str">
            <v>3268</v>
          </cell>
          <cell r="F1198" t="str">
            <v>ER_3268 - Reinforcement Appleway Bridge Crossing, Lib Lk, WA</v>
          </cell>
          <cell r="G1198" t="str">
            <v>Gas Reinforcement Program</v>
          </cell>
          <cell r="H1198" t="str">
            <v>Gas Subfunction</v>
          </cell>
          <cell r="I1198" t="str">
            <v>Gas</v>
          </cell>
          <cell r="J1198" t="str">
            <v>Performance &amp; Capacity</v>
          </cell>
          <cell r="K1198" t="str">
            <v>SRV_GD</v>
          </cell>
          <cell r="L1198" t="str">
            <v>JUR_WA</v>
          </cell>
          <cell r="M1198" t="str">
            <v>Gas Distribution 374-387</v>
          </cell>
          <cell r="N1198" t="str">
            <v>True</v>
          </cell>
          <cell r="O1198" t="str">
            <v>Inactive</v>
          </cell>
          <cell r="P1198" t="str">
            <v>ORG_B51</v>
          </cell>
        </row>
        <row r="1199">
          <cell r="A1199" t="str">
            <v>BI_GN906</v>
          </cell>
          <cell r="B1199" t="str">
            <v>GN906</v>
          </cell>
          <cell r="C1199" t="str">
            <v>BI_GN906 - Reinforcement North Clarkston HP Main and Reg</v>
          </cell>
          <cell r="D1199" t="str">
            <v>ER_3269</v>
          </cell>
          <cell r="E1199" t="str">
            <v>3269</v>
          </cell>
          <cell r="F1199" t="str">
            <v>ER_3269 - Reinforcement North Clarkston HP Main &amp; Reg</v>
          </cell>
          <cell r="G1199" t="str">
            <v>Regular Capital - Pre Business Case</v>
          </cell>
          <cell r="H1199" t="str">
            <v>No Subfunction</v>
          </cell>
          <cell r="I1199" t="str">
            <v>No Function</v>
          </cell>
          <cell r="J1199" t="str">
            <v>No Driver</v>
          </cell>
          <cell r="K1199" t="str">
            <v>SRV_GD</v>
          </cell>
          <cell r="L1199" t="str">
            <v>JUR_WA</v>
          </cell>
          <cell r="M1199" t="str">
            <v>Gas Distribution 374-387</v>
          </cell>
          <cell r="N1199" t="str">
            <v>True</v>
          </cell>
          <cell r="O1199" t="str">
            <v>Inactive</v>
          </cell>
          <cell r="P1199" t="str">
            <v>ORG_B51</v>
          </cell>
        </row>
        <row r="1200">
          <cell r="A1200" t="str">
            <v>BI_GN907</v>
          </cell>
          <cell r="B1200" t="str">
            <v>GN907</v>
          </cell>
          <cell r="C1200" t="str">
            <v>BI_GN907 - Reinforcement-IP Main Southeast Coeur D'Alene, ID</v>
          </cell>
          <cell r="D1200" t="str">
            <v>ER_3270</v>
          </cell>
          <cell r="E1200" t="str">
            <v>3270</v>
          </cell>
          <cell r="F1200" t="str">
            <v>ER_3270 - Reinforcement -IP Main Southeast Coeur d'Alene ID</v>
          </cell>
          <cell r="G1200" t="str">
            <v>Regular Capital - Pre Business Case</v>
          </cell>
          <cell r="H1200" t="str">
            <v>No Subfunction</v>
          </cell>
          <cell r="I1200" t="str">
            <v>No Function</v>
          </cell>
          <cell r="J1200" t="str">
            <v>No Driver</v>
          </cell>
          <cell r="K1200" t="str">
            <v>SRV_GD</v>
          </cell>
          <cell r="L1200" t="str">
            <v>JUR_ID</v>
          </cell>
          <cell r="M1200" t="str">
            <v>Gas Distribution 374-387</v>
          </cell>
          <cell r="N1200" t="str">
            <v>False</v>
          </cell>
          <cell r="O1200" t="str">
            <v>Inactive</v>
          </cell>
          <cell r="P1200" t="str">
            <v>ORG_B51</v>
          </cell>
        </row>
        <row r="1201">
          <cell r="A1201" t="str">
            <v>BI_GN908</v>
          </cell>
          <cell r="B1201" t="str">
            <v>GN908</v>
          </cell>
          <cell r="C1201" t="str">
            <v>BI_GN908 - Rebuild - Reg Station #203 (Schweitzer), Sandpoint ID</v>
          </cell>
          <cell r="D1201" t="str">
            <v>ER_3271</v>
          </cell>
          <cell r="E1201" t="str">
            <v>3271</v>
          </cell>
          <cell r="F1201" t="str">
            <v>ER_3271 - Rebuild-Reg Station #203(Schweitzer),Sandpoint ID</v>
          </cell>
          <cell r="G1201" t="str">
            <v>Regular Capital - Pre Business Case</v>
          </cell>
          <cell r="H1201" t="str">
            <v>No Subfunction</v>
          </cell>
          <cell r="I1201" t="str">
            <v>No Function</v>
          </cell>
          <cell r="J1201" t="str">
            <v>No Driver</v>
          </cell>
          <cell r="K1201" t="str">
            <v>SRV_GD</v>
          </cell>
          <cell r="L1201" t="str">
            <v>JUR_ID</v>
          </cell>
          <cell r="M1201" t="str">
            <v>Gas Distribution 374-387</v>
          </cell>
          <cell r="N1201" t="str">
            <v>True</v>
          </cell>
          <cell r="O1201" t="str">
            <v>Inactive</v>
          </cell>
          <cell r="P1201" t="str">
            <v>ORG_B51</v>
          </cell>
        </row>
        <row r="1202">
          <cell r="A1202" t="str">
            <v>BI_GN910</v>
          </cell>
          <cell r="B1202" t="str">
            <v>GN910</v>
          </cell>
          <cell r="C1202" t="str">
            <v>BI_GN910 - Relocation - I-5 Bore @Barnet Rd., Medford OR</v>
          </cell>
          <cell r="D1202" t="str">
            <v>ER_3272</v>
          </cell>
          <cell r="E1202" t="str">
            <v>3272</v>
          </cell>
          <cell r="F1202" t="str">
            <v>ER_3272 - Relocation-I-5 Bore @ Barnet Rd., Medford OR</v>
          </cell>
          <cell r="G1202" t="str">
            <v>Regular Capital - Pre Business Case</v>
          </cell>
          <cell r="H1202" t="str">
            <v>No Subfunction</v>
          </cell>
          <cell r="I1202" t="str">
            <v>No Function</v>
          </cell>
          <cell r="J1202" t="str">
            <v>No Driver</v>
          </cell>
          <cell r="K1202" t="str">
            <v>SRV_GD</v>
          </cell>
          <cell r="L1202" t="str">
            <v>JUR_OR</v>
          </cell>
          <cell r="M1202" t="str">
            <v>Gas Distribution 374-387</v>
          </cell>
          <cell r="N1202" t="str">
            <v>True</v>
          </cell>
          <cell r="O1202" t="str">
            <v>Inactive</v>
          </cell>
          <cell r="P1202" t="str">
            <v>ORG_B51</v>
          </cell>
        </row>
        <row r="1203">
          <cell r="A1203" t="str">
            <v>BI_GN911</v>
          </cell>
          <cell r="B1203" t="str">
            <v>GN911</v>
          </cell>
          <cell r="C1203" t="str">
            <v>BI_GN911 - Relocate-Peak Plant Reg Stn &amp; HP Pipe, IMP,Medford</v>
          </cell>
          <cell r="D1203" t="str">
            <v>ER_3278</v>
          </cell>
          <cell r="E1203" t="str">
            <v>3278</v>
          </cell>
          <cell r="F1203" t="str">
            <v>ER_3278 - Relocate-Peak Plant Reg Stn &amp; HP Pipe, IMP,Medford</v>
          </cell>
          <cell r="G1203" t="str">
            <v>Regular Capital - Pre Business Case</v>
          </cell>
          <cell r="H1203" t="str">
            <v>No Subfunction</v>
          </cell>
          <cell r="I1203" t="str">
            <v>No Function</v>
          </cell>
          <cell r="J1203" t="str">
            <v>No Driver</v>
          </cell>
          <cell r="K1203" t="str">
            <v>SRV_GD</v>
          </cell>
          <cell r="L1203" t="str">
            <v>JUR_OR</v>
          </cell>
          <cell r="M1203" t="str">
            <v>Gas Distribution 374-387</v>
          </cell>
          <cell r="N1203" t="str">
            <v>True</v>
          </cell>
          <cell r="O1203" t="str">
            <v>Inactive</v>
          </cell>
          <cell r="P1203" t="str">
            <v>ORG_B51</v>
          </cell>
        </row>
        <row r="1204">
          <cell r="A1204" t="str">
            <v>BI_GN912</v>
          </cell>
          <cell r="B1204" t="str">
            <v>GN912</v>
          </cell>
          <cell r="C1204" t="str">
            <v>BI_GN912 - Relocation East Jones Creek HP Offset</v>
          </cell>
          <cell r="D1204" t="str">
            <v>ER_3280</v>
          </cell>
          <cell r="E1204" t="str">
            <v>3280</v>
          </cell>
          <cell r="F1204" t="str">
            <v>ER_3280 - Relocation - East Jones Creek HP Offset</v>
          </cell>
          <cell r="G1204" t="str">
            <v>Regular Capital - Pre Business Case</v>
          </cell>
          <cell r="H1204" t="str">
            <v>No Subfunction</v>
          </cell>
          <cell r="I1204" t="str">
            <v>No Function</v>
          </cell>
          <cell r="J1204" t="str">
            <v>No Driver</v>
          </cell>
          <cell r="K1204" t="str">
            <v>SRV_GD</v>
          </cell>
          <cell r="L1204" t="str">
            <v>JUR_OR</v>
          </cell>
          <cell r="M1204" t="str">
            <v>Gas Distribution 374-387</v>
          </cell>
          <cell r="N1204" t="str">
            <v>True</v>
          </cell>
          <cell r="O1204" t="str">
            <v>Inactive</v>
          </cell>
          <cell r="P1204" t="str">
            <v>ORG_B51</v>
          </cell>
        </row>
        <row r="1205">
          <cell r="A1205" t="str">
            <v>BI_GN913</v>
          </cell>
          <cell r="B1205" t="str">
            <v>GN913</v>
          </cell>
          <cell r="C1205" t="str">
            <v>BI_GN913 - Reinforcement -IP Main Southeast CDA</v>
          </cell>
          <cell r="D1205" t="str">
            <v>ER_3281</v>
          </cell>
          <cell r="E1205" t="str">
            <v>3281</v>
          </cell>
          <cell r="F1205" t="str">
            <v>ER_3281 - Reinforcement-15th to Hayden View, CDA</v>
          </cell>
          <cell r="G1205" t="str">
            <v>Regular Capital - Pre Business Case</v>
          </cell>
          <cell r="H1205" t="str">
            <v>No Subfunction</v>
          </cell>
          <cell r="I1205" t="str">
            <v>No Function</v>
          </cell>
          <cell r="J1205" t="str">
            <v>No Driver</v>
          </cell>
          <cell r="K1205" t="str">
            <v>SRV_GD</v>
          </cell>
          <cell r="L1205" t="str">
            <v>JUR_ID</v>
          </cell>
          <cell r="M1205" t="str">
            <v>Gas Distribution 374-387</v>
          </cell>
          <cell r="N1205" t="str">
            <v>True</v>
          </cell>
          <cell r="O1205" t="str">
            <v>Inactive</v>
          </cell>
          <cell r="P1205" t="str">
            <v>ORG_B51</v>
          </cell>
        </row>
        <row r="1206">
          <cell r="A1206" t="str">
            <v>BI_GN914</v>
          </cell>
          <cell r="B1206" t="str">
            <v>GN914</v>
          </cell>
          <cell r="C1206" t="str">
            <v>BI_GN914 - Relocation-I-5 &amp; Del Rio IP Main &amp; Reg Stn, Roseburg OR</v>
          </cell>
          <cell r="D1206" t="str">
            <v>ER_3282</v>
          </cell>
          <cell r="E1206" t="str">
            <v>3282</v>
          </cell>
          <cell r="F1206" t="str">
            <v>ER_3282 - Relocation-I-5 &amp; Del Rio IP Main &amp; Reg Stn,Roseberg, OR</v>
          </cell>
          <cell r="G1206" t="str">
            <v>Regular Capital - Pre Business Case</v>
          </cell>
          <cell r="H1206" t="str">
            <v>No Subfunction</v>
          </cell>
          <cell r="I1206" t="str">
            <v>No Function</v>
          </cell>
          <cell r="J1206" t="str">
            <v>No Driver</v>
          </cell>
          <cell r="K1206" t="str">
            <v>SRV_GD</v>
          </cell>
          <cell r="L1206" t="str">
            <v>JUR_OR</v>
          </cell>
          <cell r="M1206" t="str">
            <v>Gas Distribution 374-387</v>
          </cell>
          <cell r="N1206" t="str">
            <v>True</v>
          </cell>
          <cell r="O1206" t="str">
            <v>Inactive</v>
          </cell>
          <cell r="P1206" t="str">
            <v>ORG_B51</v>
          </cell>
        </row>
        <row r="1207">
          <cell r="A1207" t="str">
            <v>BI_GN915</v>
          </cell>
          <cell r="B1207" t="str">
            <v>GN915</v>
          </cell>
          <cell r="C1207" t="str">
            <v>BI_GN915 - Relocation-Spokane Valley Mall, Spokane, WA</v>
          </cell>
          <cell r="D1207" t="str">
            <v>ER_3283</v>
          </cell>
          <cell r="E1207" t="str">
            <v>3283</v>
          </cell>
          <cell r="F1207" t="str">
            <v>ER_3283 - Relocation - Spokane Valley Mall, Spokane WA</v>
          </cell>
          <cell r="G1207" t="str">
            <v>Regular Capital - Pre Business Case</v>
          </cell>
          <cell r="H1207" t="str">
            <v>No Subfunction</v>
          </cell>
          <cell r="I1207" t="str">
            <v>No Function</v>
          </cell>
          <cell r="J1207" t="str">
            <v>No Driver</v>
          </cell>
          <cell r="K1207" t="str">
            <v>SRV_GD</v>
          </cell>
          <cell r="L1207" t="str">
            <v>JUR_WA</v>
          </cell>
          <cell r="M1207" t="str">
            <v>Gas Distribution 374-387</v>
          </cell>
          <cell r="N1207" t="str">
            <v>True</v>
          </cell>
          <cell r="O1207" t="str">
            <v>Inactive</v>
          </cell>
          <cell r="P1207" t="str">
            <v>ORG_B51</v>
          </cell>
        </row>
        <row r="1208">
          <cell r="A1208" t="str">
            <v>BI_GN916</v>
          </cell>
          <cell r="B1208" t="str">
            <v>GN916</v>
          </cell>
          <cell r="C1208" t="str">
            <v>BI_GN916 - Reinforcement-Suncrest area along Swenson Rd., Spokane WA</v>
          </cell>
          <cell r="D1208" t="str">
            <v>ER_3284</v>
          </cell>
          <cell r="E1208" t="str">
            <v>3284</v>
          </cell>
          <cell r="F1208" t="str">
            <v>ER_3284 - Reinforcement- Suncrest area along Swenson Rd,Spok</v>
          </cell>
          <cell r="G1208" t="str">
            <v>Regular Capital - Pre Business Case</v>
          </cell>
          <cell r="H1208" t="str">
            <v>No Subfunction</v>
          </cell>
          <cell r="I1208" t="str">
            <v>No Function</v>
          </cell>
          <cell r="J1208" t="str">
            <v>No Driver</v>
          </cell>
          <cell r="K1208" t="str">
            <v>SRV_GD</v>
          </cell>
          <cell r="L1208" t="str">
            <v>JUR_WA</v>
          </cell>
          <cell r="M1208" t="str">
            <v>Gas Distribution 374-387</v>
          </cell>
          <cell r="N1208" t="str">
            <v>True</v>
          </cell>
          <cell r="O1208" t="str">
            <v>Inactive</v>
          </cell>
          <cell r="P1208" t="str">
            <v>ORG_B51</v>
          </cell>
        </row>
        <row r="1209">
          <cell r="A1209" t="str">
            <v>BI_GN917</v>
          </cell>
          <cell r="B1209" t="str">
            <v>GN917</v>
          </cell>
          <cell r="C1209" t="str">
            <v>BI_GN917 - Reinforcement-Barker Rd betwn 21st &amp; 32nd, Spk Val</v>
          </cell>
          <cell r="D1209" t="str">
            <v>ER_3285</v>
          </cell>
          <cell r="E1209" t="str">
            <v>3285</v>
          </cell>
          <cell r="F1209" t="str">
            <v>ER_3285 - Reinforcement-Barker Rd btwn 21st &amp; 32nd, Spk, WA</v>
          </cell>
          <cell r="G1209" t="str">
            <v>Regular Capital - Pre Business Case</v>
          </cell>
          <cell r="H1209" t="str">
            <v>No Subfunction</v>
          </cell>
          <cell r="I1209" t="str">
            <v>No Function</v>
          </cell>
          <cell r="J1209" t="str">
            <v>No Driver</v>
          </cell>
          <cell r="K1209" t="str">
            <v>SRV_GD</v>
          </cell>
          <cell r="L1209" t="str">
            <v>JUR_WA</v>
          </cell>
          <cell r="M1209" t="str">
            <v>Gas Distribution 374-387</v>
          </cell>
          <cell r="N1209" t="str">
            <v>True</v>
          </cell>
          <cell r="O1209" t="str">
            <v>Inactive</v>
          </cell>
          <cell r="P1209" t="str">
            <v>ORG_B51</v>
          </cell>
        </row>
        <row r="1210">
          <cell r="A1210" t="str">
            <v>BI_GN918</v>
          </cell>
          <cell r="B1210" t="str">
            <v>GN918</v>
          </cell>
          <cell r="C1210" t="str">
            <v>BI_GN918 - Reinforcement-4th&amp;Evergreen-Creech Greenhse,SpkVal</v>
          </cell>
          <cell r="D1210" t="str">
            <v>ER_3286</v>
          </cell>
          <cell r="E1210" t="str">
            <v>3286</v>
          </cell>
          <cell r="F1210" t="str">
            <v>ER_3286 - Reinforcement-4th&amp;Evergreen-Creech Greenhse,SpkVal</v>
          </cell>
          <cell r="G1210" t="str">
            <v>Regular Capital - Pre Business Case</v>
          </cell>
          <cell r="H1210" t="str">
            <v>No Subfunction</v>
          </cell>
          <cell r="I1210" t="str">
            <v>No Function</v>
          </cell>
          <cell r="J1210" t="str">
            <v>No Driver</v>
          </cell>
          <cell r="K1210" t="str">
            <v>SRV_GD</v>
          </cell>
          <cell r="L1210" t="str">
            <v>JUR_WA</v>
          </cell>
          <cell r="M1210" t="str">
            <v>Gas Distribution 374-387</v>
          </cell>
          <cell r="N1210" t="str">
            <v>True</v>
          </cell>
          <cell r="O1210" t="str">
            <v>Inactive</v>
          </cell>
          <cell r="P1210" t="str">
            <v>ORG_B51</v>
          </cell>
        </row>
        <row r="1211">
          <cell r="A1211" t="str">
            <v>BI_GN919</v>
          </cell>
          <cell r="B1211" t="str">
            <v>GN919</v>
          </cell>
          <cell r="C1211" t="str">
            <v>BI_GN919 - Relocation - N. Ross Ln., Medford OR</v>
          </cell>
          <cell r="D1211" t="str">
            <v>ER_3287</v>
          </cell>
          <cell r="E1211" t="str">
            <v>3287</v>
          </cell>
          <cell r="F1211" t="str">
            <v>ER_3287 - Relocation - N Ross Ln, Medford OR</v>
          </cell>
          <cell r="G1211" t="str">
            <v>Regular Capital - Pre Business Case</v>
          </cell>
          <cell r="H1211" t="str">
            <v>No Subfunction</v>
          </cell>
          <cell r="I1211" t="str">
            <v>No Function</v>
          </cell>
          <cell r="J1211" t="str">
            <v>No Driver</v>
          </cell>
          <cell r="K1211" t="str">
            <v>SRV_GD</v>
          </cell>
          <cell r="L1211" t="str">
            <v>JUR_OR</v>
          </cell>
          <cell r="M1211" t="str">
            <v>Gas Distribution 374-387</v>
          </cell>
          <cell r="N1211" t="str">
            <v>True</v>
          </cell>
          <cell r="O1211" t="str">
            <v>Inactive</v>
          </cell>
          <cell r="P1211" t="str">
            <v>ORG_B51</v>
          </cell>
        </row>
        <row r="1212">
          <cell r="A1212" t="str">
            <v>BI_GN920</v>
          </cell>
          <cell r="B1212" t="str">
            <v>GN920</v>
          </cell>
          <cell r="C1212" t="str">
            <v>BI_GN920 - Construct Corrector and Telemetry Test Bench</v>
          </cell>
          <cell r="D1212" t="str">
            <v>ER_3288</v>
          </cell>
          <cell r="E1212" t="str">
            <v>3288</v>
          </cell>
          <cell r="F1212" t="str">
            <v>ER_3288 - Construct Corrector and Telemetry Test Bench</v>
          </cell>
          <cell r="G1212" t="str">
            <v>Regular Capital - Pre Business Case</v>
          </cell>
          <cell r="H1212" t="str">
            <v>No Subfunction</v>
          </cell>
          <cell r="I1212" t="str">
            <v>No Function</v>
          </cell>
          <cell r="J1212" t="str">
            <v>No Driver</v>
          </cell>
          <cell r="K1212" t="str">
            <v>SRV_GD</v>
          </cell>
          <cell r="L1212" t="str">
            <v>JUR_AA</v>
          </cell>
          <cell r="M1212" t="str">
            <v>Gas Distribution 374-387</v>
          </cell>
          <cell r="N1212" t="str">
            <v>False</v>
          </cell>
          <cell r="O1212" t="str">
            <v>Inactive</v>
          </cell>
          <cell r="P1212" t="str">
            <v>ORG_B51</v>
          </cell>
        </row>
        <row r="1213">
          <cell r="A1213" t="str">
            <v>BI_GN921</v>
          </cell>
          <cell r="B1213" t="str">
            <v>GN921</v>
          </cell>
          <cell r="C1213" t="str">
            <v>BI_GN921 - S 12th ST IP Rebuild, LaGrande OR</v>
          </cell>
          <cell r="D1213" t="str">
            <v>ER_3289</v>
          </cell>
          <cell r="E1213" t="str">
            <v>3289</v>
          </cell>
          <cell r="F1213" t="str">
            <v>ER_3289 - S 12th ST IP Rebuild, LaGrande OR</v>
          </cell>
          <cell r="G1213" t="str">
            <v>Regular Capital - Pre Business Case</v>
          </cell>
          <cell r="H1213" t="str">
            <v>No Subfunction</v>
          </cell>
          <cell r="I1213" t="str">
            <v>No Function</v>
          </cell>
          <cell r="J1213" t="str">
            <v>No Driver</v>
          </cell>
          <cell r="K1213" t="str">
            <v>SRV_GD</v>
          </cell>
          <cell r="L1213" t="str">
            <v>JUR_OR</v>
          </cell>
          <cell r="M1213" t="str">
            <v>Gas Distribution 374-387</v>
          </cell>
          <cell r="N1213" t="str">
            <v>True</v>
          </cell>
          <cell r="O1213" t="str">
            <v>Inactive</v>
          </cell>
          <cell r="P1213" t="str">
            <v>ORG_C83</v>
          </cell>
        </row>
        <row r="1214">
          <cell r="A1214" t="str">
            <v>BI_GN922</v>
          </cell>
          <cell r="B1214" t="str">
            <v>GN922</v>
          </cell>
          <cell r="C1214" t="str">
            <v>BI_GN922 - Reinforcement - CDA East - S. of Bonnell &amp; Vista</v>
          </cell>
          <cell r="D1214" t="str">
            <v>ER_3290</v>
          </cell>
          <cell r="E1214" t="str">
            <v>3290</v>
          </cell>
          <cell r="F1214" t="str">
            <v>ER_3290 - Reinforcement-CDA East - S.of Bonnell &amp; Vista</v>
          </cell>
          <cell r="G1214" t="str">
            <v>Regular Capital - Pre Business Case</v>
          </cell>
          <cell r="H1214" t="str">
            <v>No Subfunction</v>
          </cell>
          <cell r="I1214" t="str">
            <v>No Function</v>
          </cell>
          <cell r="J1214" t="str">
            <v>No Driver</v>
          </cell>
          <cell r="K1214" t="str">
            <v>SRV_GD</v>
          </cell>
          <cell r="L1214" t="str">
            <v>JUR_ID</v>
          </cell>
          <cell r="M1214" t="str">
            <v>Gas Distribution 374-387</v>
          </cell>
          <cell r="N1214" t="str">
            <v>True</v>
          </cell>
          <cell r="O1214" t="str">
            <v>Inactive</v>
          </cell>
          <cell r="P1214" t="str">
            <v>ORG_B51</v>
          </cell>
        </row>
        <row r="1215">
          <cell r="A1215" t="str">
            <v>BI_GV400</v>
          </cell>
          <cell r="B1215" t="str">
            <v>GV400</v>
          </cell>
          <cell r="C1215" t="str">
            <v>BI_GV400 - 2019 Peaking Resource</v>
          </cell>
          <cell r="D1215" t="str">
            <v>ER_4170</v>
          </cell>
          <cell r="E1215" t="str">
            <v>4170</v>
          </cell>
          <cell r="F1215" t="str">
            <v>ER_4170 - 2019 Peaking Resource</v>
          </cell>
          <cell r="G1215" t="str">
            <v>IRP Natural Gas Fired Plant</v>
          </cell>
          <cell r="H1215" t="str">
            <v>Other Subfunction</v>
          </cell>
          <cell r="I1215" t="str">
            <v>Other Function</v>
          </cell>
          <cell r="J1215" t="str">
            <v>No Driver</v>
          </cell>
          <cell r="K1215" t="str">
            <v>SRV_ED</v>
          </cell>
          <cell r="L1215" t="str">
            <v>JUR_AN</v>
          </cell>
          <cell r="M1215" t="str">
            <v>Thermal 311-316</v>
          </cell>
          <cell r="N1215" t="str">
            <v>True</v>
          </cell>
          <cell r="O1215" t="str">
            <v>Active</v>
          </cell>
          <cell r="P1215" t="str">
            <v>ORG_E55</v>
          </cell>
        </row>
        <row r="1216">
          <cell r="A1216" t="str">
            <v>BI_HT101</v>
          </cell>
          <cell r="B1216" t="str">
            <v>HT101</v>
          </cell>
          <cell r="C1216" t="str">
            <v>BI_HT101 - Lewiston Ridge Microwave Site Improvement</v>
          </cell>
          <cell r="D1216" t="str">
            <v>ER_5102</v>
          </cell>
          <cell r="E1216" t="str">
            <v>5102</v>
          </cell>
          <cell r="F1216" t="str">
            <v>ER_5102 - Private Transport</v>
          </cell>
          <cell r="G1216" t="str">
            <v>Regular Capital - Pre Business Case</v>
          </cell>
          <cell r="H1216" t="str">
            <v>No Subfunction</v>
          </cell>
          <cell r="I1216" t="str">
            <v>No Function</v>
          </cell>
          <cell r="J1216" t="str">
            <v>No Driver</v>
          </cell>
          <cell r="K1216" t="str">
            <v>SRV_CD</v>
          </cell>
          <cell r="L1216" t="str">
            <v>JUR_AA</v>
          </cell>
          <cell r="M1216" t="str">
            <v>General 5yr 389 / 393-395 / 397-398</v>
          </cell>
          <cell r="N1216" t="str">
            <v>True</v>
          </cell>
          <cell r="O1216" t="str">
            <v>Inactive</v>
          </cell>
          <cell r="P1216" t="str">
            <v>ORG_B09</v>
          </cell>
        </row>
        <row r="1217">
          <cell r="A1217" t="str">
            <v>BI_IG001</v>
          </cell>
          <cell r="B1217" t="str">
            <v>IG001</v>
          </cell>
          <cell r="C1217" t="str">
            <v>BI_IG001 - Cabinet Gorge Hed-Rewind Gsu Bank #2</v>
          </cell>
          <cell r="D1217" t="str">
            <v>ER_6001</v>
          </cell>
          <cell r="E1217" t="str">
            <v>6001</v>
          </cell>
          <cell r="F1217" t="str">
            <v>ER_6001 - Hydro Generation Minor Blanket</v>
          </cell>
          <cell r="G1217" t="str">
            <v>Hydro Safety Minor Blanket</v>
          </cell>
          <cell r="H1217" t="str">
            <v>Environmental Subfunction</v>
          </cell>
          <cell r="I1217" t="str">
            <v>Environmental</v>
          </cell>
          <cell r="J1217" t="str">
            <v>Mandatory &amp; Compliance</v>
          </cell>
          <cell r="K1217" t="str">
            <v>SRV_ED</v>
          </cell>
          <cell r="L1217" t="str">
            <v>JUR_AN</v>
          </cell>
          <cell r="M1217" t="str">
            <v>Hydro 331-336</v>
          </cell>
          <cell r="N1217" t="str">
            <v>False</v>
          </cell>
          <cell r="O1217" t="str">
            <v>Inactive</v>
          </cell>
          <cell r="P1217" t="str">
            <v>ORG_E07</v>
          </cell>
        </row>
        <row r="1218">
          <cell r="A1218" t="str">
            <v>BI_IG002</v>
          </cell>
          <cell r="B1218" t="str">
            <v>IG002</v>
          </cell>
          <cell r="C1218" t="str">
            <v>BI_IG002 - CG Stop Log Replacement</v>
          </cell>
          <cell r="D1218" t="str">
            <v>ER_4208</v>
          </cell>
          <cell r="E1218" t="str">
            <v>4208</v>
          </cell>
          <cell r="F1218" t="str">
            <v>ER_4208 - CG Stop Log Replacement</v>
          </cell>
          <cell r="G1218" t="str">
            <v>Cabinet Gorge Stop Log Replacement</v>
          </cell>
          <cell r="H1218" t="str">
            <v>Generation Subfunction</v>
          </cell>
          <cell r="I1218" t="str">
            <v>Generation Function</v>
          </cell>
          <cell r="J1218" t="str">
            <v>Asset Condition</v>
          </cell>
          <cell r="K1218" t="str">
            <v>SRV_ED</v>
          </cell>
          <cell r="L1218" t="str">
            <v>JUR_AN</v>
          </cell>
          <cell r="M1218" t="str">
            <v>Hydro 331-336</v>
          </cell>
          <cell r="N1218" t="str">
            <v>True</v>
          </cell>
          <cell r="O1218" t="str">
            <v>Active</v>
          </cell>
          <cell r="P1218" t="str">
            <v>ORG_D07</v>
          </cell>
        </row>
        <row r="1219">
          <cell r="A1219" t="str">
            <v>BI_IG003</v>
          </cell>
          <cell r="B1219" t="str">
            <v>IG003</v>
          </cell>
          <cell r="C1219" t="str">
            <v>BI_IG003 - Cabinet Gorge HVAC Replacement</v>
          </cell>
          <cell r="D1219" t="str">
            <v>ER_4209</v>
          </cell>
          <cell r="E1219" t="str">
            <v>4209</v>
          </cell>
          <cell r="F1219" t="str">
            <v>ER_4209 - Cabinet Gorge HVAC Replacement</v>
          </cell>
          <cell r="G1219" t="str">
            <v>Cabinet Gorge HVAC Replacement</v>
          </cell>
          <cell r="H1219" t="str">
            <v>Generation Subfunction</v>
          </cell>
          <cell r="I1219" t="str">
            <v>Generation Function</v>
          </cell>
          <cell r="J1219" t="str">
            <v>Asset Condition</v>
          </cell>
          <cell r="K1219" t="str">
            <v>SRV_ED</v>
          </cell>
          <cell r="L1219" t="str">
            <v>JUR_AN</v>
          </cell>
          <cell r="M1219" t="str">
            <v>Hydro 331-336</v>
          </cell>
          <cell r="N1219" t="str">
            <v>True</v>
          </cell>
          <cell r="O1219" t="str">
            <v>Active</v>
          </cell>
          <cell r="P1219" t="str">
            <v>ORG_D07</v>
          </cell>
        </row>
        <row r="1220">
          <cell r="A1220" t="str">
            <v>BI_IG004</v>
          </cell>
          <cell r="B1220" t="str">
            <v>IG004</v>
          </cell>
          <cell r="C1220" t="str">
            <v>BI_IG004 - CG Gantry Crane Runway Modernization</v>
          </cell>
          <cell r="D1220" t="str">
            <v>ER_4217</v>
          </cell>
          <cell r="E1220" t="str">
            <v>4217</v>
          </cell>
          <cell r="F1220" t="str">
            <v>ER_4217 - CG Gantry Crane Runway Modernization</v>
          </cell>
          <cell r="G1220" t="str">
            <v>Cabinet Gorge Gantry Crane Runway Modernization</v>
          </cell>
          <cell r="H1220" t="str">
            <v>Generation Subfunction</v>
          </cell>
          <cell r="I1220" t="str">
            <v>Generation Function</v>
          </cell>
          <cell r="J1220" t="str">
            <v>Asset Condition</v>
          </cell>
          <cell r="K1220" t="str">
            <v>SRV_ED</v>
          </cell>
          <cell r="L1220" t="str">
            <v>JUR_AN</v>
          </cell>
          <cell r="M1220" t="str">
            <v>Hydro 331-336</v>
          </cell>
          <cell r="N1220" t="str">
            <v>True</v>
          </cell>
          <cell r="O1220" t="str">
            <v>Active</v>
          </cell>
          <cell r="P1220" t="str">
            <v>ORG_P07</v>
          </cell>
        </row>
        <row r="1221">
          <cell r="A1221" t="str">
            <v>BI_IG099</v>
          </cell>
          <cell r="B1221" t="str">
            <v>IG099</v>
          </cell>
          <cell r="C1221" t="str">
            <v>BI_IG099 - Combustion Turbine Acq Study</v>
          </cell>
          <cell r="D1221" t="str">
            <v>ER_1010</v>
          </cell>
          <cell r="E1221" t="str">
            <v>1010</v>
          </cell>
          <cell r="F1221" t="str">
            <v>ER_1010 - Combustion Turbine</v>
          </cell>
          <cell r="G1221" t="str">
            <v>Regular Capital - Pre Business Case</v>
          </cell>
          <cell r="H1221" t="str">
            <v>No Subfunction</v>
          </cell>
          <cell r="I1221" t="str">
            <v>No Function</v>
          </cell>
          <cell r="J1221" t="str">
            <v>No Driver</v>
          </cell>
          <cell r="K1221" t="str">
            <v>SRV_ED</v>
          </cell>
          <cell r="L1221" t="str">
            <v>JUR_AN</v>
          </cell>
          <cell r="M1221" t="str">
            <v>Preliminary Survey and Investigation 183</v>
          </cell>
          <cell r="N1221" t="str">
            <v>False</v>
          </cell>
          <cell r="O1221" t="str">
            <v>Inactive</v>
          </cell>
          <cell r="P1221" t="str">
            <v>ORG_E07</v>
          </cell>
        </row>
        <row r="1222">
          <cell r="A1222" t="str">
            <v>BI_IG101</v>
          </cell>
          <cell r="B1222" t="str">
            <v>IG101</v>
          </cell>
          <cell r="C1222" t="str">
            <v>BI_IG101 - Cabinet Gorge Unit 2 Turbine</v>
          </cell>
          <cell r="D1222" t="str">
            <v>ER_4110</v>
          </cell>
          <cell r="E1222" t="str">
            <v>4110</v>
          </cell>
          <cell r="F1222" t="str">
            <v>ER_4110 - Cab Gorge Unit 2 Turbine</v>
          </cell>
          <cell r="G1222" t="str">
            <v>Regular Capital - Pre Business Case</v>
          </cell>
          <cell r="H1222" t="str">
            <v>No Subfunction</v>
          </cell>
          <cell r="I1222" t="str">
            <v>No Function</v>
          </cell>
          <cell r="J1222" t="str">
            <v>No Driver</v>
          </cell>
          <cell r="K1222" t="str">
            <v>SRV_ED</v>
          </cell>
          <cell r="L1222" t="str">
            <v>JUR_ID</v>
          </cell>
          <cell r="M1222" t="str">
            <v>Hydro 331-336</v>
          </cell>
          <cell r="N1222" t="str">
            <v>True</v>
          </cell>
          <cell r="O1222" t="str">
            <v>Inactive</v>
          </cell>
          <cell r="P1222" t="str">
            <v>ORG_E07</v>
          </cell>
        </row>
        <row r="1223">
          <cell r="A1223" t="str">
            <v>BI_IG102</v>
          </cell>
          <cell r="B1223" t="str">
            <v>IG102</v>
          </cell>
          <cell r="C1223" t="str">
            <v>BI_IG102 - Cabinet Gorge Unit 4 Turbine</v>
          </cell>
          <cell r="D1223" t="str">
            <v>ER_4111</v>
          </cell>
          <cell r="E1223" t="str">
            <v>4111</v>
          </cell>
          <cell r="F1223" t="str">
            <v>ER_4111 - Cab Gorge Unit 4 Turbine</v>
          </cell>
          <cell r="G1223" t="str">
            <v>Regular Capital - Pre Business Case</v>
          </cell>
          <cell r="H1223" t="str">
            <v>No Subfunction</v>
          </cell>
          <cell r="I1223" t="str">
            <v>No Function</v>
          </cell>
          <cell r="J1223" t="str">
            <v>No Driver</v>
          </cell>
          <cell r="K1223" t="str">
            <v>SRV_ED</v>
          </cell>
          <cell r="L1223" t="str">
            <v>JUR_ID</v>
          </cell>
          <cell r="M1223" t="str">
            <v>Hydro 331-336</v>
          </cell>
          <cell r="N1223" t="str">
            <v>True</v>
          </cell>
          <cell r="O1223" t="str">
            <v>Inactive</v>
          </cell>
          <cell r="P1223" t="str">
            <v>ORG_E07</v>
          </cell>
        </row>
        <row r="1224">
          <cell r="A1224" t="str">
            <v>BI_IG114</v>
          </cell>
          <cell r="B1224" t="str">
            <v>IG114</v>
          </cell>
          <cell r="C1224" t="str">
            <v>BI_IG114 - Cabinet Gorge Capital Projects</v>
          </cell>
          <cell r="D1224" t="str">
            <v>ER_4100</v>
          </cell>
          <cell r="E1224" t="str">
            <v>4100</v>
          </cell>
          <cell r="F1224" t="str">
            <v>ER_4100 - Cabinet Gorge Capital Projects</v>
          </cell>
          <cell r="G1224" t="str">
            <v>Regular Capital - Pre Business Case</v>
          </cell>
          <cell r="H1224" t="str">
            <v>No Subfunction</v>
          </cell>
          <cell r="I1224" t="str">
            <v>No Function</v>
          </cell>
          <cell r="J1224" t="str">
            <v>No Driver</v>
          </cell>
          <cell r="K1224" t="str">
            <v>SRV_ED</v>
          </cell>
          <cell r="L1224" t="str">
            <v>JUR_ID</v>
          </cell>
          <cell r="M1224" t="str">
            <v>Hydro 331-336</v>
          </cell>
          <cell r="N1224" t="str">
            <v>True</v>
          </cell>
          <cell r="O1224" t="str">
            <v>Inactive</v>
          </cell>
          <cell r="P1224" t="str">
            <v>ORG_E07</v>
          </cell>
        </row>
        <row r="1225">
          <cell r="A1225" t="str">
            <v>BI_IG115</v>
          </cell>
          <cell r="B1225" t="str">
            <v>IG115</v>
          </cell>
          <cell r="C1225" t="str">
            <v>BI_IG115 - Kettle Falls Capital Projects</v>
          </cell>
          <cell r="D1225" t="str">
            <v>ER_4101</v>
          </cell>
          <cell r="E1225" t="str">
            <v>4101</v>
          </cell>
          <cell r="F1225" t="str">
            <v>ER_4101 - Kettle Falls Capital Projects</v>
          </cell>
          <cell r="G1225" t="str">
            <v>Regular Capital - Pre Business Case</v>
          </cell>
          <cell r="H1225" t="str">
            <v>No Subfunction</v>
          </cell>
          <cell r="I1225" t="str">
            <v>No Function</v>
          </cell>
          <cell r="J1225" t="str">
            <v>No Driver</v>
          </cell>
          <cell r="K1225" t="str">
            <v>SRV_ED</v>
          </cell>
          <cell r="L1225" t="str">
            <v>JUR_WA</v>
          </cell>
          <cell r="M1225" t="str">
            <v>Thermal 311-316</v>
          </cell>
          <cell r="N1225" t="str">
            <v>True</v>
          </cell>
          <cell r="O1225" t="str">
            <v>Inactive</v>
          </cell>
          <cell r="P1225" t="str">
            <v>ORG_E07</v>
          </cell>
        </row>
        <row r="1226">
          <cell r="A1226" t="str">
            <v>BI_IG116</v>
          </cell>
          <cell r="B1226" t="str">
            <v>IG116</v>
          </cell>
          <cell r="C1226" t="str">
            <v>BI_IG116 - Little Falls Capital Projects</v>
          </cell>
          <cell r="D1226" t="str">
            <v>ER_4102</v>
          </cell>
          <cell r="E1226" t="str">
            <v>4102</v>
          </cell>
          <cell r="F1226" t="str">
            <v>ER_4102 - Little Falls Capital Projects</v>
          </cell>
          <cell r="G1226" t="str">
            <v>Regular Capital - Pre Business Case</v>
          </cell>
          <cell r="H1226" t="str">
            <v>No Subfunction</v>
          </cell>
          <cell r="I1226" t="str">
            <v>No Function</v>
          </cell>
          <cell r="J1226" t="str">
            <v>No Driver</v>
          </cell>
          <cell r="K1226" t="str">
            <v>SRV_ED</v>
          </cell>
          <cell r="L1226" t="str">
            <v>JUR_WA</v>
          </cell>
          <cell r="M1226" t="str">
            <v>Hydro 331-336</v>
          </cell>
          <cell r="N1226" t="str">
            <v>True</v>
          </cell>
          <cell r="O1226" t="str">
            <v>Inactive</v>
          </cell>
          <cell r="P1226" t="str">
            <v>ORG_E07</v>
          </cell>
        </row>
        <row r="1227">
          <cell r="A1227" t="str">
            <v>BI_IG117</v>
          </cell>
          <cell r="B1227" t="str">
            <v>IG117</v>
          </cell>
          <cell r="C1227" t="str">
            <v>BI_IG117 - Long Lake Capital Projects</v>
          </cell>
          <cell r="D1227" t="str">
            <v>ER_4103</v>
          </cell>
          <cell r="E1227" t="str">
            <v>4103</v>
          </cell>
          <cell r="F1227" t="str">
            <v>ER_4103 - Long Lake Capital Projects</v>
          </cell>
          <cell r="G1227" t="str">
            <v>Regular Capital - Pre Business Case</v>
          </cell>
          <cell r="H1227" t="str">
            <v>No Subfunction</v>
          </cell>
          <cell r="I1227" t="str">
            <v>No Function</v>
          </cell>
          <cell r="J1227" t="str">
            <v>No Driver</v>
          </cell>
          <cell r="K1227" t="str">
            <v>SRV_ED</v>
          </cell>
          <cell r="L1227" t="str">
            <v>JUR_WA</v>
          </cell>
          <cell r="M1227" t="str">
            <v>Hydro 331-336</v>
          </cell>
          <cell r="N1227" t="str">
            <v>True</v>
          </cell>
          <cell r="O1227" t="str">
            <v>Inactive</v>
          </cell>
          <cell r="P1227" t="str">
            <v>ORG_E07</v>
          </cell>
        </row>
        <row r="1228">
          <cell r="A1228" t="str">
            <v>BI_IG118</v>
          </cell>
          <cell r="B1228" t="str">
            <v>IG118</v>
          </cell>
          <cell r="C1228" t="str">
            <v>BI_IG118 - Monroe Street capital projects</v>
          </cell>
          <cell r="D1228" t="str">
            <v>ER_4117</v>
          </cell>
          <cell r="E1228" t="str">
            <v>4117</v>
          </cell>
          <cell r="F1228" t="str">
            <v>ER_4117 - Monroe Street Capital Projects</v>
          </cell>
          <cell r="G1228" t="str">
            <v>Regular Capital - Pre Business Case</v>
          </cell>
          <cell r="H1228" t="str">
            <v>No Subfunction</v>
          </cell>
          <cell r="I1228" t="str">
            <v>No Function</v>
          </cell>
          <cell r="J1228" t="str">
            <v>No Driver</v>
          </cell>
          <cell r="K1228" t="str">
            <v>SRV_ED</v>
          </cell>
          <cell r="L1228" t="str">
            <v>JUR_WA</v>
          </cell>
          <cell r="M1228" t="str">
            <v>Hydro 331-336</v>
          </cell>
          <cell r="N1228" t="str">
            <v>True</v>
          </cell>
          <cell r="O1228" t="str">
            <v>Inactive</v>
          </cell>
          <cell r="P1228" t="str">
            <v>ORG_E07</v>
          </cell>
        </row>
        <row r="1229">
          <cell r="A1229" t="str">
            <v>BI_IG119</v>
          </cell>
          <cell r="B1229" t="str">
            <v>IG119</v>
          </cell>
          <cell r="C1229" t="str">
            <v>BI_IG119 - Nine Mile Capital Projects</v>
          </cell>
          <cell r="D1229" t="str">
            <v>ER_4104</v>
          </cell>
          <cell r="E1229" t="str">
            <v>4104</v>
          </cell>
          <cell r="F1229" t="str">
            <v>ER_4104 - Nine Mile Capital Projects</v>
          </cell>
          <cell r="G1229" t="str">
            <v>Regular Capital - Pre Business Case</v>
          </cell>
          <cell r="H1229" t="str">
            <v>No Subfunction</v>
          </cell>
          <cell r="I1229" t="str">
            <v>No Function</v>
          </cell>
          <cell r="J1229" t="str">
            <v>No Driver</v>
          </cell>
          <cell r="K1229" t="str">
            <v>SRV_ED</v>
          </cell>
          <cell r="L1229" t="str">
            <v>JUR_WA</v>
          </cell>
          <cell r="M1229" t="str">
            <v>Hydro 331-336</v>
          </cell>
          <cell r="N1229" t="str">
            <v>True</v>
          </cell>
          <cell r="O1229" t="str">
            <v>Inactive</v>
          </cell>
          <cell r="P1229" t="str">
            <v>ORG_E07</v>
          </cell>
        </row>
        <row r="1230">
          <cell r="A1230" t="str">
            <v>BI_IG120</v>
          </cell>
          <cell r="B1230" t="str">
            <v>IG120</v>
          </cell>
          <cell r="C1230" t="str">
            <v>BI_IG120 - Northeast combustion turbine capital projects</v>
          </cell>
          <cell r="D1230" t="str">
            <v>ER_4118</v>
          </cell>
          <cell r="E1230" t="str">
            <v>4118</v>
          </cell>
          <cell r="F1230" t="str">
            <v>ER_4118 - NE Combustion Turbine Capital Proj</v>
          </cell>
          <cell r="G1230" t="str">
            <v>Regular Capital - Pre Business Case</v>
          </cell>
          <cell r="H1230" t="str">
            <v>No Subfunction</v>
          </cell>
          <cell r="I1230" t="str">
            <v>No Function</v>
          </cell>
          <cell r="J1230" t="str">
            <v>No Driver</v>
          </cell>
          <cell r="K1230" t="str">
            <v>SRV_ED</v>
          </cell>
          <cell r="L1230" t="str">
            <v>JUR_WA</v>
          </cell>
          <cell r="M1230" t="str">
            <v>Other Elec Production / Turbines 340-346</v>
          </cell>
          <cell r="N1230" t="str">
            <v>True</v>
          </cell>
          <cell r="O1230" t="str">
            <v>Inactive</v>
          </cell>
          <cell r="P1230" t="str">
            <v>ORG_E07</v>
          </cell>
        </row>
        <row r="1231">
          <cell r="A1231" t="str">
            <v>BI_IG121</v>
          </cell>
          <cell r="B1231" t="str">
            <v>IG121</v>
          </cell>
          <cell r="C1231" t="str">
            <v>BI_IG121 - Noxon Rapids Capital Projects</v>
          </cell>
          <cell r="D1231" t="str">
            <v>ER_4105</v>
          </cell>
          <cell r="E1231" t="str">
            <v>4105</v>
          </cell>
          <cell r="F1231" t="str">
            <v>ER_4105 - Noxon Capital Projects</v>
          </cell>
          <cell r="G1231" t="str">
            <v>Regular Capital - Pre Business Case</v>
          </cell>
          <cell r="H1231" t="str">
            <v>No Subfunction</v>
          </cell>
          <cell r="I1231" t="str">
            <v>No Function</v>
          </cell>
          <cell r="J1231" t="str">
            <v>No Driver</v>
          </cell>
          <cell r="K1231" t="str">
            <v>SRV_ED</v>
          </cell>
          <cell r="L1231" t="str">
            <v>JUR_MT</v>
          </cell>
          <cell r="M1231" t="str">
            <v>Hydro 331-336</v>
          </cell>
          <cell r="N1231" t="str">
            <v>True</v>
          </cell>
          <cell r="O1231" t="str">
            <v>Inactive</v>
          </cell>
          <cell r="P1231" t="str">
            <v>ORG_E07</v>
          </cell>
        </row>
        <row r="1232">
          <cell r="A1232" t="str">
            <v>BI_IG122</v>
          </cell>
          <cell r="B1232" t="str">
            <v>IG122</v>
          </cell>
          <cell r="C1232" t="str">
            <v>BI_IG122 - Post Falls Capital Projects</v>
          </cell>
          <cell r="D1232" t="str">
            <v>ER_4106</v>
          </cell>
          <cell r="E1232" t="str">
            <v>4106</v>
          </cell>
          <cell r="F1232" t="str">
            <v>ER_4106 - Post Falls Capital Projects</v>
          </cell>
          <cell r="G1232" t="str">
            <v>Regular Capital - Pre Business Case</v>
          </cell>
          <cell r="H1232" t="str">
            <v>No Subfunction</v>
          </cell>
          <cell r="I1232" t="str">
            <v>No Function</v>
          </cell>
          <cell r="J1232" t="str">
            <v>No Driver</v>
          </cell>
          <cell r="K1232" t="str">
            <v>SRV_ED</v>
          </cell>
          <cell r="L1232" t="str">
            <v>JUR_ID</v>
          </cell>
          <cell r="M1232" t="str">
            <v>Hydro 331-336</v>
          </cell>
          <cell r="N1232" t="str">
            <v>True</v>
          </cell>
          <cell r="O1232" t="str">
            <v>Inactive</v>
          </cell>
          <cell r="P1232" t="str">
            <v>ORG_E07</v>
          </cell>
        </row>
        <row r="1233">
          <cell r="A1233" t="str">
            <v>BI_IG123</v>
          </cell>
          <cell r="B1233" t="str">
            <v>IG123</v>
          </cell>
          <cell r="C1233" t="str">
            <v>BI_IG123 - Rathdrum Combustion Turbine Capital Projects</v>
          </cell>
          <cell r="D1233" t="str">
            <v>ER_4107</v>
          </cell>
          <cell r="E1233" t="str">
            <v>4107</v>
          </cell>
          <cell r="F1233" t="str">
            <v>ER_4107 - Rathdrum CT Capital Projects</v>
          </cell>
          <cell r="G1233" t="str">
            <v>Regular Capital - Pre Business Case</v>
          </cell>
          <cell r="H1233" t="str">
            <v>No Subfunction</v>
          </cell>
          <cell r="I1233" t="str">
            <v>No Function</v>
          </cell>
          <cell r="J1233" t="str">
            <v>No Driver</v>
          </cell>
          <cell r="K1233" t="str">
            <v>SRV_ED</v>
          </cell>
          <cell r="L1233" t="str">
            <v>JUR_ID</v>
          </cell>
          <cell r="M1233" t="str">
            <v>Other Elec Production / Turbines 340-346</v>
          </cell>
          <cell r="N1233" t="str">
            <v>True</v>
          </cell>
          <cell r="O1233" t="str">
            <v>Inactive</v>
          </cell>
          <cell r="P1233" t="str">
            <v>ORG_E07</v>
          </cell>
        </row>
        <row r="1234">
          <cell r="A1234" t="str">
            <v>BI_IG128</v>
          </cell>
          <cell r="B1234" t="str">
            <v>IG128</v>
          </cell>
          <cell r="C1234" t="str">
            <v>BI_IG128 - System Battery Replacement</v>
          </cell>
          <cell r="D1234" t="str">
            <v>ER_4174</v>
          </cell>
          <cell r="E1234" t="str">
            <v>4174</v>
          </cell>
          <cell r="F1234" t="str">
            <v>ER_4174 - Gen DC Supplied System Upgrade</v>
          </cell>
          <cell r="G1234" t="str">
            <v>Generation DC Supplied System Update</v>
          </cell>
          <cell r="H1234" t="str">
            <v>Generation Subfunction</v>
          </cell>
          <cell r="I1234" t="str">
            <v>Generation Function</v>
          </cell>
          <cell r="J1234" t="str">
            <v>Asset Condition</v>
          </cell>
          <cell r="K1234" t="str">
            <v>SRV_ED</v>
          </cell>
          <cell r="L1234" t="str">
            <v>JUR_AN</v>
          </cell>
          <cell r="M1234" t="str">
            <v>Hydro 331-336</v>
          </cell>
          <cell r="N1234" t="str">
            <v>True</v>
          </cell>
          <cell r="O1234" t="str">
            <v>Inactive</v>
          </cell>
          <cell r="P1234" t="str">
            <v>ORG_G07</v>
          </cell>
        </row>
        <row r="1235">
          <cell r="A1235" t="str">
            <v>BI_IG129</v>
          </cell>
          <cell r="B1235" t="str">
            <v>IG129</v>
          </cell>
          <cell r="C1235" t="str">
            <v>BI_IG129 - Upper Falls Control Works</v>
          </cell>
          <cell r="D1235" t="str">
            <v>ER_4109</v>
          </cell>
          <cell r="E1235" t="str">
            <v>4109</v>
          </cell>
          <cell r="F1235" t="str">
            <v>ER_4109 - Upper Falls Capital Projects</v>
          </cell>
          <cell r="G1235" t="str">
            <v>Regular Capital - Pre Business Case</v>
          </cell>
          <cell r="H1235" t="str">
            <v>No Subfunction</v>
          </cell>
          <cell r="I1235" t="str">
            <v>No Function</v>
          </cell>
          <cell r="J1235" t="str">
            <v>No Driver</v>
          </cell>
          <cell r="K1235" t="str">
            <v>SRV_ED</v>
          </cell>
          <cell r="L1235" t="str">
            <v>JUR_WA</v>
          </cell>
          <cell r="M1235" t="str">
            <v>Hydro 331-336</v>
          </cell>
          <cell r="N1235" t="str">
            <v>True</v>
          </cell>
          <cell r="O1235" t="str">
            <v>Inactive</v>
          </cell>
          <cell r="P1235" t="str">
            <v>ORG_E07</v>
          </cell>
        </row>
        <row r="1236">
          <cell r="A1236" t="str">
            <v>BI_IG130</v>
          </cell>
          <cell r="B1236" t="str">
            <v>IG130</v>
          </cell>
          <cell r="C1236" t="str">
            <v>BI_IG130 - CG Warehouse Replacement</v>
          </cell>
          <cell r="D1236" t="str">
            <v>ER_4193</v>
          </cell>
          <cell r="E1236" t="str">
            <v>4193</v>
          </cell>
          <cell r="F1236" t="str">
            <v>ER_4193 - CG Warehouse Replacement</v>
          </cell>
          <cell r="G1236" t="str">
            <v>Cabinet Gorge Warehouse Replacement</v>
          </cell>
          <cell r="H1236" t="str">
            <v>Generation Subfunction</v>
          </cell>
          <cell r="I1236" t="str">
            <v>Generation Function</v>
          </cell>
          <cell r="J1236" t="str">
            <v>Asset Condition</v>
          </cell>
          <cell r="K1236" t="str">
            <v>SRV_ED</v>
          </cell>
          <cell r="L1236" t="str">
            <v>JUR_AN</v>
          </cell>
          <cell r="M1236" t="str">
            <v>Hydro 331-336</v>
          </cell>
          <cell r="N1236" t="str">
            <v>True</v>
          </cell>
          <cell r="O1236" t="str">
            <v>Active</v>
          </cell>
          <cell r="P1236" t="str">
            <v>ORG_L07</v>
          </cell>
        </row>
        <row r="1237">
          <cell r="A1237" t="str">
            <v>BI_IG131</v>
          </cell>
          <cell r="B1237" t="str">
            <v>IG131</v>
          </cell>
          <cell r="C1237" t="str">
            <v>BI_IG131 - Cabinet Gorge Unit 2 Field Pole Refurbishment</v>
          </cell>
          <cell r="D1237" t="str">
            <v>ER_4200</v>
          </cell>
          <cell r="E1237" t="str">
            <v>4200</v>
          </cell>
          <cell r="F1237" t="str">
            <v>ER_4200 - Cabinet Gorge Unit 2 Field Pole Refurbishment</v>
          </cell>
          <cell r="G1237" t="str">
            <v>Cabinet Gorge Unit 2 Field Pole Refurbishment</v>
          </cell>
          <cell r="H1237" t="str">
            <v>Generation Subfunction</v>
          </cell>
          <cell r="I1237" t="str">
            <v>Generation Function</v>
          </cell>
          <cell r="J1237" t="str">
            <v>Asset Condition</v>
          </cell>
          <cell r="K1237" t="str">
            <v>SRV_ED</v>
          </cell>
          <cell r="L1237" t="str">
            <v>JUR_AN</v>
          </cell>
          <cell r="M1237" t="str">
            <v>Hydro 331-336</v>
          </cell>
          <cell r="N1237" t="str">
            <v>True</v>
          </cell>
          <cell r="O1237" t="str">
            <v>Active</v>
          </cell>
          <cell r="P1237" t="str">
            <v>ORG_E07</v>
          </cell>
        </row>
        <row r="1238">
          <cell r="A1238" t="str">
            <v>BI_IG132</v>
          </cell>
          <cell r="B1238" t="str">
            <v>IG132</v>
          </cell>
          <cell r="C1238" t="str">
            <v>BI_IG132 - Cabinet Gorge Unit 1 Governor Update</v>
          </cell>
          <cell r="D1238" t="str">
            <v>ER_4203</v>
          </cell>
          <cell r="E1238" t="str">
            <v>4203</v>
          </cell>
          <cell r="F1238" t="str">
            <v>ER_4203 - Cabinet Gorge Unit 1 Governor Update</v>
          </cell>
          <cell r="G1238" t="str">
            <v>Cabinet Gorge Unit 1 Governor Upgrade</v>
          </cell>
          <cell r="H1238" t="str">
            <v>Generation Subfunction</v>
          </cell>
          <cell r="I1238" t="str">
            <v>Generation Function</v>
          </cell>
          <cell r="J1238" t="str">
            <v>Asset Condition</v>
          </cell>
          <cell r="K1238" t="str">
            <v>SRV_ED</v>
          </cell>
          <cell r="L1238" t="str">
            <v>JUR_AN</v>
          </cell>
          <cell r="M1238" t="str">
            <v>Hydro 331-336</v>
          </cell>
          <cell r="N1238" t="str">
            <v>True</v>
          </cell>
          <cell r="O1238" t="str">
            <v>Active</v>
          </cell>
          <cell r="P1238" t="str">
            <v>ORG_P07</v>
          </cell>
        </row>
        <row r="1239">
          <cell r="A1239" t="str">
            <v>BI_IG133</v>
          </cell>
          <cell r="B1239" t="str">
            <v>IG133</v>
          </cell>
          <cell r="C1239" t="str">
            <v>BI_IG133 - Regulating Hydro Cabinet Gorge</v>
          </cell>
          <cell r="D1239" t="str">
            <v>ER_4148</v>
          </cell>
          <cell r="E1239" t="str">
            <v>4148</v>
          </cell>
          <cell r="F1239" t="str">
            <v>ER_4148 - Regulating Hydro</v>
          </cell>
          <cell r="G1239" t="str">
            <v>Regulating Hydro</v>
          </cell>
          <cell r="H1239" t="str">
            <v>Generation Subfunction</v>
          </cell>
          <cell r="I1239" t="str">
            <v>Generation Function</v>
          </cell>
          <cell r="J1239" t="str">
            <v>Asset Condition</v>
          </cell>
          <cell r="K1239" t="str">
            <v>SRV_ED</v>
          </cell>
          <cell r="L1239" t="str">
            <v>JUR_AN</v>
          </cell>
          <cell r="M1239" t="str">
            <v>Hydro 331-336</v>
          </cell>
          <cell r="N1239" t="str">
            <v>True</v>
          </cell>
          <cell r="O1239" t="str">
            <v>Active</v>
          </cell>
          <cell r="P1239" t="str">
            <v>ORG_D07</v>
          </cell>
        </row>
        <row r="1240">
          <cell r="A1240" t="str">
            <v>BI_IG201</v>
          </cell>
          <cell r="B1240" t="str">
            <v>IG201</v>
          </cell>
          <cell r="C1240" t="str">
            <v>BI_IG201 - CG HED U#1 Refurbishment</v>
          </cell>
          <cell r="D1240" t="str">
            <v>ER_4161</v>
          </cell>
          <cell r="E1240" t="str">
            <v>4161</v>
          </cell>
          <cell r="F1240" t="str">
            <v>ER_4161 - CG HED U#1 Refurbishment</v>
          </cell>
          <cell r="G1240" t="str">
            <v>Cabinet Gorge Unit 1 Refurbishment</v>
          </cell>
          <cell r="H1240" t="str">
            <v>Generation Subfunction</v>
          </cell>
          <cell r="I1240" t="str">
            <v>Generation Function</v>
          </cell>
          <cell r="J1240" t="str">
            <v>No Driver</v>
          </cell>
          <cell r="K1240" t="str">
            <v>SRV_ED</v>
          </cell>
          <cell r="L1240" t="str">
            <v>JUR_AN</v>
          </cell>
          <cell r="M1240" t="str">
            <v>Hydro 331-336</v>
          </cell>
          <cell r="N1240" t="str">
            <v>True</v>
          </cell>
          <cell r="O1240" t="str">
            <v>Inactive</v>
          </cell>
          <cell r="P1240" t="str">
            <v>ORG_E07</v>
          </cell>
        </row>
        <row r="1241">
          <cell r="A1241" t="str">
            <v>BI_IG202</v>
          </cell>
          <cell r="B1241" t="str">
            <v>IG202</v>
          </cell>
          <cell r="C1241" t="str">
            <v>BI_IG202 - CG HED Automation Replacement</v>
          </cell>
          <cell r="D1241" t="str">
            <v>ER_4163</v>
          </cell>
          <cell r="E1241" t="str">
            <v>4163</v>
          </cell>
          <cell r="F1241" t="str">
            <v>ER_4163 - CG HED Automation Replacement</v>
          </cell>
          <cell r="G1241" t="str">
            <v>Cabinet Gorge Automation</v>
          </cell>
          <cell r="H1241" t="str">
            <v>Generation Subfunction</v>
          </cell>
          <cell r="I1241" t="str">
            <v>Generation Function</v>
          </cell>
          <cell r="J1241" t="str">
            <v>Asset Condition</v>
          </cell>
          <cell r="K1241" t="str">
            <v>SRV_ED</v>
          </cell>
          <cell r="L1241" t="str">
            <v>JUR_AN</v>
          </cell>
          <cell r="M1241" t="str">
            <v>Hydro 331-336</v>
          </cell>
          <cell r="N1241" t="str">
            <v>True</v>
          </cell>
          <cell r="O1241" t="str">
            <v>Active</v>
          </cell>
          <cell r="P1241" t="str">
            <v>ORG_E07</v>
          </cell>
        </row>
        <row r="1242">
          <cell r="A1242" t="str">
            <v>BI_IG203</v>
          </cell>
          <cell r="B1242" t="str">
            <v>IG203</v>
          </cell>
          <cell r="C1242" t="str">
            <v>BI_IG203 - CG Unwatering Pumps</v>
          </cell>
          <cell r="D1242" t="str">
            <v>ER_4227</v>
          </cell>
          <cell r="E1242" t="str">
            <v>4227</v>
          </cell>
          <cell r="F1242" t="str">
            <v>ER_4227 - Cabinet Gorge Unwatering Pumps</v>
          </cell>
          <cell r="G1242" t="str">
            <v>Cabinet Gorge Unwatering Pumps</v>
          </cell>
          <cell r="H1242" t="str">
            <v>Generation Subfunction</v>
          </cell>
          <cell r="I1242" t="str">
            <v>Generation Function</v>
          </cell>
          <cell r="J1242" t="str">
            <v>Asset Condition</v>
          </cell>
          <cell r="K1242" t="str">
            <v>SRV_ED</v>
          </cell>
          <cell r="L1242" t="str">
            <v>JUR_AN</v>
          </cell>
          <cell r="M1242" t="str">
            <v>Hydro 331-336</v>
          </cell>
          <cell r="N1242" t="str">
            <v>True</v>
          </cell>
          <cell r="O1242" t="str">
            <v>Active</v>
          </cell>
          <cell r="P1242" t="str">
            <v>ORG_D07</v>
          </cell>
        </row>
        <row r="1243">
          <cell r="A1243" t="str">
            <v>BI_IG400</v>
          </cell>
          <cell r="B1243" t="str">
            <v>IG400</v>
          </cell>
          <cell r="C1243" t="str">
            <v>BI_IG400 - Cabinet Gorge 15 kV Bus Replacement</v>
          </cell>
          <cell r="D1243" t="str">
            <v>ER_4213</v>
          </cell>
          <cell r="E1243" t="str">
            <v>4213</v>
          </cell>
          <cell r="F1243" t="str">
            <v>ER_4213 - Cabinet Gorge 15 kV Bus Replacement</v>
          </cell>
          <cell r="G1243" t="str">
            <v>Cabinet Gorge 15 kV Bus Replacement</v>
          </cell>
          <cell r="H1243" t="str">
            <v>Generation Subfunction</v>
          </cell>
          <cell r="I1243" t="str">
            <v>Generation Function</v>
          </cell>
          <cell r="J1243" t="str">
            <v>Asset Condition</v>
          </cell>
          <cell r="K1243" t="str">
            <v>SRV_ED</v>
          </cell>
          <cell r="L1243" t="str">
            <v>JUR_AN</v>
          </cell>
          <cell r="M1243" t="str">
            <v>Hydro 331-336</v>
          </cell>
          <cell r="N1243" t="str">
            <v>True</v>
          </cell>
          <cell r="O1243" t="str">
            <v>Active</v>
          </cell>
          <cell r="P1243" t="str">
            <v>ORG_G07</v>
          </cell>
        </row>
        <row r="1244">
          <cell r="A1244" t="str">
            <v>BI_IG500</v>
          </cell>
          <cell r="B1244" t="str">
            <v>IG500</v>
          </cell>
          <cell r="C1244" t="str">
            <v>BI_IG500 - Cabinet Gorge Unit#4 Runner Replacement</v>
          </cell>
          <cell r="D1244" t="str">
            <v>ER_4130</v>
          </cell>
          <cell r="E1244" t="str">
            <v>4130</v>
          </cell>
          <cell r="F1244" t="str">
            <v>ER_4130 - Cabinet Gorge Unit#4 Runner Replacement</v>
          </cell>
          <cell r="G1244" t="str">
            <v>Regular Capital - Pre Business Case</v>
          </cell>
          <cell r="H1244" t="str">
            <v>No Subfunction</v>
          </cell>
          <cell r="I1244" t="str">
            <v>No Function</v>
          </cell>
          <cell r="J1244" t="str">
            <v>No Driver</v>
          </cell>
          <cell r="K1244" t="str">
            <v>SRV_ED</v>
          </cell>
          <cell r="L1244" t="str">
            <v>JUR_MT</v>
          </cell>
          <cell r="M1244" t="str">
            <v>Hydro 331-336</v>
          </cell>
          <cell r="N1244" t="str">
            <v>True</v>
          </cell>
          <cell r="O1244" t="str">
            <v>Inactive</v>
          </cell>
          <cell r="P1244" t="str">
            <v>ORG_E07</v>
          </cell>
        </row>
        <row r="1245">
          <cell r="A1245" t="str">
            <v>BI_IG501</v>
          </cell>
          <cell r="B1245" t="str">
            <v>IG501</v>
          </cell>
          <cell r="C1245" t="str">
            <v>BI_IG501 - Cabinet Gorge Bypass Tunnel #1</v>
          </cell>
          <cell r="D1245" t="str">
            <v>ER_4131</v>
          </cell>
          <cell r="E1245" t="str">
            <v>4131</v>
          </cell>
          <cell r="F1245" t="str">
            <v>ER_4131 - Cabinet Gorge Bypass Tunnel Project</v>
          </cell>
          <cell r="G1245" t="str">
            <v>Regular Capital - Pre Business Case</v>
          </cell>
          <cell r="H1245" t="str">
            <v>No Subfunction</v>
          </cell>
          <cell r="I1245" t="str">
            <v>No Function</v>
          </cell>
          <cell r="J1245" t="str">
            <v>No Driver</v>
          </cell>
          <cell r="K1245" t="str">
            <v>SRV_ED</v>
          </cell>
          <cell r="L1245" t="str">
            <v>JUR_ID</v>
          </cell>
          <cell r="M1245" t="str">
            <v>Hydro 331-336</v>
          </cell>
          <cell r="N1245" t="str">
            <v>True</v>
          </cell>
          <cell r="O1245" t="str">
            <v>Inactive</v>
          </cell>
          <cell r="P1245" t="str">
            <v>ORG_E07</v>
          </cell>
        </row>
        <row r="1246">
          <cell r="A1246" t="str">
            <v>BI_IG502</v>
          </cell>
          <cell r="B1246" t="str">
            <v>IG502</v>
          </cell>
          <cell r="C1246" t="str">
            <v>BI_IG502 - CG HED - Gantry Crane Replacement</v>
          </cell>
          <cell r="D1246" t="str">
            <v>ER_4178</v>
          </cell>
          <cell r="E1246" t="str">
            <v>4178</v>
          </cell>
          <cell r="F1246" t="str">
            <v>ER_4178 - CG HED - Gantry Crane Replacement</v>
          </cell>
          <cell r="G1246" t="str">
            <v>Cabinet Gorge Gantry Crane Replacement</v>
          </cell>
          <cell r="H1246" t="str">
            <v>Generation Subfunction</v>
          </cell>
          <cell r="I1246" t="str">
            <v>Generation Function</v>
          </cell>
          <cell r="J1246" t="str">
            <v>Asset Condition</v>
          </cell>
          <cell r="K1246" t="str">
            <v>SRV_ED</v>
          </cell>
          <cell r="L1246" t="str">
            <v>JUR_AN</v>
          </cell>
          <cell r="M1246" t="str">
            <v>Hydro 331-336</v>
          </cell>
          <cell r="N1246" t="str">
            <v>True</v>
          </cell>
          <cell r="O1246" t="str">
            <v>Active</v>
          </cell>
          <cell r="P1246" t="str">
            <v>ORG_E07</v>
          </cell>
        </row>
        <row r="1247">
          <cell r="A1247" t="str">
            <v>BI_IG600</v>
          </cell>
          <cell r="B1247" t="str">
            <v>IG600</v>
          </cell>
          <cell r="C1247" t="str">
            <v>BI_IG600 - CG HED - Replace Headgates</v>
          </cell>
          <cell r="D1247" t="str">
            <v>ER_4184</v>
          </cell>
          <cell r="E1247" t="str">
            <v>4184</v>
          </cell>
          <cell r="F1247" t="str">
            <v>ER_4184 - CG HED - Replace Headgates</v>
          </cell>
          <cell r="G1247" t="str">
            <v>Cabinet Gorge - Replace Headgates</v>
          </cell>
          <cell r="H1247" t="str">
            <v>Generation Subfunction</v>
          </cell>
          <cell r="I1247" t="str">
            <v>Generation Function</v>
          </cell>
          <cell r="J1247" t="str">
            <v>Asset Condition</v>
          </cell>
          <cell r="K1247" t="str">
            <v>SRV_ED</v>
          </cell>
          <cell r="L1247" t="str">
            <v>JUR_AN</v>
          </cell>
          <cell r="M1247" t="str">
            <v>Hydro 331-336</v>
          </cell>
          <cell r="N1247" t="str">
            <v>True</v>
          </cell>
          <cell r="O1247" t="str">
            <v>Active</v>
          </cell>
          <cell r="P1247" t="str">
            <v>ORG_L07</v>
          </cell>
        </row>
        <row r="1248">
          <cell r="A1248" t="str">
            <v>BI_IG700</v>
          </cell>
          <cell r="B1248" t="str">
            <v>IG700</v>
          </cell>
          <cell r="C1248" t="str">
            <v>BI_IG700 - CG HED Station Service Replacement</v>
          </cell>
          <cell r="D1248" t="str">
            <v>ER_4181</v>
          </cell>
          <cell r="E1248" t="str">
            <v>4181</v>
          </cell>
          <cell r="F1248" t="str">
            <v>ER_4181 - CG HED Station Service Replacement</v>
          </cell>
          <cell r="G1248" t="str">
            <v>Cabinet Gorge Station Service</v>
          </cell>
          <cell r="H1248" t="str">
            <v>Generation Subfunction</v>
          </cell>
          <cell r="I1248" t="str">
            <v>Generation Function</v>
          </cell>
          <cell r="J1248" t="str">
            <v>Asset Condition</v>
          </cell>
          <cell r="K1248" t="str">
            <v>SRV_ED</v>
          </cell>
          <cell r="L1248" t="str">
            <v>JUR_AN</v>
          </cell>
          <cell r="M1248" t="str">
            <v>Hydro 331-336</v>
          </cell>
          <cell r="N1248" t="str">
            <v>True</v>
          </cell>
          <cell r="O1248" t="str">
            <v>Active</v>
          </cell>
          <cell r="P1248" t="str">
            <v>ORG_E07</v>
          </cell>
        </row>
        <row r="1249">
          <cell r="A1249" t="str">
            <v>BI_IG701</v>
          </cell>
          <cell r="B1249" t="str">
            <v>IG701</v>
          </cell>
          <cell r="C1249" t="str">
            <v>BI_IG701 - CG Unit 3 Field Pole Refurbishment</v>
          </cell>
          <cell r="D1249" t="str">
            <v>ER_4251</v>
          </cell>
          <cell r="E1249" t="str">
            <v>4251</v>
          </cell>
          <cell r="F1249" t="str">
            <v>ER_4251 - Cabinet Gorge Unit 3 Field Pole Refurbishment</v>
          </cell>
          <cell r="G1249" t="str">
            <v>Cabinet Gorge Unit 3 Field Pole Refurbishment</v>
          </cell>
          <cell r="H1249" t="str">
            <v>Generation Subfunction</v>
          </cell>
          <cell r="I1249" t="str">
            <v>Generation Function</v>
          </cell>
          <cell r="J1249" t="str">
            <v>Asset Condition</v>
          </cell>
          <cell r="K1249" t="str">
            <v>SRV_ED</v>
          </cell>
          <cell r="L1249" t="str">
            <v>JUR_AN</v>
          </cell>
          <cell r="M1249" t="str">
            <v>Hydro 331-336</v>
          </cell>
          <cell r="N1249" t="str">
            <v>True</v>
          </cell>
          <cell r="O1249" t="str">
            <v>Active</v>
          </cell>
          <cell r="P1249" t="str">
            <v>ORG_D07</v>
          </cell>
        </row>
        <row r="1250">
          <cell r="A1250" t="str">
            <v>BI_IG800</v>
          </cell>
          <cell r="B1250" t="str">
            <v>IG800</v>
          </cell>
          <cell r="C1250" t="str">
            <v>BI_IG800 - CG HED Spillgate Replacement</v>
          </cell>
          <cell r="D1250" t="str">
            <v>ER_4196</v>
          </cell>
          <cell r="E1250" t="str">
            <v>4196</v>
          </cell>
          <cell r="F1250" t="str">
            <v>ER_4196 - CG HED Spillgate Replacement</v>
          </cell>
          <cell r="G1250" t="str">
            <v>Cabinet Gorge Spillgate Replacement</v>
          </cell>
          <cell r="H1250" t="str">
            <v>Generation Subfunction</v>
          </cell>
          <cell r="I1250" t="str">
            <v>Generation Function</v>
          </cell>
          <cell r="J1250" t="str">
            <v>Asset Condition</v>
          </cell>
          <cell r="K1250" t="str">
            <v>SRV_ED</v>
          </cell>
          <cell r="L1250" t="str">
            <v>JUR_AN</v>
          </cell>
          <cell r="M1250" t="str">
            <v>Hydro 331-336</v>
          </cell>
          <cell r="N1250" t="str">
            <v>True</v>
          </cell>
          <cell r="O1250" t="str">
            <v>Active</v>
          </cell>
          <cell r="P1250" t="str">
            <v>ORG_L07</v>
          </cell>
        </row>
        <row r="1251">
          <cell r="A1251" t="str">
            <v>BI_IG801</v>
          </cell>
          <cell r="B1251" t="str">
            <v>IG801</v>
          </cell>
          <cell r="C1251" t="str">
            <v>BI_IG801 - CG Main Deck Water Mitigation</v>
          </cell>
          <cell r="D1251" t="str">
            <v>ER_4197</v>
          </cell>
          <cell r="E1251" t="str">
            <v>4197</v>
          </cell>
          <cell r="F1251" t="str">
            <v>ER_4197 - CG Main Deck Water Mitigation</v>
          </cell>
          <cell r="G1251" t="str">
            <v>Cabinet Gorge Water Mitigation</v>
          </cell>
          <cell r="H1251" t="str">
            <v>Generation Subfunction</v>
          </cell>
          <cell r="I1251" t="str">
            <v>Generation Function</v>
          </cell>
          <cell r="J1251" t="str">
            <v>Asset Condition</v>
          </cell>
          <cell r="K1251" t="str">
            <v>SRV_ED</v>
          </cell>
          <cell r="L1251" t="str">
            <v>JUR_AN</v>
          </cell>
          <cell r="M1251" t="str">
            <v>Elec Transmission 350-359</v>
          </cell>
          <cell r="N1251" t="str">
            <v>True</v>
          </cell>
          <cell r="O1251" t="str">
            <v>Active</v>
          </cell>
          <cell r="P1251" t="str">
            <v>ORG_L07</v>
          </cell>
        </row>
        <row r="1252">
          <cell r="A1252" t="str">
            <v>BI_IG900</v>
          </cell>
          <cell r="B1252" t="str">
            <v>IG900</v>
          </cell>
          <cell r="C1252" t="str">
            <v>BI_IG900 - CG Control Room Replacement</v>
          </cell>
          <cell r="D1252" t="str">
            <v>ER_4194</v>
          </cell>
          <cell r="E1252" t="str">
            <v>4194</v>
          </cell>
          <cell r="F1252" t="str">
            <v>ER_4194 - CG Control Room Replacement</v>
          </cell>
          <cell r="G1252" t="str">
            <v>Cabinet Gorge Control Room Replacement</v>
          </cell>
          <cell r="H1252" t="str">
            <v>Generation Subfunction</v>
          </cell>
          <cell r="I1252" t="str">
            <v>Generation Function</v>
          </cell>
          <cell r="J1252" t="str">
            <v>Asset Condition</v>
          </cell>
          <cell r="K1252" t="str">
            <v>SRV_ED</v>
          </cell>
          <cell r="L1252" t="str">
            <v>JUR_AN</v>
          </cell>
          <cell r="M1252" t="str">
            <v>Hydro 331-336</v>
          </cell>
          <cell r="N1252" t="str">
            <v>True</v>
          </cell>
          <cell r="O1252" t="str">
            <v>Active</v>
          </cell>
          <cell r="P1252" t="str">
            <v>ORG_L07</v>
          </cell>
        </row>
        <row r="1253">
          <cell r="A1253" t="str">
            <v>BI_IG901</v>
          </cell>
          <cell r="B1253" t="str">
            <v>IG901</v>
          </cell>
          <cell r="C1253" t="str">
            <v>BI_IG901 - Cabinet Gorge Unit 3 Protection &amp; Control Upgrade</v>
          </cell>
          <cell r="D1253" t="str">
            <v>ER_4201</v>
          </cell>
          <cell r="E1253" t="str">
            <v>4201</v>
          </cell>
          <cell r="F1253" t="str">
            <v>ER_4201 - Cabinet Gorge Unit 3 Protection &amp; Control Upgrade</v>
          </cell>
          <cell r="G1253" t="str">
            <v>Cabinet Gorge Unit 3 Protection &amp; Control Upgrade</v>
          </cell>
          <cell r="H1253" t="str">
            <v>Generation Subfunction</v>
          </cell>
          <cell r="I1253" t="str">
            <v>Generation Function</v>
          </cell>
          <cell r="J1253" t="str">
            <v>Asset Condition</v>
          </cell>
          <cell r="K1253" t="str">
            <v>SRV_ED</v>
          </cell>
          <cell r="L1253" t="str">
            <v>JUR_AN</v>
          </cell>
          <cell r="M1253" t="str">
            <v>Hydro 331-336</v>
          </cell>
          <cell r="N1253" t="str">
            <v>True</v>
          </cell>
          <cell r="O1253" t="str">
            <v>Active</v>
          </cell>
          <cell r="P1253" t="str">
            <v>ORG_E07</v>
          </cell>
        </row>
        <row r="1254">
          <cell r="A1254" t="str">
            <v>BI_IG902</v>
          </cell>
          <cell r="B1254" t="str">
            <v>IG902</v>
          </cell>
          <cell r="C1254" t="str">
            <v>BI_IG902 - Cabinet Gorge Unit 4 Protection &amp; Control Upgrade</v>
          </cell>
          <cell r="D1254" t="str">
            <v>ER_4202</v>
          </cell>
          <cell r="E1254" t="str">
            <v>4202</v>
          </cell>
          <cell r="F1254" t="str">
            <v>ER_4202 - Cabinet Gorge Unit 4 Protection &amp; Control Upgrade</v>
          </cell>
          <cell r="G1254" t="str">
            <v>Cabinet Gorge Unit 4 Protection &amp; Control Upgrade</v>
          </cell>
          <cell r="H1254" t="str">
            <v>Generation Subfunction</v>
          </cell>
          <cell r="I1254" t="str">
            <v>Generation Function</v>
          </cell>
          <cell r="J1254" t="str">
            <v>Asset Condition</v>
          </cell>
          <cell r="K1254" t="str">
            <v>SRV_ED</v>
          </cell>
          <cell r="L1254" t="str">
            <v>JUR_AN</v>
          </cell>
          <cell r="M1254" t="str">
            <v>Hydro 331-336</v>
          </cell>
          <cell r="N1254" t="str">
            <v>True</v>
          </cell>
          <cell r="O1254" t="str">
            <v>Active</v>
          </cell>
          <cell r="P1254" t="str">
            <v>ORG_E07</v>
          </cell>
        </row>
        <row r="1255">
          <cell r="A1255" t="str">
            <v>BI_IJ501</v>
          </cell>
          <cell r="B1255" t="str">
            <v>IJ501</v>
          </cell>
          <cell r="C1255" t="str">
            <v>BI_IJ501 - 2001 DSM Tariff</v>
          </cell>
          <cell r="D1255" t="str">
            <v>ER_7998</v>
          </cell>
          <cell r="E1255" t="str">
            <v>7998</v>
          </cell>
          <cell r="F1255" t="str">
            <v>ER_7998 - Demand Side Management Programs</v>
          </cell>
          <cell r="G1255" t="str">
            <v>Regular Capital - Pre Business Case</v>
          </cell>
          <cell r="H1255" t="str">
            <v>No Subfunction</v>
          </cell>
          <cell r="I1255" t="str">
            <v>No Function</v>
          </cell>
          <cell r="J1255" t="str">
            <v>No Driver</v>
          </cell>
          <cell r="K1255" t="str">
            <v>SRV_CD</v>
          </cell>
          <cell r="L1255" t="str">
            <v>JUR_AA</v>
          </cell>
          <cell r="M1255" t="str">
            <v>DSM 186</v>
          </cell>
          <cell r="N1255" t="str">
            <v>False</v>
          </cell>
          <cell r="O1255" t="str">
            <v>Inactive</v>
          </cell>
          <cell r="P1255" t="str">
            <v>ORG_T52</v>
          </cell>
        </row>
        <row r="1256">
          <cell r="A1256" t="str">
            <v>BI_JG300</v>
          </cell>
          <cell r="B1256" t="str">
            <v>JG300</v>
          </cell>
          <cell r="C1256" t="str">
            <v>BI_JG300 - Noxon Rapids HED Spare Coils</v>
          </cell>
          <cell r="D1256" t="str">
            <v>ER_4166</v>
          </cell>
          <cell r="E1256" t="str">
            <v>4166</v>
          </cell>
          <cell r="F1256" t="str">
            <v>ER_4166 - Noxon Rapids HED Spare Coils</v>
          </cell>
          <cell r="G1256" t="str">
            <v>Noxon Spare Coils</v>
          </cell>
          <cell r="H1256" t="str">
            <v>Generation Subfunction</v>
          </cell>
          <cell r="I1256" t="str">
            <v>Generation Function</v>
          </cell>
          <cell r="J1256" t="str">
            <v>No Driver</v>
          </cell>
          <cell r="K1256" t="str">
            <v>SRV_ED</v>
          </cell>
          <cell r="L1256" t="str">
            <v>JUR_AN</v>
          </cell>
          <cell r="M1256" t="str">
            <v>Hydro 331-336</v>
          </cell>
          <cell r="N1256" t="str">
            <v>True</v>
          </cell>
          <cell r="O1256" t="str">
            <v>Inactive</v>
          </cell>
          <cell r="P1256" t="str">
            <v>ORG_E07</v>
          </cell>
        </row>
        <row r="1257">
          <cell r="A1257" t="str">
            <v>BI_JG301</v>
          </cell>
          <cell r="B1257" t="str">
            <v>JG301</v>
          </cell>
          <cell r="C1257" t="str">
            <v>BI_JG301 - Asset Monitoring System - Noxon Rapids</v>
          </cell>
          <cell r="D1257" t="str">
            <v>ER_4238</v>
          </cell>
          <cell r="E1257" t="str">
            <v>4238</v>
          </cell>
          <cell r="F1257" t="str">
            <v>ER_4238 - Asset Monitoring Systems</v>
          </cell>
          <cell r="G1257" t="str">
            <v>Asset Monitoring System</v>
          </cell>
          <cell r="H1257" t="str">
            <v>Generation Subfunction</v>
          </cell>
          <cell r="I1257" t="str">
            <v>Generation Function</v>
          </cell>
          <cell r="J1257" t="str">
            <v>Asset Condition</v>
          </cell>
          <cell r="K1257" t="str">
            <v>SRV_ED</v>
          </cell>
          <cell r="L1257" t="str">
            <v>JUR_AN</v>
          </cell>
          <cell r="M1257" t="str">
            <v>Hydro 331-336</v>
          </cell>
          <cell r="N1257" t="str">
            <v>True</v>
          </cell>
          <cell r="O1257" t="str">
            <v>Active</v>
          </cell>
          <cell r="P1257" t="str">
            <v>ORG_G07</v>
          </cell>
        </row>
        <row r="1258">
          <cell r="A1258" t="str">
            <v>BI_JG302</v>
          </cell>
          <cell r="B1258" t="str">
            <v>JG302</v>
          </cell>
          <cell r="C1258" t="str">
            <v>BI_JG302 - Noxon Rapids Unit 2 Generator Rewind</v>
          </cell>
          <cell r="D1258" t="str">
            <v>ER_4239</v>
          </cell>
          <cell r="E1258" t="str">
            <v>4239</v>
          </cell>
          <cell r="F1258" t="str">
            <v>ER_4239 - Noxon Rapids Unit 2 Generator Rewind</v>
          </cell>
          <cell r="G1258" t="str">
            <v>Noxon Rapids Unit 2 Generator Rewind</v>
          </cell>
          <cell r="H1258" t="str">
            <v>Generation Subfunction</v>
          </cell>
          <cell r="I1258" t="str">
            <v>Generation Function</v>
          </cell>
          <cell r="J1258" t="str">
            <v>Asset Condition</v>
          </cell>
          <cell r="K1258" t="str">
            <v>SRV_ED</v>
          </cell>
          <cell r="L1258" t="str">
            <v>JUR_AN</v>
          </cell>
          <cell r="M1258" t="str">
            <v>Hydro 331-336</v>
          </cell>
          <cell r="N1258" t="str">
            <v>True</v>
          </cell>
          <cell r="O1258" t="str">
            <v>Active</v>
          </cell>
          <cell r="P1258" t="str">
            <v>ORG_R07</v>
          </cell>
        </row>
        <row r="1259">
          <cell r="A1259" t="str">
            <v>BI_JG400</v>
          </cell>
          <cell r="B1259" t="str">
            <v>JG400</v>
          </cell>
          <cell r="C1259" t="str">
            <v>BI_JG400 - NR HVAC</v>
          </cell>
          <cell r="D1259" t="str">
            <v>ER_4228</v>
          </cell>
          <cell r="E1259" t="str">
            <v>4228</v>
          </cell>
          <cell r="F1259" t="str">
            <v>ER_4228 - Noxon Rapids HVAC</v>
          </cell>
          <cell r="G1259" t="str">
            <v>Noxon Rapids HVAC</v>
          </cell>
          <cell r="H1259" t="str">
            <v>Generation Subfunction</v>
          </cell>
          <cell r="I1259" t="str">
            <v>Generation Function</v>
          </cell>
          <cell r="J1259" t="str">
            <v>Failed Plant &amp; Operations</v>
          </cell>
          <cell r="K1259" t="str">
            <v>SRV_ED</v>
          </cell>
          <cell r="L1259" t="str">
            <v>JUR_AN</v>
          </cell>
          <cell r="M1259" t="str">
            <v>Hydro 331-336</v>
          </cell>
          <cell r="N1259" t="str">
            <v>True</v>
          </cell>
          <cell r="O1259" t="str">
            <v>Active</v>
          </cell>
          <cell r="P1259" t="str">
            <v>ORG_L07</v>
          </cell>
        </row>
        <row r="1260">
          <cell r="A1260" t="str">
            <v>BI_JG500</v>
          </cell>
          <cell r="B1260" t="str">
            <v>JG500</v>
          </cell>
          <cell r="C1260" t="str">
            <v>BI_JG500 - Noxon Station Service</v>
          </cell>
          <cell r="D1260" t="str">
            <v>ER_4171</v>
          </cell>
          <cell r="E1260" t="str">
            <v>4171</v>
          </cell>
          <cell r="F1260" t="str">
            <v>ER_4171 - Noxon Station Service</v>
          </cell>
          <cell r="G1260" t="str">
            <v>Noxon Station Service</v>
          </cell>
          <cell r="H1260" t="str">
            <v>Generation Subfunction</v>
          </cell>
          <cell r="I1260" t="str">
            <v>Generation Function</v>
          </cell>
          <cell r="J1260" t="str">
            <v>Asset Condition</v>
          </cell>
          <cell r="K1260" t="str">
            <v>SRV_ED</v>
          </cell>
          <cell r="L1260" t="str">
            <v>JUR_AN</v>
          </cell>
          <cell r="M1260" t="str">
            <v>Hydro 331-336</v>
          </cell>
          <cell r="N1260" t="str">
            <v>True</v>
          </cell>
          <cell r="O1260" t="str">
            <v>Active</v>
          </cell>
          <cell r="P1260" t="str">
            <v>ORG_E07</v>
          </cell>
        </row>
        <row r="1261">
          <cell r="A1261" t="str">
            <v>BI_JG501</v>
          </cell>
          <cell r="B1261" t="str">
            <v>JG501</v>
          </cell>
          <cell r="C1261" t="str">
            <v>BI_JG501 - Noxon Rapids Gantry Crane Modernization</v>
          </cell>
          <cell r="D1261" t="str">
            <v>ER_4220</v>
          </cell>
          <cell r="E1261" t="str">
            <v>4220</v>
          </cell>
          <cell r="F1261" t="str">
            <v>ER_4220 - Noxon Rapids Gantry Crane Modernization</v>
          </cell>
          <cell r="G1261" t="str">
            <v>Noxon Rapids Gantry Crane Modernization</v>
          </cell>
          <cell r="H1261" t="str">
            <v>Generation Subfunction</v>
          </cell>
          <cell r="I1261" t="str">
            <v>Generation Function</v>
          </cell>
          <cell r="J1261" t="str">
            <v>Asset Condition</v>
          </cell>
          <cell r="K1261" t="str">
            <v>SRV_ED</v>
          </cell>
          <cell r="L1261" t="str">
            <v>JUR_AN</v>
          </cell>
          <cell r="M1261" t="str">
            <v>Hydro 331-336</v>
          </cell>
          <cell r="N1261" t="str">
            <v>True</v>
          </cell>
          <cell r="O1261" t="str">
            <v>Active</v>
          </cell>
          <cell r="P1261" t="str">
            <v>ORG_E07</v>
          </cell>
        </row>
        <row r="1262">
          <cell r="A1262" t="str">
            <v>BI_JG502</v>
          </cell>
          <cell r="B1262" t="str">
            <v>JG502</v>
          </cell>
          <cell r="C1262" t="str">
            <v>BI_JG502 - Noxon Rapids Excitation System Replacement Unit 1</v>
          </cell>
          <cell r="D1262" t="str">
            <v>ER_4232</v>
          </cell>
          <cell r="E1262" t="str">
            <v>4232</v>
          </cell>
          <cell r="F1262" t="str">
            <v>ER_4232 - Noxon Rapids Excitation System Replacement Unit 1</v>
          </cell>
          <cell r="G1262" t="str">
            <v>Noxon Rapids Excitation System Replacement Unit 1</v>
          </cell>
          <cell r="H1262" t="str">
            <v>Generation Subfunction</v>
          </cell>
          <cell r="I1262" t="str">
            <v>Generation Function</v>
          </cell>
          <cell r="J1262" t="str">
            <v>Performance &amp; Capacity</v>
          </cell>
          <cell r="K1262" t="str">
            <v>SRV_ED</v>
          </cell>
          <cell r="L1262" t="str">
            <v>JUR_AN</v>
          </cell>
          <cell r="M1262" t="str">
            <v>Hydro 331-336</v>
          </cell>
          <cell r="N1262" t="str">
            <v>True</v>
          </cell>
          <cell r="O1262" t="str">
            <v>Active</v>
          </cell>
          <cell r="P1262" t="str">
            <v>ORG_R07</v>
          </cell>
        </row>
        <row r="1263">
          <cell r="A1263" t="str">
            <v>BI_JG510</v>
          </cell>
          <cell r="B1263" t="str">
            <v>JG510</v>
          </cell>
          <cell r="C1263" t="str">
            <v>BI_JG510 - Noxon Unit 4 Runner Upgrade</v>
          </cell>
          <cell r="D1263" t="str">
            <v>ER_4135</v>
          </cell>
          <cell r="E1263" t="str">
            <v>4135</v>
          </cell>
          <cell r="F1263" t="str">
            <v>ER_4135 - Noxon Rapids Unit 4 Emergency Rewind</v>
          </cell>
          <cell r="G1263" t="str">
            <v>Regular Capital - Pre Business Case</v>
          </cell>
          <cell r="H1263" t="str">
            <v>No Subfunction</v>
          </cell>
          <cell r="I1263" t="str">
            <v>No Function</v>
          </cell>
          <cell r="J1263" t="str">
            <v>No Driver</v>
          </cell>
          <cell r="K1263" t="str">
            <v>SRV_ED</v>
          </cell>
          <cell r="L1263" t="str">
            <v>JUR_WA</v>
          </cell>
          <cell r="M1263" t="str">
            <v>Hydro 331-336</v>
          </cell>
          <cell r="N1263" t="str">
            <v>True</v>
          </cell>
          <cell r="O1263" t="str">
            <v>Inactive</v>
          </cell>
          <cell r="P1263" t="str">
            <v>ORG_E07</v>
          </cell>
        </row>
        <row r="1264">
          <cell r="A1264" t="str">
            <v>BI_JG600</v>
          </cell>
          <cell r="B1264" t="str">
            <v>JG600</v>
          </cell>
          <cell r="C1264" t="str">
            <v>BI_JG600 - Noxon Rapids Unit 4 Turbine</v>
          </cell>
          <cell r="D1264" t="str">
            <v>ER_4139</v>
          </cell>
          <cell r="E1264" t="str">
            <v>4139</v>
          </cell>
          <cell r="F1264" t="str">
            <v>ER_4139 - Noxon Rapids Unit 4 Runner Upgrade</v>
          </cell>
          <cell r="G1264" t="str">
            <v>Noxon Rapids Turbine Replacement</v>
          </cell>
          <cell r="H1264" t="str">
            <v>Generation Subfunction</v>
          </cell>
          <cell r="I1264" t="str">
            <v>Generation Function</v>
          </cell>
          <cell r="J1264" t="str">
            <v>No Driver</v>
          </cell>
          <cell r="K1264" t="str">
            <v>SRV_ED</v>
          </cell>
          <cell r="L1264" t="str">
            <v>JUR_MT</v>
          </cell>
          <cell r="M1264" t="str">
            <v>Hydro 331-336</v>
          </cell>
          <cell r="N1264" t="str">
            <v>True</v>
          </cell>
          <cell r="O1264" t="str">
            <v>Inactive</v>
          </cell>
          <cell r="P1264" t="str">
            <v>ORG_E07</v>
          </cell>
        </row>
        <row r="1265">
          <cell r="A1265" t="str">
            <v>BI_JG601</v>
          </cell>
          <cell r="B1265" t="str">
            <v>JG601</v>
          </cell>
          <cell r="C1265" t="str">
            <v>BI_JG601 - Noxon Rapids Excitation System Replacement Unit 2</v>
          </cell>
          <cell r="D1265" t="str">
            <v>ER_4233</v>
          </cell>
          <cell r="E1265" t="str">
            <v>4233</v>
          </cell>
          <cell r="F1265" t="str">
            <v>ER_4233 - Noxon Rapids Excitation System Replacement Unit 2</v>
          </cell>
          <cell r="G1265" t="str">
            <v>Noxon Rapids Excitation System Replacement Unit 2</v>
          </cell>
          <cell r="H1265" t="str">
            <v>Generation Subfunction</v>
          </cell>
          <cell r="I1265" t="str">
            <v>Generation Function</v>
          </cell>
          <cell r="J1265" t="str">
            <v>Performance &amp; Capacity</v>
          </cell>
          <cell r="K1265" t="str">
            <v>SRV_ED</v>
          </cell>
          <cell r="L1265" t="str">
            <v>JUR_AN</v>
          </cell>
          <cell r="M1265" t="str">
            <v>Hydro 331-336</v>
          </cell>
          <cell r="N1265" t="str">
            <v>True</v>
          </cell>
          <cell r="O1265" t="str">
            <v>Active</v>
          </cell>
          <cell r="P1265" t="str">
            <v>ORG_R07</v>
          </cell>
        </row>
        <row r="1266">
          <cell r="A1266" t="str">
            <v>BI_JG602</v>
          </cell>
          <cell r="B1266" t="str">
            <v>JG602</v>
          </cell>
          <cell r="C1266" t="str">
            <v>BI_JG602 - Noxon Rapids Excitation System Replacement Unit 3</v>
          </cell>
          <cell r="D1266" t="str">
            <v>ER_4247</v>
          </cell>
          <cell r="E1266" t="str">
            <v>4247</v>
          </cell>
          <cell r="F1266" t="str">
            <v>ER_4247 - Noxon Rapids Excitation System Replacement Unit 3</v>
          </cell>
          <cell r="G1266" t="str">
            <v>Noxon Rapids Excitation System Replacement Unit 3</v>
          </cell>
          <cell r="H1266" t="str">
            <v>Generation Subfunction</v>
          </cell>
          <cell r="I1266" t="str">
            <v>Generation Function</v>
          </cell>
          <cell r="J1266" t="str">
            <v>Performance &amp; Capacity</v>
          </cell>
          <cell r="K1266" t="str">
            <v>SRV_ED</v>
          </cell>
          <cell r="L1266" t="str">
            <v>JUR_AN</v>
          </cell>
          <cell r="M1266" t="str">
            <v>Hydro 331-336</v>
          </cell>
          <cell r="N1266" t="str">
            <v>True</v>
          </cell>
          <cell r="O1266" t="str">
            <v>Active</v>
          </cell>
          <cell r="P1266" t="str">
            <v>ORG_R07</v>
          </cell>
        </row>
        <row r="1267">
          <cell r="A1267" t="str">
            <v>BI_JG603</v>
          </cell>
          <cell r="B1267" t="str">
            <v>JG603</v>
          </cell>
          <cell r="C1267" t="str">
            <v>BI_JG602 - Noxon Rapids Excitation System Replacement Unit 4</v>
          </cell>
          <cell r="D1267" t="str">
            <v>ER_4248</v>
          </cell>
          <cell r="E1267" t="str">
            <v>4248</v>
          </cell>
          <cell r="F1267" t="str">
            <v>ER_4248 - Noxon Rapids Excitation System Replacement Unit 4</v>
          </cell>
          <cell r="G1267" t="str">
            <v>Noxon Rapids Excitation System Replacement Unit 4</v>
          </cell>
          <cell r="H1267" t="str">
            <v>Generation Subfunction</v>
          </cell>
          <cell r="I1267" t="str">
            <v>Generation Function</v>
          </cell>
          <cell r="J1267" t="str">
            <v>Performance &amp; Capacity</v>
          </cell>
          <cell r="K1267" t="str">
            <v>SRV_ED</v>
          </cell>
          <cell r="L1267" t="str">
            <v>JUR_AN</v>
          </cell>
          <cell r="M1267" t="str">
            <v>Hydro 331-336</v>
          </cell>
          <cell r="N1267" t="str">
            <v>True</v>
          </cell>
          <cell r="O1267" t="str">
            <v>Active</v>
          </cell>
          <cell r="P1267" t="str">
            <v>ORG_R07</v>
          </cell>
        </row>
        <row r="1268">
          <cell r="A1268" t="str">
            <v>BI_JG700</v>
          </cell>
          <cell r="B1268" t="str">
            <v>JG700</v>
          </cell>
          <cell r="C1268" t="str">
            <v>BI_JG700 - Noxon Rapids Unit 1 Turbine</v>
          </cell>
          <cell r="D1268" t="str">
            <v>ER_4136</v>
          </cell>
          <cell r="E1268" t="str">
            <v>4136</v>
          </cell>
          <cell r="F1268" t="str">
            <v>ER_4136 - Noxon Rapids Unit 1 Runner Upgrade</v>
          </cell>
          <cell r="G1268" t="str">
            <v>Regular Capital - Pre Business Case</v>
          </cell>
          <cell r="H1268" t="str">
            <v>No Subfunction</v>
          </cell>
          <cell r="I1268" t="str">
            <v>No Function</v>
          </cell>
          <cell r="J1268" t="str">
            <v>No Driver</v>
          </cell>
          <cell r="K1268" t="str">
            <v>SRV_ED</v>
          </cell>
          <cell r="L1268" t="str">
            <v>JUR_MT</v>
          </cell>
          <cell r="M1268" t="str">
            <v>Hydro 331-336</v>
          </cell>
          <cell r="N1268" t="str">
            <v>True</v>
          </cell>
          <cell r="O1268" t="str">
            <v>Inactive</v>
          </cell>
          <cell r="P1268" t="str">
            <v>ORG_E07</v>
          </cell>
        </row>
        <row r="1269">
          <cell r="A1269" t="str">
            <v>BI_JG701</v>
          </cell>
          <cell r="B1269" t="str">
            <v>JG701</v>
          </cell>
          <cell r="C1269" t="str">
            <v>BI_JG701 - Noxon Rapids Unit 3 Stator Windings &amp; Core Replacement</v>
          </cell>
          <cell r="D1269" t="str">
            <v>ER_4244</v>
          </cell>
          <cell r="E1269" t="str">
            <v>4244</v>
          </cell>
          <cell r="F1269" t="str">
            <v>ER_4244 - Noxon Rapids Unit 3 Stator Windings &amp; Core Replacement</v>
          </cell>
          <cell r="G1269" t="str">
            <v>Noxon Rapids Unit 3 Stator Windings &amp; Core Replacement</v>
          </cell>
          <cell r="H1269" t="str">
            <v>Generation Subfunction</v>
          </cell>
          <cell r="I1269" t="str">
            <v>Generation Function</v>
          </cell>
          <cell r="J1269" t="str">
            <v>Asset Condition</v>
          </cell>
          <cell r="K1269" t="str">
            <v>SRV_ED</v>
          </cell>
          <cell r="L1269" t="str">
            <v>JUR_AN</v>
          </cell>
          <cell r="M1269" t="str">
            <v>Hydro 331-336</v>
          </cell>
          <cell r="N1269" t="str">
            <v>True</v>
          </cell>
          <cell r="O1269" t="str">
            <v>Active</v>
          </cell>
          <cell r="P1269" t="str">
            <v>ORG_G07</v>
          </cell>
        </row>
        <row r="1270">
          <cell r="A1270" t="str">
            <v>BI_JG702</v>
          </cell>
          <cell r="B1270" t="str">
            <v>JG702</v>
          </cell>
          <cell r="C1270" t="str">
            <v>BI_JG702 - Noxon Rapids Unit 5 Turbine Runner Replacement</v>
          </cell>
          <cell r="D1270" t="str">
            <v>ER_4245</v>
          </cell>
          <cell r="E1270" t="str">
            <v>4245</v>
          </cell>
          <cell r="F1270" t="str">
            <v>ER_4245 - Noxon Rapids Unit 5 Turbine Runner Replacement</v>
          </cell>
          <cell r="G1270" t="str">
            <v>Noxon Rapids Unit 5 Turbine Runner Replacement</v>
          </cell>
          <cell r="H1270" t="str">
            <v>Generation Subfunction</v>
          </cell>
          <cell r="I1270" t="str">
            <v>Generation Function</v>
          </cell>
          <cell r="J1270" t="str">
            <v>Asset Condition</v>
          </cell>
          <cell r="K1270" t="str">
            <v>SRV_ED</v>
          </cell>
          <cell r="L1270" t="str">
            <v>JUR_AN</v>
          </cell>
          <cell r="M1270" t="str">
            <v>Hydro 331-336</v>
          </cell>
          <cell r="N1270" t="str">
            <v>True</v>
          </cell>
          <cell r="O1270" t="str">
            <v>Active</v>
          </cell>
          <cell r="P1270" t="str">
            <v>ORG_G07</v>
          </cell>
        </row>
        <row r="1271">
          <cell r="A1271" t="str">
            <v>BI_JG703</v>
          </cell>
          <cell r="B1271" t="str">
            <v>JG703</v>
          </cell>
          <cell r="C1271" t="str">
            <v>BI_JG703 - Noxon Rapids FCR Fueling Station</v>
          </cell>
          <cell r="D1271" t="str">
            <v>ER_4250</v>
          </cell>
          <cell r="E1271" t="str">
            <v>4250</v>
          </cell>
          <cell r="F1271" t="str">
            <v>ER_4250 - Noxon Rapids FCR Fueling Station</v>
          </cell>
          <cell r="G1271" t="str">
            <v>Noxon Rapids FCR Fueling Station</v>
          </cell>
          <cell r="H1271" t="str">
            <v>Generation Subfunction</v>
          </cell>
          <cell r="I1271" t="str">
            <v>Generation Function</v>
          </cell>
          <cell r="J1271" t="str">
            <v>Performance &amp; Capacity</v>
          </cell>
          <cell r="K1271" t="str">
            <v>SRV_ED</v>
          </cell>
          <cell r="L1271" t="str">
            <v>JUR_AN</v>
          </cell>
          <cell r="M1271" t="str">
            <v>Hydro 331-336</v>
          </cell>
          <cell r="N1271" t="str">
            <v>True</v>
          </cell>
          <cell r="O1271" t="str">
            <v>Active</v>
          </cell>
          <cell r="P1271" t="str">
            <v>ORG_L07</v>
          </cell>
        </row>
        <row r="1272">
          <cell r="A1272" t="str">
            <v>BI_JG704</v>
          </cell>
          <cell r="B1272" t="str">
            <v>JG704</v>
          </cell>
          <cell r="C1272" t="str">
            <v>BI_JG704 - Noxon Rapids Headgate Hoist System Refurbishment</v>
          </cell>
          <cell r="D1272" t="str">
            <v>ER_4253</v>
          </cell>
          <cell r="E1272" t="str">
            <v>4253</v>
          </cell>
          <cell r="F1272" t="str">
            <v>ER_4253 - Noxon Rapids Headgate Hoist System Refurbishment</v>
          </cell>
          <cell r="G1272" t="str">
            <v>Noxon Rapids Headgate Hoist System Refurbishment</v>
          </cell>
          <cell r="H1272" t="str">
            <v>Generation Subfunction</v>
          </cell>
          <cell r="I1272" t="str">
            <v>Generation Function</v>
          </cell>
          <cell r="J1272" t="str">
            <v>Asset Condition</v>
          </cell>
          <cell r="K1272" t="str">
            <v>SRV_ED</v>
          </cell>
          <cell r="L1272" t="str">
            <v>JUR_AN</v>
          </cell>
          <cell r="M1272" t="str">
            <v>Hydro 331-336</v>
          </cell>
          <cell r="N1272" t="str">
            <v>True</v>
          </cell>
          <cell r="O1272" t="str">
            <v>Active</v>
          </cell>
          <cell r="P1272" t="str">
            <v>ORG_L07</v>
          </cell>
        </row>
        <row r="1273">
          <cell r="A1273" t="str">
            <v>BI_JG800</v>
          </cell>
          <cell r="B1273" t="str">
            <v>JG800</v>
          </cell>
          <cell r="C1273" t="str">
            <v>BI_JG800 - Noxon Rapids Unit 2 Turbine</v>
          </cell>
          <cell r="D1273" t="str">
            <v>ER_4137</v>
          </cell>
          <cell r="E1273" t="str">
            <v>4137</v>
          </cell>
          <cell r="F1273" t="str">
            <v>ER_4137 - Noxon Rapids Unit 2 Runner Upgrade</v>
          </cell>
          <cell r="G1273" t="str">
            <v>Regular Capital - Pre Business Case</v>
          </cell>
          <cell r="H1273" t="str">
            <v>No Subfunction</v>
          </cell>
          <cell r="I1273" t="str">
            <v>No Function</v>
          </cell>
          <cell r="J1273" t="str">
            <v>No Driver</v>
          </cell>
          <cell r="K1273" t="str">
            <v>SRV_ED</v>
          </cell>
          <cell r="L1273" t="str">
            <v>JUR_MT</v>
          </cell>
          <cell r="M1273" t="str">
            <v>Hydro 331-336</v>
          </cell>
          <cell r="N1273" t="str">
            <v>True</v>
          </cell>
          <cell r="O1273" t="str">
            <v>Inactive</v>
          </cell>
          <cell r="P1273" t="str">
            <v>ORG_E07</v>
          </cell>
        </row>
        <row r="1274">
          <cell r="A1274" t="str">
            <v>BI_JG801</v>
          </cell>
          <cell r="B1274" t="str">
            <v>JG801</v>
          </cell>
          <cell r="C1274" t="str">
            <v>BI_JG801 - NR HED Spillgate Refurbishment</v>
          </cell>
          <cell r="D1274" t="str">
            <v>ER_4187</v>
          </cell>
          <cell r="E1274" t="str">
            <v>4187</v>
          </cell>
          <cell r="F1274" t="str">
            <v>ER_4187 - NR HED Spillgate Refurbishment</v>
          </cell>
          <cell r="G1274" t="str">
            <v>Noxon Rapids Spillgate Refurbishment</v>
          </cell>
          <cell r="H1274" t="str">
            <v>Generation Subfunction</v>
          </cell>
          <cell r="I1274" t="str">
            <v>Generation Function</v>
          </cell>
          <cell r="J1274" t="str">
            <v>Asset Condition</v>
          </cell>
          <cell r="K1274" t="str">
            <v>SRV_ED</v>
          </cell>
          <cell r="L1274" t="str">
            <v>JUR_AN</v>
          </cell>
          <cell r="M1274" t="str">
            <v>Hydro 331-336</v>
          </cell>
          <cell r="N1274" t="str">
            <v>True</v>
          </cell>
          <cell r="O1274" t="str">
            <v>Active</v>
          </cell>
          <cell r="P1274" t="str">
            <v>ORG_L07</v>
          </cell>
        </row>
        <row r="1275">
          <cell r="A1275" t="str">
            <v>BI_JG802</v>
          </cell>
          <cell r="B1275" t="str">
            <v>JG802</v>
          </cell>
          <cell r="C1275" t="str">
            <v>BI_JG802 - NR GSU Bank C Replacement</v>
          </cell>
          <cell r="D1275" t="str">
            <v>ER_4195</v>
          </cell>
          <cell r="E1275" t="str">
            <v>4195</v>
          </cell>
          <cell r="F1275" t="str">
            <v>ER_4195 - NR GSU Bank C Replacement</v>
          </cell>
          <cell r="G1275" t="str">
            <v>Noxon Rapids Generator Step-Up Bank C Replacement</v>
          </cell>
          <cell r="H1275" t="str">
            <v>Generation Subfunction</v>
          </cell>
          <cell r="I1275" t="str">
            <v>Generation Function</v>
          </cell>
          <cell r="J1275" t="str">
            <v>Asset Condition</v>
          </cell>
          <cell r="K1275" t="str">
            <v>SRV_ED</v>
          </cell>
          <cell r="L1275" t="str">
            <v>JUR_AN</v>
          </cell>
          <cell r="M1275" t="str">
            <v>Elec Transmission 350-359</v>
          </cell>
          <cell r="N1275" t="str">
            <v>True</v>
          </cell>
          <cell r="O1275" t="str">
            <v>Active</v>
          </cell>
          <cell r="P1275" t="str">
            <v>ORG_L07</v>
          </cell>
        </row>
        <row r="1276">
          <cell r="A1276" t="str">
            <v>BI_JG900</v>
          </cell>
          <cell r="B1276" t="str">
            <v>JG900</v>
          </cell>
          <cell r="C1276" t="str">
            <v>BI_JG900 - Noxon Rapids Unit 3 Turbine</v>
          </cell>
          <cell r="D1276" t="str">
            <v>ER_4138</v>
          </cell>
          <cell r="E1276" t="str">
            <v>4138</v>
          </cell>
          <cell r="F1276" t="str">
            <v>ER_4138 - Noxon Rapids Unit 3 Runner Upgrade</v>
          </cell>
          <cell r="G1276" t="str">
            <v>Regular Capital - Pre Business Case</v>
          </cell>
          <cell r="H1276" t="str">
            <v>No Subfunction</v>
          </cell>
          <cell r="I1276" t="str">
            <v>No Function</v>
          </cell>
          <cell r="J1276" t="str">
            <v>No Driver</v>
          </cell>
          <cell r="K1276" t="str">
            <v>SRV_ED</v>
          </cell>
          <cell r="L1276" t="str">
            <v>JUR_MT</v>
          </cell>
          <cell r="M1276" t="str">
            <v>Hydro 331-336</v>
          </cell>
          <cell r="N1276" t="str">
            <v>True</v>
          </cell>
          <cell r="O1276" t="str">
            <v>Inactive</v>
          </cell>
          <cell r="P1276" t="str">
            <v>ORG_E07</v>
          </cell>
        </row>
        <row r="1277">
          <cell r="A1277" t="str">
            <v>BI_JN001</v>
          </cell>
          <cell r="B1277" t="str">
            <v>JN001</v>
          </cell>
          <cell r="C1277" t="str">
            <v>BI_JN001 - Jackson Prairie Storage Oregon</v>
          </cell>
          <cell r="D1277" t="str">
            <v>ER_7201</v>
          </cell>
          <cell r="E1277" t="str">
            <v>7201</v>
          </cell>
          <cell r="F1277" t="str">
            <v>ER_7201 - Jackson Prairie Storage</v>
          </cell>
          <cell r="G1277" t="str">
            <v>Jackson Prairie Natural Gas Storage Facility</v>
          </cell>
          <cell r="H1277" t="str">
            <v>Other Subfunction</v>
          </cell>
          <cell r="I1277" t="str">
            <v>Other Function</v>
          </cell>
          <cell r="J1277" t="str">
            <v>Performance &amp; Capacity</v>
          </cell>
          <cell r="K1277" t="str">
            <v>SRV_GD</v>
          </cell>
          <cell r="L1277" t="str">
            <v>JUR_OR</v>
          </cell>
          <cell r="M1277" t="str">
            <v>Gas Underground Storage 350-357</v>
          </cell>
          <cell r="N1277" t="str">
            <v>False</v>
          </cell>
          <cell r="O1277" t="str">
            <v>Active</v>
          </cell>
          <cell r="P1277" t="str">
            <v>ORG_J06</v>
          </cell>
        </row>
        <row r="1278">
          <cell r="A1278" t="str">
            <v>BI_JN101</v>
          </cell>
          <cell r="B1278" t="str">
            <v>JN101</v>
          </cell>
          <cell r="C1278" t="str">
            <v>BI_JN101 - Non-Cash Transfer of Jackson Prairie Assets</v>
          </cell>
          <cell r="D1278" t="str">
            <v>ER_7201</v>
          </cell>
          <cell r="E1278" t="str">
            <v>7201</v>
          </cell>
          <cell r="F1278" t="str">
            <v>ER_7201 - Jackson Prairie Storage</v>
          </cell>
          <cell r="G1278" t="str">
            <v>Jackson Prairie Natural Gas Storage Facility</v>
          </cell>
          <cell r="H1278" t="str">
            <v>Other Subfunction</v>
          </cell>
          <cell r="I1278" t="str">
            <v>Other Function</v>
          </cell>
          <cell r="J1278" t="str">
            <v>Performance &amp; Capacity</v>
          </cell>
          <cell r="K1278" t="str">
            <v>SRV_GD</v>
          </cell>
          <cell r="L1278" t="str">
            <v>JUR_AA</v>
          </cell>
          <cell r="M1278" t="str">
            <v>Gas Underground Storage 350-357</v>
          </cell>
          <cell r="N1278" t="str">
            <v>False</v>
          </cell>
          <cell r="O1278" t="str">
            <v>Inactive</v>
          </cell>
          <cell r="P1278" t="str">
            <v>ORG_J06</v>
          </cell>
        </row>
        <row r="1279">
          <cell r="A1279" t="str">
            <v>BI_JN604</v>
          </cell>
          <cell r="B1279" t="str">
            <v>JN604</v>
          </cell>
          <cell r="C1279" t="str">
            <v>BI_JN604 - Jackson Prairie Storage</v>
          </cell>
          <cell r="D1279" t="str">
            <v>ER_7201</v>
          </cell>
          <cell r="E1279" t="str">
            <v>7201</v>
          </cell>
          <cell r="F1279" t="str">
            <v>ER_7201 - Jackson Prairie Storage</v>
          </cell>
          <cell r="G1279" t="str">
            <v>Jackson Prairie Natural Gas Storage Facility</v>
          </cell>
          <cell r="H1279" t="str">
            <v>Other Subfunction</v>
          </cell>
          <cell r="I1279" t="str">
            <v>Other Function</v>
          </cell>
          <cell r="J1279" t="str">
            <v>Performance &amp; Capacity</v>
          </cell>
          <cell r="K1279" t="str">
            <v>SRV_GD</v>
          </cell>
          <cell r="L1279" t="str">
            <v>JUR_AN</v>
          </cell>
          <cell r="M1279" t="str">
            <v>Gas Underground Storage 350-357</v>
          </cell>
          <cell r="N1279" t="str">
            <v>False</v>
          </cell>
          <cell r="O1279" t="str">
            <v>Active</v>
          </cell>
          <cell r="P1279" t="str">
            <v>ORG_J06</v>
          </cell>
        </row>
        <row r="1280">
          <cell r="A1280" t="str">
            <v>BI_JN701</v>
          </cell>
          <cell r="B1280" t="str">
            <v>JN701</v>
          </cell>
          <cell r="C1280" t="str">
            <v>BI_JN701 - JP Zone 2 Expansion for OR</v>
          </cell>
          <cell r="D1280" t="str">
            <v>ER_7201</v>
          </cell>
          <cell r="E1280" t="str">
            <v>7201</v>
          </cell>
          <cell r="F1280" t="str">
            <v>ER_7201 - Jackson Prairie Storage</v>
          </cell>
          <cell r="G1280" t="str">
            <v>Jackson Prairie Natural Gas Storage Facility</v>
          </cell>
          <cell r="H1280" t="str">
            <v>Other Subfunction</v>
          </cell>
          <cell r="I1280" t="str">
            <v>Other Function</v>
          </cell>
          <cell r="J1280" t="str">
            <v>Performance &amp; Capacity</v>
          </cell>
          <cell r="K1280" t="str">
            <v>SRV_GD</v>
          </cell>
          <cell r="L1280" t="str">
            <v>JUR_OR</v>
          </cell>
          <cell r="M1280" t="str">
            <v>Gas Underground Storage 350-357</v>
          </cell>
          <cell r="N1280" t="str">
            <v>False</v>
          </cell>
          <cell r="O1280" t="str">
            <v>Inactive</v>
          </cell>
          <cell r="P1280" t="str">
            <v>ORG_J06</v>
          </cell>
        </row>
        <row r="1281">
          <cell r="A1281" t="str">
            <v>BI_JS101</v>
          </cell>
          <cell r="B1281" t="str">
            <v>JS101</v>
          </cell>
          <cell r="C1281" t="str">
            <v>BI_JS101 - Available BI number</v>
          </cell>
          <cell r="D1281" t="str">
            <v>ER_2211</v>
          </cell>
          <cell r="E1281" t="str">
            <v>2211</v>
          </cell>
          <cell r="F1281" t="str">
            <v>ER_2211 - Noxon 230 kV Sub - Replace Breakers</v>
          </cell>
          <cell r="G1281" t="str">
            <v>Regular Capital - Pre Business Case</v>
          </cell>
          <cell r="H1281" t="str">
            <v>No Subfunction</v>
          </cell>
          <cell r="I1281" t="str">
            <v>No Function</v>
          </cell>
          <cell r="J1281" t="str">
            <v>No Driver</v>
          </cell>
          <cell r="K1281" t="str">
            <v>SRV_ED</v>
          </cell>
          <cell r="L1281" t="str">
            <v>JUR_MT</v>
          </cell>
          <cell r="M1281" t="str">
            <v>Elec Transmission 350-359</v>
          </cell>
          <cell r="N1281" t="str">
            <v>True</v>
          </cell>
          <cell r="O1281" t="str">
            <v>Inactive</v>
          </cell>
          <cell r="P1281" t="str">
            <v>ORG_F08</v>
          </cell>
        </row>
        <row r="1282">
          <cell r="A1282" t="str">
            <v>BI_JS203</v>
          </cell>
          <cell r="B1282" t="str">
            <v>JS203</v>
          </cell>
          <cell r="C1282" t="str">
            <v>BI_JS203 - Noxon/Cabinet Restraints-Gen Dropping RAS</v>
          </cell>
          <cell r="D1282" t="str">
            <v>ER_2101</v>
          </cell>
          <cell r="E1282" t="str">
            <v>2101</v>
          </cell>
          <cell r="F1282" t="str">
            <v>ER_2101 - Noxon/Cabinet-Generation RAS</v>
          </cell>
          <cell r="G1282" t="str">
            <v>Regular Capital - Pre Business Case</v>
          </cell>
          <cell r="H1282" t="str">
            <v>No Subfunction</v>
          </cell>
          <cell r="I1282" t="str">
            <v>No Function</v>
          </cell>
          <cell r="J1282" t="str">
            <v>No Driver</v>
          </cell>
          <cell r="K1282" t="str">
            <v>SRV_ED</v>
          </cell>
          <cell r="L1282" t="str">
            <v>JUR_AN</v>
          </cell>
          <cell r="M1282" t="str">
            <v>Elec Transmission 350-359</v>
          </cell>
          <cell r="N1282" t="str">
            <v>True</v>
          </cell>
          <cell r="O1282" t="str">
            <v>Inactive</v>
          </cell>
          <cell r="P1282" t="str">
            <v>ORG_F08</v>
          </cell>
        </row>
        <row r="1283">
          <cell r="A1283" t="str">
            <v>BI_JS207</v>
          </cell>
          <cell r="B1283" t="str">
            <v>JS207</v>
          </cell>
          <cell r="C1283" t="str">
            <v>BI_JS207 - Noxon 230 Swyd: Generation Dropping Ras</v>
          </cell>
          <cell r="D1283" t="str">
            <v>ER_2101</v>
          </cell>
          <cell r="E1283" t="str">
            <v>2101</v>
          </cell>
          <cell r="F1283" t="str">
            <v>ER_2101 - Noxon/Cabinet-Generation RAS</v>
          </cell>
          <cell r="G1283" t="str">
            <v>Regular Capital - Pre Business Case</v>
          </cell>
          <cell r="H1283" t="str">
            <v>No Subfunction</v>
          </cell>
          <cell r="I1283" t="str">
            <v>No Function</v>
          </cell>
          <cell r="J1283" t="str">
            <v>No Driver</v>
          </cell>
          <cell r="K1283" t="str">
            <v>SRV_ED</v>
          </cell>
          <cell r="L1283" t="str">
            <v>JUR_AN</v>
          </cell>
          <cell r="M1283" t="str">
            <v>Elec Transmission 350-359</v>
          </cell>
          <cell r="N1283" t="str">
            <v>True</v>
          </cell>
          <cell r="O1283" t="str">
            <v>Inactive</v>
          </cell>
          <cell r="P1283" t="str">
            <v>ORG_F08</v>
          </cell>
        </row>
        <row r="1284">
          <cell r="A1284" t="str">
            <v>BI_JS211</v>
          </cell>
          <cell r="B1284" t="str">
            <v>JS211</v>
          </cell>
          <cell r="C1284" t="str">
            <v>BI_JS211 - Cabinet 230 Swyd: Generation Dropping Ras</v>
          </cell>
          <cell r="D1284" t="str">
            <v>ER_2101</v>
          </cell>
          <cell r="E1284" t="str">
            <v>2101</v>
          </cell>
          <cell r="F1284" t="str">
            <v>ER_2101 - Noxon/Cabinet-Generation RAS</v>
          </cell>
          <cell r="G1284" t="str">
            <v>Regular Capital - Pre Business Case</v>
          </cell>
          <cell r="H1284" t="str">
            <v>No Subfunction</v>
          </cell>
          <cell r="I1284" t="str">
            <v>No Function</v>
          </cell>
          <cell r="J1284" t="str">
            <v>No Driver</v>
          </cell>
          <cell r="K1284" t="str">
            <v>SRV_ED</v>
          </cell>
          <cell r="L1284" t="str">
            <v>JUR_AN</v>
          </cell>
          <cell r="M1284" t="str">
            <v>Elec Transmission 350-359</v>
          </cell>
          <cell r="N1284" t="str">
            <v>True</v>
          </cell>
          <cell r="O1284" t="str">
            <v>Inactive</v>
          </cell>
          <cell r="P1284" t="str">
            <v>ORG_F08</v>
          </cell>
        </row>
        <row r="1285">
          <cell r="A1285" t="str">
            <v>BI_JS300</v>
          </cell>
          <cell r="B1285" t="str">
            <v>JS300</v>
          </cell>
          <cell r="C1285" t="str">
            <v>BI_JS300 - Noxon 230 kV Sub - Replace Breakers</v>
          </cell>
          <cell r="D1285" t="str">
            <v>ER_2211</v>
          </cell>
          <cell r="E1285" t="str">
            <v>2211</v>
          </cell>
          <cell r="F1285" t="str">
            <v>ER_2211 - Noxon 230 kV Sub - Replace Breakers</v>
          </cell>
          <cell r="G1285" t="str">
            <v>Regular Capital - Pre Business Case</v>
          </cell>
          <cell r="H1285" t="str">
            <v>No Subfunction</v>
          </cell>
          <cell r="I1285" t="str">
            <v>No Function</v>
          </cell>
          <cell r="J1285" t="str">
            <v>No Driver</v>
          </cell>
          <cell r="K1285" t="str">
            <v>SRV_ED</v>
          </cell>
          <cell r="L1285" t="str">
            <v>JUR_MT</v>
          </cell>
          <cell r="M1285" t="str">
            <v>Elec Transmission 350-359</v>
          </cell>
          <cell r="N1285" t="str">
            <v>True</v>
          </cell>
          <cell r="O1285" t="str">
            <v>Inactive</v>
          </cell>
          <cell r="P1285" t="str">
            <v>ORG_F08</v>
          </cell>
        </row>
        <row r="1286">
          <cell r="A1286" t="str">
            <v>BI_JS401</v>
          </cell>
          <cell r="B1286" t="str">
            <v>JS401</v>
          </cell>
          <cell r="C1286" t="str">
            <v>BI_JS401 - Noxon/Cab Gen Ras</v>
          </cell>
          <cell r="D1286" t="str">
            <v>ER_2101</v>
          </cell>
          <cell r="E1286" t="str">
            <v>2101</v>
          </cell>
          <cell r="F1286" t="str">
            <v>ER_2101 - Noxon/Cabinet-Generation RAS</v>
          </cell>
          <cell r="G1286" t="str">
            <v>Regular Capital - Pre Business Case</v>
          </cell>
          <cell r="H1286" t="str">
            <v>No Subfunction</v>
          </cell>
          <cell r="I1286" t="str">
            <v>No Function</v>
          </cell>
          <cell r="J1286" t="str">
            <v>No Driver</v>
          </cell>
          <cell r="K1286" t="str">
            <v>SRV_ED</v>
          </cell>
          <cell r="L1286" t="str">
            <v>JUR_AN</v>
          </cell>
          <cell r="M1286" t="str">
            <v>Elec Transmission 350-359</v>
          </cell>
          <cell r="N1286" t="str">
            <v>True</v>
          </cell>
          <cell r="O1286" t="str">
            <v>Inactive</v>
          </cell>
          <cell r="P1286" t="str">
            <v>ORG_B09</v>
          </cell>
        </row>
        <row r="1287">
          <cell r="A1287" t="str">
            <v>BI_JS500</v>
          </cell>
          <cell r="B1287" t="str">
            <v>JS500</v>
          </cell>
          <cell r="C1287" t="str">
            <v>BI_JS500 - Noxon 230 Sub - Add/and Upgrade 1 Ln Pos.</v>
          </cell>
          <cell r="D1287" t="str">
            <v>ER_2109</v>
          </cell>
          <cell r="E1287" t="str">
            <v>2109</v>
          </cell>
          <cell r="F1287" t="str">
            <v>ER_2109 - Noxon-Pine Creek Double Circuit 230kV</v>
          </cell>
          <cell r="G1287" t="str">
            <v>Regular Capital - Pre Business Case</v>
          </cell>
          <cell r="H1287" t="str">
            <v>No Subfunction</v>
          </cell>
          <cell r="I1287" t="str">
            <v>No Function</v>
          </cell>
          <cell r="J1287" t="str">
            <v>No Driver</v>
          </cell>
          <cell r="K1287" t="str">
            <v>SRV_ED</v>
          </cell>
          <cell r="L1287" t="str">
            <v>JUR_ID</v>
          </cell>
          <cell r="M1287" t="str">
            <v>Elec Transmission 350-359</v>
          </cell>
          <cell r="N1287" t="str">
            <v>True</v>
          </cell>
          <cell r="O1287" t="str">
            <v>Inactive</v>
          </cell>
          <cell r="P1287" t="str">
            <v>ORG_F08</v>
          </cell>
        </row>
        <row r="1288">
          <cell r="A1288" t="str">
            <v>BI_JS618</v>
          </cell>
          <cell r="B1288" t="str">
            <v>JS618</v>
          </cell>
          <cell r="C1288" t="str">
            <v>BI_JS618 - Noxon 230kV Sw yard-R333 RAS Modif</v>
          </cell>
          <cell r="D1288" t="str">
            <v>ER_2101</v>
          </cell>
          <cell r="E1288" t="str">
            <v>2101</v>
          </cell>
          <cell r="F1288" t="str">
            <v>ER_2101 - Noxon/Cabinet-Generation RAS</v>
          </cell>
          <cell r="G1288" t="str">
            <v>Regular Capital - Pre Business Case</v>
          </cell>
          <cell r="H1288" t="str">
            <v>No Subfunction</v>
          </cell>
          <cell r="I1288" t="str">
            <v>No Function</v>
          </cell>
          <cell r="J1288" t="str">
            <v>No Driver</v>
          </cell>
          <cell r="K1288" t="str">
            <v>SRV_ED</v>
          </cell>
          <cell r="L1288" t="str">
            <v>JUR_AN</v>
          </cell>
          <cell r="M1288" t="str">
            <v>Elec Transmission 350-359</v>
          </cell>
          <cell r="N1288" t="str">
            <v>True</v>
          </cell>
          <cell r="O1288" t="str">
            <v>Inactive</v>
          </cell>
          <cell r="P1288" t="str">
            <v>ORG_M08</v>
          </cell>
        </row>
        <row r="1289">
          <cell r="A1289" t="str">
            <v>BI_JY401</v>
          </cell>
          <cell r="B1289" t="str">
            <v>JY401</v>
          </cell>
          <cell r="C1289" t="str">
            <v>BI_JY401 - Noxon/Cabinet Trunked Radio System Expansion</v>
          </cell>
          <cell r="D1289" t="str">
            <v>ER_5104</v>
          </cell>
          <cell r="E1289" t="str">
            <v>5104</v>
          </cell>
          <cell r="F1289" t="str">
            <v>ER_5104 - Two-Way Radio System</v>
          </cell>
          <cell r="G1289" t="str">
            <v>Regular Capital - Pre Business Case</v>
          </cell>
          <cell r="H1289" t="str">
            <v>No Subfunction</v>
          </cell>
          <cell r="I1289" t="str">
            <v>No Function</v>
          </cell>
          <cell r="J1289" t="str">
            <v>No Driver</v>
          </cell>
          <cell r="K1289" t="str">
            <v>SRV_CD</v>
          </cell>
          <cell r="L1289" t="str">
            <v>JUR_AA</v>
          </cell>
          <cell r="M1289" t="str">
            <v>General 5yr 389 / 393-395 / 397-398</v>
          </cell>
          <cell r="N1289" t="str">
            <v>True</v>
          </cell>
          <cell r="O1289" t="str">
            <v>Inactive</v>
          </cell>
          <cell r="P1289" t="str">
            <v>ORG_B09</v>
          </cell>
        </row>
        <row r="1290">
          <cell r="A1290" t="str">
            <v>BI_KC900</v>
          </cell>
          <cell r="B1290" t="str">
            <v>KC900</v>
          </cell>
          <cell r="C1290" t="str">
            <v>BI_KC900 - St. Maries 115-24kV Substation - Comm</v>
          </cell>
          <cell r="D1290" t="str">
            <v>ER_2606</v>
          </cell>
          <cell r="E1290" t="str">
            <v>2606</v>
          </cell>
          <cell r="F1290" t="str">
            <v>ER_2606 - SCADA to all Substations</v>
          </cell>
          <cell r="G1290" t="str">
            <v>Substation - New Distribution Station Capacity Program</v>
          </cell>
          <cell r="H1290" t="str">
            <v>T&amp;D Engineering</v>
          </cell>
          <cell r="I1290" t="str">
            <v>T&amp;D</v>
          </cell>
          <cell r="J1290" t="str">
            <v>Performance &amp; Capacity</v>
          </cell>
          <cell r="K1290" t="str">
            <v>SRV_ED</v>
          </cell>
          <cell r="L1290" t="str">
            <v>JUR_AA</v>
          </cell>
          <cell r="M1290" t="str">
            <v>General 12yr 389 / 393-395 / 397-398</v>
          </cell>
          <cell r="N1290" t="str">
            <v>True</v>
          </cell>
          <cell r="O1290" t="str">
            <v>Active</v>
          </cell>
          <cell r="P1290" t="str">
            <v>ORG_J09</v>
          </cell>
        </row>
        <row r="1291">
          <cell r="A1291" t="str">
            <v>BI_KD001</v>
          </cell>
          <cell r="B1291" t="str">
            <v>KD001</v>
          </cell>
          <cell r="C1291" t="str">
            <v>BI_KD001 - Wallace 542</v>
          </cell>
          <cell r="D1291" t="str">
            <v>ER_2414</v>
          </cell>
          <cell r="E1291" t="str">
            <v>2414</v>
          </cell>
          <cell r="F1291" t="str">
            <v>ER_2414 - Sys-Dist Reliability-Improve Worst Fdrs</v>
          </cell>
          <cell r="G1291" t="str">
            <v>Distribution System Enhancements</v>
          </cell>
          <cell r="H1291" t="str">
            <v>T&amp;D Engineering</v>
          </cell>
          <cell r="I1291" t="str">
            <v>T&amp;D</v>
          </cell>
          <cell r="J1291" t="str">
            <v>Performance &amp; Capacity</v>
          </cell>
          <cell r="K1291" t="str">
            <v>SRV_ED</v>
          </cell>
          <cell r="L1291" t="str">
            <v>JUR_AN</v>
          </cell>
          <cell r="M1291" t="str">
            <v>Elec Distribution 360-373</v>
          </cell>
          <cell r="N1291" t="str">
            <v>True</v>
          </cell>
          <cell r="O1291" t="str">
            <v>Inactive</v>
          </cell>
          <cell r="P1291" t="str">
            <v>ORG_H53</v>
          </cell>
        </row>
        <row r="1292">
          <cell r="A1292" t="str">
            <v>BI_KD101</v>
          </cell>
          <cell r="B1292" t="str">
            <v>KD101</v>
          </cell>
          <cell r="C1292" t="str">
            <v>BI_KD101 - St Maries 633-Relocate 3Mi 24Kv Feeder Trunk</v>
          </cell>
          <cell r="D1292" t="str">
            <v>ER_2205</v>
          </cell>
          <cell r="E1292" t="str">
            <v>2205</v>
          </cell>
          <cell r="F1292" t="str">
            <v>ER_2205 - St. Maries 633-Relocate 3Mi</v>
          </cell>
          <cell r="G1292" t="str">
            <v>Regular Capital - Pre Business Case</v>
          </cell>
          <cell r="H1292" t="str">
            <v>No Subfunction</v>
          </cell>
          <cell r="I1292" t="str">
            <v>No Function</v>
          </cell>
          <cell r="J1292" t="str">
            <v>No Driver</v>
          </cell>
          <cell r="K1292" t="str">
            <v>SRV_ED</v>
          </cell>
          <cell r="L1292" t="str">
            <v>JUR_ID</v>
          </cell>
          <cell r="M1292" t="str">
            <v>Elec Distribution 360-373</v>
          </cell>
          <cell r="N1292" t="str">
            <v>True</v>
          </cell>
          <cell r="O1292" t="str">
            <v>Inactive</v>
          </cell>
          <cell r="P1292" t="str">
            <v>ORG_H53</v>
          </cell>
        </row>
        <row r="1293">
          <cell r="A1293" t="str">
            <v>BI_KD102</v>
          </cell>
          <cell r="B1293" t="str">
            <v>KD102</v>
          </cell>
          <cell r="C1293" t="str">
            <v>BI_KD102 - Pine Ck 424 Recond 1 mi</v>
          </cell>
          <cell r="D1293" t="str">
            <v>ER_2515</v>
          </cell>
          <cell r="E1293" t="str">
            <v>2515</v>
          </cell>
          <cell r="F1293" t="str">
            <v>ER_2515 - Distribution - CdA East &amp; North</v>
          </cell>
          <cell r="G1293" t="str">
            <v>Distribution System Enhancements</v>
          </cell>
          <cell r="H1293" t="str">
            <v>T&amp;D Engineering</v>
          </cell>
          <cell r="I1293" t="str">
            <v>T&amp;D</v>
          </cell>
          <cell r="J1293" t="str">
            <v>Performance &amp; Capacity</v>
          </cell>
          <cell r="K1293" t="str">
            <v>SRV_ED</v>
          </cell>
          <cell r="L1293" t="str">
            <v>JUR_ID</v>
          </cell>
          <cell r="M1293" t="str">
            <v>Elec Distribution 360-373</v>
          </cell>
          <cell r="N1293" t="str">
            <v>True</v>
          </cell>
          <cell r="O1293" t="str">
            <v>Active</v>
          </cell>
          <cell r="P1293" t="str">
            <v>ORG_C51</v>
          </cell>
        </row>
        <row r="1294">
          <cell r="A1294" t="str">
            <v>BI_KD103</v>
          </cell>
          <cell r="B1294" t="str">
            <v>KD103</v>
          </cell>
          <cell r="C1294" t="str">
            <v>BI_KD103 - Wallace 542 - Relocate 1.5 mi to Bike Tr</v>
          </cell>
          <cell r="D1294" t="str">
            <v>ER_2515</v>
          </cell>
          <cell r="E1294" t="str">
            <v>2515</v>
          </cell>
          <cell r="F1294" t="str">
            <v>ER_2515 - Distribution - CdA East &amp; North</v>
          </cell>
          <cell r="G1294" t="str">
            <v>Distribution System Enhancements</v>
          </cell>
          <cell r="H1294" t="str">
            <v>T&amp;D Engineering</v>
          </cell>
          <cell r="I1294" t="str">
            <v>T&amp;D</v>
          </cell>
          <cell r="J1294" t="str">
            <v>Performance &amp; Capacity</v>
          </cell>
          <cell r="K1294" t="str">
            <v>SRV_ED</v>
          </cell>
          <cell r="L1294" t="str">
            <v>JUR_ID</v>
          </cell>
          <cell r="M1294" t="str">
            <v>Elec Distribution 360-373</v>
          </cell>
          <cell r="N1294" t="str">
            <v>True</v>
          </cell>
          <cell r="O1294" t="str">
            <v>Inactive</v>
          </cell>
          <cell r="P1294" t="str">
            <v>ORG_H53</v>
          </cell>
        </row>
        <row r="1295">
          <cell r="A1295" t="str">
            <v>BI_KD104</v>
          </cell>
          <cell r="B1295" t="str">
            <v>KD104</v>
          </cell>
          <cell r="C1295" t="str">
            <v>BI_KD104 - St. Maries Potlatch</v>
          </cell>
          <cell r="D1295" t="str">
            <v>ER_2541</v>
          </cell>
          <cell r="E1295" t="str">
            <v>2541</v>
          </cell>
          <cell r="F1295" t="str">
            <v>ER_2541 - St. Maries Potlatch</v>
          </cell>
          <cell r="G1295" t="str">
            <v>Regular Capital - Pre Business Case</v>
          </cell>
          <cell r="H1295" t="str">
            <v>No Subfunction</v>
          </cell>
          <cell r="I1295" t="str">
            <v>No Function</v>
          </cell>
          <cell r="J1295" t="str">
            <v>No Driver</v>
          </cell>
          <cell r="K1295" t="str">
            <v>SRV_ED</v>
          </cell>
          <cell r="L1295" t="str">
            <v>JUR_ID</v>
          </cell>
          <cell r="M1295" t="str">
            <v>Elec Distribution 360-373</v>
          </cell>
          <cell r="N1295" t="str">
            <v>True</v>
          </cell>
          <cell r="O1295" t="str">
            <v>Inactive</v>
          </cell>
          <cell r="P1295" t="str">
            <v>ORG_H53</v>
          </cell>
        </row>
        <row r="1296">
          <cell r="A1296" t="str">
            <v>BI_KD111</v>
          </cell>
          <cell r="B1296" t="str">
            <v>KD111</v>
          </cell>
          <cell r="C1296" t="str">
            <v>BI_KD111 - Big Creek 411 - Rebuild 1 Mile of Feeder Trunk</v>
          </cell>
          <cell r="D1296" t="str">
            <v>ER_2202</v>
          </cell>
          <cell r="E1296" t="str">
            <v>2202</v>
          </cell>
          <cell r="F1296" t="str">
            <v>ER_2202 - Big Creek 411 feeder trunk-Rebuild 1Mi</v>
          </cell>
          <cell r="G1296" t="str">
            <v>Regular Capital - Pre Business Case</v>
          </cell>
          <cell r="H1296" t="str">
            <v>No Subfunction</v>
          </cell>
          <cell r="I1296" t="str">
            <v>No Function</v>
          </cell>
          <cell r="J1296" t="str">
            <v>No Driver</v>
          </cell>
          <cell r="K1296" t="str">
            <v>SRV_ED</v>
          </cell>
          <cell r="L1296" t="str">
            <v>JUR_ID</v>
          </cell>
          <cell r="M1296" t="str">
            <v>Elec Distribution 360-373</v>
          </cell>
          <cell r="N1296" t="str">
            <v>True</v>
          </cell>
          <cell r="O1296" t="str">
            <v>Inactive</v>
          </cell>
          <cell r="P1296" t="str">
            <v>ORG_H53</v>
          </cell>
        </row>
        <row r="1297">
          <cell r="A1297" t="str">
            <v>BI_KD200</v>
          </cell>
          <cell r="B1297" t="str">
            <v>KD200</v>
          </cell>
          <cell r="C1297" t="str">
            <v>BI_KD200 - Wood Sub Rbld-Big Creek</v>
          </cell>
          <cell r="D1297" t="str">
            <v>ER_2204</v>
          </cell>
          <cell r="E1297" t="str">
            <v>2204</v>
          </cell>
          <cell r="F1297" t="str">
            <v>ER_2204 - Substation Rebuilds</v>
          </cell>
          <cell r="G1297" t="str">
            <v>Substation - Station Rebuilds Program</v>
          </cell>
          <cell r="H1297" t="str">
            <v>T&amp;D Engineering</v>
          </cell>
          <cell r="I1297" t="str">
            <v>T&amp;D</v>
          </cell>
          <cell r="J1297" t="str">
            <v>Asset Condition</v>
          </cell>
          <cell r="K1297" t="str">
            <v>SRV_ED</v>
          </cell>
          <cell r="L1297" t="str">
            <v>JUR_ID</v>
          </cell>
          <cell r="M1297" t="str">
            <v>Elec Distribution 360-373</v>
          </cell>
          <cell r="N1297" t="str">
            <v>True</v>
          </cell>
          <cell r="O1297" t="str">
            <v>Active</v>
          </cell>
          <cell r="P1297" t="str">
            <v>ORG_H53</v>
          </cell>
        </row>
        <row r="1298">
          <cell r="A1298" t="str">
            <v>BI_KD201</v>
          </cell>
          <cell r="B1298" t="str">
            <v>KD201</v>
          </cell>
          <cell r="C1298" t="str">
            <v>BI_KD201 - Lucky Friday Dx Integration</v>
          </cell>
          <cell r="D1298" t="str">
            <v>ER_2547</v>
          </cell>
          <cell r="E1298" t="str">
            <v>2547</v>
          </cell>
          <cell r="F1298" t="str">
            <v>ER_2547 - Lucky Friday 115 kV - Rebuild</v>
          </cell>
          <cell r="G1298" t="str">
            <v>Substation - Station Rebuilds Program</v>
          </cell>
          <cell r="H1298" t="str">
            <v>T&amp;D Engineering</v>
          </cell>
          <cell r="I1298" t="str">
            <v>T&amp;D</v>
          </cell>
          <cell r="J1298" t="str">
            <v>Asset Condition</v>
          </cell>
          <cell r="K1298" t="str">
            <v>SRV_ED</v>
          </cell>
          <cell r="L1298" t="str">
            <v>JUR_ID</v>
          </cell>
          <cell r="M1298" t="str">
            <v>Elec Distribution 360-373</v>
          </cell>
          <cell r="N1298" t="str">
            <v>True</v>
          </cell>
          <cell r="O1298" t="str">
            <v>Inactive</v>
          </cell>
          <cell r="P1298" t="str">
            <v>ORG_H53</v>
          </cell>
        </row>
        <row r="1299">
          <cell r="A1299" t="str">
            <v>BI_KD300</v>
          </cell>
          <cell r="B1299" t="str">
            <v>KD300</v>
          </cell>
          <cell r="C1299" t="str">
            <v>BI_KD300 - Pinehurst 443 ID</v>
          </cell>
          <cell r="D1299" t="str">
            <v>ER_2414</v>
          </cell>
          <cell r="E1299" t="str">
            <v>2414</v>
          </cell>
          <cell r="F1299" t="str">
            <v>ER_2414 - Sys-Dist Reliability-Improve Worst Fdrs</v>
          </cell>
          <cell r="G1299" t="str">
            <v>Distribution System Enhancements</v>
          </cell>
          <cell r="H1299" t="str">
            <v>T&amp;D Engineering</v>
          </cell>
          <cell r="I1299" t="str">
            <v>T&amp;D</v>
          </cell>
          <cell r="J1299" t="str">
            <v>Performance &amp; Capacity</v>
          </cell>
          <cell r="K1299" t="str">
            <v>SRV_ED</v>
          </cell>
          <cell r="L1299" t="str">
            <v>JUR_AN</v>
          </cell>
          <cell r="M1299" t="str">
            <v>Elec Distribution 360-373</v>
          </cell>
          <cell r="N1299" t="str">
            <v>True</v>
          </cell>
          <cell r="O1299" t="str">
            <v>Inactive</v>
          </cell>
          <cell r="P1299" t="str">
            <v>ORG_H53</v>
          </cell>
        </row>
        <row r="1300">
          <cell r="A1300" t="str">
            <v>BI_KD301</v>
          </cell>
          <cell r="B1300" t="str">
            <v>KD301</v>
          </cell>
          <cell r="C1300" t="str">
            <v>BI_KD301 - Baseline CDA Segment Record</v>
          </cell>
          <cell r="D1300" t="str">
            <v>ER_2515</v>
          </cell>
          <cell r="E1300" t="str">
            <v>2515</v>
          </cell>
          <cell r="F1300" t="str">
            <v>ER_2515 - Distribution - CdA East &amp; North</v>
          </cell>
          <cell r="G1300" t="str">
            <v>Distribution System Enhancements</v>
          </cell>
          <cell r="H1300" t="str">
            <v>T&amp;D Engineering</v>
          </cell>
          <cell r="I1300" t="str">
            <v>T&amp;D</v>
          </cell>
          <cell r="J1300" t="str">
            <v>Performance &amp; Capacity</v>
          </cell>
          <cell r="K1300" t="str">
            <v>SRV_ED</v>
          </cell>
          <cell r="L1300" t="str">
            <v>JUR_ID</v>
          </cell>
          <cell r="M1300" t="str">
            <v>Elec Distribution 360-373</v>
          </cell>
          <cell r="N1300" t="str">
            <v>True</v>
          </cell>
          <cell r="O1300" t="str">
            <v>Active</v>
          </cell>
          <cell r="P1300" t="str">
            <v>ORG_C51</v>
          </cell>
        </row>
        <row r="1301">
          <cell r="A1301" t="str">
            <v>BI_KD302</v>
          </cell>
          <cell r="B1301" t="str">
            <v>KD302</v>
          </cell>
          <cell r="C1301" t="str">
            <v>BI_KD302 - OSB521 - Recond/Viper for Coeur Mine</v>
          </cell>
          <cell r="D1301" t="str">
            <v>ER_2515</v>
          </cell>
          <cell r="E1301" t="str">
            <v>2515</v>
          </cell>
          <cell r="F1301" t="str">
            <v>ER_2515 - Distribution - CdA East &amp; North</v>
          </cell>
          <cell r="G1301" t="str">
            <v>Distribution System Enhancements</v>
          </cell>
          <cell r="H1301" t="str">
            <v>T&amp;D Engineering</v>
          </cell>
          <cell r="I1301" t="str">
            <v>T&amp;D</v>
          </cell>
          <cell r="J1301" t="str">
            <v>Performance &amp; Capacity</v>
          </cell>
          <cell r="K1301" t="str">
            <v>SRV_ED</v>
          </cell>
          <cell r="L1301" t="str">
            <v>JUR_ID</v>
          </cell>
          <cell r="M1301" t="str">
            <v>Elec Distribution 360-373</v>
          </cell>
          <cell r="N1301" t="str">
            <v>True</v>
          </cell>
          <cell r="O1301" t="str">
            <v>Inactive</v>
          </cell>
          <cell r="P1301" t="str">
            <v>ORG_C51</v>
          </cell>
        </row>
        <row r="1302">
          <cell r="A1302" t="str">
            <v>BI_KD303</v>
          </cell>
          <cell r="B1302" t="str">
            <v>KD303</v>
          </cell>
          <cell r="C1302" t="str">
            <v>BI_KD303 - PIN441 - Reconductor FDR Tie</v>
          </cell>
          <cell r="D1302" t="str">
            <v>ER_2515</v>
          </cell>
          <cell r="E1302" t="str">
            <v>2515</v>
          </cell>
          <cell r="F1302" t="str">
            <v>ER_2515 - Distribution - CdA East &amp; North</v>
          </cell>
          <cell r="G1302" t="str">
            <v>Distribution System Enhancements</v>
          </cell>
          <cell r="H1302" t="str">
            <v>T&amp;D Engineering</v>
          </cell>
          <cell r="I1302" t="str">
            <v>T&amp;D</v>
          </cell>
          <cell r="J1302" t="str">
            <v>Performance &amp; Capacity</v>
          </cell>
          <cell r="K1302" t="str">
            <v>SRV_ED</v>
          </cell>
          <cell r="L1302" t="str">
            <v>JUR_ID</v>
          </cell>
          <cell r="M1302" t="str">
            <v>Elec Distribution 360-373</v>
          </cell>
          <cell r="N1302" t="str">
            <v>True</v>
          </cell>
          <cell r="O1302" t="str">
            <v>Inactive</v>
          </cell>
          <cell r="P1302" t="str">
            <v>ORG_C51</v>
          </cell>
        </row>
        <row r="1303">
          <cell r="A1303" t="str">
            <v>BI_KD304</v>
          </cell>
          <cell r="B1303" t="str">
            <v>KD304</v>
          </cell>
          <cell r="C1303" t="str">
            <v>BI_KD304 - BIG411 - Recond/Sw to Cobalt Mine</v>
          </cell>
          <cell r="D1303" t="str">
            <v>ER_2515</v>
          </cell>
          <cell r="E1303" t="str">
            <v>2515</v>
          </cell>
          <cell r="F1303" t="str">
            <v>ER_2515 - Distribution - CdA East &amp; North</v>
          </cell>
          <cell r="G1303" t="str">
            <v>Distribution System Enhancements</v>
          </cell>
          <cell r="H1303" t="str">
            <v>T&amp;D Engineering</v>
          </cell>
          <cell r="I1303" t="str">
            <v>T&amp;D</v>
          </cell>
          <cell r="J1303" t="str">
            <v>Performance &amp; Capacity</v>
          </cell>
          <cell r="K1303" t="str">
            <v>SRV_ED</v>
          </cell>
          <cell r="L1303" t="str">
            <v>JUR_ID</v>
          </cell>
          <cell r="M1303" t="str">
            <v>Elec Distribution 360-373</v>
          </cell>
          <cell r="N1303" t="str">
            <v>True</v>
          </cell>
          <cell r="O1303" t="str">
            <v>Inactive</v>
          </cell>
          <cell r="P1303" t="str">
            <v>ORG_C51</v>
          </cell>
        </row>
        <row r="1304">
          <cell r="A1304" t="str">
            <v>BI_KD400</v>
          </cell>
          <cell r="B1304" t="str">
            <v>KD400</v>
          </cell>
          <cell r="C1304" t="str">
            <v>BI_KD400 - Wallace 544-Recond for Star Mine</v>
          </cell>
          <cell r="D1304" t="str">
            <v>ER_2515</v>
          </cell>
          <cell r="E1304" t="str">
            <v>2515</v>
          </cell>
          <cell r="F1304" t="str">
            <v>ER_2515 - Distribution - CdA East &amp; North</v>
          </cell>
          <cell r="G1304" t="str">
            <v>Distribution System Enhancements</v>
          </cell>
          <cell r="H1304" t="str">
            <v>T&amp;D Engineering</v>
          </cell>
          <cell r="I1304" t="str">
            <v>T&amp;D</v>
          </cell>
          <cell r="J1304" t="str">
            <v>Performance &amp; Capacity</v>
          </cell>
          <cell r="K1304" t="str">
            <v>SRV_ED</v>
          </cell>
          <cell r="L1304" t="str">
            <v>JUR_ID</v>
          </cell>
          <cell r="M1304" t="str">
            <v>Elec Distribution 360-373</v>
          </cell>
          <cell r="N1304" t="str">
            <v>True</v>
          </cell>
          <cell r="O1304" t="str">
            <v>Inactive</v>
          </cell>
          <cell r="P1304" t="str">
            <v>ORG_C51</v>
          </cell>
        </row>
        <row r="1305">
          <cell r="A1305" t="str">
            <v>BI_KD401</v>
          </cell>
          <cell r="B1305" t="str">
            <v>KD401</v>
          </cell>
          <cell r="C1305" t="str">
            <v>BI_KD401 - PIN441-Finish 2013 proj.</v>
          </cell>
          <cell r="D1305" t="str">
            <v>ER_2515</v>
          </cell>
          <cell r="E1305" t="str">
            <v>2515</v>
          </cell>
          <cell r="F1305" t="str">
            <v>ER_2515 - Distribution - CdA East &amp; North</v>
          </cell>
          <cell r="G1305" t="str">
            <v>Distribution System Enhancements</v>
          </cell>
          <cell r="H1305" t="str">
            <v>T&amp;D Engineering</v>
          </cell>
          <cell r="I1305" t="str">
            <v>T&amp;D</v>
          </cell>
          <cell r="J1305" t="str">
            <v>Performance &amp; Capacity</v>
          </cell>
          <cell r="K1305" t="str">
            <v>SRV_ED</v>
          </cell>
          <cell r="L1305" t="str">
            <v>JUR_ID</v>
          </cell>
          <cell r="M1305" t="str">
            <v>Elec Distribution 360-373</v>
          </cell>
          <cell r="N1305" t="str">
            <v>True</v>
          </cell>
          <cell r="O1305" t="str">
            <v>Inactive</v>
          </cell>
          <cell r="P1305" t="str">
            <v>ORG_C51</v>
          </cell>
        </row>
        <row r="1306">
          <cell r="A1306" t="str">
            <v>BI_KD500</v>
          </cell>
          <cell r="B1306" t="str">
            <v>KD500</v>
          </cell>
          <cell r="C1306" t="str">
            <v>BI_KD500 - O'gara 611 - Reconductor 1.5 miles &amp; add capacitor</v>
          </cell>
          <cell r="D1306" t="str">
            <v>ER_2515</v>
          </cell>
          <cell r="E1306" t="str">
            <v>2515</v>
          </cell>
          <cell r="F1306" t="str">
            <v>ER_2515 - Distribution - CdA East &amp; North</v>
          </cell>
          <cell r="G1306" t="str">
            <v>Distribution System Enhancements</v>
          </cell>
          <cell r="H1306" t="str">
            <v>T&amp;D Engineering</v>
          </cell>
          <cell r="I1306" t="str">
            <v>T&amp;D</v>
          </cell>
          <cell r="J1306" t="str">
            <v>Performance &amp; Capacity</v>
          </cell>
          <cell r="K1306" t="str">
            <v>SRV_ED</v>
          </cell>
          <cell r="L1306" t="str">
            <v>JUR_ID</v>
          </cell>
          <cell r="M1306" t="str">
            <v>Elec Distribution 360-373</v>
          </cell>
          <cell r="N1306" t="str">
            <v>True</v>
          </cell>
          <cell r="O1306" t="str">
            <v>Inactive</v>
          </cell>
          <cell r="P1306" t="str">
            <v>ORG_H53</v>
          </cell>
        </row>
        <row r="1307">
          <cell r="A1307" t="str">
            <v>BI_KD501</v>
          </cell>
          <cell r="B1307" t="str">
            <v>KD501</v>
          </cell>
          <cell r="C1307" t="str">
            <v>BI_KD501 - STM 633-Convert 3 Laterals to UG</v>
          </cell>
          <cell r="D1307" t="str">
            <v>ER_2515</v>
          </cell>
          <cell r="E1307" t="str">
            <v>2515</v>
          </cell>
          <cell r="F1307" t="str">
            <v>ER_2515 - Distribution - CdA East &amp; North</v>
          </cell>
          <cell r="G1307" t="str">
            <v>Distribution System Enhancements</v>
          </cell>
          <cell r="H1307" t="str">
            <v>T&amp;D Engineering</v>
          </cell>
          <cell r="I1307" t="str">
            <v>T&amp;D</v>
          </cell>
          <cell r="J1307" t="str">
            <v>Performance &amp; Capacity</v>
          </cell>
          <cell r="K1307" t="str">
            <v>SRV_ED</v>
          </cell>
          <cell r="L1307" t="str">
            <v>JUR_ID</v>
          </cell>
          <cell r="M1307" t="str">
            <v>Elec Distribution 360-373</v>
          </cell>
          <cell r="N1307" t="str">
            <v>True</v>
          </cell>
          <cell r="O1307" t="str">
            <v>Inactive</v>
          </cell>
          <cell r="P1307" t="str">
            <v>ORG_C51</v>
          </cell>
        </row>
        <row r="1308">
          <cell r="A1308" t="str">
            <v>BI_KD502</v>
          </cell>
          <cell r="B1308" t="str">
            <v>KD502</v>
          </cell>
          <cell r="C1308" t="str">
            <v>BI_KD502 - STM:  Extend trunk to Hwy 0.4 mile UG</v>
          </cell>
          <cell r="D1308" t="str">
            <v>ER_2515</v>
          </cell>
          <cell r="E1308" t="str">
            <v>2515</v>
          </cell>
          <cell r="F1308" t="str">
            <v>ER_2515 - Distribution - CdA East &amp; North</v>
          </cell>
          <cell r="G1308" t="str">
            <v>Distribution System Enhancements</v>
          </cell>
          <cell r="H1308" t="str">
            <v>T&amp;D Engineering</v>
          </cell>
          <cell r="I1308" t="str">
            <v>T&amp;D</v>
          </cell>
          <cell r="J1308" t="str">
            <v>Performance &amp; Capacity</v>
          </cell>
          <cell r="K1308" t="str">
            <v>SRV_ED</v>
          </cell>
          <cell r="L1308" t="str">
            <v>JUR_ID</v>
          </cell>
          <cell r="M1308" t="str">
            <v>Elec Distribution 360-373</v>
          </cell>
          <cell r="N1308" t="str">
            <v>True</v>
          </cell>
          <cell r="O1308" t="str">
            <v>Active</v>
          </cell>
          <cell r="P1308" t="str">
            <v>ORG_C51</v>
          </cell>
        </row>
        <row r="1309">
          <cell r="A1309" t="str">
            <v>BI_KD503</v>
          </cell>
          <cell r="B1309" t="str">
            <v>KD503</v>
          </cell>
          <cell r="C1309" t="str">
            <v>BI_KD503 - PIN 443:  Reconductor 3 miles of #6 crapo</v>
          </cell>
          <cell r="D1309" t="str">
            <v>ER_2515</v>
          </cell>
          <cell r="E1309" t="str">
            <v>2515</v>
          </cell>
          <cell r="F1309" t="str">
            <v>ER_2515 - Distribution - CdA East &amp; North</v>
          </cell>
          <cell r="G1309" t="str">
            <v>Distribution System Enhancements</v>
          </cell>
          <cell r="H1309" t="str">
            <v>T&amp;D Engineering</v>
          </cell>
          <cell r="I1309" t="str">
            <v>T&amp;D</v>
          </cell>
          <cell r="J1309" t="str">
            <v>Performance &amp; Capacity</v>
          </cell>
          <cell r="K1309" t="str">
            <v>SRV_ED</v>
          </cell>
          <cell r="L1309" t="str">
            <v>JUR_ID</v>
          </cell>
          <cell r="M1309" t="str">
            <v>Elec Distribution 360-373</v>
          </cell>
          <cell r="N1309" t="str">
            <v>True</v>
          </cell>
          <cell r="O1309" t="str">
            <v>Active</v>
          </cell>
          <cell r="P1309" t="str">
            <v>ORG_C51</v>
          </cell>
        </row>
        <row r="1310">
          <cell r="A1310" t="str">
            <v>BI_KD504</v>
          </cell>
          <cell r="B1310" t="str">
            <v>KD504</v>
          </cell>
          <cell r="C1310" t="str">
            <v>BI_KD504 - Kellogg Area:  Extend neutral conductors</v>
          </cell>
          <cell r="D1310" t="str">
            <v>ER_2515</v>
          </cell>
          <cell r="E1310" t="str">
            <v>2515</v>
          </cell>
          <cell r="F1310" t="str">
            <v>ER_2515 - Distribution - CdA East &amp; North</v>
          </cell>
          <cell r="G1310" t="str">
            <v>Distribution System Enhancements</v>
          </cell>
          <cell r="H1310" t="str">
            <v>T&amp;D Engineering</v>
          </cell>
          <cell r="I1310" t="str">
            <v>T&amp;D</v>
          </cell>
          <cell r="J1310" t="str">
            <v>Performance &amp; Capacity</v>
          </cell>
          <cell r="K1310" t="str">
            <v>SRV_ED</v>
          </cell>
          <cell r="L1310" t="str">
            <v>JUR_ID</v>
          </cell>
          <cell r="M1310" t="str">
            <v>Elec Distribution 360-373</v>
          </cell>
          <cell r="N1310" t="str">
            <v>True</v>
          </cell>
          <cell r="O1310" t="str">
            <v>Active</v>
          </cell>
          <cell r="P1310" t="str">
            <v>ORG_C51</v>
          </cell>
        </row>
        <row r="1311">
          <cell r="A1311" t="str">
            <v>BI_KD584</v>
          </cell>
          <cell r="B1311" t="str">
            <v>KD584</v>
          </cell>
          <cell r="C1311" t="str">
            <v>BI_KD584 - St. Maries 634 Cx Fdr</v>
          </cell>
          <cell r="D1311" t="str">
            <v>ER_2204</v>
          </cell>
          <cell r="E1311" t="str">
            <v>2204</v>
          </cell>
          <cell r="F1311" t="str">
            <v>ER_2204 - Substation Rebuilds</v>
          </cell>
          <cell r="G1311" t="str">
            <v>Substation - Station Rebuilds Program</v>
          </cell>
          <cell r="H1311" t="str">
            <v>T&amp;D Engineering</v>
          </cell>
          <cell r="I1311" t="str">
            <v>T&amp;D</v>
          </cell>
          <cell r="J1311" t="str">
            <v>Asset Condition</v>
          </cell>
          <cell r="K1311" t="str">
            <v>SRV_ED</v>
          </cell>
          <cell r="L1311" t="str">
            <v>JUR_ID</v>
          </cell>
          <cell r="M1311" t="str">
            <v>Elec Distribution 360-373</v>
          </cell>
          <cell r="N1311" t="str">
            <v>True</v>
          </cell>
          <cell r="O1311" t="str">
            <v>Active</v>
          </cell>
          <cell r="P1311" t="str">
            <v>ORG_H53</v>
          </cell>
        </row>
        <row r="1312">
          <cell r="A1312" t="str">
            <v>BI_KD600</v>
          </cell>
          <cell r="B1312" t="str">
            <v>KD600</v>
          </cell>
          <cell r="C1312" t="str">
            <v>BI_KD600 - WAL542-remove abandoned FDR</v>
          </cell>
          <cell r="D1312" t="str">
            <v>ER_2515</v>
          </cell>
          <cell r="E1312" t="str">
            <v>2515</v>
          </cell>
          <cell r="F1312" t="str">
            <v>ER_2515 - Distribution - CdA East &amp; North</v>
          </cell>
          <cell r="G1312" t="str">
            <v>Distribution System Enhancements</v>
          </cell>
          <cell r="H1312" t="str">
            <v>T&amp;D Engineering</v>
          </cell>
          <cell r="I1312" t="str">
            <v>T&amp;D</v>
          </cell>
          <cell r="J1312" t="str">
            <v>Performance &amp; Capacity</v>
          </cell>
          <cell r="K1312" t="str">
            <v>SRV_ED</v>
          </cell>
          <cell r="L1312" t="str">
            <v>JUR_ID</v>
          </cell>
          <cell r="M1312" t="str">
            <v>Elec Distribution 360-373</v>
          </cell>
          <cell r="N1312" t="str">
            <v>True</v>
          </cell>
          <cell r="O1312" t="str">
            <v>Inactive</v>
          </cell>
          <cell r="P1312" t="str">
            <v>ORG_C51</v>
          </cell>
        </row>
        <row r="1313">
          <cell r="A1313" t="str">
            <v>BI_KD601</v>
          </cell>
          <cell r="B1313" t="str">
            <v>KD601</v>
          </cell>
          <cell r="C1313" t="str">
            <v>BI_KD601 - MIS431 Grid Modernization</v>
          </cell>
          <cell r="D1313" t="str">
            <v>ER_2470</v>
          </cell>
          <cell r="E1313" t="str">
            <v>2470</v>
          </cell>
          <cell r="F1313" t="str">
            <v>ER_2470 - Dist Grid Modernization</v>
          </cell>
          <cell r="G1313" t="str">
            <v>Distribution Grid Modernization</v>
          </cell>
          <cell r="H1313" t="str">
            <v>T&amp;D Operations</v>
          </cell>
          <cell r="I1313" t="str">
            <v>T&amp;D</v>
          </cell>
          <cell r="J1313" t="str">
            <v>Asset Condition</v>
          </cell>
          <cell r="K1313" t="str">
            <v>SRV_ED</v>
          </cell>
          <cell r="L1313" t="str">
            <v>JUR_ID</v>
          </cell>
          <cell r="M1313" t="str">
            <v>Elec Distribution 360-373</v>
          </cell>
          <cell r="N1313" t="str">
            <v>False</v>
          </cell>
          <cell r="O1313" t="str">
            <v>Active</v>
          </cell>
          <cell r="P1313" t="str">
            <v>ORG_T51</v>
          </cell>
        </row>
        <row r="1314">
          <cell r="A1314" t="str">
            <v>BI_KD700</v>
          </cell>
          <cell r="B1314" t="str">
            <v>KD700</v>
          </cell>
          <cell r="C1314" t="str">
            <v>BI_KD700 - WAL 542 Look Out Ski Convert to URD</v>
          </cell>
          <cell r="D1314" t="str">
            <v>ER_2515</v>
          </cell>
          <cell r="E1314" t="str">
            <v>2515</v>
          </cell>
          <cell r="F1314" t="str">
            <v>ER_2515 - Distribution - CdA East &amp; North</v>
          </cell>
          <cell r="G1314" t="str">
            <v>Distribution System Enhancements</v>
          </cell>
          <cell r="H1314" t="str">
            <v>T&amp;D Engineering</v>
          </cell>
          <cell r="I1314" t="str">
            <v>T&amp;D</v>
          </cell>
          <cell r="J1314" t="str">
            <v>Performance &amp; Capacity</v>
          </cell>
          <cell r="K1314" t="str">
            <v>SRV_ED</v>
          </cell>
          <cell r="L1314" t="str">
            <v>JUR_ID</v>
          </cell>
          <cell r="M1314" t="str">
            <v>Elec Distribution 360-373</v>
          </cell>
          <cell r="N1314" t="str">
            <v>True</v>
          </cell>
          <cell r="O1314" t="str">
            <v>Active</v>
          </cell>
          <cell r="P1314" t="str">
            <v>ORG_C51</v>
          </cell>
        </row>
        <row r="1315">
          <cell r="A1315" t="str">
            <v>BI_KD701</v>
          </cell>
          <cell r="B1315" t="str">
            <v>KD701</v>
          </cell>
          <cell r="C1315" t="str">
            <v>BI_KD701 - STM633 Convert Benewah Lateral to URD</v>
          </cell>
          <cell r="D1315" t="str">
            <v>ER_2515</v>
          </cell>
          <cell r="E1315" t="str">
            <v>2515</v>
          </cell>
          <cell r="F1315" t="str">
            <v>ER_2515 - Distribution - CdA East &amp; North</v>
          </cell>
          <cell r="G1315" t="str">
            <v>Distribution System Enhancements</v>
          </cell>
          <cell r="H1315" t="str">
            <v>T&amp;D Engineering</v>
          </cell>
          <cell r="I1315" t="str">
            <v>T&amp;D</v>
          </cell>
          <cell r="J1315" t="str">
            <v>Performance &amp; Capacity</v>
          </cell>
          <cell r="K1315" t="str">
            <v>SRV_ED</v>
          </cell>
          <cell r="L1315" t="str">
            <v>JUR_ID</v>
          </cell>
          <cell r="M1315" t="str">
            <v>Elec Distribution 360-373</v>
          </cell>
          <cell r="N1315" t="str">
            <v>True</v>
          </cell>
          <cell r="O1315" t="str">
            <v>Inactive</v>
          </cell>
          <cell r="P1315" t="str">
            <v>ORG_C51</v>
          </cell>
        </row>
        <row r="1316">
          <cell r="A1316" t="str">
            <v>BI_KD702</v>
          </cell>
          <cell r="B1316" t="str">
            <v>KD702</v>
          </cell>
          <cell r="C1316" t="str">
            <v>BI_KD702 - MIS431 Automation/Coms for Grid Modernization</v>
          </cell>
          <cell r="D1316" t="str">
            <v>ER_2599</v>
          </cell>
          <cell r="E1316" t="str">
            <v>2599</v>
          </cell>
          <cell r="F1316" t="str">
            <v>ER_2599 - Grid Mod Automation</v>
          </cell>
          <cell r="G1316" t="str">
            <v>Distribution Grid Modernization</v>
          </cell>
          <cell r="H1316" t="str">
            <v>T&amp;D Operations</v>
          </cell>
          <cell r="I1316" t="str">
            <v>T&amp;D</v>
          </cell>
          <cell r="J1316" t="str">
            <v>Asset Condition</v>
          </cell>
          <cell r="K1316" t="str">
            <v>SRV_ED</v>
          </cell>
          <cell r="L1316" t="str">
            <v>JUR_ID</v>
          </cell>
          <cell r="M1316" t="str">
            <v>Elec Distribution 360-373</v>
          </cell>
          <cell r="N1316" t="str">
            <v>True</v>
          </cell>
          <cell r="O1316" t="str">
            <v>Active</v>
          </cell>
          <cell r="P1316" t="str">
            <v>ORG_T51</v>
          </cell>
        </row>
        <row r="1317">
          <cell r="A1317" t="str">
            <v>BI_KD800</v>
          </cell>
          <cell r="B1317" t="str">
            <v>KD800</v>
          </cell>
          <cell r="C1317" t="str">
            <v>BI_KD800 - St Maries 631:  Add recloser at Cherry Ck Branch</v>
          </cell>
          <cell r="D1317" t="str">
            <v>ER_2515</v>
          </cell>
          <cell r="E1317" t="str">
            <v>2515</v>
          </cell>
          <cell r="F1317" t="str">
            <v>ER_2515 - Distribution - CdA East &amp; North</v>
          </cell>
          <cell r="G1317" t="str">
            <v>Distribution System Enhancements</v>
          </cell>
          <cell r="H1317" t="str">
            <v>T&amp;D Engineering</v>
          </cell>
          <cell r="I1317" t="str">
            <v>T&amp;D</v>
          </cell>
          <cell r="J1317" t="str">
            <v>Performance &amp; Capacity</v>
          </cell>
          <cell r="K1317" t="str">
            <v>SRV_ED</v>
          </cell>
          <cell r="L1317" t="str">
            <v>JUR_ID</v>
          </cell>
          <cell r="M1317" t="str">
            <v>Elec Distribution 360-373</v>
          </cell>
          <cell r="N1317" t="str">
            <v>True</v>
          </cell>
          <cell r="O1317" t="str">
            <v>Active</v>
          </cell>
          <cell r="P1317" t="str">
            <v>ORG_C51</v>
          </cell>
        </row>
        <row r="1318">
          <cell r="A1318" t="str">
            <v>BI_KD900</v>
          </cell>
          <cell r="B1318" t="str">
            <v>KD900</v>
          </cell>
          <cell r="C1318" t="str">
            <v>BI_KD900 - O'Gara Recond 611</v>
          </cell>
          <cell r="D1318" t="str">
            <v>ER_2478</v>
          </cell>
          <cell r="E1318" t="str">
            <v>2478</v>
          </cell>
          <cell r="F1318" t="str">
            <v>ER_2478 - O'Gara Sub-Transformer Upgrade</v>
          </cell>
          <cell r="G1318" t="str">
            <v>Regular Capital - Pre Business Case</v>
          </cell>
          <cell r="H1318" t="str">
            <v>No Subfunction</v>
          </cell>
          <cell r="I1318" t="str">
            <v>No Function</v>
          </cell>
          <cell r="J1318" t="str">
            <v>No Driver</v>
          </cell>
          <cell r="K1318" t="str">
            <v>SRV_ED</v>
          </cell>
          <cell r="L1318" t="str">
            <v>JUR_ID</v>
          </cell>
          <cell r="M1318" t="str">
            <v>Elec Distribution 360-373</v>
          </cell>
          <cell r="N1318" t="str">
            <v>True</v>
          </cell>
          <cell r="O1318" t="str">
            <v>Inactive</v>
          </cell>
          <cell r="P1318" t="str">
            <v>ORG_H53</v>
          </cell>
        </row>
        <row r="1319">
          <cell r="A1319" t="str">
            <v>BI_KD901</v>
          </cell>
          <cell r="B1319" t="str">
            <v>KD901</v>
          </cell>
          <cell r="C1319" t="str">
            <v>BI_KD901 - St Maries 633:  Relocate 6 spans to Hwy</v>
          </cell>
          <cell r="D1319" t="str">
            <v>ER_2515</v>
          </cell>
          <cell r="E1319" t="str">
            <v>2515</v>
          </cell>
          <cell r="F1319" t="str">
            <v>ER_2515 - Distribution - CdA East &amp; North</v>
          </cell>
          <cell r="G1319" t="str">
            <v>Distribution System Enhancements</v>
          </cell>
          <cell r="H1319" t="str">
            <v>T&amp;D Engineering</v>
          </cell>
          <cell r="I1319" t="str">
            <v>T&amp;D</v>
          </cell>
          <cell r="J1319" t="str">
            <v>Performance &amp; Capacity</v>
          </cell>
          <cell r="K1319" t="str">
            <v>SRV_ED</v>
          </cell>
          <cell r="L1319" t="str">
            <v>JUR_ID</v>
          </cell>
          <cell r="M1319" t="str">
            <v>Elec Distribution 360-373</v>
          </cell>
          <cell r="N1319" t="str">
            <v>True</v>
          </cell>
          <cell r="O1319" t="str">
            <v>Active</v>
          </cell>
          <cell r="P1319" t="str">
            <v>ORG_C51</v>
          </cell>
        </row>
        <row r="1320">
          <cell r="A1320" t="str">
            <v>BI_KD902</v>
          </cell>
          <cell r="B1320" t="str">
            <v>KD902</v>
          </cell>
          <cell r="C1320" t="str">
            <v>BI_KD902 - STM 631 / STM 633 Rebuild DBL CRT</v>
          </cell>
          <cell r="D1320" t="str">
            <v>ER_2515</v>
          </cell>
          <cell r="E1320" t="str">
            <v>2515</v>
          </cell>
          <cell r="F1320" t="str">
            <v>ER_2515 - Distribution - CdA East &amp; North</v>
          </cell>
          <cell r="G1320" t="str">
            <v>Distribution System Enhancements</v>
          </cell>
          <cell r="H1320" t="str">
            <v>T&amp;D Engineering</v>
          </cell>
          <cell r="I1320" t="str">
            <v>T&amp;D</v>
          </cell>
          <cell r="J1320" t="str">
            <v>Performance &amp; Capacity</v>
          </cell>
          <cell r="K1320" t="str">
            <v>SRV_ED</v>
          </cell>
          <cell r="L1320" t="str">
            <v>JUR_ID</v>
          </cell>
          <cell r="M1320" t="str">
            <v>Elec Distribution 360-373</v>
          </cell>
          <cell r="N1320" t="str">
            <v>True</v>
          </cell>
          <cell r="O1320" t="str">
            <v>Active</v>
          </cell>
          <cell r="P1320" t="str">
            <v>ORG_C51</v>
          </cell>
        </row>
        <row r="1321">
          <cell r="A1321" t="str">
            <v>BI_KD903</v>
          </cell>
          <cell r="B1321" t="str">
            <v>KD903</v>
          </cell>
          <cell r="C1321" t="str">
            <v>BI_KD903 - STM633 - Whitetail Draw UG</v>
          </cell>
          <cell r="D1321" t="str">
            <v>ER_2515</v>
          </cell>
          <cell r="E1321" t="str">
            <v>2515</v>
          </cell>
          <cell r="F1321" t="str">
            <v>ER_2515 - Distribution - CdA East &amp; North</v>
          </cell>
          <cell r="G1321" t="str">
            <v>Distribution System Enhancements</v>
          </cell>
          <cell r="H1321" t="str">
            <v>T&amp;D Engineering</v>
          </cell>
          <cell r="I1321" t="str">
            <v>T&amp;D</v>
          </cell>
          <cell r="J1321" t="str">
            <v>Performance &amp; Capacity</v>
          </cell>
          <cell r="K1321" t="str">
            <v>SRV_ED</v>
          </cell>
          <cell r="L1321" t="str">
            <v>JUR_ID</v>
          </cell>
          <cell r="M1321" t="str">
            <v>Elec Distribution 360-373</v>
          </cell>
          <cell r="N1321" t="str">
            <v>True</v>
          </cell>
          <cell r="O1321" t="str">
            <v>Active</v>
          </cell>
          <cell r="P1321" t="str">
            <v>ORG_C51</v>
          </cell>
        </row>
        <row r="1322">
          <cell r="A1322" t="str">
            <v>BI_KD904</v>
          </cell>
          <cell r="B1322" t="str">
            <v>KD904</v>
          </cell>
          <cell r="C1322" t="str">
            <v>BI_KD904 - PIN 443 - Recond to 556 (0.5m)</v>
          </cell>
          <cell r="D1322" t="str">
            <v>ER_2515</v>
          </cell>
          <cell r="E1322" t="str">
            <v>2515</v>
          </cell>
          <cell r="F1322" t="str">
            <v>ER_2515 - Distribution - CdA East &amp; North</v>
          </cell>
          <cell r="G1322" t="str">
            <v>Distribution System Enhancements</v>
          </cell>
          <cell r="H1322" t="str">
            <v>T&amp;D Engineering</v>
          </cell>
          <cell r="I1322" t="str">
            <v>T&amp;D</v>
          </cell>
          <cell r="J1322" t="str">
            <v>Performance &amp; Capacity</v>
          </cell>
          <cell r="K1322" t="str">
            <v>SRV_ED</v>
          </cell>
          <cell r="L1322" t="str">
            <v>JUR_ID</v>
          </cell>
          <cell r="M1322" t="str">
            <v>Elec Distribution 360-373</v>
          </cell>
          <cell r="N1322" t="str">
            <v>True</v>
          </cell>
          <cell r="O1322" t="str">
            <v>Active</v>
          </cell>
          <cell r="P1322" t="str">
            <v>ORG_C51</v>
          </cell>
        </row>
        <row r="1323">
          <cell r="A1323" t="str">
            <v>BI_KD905</v>
          </cell>
          <cell r="B1323" t="str">
            <v>KD905</v>
          </cell>
          <cell r="C1323" t="str">
            <v>BI_KD905 - St. Maries 115-24kV Substation - Dist</v>
          </cell>
          <cell r="D1323" t="str">
            <v>ER_2606</v>
          </cell>
          <cell r="E1323" t="str">
            <v>2606</v>
          </cell>
          <cell r="F1323" t="str">
            <v>ER_2606 - SCADA to all Substations</v>
          </cell>
          <cell r="G1323" t="str">
            <v>Substation - New Distribution Station Capacity Program</v>
          </cell>
          <cell r="H1323" t="str">
            <v>T&amp;D Engineering</v>
          </cell>
          <cell r="I1323" t="str">
            <v>T&amp;D</v>
          </cell>
          <cell r="J1323" t="str">
            <v>Performance &amp; Capacity</v>
          </cell>
          <cell r="K1323" t="str">
            <v>SRV_ED</v>
          </cell>
          <cell r="L1323" t="str">
            <v>JUR_ID</v>
          </cell>
          <cell r="M1323" t="str">
            <v>Elec Distribution 360-373</v>
          </cell>
          <cell r="N1323" t="str">
            <v>True</v>
          </cell>
          <cell r="O1323" t="str">
            <v>Active</v>
          </cell>
          <cell r="P1323" t="str">
            <v>ORG_C51</v>
          </cell>
        </row>
        <row r="1324">
          <cell r="A1324" t="str">
            <v>BI_KD990</v>
          </cell>
          <cell r="B1324" t="str">
            <v>KD990</v>
          </cell>
          <cell r="C1324" t="str">
            <v>BI_KD990 - Kellogg Area - Dx Performance and Capacity</v>
          </cell>
          <cell r="D1324" t="str">
            <v>ER_2515</v>
          </cell>
          <cell r="E1324" t="str">
            <v>2515</v>
          </cell>
          <cell r="F1324" t="str">
            <v>ER_2515 - Distribution - CdA East &amp; North</v>
          </cell>
          <cell r="G1324" t="str">
            <v>Distribution System Enhancements</v>
          </cell>
          <cell r="H1324" t="str">
            <v>T&amp;D Engineering</v>
          </cell>
          <cell r="I1324" t="str">
            <v>T&amp;D</v>
          </cell>
          <cell r="J1324" t="str">
            <v>Performance &amp; Capacity</v>
          </cell>
          <cell r="K1324" t="str">
            <v>SRV_ED</v>
          </cell>
          <cell r="L1324" t="str">
            <v>JUR_ID</v>
          </cell>
          <cell r="M1324" t="str">
            <v>Elec Distribution 360-373</v>
          </cell>
          <cell r="N1324" t="str">
            <v>False</v>
          </cell>
          <cell r="O1324" t="str">
            <v>Active</v>
          </cell>
          <cell r="P1324" t="str">
            <v>ORG_C51</v>
          </cell>
        </row>
        <row r="1325">
          <cell r="A1325" t="str">
            <v>BI_KD991</v>
          </cell>
          <cell r="B1325" t="str">
            <v>KD991</v>
          </cell>
          <cell r="C1325" t="str">
            <v>BI_KD991 - St Maries Area - Dx Performance and Capacity</v>
          </cell>
          <cell r="D1325" t="str">
            <v>ER_2515</v>
          </cell>
          <cell r="E1325" t="str">
            <v>2515</v>
          </cell>
          <cell r="F1325" t="str">
            <v>ER_2515 - Distribution - CdA East &amp; North</v>
          </cell>
          <cell r="G1325" t="str">
            <v>Distribution System Enhancements</v>
          </cell>
          <cell r="H1325" t="str">
            <v>T&amp;D Engineering</v>
          </cell>
          <cell r="I1325" t="str">
            <v>T&amp;D</v>
          </cell>
          <cell r="J1325" t="str">
            <v>Performance &amp; Capacity</v>
          </cell>
          <cell r="K1325" t="str">
            <v>SRV_ED</v>
          </cell>
          <cell r="L1325" t="str">
            <v>JUR_ID</v>
          </cell>
          <cell r="M1325" t="str">
            <v>Elec Distribution 360-373</v>
          </cell>
          <cell r="N1325" t="str">
            <v>False</v>
          </cell>
          <cell r="O1325" t="str">
            <v>Active</v>
          </cell>
          <cell r="P1325" t="str">
            <v>ORG_C51</v>
          </cell>
        </row>
        <row r="1326">
          <cell r="A1326" t="str">
            <v>BI_KFX54</v>
          </cell>
          <cell r="B1326" t="str">
            <v>KFX54</v>
          </cell>
          <cell r="C1326" t="str">
            <v>BI_KFX54 - KF Landfill ARO</v>
          </cell>
          <cell r="D1326" t="str">
            <v>ER_7500</v>
          </cell>
          <cell r="E1326" t="str">
            <v>7500</v>
          </cell>
          <cell r="F1326" t="str">
            <v>ER_7500 - FAS 143 ARO</v>
          </cell>
          <cell r="G1326" t="str">
            <v>FAS 143 ARO</v>
          </cell>
          <cell r="H1326" t="str">
            <v>Outside Regular Capital</v>
          </cell>
          <cell r="I1326" t="str">
            <v>Outside Regular Capital Subfunction</v>
          </cell>
          <cell r="J1326" t="str">
            <v>No Driver</v>
          </cell>
          <cell r="K1326" t="str">
            <v>SRV_ZZ</v>
          </cell>
          <cell r="L1326" t="str">
            <v>JUR_AA</v>
          </cell>
          <cell r="M1326" t="str">
            <v>Other Elec Production / Turbines 340-346</v>
          </cell>
          <cell r="N1326" t="str">
            <v>False</v>
          </cell>
          <cell r="O1326" t="str">
            <v>Inactive</v>
          </cell>
          <cell r="P1326" t="str">
            <v>ORG_X54</v>
          </cell>
        </row>
        <row r="1327">
          <cell r="A1327" t="str">
            <v>BI_KS100</v>
          </cell>
          <cell r="B1327" t="str">
            <v>KS100</v>
          </cell>
          <cell r="C1327" t="str">
            <v>BI_KS100 - Lucky Friday 115 kV - Rebuild</v>
          </cell>
          <cell r="D1327" t="str">
            <v>ER_1106</v>
          </cell>
          <cell r="E1327" t="str">
            <v>1106</v>
          </cell>
          <cell r="F1327" t="str">
            <v>ER_1106 - Lucky Friday 115 kV Rebuild for Load Growth</v>
          </cell>
          <cell r="G1327" t="str">
            <v>New Revenue - Growth</v>
          </cell>
          <cell r="H1327" t="str">
            <v>Growth Subfunction</v>
          </cell>
          <cell r="I1327" t="str">
            <v>Growth</v>
          </cell>
          <cell r="J1327" t="str">
            <v>Customer Requested</v>
          </cell>
          <cell r="K1327" t="str">
            <v>SRV_ED</v>
          </cell>
          <cell r="L1327" t="str">
            <v>JUR_ID</v>
          </cell>
          <cell r="M1327" t="str">
            <v>Elec Distribution 360-373</v>
          </cell>
          <cell r="N1327" t="str">
            <v>True</v>
          </cell>
          <cell r="O1327" t="str">
            <v>Inactive</v>
          </cell>
          <cell r="P1327" t="str">
            <v>ORG_M08</v>
          </cell>
        </row>
        <row r="1328">
          <cell r="A1328" t="str">
            <v>BI_KS201</v>
          </cell>
          <cell r="B1328" t="str">
            <v>KS201</v>
          </cell>
          <cell r="C1328" t="str">
            <v>BI_KS201 - Big Creek 115 kV - Rebuild Substation</v>
          </cell>
          <cell r="D1328" t="str">
            <v>ER_2204</v>
          </cell>
          <cell r="E1328" t="str">
            <v>2204</v>
          </cell>
          <cell r="F1328" t="str">
            <v>ER_2204 - Substation Rebuilds</v>
          </cell>
          <cell r="G1328" t="str">
            <v>Substation - Station Rebuilds Program</v>
          </cell>
          <cell r="H1328" t="str">
            <v>T&amp;D Engineering</v>
          </cell>
          <cell r="I1328" t="str">
            <v>T&amp;D</v>
          </cell>
          <cell r="J1328" t="str">
            <v>Asset Condition</v>
          </cell>
          <cell r="K1328" t="str">
            <v>SRV_ED</v>
          </cell>
          <cell r="L1328" t="str">
            <v>JUR_ID</v>
          </cell>
          <cell r="M1328" t="str">
            <v>Elec Distribution 360-373</v>
          </cell>
          <cell r="N1328" t="str">
            <v>True</v>
          </cell>
          <cell r="O1328" t="str">
            <v>Active</v>
          </cell>
          <cell r="P1328" t="str">
            <v>ORG_M08</v>
          </cell>
        </row>
        <row r="1329">
          <cell r="A1329" t="str">
            <v>BI_KS301</v>
          </cell>
          <cell r="B1329" t="str">
            <v>KS301</v>
          </cell>
          <cell r="C1329" t="str">
            <v>BI_KS301 - St. Maries Add new feeder 634</v>
          </cell>
          <cell r="D1329" t="str">
            <v>ER_2204</v>
          </cell>
          <cell r="E1329" t="str">
            <v>2204</v>
          </cell>
          <cell r="F1329" t="str">
            <v>ER_2204 - Substation Rebuilds</v>
          </cell>
          <cell r="G1329" t="str">
            <v>Substation - Station Rebuilds Program</v>
          </cell>
          <cell r="H1329" t="str">
            <v>T&amp;D Engineering</v>
          </cell>
          <cell r="I1329" t="str">
            <v>T&amp;D</v>
          </cell>
          <cell r="J1329" t="str">
            <v>Asset Condition</v>
          </cell>
          <cell r="K1329" t="str">
            <v>SRV_ED</v>
          </cell>
          <cell r="L1329" t="str">
            <v>JUR_ID</v>
          </cell>
          <cell r="M1329" t="str">
            <v>Elec Distribution 360-373</v>
          </cell>
          <cell r="N1329" t="str">
            <v>True</v>
          </cell>
          <cell r="O1329" t="str">
            <v>Active</v>
          </cell>
          <cell r="P1329" t="str">
            <v>ORG_M08</v>
          </cell>
        </row>
        <row r="1330">
          <cell r="A1330" t="str">
            <v>BI_KS401</v>
          </cell>
          <cell r="B1330" t="str">
            <v>KS401</v>
          </cell>
          <cell r="C1330" t="str">
            <v>BI_KS401 - St. Maries 115 - Upgrade Fdr 633 Regs</v>
          </cell>
          <cell r="D1330" t="str">
            <v>ER_2242</v>
          </cell>
          <cell r="E1330" t="str">
            <v>2242</v>
          </cell>
          <cell r="F1330" t="str">
            <v>ER_2242 - St. Maries 115</v>
          </cell>
          <cell r="G1330" t="str">
            <v>Regular Capital - Pre Business Case</v>
          </cell>
          <cell r="H1330" t="str">
            <v>No Subfunction</v>
          </cell>
          <cell r="I1330" t="str">
            <v>No Function</v>
          </cell>
          <cell r="J1330" t="str">
            <v>No Driver</v>
          </cell>
          <cell r="K1330" t="str">
            <v>SRV_ED</v>
          </cell>
          <cell r="L1330" t="str">
            <v>JUR_ID</v>
          </cell>
          <cell r="M1330" t="str">
            <v>Elec Distribution 360-373</v>
          </cell>
          <cell r="N1330" t="str">
            <v>True</v>
          </cell>
          <cell r="O1330" t="str">
            <v>Inactive</v>
          </cell>
          <cell r="P1330" t="str">
            <v>ORG_F08</v>
          </cell>
        </row>
        <row r="1331">
          <cell r="A1331" t="str">
            <v>BI_KS500</v>
          </cell>
          <cell r="B1331" t="str">
            <v>KS500</v>
          </cell>
          <cell r="C1331" t="str">
            <v>BI_KS500 - Pine Creek 230 Sub - Add New Line Position</v>
          </cell>
          <cell r="D1331" t="str">
            <v>ER_2109</v>
          </cell>
          <cell r="E1331" t="str">
            <v>2109</v>
          </cell>
          <cell r="F1331" t="str">
            <v>ER_2109 - Noxon-Pine Creek Double Circuit 230kV</v>
          </cell>
          <cell r="G1331" t="str">
            <v>Regular Capital - Pre Business Case</v>
          </cell>
          <cell r="H1331" t="str">
            <v>No Subfunction</v>
          </cell>
          <cell r="I1331" t="str">
            <v>No Function</v>
          </cell>
          <cell r="J1331" t="str">
            <v>No Driver</v>
          </cell>
          <cell r="K1331" t="str">
            <v>SRV_ED</v>
          </cell>
          <cell r="L1331" t="str">
            <v>JUR_ID</v>
          </cell>
          <cell r="M1331" t="str">
            <v>Elec Transmission 350-359</v>
          </cell>
          <cell r="N1331" t="str">
            <v>True</v>
          </cell>
          <cell r="O1331" t="str">
            <v>Inactive</v>
          </cell>
          <cell r="P1331" t="str">
            <v>ORG_F08</v>
          </cell>
        </row>
        <row r="1332">
          <cell r="A1332" t="str">
            <v>BI_KS501</v>
          </cell>
          <cell r="B1332" t="str">
            <v>KS501</v>
          </cell>
          <cell r="C1332" t="str">
            <v>BI_KS501 - Pinecreek 230 Sub Add Line Position</v>
          </cell>
          <cell r="D1332" t="str">
            <v>ER_2110</v>
          </cell>
          <cell r="E1332" t="str">
            <v>2110</v>
          </cell>
          <cell r="F1332" t="str">
            <v>ER_2110 - Benewah-Pinecreek Double Circuit 230kV</v>
          </cell>
          <cell r="G1332" t="str">
            <v>Regular Capital - Pre Business Case</v>
          </cell>
          <cell r="H1332" t="str">
            <v>No Subfunction</v>
          </cell>
          <cell r="I1332" t="str">
            <v>No Function</v>
          </cell>
          <cell r="J1332" t="str">
            <v>No Driver</v>
          </cell>
          <cell r="K1332" t="str">
            <v>SRV_ED</v>
          </cell>
          <cell r="L1332" t="str">
            <v>JUR_ID</v>
          </cell>
          <cell r="M1332" t="str">
            <v>Elec Transmission 350-359</v>
          </cell>
          <cell r="N1332" t="str">
            <v>True</v>
          </cell>
          <cell r="O1332" t="str">
            <v>Inactive</v>
          </cell>
          <cell r="P1332" t="str">
            <v>ORG_F08</v>
          </cell>
        </row>
        <row r="1333">
          <cell r="A1333" t="str">
            <v>BI_KS502</v>
          </cell>
          <cell r="B1333" t="str">
            <v>KS502</v>
          </cell>
          <cell r="C1333" t="str">
            <v>BI_KS502 - Pine Creek 230 Sub - Rebuild Dist/Replace Cap Bank</v>
          </cell>
          <cell r="D1333" t="str">
            <v>ER_2342</v>
          </cell>
          <cell r="E1333" t="str">
            <v>2342</v>
          </cell>
          <cell r="F1333" t="str">
            <v>ER_2342 - Pine Creek 230 Sub-Rebuild Dist/Replace Cap Bank</v>
          </cell>
          <cell r="G1333" t="str">
            <v>Substation - Station Rebuilds Program</v>
          </cell>
          <cell r="H1333" t="str">
            <v>T&amp;D Engineering</v>
          </cell>
          <cell r="I1333" t="str">
            <v>T&amp;D</v>
          </cell>
          <cell r="J1333" t="str">
            <v>Asset Condition</v>
          </cell>
          <cell r="K1333" t="str">
            <v>SRV_ED</v>
          </cell>
          <cell r="L1333" t="str">
            <v>JUR_ID</v>
          </cell>
          <cell r="M1333" t="str">
            <v>Elec Transmission 350-359</v>
          </cell>
          <cell r="N1333" t="str">
            <v>True</v>
          </cell>
          <cell r="O1333" t="str">
            <v>Inactive</v>
          </cell>
          <cell r="P1333" t="str">
            <v>ORG_M08</v>
          </cell>
        </row>
        <row r="1334">
          <cell r="A1334" t="str">
            <v>BI_KS503</v>
          </cell>
          <cell r="B1334" t="str">
            <v>KS503</v>
          </cell>
          <cell r="C1334" t="str">
            <v>BI_KS503 - Noxon - Install RAS for BPA</v>
          </cell>
          <cell r="D1334" t="str">
            <v>ER_2358</v>
          </cell>
          <cell r="E1334" t="str">
            <v>2358</v>
          </cell>
          <cell r="F1334" t="str">
            <v>ER_2358 - Noxon-Install RAS for BPA</v>
          </cell>
          <cell r="G1334" t="str">
            <v>Regular Capital - Pre Business Case</v>
          </cell>
          <cell r="H1334" t="str">
            <v>No Subfunction</v>
          </cell>
          <cell r="I1334" t="str">
            <v>No Function</v>
          </cell>
          <cell r="J1334" t="str">
            <v>No Driver</v>
          </cell>
          <cell r="K1334" t="str">
            <v>SRV_ED</v>
          </cell>
          <cell r="L1334" t="str">
            <v>JUR_MT</v>
          </cell>
          <cell r="M1334" t="str">
            <v>Elec Transmission 350-359</v>
          </cell>
          <cell r="N1334" t="str">
            <v>True</v>
          </cell>
          <cell r="O1334" t="str">
            <v>Inactive</v>
          </cell>
          <cell r="P1334" t="str">
            <v>ORG_F08</v>
          </cell>
        </row>
        <row r="1335">
          <cell r="A1335" t="str">
            <v>BI_KS692</v>
          </cell>
          <cell r="B1335" t="str">
            <v>KS692</v>
          </cell>
          <cell r="C1335" t="str">
            <v>BI_KS692 - Nox-Pin RAS Modification@PIN</v>
          </cell>
          <cell r="D1335" t="str">
            <v>ER_2101</v>
          </cell>
          <cell r="E1335" t="str">
            <v>2101</v>
          </cell>
          <cell r="F1335" t="str">
            <v>ER_2101 - Noxon/Cabinet-Generation RAS</v>
          </cell>
          <cell r="G1335" t="str">
            <v>Regular Capital - Pre Business Case</v>
          </cell>
          <cell r="H1335" t="str">
            <v>No Subfunction</v>
          </cell>
          <cell r="I1335" t="str">
            <v>No Function</v>
          </cell>
          <cell r="J1335" t="str">
            <v>No Driver</v>
          </cell>
          <cell r="K1335" t="str">
            <v>SRV_ED</v>
          </cell>
          <cell r="L1335" t="str">
            <v>JUR_AN</v>
          </cell>
          <cell r="M1335" t="str">
            <v>Elec Transmission 350-359</v>
          </cell>
          <cell r="N1335" t="str">
            <v>True</v>
          </cell>
          <cell r="O1335" t="str">
            <v>Inactive</v>
          </cell>
          <cell r="P1335" t="str">
            <v>ORG_M08</v>
          </cell>
        </row>
        <row r="1336">
          <cell r="A1336" t="str">
            <v>BI_KS800</v>
          </cell>
          <cell r="B1336" t="str">
            <v>KS800</v>
          </cell>
          <cell r="C1336" t="str">
            <v>BI_KS800 - Burke 115kV Line Relay Upgrades</v>
          </cell>
          <cell r="D1336" t="str">
            <v>ER_2467</v>
          </cell>
          <cell r="E1336" t="str">
            <v>2467</v>
          </cell>
          <cell r="F1336" t="str">
            <v>ER_2467 - Burke 115 kV Protection &amp; Metering</v>
          </cell>
          <cell r="G1336" t="str">
            <v>Regular Capital - Pre Business Case</v>
          </cell>
          <cell r="H1336" t="str">
            <v>No Subfunction</v>
          </cell>
          <cell r="I1336" t="str">
            <v>No Function</v>
          </cell>
          <cell r="J1336" t="str">
            <v>No Driver</v>
          </cell>
          <cell r="K1336" t="str">
            <v>SRV_ED</v>
          </cell>
          <cell r="L1336" t="str">
            <v>JUR_ID</v>
          </cell>
          <cell r="M1336" t="str">
            <v>Elec Transmission 350-359</v>
          </cell>
          <cell r="N1336" t="str">
            <v>True</v>
          </cell>
          <cell r="O1336" t="str">
            <v>Inactive</v>
          </cell>
          <cell r="P1336" t="str">
            <v>ORG_M08</v>
          </cell>
        </row>
        <row r="1337">
          <cell r="A1337" t="str">
            <v>BI_KS801</v>
          </cell>
          <cell r="B1337" t="str">
            <v>KS801</v>
          </cell>
          <cell r="C1337" t="str">
            <v>BI_KS801 - Burke 115kV Interchange Metering Upgrades</v>
          </cell>
          <cell r="D1337" t="str">
            <v>ER_2467</v>
          </cell>
          <cell r="E1337" t="str">
            <v>2467</v>
          </cell>
          <cell r="F1337" t="str">
            <v>ER_2467 - Burke 115 kV Protection &amp; Metering</v>
          </cell>
          <cell r="G1337" t="str">
            <v>Regular Capital - Pre Business Case</v>
          </cell>
          <cell r="H1337" t="str">
            <v>No Subfunction</v>
          </cell>
          <cell r="I1337" t="str">
            <v>No Function</v>
          </cell>
          <cell r="J1337" t="str">
            <v>No Driver</v>
          </cell>
          <cell r="K1337" t="str">
            <v>SRV_ED</v>
          </cell>
          <cell r="L1337" t="str">
            <v>JUR_ID</v>
          </cell>
          <cell r="M1337" t="str">
            <v>Elec Transmission 350-359</v>
          </cell>
          <cell r="N1337" t="str">
            <v>True</v>
          </cell>
          <cell r="O1337" t="str">
            <v>Inactive</v>
          </cell>
          <cell r="P1337" t="str">
            <v>ORG_M08</v>
          </cell>
        </row>
        <row r="1338">
          <cell r="A1338" t="str">
            <v>BI_KS881</v>
          </cell>
          <cell r="B1338" t="str">
            <v>KS881</v>
          </cell>
          <cell r="C1338" t="str">
            <v>BI_KS881 - Pinecreek 230 Sub - Rebuild</v>
          </cell>
          <cell r="D1338" t="str">
            <v>ER_2281</v>
          </cell>
          <cell r="E1338" t="str">
            <v>2281</v>
          </cell>
          <cell r="F1338" t="str">
            <v>ER_2281 - Pine Creek Sub-Rebuild</v>
          </cell>
          <cell r="G1338" t="str">
            <v>Regular Capital - Pre Business Case</v>
          </cell>
          <cell r="H1338" t="str">
            <v>No Subfunction</v>
          </cell>
          <cell r="I1338" t="str">
            <v>No Function</v>
          </cell>
          <cell r="J1338" t="str">
            <v>No Driver</v>
          </cell>
          <cell r="K1338" t="str">
            <v>SRV_ED</v>
          </cell>
          <cell r="L1338" t="str">
            <v>JUR_ID</v>
          </cell>
          <cell r="M1338" t="str">
            <v>Elec Transmission 350-359</v>
          </cell>
          <cell r="N1338" t="str">
            <v>True</v>
          </cell>
          <cell r="O1338" t="str">
            <v>Inactive</v>
          </cell>
          <cell r="P1338" t="str">
            <v>ORG_F08</v>
          </cell>
        </row>
        <row r="1339">
          <cell r="A1339" t="str">
            <v>BI_KS900</v>
          </cell>
          <cell r="B1339" t="str">
            <v>KS900</v>
          </cell>
          <cell r="C1339" t="str">
            <v>BI_KS900 - O'Gara Sub-Transformer Upgrade</v>
          </cell>
          <cell r="D1339" t="str">
            <v>ER_2478</v>
          </cell>
          <cell r="E1339" t="str">
            <v>2478</v>
          </cell>
          <cell r="F1339" t="str">
            <v>ER_2478 - O'Gara Sub-Transformer Upgrade</v>
          </cell>
          <cell r="G1339" t="str">
            <v>Regular Capital - Pre Business Case</v>
          </cell>
          <cell r="H1339" t="str">
            <v>No Subfunction</v>
          </cell>
          <cell r="I1339" t="str">
            <v>No Function</v>
          </cell>
          <cell r="J1339" t="str">
            <v>No Driver</v>
          </cell>
          <cell r="K1339" t="str">
            <v>SRV_ED</v>
          </cell>
          <cell r="L1339" t="str">
            <v>JUR_ID</v>
          </cell>
          <cell r="M1339" t="str">
            <v>Elec Distribution 360-373</v>
          </cell>
          <cell r="N1339" t="str">
            <v>True</v>
          </cell>
          <cell r="O1339" t="str">
            <v>Inactive</v>
          </cell>
          <cell r="P1339" t="str">
            <v>ORG_M08</v>
          </cell>
        </row>
        <row r="1340">
          <cell r="A1340" t="str">
            <v>BI_KS901</v>
          </cell>
          <cell r="B1340" t="str">
            <v>KS901</v>
          </cell>
          <cell r="C1340" t="str">
            <v>BI_KS901 - St. Maries 115-24kV Substation - Sub</v>
          </cell>
          <cell r="D1340" t="str">
            <v>ER_2606</v>
          </cell>
          <cell r="E1340" t="str">
            <v>2606</v>
          </cell>
          <cell r="F1340" t="str">
            <v>ER_2606 - SCADA to all Substations</v>
          </cell>
          <cell r="G1340" t="str">
            <v>Substation - New Distribution Station Capacity Program</v>
          </cell>
          <cell r="H1340" t="str">
            <v>T&amp;D Engineering</v>
          </cell>
          <cell r="I1340" t="str">
            <v>T&amp;D</v>
          </cell>
          <cell r="J1340" t="str">
            <v>Performance &amp; Capacity</v>
          </cell>
          <cell r="K1340" t="str">
            <v>SRV_ED</v>
          </cell>
          <cell r="L1340" t="str">
            <v>JUR_ID</v>
          </cell>
          <cell r="M1340" t="str">
            <v>Elec Distribution 360-373</v>
          </cell>
          <cell r="N1340" t="str">
            <v>True</v>
          </cell>
          <cell r="O1340" t="str">
            <v>Active</v>
          </cell>
          <cell r="P1340" t="str">
            <v>ORG_M08</v>
          </cell>
        </row>
        <row r="1341">
          <cell r="A1341" t="str">
            <v>BI_KT001</v>
          </cell>
          <cell r="B1341" t="str">
            <v>KT001</v>
          </cell>
          <cell r="C1341" t="str">
            <v>BI_KT001 - Pine Creek Sub Rebuild-Reroute Xsmn</v>
          </cell>
          <cell r="D1341" t="str">
            <v>ER_2281</v>
          </cell>
          <cell r="E1341" t="str">
            <v>2281</v>
          </cell>
          <cell r="F1341" t="str">
            <v>ER_2281 - Pine Creek Sub-Rebuild</v>
          </cell>
          <cell r="G1341" t="str">
            <v>Regular Capital - Pre Business Case</v>
          </cell>
          <cell r="H1341" t="str">
            <v>No Subfunction</v>
          </cell>
          <cell r="I1341" t="str">
            <v>No Function</v>
          </cell>
          <cell r="J1341" t="str">
            <v>No Driver</v>
          </cell>
          <cell r="K1341" t="str">
            <v>SRV_ED</v>
          </cell>
          <cell r="L1341" t="str">
            <v>JUR_ID</v>
          </cell>
          <cell r="M1341" t="str">
            <v>Elec Transmission 350-359</v>
          </cell>
          <cell r="N1341" t="str">
            <v>True</v>
          </cell>
          <cell r="O1341" t="str">
            <v>Inactive</v>
          </cell>
          <cell r="P1341" t="str">
            <v>ORG_H53</v>
          </cell>
        </row>
        <row r="1342">
          <cell r="A1342" t="str">
            <v>BI_KT002</v>
          </cell>
          <cell r="B1342" t="str">
            <v>KT002</v>
          </cell>
          <cell r="C1342" t="str">
            <v>BI_KT002 - Big Creek Rebuild - Transmission Integration</v>
          </cell>
          <cell r="D1342" t="str">
            <v>ER_2204</v>
          </cell>
          <cell r="E1342" t="str">
            <v>2204</v>
          </cell>
          <cell r="F1342" t="str">
            <v>ER_2204 - Substation Rebuilds</v>
          </cell>
          <cell r="G1342" t="str">
            <v>Substation - Station Rebuilds Program</v>
          </cell>
          <cell r="H1342" t="str">
            <v>T&amp;D Engineering</v>
          </cell>
          <cell r="I1342" t="str">
            <v>T&amp;D</v>
          </cell>
          <cell r="J1342" t="str">
            <v>Asset Condition</v>
          </cell>
          <cell r="K1342" t="str">
            <v>SRV_ED</v>
          </cell>
          <cell r="L1342" t="str">
            <v>JUR_AN</v>
          </cell>
          <cell r="M1342" t="str">
            <v>Elec Transmission 350-359</v>
          </cell>
          <cell r="N1342" t="str">
            <v>True</v>
          </cell>
          <cell r="O1342" t="str">
            <v>Active</v>
          </cell>
          <cell r="P1342" t="str">
            <v>ORG_L08</v>
          </cell>
        </row>
        <row r="1343">
          <cell r="A1343" t="str">
            <v>BI_KT100</v>
          </cell>
          <cell r="B1343" t="str">
            <v>KT100</v>
          </cell>
          <cell r="C1343" t="str">
            <v>BI_KT100 - BUR-PIN#3 EPA Relo At Lucky Friday Tap</v>
          </cell>
          <cell r="D1343" t="str">
            <v>ER_2070</v>
          </cell>
          <cell r="E1343" t="str">
            <v>2070</v>
          </cell>
          <cell r="F1343" t="str">
            <v>ER_2070 - Trans/Dist/Sub Reimbursable Projects</v>
          </cell>
          <cell r="G1343" t="str">
            <v>T&amp;D Reimbursable</v>
          </cell>
          <cell r="H1343" t="str">
            <v>T&amp;D Engineering</v>
          </cell>
          <cell r="I1343" t="str">
            <v>T&amp;D</v>
          </cell>
          <cell r="J1343" t="str">
            <v>Customer Requested</v>
          </cell>
          <cell r="K1343" t="str">
            <v>SRV_ED</v>
          </cell>
          <cell r="L1343" t="str">
            <v>JUR_AN</v>
          </cell>
          <cell r="M1343" t="str">
            <v>Elec Transmission 350-359</v>
          </cell>
          <cell r="N1343" t="str">
            <v>True</v>
          </cell>
          <cell r="O1343" t="str">
            <v>Active</v>
          </cell>
          <cell r="P1343" t="str">
            <v>ORG_L08</v>
          </cell>
        </row>
        <row r="1344">
          <cell r="A1344" t="str">
            <v>BI_KT201</v>
          </cell>
          <cell r="B1344" t="str">
            <v>KT201</v>
          </cell>
          <cell r="C1344" t="str">
            <v>BI_KT201 - Lucky Friday 115kV - Transmission Integration</v>
          </cell>
          <cell r="D1344" t="str">
            <v>ER_1106</v>
          </cell>
          <cell r="E1344" t="str">
            <v>1106</v>
          </cell>
          <cell r="F1344" t="str">
            <v>ER_1106 - Lucky Friday 115 kV Rebuild for Load Growth</v>
          </cell>
          <cell r="G1344" t="str">
            <v>New Revenue - Growth</v>
          </cell>
          <cell r="H1344" t="str">
            <v>Growth Subfunction</v>
          </cell>
          <cell r="I1344" t="str">
            <v>Growth</v>
          </cell>
          <cell r="J1344" t="str">
            <v>Customer Requested</v>
          </cell>
          <cell r="K1344" t="str">
            <v>SRV_ED</v>
          </cell>
          <cell r="L1344" t="str">
            <v>JUR_ID</v>
          </cell>
          <cell r="M1344" t="str">
            <v>Elec Distribution 360-373</v>
          </cell>
          <cell r="N1344" t="str">
            <v>True</v>
          </cell>
          <cell r="O1344" t="str">
            <v>Inactive</v>
          </cell>
          <cell r="P1344" t="str">
            <v>ORG_L08</v>
          </cell>
        </row>
        <row r="1345">
          <cell r="A1345" t="str">
            <v>BI_KT202</v>
          </cell>
          <cell r="B1345" t="str">
            <v>KT202</v>
          </cell>
          <cell r="C1345" t="str">
            <v>BI_KT202 - Noxon-Pine Creek I-90 Relocation Project</v>
          </cell>
          <cell r="D1345" t="str">
            <v>ER_2070</v>
          </cell>
          <cell r="E1345" t="str">
            <v>2070</v>
          </cell>
          <cell r="F1345" t="str">
            <v>ER_2070 - Trans/Dist/Sub Reimbursable Projects</v>
          </cell>
          <cell r="G1345" t="str">
            <v>T&amp;D Reimbursable</v>
          </cell>
          <cell r="H1345" t="str">
            <v>T&amp;D Engineering</v>
          </cell>
          <cell r="I1345" t="str">
            <v>T&amp;D</v>
          </cell>
          <cell r="J1345" t="str">
            <v>Customer Requested</v>
          </cell>
          <cell r="K1345" t="str">
            <v>SRV_ED</v>
          </cell>
          <cell r="L1345" t="str">
            <v>JUR_AN</v>
          </cell>
          <cell r="M1345" t="str">
            <v>Elec Transmission 350-359</v>
          </cell>
          <cell r="N1345" t="str">
            <v>True</v>
          </cell>
          <cell r="O1345" t="str">
            <v>Inactive</v>
          </cell>
          <cell r="P1345" t="str">
            <v>ORG_L08</v>
          </cell>
        </row>
        <row r="1346">
          <cell r="A1346" t="str">
            <v>BI_KT500</v>
          </cell>
          <cell r="B1346" t="str">
            <v>KT500</v>
          </cell>
          <cell r="C1346" t="str">
            <v>BI_KT500 - Noxon-Pine Creek 230 kV: Uprate and Complete D-C</v>
          </cell>
          <cell r="D1346" t="str">
            <v>ER_2109</v>
          </cell>
          <cell r="E1346" t="str">
            <v>2109</v>
          </cell>
          <cell r="F1346" t="str">
            <v>ER_2109 - Noxon-Pine Creek Double Circuit 230kV</v>
          </cell>
          <cell r="G1346" t="str">
            <v>Regular Capital - Pre Business Case</v>
          </cell>
          <cell r="H1346" t="str">
            <v>No Subfunction</v>
          </cell>
          <cell r="I1346" t="str">
            <v>No Function</v>
          </cell>
          <cell r="J1346" t="str">
            <v>No Driver</v>
          </cell>
          <cell r="K1346" t="str">
            <v>SRV_ED</v>
          </cell>
          <cell r="L1346" t="str">
            <v>JUR_ID</v>
          </cell>
          <cell r="M1346" t="str">
            <v>Elec Transmission 350-359</v>
          </cell>
          <cell r="N1346" t="str">
            <v>True</v>
          </cell>
          <cell r="O1346" t="str">
            <v>Inactive</v>
          </cell>
          <cell r="P1346" t="str">
            <v>ORG_L08</v>
          </cell>
        </row>
        <row r="1347">
          <cell r="A1347" t="str">
            <v>BI_KT700</v>
          </cell>
          <cell r="B1347" t="str">
            <v>KT700</v>
          </cell>
          <cell r="C1347" t="str">
            <v>BI_KT700 - Noxon-Hot Springs 230kV Rebuild</v>
          </cell>
          <cell r="D1347" t="str">
            <v>ER_2607</v>
          </cell>
          <cell r="E1347" t="str">
            <v>2607</v>
          </cell>
          <cell r="F1347" t="str">
            <v>ER_2607 - Noxon-Hot Springs 230kV Rebuild</v>
          </cell>
          <cell r="G1347" t="str">
            <v>Transmission Major Rebuild - Asset Condition</v>
          </cell>
          <cell r="H1347" t="str">
            <v>T&amp;D Engineering</v>
          </cell>
          <cell r="I1347" t="str">
            <v>T&amp;D</v>
          </cell>
          <cell r="J1347" t="str">
            <v>Asset Condition</v>
          </cell>
          <cell r="K1347" t="str">
            <v>SRV_ED</v>
          </cell>
          <cell r="L1347" t="str">
            <v>JUR_MT</v>
          </cell>
          <cell r="M1347" t="str">
            <v>Elec Transmission 350-359</v>
          </cell>
          <cell r="N1347" t="str">
            <v>True</v>
          </cell>
          <cell r="O1347" t="str">
            <v>Inactive</v>
          </cell>
          <cell r="P1347" t="str">
            <v>ORG_L08</v>
          </cell>
        </row>
        <row r="1348">
          <cell r="A1348" t="str">
            <v>BI_KT900</v>
          </cell>
          <cell r="B1348" t="str">
            <v>KT900</v>
          </cell>
          <cell r="C1348" t="str">
            <v>BI_KT900 - Lucky Friday 115 Tap:  Connect to #3 Line</v>
          </cell>
          <cell r="D1348" t="str">
            <v>ER_2476</v>
          </cell>
          <cell r="E1348" t="str">
            <v>2476</v>
          </cell>
          <cell r="F1348" t="str">
            <v>ER_2476 - Lucky Friday 115 Tap:  Connect to #3 Line</v>
          </cell>
          <cell r="G1348" t="str">
            <v>Regular Capital - Pre Business Case</v>
          </cell>
          <cell r="H1348" t="str">
            <v>No Subfunction</v>
          </cell>
          <cell r="I1348" t="str">
            <v>No Function</v>
          </cell>
          <cell r="J1348" t="str">
            <v>No Driver</v>
          </cell>
          <cell r="K1348" t="str">
            <v>SRV_ED</v>
          </cell>
          <cell r="L1348" t="str">
            <v>JUR_AN</v>
          </cell>
          <cell r="M1348" t="str">
            <v>Elec Transmission 350-359</v>
          </cell>
          <cell r="N1348" t="str">
            <v>True</v>
          </cell>
          <cell r="O1348" t="str">
            <v>Inactive</v>
          </cell>
          <cell r="P1348" t="str">
            <v>ORG_L08</v>
          </cell>
        </row>
        <row r="1349">
          <cell r="A1349" t="str">
            <v>BI_KT901</v>
          </cell>
          <cell r="B1349" t="str">
            <v>KT901</v>
          </cell>
          <cell r="C1349" t="str">
            <v>BI_KT901 - Noxon-Pine Creek 230kV - Rebuild and Reconductor</v>
          </cell>
          <cell r="D1349" t="str">
            <v>ER_2116</v>
          </cell>
          <cell r="E1349" t="str">
            <v>2116</v>
          </cell>
          <cell r="F1349" t="str">
            <v>ER_2116 - Noxon-Pine Creek 230kV - Rebuild and Reconductor</v>
          </cell>
          <cell r="G1349" t="str">
            <v>Transmission Major Rebuild - Asset Condition</v>
          </cell>
          <cell r="H1349" t="str">
            <v>T&amp;D Engineering</v>
          </cell>
          <cell r="I1349" t="str">
            <v>T&amp;D</v>
          </cell>
          <cell r="J1349" t="str">
            <v>Asset Condition</v>
          </cell>
          <cell r="K1349" t="str">
            <v>SRV_ED</v>
          </cell>
          <cell r="L1349" t="str">
            <v>JUR_AN</v>
          </cell>
          <cell r="M1349" t="str">
            <v>Elec Transmission 350-359</v>
          </cell>
          <cell r="N1349" t="str">
            <v>True</v>
          </cell>
          <cell r="O1349" t="str">
            <v>Active</v>
          </cell>
          <cell r="P1349" t="str">
            <v>ORG_L08</v>
          </cell>
        </row>
        <row r="1350">
          <cell r="A1350" t="str">
            <v>BI_KT902</v>
          </cell>
          <cell r="B1350" t="str">
            <v>KT902</v>
          </cell>
          <cell r="C1350" t="str">
            <v>BI_KT902 - St. Maries 115-24kV Substation - Trans</v>
          </cell>
          <cell r="D1350" t="str">
            <v>ER_2606</v>
          </cell>
          <cell r="E1350" t="str">
            <v>2606</v>
          </cell>
          <cell r="F1350" t="str">
            <v>ER_2606 - SCADA to all Substations</v>
          </cell>
          <cell r="G1350" t="str">
            <v>Substation - New Distribution Station Capacity Program</v>
          </cell>
          <cell r="H1350" t="str">
            <v>T&amp;D Engineering</v>
          </cell>
          <cell r="I1350" t="str">
            <v>T&amp;D</v>
          </cell>
          <cell r="J1350" t="str">
            <v>Performance &amp; Capacity</v>
          </cell>
          <cell r="K1350" t="str">
            <v>SRV_ED</v>
          </cell>
          <cell r="L1350" t="str">
            <v>JUR_AN</v>
          </cell>
          <cell r="M1350" t="str">
            <v>Elec Transmission 350-359</v>
          </cell>
          <cell r="N1350" t="str">
            <v>True</v>
          </cell>
          <cell r="O1350" t="str">
            <v>Active</v>
          </cell>
          <cell r="P1350" t="str">
            <v>ORG_L08</v>
          </cell>
        </row>
        <row r="1351">
          <cell r="A1351" t="str">
            <v>BI_KY401</v>
          </cell>
          <cell r="B1351" t="str">
            <v>KY401</v>
          </cell>
          <cell r="C1351" t="str">
            <v>BI_KY401 - Mica Pk Uhf Link to St. Joe</v>
          </cell>
          <cell r="D1351" t="str">
            <v>ER_5104</v>
          </cell>
          <cell r="E1351" t="str">
            <v>5104</v>
          </cell>
          <cell r="F1351" t="str">
            <v>ER_5104 - Two-Way Radio System</v>
          </cell>
          <cell r="G1351" t="str">
            <v>Regular Capital - Pre Business Case</v>
          </cell>
          <cell r="H1351" t="str">
            <v>No Subfunction</v>
          </cell>
          <cell r="I1351" t="str">
            <v>No Function</v>
          </cell>
          <cell r="J1351" t="str">
            <v>No Driver</v>
          </cell>
          <cell r="K1351" t="str">
            <v>SRV_CD</v>
          </cell>
          <cell r="L1351" t="str">
            <v>JUR_AA</v>
          </cell>
          <cell r="M1351" t="str">
            <v>General 5yr 389 / 393-395 / 397-398</v>
          </cell>
          <cell r="N1351" t="str">
            <v>True</v>
          </cell>
          <cell r="O1351" t="str">
            <v>Inactive</v>
          </cell>
          <cell r="P1351" t="str">
            <v>ORG_B09</v>
          </cell>
        </row>
        <row r="1352">
          <cell r="A1352" t="str">
            <v>BI_KY402</v>
          </cell>
          <cell r="B1352" t="str">
            <v>KY402</v>
          </cell>
          <cell r="C1352" t="str">
            <v>BI_KY402 - Kellogg Office Mw Radio Tower Replacement</v>
          </cell>
          <cell r="D1352" t="str">
            <v>ER_5102</v>
          </cell>
          <cell r="E1352" t="str">
            <v>5102</v>
          </cell>
          <cell r="F1352" t="str">
            <v>ER_5102 - Private Transport</v>
          </cell>
          <cell r="G1352" t="str">
            <v>Regular Capital - Pre Business Case</v>
          </cell>
          <cell r="H1352" t="str">
            <v>No Subfunction</v>
          </cell>
          <cell r="I1352" t="str">
            <v>No Function</v>
          </cell>
          <cell r="J1352" t="str">
            <v>No Driver</v>
          </cell>
          <cell r="K1352" t="str">
            <v>SRV_CD</v>
          </cell>
          <cell r="L1352" t="str">
            <v>JUR_AA</v>
          </cell>
          <cell r="M1352" t="str">
            <v>General 5yr 389 / 393-395 / 397-398</v>
          </cell>
          <cell r="N1352" t="str">
            <v>True</v>
          </cell>
          <cell r="O1352" t="str">
            <v>Inactive</v>
          </cell>
          <cell r="P1352" t="str">
            <v>ORG_B09</v>
          </cell>
        </row>
        <row r="1353">
          <cell r="A1353" t="str">
            <v>BI_KY600</v>
          </cell>
          <cell r="B1353" t="str">
            <v>KY600</v>
          </cell>
          <cell r="C1353" t="str">
            <v>BI_KY600 - Kellogg Ofc &amp;PK Comm Battry Plnt Upgrades</v>
          </cell>
          <cell r="D1353" t="str">
            <v>ER_5102</v>
          </cell>
          <cell r="E1353" t="str">
            <v>5102</v>
          </cell>
          <cell r="F1353" t="str">
            <v>ER_5102 - Private Transport</v>
          </cell>
          <cell r="G1353" t="str">
            <v>Regular Capital - Pre Business Case</v>
          </cell>
          <cell r="H1353" t="str">
            <v>No Subfunction</v>
          </cell>
          <cell r="I1353" t="str">
            <v>No Function</v>
          </cell>
          <cell r="J1353" t="str">
            <v>No Driver</v>
          </cell>
          <cell r="K1353" t="str">
            <v>SRV_CD</v>
          </cell>
          <cell r="L1353" t="str">
            <v>JUR_AA</v>
          </cell>
          <cell r="M1353" t="str">
            <v>General 5yr 389 / 393-395 / 397-398</v>
          </cell>
          <cell r="N1353" t="str">
            <v>True</v>
          </cell>
          <cell r="O1353" t="str">
            <v>Inactive</v>
          </cell>
          <cell r="P1353" t="str">
            <v>ORG_B09</v>
          </cell>
        </row>
        <row r="1354">
          <cell r="A1354" t="str">
            <v>BI_LC100</v>
          </cell>
          <cell r="B1354" t="str">
            <v>LC100</v>
          </cell>
          <cell r="C1354" t="str">
            <v>BI_LC100 - NLW Auto - Access Control &amp; Sub Integration</v>
          </cell>
          <cell r="D1354" t="str">
            <v>ER_2628</v>
          </cell>
          <cell r="E1354" t="str">
            <v>2628</v>
          </cell>
          <cell r="F1354" t="str">
            <v>ER_2628 - N Lewiston Auto Replacement</v>
          </cell>
          <cell r="G1354" t="str">
            <v>N Lewiston Autotransformer - Failed Plant</v>
          </cell>
          <cell r="H1354" t="str">
            <v>T&amp;D Engineering</v>
          </cell>
          <cell r="I1354" t="str">
            <v>T&amp;D</v>
          </cell>
          <cell r="J1354" t="str">
            <v>Failed Plant &amp; Operations</v>
          </cell>
          <cell r="K1354" t="str">
            <v>SRV_ED</v>
          </cell>
          <cell r="L1354" t="str">
            <v>JUR_AN</v>
          </cell>
          <cell r="M1354" t="str">
            <v>General 12yr 389 / 393-395 / 397-398</v>
          </cell>
          <cell r="N1354" t="str">
            <v>True</v>
          </cell>
          <cell r="O1354" t="str">
            <v>Active</v>
          </cell>
          <cell r="P1354" t="str">
            <v>ORG_C09</v>
          </cell>
        </row>
        <row r="1355">
          <cell r="A1355" t="str">
            <v>BI_LC101</v>
          </cell>
          <cell r="B1355" t="str">
            <v>LC101</v>
          </cell>
          <cell r="C1355" t="str">
            <v>BI_LC101 - NLW Auto - Network Comm &amp; Security Camera Integ</v>
          </cell>
          <cell r="D1355" t="str">
            <v>ER_2628</v>
          </cell>
          <cell r="E1355" t="str">
            <v>2628</v>
          </cell>
          <cell r="F1355" t="str">
            <v>ER_2628 - N Lewiston Auto Replacement</v>
          </cell>
          <cell r="G1355" t="str">
            <v>N Lewiston Autotransformer - Failed Plant</v>
          </cell>
          <cell r="H1355" t="str">
            <v>T&amp;D Engineering</v>
          </cell>
          <cell r="I1355" t="str">
            <v>T&amp;D</v>
          </cell>
          <cell r="J1355" t="str">
            <v>Failed Plant &amp; Operations</v>
          </cell>
          <cell r="K1355" t="str">
            <v>SRV_CD</v>
          </cell>
          <cell r="L1355" t="str">
            <v>JUR_AA</v>
          </cell>
          <cell r="M1355" t="str">
            <v>General 12yr 389 / 393-395 / 397-398</v>
          </cell>
          <cell r="N1355" t="str">
            <v>True</v>
          </cell>
          <cell r="O1355" t="str">
            <v>Active</v>
          </cell>
          <cell r="P1355" t="str">
            <v>ORG_J09</v>
          </cell>
        </row>
        <row r="1356">
          <cell r="A1356" t="str">
            <v>BI_LC200</v>
          </cell>
          <cell r="B1356" t="str">
            <v>LC200</v>
          </cell>
          <cell r="C1356" t="str">
            <v>BI_LC200 - Kooskia Sub - Access Control &amp; Sub Integ</v>
          </cell>
          <cell r="D1356" t="str">
            <v>ER_2204</v>
          </cell>
          <cell r="E1356" t="str">
            <v>2204</v>
          </cell>
          <cell r="F1356" t="str">
            <v>ER_2204 - Substation Rebuilds</v>
          </cell>
          <cell r="G1356" t="str">
            <v>Substation - Station Rebuilds Program</v>
          </cell>
          <cell r="H1356" t="str">
            <v>T&amp;D Engineering</v>
          </cell>
          <cell r="I1356" t="str">
            <v>T&amp;D</v>
          </cell>
          <cell r="J1356" t="str">
            <v>Asset Condition</v>
          </cell>
          <cell r="K1356" t="str">
            <v>SRV_ED</v>
          </cell>
          <cell r="L1356" t="str">
            <v>JUR_AN</v>
          </cell>
          <cell r="M1356" t="str">
            <v>Elec Distribution 360-373</v>
          </cell>
          <cell r="N1356" t="str">
            <v>True</v>
          </cell>
          <cell r="O1356" t="str">
            <v>Active</v>
          </cell>
          <cell r="P1356" t="str">
            <v>ORG_C09</v>
          </cell>
        </row>
        <row r="1357">
          <cell r="A1357" t="str">
            <v>BI_LC201</v>
          </cell>
          <cell r="B1357" t="str">
            <v>LC201</v>
          </cell>
          <cell r="C1357" t="str">
            <v>BI_LC201 - Kooskia Sub - Network Comm &amp; Security Integ</v>
          </cell>
          <cell r="D1357" t="str">
            <v>ER_2204</v>
          </cell>
          <cell r="E1357" t="str">
            <v>2204</v>
          </cell>
          <cell r="F1357" t="str">
            <v>ER_2204 - Substation Rebuilds</v>
          </cell>
          <cell r="G1357" t="str">
            <v>Substation - Station Rebuilds Program</v>
          </cell>
          <cell r="H1357" t="str">
            <v>T&amp;D Engineering</v>
          </cell>
          <cell r="I1357" t="str">
            <v>T&amp;D</v>
          </cell>
          <cell r="J1357" t="str">
            <v>Asset Condition</v>
          </cell>
          <cell r="K1357" t="str">
            <v>SRV_CD</v>
          </cell>
          <cell r="L1357" t="str">
            <v>JUR_AA</v>
          </cell>
          <cell r="M1357" t="str">
            <v>Elec Distribution 360-373</v>
          </cell>
          <cell r="N1357" t="str">
            <v>True</v>
          </cell>
          <cell r="O1357" t="str">
            <v>Active</v>
          </cell>
          <cell r="P1357" t="str">
            <v>ORG_J09</v>
          </cell>
        </row>
        <row r="1358">
          <cell r="A1358" t="str">
            <v>BI_LC202</v>
          </cell>
          <cell r="B1358" t="str">
            <v>LC202</v>
          </cell>
          <cell r="C1358" t="str">
            <v>BI_LC202 - South Lewiston Sub - Access Control &amp; Sub Integ</v>
          </cell>
          <cell r="D1358" t="str">
            <v>ER_2204</v>
          </cell>
          <cell r="E1358" t="str">
            <v>2204</v>
          </cell>
          <cell r="F1358" t="str">
            <v>ER_2204 - Substation Rebuilds</v>
          </cell>
          <cell r="G1358" t="str">
            <v>Substation - Station Rebuilds Program</v>
          </cell>
          <cell r="H1358" t="str">
            <v>T&amp;D Engineering</v>
          </cell>
          <cell r="I1358" t="str">
            <v>T&amp;D</v>
          </cell>
          <cell r="J1358" t="str">
            <v>Asset Condition</v>
          </cell>
          <cell r="K1358" t="str">
            <v>SRV_ED</v>
          </cell>
          <cell r="L1358" t="str">
            <v>JUR_AN</v>
          </cell>
          <cell r="M1358" t="str">
            <v>Elec Distribution 360-373</v>
          </cell>
          <cell r="N1358" t="str">
            <v>True</v>
          </cell>
          <cell r="O1358" t="str">
            <v>Active</v>
          </cell>
          <cell r="P1358" t="str">
            <v>ORG_C09</v>
          </cell>
        </row>
        <row r="1359">
          <cell r="A1359" t="str">
            <v>BI_LC203</v>
          </cell>
          <cell r="B1359" t="str">
            <v>LC203</v>
          </cell>
          <cell r="C1359" t="str">
            <v>BI_LC203 - South Lewiston Sub - Network Comm &amp; Security Integ</v>
          </cell>
          <cell r="D1359" t="str">
            <v>ER_2204</v>
          </cell>
          <cell r="E1359" t="str">
            <v>2204</v>
          </cell>
          <cell r="F1359" t="str">
            <v>ER_2204 - Substation Rebuilds</v>
          </cell>
          <cell r="G1359" t="str">
            <v>Substation - Station Rebuilds Program</v>
          </cell>
          <cell r="H1359" t="str">
            <v>T&amp;D Engineering</v>
          </cell>
          <cell r="I1359" t="str">
            <v>T&amp;D</v>
          </cell>
          <cell r="J1359" t="str">
            <v>Asset Condition</v>
          </cell>
          <cell r="K1359" t="str">
            <v>SRV_CD</v>
          </cell>
          <cell r="L1359" t="str">
            <v>JUR_AA</v>
          </cell>
          <cell r="M1359" t="str">
            <v>Elec Distribution 360-373</v>
          </cell>
          <cell r="N1359" t="str">
            <v>True</v>
          </cell>
          <cell r="O1359" t="str">
            <v>Active</v>
          </cell>
          <cell r="P1359" t="str">
            <v>ORG_J09</v>
          </cell>
        </row>
        <row r="1360">
          <cell r="A1360" t="str">
            <v>BI_LC900</v>
          </cell>
          <cell r="B1360" t="str">
            <v>LC900</v>
          </cell>
          <cell r="C1360" t="str">
            <v>BI_LC900 - Clearwater 115kV Sub Rebuild (Comm)</v>
          </cell>
          <cell r="D1360" t="str">
            <v>ER_2204</v>
          </cell>
          <cell r="E1360" t="str">
            <v>2204</v>
          </cell>
          <cell r="F1360" t="str">
            <v>ER_2204 - Substation Rebuilds</v>
          </cell>
          <cell r="G1360" t="str">
            <v>Substation - Station Rebuilds Program</v>
          </cell>
          <cell r="H1360" t="str">
            <v>T&amp;D Engineering</v>
          </cell>
          <cell r="I1360" t="str">
            <v>T&amp;D</v>
          </cell>
          <cell r="J1360" t="str">
            <v>Asset Condition</v>
          </cell>
          <cell r="K1360" t="str">
            <v>SRV_ED</v>
          </cell>
          <cell r="L1360" t="str">
            <v>JUR_AN</v>
          </cell>
          <cell r="M1360" t="str">
            <v>General 12yr 389 / 393-395 / 397-398</v>
          </cell>
          <cell r="N1360" t="str">
            <v>True</v>
          </cell>
          <cell r="O1360" t="str">
            <v>Active</v>
          </cell>
          <cell r="P1360" t="str">
            <v>ORG_J09</v>
          </cell>
        </row>
        <row r="1361">
          <cell r="A1361" t="str">
            <v>BI_LC901</v>
          </cell>
          <cell r="B1361" t="str">
            <v>LC901</v>
          </cell>
          <cell r="C1361" t="str">
            <v>BI_LC901 - Clearwater 115kV Sub SCADA (Comm)</v>
          </cell>
          <cell r="D1361" t="str">
            <v>ER_2606</v>
          </cell>
          <cell r="E1361" t="str">
            <v>2606</v>
          </cell>
          <cell r="F1361" t="str">
            <v>ER_2606 - SCADA to all Substations</v>
          </cell>
          <cell r="G1361" t="str">
            <v>Substation - New Distribution Station Capacity Program</v>
          </cell>
          <cell r="H1361" t="str">
            <v>T&amp;D Engineering</v>
          </cell>
          <cell r="I1361" t="str">
            <v>T&amp;D</v>
          </cell>
          <cell r="J1361" t="str">
            <v>Performance &amp; Capacity</v>
          </cell>
          <cell r="K1361" t="str">
            <v>SRV_ED</v>
          </cell>
          <cell r="L1361" t="str">
            <v>JUR_AN</v>
          </cell>
          <cell r="M1361" t="str">
            <v>General 12yr 389 / 393-395 / 397-398</v>
          </cell>
          <cell r="N1361" t="str">
            <v>True</v>
          </cell>
          <cell r="O1361" t="str">
            <v>Active</v>
          </cell>
          <cell r="P1361" t="str">
            <v>ORG_J09</v>
          </cell>
        </row>
        <row r="1362">
          <cell r="A1362" t="str">
            <v>BI_LC902</v>
          </cell>
          <cell r="B1362" t="str">
            <v>LC902</v>
          </cell>
          <cell r="C1362" t="str">
            <v>BI_LC902 - Bryden Canyon 115kV Sub Comm</v>
          </cell>
          <cell r="D1362" t="str">
            <v>ER_2204</v>
          </cell>
          <cell r="E1362" t="str">
            <v>2204</v>
          </cell>
          <cell r="F1362" t="str">
            <v>ER_2204 - Substation Rebuilds</v>
          </cell>
          <cell r="G1362" t="str">
            <v>Substation - Station Rebuilds Program</v>
          </cell>
          <cell r="H1362" t="str">
            <v>T&amp;D Engineering</v>
          </cell>
          <cell r="I1362" t="str">
            <v>T&amp;D</v>
          </cell>
          <cell r="J1362" t="str">
            <v>Asset Condition</v>
          </cell>
          <cell r="K1362" t="str">
            <v>SRV_CD</v>
          </cell>
          <cell r="L1362" t="str">
            <v>JUR_AA</v>
          </cell>
          <cell r="M1362" t="str">
            <v>General 12yr 389 / 393-395 / 397-398</v>
          </cell>
          <cell r="N1362" t="str">
            <v>True</v>
          </cell>
          <cell r="O1362" t="str">
            <v>Active</v>
          </cell>
          <cell r="P1362" t="str">
            <v>ORG_J09</v>
          </cell>
        </row>
        <row r="1363">
          <cell r="A1363" t="str">
            <v>BI_LC903</v>
          </cell>
          <cell r="B1363" t="str">
            <v>LC903</v>
          </cell>
          <cell r="C1363" t="str">
            <v>BI_LC903 - Dry Gulch 115kV Substation</v>
          </cell>
          <cell r="D1363" t="str">
            <v>ER_2204</v>
          </cell>
          <cell r="E1363" t="str">
            <v>2204</v>
          </cell>
          <cell r="F1363" t="str">
            <v>ER_2204 - Substation Rebuilds</v>
          </cell>
          <cell r="G1363" t="str">
            <v>Substation - Station Rebuilds Program</v>
          </cell>
          <cell r="H1363" t="str">
            <v>T&amp;D Engineering</v>
          </cell>
          <cell r="I1363" t="str">
            <v>T&amp;D</v>
          </cell>
          <cell r="J1363" t="str">
            <v>Asset Condition</v>
          </cell>
          <cell r="K1363" t="str">
            <v>SRV_CD</v>
          </cell>
          <cell r="L1363" t="str">
            <v>JUR_AA</v>
          </cell>
          <cell r="M1363" t="str">
            <v>General 12yr 389 / 393-395 / 397-398</v>
          </cell>
          <cell r="N1363" t="str">
            <v>True</v>
          </cell>
          <cell r="O1363" t="str">
            <v>Active</v>
          </cell>
          <cell r="P1363" t="str">
            <v>ORG_J09</v>
          </cell>
        </row>
        <row r="1364">
          <cell r="A1364" t="str">
            <v>BI_LC904</v>
          </cell>
          <cell r="B1364" t="str">
            <v>LC904</v>
          </cell>
          <cell r="C1364" t="str">
            <v>BI_LC904 - North Lewiston PRC-002 (Comms Integration)</v>
          </cell>
          <cell r="D1364" t="str">
            <v>ER_2608</v>
          </cell>
          <cell r="E1364" t="str">
            <v>2608</v>
          </cell>
          <cell r="F1364" t="str">
            <v>ER_2608 - Protection System Upgrades for PRC-002</v>
          </cell>
          <cell r="G1364" t="str">
            <v>Protection System Upgrade for PRC-002</v>
          </cell>
          <cell r="H1364" t="str">
            <v>T&amp;D Engineering</v>
          </cell>
          <cell r="I1364" t="str">
            <v>T&amp;D</v>
          </cell>
          <cell r="J1364" t="str">
            <v>Mandatory &amp; Compliance</v>
          </cell>
          <cell r="K1364" t="str">
            <v>SRV_CD</v>
          </cell>
          <cell r="L1364" t="str">
            <v>JUR_AA</v>
          </cell>
          <cell r="M1364" t="str">
            <v>General 12yr 389 / 393-395 / 397-398</v>
          </cell>
          <cell r="N1364" t="str">
            <v>True</v>
          </cell>
          <cell r="O1364" t="str">
            <v>Active</v>
          </cell>
          <cell r="P1364" t="str">
            <v>ORG_J09</v>
          </cell>
        </row>
        <row r="1365">
          <cell r="A1365" t="str">
            <v>BI_LD001</v>
          </cell>
          <cell r="B1365" t="str">
            <v>LD001</v>
          </cell>
          <cell r="C1365" t="str">
            <v>BI_LD001 - Holbrook 1206 - Recond 1500 Ft. South</v>
          </cell>
          <cell r="D1365" t="str">
            <v>ER_2516</v>
          </cell>
          <cell r="E1365" t="str">
            <v>2516</v>
          </cell>
          <cell r="F1365" t="str">
            <v>ER_2516 - Distribution - Pullman &amp; Lewis Clark</v>
          </cell>
          <cell r="G1365" t="str">
            <v>Distribution System Enhancements</v>
          </cell>
          <cell r="H1365" t="str">
            <v>T&amp;D Engineering</v>
          </cell>
          <cell r="I1365" t="str">
            <v>T&amp;D</v>
          </cell>
          <cell r="J1365" t="str">
            <v>Performance &amp; Capacity</v>
          </cell>
          <cell r="K1365" t="str">
            <v>SRV_ED</v>
          </cell>
          <cell r="L1365" t="str">
            <v>JUR_AN</v>
          </cell>
          <cell r="M1365" t="str">
            <v>Elec Distribution 360-373</v>
          </cell>
          <cell r="N1365" t="str">
            <v>True</v>
          </cell>
          <cell r="O1365" t="str">
            <v>Inactive</v>
          </cell>
          <cell r="P1365" t="str">
            <v>ORG_D53</v>
          </cell>
        </row>
        <row r="1366">
          <cell r="A1366" t="str">
            <v>BI_LD002</v>
          </cell>
          <cell r="B1366" t="str">
            <v>LD002</v>
          </cell>
          <cell r="C1366" t="str">
            <v>BI_LD002 - Dry Gulch 1209</v>
          </cell>
          <cell r="D1366" t="str">
            <v>ER_2414</v>
          </cell>
          <cell r="E1366" t="str">
            <v>2414</v>
          </cell>
          <cell r="F1366" t="str">
            <v>ER_2414 - Sys-Dist Reliability-Improve Worst Fdrs</v>
          </cell>
          <cell r="G1366" t="str">
            <v>Distribution System Enhancements</v>
          </cell>
          <cell r="H1366" t="str">
            <v>T&amp;D Engineering</v>
          </cell>
          <cell r="I1366" t="str">
            <v>T&amp;D</v>
          </cell>
          <cell r="J1366" t="str">
            <v>Performance &amp; Capacity</v>
          </cell>
          <cell r="K1366" t="str">
            <v>SRV_ED</v>
          </cell>
          <cell r="L1366" t="str">
            <v>JUR_AN</v>
          </cell>
          <cell r="M1366" t="str">
            <v>Elec Distribution 360-373</v>
          </cell>
          <cell r="N1366" t="str">
            <v>True</v>
          </cell>
          <cell r="O1366" t="str">
            <v>Inactive</v>
          </cell>
          <cell r="P1366" t="str">
            <v>ORG_D53</v>
          </cell>
        </row>
        <row r="1367">
          <cell r="A1367" t="str">
            <v>BI_LD003</v>
          </cell>
          <cell r="B1367" t="str">
            <v>LD003</v>
          </cell>
          <cell r="C1367" t="str">
            <v>BI_LD003 - Dry Gulch 1209:  Rebuild 5 miles at Silcott</v>
          </cell>
          <cell r="D1367" t="str">
            <v>ER_2516</v>
          </cell>
          <cell r="E1367" t="str">
            <v>2516</v>
          </cell>
          <cell r="F1367" t="str">
            <v>ER_2516 - Distribution - Pullman &amp; Lewis Clark</v>
          </cell>
          <cell r="G1367" t="str">
            <v>Distribution System Enhancements</v>
          </cell>
          <cell r="H1367" t="str">
            <v>T&amp;D Engineering</v>
          </cell>
          <cell r="I1367" t="str">
            <v>T&amp;D</v>
          </cell>
          <cell r="J1367" t="str">
            <v>Performance &amp; Capacity</v>
          </cell>
          <cell r="K1367" t="str">
            <v>SRV_ED</v>
          </cell>
          <cell r="L1367" t="str">
            <v>JUR_WA</v>
          </cell>
          <cell r="M1367" t="str">
            <v>Elec Distribution 360-373</v>
          </cell>
          <cell r="N1367" t="str">
            <v>True</v>
          </cell>
          <cell r="O1367" t="str">
            <v>Active</v>
          </cell>
          <cell r="P1367" t="str">
            <v>ORG_C51</v>
          </cell>
        </row>
        <row r="1368">
          <cell r="A1368" t="str">
            <v>BI_LD004</v>
          </cell>
          <cell r="B1368" t="str">
            <v>LD004</v>
          </cell>
          <cell r="C1368" t="str">
            <v>BI_LD004 - ORO1282 Grid Mod Automation</v>
          </cell>
          <cell r="D1368" t="str">
            <v>ER_2599</v>
          </cell>
          <cell r="E1368" t="str">
            <v>2599</v>
          </cell>
          <cell r="F1368" t="str">
            <v>ER_2599 - Grid Mod Automation</v>
          </cell>
          <cell r="G1368" t="str">
            <v>Distribution Grid Modernization</v>
          </cell>
          <cell r="H1368" t="str">
            <v>T&amp;D Operations</v>
          </cell>
          <cell r="I1368" t="str">
            <v>T&amp;D</v>
          </cell>
          <cell r="J1368" t="str">
            <v>Asset Condition</v>
          </cell>
          <cell r="K1368" t="str">
            <v>SRV_ED</v>
          </cell>
          <cell r="L1368" t="str">
            <v>JUR_ID</v>
          </cell>
          <cell r="M1368" t="str">
            <v>Elec Distribution 360-373</v>
          </cell>
          <cell r="N1368" t="str">
            <v>True</v>
          </cell>
          <cell r="O1368" t="str">
            <v>Active</v>
          </cell>
          <cell r="P1368" t="str">
            <v>ORG_T51</v>
          </cell>
        </row>
        <row r="1369">
          <cell r="A1369" t="str">
            <v>BI_LD101</v>
          </cell>
          <cell r="B1369" t="str">
            <v>LD101</v>
          </cell>
          <cell r="C1369" t="str">
            <v>BI_LD101 - Grangeville 1273 ID</v>
          </cell>
          <cell r="D1369" t="str">
            <v>ER_2414</v>
          </cell>
          <cell r="E1369" t="str">
            <v>2414</v>
          </cell>
          <cell r="F1369" t="str">
            <v>ER_2414 - Sys-Dist Reliability-Improve Worst Fdrs</v>
          </cell>
          <cell r="G1369" t="str">
            <v>Distribution System Enhancements</v>
          </cell>
          <cell r="H1369" t="str">
            <v>T&amp;D Engineering</v>
          </cell>
          <cell r="I1369" t="str">
            <v>T&amp;D</v>
          </cell>
          <cell r="J1369" t="str">
            <v>Performance &amp; Capacity</v>
          </cell>
          <cell r="K1369" t="str">
            <v>SRV_ED</v>
          </cell>
          <cell r="L1369" t="str">
            <v>JUR_AN</v>
          </cell>
          <cell r="M1369" t="str">
            <v>Elec Distribution 360-373</v>
          </cell>
          <cell r="N1369" t="str">
            <v>True</v>
          </cell>
          <cell r="O1369" t="str">
            <v>Inactive</v>
          </cell>
          <cell r="P1369" t="str">
            <v>ORG_D53</v>
          </cell>
        </row>
        <row r="1370">
          <cell r="A1370" t="str">
            <v>BI_LD102</v>
          </cell>
          <cell r="B1370" t="str">
            <v>LD102</v>
          </cell>
          <cell r="C1370" t="str">
            <v>BI_LD102 - 10th &amp; Stewart 12F3 Tie to 1256</v>
          </cell>
          <cell r="D1370" t="str">
            <v>ER_2516</v>
          </cell>
          <cell r="E1370" t="str">
            <v>2516</v>
          </cell>
          <cell r="F1370" t="str">
            <v>ER_2516 - Distribution - Pullman &amp; Lewis Clark</v>
          </cell>
          <cell r="G1370" t="str">
            <v>Distribution System Enhancements</v>
          </cell>
          <cell r="H1370" t="str">
            <v>T&amp;D Engineering</v>
          </cell>
          <cell r="I1370" t="str">
            <v>T&amp;D</v>
          </cell>
          <cell r="J1370" t="str">
            <v>Performance &amp; Capacity</v>
          </cell>
          <cell r="K1370" t="str">
            <v>SRV_ED</v>
          </cell>
          <cell r="L1370" t="str">
            <v>JUR_AN</v>
          </cell>
          <cell r="M1370" t="str">
            <v>Elec Distribution 360-373</v>
          </cell>
          <cell r="N1370" t="str">
            <v>True</v>
          </cell>
          <cell r="O1370" t="str">
            <v>Inactive</v>
          </cell>
          <cell r="P1370" t="str">
            <v>ORG_D53</v>
          </cell>
        </row>
        <row r="1371">
          <cell r="A1371" t="str">
            <v>BI_LD103</v>
          </cell>
          <cell r="B1371" t="str">
            <v>LD103</v>
          </cell>
          <cell r="C1371" t="str">
            <v>BI_LD103 - S Lewiston 1358 Extend</v>
          </cell>
          <cell r="D1371" t="str">
            <v>ER_2516</v>
          </cell>
          <cell r="E1371" t="str">
            <v>2516</v>
          </cell>
          <cell r="F1371" t="str">
            <v>ER_2516 - Distribution - Pullman &amp; Lewis Clark</v>
          </cell>
          <cell r="G1371" t="str">
            <v>Distribution System Enhancements</v>
          </cell>
          <cell r="H1371" t="str">
            <v>T&amp;D Engineering</v>
          </cell>
          <cell r="I1371" t="str">
            <v>T&amp;D</v>
          </cell>
          <cell r="J1371" t="str">
            <v>Performance &amp; Capacity</v>
          </cell>
          <cell r="K1371" t="str">
            <v>SRV_ED</v>
          </cell>
          <cell r="L1371" t="str">
            <v>JUR_AN</v>
          </cell>
          <cell r="M1371" t="str">
            <v>Elec Distribution 360-373</v>
          </cell>
          <cell r="N1371" t="str">
            <v>True</v>
          </cell>
          <cell r="O1371" t="str">
            <v>Inactive</v>
          </cell>
          <cell r="P1371" t="str">
            <v>ORG_D53</v>
          </cell>
        </row>
        <row r="1372">
          <cell r="A1372" t="str">
            <v>BI_LD104</v>
          </cell>
          <cell r="B1372" t="str">
            <v>LD104</v>
          </cell>
          <cell r="C1372" t="str">
            <v>BI_LD104 - Orofino 1281- Repair along Hwy 7</v>
          </cell>
          <cell r="D1372" t="str">
            <v>ER_2516</v>
          </cell>
          <cell r="E1372" t="str">
            <v>2516</v>
          </cell>
          <cell r="F1372" t="str">
            <v>ER_2516 - Distribution - Pullman &amp; Lewis Clark</v>
          </cell>
          <cell r="G1372" t="str">
            <v>Distribution System Enhancements</v>
          </cell>
          <cell r="H1372" t="str">
            <v>T&amp;D Engineering</v>
          </cell>
          <cell r="I1372" t="str">
            <v>T&amp;D</v>
          </cell>
          <cell r="J1372" t="str">
            <v>Performance &amp; Capacity</v>
          </cell>
          <cell r="K1372" t="str">
            <v>SRV_ED</v>
          </cell>
          <cell r="L1372" t="str">
            <v>JUR_AN</v>
          </cell>
          <cell r="M1372" t="str">
            <v>Elec Distribution 360-373</v>
          </cell>
          <cell r="N1372" t="str">
            <v>True</v>
          </cell>
          <cell r="O1372" t="str">
            <v>Inactive</v>
          </cell>
          <cell r="P1372" t="str">
            <v>ORG_D53</v>
          </cell>
        </row>
        <row r="1373">
          <cell r="A1373" t="str">
            <v>BI_LD105</v>
          </cell>
          <cell r="B1373" t="str">
            <v>LD105</v>
          </cell>
          <cell r="C1373" t="str">
            <v>BI_LD105 - Grangeville Substation - Rebuild (Distribution)</v>
          </cell>
          <cell r="D1373" t="str">
            <v>ER_2204</v>
          </cell>
          <cell r="E1373" t="str">
            <v>2204</v>
          </cell>
          <cell r="F1373" t="str">
            <v>ER_2204 - Substation Rebuilds</v>
          </cell>
          <cell r="G1373" t="str">
            <v>Substation - Station Rebuilds Program</v>
          </cell>
          <cell r="H1373" t="str">
            <v>T&amp;D Engineering</v>
          </cell>
          <cell r="I1373" t="str">
            <v>T&amp;D</v>
          </cell>
          <cell r="J1373" t="str">
            <v>Asset Condition</v>
          </cell>
          <cell r="K1373" t="str">
            <v>SRV_ED</v>
          </cell>
          <cell r="L1373" t="str">
            <v>JUR_ID</v>
          </cell>
          <cell r="M1373" t="str">
            <v>Elec Distribution 360-373</v>
          </cell>
          <cell r="N1373" t="str">
            <v>True</v>
          </cell>
          <cell r="O1373" t="str">
            <v>Active</v>
          </cell>
          <cell r="P1373" t="str">
            <v>ORG_C51</v>
          </cell>
        </row>
        <row r="1374">
          <cell r="A1374" t="str">
            <v>BI_LD106</v>
          </cell>
          <cell r="B1374" t="str">
            <v>LD106</v>
          </cell>
          <cell r="C1374" t="str">
            <v>BI_LD106 - Pound Ln Sub-Upgrade to (2) 30MVA Line-ups (Dist)</v>
          </cell>
          <cell r="D1374" t="str">
            <v>ER_2204</v>
          </cell>
          <cell r="E1374" t="str">
            <v>2204</v>
          </cell>
          <cell r="F1374" t="str">
            <v>ER_2204 - Substation Rebuilds</v>
          </cell>
          <cell r="G1374" t="str">
            <v>Substation - Station Rebuilds Program</v>
          </cell>
          <cell r="H1374" t="str">
            <v>T&amp;D Engineering</v>
          </cell>
          <cell r="I1374" t="str">
            <v>T&amp;D</v>
          </cell>
          <cell r="J1374" t="str">
            <v>Asset Condition</v>
          </cell>
          <cell r="K1374" t="str">
            <v>SRV_ED</v>
          </cell>
          <cell r="L1374" t="str">
            <v>JUR_WA</v>
          </cell>
          <cell r="M1374" t="str">
            <v>Elec Distribution 360-373</v>
          </cell>
          <cell r="N1374" t="str">
            <v>True</v>
          </cell>
          <cell r="O1374" t="str">
            <v>Active</v>
          </cell>
          <cell r="P1374" t="str">
            <v>ORG_C51</v>
          </cell>
        </row>
        <row r="1375">
          <cell r="A1375" t="str">
            <v>BI_LD201</v>
          </cell>
          <cell r="B1375" t="str">
            <v>LD201</v>
          </cell>
          <cell r="C1375" t="str">
            <v>BI_LD201 - Tenth &amp; Stewart 1253 - Construct Feeder</v>
          </cell>
          <cell r="D1375" t="str">
            <v>ER_2209</v>
          </cell>
          <cell r="E1375" t="str">
            <v>2209</v>
          </cell>
          <cell r="F1375" t="str">
            <v>ER_2209 - Ten-Inc Cap/Fdr Po</v>
          </cell>
          <cell r="G1375" t="str">
            <v>Regular Capital - Pre Business Case</v>
          </cell>
          <cell r="H1375" t="str">
            <v>No Subfunction</v>
          </cell>
          <cell r="I1375" t="str">
            <v>No Function</v>
          </cell>
          <cell r="J1375" t="str">
            <v>No Driver</v>
          </cell>
          <cell r="K1375" t="str">
            <v>SRV_ED</v>
          </cell>
          <cell r="L1375" t="str">
            <v>JUR_ID</v>
          </cell>
          <cell r="M1375" t="str">
            <v>Elec Distribution 360-373</v>
          </cell>
          <cell r="N1375" t="str">
            <v>True</v>
          </cell>
          <cell r="O1375" t="str">
            <v>Inactive</v>
          </cell>
          <cell r="P1375" t="str">
            <v>ORG_D53</v>
          </cell>
        </row>
        <row r="1376">
          <cell r="A1376" t="str">
            <v>BI_LD202</v>
          </cell>
          <cell r="B1376" t="str">
            <v>LD202</v>
          </cell>
          <cell r="C1376" t="str">
            <v>BI_LD202 - Sweetwater 2403 ID</v>
          </cell>
          <cell r="D1376" t="str">
            <v>ER_2414</v>
          </cell>
          <cell r="E1376" t="str">
            <v>2414</v>
          </cell>
          <cell r="F1376" t="str">
            <v>ER_2414 - Sys-Dist Reliability-Improve Worst Fdrs</v>
          </cell>
          <cell r="G1376" t="str">
            <v>Distribution System Enhancements</v>
          </cell>
          <cell r="H1376" t="str">
            <v>T&amp;D Engineering</v>
          </cell>
          <cell r="I1376" t="str">
            <v>T&amp;D</v>
          </cell>
          <cell r="J1376" t="str">
            <v>Performance &amp; Capacity</v>
          </cell>
          <cell r="K1376" t="str">
            <v>SRV_ED</v>
          </cell>
          <cell r="L1376" t="str">
            <v>JUR_AN</v>
          </cell>
          <cell r="M1376" t="str">
            <v>Elec Distribution 360-373</v>
          </cell>
          <cell r="N1376" t="str">
            <v>True</v>
          </cell>
          <cell r="O1376" t="str">
            <v>Inactive</v>
          </cell>
          <cell r="P1376" t="str">
            <v>ORG_D53</v>
          </cell>
        </row>
        <row r="1377">
          <cell r="A1377" t="str">
            <v>BI_LD203</v>
          </cell>
          <cell r="B1377" t="str">
            <v>LD203</v>
          </cell>
          <cell r="C1377" t="str">
            <v>BI_LD203 - 10th &amp; Stewart Dx int</v>
          </cell>
          <cell r="D1377" t="str">
            <v>ER_2522</v>
          </cell>
          <cell r="E1377" t="str">
            <v>2522</v>
          </cell>
          <cell r="F1377" t="str">
            <v>ER_2522 - 10th &amp; Stewart Dx Int</v>
          </cell>
          <cell r="G1377" t="str">
            <v>Substation - Station Rebuilds Program</v>
          </cell>
          <cell r="H1377" t="str">
            <v>T&amp;D Engineering</v>
          </cell>
          <cell r="I1377" t="str">
            <v>T&amp;D</v>
          </cell>
          <cell r="J1377" t="str">
            <v>Asset Condition</v>
          </cell>
          <cell r="K1377" t="str">
            <v>SRV_ED</v>
          </cell>
          <cell r="L1377" t="str">
            <v>JUR_ID</v>
          </cell>
          <cell r="M1377" t="str">
            <v>Elec Distribution 360-373</v>
          </cell>
          <cell r="N1377" t="str">
            <v>True</v>
          </cell>
          <cell r="O1377" t="str">
            <v>Inactive</v>
          </cell>
          <cell r="P1377" t="str">
            <v>ORG_D53</v>
          </cell>
        </row>
        <row r="1378">
          <cell r="A1378" t="str">
            <v>BI_LD204</v>
          </cell>
          <cell r="B1378" t="str">
            <v>LD204</v>
          </cell>
          <cell r="C1378" t="str">
            <v>BI_LD204 - 10th &amp; Stewart 1253 - 1 mi Recond &amp; Regs</v>
          </cell>
          <cell r="D1378" t="str">
            <v>ER_2516</v>
          </cell>
          <cell r="E1378" t="str">
            <v>2516</v>
          </cell>
          <cell r="F1378" t="str">
            <v>ER_2516 - Distribution - Pullman &amp; Lewis Clark</v>
          </cell>
          <cell r="G1378" t="str">
            <v>Distribution System Enhancements</v>
          </cell>
          <cell r="H1378" t="str">
            <v>T&amp;D Engineering</v>
          </cell>
          <cell r="I1378" t="str">
            <v>T&amp;D</v>
          </cell>
          <cell r="J1378" t="str">
            <v>Performance &amp; Capacity</v>
          </cell>
          <cell r="K1378" t="str">
            <v>SRV_ED</v>
          </cell>
          <cell r="L1378" t="str">
            <v>JUR_AN</v>
          </cell>
          <cell r="M1378" t="str">
            <v>Elec Distribution 360-373</v>
          </cell>
          <cell r="N1378" t="str">
            <v>True</v>
          </cell>
          <cell r="O1378" t="str">
            <v>Inactive</v>
          </cell>
          <cell r="P1378" t="str">
            <v>ORG_D53</v>
          </cell>
        </row>
        <row r="1379">
          <cell r="A1379" t="str">
            <v>BI_LD301</v>
          </cell>
          <cell r="B1379" t="str">
            <v>LD301</v>
          </cell>
          <cell r="C1379" t="str">
            <v>BI_LD301 - Juliaetta 662 ID</v>
          </cell>
          <cell r="D1379" t="str">
            <v>ER_2414</v>
          </cell>
          <cell r="E1379" t="str">
            <v>2414</v>
          </cell>
          <cell r="F1379" t="str">
            <v>ER_2414 - Sys-Dist Reliability-Improve Worst Fdrs</v>
          </cell>
          <cell r="G1379" t="str">
            <v>Distribution System Enhancements</v>
          </cell>
          <cell r="H1379" t="str">
            <v>T&amp;D Engineering</v>
          </cell>
          <cell r="I1379" t="str">
            <v>T&amp;D</v>
          </cell>
          <cell r="J1379" t="str">
            <v>Performance &amp; Capacity</v>
          </cell>
          <cell r="K1379" t="str">
            <v>SRV_ED</v>
          </cell>
          <cell r="L1379" t="str">
            <v>JUR_AN</v>
          </cell>
          <cell r="M1379" t="str">
            <v>Elec Distribution 360-373</v>
          </cell>
          <cell r="N1379" t="str">
            <v>True</v>
          </cell>
          <cell r="O1379" t="str">
            <v>Inactive</v>
          </cell>
          <cell r="P1379" t="str">
            <v>ORG_B53</v>
          </cell>
        </row>
        <row r="1380">
          <cell r="A1380" t="str">
            <v>BI_LD302</v>
          </cell>
          <cell r="B1380" t="str">
            <v>LD302</v>
          </cell>
          <cell r="C1380" t="str">
            <v>BI_LD302 - Jaype 1287 ID</v>
          </cell>
          <cell r="D1380" t="str">
            <v>ER_2414</v>
          </cell>
          <cell r="E1380" t="str">
            <v>2414</v>
          </cell>
          <cell r="F1380" t="str">
            <v>ER_2414 - Sys-Dist Reliability-Improve Worst Fdrs</v>
          </cell>
          <cell r="G1380" t="str">
            <v>Distribution System Enhancements</v>
          </cell>
          <cell r="H1380" t="str">
            <v>T&amp;D Engineering</v>
          </cell>
          <cell r="I1380" t="str">
            <v>T&amp;D</v>
          </cell>
          <cell r="J1380" t="str">
            <v>Performance &amp; Capacity</v>
          </cell>
          <cell r="K1380" t="str">
            <v>SRV_ED</v>
          </cell>
          <cell r="L1380" t="str">
            <v>JUR_AN</v>
          </cell>
          <cell r="M1380" t="str">
            <v>Elec Distribution 360-373</v>
          </cell>
          <cell r="N1380" t="str">
            <v>True</v>
          </cell>
          <cell r="O1380" t="str">
            <v>Inactive</v>
          </cell>
          <cell r="P1380" t="str">
            <v>ORG_D53</v>
          </cell>
        </row>
        <row r="1381">
          <cell r="A1381" t="str">
            <v>BI_LD303</v>
          </cell>
          <cell r="B1381" t="str">
            <v>LD303</v>
          </cell>
          <cell r="C1381" t="str">
            <v>BI_LD303 - Juliaetta 661 ID</v>
          </cell>
          <cell r="D1381" t="str">
            <v>ER_2414</v>
          </cell>
          <cell r="E1381" t="str">
            <v>2414</v>
          </cell>
          <cell r="F1381" t="str">
            <v>ER_2414 - Sys-Dist Reliability-Improve Worst Fdrs</v>
          </cell>
          <cell r="G1381" t="str">
            <v>Distribution System Enhancements</v>
          </cell>
          <cell r="H1381" t="str">
            <v>T&amp;D Engineering</v>
          </cell>
          <cell r="I1381" t="str">
            <v>T&amp;D</v>
          </cell>
          <cell r="J1381" t="str">
            <v>Performance &amp; Capacity</v>
          </cell>
          <cell r="K1381" t="str">
            <v>SRV_ED</v>
          </cell>
          <cell r="L1381" t="str">
            <v>JUR_AN</v>
          </cell>
          <cell r="M1381" t="str">
            <v>Elec Distribution 360-373</v>
          </cell>
          <cell r="N1381" t="str">
            <v>True</v>
          </cell>
          <cell r="O1381" t="str">
            <v>Inactive</v>
          </cell>
          <cell r="P1381" t="str">
            <v>ORG_D53</v>
          </cell>
        </row>
        <row r="1382">
          <cell r="A1382" t="str">
            <v>BI_LD304</v>
          </cell>
          <cell r="B1382" t="str">
            <v>LD304</v>
          </cell>
          <cell r="C1382" t="str">
            <v>BI_LD304 - Baseline L/C &amp; South Segment Reconductor</v>
          </cell>
          <cell r="D1382" t="str">
            <v>ER_2516</v>
          </cell>
          <cell r="E1382" t="str">
            <v>2516</v>
          </cell>
          <cell r="F1382" t="str">
            <v>ER_2516 - Distribution - Pullman &amp; Lewis Clark</v>
          </cell>
          <cell r="G1382" t="str">
            <v>Distribution System Enhancements</v>
          </cell>
          <cell r="H1382" t="str">
            <v>T&amp;D Engineering</v>
          </cell>
          <cell r="I1382" t="str">
            <v>T&amp;D</v>
          </cell>
          <cell r="J1382" t="str">
            <v>Performance &amp; Capacity</v>
          </cell>
          <cell r="K1382" t="str">
            <v>SRV_ED</v>
          </cell>
          <cell r="L1382" t="str">
            <v>JUR_AN</v>
          </cell>
          <cell r="M1382" t="str">
            <v>Elec Distribution 360-373</v>
          </cell>
          <cell r="N1382" t="str">
            <v>True</v>
          </cell>
          <cell r="O1382" t="str">
            <v>Active</v>
          </cell>
          <cell r="P1382" t="str">
            <v>ORG_C51</v>
          </cell>
        </row>
        <row r="1383">
          <cell r="A1383" t="str">
            <v>BI_LD305</v>
          </cell>
          <cell r="B1383" t="str">
            <v>LD305</v>
          </cell>
          <cell r="C1383" t="str">
            <v>BI_LD305 - N Lewiston Wood Sub Rbld Pgm</v>
          </cell>
          <cell r="D1383" t="str">
            <v>ER_2204</v>
          </cell>
          <cell r="E1383" t="str">
            <v>2204</v>
          </cell>
          <cell r="F1383" t="str">
            <v>ER_2204 - Substation Rebuilds</v>
          </cell>
          <cell r="G1383" t="str">
            <v>Substation - Station Rebuilds Program</v>
          </cell>
          <cell r="H1383" t="str">
            <v>T&amp;D Engineering</v>
          </cell>
          <cell r="I1383" t="str">
            <v>T&amp;D</v>
          </cell>
          <cell r="J1383" t="str">
            <v>Asset Condition</v>
          </cell>
          <cell r="K1383" t="str">
            <v>SRV_ED</v>
          </cell>
          <cell r="L1383" t="str">
            <v>JUR_AN</v>
          </cell>
          <cell r="M1383" t="str">
            <v>Elec Distribution 360-373</v>
          </cell>
          <cell r="N1383" t="str">
            <v>True</v>
          </cell>
          <cell r="O1383" t="str">
            <v>Inactive</v>
          </cell>
          <cell r="P1383" t="str">
            <v>ORG_C51</v>
          </cell>
        </row>
        <row r="1384">
          <cell r="A1384" t="str">
            <v>BI_LD306</v>
          </cell>
          <cell r="B1384" t="str">
            <v>LD306</v>
          </cell>
          <cell r="C1384" t="str">
            <v>BI_LD306 - TEN1255 - Recon .75 mi at 5th &amp; Cedar</v>
          </cell>
          <cell r="D1384" t="str">
            <v>ER_2516</v>
          </cell>
          <cell r="E1384" t="str">
            <v>2516</v>
          </cell>
          <cell r="F1384" t="str">
            <v>ER_2516 - Distribution - Pullman &amp; Lewis Clark</v>
          </cell>
          <cell r="G1384" t="str">
            <v>Distribution System Enhancements</v>
          </cell>
          <cell r="H1384" t="str">
            <v>T&amp;D Engineering</v>
          </cell>
          <cell r="I1384" t="str">
            <v>T&amp;D</v>
          </cell>
          <cell r="J1384" t="str">
            <v>Performance &amp; Capacity</v>
          </cell>
          <cell r="K1384" t="str">
            <v>SRV_ED</v>
          </cell>
          <cell r="L1384" t="str">
            <v>JUR_ID</v>
          </cell>
          <cell r="M1384" t="str">
            <v>Elec Distribution 360-373</v>
          </cell>
          <cell r="N1384" t="str">
            <v>True</v>
          </cell>
          <cell r="O1384" t="str">
            <v>Inactive</v>
          </cell>
          <cell r="P1384" t="str">
            <v>ORG_C51</v>
          </cell>
        </row>
        <row r="1385">
          <cell r="A1385" t="str">
            <v>BI_LD307</v>
          </cell>
          <cell r="B1385" t="str">
            <v>LD307</v>
          </cell>
          <cell r="C1385" t="str">
            <v>BI_LD307 - GRV1273 - Regs at Orogrande and E City</v>
          </cell>
          <cell r="D1385" t="str">
            <v>ER_2516</v>
          </cell>
          <cell r="E1385" t="str">
            <v>2516</v>
          </cell>
          <cell r="F1385" t="str">
            <v>ER_2516 - Distribution - Pullman &amp; Lewis Clark</v>
          </cell>
          <cell r="G1385" t="str">
            <v>Distribution System Enhancements</v>
          </cell>
          <cell r="H1385" t="str">
            <v>T&amp;D Engineering</v>
          </cell>
          <cell r="I1385" t="str">
            <v>T&amp;D</v>
          </cell>
          <cell r="J1385" t="str">
            <v>Performance &amp; Capacity</v>
          </cell>
          <cell r="K1385" t="str">
            <v>SRV_ED</v>
          </cell>
          <cell r="L1385" t="str">
            <v>JUR_AN</v>
          </cell>
          <cell r="M1385" t="str">
            <v>Elec Distribution 360-373</v>
          </cell>
          <cell r="N1385" t="str">
            <v>True</v>
          </cell>
          <cell r="O1385" t="str">
            <v>Inactive</v>
          </cell>
          <cell r="P1385" t="str">
            <v>ORG_C51</v>
          </cell>
        </row>
        <row r="1386">
          <cell r="A1386" t="str">
            <v>BI_LD308</v>
          </cell>
          <cell r="B1386" t="str">
            <v>LD308</v>
          </cell>
          <cell r="C1386" t="str">
            <v>BI_LD308 - CFD 1211 -Asotin City</v>
          </cell>
          <cell r="D1386" t="str">
            <v>ER_2516</v>
          </cell>
          <cell r="E1386" t="str">
            <v>2516</v>
          </cell>
          <cell r="F1386" t="str">
            <v>ER_2516 - Distribution - Pullman &amp; Lewis Clark</v>
          </cell>
          <cell r="G1386" t="str">
            <v>Distribution System Enhancements</v>
          </cell>
          <cell r="H1386" t="str">
            <v>T&amp;D Engineering</v>
          </cell>
          <cell r="I1386" t="str">
            <v>T&amp;D</v>
          </cell>
          <cell r="J1386" t="str">
            <v>Performance &amp; Capacity</v>
          </cell>
          <cell r="K1386" t="str">
            <v>SRV_ED</v>
          </cell>
          <cell r="L1386" t="str">
            <v>JUR_AN</v>
          </cell>
          <cell r="M1386" t="str">
            <v>Elec Distribution 360-373</v>
          </cell>
          <cell r="N1386" t="str">
            <v>True</v>
          </cell>
          <cell r="O1386" t="str">
            <v>Inactive</v>
          </cell>
          <cell r="P1386" t="str">
            <v>ORG_C51</v>
          </cell>
        </row>
        <row r="1387">
          <cell r="A1387" t="str">
            <v>BI_LD398</v>
          </cell>
          <cell r="B1387" t="str">
            <v>LD398</v>
          </cell>
          <cell r="C1387" t="str">
            <v>BI_LD398 - Holbrook 1205 - Reconductor 0.7 Miles</v>
          </cell>
          <cell r="D1387" t="str">
            <v>ER_2263</v>
          </cell>
          <cell r="E1387" t="str">
            <v>2263</v>
          </cell>
          <cell r="F1387" t="str">
            <v>ER_2263 - Holbrook-Upgrade Fdr</v>
          </cell>
          <cell r="G1387" t="str">
            <v>Regular Capital - Pre Business Case</v>
          </cell>
          <cell r="H1387" t="str">
            <v>No Subfunction</v>
          </cell>
          <cell r="I1387" t="str">
            <v>No Function</v>
          </cell>
          <cell r="J1387" t="str">
            <v>No Driver</v>
          </cell>
          <cell r="K1387" t="str">
            <v>SRV_ED</v>
          </cell>
          <cell r="L1387" t="str">
            <v>JUR_ID</v>
          </cell>
          <cell r="M1387" t="str">
            <v>Elec Distribution 360-373</v>
          </cell>
          <cell r="N1387" t="str">
            <v>True</v>
          </cell>
          <cell r="O1387" t="str">
            <v>Inactive</v>
          </cell>
          <cell r="P1387" t="str">
            <v>ORG_D53</v>
          </cell>
        </row>
        <row r="1388">
          <cell r="A1388" t="str">
            <v>BI_LD399</v>
          </cell>
          <cell r="B1388" t="str">
            <v>LD399</v>
          </cell>
          <cell r="C1388" t="str">
            <v>BI_LD399 - Holbrook 1206 - Reconductor 1.5 Miles</v>
          </cell>
          <cell r="D1388" t="str">
            <v>ER_2263</v>
          </cell>
          <cell r="E1388" t="str">
            <v>2263</v>
          </cell>
          <cell r="F1388" t="str">
            <v>ER_2263 - Holbrook-Upgrade Fdr</v>
          </cell>
          <cell r="G1388" t="str">
            <v>Regular Capital - Pre Business Case</v>
          </cell>
          <cell r="H1388" t="str">
            <v>No Subfunction</v>
          </cell>
          <cell r="I1388" t="str">
            <v>No Function</v>
          </cell>
          <cell r="J1388" t="str">
            <v>No Driver</v>
          </cell>
          <cell r="K1388" t="str">
            <v>SRV_ED</v>
          </cell>
          <cell r="L1388" t="str">
            <v>JUR_ID</v>
          </cell>
          <cell r="M1388" t="str">
            <v>Elec Distribution 360-373</v>
          </cell>
          <cell r="N1388" t="str">
            <v>True</v>
          </cell>
          <cell r="O1388" t="str">
            <v>Inactive</v>
          </cell>
          <cell r="P1388" t="str">
            <v>ORG_D53</v>
          </cell>
        </row>
        <row r="1389">
          <cell r="A1389" t="str">
            <v>BI_LD400</v>
          </cell>
          <cell r="B1389" t="str">
            <v>LD400</v>
          </cell>
          <cell r="C1389" t="str">
            <v>BI_LD400 - Holbrook 1207 - Reconductor 0.4 Miles</v>
          </cell>
          <cell r="D1389" t="str">
            <v>ER_2263</v>
          </cell>
          <cell r="E1389" t="str">
            <v>2263</v>
          </cell>
          <cell r="F1389" t="str">
            <v>ER_2263 - Holbrook-Upgrade Fdr</v>
          </cell>
          <cell r="G1389" t="str">
            <v>Regular Capital - Pre Business Case</v>
          </cell>
          <cell r="H1389" t="str">
            <v>No Subfunction</v>
          </cell>
          <cell r="I1389" t="str">
            <v>No Function</v>
          </cell>
          <cell r="J1389" t="str">
            <v>No Driver</v>
          </cell>
          <cell r="K1389" t="str">
            <v>SRV_ED</v>
          </cell>
          <cell r="L1389" t="str">
            <v>JUR_ID</v>
          </cell>
          <cell r="M1389" t="str">
            <v>Elec Distribution 360-373</v>
          </cell>
          <cell r="N1389" t="str">
            <v>True</v>
          </cell>
          <cell r="O1389" t="str">
            <v>Inactive</v>
          </cell>
          <cell r="P1389" t="str">
            <v>ORG_D53</v>
          </cell>
        </row>
        <row r="1390">
          <cell r="A1390" t="str">
            <v>BI_LD401</v>
          </cell>
          <cell r="B1390" t="str">
            <v>LD401</v>
          </cell>
          <cell r="C1390" t="str">
            <v>BI_LD401 - Ten 1253 - Reconductor 21St Street</v>
          </cell>
          <cell r="D1390" t="str">
            <v>ER_2235</v>
          </cell>
          <cell r="E1390" t="str">
            <v>2235</v>
          </cell>
          <cell r="F1390" t="str">
            <v>ER_2235 - Ten 1253 Recond</v>
          </cell>
          <cell r="G1390" t="str">
            <v>Regular Capital - Pre Business Case</v>
          </cell>
          <cell r="H1390" t="str">
            <v>No Subfunction</v>
          </cell>
          <cell r="I1390" t="str">
            <v>No Function</v>
          </cell>
          <cell r="J1390" t="str">
            <v>No Driver</v>
          </cell>
          <cell r="K1390" t="str">
            <v>SRV_ED</v>
          </cell>
          <cell r="L1390" t="str">
            <v>JUR_ID</v>
          </cell>
          <cell r="M1390" t="str">
            <v>Elec Distribution 360-373</v>
          </cell>
          <cell r="N1390" t="str">
            <v>False</v>
          </cell>
          <cell r="O1390" t="str">
            <v>Inactive</v>
          </cell>
          <cell r="P1390" t="str">
            <v>ORG_D53</v>
          </cell>
        </row>
        <row r="1391">
          <cell r="A1391" t="str">
            <v>BI_LD402</v>
          </cell>
          <cell r="B1391" t="str">
            <v>LD402</v>
          </cell>
          <cell r="C1391" t="str">
            <v>BI_LD402 - CFD1211 - Ext 556 trunk 2 miles</v>
          </cell>
          <cell r="D1391" t="str">
            <v>ER_2516</v>
          </cell>
          <cell r="E1391" t="str">
            <v>2516</v>
          </cell>
          <cell r="F1391" t="str">
            <v>ER_2516 - Distribution - Pullman &amp; Lewis Clark</v>
          </cell>
          <cell r="G1391" t="str">
            <v>Distribution System Enhancements</v>
          </cell>
          <cell r="H1391" t="str">
            <v>T&amp;D Engineering</v>
          </cell>
          <cell r="I1391" t="str">
            <v>T&amp;D</v>
          </cell>
          <cell r="J1391" t="str">
            <v>Performance &amp; Capacity</v>
          </cell>
          <cell r="K1391" t="str">
            <v>SRV_ED</v>
          </cell>
          <cell r="L1391" t="str">
            <v>JUR_WA</v>
          </cell>
          <cell r="M1391" t="str">
            <v>Elec Distribution 360-373</v>
          </cell>
          <cell r="N1391" t="str">
            <v>True</v>
          </cell>
          <cell r="O1391" t="str">
            <v>Inactive</v>
          </cell>
          <cell r="P1391" t="str">
            <v>ORG_C51</v>
          </cell>
        </row>
        <row r="1392">
          <cell r="A1392" t="str">
            <v>BI_LD403</v>
          </cell>
          <cell r="B1392" t="str">
            <v>LD403</v>
          </cell>
          <cell r="C1392" t="str">
            <v>BI_LD403 - CFD1211 - Regs at 1.5 miles</v>
          </cell>
          <cell r="D1392" t="str">
            <v>ER_2516</v>
          </cell>
          <cell r="E1392" t="str">
            <v>2516</v>
          </cell>
          <cell r="F1392" t="str">
            <v>ER_2516 - Distribution - Pullman &amp; Lewis Clark</v>
          </cell>
          <cell r="G1392" t="str">
            <v>Distribution System Enhancements</v>
          </cell>
          <cell r="H1392" t="str">
            <v>T&amp;D Engineering</v>
          </cell>
          <cell r="I1392" t="str">
            <v>T&amp;D</v>
          </cell>
          <cell r="J1392" t="str">
            <v>Performance &amp; Capacity</v>
          </cell>
          <cell r="K1392" t="str">
            <v>SRV_ED</v>
          </cell>
          <cell r="L1392" t="str">
            <v>JUR_WA</v>
          </cell>
          <cell r="M1392" t="str">
            <v>Elec Distribution 360-373</v>
          </cell>
          <cell r="N1392" t="str">
            <v>True</v>
          </cell>
          <cell r="O1392" t="str">
            <v>Inactive</v>
          </cell>
          <cell r="P1392" t="str">
            <v>ORG_C51</v>
          </cell>
        </row>
        <row r="1393">
          <cell r="A1393" t="str">
            <v>BI_LD404</v>
          </cell>
          <cell r="B1393" t="str">
            <v>LD404</v>
          </cell>
          <cell r="C1393" t="str">
            <v>BI_LD404 - GRV1273 - Spare 34kV Regs</v>
          </cell>
          <cell r="D1393" t="str">
            <v>ER_2516</v>
          </cell>
          <cell r="E1393" t="str">
            <v>2516</v>
          </cell>
          <cell r="F1393" t="str">
            <v>ER_2516 - Distribution - Pullman &amp; Lewis Clark</v>
          </cell>
          <cell r="G1393" t="str">
            <v>Distribution System Enhancements</v>
          </cell>
          <cell r="H1393" t="str">
            <v>T&amp;D Engineering</v>
          </cell>
          <cell r="I1393" t="str">
            <v>T&amp;D</v>
          </cell>
          <cell r="J1393" t="str">
            <v>Performance &amp; Capacity</v>
          </cell>
          <cell r="K1393" t="str">
            <v>SRV_ED</v>
          </cell>
          <cell r="L1393" t="str">
            <v>JUR_ID</v>
          </cell>
          <cell r="M1393" t="str">
            <v>Elec Distribution 360-373</v>
          </cell>
          <cell r="N1393" t="str">
            <v>True</v>
          </cell>
          <cell r="O1393" t="str">
            <v>Inactive</v>
          </cell>
          <cell r="P1393" t="str">
            <v>ORG_C51</v>
          </cell>
        </row>
        <row r="1394">
          <cell r="A1394" t="str">
            <v>BI_LD405</v>
          </cell>
          <cell r="B1394" t="str">
            <v>LD405</v>
          </cell>
          <cell r="C1394" t="str">
            <v>BI_LD405 - GRV 1272 tie to WIK 1278</v>
          </cell>
          <cell r="D1394" t="str">
            <v>ER_2516</v>
          </cell>
          <cell r="E1394" t="str">
            <v>2516</v>
          </cell>
          <cell r="F1394" t="str">
            <v>ER_2516 - Distribution - Pullman &amp; Lewis Clark</v>
          </cell>
          <cell r="G1394" t="str">
            <v>Distribution System Enhancements</v>
          </cell>
          <cell r="H1394" t="str">
            <v>T&amp;D Engineering</v>
          </cell>
          <cell r="I1394" t="str">
            <v>T&amp;D</v>
          </cell>
          <cell r="J1394" t="str">
            <v>Performance &amp; Capacity</v>
          </cell>
          <cell r="K1394" t="str">
            <v>SRV_ED</v>
          </cell>
          <cell r="L1394" t="str">
            <v>JUR_ID</v>
          </cell>
          <cell r="M1394" t="str">
            <v>Elec Distribution 360-373</v>
          </cell>
          <cell r="N1394" t="str">
            <v>True</v>
          </cell>
          <cell r="O1394" t="str">
            <v>Active</v>
          </cell>
          <cell r="P1394" t="str">
            <v>ORG_C51</v>
          </cell>
        </row>
        <row r="1395">
          <cell r="A1395" t="str">
            <v>BI_LD406</v>
          </cell>
          <cell r="B1395" t="str">
            <v>LD406</v>
          </cell>
          <cell r="C1395" t="str">
            <v>BI_LD406 - JPE 1287 - midline recloser</v>
          </cell>
          <cell r="D1395" t="str">
            <v>ER_2516</v>
          </cell>
          <cell r="E1395" t="str">
            <v>2516</v>
          </cell>
          <cell r="F1395" t="str">
            <v>ER_2516 - Distribution - Pullman &amp; Lewis Clark</v>
          </cell>
          <cell r="G1395" t="str">
            <v>Distribution System Enhancements</v>
          </cell>
          <cell r="H1395" t="str">
            <v>T&amp;D Engineering</v>
          </cell>
          <cell r="I1395" t="str">
            <v>T&amp;D</v>
          </cell>
          <cell r="J1395" t="str">
            <v>Performance &amp; Capacity</v>
          </cell>
          <cell r="K1395" t="str">
            <v>SRV_ED</v>
          </cell>
          <cell r="L1395" t="str">
            <v>JUR_ID</v>
          </cell>
          <cell r="M1395" t="str">
            <v>Elec Distribution 360-373</v>
          </cell>
          <cell r="N1395" t="str">
            <v>True</v>
          </cell>
          <cell r="O1395" t="str">
            <v>Inactive</v>
          </cell>
          <cell r="P1395" t="str">
            <v>ORG_C51</v>
          </cell>
        </row>
        <row r="1396">
          <cell r="A1396" t="str">
            <v>BI_LD407</v>
          </cell>
          <cell r="B1396" t="str">
            <v>LD407</v>
          </cell>
          <cell r="C1396" t="str">
            <v>BI_LD407 - KAM-KOO tieline</v>
          </cell>
          <cell r="D1396" t="str">
            <v>ER_2516</v>
          </cell>
          <cell r="E1396" t="str">
            <v>2516</v>
          </cell>
          <cell r="F1396" t="str">
            <v>ER_2516 - Distribution - Pullman &amp; Lewis Clark</v>
          </cell>
          <cell r="G1396" t="str">
            <v>Distribution System Enhancements</v>
          </cell>
          <cell r="H1396" t="str">
            <v>T&amp;D Engineering</v>
          </cell>
          <cell r="I1396" t="str">
            <v>T&amp;D</v>
          </cell>
          <cell r="J1396" t="str">
            <v>Performance &amp; Capacity</v>
          </cell>
          <cell r="K1396" t="str">
            <v>SRV_ED</v>
          </cell>
          <cell r="L1396" t="str">
            <v>JUR_ID</v>
          </cell>
          <cell r="M1396" t="str">
            <v>Elec Distribution 360-373</v>
          </cell>
          <cell r="N1396" t="str">
            <v>True</v>
          </cell>
          <cell r="O1396" t="str">
            <v>Inactive</v>
          </cell>
          <cell r="P1396" t="str">
            <v>ORG_C51</v>
          </cell>
        </row>
        <row r="1397">
          <cell r="A1397" t="str">
            <v>BI_LD408</v>
          </cell>
          <cell r="B1397" t="str">
            <v>LD408</v>
          </cell>
          <cell r="C1397" t="str">
            <v>BI_LD408 - KOO 1299 - midline recloser</v>
          </cell>
          <cell r="D1397" t="str">
            <v>ER_2516</v>
          </cell>
          <cell r="E1397" t="str">
            <v>2516</v>
          </cell>
          <cell r="F1397" t="str">
            <v>ER_2516 - Distribution - Pullman &amp; Lewis Clark</v>
          </cell>
          <cell r="G1397" t="str">
            <v>Distribution System Enhancements</v>
          </cell>
          <cell r="H1397" t="str">
            <v>T&amp;D Engineering</v>
          </cell>
          <cell r="I1397" t="str">
            <v>T&amp;D</v>
          </cell>
          <cell r="J1397" t="str">
            <v>Performance &amp; Capacity</v>
          </cell>
          <cell r="K1397" t="str">
            <v>SRV_ED</v>
          </cell>
          <cell r="L1397" t="str">
            <v>JUR_ID</v>
          </cell>
          <cell r="M1397" t="str">
            <v>Elec Distribution 360-373</v>
          </cell>
          <cell r="N1397" t="str">
            <v>True</v>
          </cell>
          <cell r="O1397" t="str">
            <v>Inactive</v>
          </cell>
          <cell r="P1397" t="str">
            <v>ORG_C51</v>
          </cell>
        </row>
        <row r="1398">
          <cell r="A1398" t="str">
            <v>BI_LD409</v>
          </cell>
          <cell r="B1398" t="str">
            <v>LD409</v>
          </cell>
          <cell r="C1398" t="str">
            <v>BI_LD409 - LOL 1359 - 2.5 miles lateral rbld</v>
          </cell>
          <cell r="D1398" t="str">
            <v>ER_2516</v>
          </cell>
          <cell r="E1398" t="str">
            <v>2516</v>
          </cell>
          <cell r="F1398" t="str">
            <v>ER_2516 - Distribution - Pullman &amp; Lewis Clark</v>
          </cell>
          <cell r="G1398" t="str">
            <v>Distribution System Enhancements</v>
          </cell>
          <cell r="H1398" t="str">
            <v>T&amp;D Engineering</v>
          </cell>
          <cell r="I1398" t="str">
            <v>T&amp;D</v>
          </cell>
          <cell r="J1398" t="str">
            <v>Performance &amp; Capacity</v>
          </cell>
          <cell r="K1398" t="str">
            <v>SRV_ED</v>
          </cell>
          <cell r="L1398" t="str">
            <v>JUR_ID</v>
          </cell>
          <cell r="M1398" t="str">
            <v>Elec Distribution 360-373</v>
          </cell>
          <cell r="N1398" t="str">
            <v>True</v>
          </cell>
          <cell r="O1398" t="str">
            <v>Inactive</v>
          </cell>
          <cell r="P1398" t="str">
            <v>ORG_C51</v>
          </cell>
        </row>
        <row r="1399">
          <cell r="A1399" t="str">
            <v>BI_LD410</v>
          </cell>
          <cell r="B1399" t="str">
            <v>LD410</v>
          </cell>
          <cell r="C1399" t="str">
            <v>BI_LD410 - ORO 1281 - 1 mi recond at sub</v>
          </cell>
          <cell r="D1399" t="str">
            <v>ER_2516</v>
          </cell>
          <cell r="E1399" t="str">
            <v>2516</v>
          </cell>
          <cell r="F1399" t="str">
            <v>ER_2516 - Distribution - Pullman &amp; Lewis Clark</v>
          </cell>
          <cell r="G1399" t="str">
            <v>Distribution System Enhancements</v>
          </cell>
          <cell r="H1399" t="str">
            <v>T&amp;D Engineering</v>
          </cell>
          <cell r="I1399" t="str">
            <v>T&amp;D</v>
          </cell>
          <cell r="J1399" t="str">
            <v>Performance &amp; Capacity</v>
          </cell>
          <cell r="K1399" t="str">
            <v>SRV_ED</v>
          </cell>
          <cell r="L1399" t="str">
            <v>JUR_ID</v>
          </cell>
          <cell r="M1399" t="str">
            <v>Elec Distribution 360-373</v>
          </cell>
          <cell r="N1399" t="str">
            <v>True</v>
          </cell>
          <cell r="O1399" t="str">
            <v>Active</v>
          </cell>
          <cell r="P1399" t="str">
            <v>ORG_C51</v>
          </cell>
        </row>
        <row r="1400">
          <cell r="A1400" t="str">
            <v>BI_LD411</v>
          </cell>
          <cell r="B1400" t="str">
            <v>LD411</v>
          </cell>
          <cell r="C1400" t="str">
            <v>BI_LD411 - ORO 1281 - midline recloser</v>
          </cell>
          <cell r="D1400" t="str">
            <v>ER_2516</v>
          </cell>
          <cell r="E1400" t="str">
            <v>2516</v>
          </cell>
          <cell r="F1400" t="str">
            <v>ER_2516 - Distribution - Pullman &amp; Lewis Clark</v>
          </cell>
          <cell r="G1400" t="str">
            <v>Distribution System Enhancements</v>
          </cell>
          <cell r="H1400" t="str">
            <v>T&amp;D Engineering</v>
          </cell>
          <cell r="I1400" t="str">
            <v>T&amp;D</v>
          </cell>
          <cell r="J1400" t="str">
            <v>Performance &amp; Capacity</v>
          </cell>
          <cell r="K1400" t="str">
            <v>SRV_ED</v>
          </cell>
          <cell r="L1400" t="str">
            <v>JUR_ID</v>
          </cell>
          <cell r="M1400" t="str">
            <v>Elec Distribution 360-373</v>
          </cell>
          <cell r="N1400" t="str">
            <v>True</v>
          </cell>
          <cell r="O1400" t="str">
            <v>Inactive</v>
          </cell>
          <cell r="P1400" t="str">
            <v>ORG_C51</v>
          </cell>
        </row>
        <row r="1401">
          <cell r="A1401" t="str">
            <v>BI_LD412</v>
          </cell>
          <cell r="B1401" t="str">
            <v>LD412</v>
          </cell>
          <cell r="C1401" t="str">
            <v>BI_LD412 - JPE1287-WEI1289 Imp Reliability</v>
          </cell>
          <cell r="D1401" t="str">
            <v>ER_2414</v>
          </cell>
          <cell r="E1401" t="str">
            <v>2414</v>
          </cell>
          <cell r="F1401" t="str">
            <v>ER_2414 - Sys-Dist Reliability-Improve Worst Fdrs</v>
          </cell>
          <cell r="G1401" t="str">
            <v>Distribution System Enhancements</v>
          </cell>
          <cell r="H1401" t="str">
            <v>T&amp;D Engineering</v>
          </cell>
          <cell r="I1401" t="str">
            <v>T&amp;D</v>
          </cell>
          <cell r="J1401" t="str">
            <v>Performance &amp; Capacity</v>
          </cell>
          <cell r="K1401" t="str">
            <v>SRV_ED</v>
          </cell>
          <cell r="L1401" t="str">
            <v>JUR_ID</v>
          </cell>
          <cell r="M1401" t="str">
            <v>Elec Distribution 360-373</v>
          </cell>
          <cell r="N1401" t="str">
            <v>True</v>
          </cell>
          <cell r="O1401" t="str">
            <v>Inactive</v>
          </cell>
          <cell r="P1401" t="str">
            <v>ORG_C51</v>
          </cell>
        </row>
        <row r="1402">
          <cell r="A1402" t="str">
            <v>BI_LD413</v>
          </cell>
          <cell r="B1402" t="str">
            <v>LD413</v>
          </cell>
          <cell r="C1402" t="str">
            <v>BI_LD413 - Lewiston Mill Road- Dx Line Integration</v>
          </cell>
          <cell r="D1402" t="str">
            <v>ER_2583</v>
          </cell>
          <cell r="E1402" t="str">
            <v>2583</v>
          </cell>
          <cell r="F1402" t="str">
            <v>ER_2583 - Lewiston Mill Road- Dx Line Integration</v>
          </cell>
          <cell r="G1402" t="str">
            <v>Substation - New Distribution Station Capacity Program</v>
          </cell>
          <cell r="H1402" t="str">
            <v>T&amp;D Engineering</v>
          </cell>
          <cell r="I1402" t="str">
            <v>T&amp;D</v>
          </cell>
          <cell r="J1402" t="str">
            <v>Performance &amp; Capacity</v>
          </cell>
          <cell r="K1402" t="str">
            <v>SRV_ED</v>
          </cell>
          <cell r="L1402" t="str">
            <v>JUR_WA</v>
          </cell>
          <cell r="M1402" t="str">
            <v>Elec Distribution 360-373</v>
          </cell>
          <cell r="N1402" t="str">
            <v>True</v>
          </cell>
          <cell r="O1402" t="str">
            <v>Inactive</v>
          </cell>
          <cell r="P1402" t="str">
            <v>ORG_C51</v>
          </cell>
        </row>
        <row r="1403">
          <cell r="A1403" t="str">
            <v>BI_LD500</v>
          </cell>
          <cell r="B1403" t="str">
            <v>LD500</v>
          </cell>
          <cell r="C1403" t="str">
            <v>BI_LD500 - Critchfield 1210 &amp; 1211 const</v>
          </cell>
          <cell r="D1403" t="str">
            <v>ER_2284</v>
          </cell>
          <cell r="E1403" t="str">
            <v>2284</v>
          </cell>
          <cell r="F1403" t="str">
            <v>ER_2284 - Critchfield 115 Sub-Construct</v>
          </cell>
          <cell r="G1403" t="str">
            <v>Regular Capital - Pre Business Case</v>
          </cell>
          <cell r="H1403" t="str">
            <v>No Subfunction</v>
          </cell>
          <cell r="I1403" t="str">
            <v>No Function</v>
          </cell>
          <cell r="J1403" t="str">
            <v>No Driver</v>
          </cell>
          <cell r="K1403" t="str">
            <v>SRV_ED</v>
          </cell>
          <cell r="L1403" t="str">
            <v>JUR_WA</v>
          </cell>
          <cell r="M1403" t="str">
            <v>Elec Distribution 360-373</v>
          </cell>
          <cell r="N1403" t="str">
            <v>True</v>
          </cell>
          <cell r="O1403" t="str">
            <v>Inactive</v>
          </cell>
          <cell r="P1403" t="str">
            <v>ORG_D53</v>
          </cell>
        </row>
        <row r="1404">
          <cell r="A1404" t="str">
            <v>BI_LD501</v>
          </cell>
          <cell r="B1404" t="str">
            <v>LD501</v>
          </cell>
          <cell r="C1404" t="str">
            <v>BI_LD501 - Wickes 1278 - Bennett</v>
          </cell>
          <cell r="D1404" t="str">
            <v>ER_2344</v>
          </cell>
          <cell r="E1404" t="str">
            <v>2344</v>
          </cell>
          <cell r="F1404" t="str">
            <v>ER_2344 - Wicks - Rplc Fdr 12F2 and Refurbish Sub</v>
          </cell>
          <cell r="G1404" t="str">
            <v>Regular Capital - Pre Business Case</v>
          </cell>
          <cell r="H1404" t="str">
            <v>No Subfunction</v>
          </cell>
          <cell r="I1404" t="str">
            <v>No Function</v>
          </cell>
          <cell r="J1404" t="str">
            <v>No Driver</v>
          </cell>
          <cell r="K1404" t="str">
            <v>SRV_ED</v>
          </cell>
          <cell r="L1404" t="str">
            <v>JUR_ID</v>
          </cell>
          <cell r="M1404" t="str">
            <v>Elec Distribution 360-373</v>
          </cell>
          <cell r="N1404" t="str">
            <v>True</v>
          </cell>
          <cell r="O1404" t="str">
            <v>Inactive</v>
          </cell>
          <cell r="P1404" t="str">
            <v>ORG_D53</v>
          </cell>
        </row>
        <row r="1405">
          <cell r="A1405" t="str">
            <v>BI_LD502</v>
          </cell>
          <cell r="B1405" t="str">
            <v>LD502</v>
          </cell>
          <cell r="C1405" t="str">
            <v>BI_LD502 - Nez Perce Legal Fees</v>
          </cell>
          <cell r="D1405" t="str">
            <v>ER_2361</v>
          </cell>
          <cell r="E1405" t="str">
            <v>2361</v>
          </cell>
          <cell r="F1405" t="str">
            <v>ER_2361 - Nez Perce Legal Fees</v>
          </cell>
          <cell r="G1405" t="str">
            <v>Regular Capital - Pre Business Case</v>
          </cell>
          <cell r="H1405" t="str">
            <v>No Subfunction</v>
          </cell>
          <cell r="I1405" t="str">
            <v>No Function</v>
          </cell>
          <cell r="J1405" t="str">
            <v>No Driver</v>
          </cell>
          <cell r="K1405" t="str">
            <v>SRV_ED</v>
          </cell>
          <cell r="L1405" t="str">
            <v>JUR_ID</v>
          </cell>
          <cell r="M1405" t="str">
            <v>Elec Distribution 360-373</v>
          </cell>
          <cell r="N1405" t="str">
            <v>False</v>
          </cell>
          <cell r="O1405" t="str">
            <v>Inactive</v>
          </cell>
          <cell r="P1405" t="str">
            <v>ORG_V08</v>
          </cell>
        </row>
        <row r="1406">
          <cell r="A1406" t="str">
            <v>BI_LD503</v>
          </cell>
          <cell r="B1406" t="str">
            <v>LD503</v>
          </cell>
          <cell r="C1406" t="str">
            <v>BI_LD503 - PDL1203 - 3 ph loop, so portion</v>
          </cell>
          <cell r="D1406" t="str">
            <v>ER_2516</v>
          </cell>
          <cell r="E1406" t="str">
            <v>2516</v>
          </cell>
          <cell r="F1406" t="str">
            <v>ER_2516 - Distribution - Pullman &amp; Lewis Clark</v>
          </cell>
          <cell r="G1406" t="str">
            <v>Distribution System Enhancements</v>
          </cell>
          <cell r="H1406" t="str">
            <v>T&amp;D Engineering</v>
          </cell>
          <cell r="I1406" t="str">
            <v>T&amp;D</v>
          </cell>
          <cell r="J1406" t="str">
            <v>Performance &amp; Capacity</v>
          </cell>
          <cell r="K1406" t="str">
            <v>SRV_ED</v>
          </cell>
          <cell r="L1406" t="str">
            <v>JUR_WA</v>
          </cell>
          <cell r="M1406" t="str">
            <v>Elec Distribution 360-373</v>
          </cell>
          <cell r="N1406" t="str">
            <v>True</v>
          </cell>
          <cell r="O1406" t="str">
            <v>Inactive</v>
          </cell>
          <cell r="P1406" t="str">
            <v>ORG_C51</v>
          </cell>
        </row>
        <row r="1407">
          <cell r="A1407" t="str">
            <v>BI_LD504</v>
          </cell>
          <cell r="B1407" t="str">
            <v>LD504</v>
          </cell>
          <cell r="C1407" t="str">
            <v>BI_LD504 - SWT2403 - Cap bank at Lapwai</v>
          </cell>
          <cell r="D1407" t="str">
            <v>ER_2516</v>
          </cell>
          <cell r="E1407" t="str">
            <v>2516</v>
          </cell>
          <cell r="F1407" t="str">
            <v>ER_2516 - Distribution - Pullman &amp; Lewis Clark</v>
          </cell>
          <cell r="G1407" t="str">
            <v>Distribution System Enhancements</v>
          </cell>
          <cell r="H1407" t="str">
            <v>T&amp;D Engineering</v>
          </cell>
          <cell r="I1407" t="str">
            <v>T&amp;D</v>
          </cell>
          <cell r="J1407" t="str">
            <v>Performance &amp; Capacity</v>
          </cell>
          <cell r="K1407" t="str">
            <v>SRV_ED</v>
          </cell>
          <cell r="L1407" t="str">
            <v>JUR_ID</v>
          </cell>
          <cell r="M1407" t="str">
            <v>Elec Distribution 360-373</v>
          </cell>
          <cell r="N1407" t="str">
            <v>True</v>
          </cell>
          <cell r="O1407" t="str">
            <v>Inactive</v>
          </cell>
          <cell r="P1407" t="str">
            <v>ORG_C51</v>
          </cell>
        </row>
        <row r="1408">
          <cell r="A1408" t="str">
            <v>BI_LD505</v>
          </cell>
          <cell r="B1408" t="str">
            <v>LD505</v>
          </cell>
          <cell r="C1408" t="str">
            <v>BI_LD505 - Grangeville Fire Rebuild</v>
          </cell>
          <cell r="D1408" t="str">
            <v>ER_2370</v>
          </cell>
          <cell r="E1408" t="str">
            <v>2370</v>
          </cell>
          <cell r="F1408" t="str">
            <v>ER_2370 - Grangeville Fire Rebuild</v>
          </cell>
          <cell r="G1408" t="str">
            <v>Regular Capital - Pre Business Case</v>
          </cell>
          <cell r="H1408" t="str">
            <v>No Subfunction</v>
          </cell>
          <cell r="I1408" t="str">
            <v>No Function</v>
          </cell>
          <cell r="J1408" t="str">
            <v>No Driver</v>
          </cell>
          <cell r="K1408" t="str">
            <v>SRV_ED</v>
          </cell>
          <cell r="L1408" t="str">
            <v>JUR_ID</v>
          </cell>
          <cell r="M1408" t="str">
            <v>Elec Distribution 360-373</v>
          </cell>
          <cell r="N1408" t="str">
            <v>True</v>
          </cell>
          <cell r="O1408" t="str">
            <v>Inactive</v>
          </cell>
          <cell r="P1408" t="str">
            <v>ORG_D53</v>
          </cell>
        </row>
        <row r="1409">
          <cell r="A1409" t="str">
            <v>BI_LD506</v>
          </cell>
          <cell r="B1409" t="str">
            <v>LD506</v>
          </cell>
          <cell r="C1409" t="str">
            <v>BI_LD506 - WIK1279 - Extend 2 ph Hwy 95 &amp; Denver</v>
          </cell>
          <cell r="D1409" t="str">
            <v>ER_2516</v>
          </cell>
          <cell r="E1409" t="str">
            <v>2516</v>
          </cell>
          <cell r="F1409" t="str">
            <v>ER_2516 - Distribution - Pullman &amp; Lewis Clark</v>
          </cell>
          <cell r="G1409" t="str">
            <v>Distribution System Enhancements</v>
          </cell>
          <cell r="H1409" t="str">
            <v>T&amp;D Engineering</v>
          </cell>
          <cell r="I1409" t="str">
            <v>T&amp;D</v>
          </cell>
          <cell r="J1409" t="str">
            <v>Performance &amp; Capacity</v>
          </cell>
          <cell r="K1409" t="str">
            <v>SRV_ED</v>
          </cell>
          <cell r="L1409" t="str">
            <v>JUR_ID</v>
          </cell>
          <cell r="M1409" t="str">
            <v>Elec Distribution 360-373</v>
          </cell>
          <cell r="N1409" t="str">
            <v>True</v>
          </cell>
          <cell r="O1409" t="str">
            <v>Active</v>
          </cell>
          <cell r="P1409" t="str">
            <v>ORG_C51</v>
          </cell>
        </row>
        <row r="1410">
          <cell r="A1410" t="str">
            <v>BI_LD507</v>
          </cell>
          <cell r="B1410" t="str">
            <v>LD507</v>
          </cell>
          <cell r="C1410" t="str">
            <v>BI_LD507 - DRY1209 - Port o Wilma River Xing</v>
          </cell>
          <cell r="D1410" t="str">
            <v>ER_2516</v>
          </cell>
          <cell r="E1410" t="str">
            <v>2516</v>
          </cell>
          <cell r="F1410" t="str">
            <v>ER_2516 - Distribution - Pullman &amp; Lewis Clark</v>
          </cell>
          <cell r="G1410" t="str">
            <v>Distribution System Enhancements</v>
          </cell>
          <cell r="H1410" t="str">
            <v>T&amp;D Engineering</v>
          </cell>
          <cell r="I1410" t="str">
            <v>T&amp;D</v>
          </cell>
          <cell r="J1410" t="str">
            <v>Performance &amp; Capacity</v>
          </cell>
          <cell r="K1410" t="str">
            <v>SRV_ED</v>
          </cell>
          <cell r="L1410" t="str">
            <v>JUR_WA</v>
          </cell>
          <cell r="M1410" t="str">
            <v>Elec Distribution 360-373</v>
          </cell>
          <cell r="N1410" t="str">
            <v>True</v>
          </cell>
          <cell r="O1410" t="str">
            <v>Inactive</v>
          </cell>
          <cell r="P1410" t="str">
            <v>ORG_C51</v>
          </cell>
        </row>
        <row r="1411">
          <cell r="A1411" t="str">
            <v>BI_LD508</v>
          </cell>
          <cell r="B1411" t="str">
            <v>LD508</v>
          </cell>
          <cell r="C1411" t="str">
            <v>BI_LD508 - SLW1348 - Tie to SLW1358 - 25th &amp; 8th</v>
          </cell>
          <cell r="D1411" t="str">
            <v>ER_2516</v>
          </cell>
          <cell r="E1411" t="str">
            <v>2516</v>
          </cell>
          <cell r="F1411" t="str">
            <v>ER_2516 - Distribution - Pullman &amp; Lewis Clark</v>
          </cell>
          <cell r="G1411" t="str">
            <v>Distribution System Enhancements</v>
          </cell>
          <cell r="H1411" t="str">
            <v>T&amp;D Engineering</v>
          </cell>
          <cell r="I1411" t="str">
            <v>T&amp;D</v>
          </cell>
          <cell r="J1411" t="str">
            <v>Performance &amp; Capacity</v>
          </cell>
          <cell r="K1411" t="str">
            <v>SRV_ED</v>
          </cell>
          <cell r="L1411" t="str">
            <v>JUR_ID</v>
          </cell>
          <cell r="M1411" t="str">
            <v>Elec Distribution 360-373</v>
          </cell>
          <cell r="N1411" t="str">
            <v>True</v>
          </cell>
          <cell r="O1411" t="str">
            <v>Inactive</v>
          </cell>
          <cell r="P1411" t="str">
            <v>ORG_C51</v>
          </cell>
        </row>
        <row r="1412">
          <cell r="A1412" t="str">
            <v>BI_LD509</v>
          </cell>
          <cell r="B1412" t="str">
            <v>LD509</v>
          </cell>
          <cell r="C1412" t="str">
            <v>BI_LD509 - COT2404</v>
          </cell>
          <cell r="D1412" t="str">
            <v>ER_2414</v>
          </cell>
          <cell r="E1412" t="str">
            <v>2414</v>
          </cell>
          <cell r="F1412" t="str">
            <v>ER_2414 - Sys-Dist Reliability-Improve Worst Fdrs</v>
          </cell>
          <cell r="G1412" t="str">
            <v>Distribution System Enhancements</v>
          </cell>
          <cell r="H1412" t="str">
            <v>T&amp;D Engineering</v>
          </cell>
          <cell r="I1412" t="str">
            <v>T&amp;D</v>
          </cell>
          <cell r="J1412" t="str">
            <v>Performance &amp; Capacity</v>
          </cell>
          <cell r="K1412" t="str">
            <v>SRV_ED</v>
          </cell>
          <cell r="L1412" t="str">
            <v>JUR_ID</v>
          </cell>
          <cell r="M1412" t="str">
            <v>Elec Distribution 360-373</v>
          </cell>
          <cell r="N1412" t="str">
            <v>True</v>
          </cell>
          <cell r="O1412" t="str">
            <v>Inactive</v>
          </cell>
          <cell r="P1412" t="str">
            <v>ORG_C51</v>
          </cell>
        </row>
        <row r="1413">
          <cell r="A1413" t="str">
            <v>BI_LD510</v>
          </cell>
          <cell r="B1413" t="str">
            <v>LD510</v>
          </cell>
          <cell r="C1413" t="str">
            <v>BI_LD510 - NLEW13- LMR Tie &amp; River Xing</v>
          </cell>
          <cell r="D1413" t="str">
            <v>ER_2516</v>
          </cell>
          <cell r="E1413" t="str">
            <v>2516</v>
          </cell>
          <cell r="F1413" t="str">
            <v>ER_2516 - Distribution - Pullman &amp; Lewis Clark</v>
          </cell>
          <cell r="G1413" t="str">
            <v>Distribution System Enhancements</v>
          </cell>
          <cell r="H1413" t="str">
            <v>T&amp;D Engineering</v>
          </cell>
          <cell r="I1413" t="str">
            <v>T&amp;D</v>
          </cell>
          <cell r="J1413" t="str">
            <v>Performance &amp; Capacity</v>
          </cell>
          <cell r="K1413" t="str">
            <v>SRV_ED</v>
          </cell>
          <cell r="L1413" t="str">
            <v>JUR_ID</v>
          </cell>
          <cell r="M1413" t="str">
            <v>Elec Distribution 360-373</v>
          </cell>
          <cell r="N1413" t="str">
            <v>True</v>
          </cell>
          <cell r="O1413" t="str">
            <v>Active</v>
          </cell>
          <cell r="P1413" t="str">
            <v>ORG_C51</v>
          </cell>
        </row>
        <row r="1414">
          <cell r="A1414" t="str">
            <v>BI_LD511</v>
          </cell>
          <cell r="B1414" t="str">
            <v>LD511</v>
          </cell>
          <cell r="C1414" t="str">
            <v>BI_LD511 - ORO1280 Feeder Upgrade</v>
          </cell>
          <cell r="D1414" t="str">
            <v>ER_2470</v>
          </cell>
          <cell r="E1414" t="str">
            <v>2470</v>
          </cell>
          <cell r="F1414" t="str">
            <v>ER_2470 - Dist Grid Modernization</v>
          </cell>
          <cell r="G1414" t="str">
            <v>Distribution Grid Modernization</v>
          </cell>
          <cell r="H1414" t="str">
            <v>T&amp;D Operations</v>
          </cell>
          <cell r="I1414" t="str">
            <v>T&amp;D</v>
          </cell>
          <cell r="J1414" t="str">
            <v>Asset Condition</v>
          </cell>
          <cell r="K1414" t="str">
            <v>SRV_ED</v>
          </cell>
          <cell r="L1414" t="str">
            <v>JUR_ID</v>
          </cell>
          <cell r="M1414" t="str">
            <v>Elec Distribution 360-373</v>
          </cell>
          <cell r="N1414" t="str">
            <v>False</v>
          </cell>
          <cell r="O1414" t="str">
            <v>Active</v>
          </cell>
          <cell r="P1414" t="str">
            <v>ORG_T08</v>
          </cell>
        </row>
        <row r="1415">
          <cell r="A1415" t="str">
            <v>BI_LD600</v>
          </cell>
          <cell r="B1415" t="str">
            <v>LD600</v>
          </cell>
          <cell r="C1415" t="str">
            <v>BI_LD600 - PDL1201 Grid Modernization</v>
          </cell>
          <cell r="D1415" t="str">
            <v>ER_2470</v>
          </cell>
          <cell r="E1415" t="str">
            <v>2470</v>
          </cell>
          <cell r="F1415" t="str">
            <v>ER_2470 - Dist Grid Modernization</v>
          </cell>
          <cell r="G1415" t="str">
            <v>Distribution Grid Modernization</v>
          </cell>
          <cell r="H1415" t="str">
            <v>T&amp;D Operations</v>
          </cell>
          <cell r="I1415" t="str">
            <v>T&amp;D</v>
          </cell>
          <cell r="J1415" t="str">
            <v>Asset Condition</v>
          </cell>
          <cell r="K1415" t="str">
            <v>SRV_ED</v>
          </cell>
          <cell r="L1415" t="str">
            <v>JUR_WA</v>
          </cell>
          <cell r="M1415" t="str">
            <v>Elec Distribution 360-373</v>
          </cell>
          <cell r="N1415" t="str">
            <v>False</v>
          </cell>
          <cell r="O1415" t="str">
            <v>Active</v>
          </cell>
          <cell r="P1415" t="str">
            <v>ORG_T51</v>
          </cell>
        </row>
        <row r="1416">
          <cell r="A1416" t="str">
            <v>BI_LD601</v>
          </cell>
          <cell r="B1416" t="str">
            <v>LD601</v>
          </cell>
          <cell r="C1416" t="str">
            <v>BI_LD601 - ORO1280 Grid Mod Automation</v>
          </cell>
          <cell r="D1416" t="str">
            <v>ER_2599</v>
          </cell>
          <cell r="E1416" t="str">
            <v>2599</v>
          </cell>
          <cell r="F1416" t="str">
            <v>ER_2599 - Grid Mod Automation</v>
          </cell>
          <cell r="G1416" t="str">
            <v>Distribution Grid Modernization</v>
          </cell>
          <cell r="H1416" t="str">
            <v>T&amp;D Operations</v>
          </cell>
          <cell r="I1416" t="str">
            <v>T&amp;D</v>
          </cell>
          <cell r="J1416" t="str">
            <v>Asset Condition</v>
          </cell>
          <cell r="K1416" t="str">
            <v>SRV_ED</v>
          </cell>
          <cell r="L1416" t="str">
            <v>JUR_AN</v>
          </cell>
          <cell r="M1416" t="str">
            <v>Elec Distribution 360-373</v>
          </cell>
          <cell r="N1416" t="str">
            <v>True</v>
          </cell>
          <cell r="O1416" t="str">
            <v>Active</v>
          </cell>
          <cell r="P1416" t="str">
            <v>ORG_T51</v>
          </cell>
        </row>
        <row r="1417">
          <cell r="A1417" t="str">
            <v>BI_LD602</v>
          </cell>
          <cell r="B1417" t="str">
            <v>LD602</v>
          </cell>
          <cell r="C1417" t="str">
            <v>BI_LD602 - PDL1201 Grid Mod Automation</v>
          </cell>
          <cell r="D1417" t="str">
            <v>ER_2599</v>
          </cell>
          <cell r="E1417" t="str">
            <v>2599</v>
          </cell>
          <cell r="F1417" t="str">
            <v>ER_2599 - Grid Mod Automation</v>
          </cell>
          <cell r="G1417" t="str">
            <v>Distribution Grid Modernization</v>
          </cell>
          <cell r="H1417" t="str">
            <v>T&amp;D Operations</v>
          </cell>
          <cell r="I1417" t="str">
            <v>T&amp;D</v>
          </cell>
          <cell r="J1417" t="str">
            <v>Asset Condition</v>
          </cell>
          <cell r="K1417" t="str">
            <v>SRV_ED</v>
          </cell>
          <cell r="L1417" t="str">
            <v>JUR_AN</v>
          </cell>
          <cell r="M1417" t="str">
            <v>Elec Distribution 360-373</v>
          </cell>
          <cell r="N1417" t="str">
            <v>True</v>
          </cell>
          <cell r="O1417" t="str">
            <v>Inactive</v>
          </cell>
          <cell r="P1417" t="str">
            <v>ORG_T51</v>
          </cell>
        </row>
        <row r="1418">
          <cell r="A1418" t="str">
            <v>BI_LD603</v>
          </cell>
          <cell r="B1418" t="str">
            <v>LD603</v>
          </cell>
          <cell r="C1418" t="str">
            <v>BI_LD603 - Clearwater Paper Tall Loads - Port of Clarkston</v>
          </cell>
          <cell r="D1418" t="str">
            <v>ER_2070</v>
          </cell>
          <cell r="E1418" t="str">
            <v>2070</v>
          </cell>
          <cell r="F1418" t="str">
            <v>ER_2070 - Trans/Dist/Sub Reimbursable Projects</v>
          </cell>
          <cell r="G1418" t="str">
            <v>T&amp;D Reimbursable</v>
          </cell>
          <cell r="H1418" t="str">
            <v>T&amp;D Engineering</v>
          </cell>
          <cell r="I1418" t="str">
            <v>T&amp;D</v>
          </cell>
          <cell r="J1418" t="str">
            <v>Customer Requested</v>
          </cell>
          <cell r="K1418" t="str">
            <v>SRV_ED</v>
          </cell>
          <cell r="L1418" t="str">
            <v>JUR_ID</v>
          </cell>
          <cell r="M1418" t="str">
            <v>Elec Transmission 350-359</v>
          </cell>
          <cell r="N1418" t="str">
            <v>False</v>
          </cell>
          <cell r="O1418" t="str">
            <v>Inactive</v>
          </cell>
          <cell r="P1418" t="str">
            <v>ORG_D53</v>
          </cell>
        </row>
        <row r="1419">
          <cell r="A1419" t="str">
            <v>BI_LD622</v>
          </cell>
          <cell r="B1419" t="str">
            <v>LD622</v>
          </cell>
          <cell r="C1419" t="str">
            <v>BI_LD622 - Sweetwater 115kV Sub-Distribution Work</v>
          </cell>
          <cell r="D1419" t="str">
            <v>ER_2372</v>
          </cell>
          <cell r="E1419" t="str">
            <v>2372</v>
          </cell>
          <cell r="F1419" t="str">
            <v>ER_2372 - Sweetwater 115kV Sub-Move Substation</v>
          </cell>
          <cell r="G1419" t="str">
            <v>Regular Capital - Pre Business Case</v>
          </cell>
          <cell r="H1419" t="str">
            <v>No Subfunction</v>
          </cell>
          <cell r="I1419" t="str">
            <v>No Function</v>
          </cell>
          <cell r="J1419" t="str">
            <v>No Driver</v>
          </cell>
          <cell r="K1419" t="str">
            <v>SRV_ED</v>
          </cell>
          <cell r="L1419" t="str">
            <v>JUR_ID</v>
          </cell>
          <cell r="M1419" t="str">
            <v>Elec Distribution 360-373</v>
          </cell>
          <cell r="N1419" t="str">
            <v>False</v>
          </cell>
          <cell r="O1419" t="str">
            <v>Inactive</v>
          </cell>
          <cell r="P1419" t="str">
            <v>ORG_D53</v>
          </cell>
        </row>
        <row r="1420">
          <cell r="A1420" t="str">
            <v>BI_LD700</v>
          </cell>
          <cell r="B1420" t="str">
            <v>LD700</v>
          </cell>
          <cell r="C1420" t="str">
            <v>BI_LD700 - TEN 1256 - midline recloser</v>
          </cell>
          <cell r="D1420" t="str">
            <v>ER_2516</v>
          </cell>
          <cell r="E1420" t="str">
            <v>2516</v>
          </cell>
          <cell r="F1420" t="str">
            <v>ER_2516 - Distribution - Pullman &amp; Lewis Clark</v>
          </cell>
          <cell r="G1420" t="str">
            <v>Distribution System Enhancements</v>
          </cell>
          <cell r="H1420" t="str">
            <v>T&amp;D Engineering</v>
          </cell>
          <cell r="I1420" t="str">
            <v>T&amp;D</v>
          </cell>
          <cell r="J1420" t="str">
            <v>Performance &amp; Capacity</v>
          </cell>
          <cell r="K1420" t="str">
            <v>SRV_ED</v>
          </cell>
          <cell r="L1420" t="str">
            <v>JUR_ID</v>
          </cell>
          <cell r="M1420" t="str">
            <v>Elec Distribution 360-373</v>
          </cell>
          <cell r="N1420" t="str">
            <v>True</v>
          </cell>
          <cell r="O1420" t="str">
            <v>Inactive</v>
          </cell>
          <cell r="P1420" t="str">
            <v>ORG_C51</v>
          </cell>
        </row>
        <row r="1421">
          <cell r="A1421" t="str">
            <v>BI_LD701</v>
          </cell>
          <cell r="B1421" t="str">
            <v>LD701</v>
          </cell>
          <cell r="C1421" t="str">
            <v>BI_LD701 - Grangeville NezPerce #2 115kV</v>
          </cell>
          <cell r="D1421" t="str">
            <v>ER_2361</v>
          </cell>
          <cell r="E1421" t="str">
            <v>2361</v>
          </cell>
          <cell r="F1421" t="str">
            <v>ER_2361 - Nez Perce Legal Fees</v>
          </cell>
          <cell r="G1421" t="str">
            <v>Regular Capital - Pre Business Case</v>
          </cell>
          <cell r="H1421" t="str">
            <v>No Subfunction</v>
          </cell>
          <cell r="I1421" t="str">
            <v>No Function</v>
          </cell>
          <cell r="J1421" t="str">
            <v>No Driver</v>
          </cell>
          <cell r="K1421" t="str">
            <v>SRV_ED</v>
          </cell>
          <cell r="L1421" t="str">
            <v>JUR_ID</v>
          </cell>
          <cell r="M1421" t="str">
            <v>Elec Distribution 360-373</v>
          </cell>
          <cell r="N1421" t="str">
            <v>False</v>
          </cell>
          <cell r="O1421" t="str">
            <v>Inactive</v>
          </cell>
          <cell r="P1421" t="str">
            <v>ORG_V08</v>
          </cell>
        </row>
        <row r="1422">
          <cell r="A1422" t="str">
            <v>BI_LD702</v>
          </cell>
          <cell r="B1422" t="str">
            <v>LD702</v>
          </cell>
          <cell r="C1422" t="str">
            <v>BI_LD702 - Lolo-NezPerce 115kV Line</v>
          </cell>
          <cell r="D1422" t="str">
            <v>ER_2361</v>
          </cell>
          <cell r="E1422" t="str">
            <v>2361</v>
          </cell>
          <cell r="F1422" t="str">
            <v>ER_2361 - Nez Perce Legal Fees</v>
          </cell>
          <cell r="G1422" t="str">
            <v>Regular Capital - Pre Business Case</v>
          </cell>
          <cell r="H1422" t="str">
            <v>No Subfunction</v>
          </cell>
          <cell r="I1422" t="str">
            <v>No Function</v>
          </cell>
          <cell r="J1422" t="str">
            <v>No Driver</v>
          </cell>
          <cell r="K1422" t="str">
            <v>SRV_ED</v>
          </cell>
          <cell r="L1422" t="str">
            <v>JUR_ID</v>
          </cell>
          <cell r="M1422" t="str">
            <v>Elec Distribution 360-373</v>
          </cell>
          <cell r="N1422" t="str">
            <v>False</v>
          </cell>
          <cell r="O1422" t="str">
            <v>Inactive</v>
          </cell>
          <cell r="P1422" t="str">
            <v>ORG_V08</v>
          </cell>
        </row>
        <row r="1423">
          <cell r="A1423" t="str">
            <v>BI_LD703</v>
          </cell>
          <cell r="B1423" t="str">
            <v>LD703</v>
          </cell>
          <cell r="C1423" t="str">
            <v>BI_LD703 - Nez Perce 115 Distribution</v>
          </cell>
          <cell r="D1423" t="str">
            <v>ER_2301</v>
          </cell>
          <cell r="E1423" t="str">
            <v>2301</v>
          </cell>
          <cell r="F1423" t="str">
            <v>ER_2301 - Tribal Permits and Settlements</v>
          </cell>
          <cell r="G1423" t="str">
            <v>Tribal Permits &amp; Settlements</v>
          </cell>
          <cell r="H1423" t="str">
            <v>Other Subfunction</v>
          </cell>
          <cell r="I1423" t="str">
            <v>Other Function</v>
          </cell>
          <cell r="J1423" t="str">
            <v>Mandatory &amp; Compliance</v>
          </cell>
          <cell r="K1423" t="str">
            <v>SRV_ED</v>
          </cell>
          <cell r="L1423" t="str">
            <v>JUR_AN</v>
          </cell>
          <cell r="M1423" t="str">
            <v>Elec Transmission 350-359</v>
          </cell>
          <cell r="N1423" t="str">
            <v>False</v>
          </cell>
          <cell r="O1423" t="str">
            <v>Active</v>
          </cell>
          <cell r="P1423" t="str">
            <v>ORG_A01</v>
          </cell>
        </row>
        <row r="1424">
          <cell r="A1424" t="str">
            <v>BI_LD704</v>
          </cell>
          <cell r="B1424" t="str">
            <v>LD704</v>
          </cell>
          <cell r="C1424" t="str">
            <v>BI_LD704 - TEN 1257 - 1 mi lateral rbld</v>
          </cell>
          <cell r="D1424" t="str">
            <v>ER_2516</v>
          </cell>
          <cell r="E1424" t="str">
            <v>2516</v>
          </cell>
          <cell r="F1424" t="str">
            <v>ER_2516 - Distribution - Pullman &amp; Lewis Clark</v>
          </cell>
          <cell r="G1424" t="str">
            <v>Distribution System Enhancements</v>
          </cell>
          <cell r="H1424" t="str">
            <v>T&amp;D Engineering</v>
          </cell>
          <cell r="I1424" t="str">
            <v>T&amp;D</v>
          </cell>
          <cell r="J1424" t="str">
            <v>Performance &amp; Capacity</v>
          </cell>
          <cell r="K1424" t="str">
            <v>SRV_ED</v>
          </cell>
          <cell r="L1424" t="str">
            <v>JUR_ID</v>
          </cell>
          <cell r="M1424" t="str">
            <v>Elec Distribution 360-373</v>
          </cell>
          <cell r="N1424" t="str">
            <v>True</v>
          </cell>
          <cell r="O1424" t="str">
            <v>Active</v>
          </cell>
          <cell r="P1424" t="str">
            <v>ORG_C51</v>
          </cell>
        </row>
        <row r="1425">
          <cell r="A1425" t="str">
            <v>BI_LD705</v>
          </cell>
          <cell r="B1425" t="str">
            <v>LD705</v>
          </cell>
          <cell r="C1425" t="str">
            <v>BI_LD705 - Kamiah Sub RBLD:  Distibution Line Integration</v>
          </cell>
          <cell r="D1425" t="str">
            <v>ER_2204</v>
          </cell>
          <cell r="E1425" t="str">
            <v>2204</v>
          </cell>
          <cell r="F1425" t="str">
            <v>ER_2204 - Substation Rebuilds</v>
          </cell>
          <cell r="G1425" t="str">
            <v>Substation - Station Rebuilds Program</v>
          </cell>
          <cell r="H1425" t="str">
            <v>T&amp;D Engineering</v>
          </cell>
          <cell r="I1425" t="str">
            <v>T&amp;D</v>
          </cell>
          <cell r="J1425" t="str">
            <v>Asset Condition</v>
          </cell>
          <cell r="K1425" t="str">
            <v>SRV_ED</v>
          </cell>
          <cell r="L1425" t="str">
            <v>JUR_ID</v>
          </cell>
          <cell r="M1425" t="str">
            <v>Elec Distribution 360-373</v>
          </cell>
          <cell r="N1425" t="str">
            <v>True</v>
          </cell>
          <cell r="O1425" t="str">
            <v>Inactive</v>
          </cell>
          <cell r="P1425" t="str">
            <v>ORG_C51</v>
          </cell>
        </row>
        <row r="1426">
          <cell r="A1426" t="str">
            <v>BI_LD706</v>
          </cell>
          <cell r="B1426" t="str">
            <v>LD706</v>
          </cell>
          <cell r="C1426" t="str">
            <v>BI_LD706 -South Lewiston Sub RBLD:  Distibution Line Integration</v>
          </cell>
          <cell r="D1426" t="str">
            <v>ER_2204</v>
          </cell>
          <cell r="E1426" t="str">
            <v>2204</v>
          </cell>
          <cell r="F1426" t="str">
            <v>ER_2204 - Substation Rebuilds</v>
          </cell>
          <cell r="G1426" t="str">
            <v>Substation - Station Rebuilds Program</v>
          </cell>
          <cell r="H1426" t="str">
            <v>T&amp;D Engineering</v>
          </cell>
          <cell r="I1426" t="str">
            <v>T&amp;D</v>
          </cell>
          <cell r="J1426" t="str">
            <v>Asset Condition</v>
          </cell>
          <cell r="K1426" t="str">
            <v>SRV_ED</v>
          </cell>
          <cell r="L1426" t="str">
            <v>JUR_ID</v>
          </cell>
          <cell r="M1426" t="str">
            <v>Elec Distribution 360-373</v>
          </cell>
          <cell r="N1426" t="str">
            <v>True</v>
          </cell>
          <cell r="O1426" t="str">
            <v>Active</v>
          </cell>
          <cell r="P1426" t="str">
            <v>ORG_C51</v>
          </cell>
        </row>
        <row r="1427">
          <cell r="A1427" t="str">
            <v>BI_LD707</v>
          </cell>
          <cell r="B1427" t="str">
            <v>LD707</v>
          </cell>
          <cell r="C1427" t="str">
            <v>BI_LD707 - ORO1280 Replace Sub Equip - Grid Mod</v>
          </cell>
          <cell r="D1427" t="str">
            <v>ER_2599</v>
          </cell>
          <cell r="E1427" t="str">
            <v>2599</v>
          </cell>
          <cell r="F1427" t="str">
            <v>ER_2599 - Grid Mod Automation</v>
          </cell>
          <cell r="G1427" t="str">
            <v>Distribution Grid Modernization</v>
          </cell>
          <cell r="H1427" t="str">
            <v>T&amp;D Operations</v>
          </cell>
          <cell r="I1427" t="str">
            <v>T&amp;D</v>
          </cell>
          <cell r="J1427" t="str">
            <v>Asset Condition</v>
          </cell>
          <cell r="K1427" t="str">
            <v>SRV_ED</v>
          </cell>
          <cell r="L1427" t="str">
            <v>JUR_ID</v>
          </cell>
          <cell r="M1427" t="str">
            <v>Elec Distribution 360-373</v>
          </cell>
          <cell r="N1427" t="str">
            <v>True</v>
          </cell>
          <cell r="O1427" t="str">
            <v>Active</v>
          </cell>
          <cell r="P1427" t="str">
            <v>ORG_M08</v>
          </cell>
        </row>
        <row r="1428">
          <cell r="A1428" t="str">
            <v>BI_LD800</v>
          </cell>
          <cell r="B1428" t="str">
            <v>LD800</v>
          </cell>
          <cell r="C1428" t="str">
            <v>BI_LD800 - TEN 1257 tie to LOL 1266</v>
          </cell>
          <cell r="D1428" t="str">
            <v>ER_2516</v>
          </cell>
          <cell r="E1428" t="str">
            <v>2516</v>
          </cell>
          <cell r="F1428" t="str">
            <v>ER_2516 - Distribution - Pullman &amp; Lewis Clark</v>
          </cell>
          <cell r="G1428" t="str">
            <v>Distribution System Enhancements</v>
          </cell>
          <cell r="H1428" t="str">
            <v>T&amp;D Engineering</v>
          </cell>
          <cell r="I1428" t="str">
            <v>T&amp;D</v>
          </cell>
          <cell r="J1428" t="str">
            <v>Performance &amp; Capacity</v>
          </cell>
          <cell r="K1428" t="str">
            <v>SRV_ED</v>
          </cell>
          <cell r="L1428" t="str">
            <v>JUR_ID</v>
          </cell>
          <cell r="M1428" t="str">
            <v>Elec Distribution 360-373</v>
          </cell>
          <cell r="N1428" t="str">
            <v>True</v>
          </cell>
          <cell r="O1428" t="str">
            <v>Active</v>
          </cell>
          <cell r="P1428" t="str">
            <v>ORG_C51</v>
          </cell>
        </row>
        <row r="1429">
          <cell r="A1429" t="str">
            <v>BI_LD801</v>
          </cell>
          <cell r="B1429" t="str">
            <v>LD801</v>
          </cell>
          <cell r="C1429" t="str">
            <v>BI_LD801 - TEN1255  Grid Modernization</v>
          </cell>
          <cell r="D1429" t="str">
            <v>ER_2470</v>
          </cell>
          <cell r="E1429" t="str">
            <v>2470</v>
          </cell>
          <cell r="F1429" t="str">
            <v>ER_2470 - Dist Grid Modernization</v>
          </cell>
          <cell r="G1429" t="str">
            <v>Distribution Grid Modernization</v>
          </cell>
          <cell r="H1429" t="str">
            <v>T&amp;D Operations</v>
          </cell>
          <cell r="I1429" t="str">
            <v>T&amp;D</v>
          </cell>
          <cell r="J1429" t="str">
            <v>Asset Condition</v>
          </cell>
          <cell r="K1429" t="str">
            <v>SRV_ED</v>
          </cell>
          <cell r="L1429" t="str">
            <v>JUR_ID</v>
          </cell>
          <cell r="M1429" t="str">
            <v>Elec Distribution 360-373</v>
          </cell>
          <cell r="N1429" t="str">
            <v>True</v>
          </cell>
          <cell r="O1429" t="str">
            <v>Active</v>
          </cell>
          <cell r="P1429" t="str">
            <v>ORG_T51</v>
          </cell>
        </row>
        <row r="1430">
          <cell r="A1430" t="str">
            <v>BI_LD802</v>
          </cell>
          <cell r="B1430" t="str">
            <v>LD802</v>
          </cell>
          <cell r="C1430" t="str">
            <v>BI_LD802 - HOL1205  Grid Modernization</v>
          </cell>
          <cell r="D1430" t="str">
            <v>ER_2470</v>
          </cell>
          <cell r="E1430" t="str">
            <v>2470</v>
          </cell>
          <cell r="F1430" t="str">
            <v>ER_2470 - Dist Grid Modernization</v>
          </cell>
          <cell r="G1430" t="str">
            <v>Distribution Grid Modernization</v>
          </cell>
          <cell r="H1430" t="str">
            <v>T&amp;D Operations</v>
          </cell>
          <cell r="I1430" t="str">
            <v>T&amp;D</v>
          </cell>
          <cell r="J1430" t="str">
            <v>Asset Condition</v>
          </cell>
          <cell r="K1430" t="str">
            <v>SRV_ED</v>
          </cell>
          <cell r="L1430" t="str">
            <v>JUR_ID</v>
          </cell>
          <cell r="M1430" t="str">
            <v>Elec Distribution 360-373</v>
          </cell>
          <cell r="N1430" t="str">
            <v>True</v>
          </cell>
          <cell r="O1430" t="str">
            <v>Active</v>
          </cell>
          <cell r="P1430" t="str">
            <v>ORG_T51</v>
          </cell>
        </row>
        <row r="1431">
          <cell r="A1431" t="str">
            <v>BI_LD803</v>
          </cell>
          <cell r="B1431" t="str">
            <v>LD803</v>
          </cell>
          <cell r="C1431" t="str">
            <v>BI_LD803 - TEN1255 Automation/Coms for Grid Modernization</v>
          </cell>
          <cell r="D1431" t="str">
            <v>ER_2599</v>
          </cell>
          <cell r="E1431" t="str">
            <v>2599</v>
          </cell>
          <cell r="F1431" t="str">
            <v>ER_2599 - Grid Mod Automation</v>
          </cell>
          <cell r="G1431" t="str">
            <v>Distribution Grid Modernization</v>
          </cell>
          <cell r="H1431" t="str">
            <v>T&amp;D Operations</v>
          </cell>
          <cell r="I1431" t="str">
            <v>T&amp;D</v>
          </cell>
          <cell r="J1431" t="str">
            <v>Asset Condition</v>
          </cell>
          <cell r="K1431" t="str">
            <v>SRV_ED</v>
          </cell>
          <cell r="L1431" t="str">
            <v>JUR_ID</v>
          </cell>
          <cell r="M1431" t="str">
            <v>Elec Distribution 360-373</v>
          </cell>
          <cell r="N1431" t="str">
            <v>True</v>
          </cell>
          <cell r="O1431" t="str">
            <v>Active</v>
          </cell>
          <cell r="P1431" t="str">
            <v>ORG_T51</v>
          </cell>
        </row>
        <row r="1432">
          <cell r="A1432" t="str">
            <v>BI_LD804</v>
          </cell>
          <cell r="B1432" t="str">
            <v>LD804</v>
          </cell>
          <cell r="C1432" t="str">
            <v>BI_LD804 - HOL1205 Automation/Coms for Grid Modernization</v>
          </cell>
          <cell r="D1432" t="str">
            <v>ER_2599</v>
          </cell>
          <cell r="E1432" t="str">
            <v>2599</v>
          </cell>
          <cell r="F1432" t="str">
            <v>ER_2599 - Grid Mod Automation</v>
          </cell>
          <cell r="G1432" t="str">
            <v>Distribution Grid Modernization</v>
          </cell>
          <cell r="H1432" t="str">
            <v>T&amp;D Operations</v>
          </cell>
          <cell r="I1432" t="str">
            <v>T&amp;D</v>
          </cell>
          <cell r="J1432" t="str">
            <v>Asset Condition</v>
          </cell>
          <cell r="K1432" t="str">
            <v>SRV_ED</v>
          </cell>
          <cell r="L1432" t="str">
            <v>JUR_ID</v>
          </cell>
          <cell r="M1432" t="str">
            <v>Elec Distribution 360-373</v>
          </cell>
          <cell r="N1432" t="str">
            <v>True</v>
          </cell>
          <cell r="O1432" t="str">
            <v>Active</v>
          </cell>
          <cell r="P1432" t="str">
            <v>ORG_T51</v>
          </cell>
        </row>
        <row r="1433">
          <cell r="A1433" t="str">
            <v>BI_LD805</v>
          </cell>
          <cell r="B1433" t="str">
            <v>LD805</v>
          </cell>
          <cell r="C1433" t="str">
            <v>BI_LD805 - S. Lewiston 115kV Sub (Replace Dx Equipment)</v>
          </cell>
          <cell r="D1433" t="str">
            <v>ER_2204</v>
          </cell>
          <cell r="E1433" t="str">
            <v>2204</v>
          </cell>
          <cell r="F1433" t="str">
            <v>ER_2204 - Substation Rebuilds</v>
          </cell>
          <cell r="G1433" t="str">
            <v>Substation - Station Rebuilds Program</v>
          </cell>
          <cell r="H1433" t="str">
            <v>T&amp;D Engineering</v>
          </cell>
          <cell r="I1433" t="str">
            <v>T&amp;D</v>
          </cell>
          <cell r="J1433" t="str">
            <v>Asset Condition</v>
          </cell>
          <cell r="K1433" t="str">
            <v>SRV_ED</v>
          </cell>
          <cell r="L1433" t="str">
            <v>JUR_ID</v>
          </cell>
          <cell r="M1433" t="str">
            <v>Elec Distribution 360-373</v>
          </cell>
          <cell r="N1433" t="str">
            <v>True</v>
          </cell>
          <cell r="O1433" t="str">
            <v>Active</v>
          </cell>
          <cell r="P1433" t="str">
            <v>ORG_C51</v>
          </cell>
        </row>
        <row r="1434">
          <cell r="A1434" t="str">
            <v>BI_LD806</v>
          </cell>
          <cell r="B1434" t="str">
            <v>LD806</v>
          </cell>
          <cell r="C1434" t="str">
            <v>BI_LD806 - WEI1289 - Neutral Rebuild</v>
          </cell>
          <cell r="D1434" t="str">
            <v>ER_2516</v>
          </cell>
          <cell r="E1434" t="str">
            <v>2516</v>
          </cell>
          <cell r="F1434" t="str">
            <v>ER_2516 - Distribution - Pullman &amp; Lewis Clark</v>
          </cell>
          <cell r="G1434" t="str">
            <v>Distribution System Enhancements</v>
          </cell>
          <cell r="H1434" t="str">
            <v>T&amp;D Engineering</v>
          </cell>
          <cell r="I1434" t="str">
            <v>T&amp;D</v>
          </cell>
          <cell r="J1434" t="str">
            <v>Performance &amp; Capacity</v>
          </cell>
          <cell r="K1434" t="str">
            <v>SRV_ED</v>
          </cell>
          <cell r="L1434" t="str">
            <v>JUR_ID</v>
          </cell>
          <cell r="M1434" t="str">
            <v>Elec Distribution 360-373</v>
          </cell>
          <cell r="N1434" t="str">
            <v>True</v>
          </cell>
          <cell r="O1434" t="str">
            <v>Active</v>
          </cell>
          <cell r="P1434" t="str">
            <v>ORG_C51</v>
          </cell>
        </row>
        <row r="1435">
          <cell r="A1435" t="str">
            <v>BI_LD808</v>
          </cell>
          <cell r="B1435" t="str">
            <v>LD808</v>
          </cell>
          <cell r="C1435" t="str">
            <v>BI_LD808 - Relocate GRV1273 and GRV1274</v>
          </cell>
          <cell r="D1435" t="str">
            <v>ER_2318</v>
          </cell>
          <cell r="E1435" t="str">
            <v>2318</v>
          </cell>
          <cell r="F1435" t="str">
            <v>ER_2318 - Nez Perce / Grangeville Capacitor Banks</v>
          </cell>
          <cell r="G1435" t="str">
            <v>Regular Capital - Pre Business Case</v>
          </cell>
          <cell r="H1435" t="str">
            <v>No Subfunction</v>
          </cell>
          <cell r="I1435" t="str">
            <v>No Function</v>
          </cell>
          <cell r="J1435" t="str">
            <v>No Driver</v>
          </cell>
          <cell r="K1435" t="str">
            <v>SRV_ED</v>
          </cell>
          <cell r="L1435" t="str">
            <v>JUR_ID</v>
          </cell>
          <cell r="M1435" t="str">
            <v>Elec Transmission 350-359</v>
          </cell>
          <cell r="N1435" t="str">
            <v>True</v>
          </cell>
          <cell r="O1435" t="str">
            <v>Inactive</v>
          </cell>
          <cell r="P1435" t="str">
            <v>ORG_D53</v>
          </cell>
        </row>
        <row r="1436">
          <cell r="A1436" t="str">
            <v>BI_LD809</v>
          </cell>
          <cell r="B1436" t="str">
            <v>LD809</v>
          </cell>
          <cell r="C1436" t="str">
            <v>BI_LD809 - Dry Gulch 115kV Sub- Brownfield (Distribution)</v>
          </cell>
          <cell r="D1436" t="str">
            <v>ER_2204</v>
          </cell>
          <cell r="E1436" t="str">
            <v>2204</v>
          </cell>
          <cell r="F1436" t="str">
            <v>ER_2204 - Substation Rebuilds</v>
          </cell>
          <cell r="G1436" t="str">
            <v>Substation - Station Rebuilds Program</v>
          </cell>
          <cell r="H1436" t="str">
            <v>T&amp;D Engineering</v>
          </cell>
          <cell r="I1436" t="str">
            <v>T&amp;D</v>
          </cell>
          <cell r="J1436" t="str">
            <v>Asset Condition</v>
          </cell>
          <cell r="K1436" t="str">
            <v>SRV_ED</v>
          </cell>
          <cell r="L1436" t="str">
            <v>JUR_WA</v>
          </cell>
          <cell r="M1436" t="str">
            <v>Elec Distribution 360-373</v>
          </cell>
          <cell r="N1436" t="str">
            <v>True</v>
          </cell>
          <cell r="O1436" t="str">
            <v>Active</v>
          </cell>
          <cell r="P1436" t="str">
            <v>ORG_C51</v>
          </cell>
        </row>
        <row r="1437">
          <cell r="A1437" t="str">
            <v>BI_LD900</v>
          </cell>
          <cell r="B1437" t="str">
            <v>LD900</v>
          </cell>
          <cell r="C1437" t="str">
            <v>BI_LD900 - Grangeville 1273</v>
          </cell>
          <cell r="D1437" t="str">
            <v>ER_2414</v>
          </cell>
          <cell r="E1437" t="str">
            <v>2414</v>
          </cell>
          <cell r="F1437" t="str">
            <v>ER_2414 - Sys-Dist Reliability-Improve Worst Fdrs</v>
          </cell>
          <cell r="G1437" t="str">
            <v>Distribution System Enhancements</v>
          </cell>
          <cell r="H1437" t="str">
            <v>T&amp;D Engineering</v>
          </cell>
          <cell r="I1437" t="str">
            <v>T&amp;D</v>
          </cell>
          <cell r="J1437" t="str">
            <v>Performance &amp; Capacity</v>
          </cell>
          <cell r="K1437" t="str">
            <v>SRV_ED</v>
          </cell>
          <cell r="L1437" t="str">
            <v>JUR_AN</v>
          </cell>
          <cell r="M1437" t="str">
            <v>Elec Distribution 360-373</v>
          </cell>
          <cell r="N1437" t="str">
            <v>True</v>
          </cell>
          <cell r="O1437" t="str">
            <v>Inactive</v>
          </cell>
          <cell r="P1437" t="str">
            <v>ORG_D53</v>
          </cell>
        </row>
        <row r="1438">
          <cell r="A1438" t="str">
            <v>BI_LD901</v>
          </cell>
          <cell r="B1438" t="str">
            <v>LD901</v>
          </cell>
          <cell r="C1438" t="str">
            <v>BI_LD901 - CFD 1210 recond #6 CU to 556 AAC</v>
          </cell>
          <cell r="D1438" t="str">
            <v>ER_2516</v>
          </cell>
          <cell r="E1438" t="str">
            <v>2516</v>
          </cell>
          <cell r="F1438" t="str">
            <v>ER_2516 - Distribution - Pullman &amp; Lewis Clark</v>
          </cell>
          <cell r="G1438" t="str">
            <v>Distribution System Enhancements</v>
          </cell>
          <cell r="H1438" t="str">
            <v>T&amp;D Engineering</v>
          </cell>
          <cell r="I1438" t="str">
            <v>T&amp;D</v>
          </cell>
          <cell r="J1438" t="str">
            <v>Performance &amp; Capacity</v>
          </cell>
          <cell r="K1438" t="str">
            <v>SRV_ED</v>
          </cell>
          <cell r="L1438" t="str">
            <v>JUR_AN</v>
          </cell>
          <cell r="M1438" t="str">
            <v>Elec Distribution 360-373</v>
          </cell>
          <cell r="N1438" t="str">
            <v>True</v>
          </cell>
          <cell r="O1438" t="str">
            <v>Inactive</v>
          </cell>
          <cell r="P1438" t="str">
            <v>ORG_D53</v>
          </cell>
        </row>
        <row r="1439">
          <cell r="A1439" t="str">
            <v>BI_LD902</v>
          </cell>
          <cell r="B1439" t="str">
            <v>LD902</v>
          </cell>
          <cell r="C1439" t="str">
            <v>BI_LD902 - TEN1255 Automation/Coms for Grid Modernization</v>
          </cell>
          <cell r="D1439" t="str">
            <v>ER_2599</v>
          </cell>
          <cell r="E1439" t="str">
            <v>2599</v>
          </cell>
          <cell r="F1439" t="str">
            <v>ER_2599 - Grid Mod Automation</v>
          </cell>
          <cell r="G1439" t="str">
            <v>Distribution Grid Modernization</v>
          </cell>
          <cell r="H1439" t="str">
            <v>T&amp;D Operations</v>
          </cell>
          <cell r="I1439" t="str">
            <v>T&amp;D</v>
          </cell>
          <cell r="J1439" t="str">
            <v>Asset Condition</v>
          </cell>
          <cell r="K1439" t="str">
            <v>SRV_ED</v>
          </cell>
          <cell r="L1439" t="str">
            <v>JUR_ID</v>
          </cell>
          <cell r="M1439" t="str">
            <v>Elec Distribution 360-373</v>
          </cell>
          <cell r="N1439" t="str">
            <v>True</v>
          </cell>
          <cell r="O1439" t="str">
            <v>Active</v>
          </cell>
          <cell r="P1439" t="str">
            <v>ORG_T51</v>
          </cell>
        </row>
        <row r="1440">
          <cell r="A1440" t="str">
            <v>BI_LD903</v>
          </cell>
          <cell r="B1440" t="str">
            <v>LD903</v>
          </cell>
          <cell r="C1440" t="str">
            <v>BI_LD903 - Kooskia Substation - Rebuild (Distribution)</v>
          </cell>
          <cell r="D1440" t="str">
            <v>ER_2204</v>
          </cell>
          <cell r="E1440" t="str">
            <v>2204</v>
          </cell>
          <cell r="F1440" t="str">
            <v>ER_2204 - Substation Rebuilds</v>
          </cell>
          <cell r="G1440" t="str">
            <v>Substation - Station Rebuilds Program</v>
          </cell>
          <cell r="H1440" t="str">
            <v>T&amp;D Engineering</v>
          </cell>
          <cell r="I1440" t="str">
            <v>T&amp;D</v>
          </cell>
          <cell r="J1440" t="str">
            <v>Asset Condition</v>
          </cell>
          <cell r="K1440" t="str">
            <v>SRV_ED</v>
          </cell>
          <cell r="L1440" t="str">
            <v>JUR_ID</v>
          </cell>
          <cell r="M1440" t="str">
            <v>Elec Distribution 360-373</v>
          </cell>
          <cell r="N1440" t="str">
            <v>True</v>
          </cell>
          <cell r="O1440" t="str">
            <v>Active</v>
          </cell>
          <cell r="P1440" t="str">
            <v>ORG_C51</v>
          </cell>
        </row>
        <row r="1441">
          <cell r="A1441" t="str">
            <v>BI_LD904</v>
          </cell>
          <cell r="B1441" t="str">
            <v>LD904</v>
          </cell>
          <cell r="C1441" t="str">
            <v>BI_LD904 - Lewiston Orchards Ind Dev (LOID) Sub - New (Dist)</v>
          </cell>
          <cell r="D1441" t="str">
            <v>ER_2274</v>
          </cell>
          <cell r="E1441" t="str">
            <v>2274</v>
          </cell>
          <cell r="F1441" t="str">
            <v>ER_2274 - New Substations</v>
          </cell>
          <cell r="G1441" t="str">
            <v>Substation - New Distribution Station Capacity Program</v>
          </cell>
          <cell r="H1441" t="str">
            <v>T&amp;D Engineering</v>
          </cell>
          <cell r="I1441" t="str">
            <v>T&amp;D</v>
          </cell>
          <cell r="J1441" t="str">
            <v>Performance &amp; Capacity</v>
          </cell>
          <cell r="K1441" t="str">
            <v>SRV_ED</v>
          </cell>
          <cell r="L1441" t="str">
            <v>JUR_ID</v>
          </cell>
          <cell r="M1441" t="str">
            <v>Elec Transmission 350-359</v>
          </cell>
          <cell r="N1441" t="str">
            <v>True</v>
          </cell>
          <cell r="O1441" t="str">
            <v>Active</v>
          </cell>
          <cell r="P1441" t="str">
            <v>ORG_C51</v>
          </cell>
        </row>
        <row r="1442">
          <cell r="A1442" t="str">
            <v>BI_LD905</v>
          </cell>
          <cell r="B1442" t="str">
            <v>LD905</v>
          </cell>
          <cell r="C1442" t="str">
            <v>BI_LD905 - Clearwater 115kV Sub Rebuild (Dist)</v>
          </cell>
          <cell r="D1442" t="str">
            <v>ER_2204</v>
          </cell>
          <cell r="E1442" t="str">
            <v>2204</v>
          </cell>
          <cell r="F1442" t="str">
            <v>ER_2204 - Substation Rebuilds</v>
          </cell>
          <cell r="G1442" t="str">
            <v>Substation - Station Rebuilds Program</v>
          </cell>
          <cell r="H1442" t="str">
            <v>T&amp;D Engineering</v>
          </cell>
          <cell r="I1442" t="str">
            <v>T&amp;D</v>
          </cell>
          <cell r="J1442" t="str">
            <v>Asset Condition</v>
          </cell>
          <cell r="K1442" t="str">
            <v>SRV_ED</v>
          </cell>
          <cell r="L1442" t="str">
            <v>JUR_ID</v>
          </cell>
          <cell r="M1442" t="str">
            <v>Elec Distribution 360-373</v>
          </cell>
          <cell r="N1442" t="str">
            <v>True</v>
          </cell>
          <cell r="O1442" t="str">
            <v>Active</v>
          </cell>
          <cell r="P1442" t="str">
            <v>ORG_C51</v>
          </cell>
        </row>
        <row r="1443">
          <cell r="A1443" t="str">
            <v>BI_LD906</v>
          </cell>
          <cell r="B1443" t="str">
            <v>LD906</v>
          </cell>
          <cell r="C1443" t="str">
            <v>BI_LD906 - Clearwater 115kV Sub SCADA (Dist)</v>
          </cell>
          <cell r="D1443" t="str">
            <v>ER_2606</v>
          </cell>
          <cell r="E1443" t="str">
            <v>2606</v>
          </cell>
          <cell r="F1443" t="str">
            <v>ER_2606 - SCADA to all Substations</v>
          </cell>
          <cell r="G1443" t="str">
            <v>Substation - New Distribution Station Capacity Program</v>
          </cell>
          <cell r="H1443" t="str">
            <v>T&amp;D Engineering</v>
          </cell>
          <cell r="I1443" t="str">
            <v>T&amp;D</v>
          </cell>
          <cell r="J1443" t="str">
            <v>Performance &amp; Capacity</v>
          </cell>
          <cell r="K1443" t="str">
            <v>SRV_ED</v>
          </cell>
          <cell r="L1443" t="str">
            <v>JUR_ID</v>
          </cell>
          <cell r="M1443" t="str">
            <v>Elec Distribution 360-373</v>
          </cell>
          <cell r="N1443" t="str">
            <v>True</v>
          </cell>
          <cell r="O1443" t="str">
            <v>Active</v>
          </cell>
          <cell r="P1443" t="str">
            <v>ORG_C51</v>
          </cell>
        </row>
        <row r="1444">
          <cell r="A1444" t="str">
            <v>BI_LD907</v>
          </cell>
          <cell r="B1444" t="str">
            <v>LD907</v>
          </cell>
          <cell r="C1444" t="str">
            <v>BI_LD907 - ORO1282 Grid Modernization</v>
          </cell>
          <cell r="D1444" t="str">
            <v>ER_2470</v>
          </cell>
          <cell r="E1444" t="str">
            <v>2470</v>
          </cell>
          <cell r="F1444" t="str">
            <v>ER_2470 - Dist Grid Modernization</v>
          </cell>
          <cell r="G1444" t="str">
            <v>Distribution Grid Modernization</v>
          </cell>
          <cell r="H1444" t="str">
            <v>T&amp;D Operations</v>
          </cell>
          <cell r="I1444" t="str">
            <v>T&amp;D</v>
          </cell>
          <cell r="J1444" t="str">
            <v>Asset Condition</v>
          </cell>
          <cell r="K1444" t="str">
            <v>SRV_ED</v>
          </cell>
          <cell r="L1444" t="str">
            <v>JUR_ID</v>
          </cell>
          <cell r="M1444" t="str">
            <v>Elec Distribution 360-373</v>
          </cell>
          <cell r="N1444" t="str">
            <v>True</v>
          </cell>
          <cell r="O1444" t="str">
            <v>Active</v>
          </cell>
          <cell r="P1444" t="str">
            <v>ORG_T51</v>
          </cell>
        </row>
        <row r="1445">
          <cell r="A1445" t="str">
            <v>BI_LD990</v>
          </cell>
          <cell r="B1445" t="str">
            <v>LD990</v>
          </cell>
          <cell r="C1445" t="str">
            <v>BI_LD990 - LC WA Area - Dx Performance and Capacity</v>
          </cell>
          <cell r="D1445" t="str">
            <v>ER_2516</v>
          </cell>
          <cell r="E1445" t="str">
            <v>2516</v>
          </cell>
          <cell r="F1445" t="str">
            <v>ER_2516 - Distribution - Pullman &amp; Lewis Clark</v>
          </cell>
          <cell r="G1445" t="str">
            <v>Distribution System Enhancements</v>
          </cell>
          <cell r="H1445" t="str">
            <v>T&amp;D Engineering</v>
          </cell>
          <cell r="I1445" t="str">
            <v>T&amp;D</v>
          </cell>
          <cell r="J1445" t="str">
            <v>Performance &amp; Capacity</v>
          </cell>
          <cell r="K1445" t="str">
            <v>SRV_ED</v>
          </cell>
          <cell r="L1445" t="str">
            <v>JUR_WA</v>
          </cell>
          <cell r="M1445" t="str">
            <v>Elec Distribution 360-373</v>
          </cell>
          <cell r="N1445" t="str">
            <v>False</v>
          </cell>
          <cell r="O1445" t="str">
            <v>Active</v>
          </cell>
          <cell r="P1445" t="str">
            <v>ORG_C51</v>
          </cell>
        </row>
        <row r="1446">
          <cell r="A1446" t="str">
            <v>BI_LD991</v>
          </cell>
          <cell r="B1446" t="str">
            <v>LD991</v>
          </cell>
          <cell r="C1446" t="str">
            <v>BI_LD991 - LC ID Area - Dx Performance and Capacity</v>
          </cell>
          <cell r="D1446" t="str">
            <v>ER_2516</v>
          </cell>
          <cell r="E1446" t="str">
            <v>2516</v>
          </cell>
          <cell r="F1446" t="str">
            <v>ER_2516 - Distribution - Pullman &amp; Lewis Clark</v>
          </cell>
          <cell r="G1446" t="str">
            <v>Distribution System Enhancements</v>
          </cell>
          <cell r="H1446" t="str">
            <v>T&amp;D Engineering</v>
          </cell>
          <cell r="I1446" t="str">
            <v>T&amp;D</v>
          </cell>
          <cell r="J1446" t="str">
            <v>Performance &amp; Capacity</v>
          </cell>
          <cell r="K1446" t="str">
            <v>SRV_ED</v>
          </cell>
          <cell r="L1446" t="str">
            <v>JUR_ID</v>
          </cell>
          <cell r="M1446" t="str">
            <v>Elec Distribution 360-373</v>
          </cell>
          <cell r="N1446" t="str">
            <v>False</v>
          </cell>
          <cell r="O1446" t="str">
            <v>Active</v>
          </cell>
          <cell r="P1446" t="str">
            <v>ORG_C51</v>
          </cell>
        </row>
        <row r="1447">
          <cell r="A1447" t="str">
            <v>BI_LD992</v>
          </cell>
          <cell r="B1447" t="str">
            <v>LD992</v>
          </cell>
          <cell r="C1447" t="str">
            <v>BI_LD992 - Grangeville Area - Dx Performance and Capacity</v>
          </cell>
          <cell r="D1447" t="str">
            <v>ER_2516</v>
          </cell>
          <cell r="E1447" t="str">
            <v>2516</v>
          </cell>
          <cell r="F1447" t="str">
            <v>ER_2516 - Distribution - Pullman &amp; Lewis Clark</v>
          </cell>
          <cell r="G1447" t="str">
            <v>Distribution System Enhancements</v>
          </cell>
          <cell r="H1447" t="str">
            <v>T&amp;D Engineering</v>
          </cell>
          <cell r="I1447" t="str">
            <v>T&amp;D</v>
          </cell>
          <cell r="J1447" t="str">
            <v>Performance &amp; Capacity</v>
          </cell>
          <cell r="K1447" t="str">
            <v>SRV_ED</v>
          </cell>
          <cell r="L1447" t="str">
            <v>JUR_ID</v>
          </cell>
          <cell r="M1447" t="str">
            <v>Elec Distribution 360-373</v>
          </cell>
          <cell r="N1447" t="str">
            <v>False</v>
          </cell>
          <cell r="O1447" t="str">
            <v>Active</v>
          </cell>
          <cell r="P1447" t="str">
            <v>ORG_C51</v>
          </cell>
        </row>
        <row r="1448">
          <cell r="A1448" t="str">
            <v>BI_LG101</v>
          </cell>
          <cell r="B1448" t="str">
            <v>LG101</v>
          </cell>
          <cell r="C1448" t="str">
            <v>BI_LG101 - Northeast Combustion Turb Emission Controls</v>
          </cell>
          <cell r="D1448" t="str">
            <v>ER_4112</v>
          </cell>
          <cell r="E1448" t="str">
            <v>4112</v>
          </cell>
          <cell r="F1448" t="str">
            <v>ER_4112 - NECT Emission</v>
          </cell>
          <cell r="G1448" t="str">
            <v>Regular Capital - Pre Business Case</v>
          </cell>
          <cell r="H1448" t="str">
            <v>No Subfunction</v>
          </cell>
          <cell r="I1448" t="str">
            <v>No Function</v>
          </cell>
          <cell r="J1448" t="str">
            <v>No Driver</v>
          </cell>
          <cell r="K1448" t="str">
            <v>SRV_ED</v>
          </cell>
          <cell r="L1448" t="str">
            <v>JUR_WA</v>
          </cell>
          <cell r="M1448" t="str">
            <v>Other Elec Production / Turbines 340-346</v>
          </cell>
          <cell r="N1448" t="str">
            <v>True</v>
          </cell>
          <cell r="O1448" t="str">
            <v>Inactive</v>
          </cell>
          <cell r="P1448" t="str">
            <v>ORG_E07</v>
          </cell>
        </row>
        <row r="1449">
          <cell r="A1449" t="str">
            <v>BI_LS005</v>
          </cell>
          <cell r="B1449" t="str">
            <v>LS005</v>
          </cell>
          <cell r="C1449" t="str">
            <v>BI_LS005 - Electric Transmission Plant-Storm System</v>
          </cell>
          <cell r="D1449" t="str">
            <v>ER_2051</v>
          </cell>
          <cell r="E1449" t="str">
            <v>2051</v>
          </cell>
          <cell r="F1449" t="str">
            <v>ER_2051 - Electric Transmission Plant-Storm</v>
          </cell>
          <cell r="G1449" t="str">
            <v>Electric Storm</v>
          </cell>
          <cell r="H1449" t="str">
            <v>T&amp;D Operations</v>
          </cell>
          <cell r="I1449" t="str">
            <v>T&amp;D</v>
          </cell>
          <cell r="J1449" t="str">
            <v>Failed Plant &amp; Operations</v>
          </cell>
          <cell r="K1449" t="str">
            <v>SRV_ED</v>
          </cell>
          <cell r="L1449" t="str">
            <v>JUR_AN</v>
          </cell>
          <cell r="M1449" t="str">
            <v>Elec Transmission 350-359</v>
          </cell>
          <cell r="N1449" t="str">
            <v>False</v>
          </cell>
          <cell r="O1449" t="str">
            <v>Active</v>
          </cell>
          <cell r="P1449" t="str">
            <v>ORG_A50</v>
          </cell>
        </row>
        <row r="1450">
          <cell r="A1450" t="str">
            <v>BI_LS006</v>
          </cell>
          <cell r="B1450" t="str">
            <v>LS006</v>
          </cell>
          <cell r="C1450" t="str">
            <v>BI_LS006 - Clarkston Heights - Substation Integration</v>
          </cell>
          <cell r="D1450" t="str">
            <v>ER_2274</v>
          </cell>
          <cell r="E1450" t="str">
            <v>2274</v>
          </cell>
          <cell r="F1450" t="str">
            <v>ER_2274 - New Substations</v>
          </cell>
          <cell r="G1450" t="str">
            <v>Substation - New Distribution Station Capacity Program</v>
          </cell>
          <cell r="H1450" t="str">
            <v>T&amp;D Engineering</v>
          </cell>
          <cell r="I1450" t="str">
            <v>T&amp;D</v>
          </cell>
          <cell r="J1450" t="str">
            <v>Performance &amp; Capacity</v>
          </cell>
          <cell r="K1450" t="str">
            <v>SRV_ED</v>
          </cell>
          <cell r="L1450" t="str">
            <v>JUR_ID</v>
          </cell>
          <cell r="M1450" t="str">
            <v>Elec Transmission 350-359</v>
          </cell>
          <cell r="N1450" t="str">
            <v>True</v>
          </cell>
          <cell r="O1450" t="str">
            <v>Active</v>
          </cell>
          <cell r="P1450" t="str">
            <v>ORG_M08</v>
          </cell>
        </row>
        <row r="1451">
          <cell r="A1451" t="str">
            <v>BI_LS101</v>
          </cell>
          <cell r="B1451" t="str">
            <v>LS101</v>
          </cell>
          <cell r="C1451" t="str">
            <v>BI_LS101 - Critchfield 115 Sub: P Prop</v>
          </cell>
          <cell r="D1451" t="str">
            <v>ER_2284</v>
          </cell>
          <cell r="E1451" t="str">
            <v>2284</v>
          </cell>
          <cell r="F1451" t="str">
            <v>ER_2284 - Critchfield 115 Sub-Construct</v>
          </cell>
          <cell r="G1451" t="str">
            <v>Regular Capital - Pre Business Case</v>
          </cell>
          <cell r="H1451" t="str">
            <v>No Subfunction</v>
          </cell>
          <cell r="I1451" t="str">
            <v>No Function</v>
          </cell>
          <cell r="J1451" t="str">
            <v>No Driver</v>
          </cell>
          <cell r="K1451" t="str">
            <v>SRV_ED</v>
          </cell>
          <cell r="L1451" t="str">
            <v>JUR_WA</v>
          </cell>
          <cell r="M1451" t="str">
            <v>Elec Distribution 360-373</v>
          </cell>
          <cell r="N1451" t="str">
            <v>True</v>
          </cell>
          <cell r="O1451" t="str">
            <v>Inactive</v>
          </cell>
          <cell r="P1451" t="str">
            <v>ORG_M08</v>
          </cell>
        </row>
        <row r="1452">
          <cell r="A1452" t="str">
            <v>BI_LS102</v>
          </cell>
          <cell r="B1452" t="str">
            <v>LS102</v>
          </cell>
          <cell r="C1452" t="str">
            <v>BI_LS102 - Pound Ln Sub-Upgrade to (2) 30MVA Line-ups (Sub)</v>
          </cell>
          <cell r="D1452" t="str">
            <v>ER_2204</v>
          </cell>
          <cell r="E1452" t="str">
            <v>2204</v>
          </cell>
          <cell r="F1452" t="str">
            <v>ER_2204 - Substation Rebuilds</v>
          </cell>
          <cell r="G1452" t="str">
            <v>Substation - Station Rebuilds Program</v>
          </cell>
          <cell r="H1452" t="str">
            <v>T&amp;D Engineering</v>
          </cell>
          <cell r="I1452" t="str">
            <v>T&amp;D</v>
          </cell>
          <cell r="J1452" t="str">
            <v>Asset Condition</v>
          </cell>
          <cell r="K1452" t="str">
            <v>SRV_ED</v>
          </cell>
          <cell r="L1452" t="str">
            <v>JUR_AN</v>
          </cell>
          <cell r="M1452" t="str">
            <v>Elec Distribution 360-373</v>
          </cell>
          <cell r="N1452" t="str">
            <v>True</v>
          </cell>
          <cell r="O1452" t="str">
            <v>Active</v>
          </cell>
          <cell r="P1452" t="str">
            <v>ORG_M08</v>
          </cell>
        </row>
        <row r="1453">
          <cell r="A1453" t="str">
            <v>BI_LS103</v>
          </cell>
          <cell r="B1453" t="str">
            <v>LS103</v>
          </cell>
          <cell r="C1453" t="str">
            <v>BI_LS103 - N Lewiston Autotransformer</v>
          </cell>
          <cell r="D1453" t="str">
            <v>ER_2204</v>
          </cell>
          <cell r="E1453" t="str">
            <v>2204</v>
          </cell>
          <cell r="F1453" t="str">
            <v>ER_2204 - Substation Rebuilds</v>
          </cell>
          <cell r="G1453" t="str">
            <v>Substation - Station Rebuilds Program</v>
          </cell>
          <cell r="H1453" t="str">
            <v>T&amp;D Engineering</v>
          </cell>
          <cell r="I1453" t="str">
            <v>T&amp;D</v>
          </cell>
          <cell r="J1453" t="str">
            <v>Asset Condition</v>
          </cell>
          <cell r="K1453" t="str">
            <v>SRV_ED</v>
          </cell>
          <cell r="L1453" t="str">
            <v>JUR_AN</v>
          </cell>
          <cell r="M1453" t="str">
            <v>Elec Transmission 350-359</v>
          </cell>
          <cell r="N1453" t="str">
            <v>True</v>
          </cell>
          <cell r="O1453" t="str">
            <v>Active</v>
          </cell>
          <cell r="P1453" t="str">
            <v>ORG_M08</v>
          </cell>
        </row>
        <row r="1454">
          <cell r="A1454" t="str">
            <v>BI_LS104</v>
          </cell>
          <cell r="B1454" t="str">
            <v>LS104</v>
          </cell>
          <cell r="C1454" t="str">
            <v>BI_LS104 - N Lewiston Auto Replacement</v>
          </cell>
          <cell r="D1454" t="str">
            <v>ER_2628</v>
          </cell>
          <cell r="E1454" t="str">
            <v>2628</v>
          </cell>
          <cell r="F1454" t="str">
            <v>ER_2628 - N Lewiston Auto Replacement</v>
          </cell>
          <cell r="G1454" t="str">
            <v>N Lewiston Autotransformer - Failed Plant</v>
          </cell>
          <cell r="H1454" t="str">
            <v>T&amp;D Engineering</v>
          </cell>
          <cell r="I1454" t="str">
            <v>T&amp;D</v>
          </cell>
          <cell r="J1454" t="str">
            <v>Failed Plant &amp; Operations</v>
          </cell>
          <cell r="K1454" t="str">
            <v>SRV_ED</v>
          </cell>
          <cell r="L1454" t="str">
            <v>JUR_AN</v>
          </cell>
          <cell r="M1454" t="str">
            <v>Elec Transmission 350-359</v>
          </cell>
          <cell r="N1454" t="str">
            <v>True</v>
          </cell>
          <cell r="O1454" t="str">
            <v>Active</v>
          </cell>
          <cell r="P1454" t="str">
            <v>ORG_M08</v>
          </cell>
        </row>
        <row r="1455">
          <cell r="A1455" t="str">
            <v>BI_LS105</v>
          </cell>
          <cell r="B1455" t="str">
            <v>LS105</v>
          </cell>
          <cell r="C1455" t="str">
            <v>BI_LS105 - Lolo Auto Transformer Replacements</v>
          </cell>
          <cell r="D1455" t="str">
            <v>ER_2204</v>
          </cell>
          <cell r="E1455" t="str">
            <v>2204</v>
          </cell>
          <cell r="F1455" t="str">
            <v>ER_2204 - Substation Rebuilds</v>
          </cell>
          <cell r="G1455" t="str">
            <v>Substation - Station Rebuilds Program</v>
          </cell>
          <cell r="H1455" t="str">
            <v>T&amp;D Engineering</v>
          </cell>
          <cell r="I1455" t="str">
            <v>T&amp;D</v>
          </cell>
          <cell r="J1455" t="str">
            <v>Asset Condition</v>
          </cell>
          <cell r="K1455" t="str">
            <v>SRV_ED</v>
          </cell>
          <cell r="L1455" t="str">
            <v>JUR_AN</v>
          </cell>
          <cell r="M1455" t="str">
            <v>Elec Transmission 350-359</v>
          </cell>
          <cell r="N1455" t="str">
            <v>True</v>
          </cell>
          <cell r="O1455" t="str">
            <v>Active</v>
          </cell>
          <cell r="P1455" t="str">
            <v>ORG_M08</v>
          </cell>
        </row>
        <row r="1456">
          <cell r="A1456" t="str">
            <v>BI_LS112</v>
          </cell>
          <cell r="B1456" t="str">
            <v>LS112</v>
          </cell>
          <cell r="C1456" t="str">
            <v>BI_LS112 - 10Th &amp; Stewart 115 Sub-Inc Cap Xfmr #2/Add Fdr Pos</v>
          </cell>
          <cell r="D1456" t="str">
            <v>ER_2209</v>
          </cell>
          <cell r="E1456" t="str">
            <v>2209</v>
          </cell>
          <cell r="F1456" t="str">
            <v>ER_2209 - Ten-Inc Cap/Fdr Po</v>
          </cell>
          <cell r="G1456" t="str">
            <v>Regular Capital - Pre Business Case</v>
          </cell>
          <cell r="H1456" t="str">
            <v>No Subfunction</v>
          </cell>
          <cell r="I1456" t="str">
            <v>No Function</v>
          </cell>
          <cell r="J1456" t="str">
            <v>No Driver</v>
          </cell>
          <cell r="K1456" t="str">
            <v>SRV_ED</v>
          </cell>
          <cell r="L1456" t="str">
            <v>JUR_ID</v>
          </cell>
          <cell r="M1456" t="str">
            <v>Elec Distribution 360-373</v>
          </cell>
          <cell r="N1456" t="str">
            <v>True</v>
          </cell>
          <cell r="O1456" t="str">
            <v>Inactive</v>
          </cell>
          <cell r="P1456" t="str">
            <v>ORG_F08</v>
          </cell>
        </row>
        <row r="1457">
          <cell r="A1457" t="str">
            <v>BI_LS200</v>
          </cell>
          <cell r="B1457" t="str">
            <v>LS200</v>
          </cell>
          <cell r="C1457" t="str">
            <v>BI_LS200 - Scott Paper Substation Sub - Remove &amp; Salvage</v>
          </cell>
          <cell r="D1457" t="str">
            <v>ER_2558</v>
          </cell>
          <cell r="E1457" t="str">
            <v>2558</v>
          </cell>
          <cell r="F1457" t="str">
            <v>ER_2558 - Scott Paper Substation - Remove &amp; Salvage</v>
          </cell>
          <cell r="G1457" t="str">
            <v>Regular Capital - Pre Business Case</v>
          </cell>
          <cell r="H1457" t="str">
            <v>No Subfunction</v>
          </cell>
          <cell r="I1457" t="str">
            <v>No Function</v>
          </cell>
          <cell r="J1457" t="str">
            <v>No Driver</v>
          </cell>
          <cell r="K1457" t="str">
            <v>SRV_ED</v>
          </cell>
          <cell r="L1457" t="str">
            <v>JUR_ID</v>
          </cell>
          <cell r="M1457" t="str">
            <v>Elec Transmission 350-359</v>
          </cell>
          <cell r="N1457" t="str">
            <v>False</v>
          </cell>
          <cell r="O1457" t="str">
            <v>Inactive</v>
          </cell>
          <cell r="P1457" t="str">
            <v>ORG_M08</v>
          </cell>
        </row>
        <row r="1458">
          <cell r="A1458" t="str">
            <v>BI_LS201</v>
          </cell>
          <cell r="B1458" t="str">
            <v>LS201</v>
          </cell>
          <cell r="C1458" t="str">
            <v>BI_LS201 - Tenth &amp; Stewart 115 Sub: Add Fdr Position</v>
          </cell>
          <cell r="D1458" t="str">
            <v>ER_2209</v>
          </cell>
          <cell r="E1458" t="str">
            <v>2209</v>
          </cell>
          <cell r="F1458" t="str">
            <v>ER_2209 - Ten-Inc Cap/Fdr Po</v>
          </cell>
          <cell r="G1458" t="str">
            <v>Regular Capital - Pre Business Case</v>
          </cell>
          <cell r="H1458" t="str">
            <v>No Subfunction</v>
          </cell>
          <cell r="I1458" t="str">
            <v>No Function</v>
          </cell>
          <cell r="J1458" t="str">
            <v>No Driver</v>
          </cell>
          <cell r="K1458" t="str">
            <v>SRV_ED</v>
          </cell>
          <cell r="L1458" t="str">
            <v>JUR_ID</v>
          </cell>
          <cell r="M1458" t="str">
            <v>Elec Distribution 360-373</v>
          </cell>
          <cell r="N1458" t="str">
            <v>True</v>
          </cell>
          <cell r="O1458" t="str">
            <v>Inactive</v>
          </cell>
          <cell r="P1458" t="str">
            <v>ORG_F08</v>
          </cell>
        </row>
        <row r="1459">
          <cell r="A1459" t="str">
            <v>BI_LS202</v>
          </cell>
          <cell r="B1459" t="str">
            <v>LS202</v>
          </cell>
          <cell r="C1459" t="str">
            <v>BI_LS202 - 10th &amp; Stewart Upgrade Xfmr 1</v>
          </cell>
          <cell r="D1459" t="str">
            <v>ER_2522</v>
          </cell>
          <cell r="E1459" t="str">
            <v>2522</v>
          </cell>
          <cell r="F1459" t="str">
            <v>ER_2522 - 10th &amp; Stewart Dx Int</v>
          </cell>
          <cell r="G1459" t="str">
            <v>Substation - Station Rebuilds Program</v>
          </cell>
          <cell r="H1459" t="str">
            <v>T&amp;D Engineering</v>
          </cell>
          <cell r="I1459" t="str">
            <v>T&amp;D</v>
          </cell>
          <cell r="J1459" t="str">
            <v>Asset Condition</v>
          </cell>
          <cell r="K1459" t="str">
            <v>SRV_ED</v>
          </cell>
          <cell r="L1459" t="str">
            <v>JUR_ID</v>
          </cell>
          <cell r="M1459" t="str">
            <v>Elec Distribution 360-373</v>
          </cell>
          <cell r="N1459" t="str">
            <v>True</v>
          </cell>
          <cell r="O1459" t="str">
            <v>Inactive</v>
          </cell>
          <cell r="P1459" t="str">
            <v>ORG_M08</v>
          </cell>
        </row>
        <row r="1460">
          <cell r="A1460" t="str">
            <v>BI_LS203</v>
          </cell>
          <cell r="B1460" t="str">
            <v>LS203</v>
          </cell>
          <cell r="C1460" t="str">
            <v>BI_LS203 - Hatwai-Replace Breaker A-113 &amp; Assoc Air Switches</v>
          </cell>
          <cell r="D1460" t="str">
            <v>ER_2559</v>
          </cell>
          <cell r="E1460" t="str">
            <v>2559</v>
          </cell>
          <cell r="F1460" t="str">
            <v>ER_2559 - Hatwai-Replace Breaker A-113 &amp; Assoc Air Switches</v>
          </cell>
          <cell r="G1460" t="str">
            <v>Substation - Station Rebuilds Program</v>
          </cell>
          <cell r="H1460" t="str">
            <v>T&amp;D Engineering</v>
          </cell>
          <cell r="I1460" t="str">
            <v>T&amp;D</v>
          </cell>
          <cell r="J1460" t="str">
            <v>Asset Condition</v>
          </cell>
          <cell r="K1460" t="str">
            <v>SRV_ED</v>
          </cell>
          <cell r="L1460" t="str">
            <v>JUR_AN</v>
          </cell>
          <cell r="M1460" t="str">
            <v>Elec Transmission 350-359</v>
          </cell>
          <cell r="N1460" t="str">
            <v>False</v>
          </cell>
          <cell r="O1460" t="str">
            <v>Inactive</v>
          </cell>
          <cell r="P1460" t="str">
            <v>ORG_M08</v>
          </cell>
        </row>
        <row r="1461">
          <cell r="A1461" t="str">
            <v>BI_LS204</v>
          </cell>
          <cell r="B1461" t="str">
            <v>LS204</v>
          </cell>
          <cell r="C1461" t="str">
            <v>BI_LS204 - Lewiston Mill Rd. 115 kV Substation - New Sub</v>
          </cell>
          <cell r="D1461" t="str">
            <v>ER_1107</v>
          </cell>
          <cell r="E1461" t="str">
            <v>1107</v>
          </cell>
          <cell r="F1461" t="str">
            <v>ER_1107 - Lewiston Mill Rd. 115 kV Substation - New Sub</v>
          </cell>
          <cell r="G1461" t="str">
            <v>New Revenue - Growth</v>
          </cell>
          <cell r="H1461" t="str">
            <v>Growth Subfunction</v>
          </cell>
          <cell r="I1461" t="str">
            <v>Growth</v>
          </cell>
          <cell r="J1461" t="str">
            <v>Customer Requested</v>
          </cell>
          <cell r="K1461" t="str">
            <v>SRV_ED</v>
          </cell>
          <cell r="L1461" t="str">
            <v>JUR_ID</v>
          </cell>
          <cell r="M1461" t="str">
            <v>Elec Distribution 360-373</v>
          </cell>
          <cell r="N1461" t="str">
            <v>True</v>
          </cell>
          <cell r="O1461" t="str">
            <v>Inactive</v>
          </cell>
          <cell r="P1461" t="str">
            <v>ORG_M08</v>
          </cell>
        </row>
        <row r="1462">
          <cell r="A1462" t="str">
            <v>BI_LS205</v>
          </cell>
          <cell r="B1462" t="str">
            <v>LS205</v>
          </cell>
          <cell r="C1462" t="str">
            <v>BI_LS205 - Grangeville 115kV Sub - Rebuild</v>
          </cell>
          <cell r="D1462" t="str">
            <v>ER_2204</v>
          </cell>
          <cell r="E1462" t="str">
            <v>2204</v>
          </cell>
          <cell r="F1462" t="str">
            <v>ER_2204 - Substation Rebuilds</v>
          </cell>
          <cell r="G1462" t="str">
            <v>Substation - Station Rebuilds Program</v>
          </cell>
          <cell r="H1462" t="str">
            <v>T&amp;D Engineering</v>
          </cell>
          <cell r="I1462" t="str">
            <v>T&amp;D</v>
          </cell>
          <cell r="J1462" t="str">
            <v>Asset Condition</v>
          </cell>
          <cell r="K1462" t="str">
            <v>SRV_ED</v>
          </cell>
          <cell r="L1462" t="str">
            <v>JUR_ID</v>
          </cell>
          <cell r="M1462" t="str">
            <v>Elec Distribution 360-373</v>
          </cell>
          <cell r="N1462" t="str">
            <v>True</v>
          </cell>
          <cell r="O1462" t="str">
            <v>Active</v>
          </cell>
          <cell r="P1462" t="str">
            <v>ORG_M08</v>
          </cell>
        </row>
        <row r="1463">
          <cell r="A1463" t="str">
            <v>BI_LS206</v>
          </cell>
          <cell r="B1463" t="str">
            <v>LS206</v>
          </cell>
          <cell r="C1463" t="str">
            <v>BI_LS206 - N Lewiston 230 - Add Distribution Sub</v>
          </cell>
          <cell r="D1463" t="str">
            <v>ER_2204</v>
          </cell>
          <cell r="E1463" t="str">
            <v>2204</v>
          </cell>
          <cell r="F1463" t="str">
            <v>ER_2204 - Substation Rebuilds</v>
          </cell>
          <cell r="G1463" t="str">
            <v>Substation - Station Rebuilds Program</v>
          </cell>
          <cell r="H1463" t="str">
            <v>T&amp;D Engineering</v>
          </cell>
          <cell r="I1463" t="str">
            <v>T&amp;D</v>
          </cell>
          <cell r="J1463" t="str">
            <v>Asset Condition</v>
          </cell>
          <cell r="K1463" t="str">
            <v>SRV_ED</v>
          </cell>
          <cell r="L1463" t="str">
            <v>JUR_AN</v>
          </cell>
          <cell r="M1463" t="str">
            <v>Elec Distribution 360-373</v>
          </cell>
          <cell r="N1463" t="str">
            <v>True</v>
          </cell>
          <cell r="O1463" t="str">
            <v>Inactive</v>
          </cell>
          <cell r="P1463" t="str">
            <v>ORG_M08</v>
          </cell>
        </row>
        <row r="1464">
          <cell r="A1464" t="str">
            <v>BI_LS207</v>
          </cell>
          <cell r="B1464" t="str">
            <v>LS207</v>
          </cell>
          <cell r="C1464" t="str">
            <v>BI_LS207 - South Lewiston 115 kV - Rebuild Substation</v>
          </cell>
          <cell r="D1464" t="str">
            <v>ER_2204</v>
          </cell>
          <cell r="E1464" t="str">
            <v>2204</v>
          </cell>
          <cell r="F1464" t="str">
            <v>ER_2204 - Substation Rebuilds</v>
          </cell>
          <cell r="G1464" t="str">
            <v>Substation - Station Rebuilds Program</v>
          </cell>
          <cell r="H1464" t="str">
            <v>T&amp;D Engineering</v>
          </cell>
          <cell r="I1464" t="str">
            <v>T&amp;D</v>
          </cell>
          <cell r="J1464" t="str">
            <v>Asset Condition</v>
          </cell>
          <cell r="K1464" t="str">
            <v>SRV_ED</v>
          </cell>
          <cell r="L1464" t="str">
            <v>JUR_ID</v>
          </cell>
          <cell r="M1464" t="str">
            <v>Elec Distribution 360-373</v>
          </cell>
          <cell r="N1464" t="str">
            <v>True</v>
          </cell>
          <cell r="O1464" t="str">
            <v>Active</v>
          </cell>
          <cell r="P1464" t="str">
            <v>ORG_M08</v>
          </cell>
        </row>
        <row r="1465">
          <cell r="A1465" t="str">
            <v>BI_LS208</v>
          </cell>
          <cell r="B1465" t="str">
            <v>LS208</v>
          </cell>
          <cell r="C1465" t="str">
            <v>BI_LS208 - Kamiah 115 kV - Rebuild Substation</v>
          </cell>
          <cell r="D1465" t="str">
            <v>ER_2204</v>
          </cell>
          <cell r="E1465" t="str">
            <v>2204</v>
          </cell>
          <cell r="F1465" t="str">
            <v>ER_2204 - Substation Rebuilds</v>
          </cell>
          <cell r="G1465" t="str">
            <v>Substation - Station Rebuilds Program</v>
          </cell>
          <cell r="H1465" t="str">
            <v>T&amp;D Engineering</v>
          </cell>
          <cell r="I1465" t="str">
            <v>T&amp;D</v>
          </cell>
          <cell r="J1465" t="str">
            <v>Asset Condition</v>
          </cell>
          <cell r="K1465" t="str">
            <v>SRV_ED</v>
          </cell>
          <cell r="L1465" t="str">
            <v>JUR_AN</v>
          </cell>
          <cell r="M1465" t="str">
            <v>Elec Distribution 360-373</v>
          </cell>
          <cell r="N1465" t="str">
            <v>True</v>
          </cell>
          <cell r="O1465" t="str">
            <v>Active</v>
          </cell>
          <cell r="P1465" t="str">
            <v>ORG_M08</v>
          </cell>
        </row>
        <row r="1466">
          <cell r="A1466" t="str">
            <v>BI_LS300</v>
          </cell>
          <cell r="B1466" t="str">
            <v>LS300</v>
          </cell>
          <cell r="C1466" t="str">
            <v>BI_LS300 - Dry Creek 230 Kv. Sw Station - Construct</v>
          </cell>
          <cell r="D1466" t="str">
            <v>ER_2102</v>
          </cell>
          <cell r="E1466" t="str">
            <v>2102</v>
          </cell>
          <cell r="F1466" t="str">
            <v>ER_2102 - Dry Creek 230 kV Substation - Construct</v>
          </cell>
          <cell r="G1466" t="str">
            <v>Regular Capital - Pre Business Case</v>
          </cell>
          <cell r="H1466" t="str">
            <v>No Subfunction</v>
          </cell>
          <cell r="I1466" t="str">
            <v>No Function</v>
          </cell>
          <cell r="J1466" t="str">
            <v>No Driver</v>
          </cell>
          <cell r="K1466" t="str">
            <v>SRV_ED</v>
          </cell>
          <cell r="L1466" t="str">
            <v>JUR_AN</v>
          </cell>
          <cell r="M1466" t="str">
            <v>Elec Transmission 350-359</v>
          </cell>
          <cell r="N1466" t="str">
            <v>True</v>
          </cell>
          <cell r="O1466" t="str">
            <v>Inactive</v>
          </cell>
          <cell r="P1466" t="str">
            <v>ORG_F08</v>
          </cell>
        </row>
        <row r="1467">
          <cell r="A1467" t="str">
            <v>BI_LS301</v>
          </cell>
          <cell r="B1467" t="str">
            <v>LS301</v>
          </cell>
          <cell r="C1467" t="str">
            <v>BI_LS301 - Lolo 230 Sub - Reinstall Line Position</v>
          </cell>
          <cell r="D1467" t="str">
            <v>ER_2102</v>
          </cell>
          <cell r="E1467" t="str">
            <v>2102</v>
          </cell>
          <cell r="F1467" t="str">
            <v>ER_2102 - Dry Creek 230 kV Substation - Construct</v>
          </cell>
          <cell r="G1467" t="str">
            <v>Regular Capital - Pre Business Case</v>
          </cell>
          <cell r="H1467" t="str">
            <v>No Subfunction</v>
          </cell>
          <cell r="I1467" t="str">
            <v>No Function</v>
          </cell>
          <cell r="J1467" t="str">
            <v>No Driver</v>
          </cell>
          <cell r="K1467" t="str">
            <v>SRV_ED</v>
          </cell>
          <cell r="L1467" t="str">
            <v>JUR_AN</v>
          </cell>
          <cell r="M1467" t="str">
            <v>Elec Transmission 350-359</v>
          </cell>
          <cell r="N1467" t="str">
            <v>True</v>
          </cell>
          <cell r="O1467" t="str">
            <v>Inactive</v>
          </cell>
          <cell r="P1467" t="str">
            <v>ORG_F08</v>
          </cell>
        </row>
        <row r="1468">
          <cell r="A1468" t="str">
            <v>BI_LS302</v>
          </cell>
          <cell r="B1468" t="str">
            <v>LS302</v>
          </cell>
          <cell r="C1468" t="str">
            <v>BI_LS302 - N. Lewiston 230 - Auto Transformer #2</v>
          </cell>
          <cell r="D1468" t="str">
            <v>ER_2102</v>
          </cell>
          <cell r="E1468" t="str">
            <v>2102</v>
          </cell>
          <cell r="F1468" t="str">
            <v>ER_2102 - Dry Creek 230 kV Substation - Construct</v>
          </cell>
          <cell r="G1468" t="str">
            <v>Regular Capital - Pre Business Case</v>
          </cell>
          <cell r="H1468" t="str">
            <v>No Subfunction</v>
          </cell>
          <cell r="I1468" t="str">
            <v>No Function</v>
          </cell>
          <cell r="J1468" t="str">
            <v>No Driver</v>
          </cell>
          <cell r="K1468" t="str">
            <v>SRV_ED</v>
          </cell>
          <cell r="L1468" t="str">
            <v>JUR_AN</v>
          </cell>
          <cell r="M1468" t="str">
            <v>Elec Transmission 350-359</v>
          </cell>
          <cell r="N1468" t="str">
            <v>True</v>
          </cell>
          <cell r="O1468" t="str">
            <v>Inactive</v>
          </cell>
          <cell r="P1468" t="str">
            <v>ORG_F08</v>
          </cell>
        </row>
        <row r="1469">
          <cell r="A1469" t="str">
            <v>BI_LS303</v>
          </cell>
          <cell r="B1469" t="str">
            <v>LS303</v>
          </cell>
          <cell r="C1469" t="str">
            <v>BI_LS303 - N. Lewiston 230 Sub - Reconfigure 230 Bus to 2X2</v>
          </cell>
          <cell r="D1469" t="str">
            <v>ER_2102</v>
          </cell>
          <cell r="E1469" t="str">
            <v>2102</v>
          </cell>
          <cell r="F1469" t="str">
            <v>ER_2102 - Dry Creek 230 kV Substation - Construct</v>
          </cell>
          <cell r="G1469" t="str">
            <v>Regular Capital - Pre Business Case</v>
          </cell>
          <cell r="H1469" t="str">
            <v>No Subfunction</v>
          </cell>
          <cell r="I1469" t="str">
            <v>No Function</v>
          </cell>
          <cell r="J1469" t="str">
            <v>No Driver</v>
          </cell>
          <cell r="K1469" t="str">
            <v>SRV_ED</v>
          </cell>
          <cell r="L1469" t="str">
            <v>JUR_AN</v>
          </cell>
          <cell r="M1469" t="str">
            <v>Elec Transmission 350-359</v>
          </cell>
          <cell r="N1469" t="str">
            <v>True</v>
          </cell>
          <cell r="O1469" t="str">
            <v>Inactive</v>
          </cell>
          <cell r="P1469" t="str">
            <v>ORG_F08</v>
          </cell>
        </row>
        <row r="1470">
          <cell r="A1470" t="str">
            <v>BI_LS304</v>
          </cell>
          <cell r="B1470" t="str">
            <v>LS304</v>
          </cell>
          <cell r="C1470" t="str">
            <v>BI_LS304 - Nez Perce 115 Sub - Add 45 Mvar and Rebuild</v>
          </cell>
          <cell r="D1470" t="str">
            <v>ER_2102</v>
          </cell>
          <cell r="E1470" t="str">
            <v>2102</v>
          </cell>
          <cell r="F1470" t="str">
            <v>ER_2102 - Dry Creek 230 kV Substation - Construct</v>
          </cell>
          <cell r="G1470" t="str">
            <v>Regular Capital - Pre Business Case</v>
          </cell>
          <cell r="H1470" t="str">
            <v>No Subfunction</v>
          </cell>
          <cell r="I1470" t="str">
            <v>No Function</v>
          </cell>
          <cell r="J1470" t="str">
            <v>No Driver</v>
          </cell>
          <cell r="K1470" t="str">
            <v>SRV_ED</v>
          </cell>
          <cell r="L1470" t="str">
            <v>JUR_AN</v>
          </cell>
          <cell r="M1470" t="str">
            <v>Elec Transmission 350-359</v>
          </cell>
          <cell r="N1470" t="str">
            <v>True</v>
          </cell>
          <cell r="O1470" t="str">
            <v>Inactive</v>
          </cell>
          <cell r="P1470" t="str">
            <v>ORG_F08</v>
          </cell>
        </row>
        <row r="1471">
          <cell r="A1471" t="str">
            <v>BI_LS305</v>
          </cell>
          <cell r="B1471" t="str">
            <v>LS305</v>
          </cell>
          <cell r="C1471" t="str">
            <v>BI_LS305 - Wheatland - New 115-13 kV Substation</v>
          </cell>
          <cell r="D1471" t="str">
            <v>ER_2274</v>
          </cell>
          <cell r="E1471" t="str">
            <v>2274</v>
          </cell>
          <cell r="F1471" t="str">
            <v>ER_2274 - New Substations</v>
          </cell>
          <cell r="G1471" t="str">
            <v>Substation - New Distribution Station Capacity Program</v>
          </cell>
          <cell r="H1471" t="str">
            <v>T&amp;D Engineering</v>
          </cell>
          <cell r="I1471" t="str">
            <v>T&amp;D</v>
          </cell>
          <cell r="J1471" t="str">
            <v>Performance &amp; Capacity</v>
          </cell>
          <cell r="K1471" t="str">
            <v>SRV_ED</v>
          </cell>
          <cell r="L1471" t="str">
            <v>JUR_ID</v>
          </cell>
          <cell r="M1471" t="str">
            <v>Elec Transmission 350-359</v>
          </cell>
          <cell r="N1471" t="str">
            <v>True</v>
          </cell>
          <cell r="O1471" t="str">
            <v>Active</v>
          </cell>
          <cell r="P1471" t="str">
            <v>ORG_M08</v>
          </cell>
        </row>
        <row r="1472">
          <cell r="A1472" t="str">
            <v>BI_LS306</v>
          </cell>
          <cell r="B1472" t="str">
            <v>LS306</v>
          </cell>
          <cell r="C1472" t="str">
            <v>BI_LS306 - South Region Transmission Voltage Control</v>
          </cell>
          <cell r="D1472" t="str">
            <v>ER_2580</v>
          </cell>
          <cell r="E1472" t="str">
            <v>2580</v>
          </cell>
          <cell r="F1472" t="str">
            <v>ER_2580 - South Region Transmission Voltage Control</v>
          </cell>
          <cell r="G1472" t="str">
            <v>S Region Voltage Control</v>
          </cell>
          <cell r="H1472" t="str">
            <v>T&amp;D Engineering</v>
          </cell>
          <cell r="I1472" t="str">
            <v>T&amp;D</v>
          </cell>
          <cell r="J1472" t="str">
            <v>Mandatory &amp; Compliance</v>
          </cell>
          <cell r="K1472" t="str">
            <v>SRV_ED</v>
          </cell>
          <cell r="L1472" t="str">
            <v>JUR_ID</v>
          </cell>
          <cell r="M1472" t="str">
            <v>Elec Transmission 350-359</v>
          </cell>
          <cell r="N1472" t="str">
            <v>True</v>
          </cell>
          <cell r="O1472" t="str">
            <v>Active</v>
          </cell>
          <cell r="P1472" t="str">
            <v>ORG_M08</v>
          </cell>
        </row>
        <row r="1473">
          <cell r="A1473" t="str">
            <v>BI_LS398</v>
          </cell>
          <cell r="B1473" t="str">
            <v>LS398</v>
          </cell>
          <cell r="C1473" t="str">
            <v>BI_LS398 - Holbrook 115 Sub --Inc Fdr Capacity</v>
          </cell>
          <cell r="D1473" t="str">
            <v>ER_2263</v>
          </cell>
          <cell r="E1473" t="str">
            <v>2263</v>
          </cell>
          <cell r="F1473" t="str">
            <v>ER_2263 - Holbrook-Upgrade Fdr</v>
          </cell>
          <cell r="G1473" t="str">
            <v>Regular Capital - Pre Business Case</v>
          </cell>
          <cell r="H1473" t="str">
            <v>No Subfunction</v>
          </cell>
          <cell r="I1473" t="str">
            <v>No Function</v>
          </cell>
          <cell r="J1473" t="str">
            <v>No Driver</v>
          </cell>
          <cell r="K1473" t="str">
            <v>SRV_ED</v>
          </cell>
          <cell r="L1473" t="str">
            <v>JUR_ID</v>
          </cell>
          <cell r="M1473" t="str">
            <v>Elec Distribution 360-373</v>
          </cell>
          <cell r="N1473" t="str">
            <v>True</v>
          </cell>
          <cell r="O1473" t="str">
            <v>Inactive</v>
          </cell>
          <cell r="P1473" t="str">
            <v>ORG_F08</v>
          </cell>
        </row>
        <row r="1474">
          <cell r="A1474" t="str">
            <v>BI_LS401</v>
          </cell>
          <cell r="B1474" t="str">
            <v>LS401</v>
          </cell>
          <cell r="C1474" t="str">
            <v>BI_LS401 - N Lewiston 230 Sub - Upgrade Relays R-413</v>
          </cell>
          <cell r="D1474" t="str">
            <v>ER_2102</v>
          </cell>
          <cell r="E1474" t="str">
            <v>2102</v>
          </cell>
          <cell r="F1474" t="str">
            <v>ER_2102 - Dry Creek 230 kV Substation - Construct</v>
          </cell>
          <cell r="G1474" t="str">
            <v>Regular Capital - Pre Business Case</v>
          </cell>
          <cell r="H1474" t="str">
            <v>No Subfunction</v>
          </cell>
          <cell r="I1474" t="str">
            <v>No Function</v>
          </cell>
          <cell r="J1474" t="str">
            <v>No Driver</v>
          </cell>
          <cell r="K1474" t="str">
            <v>SRV_ED</v>
          </cell>
          <cell r="L1474" t="str">
            <v>JUR_AN</v>
          </cell>
          <cell r="M1474" t="str">
            <v>Elec Transmission 350-359</v>
          </cell>
          <cell r="N1474" t="str">
            <v>True</v>
          </cell>
          <cell r="O1474" t="str">
            <v>Inactive</v>
          </cell>
          <cell r="P1474" t="str">
            <v>ORG_F08</v>
          </cell>
        </row>
        <row r="1475">
          <cell r="A1475" t="str">
            <v>BI_LS402</v>
          </cell>
          <cell r="B1475" t="str">
            <v>LS402</v>
          </cell>
          <cell r="C1475" t="str">
            <v>BI_LS402 - Critchfield 115 - Construct</v>
          </cell>
          <cell r="D1475" t="str">
            <v>ER_2284</v>
          </cell>
          <cell r="E1475" t="str">
            <v>2284</v>
          </cell>
          <cell r="F1475" t="str">
            <v>ER_2284 - Critchfield 115 Sub-Construct</v>
          </cell>
          <cell r="G1475" t="str">
            <v>Regular Capital - Pre Business Case</v>
          </cell>
          <cell r="H1475" t="str">
            <v>No Subfunction</v>
          </cell>
          <cell r="I1475" t="str">
            <v>No Function</v>
          </cell>
          <cell r="J1475" t="str">
            <v>No Driver</v>
          </cell>
          <cell r="K1475" t="str">
            <v>SRV_ED</v>
          </cell>
          <cell r="L1475" t="str">
            <v>JUR_WA</v>
          </cell>
          <cell r="M1475" t="str">
            <v>Elec Distribution 360-373</v>
          </cell>
          <cell r="N1475" t="str">
            <v>True</v>
          </cell>
          <cell r="O1475" t="str">
            <v>Inactive</v>
          </cell>
          <cell r="P1475" t="str">
            <v>ORG_F08</v>
          </cell>
        </row>
        <row r="1476">
          <cell r="A1476" t="str">
            <v>BI_LS403</v>
          </cell>
          <cell r="B1476" t="str">
            <v>LS403</v>
          </cell>
          <cell r="C1476" t="str">
            <v>BI_LS403 - N Lew 230Sub-Modify Protect Relay A-586 Wind Gen</v>
          </cell>
          <cell r="D1476" t="str">
            <v>ER_2115</v>
          </cell>
          <cell r="E1476" t="str">
            <v>2115</v>
          </cell>
          <cell r="F1476" t="str">
            <v>ER_2115 - N. Lewiston 230 Sub - Modify Relay A-586</v>
          </cell>
          <cell r="G1476" t="str">
            <v>Regular Capital - Pre Business Case</v>
          </cell>
          <cell r="H1476" t="str">
            <v>No Subfunction</v>
          </cell>
          <cell r="I1476" t="str">
            <v>No Function</v>
          </cell>
          <cell r="J1476" t="str">
            <v>No Driver</v>
          </cell>
          <cell r="K1476" t="str">
            <v>SRV_ED</v>
          </cell>
          <cell r="L1476" t="str">
            <v>JUR_AN</v>
          </cell>
          <cell r="M1476" t="str">
            <v>Elec Transmission 350-359</v>
          </cell>
          <cell r="N1476" t="str">
            <v>False</v>
          </cell>
          <cell r="O1476" t="str">
            <v>Inactive</v>
          </cell>
          <cell r="P1476" t="str">
            <v>ORG_M08</v>
          </cell>
        </row>
        <row r="1477">
          <cell r="A1477" t="str">
            <v>BI_LS404</v>
          </cell>
          <cell r="B1477" t="str">
            <v>LS404</v>
          </cell>
          <cell r="C1477" t="str">
            <v>BI_LS404 - Clearwater 115 kV Substation Upgrades</v>
          </cell>
          <cell r="D1477" t="str">
            <v>ER_2571</v>
          </cell>
          <cell r="E1477" t="str">
            <v>2571</v>
          </cell>
          <cell r="F1477" t="str">
            <v>ER_2571 - Clearwater 115 kV Substation Upgrades</v>
          </cell>
          <cell r="G1477" t="str">
            <v>Clearwater Sub Upgrades</v>
          </cell>
          <cell r="H1477" t="str">
            <v>T&amp;D Engineering</v>
          </cell>
          <cell r="I1477" t="str">
            <v>T&amp;D</v>
          </cell>
          <cell r="J1477" t="str">
            <v>No Driver</v>
          </cell>
          <cell r="K1477" t="str">
            <v>SRV_ED</v>
          </cell>
          <cell r="L1477" t="str">
            <v>JUR_AN</v>
          </cell>
          <cell r="M1477" t="str">
            <v>Elec Transmission 350-359</v>
          </cell>
          <cell r="N1477" t="str">
            <v>True</v>
          </cell>
          <cell r="O1477" t="str">
            <v>Inactive</v>
          </cell>
          <cell r="P1477" t="str">
            <v>ORG_M08</v>
          </cell>
        </row>
        <row r="1478">
          <cell r="A1478" t="str">
            <v>BI_LS405</v>
          </cell>
          <cell r="B1478" t="str">
            <v>LS405</v>
          </cell>
          <cell r="C1478" t="str">
            <v>BI_LS405 - CLW-LMR Fiber Install</v>
          </cell>
          <cell r="D1478" t="str">
            <v>ER_2274</v>
          </cell>
          <cell r="E1478" t="str">
            <v>2274</v>
          </cell>
          <cell r="F1478" t="str">
            <v>ER_2274 - New Substations</v>
          </cell>
          <cell r="G1478" t="str">
            <v>Substation - New Distribution Station Capacity Program</v>
          </cell>
          <cell r="H1478" t="str">
            <v>T&amp;D Engineering</v>
          </cell>
          <cell r="I1478" t="str">
            <v>T&amp;D</v>
          </cell>
          <cell r="J1478" t="str">
            <v>Performance &amp; Capacity</v>
          </cell>
          <cell r="K1478" t="str">
            <v>SRV_ED</v>
          </cell>
          <cell r="L1478" t="str">
            <v>JUR_ID</v>
          </cell>
          <cell r="M1478" t="str">
            <v>Elec Transmission 350-359</v>
          </cell>
          <cell r="N1478" t="str">
            <v>True</v>
          </cell>
          <cell r="O1478" t="str">
            <v>Inactive</v>
          </cell>
          <cell r="P1478" t="str">
            <v>ORG_M08</v>
          </cell>
        </row>
        <row r="1479">
          <cell r="A1479" t="str">
            <v>BI_LS500</v>
          </cell>
          <cell r="B1479" t="str">
            <v>LS500</v>
          </cell>
          <cell r="C1479" t="str">
            <v>BI_LS500 - Nez Perce 115 Sub-Inst 45 MVAR Cap Bank</v>
          </cell>
          <cell r="D1479" t="str">
            <v>ER_2318</v>
          </cell>
          <cell r="E1479" t="str">
            <v>2318</v>
          </cell>
          <cell r="F1479" t="str">
            <v>ER_2318 - Nez Perce / Grangeville Capacitor Banks</v>
          </cell>
          <cell r="G1479" t="str">
            <v>Regular Capital - Pre Business Case</v>
          </cell>
          <cell r="H1479" t="str">
            <v>No Subfunction</v>
          </cell>
          <cell r="I1479" t="str">
            <v>No Function</v>
          </cell>
          <cell r="J1479" t="str">
            <v>No Driver</v>
          </cell>
          <cell r="K1479" t="str">
            <v>SRV_ED</v>
          </cell>
          <cell r="L1479" t="str">
            <v>JUR_ID</v>
          </cell>
          <cell r="M1479" t="str">
            <v>Elec Transmission 350-359</v>
          </cell>
          <cell r="N1479" t="str">
            <v>True</v>
          </cell>
          <cell r="O1479" t="str">
            <v>Inactive</v>
          </cell>
          <cell r="P1479" t="str">
            <v>ORG_F08</v>
          </cell>
        </row>
        <row r="1480">
          <cell r="A1480" t="str">
            <v>BI_LS501</v>
          </cell>
          <cell r="B1480" t="str">
            <v>LS501</v>
          </cell>
          <cell r="C1480" t="str">
            <v>BI_LS501 - Benewah 230 Sub Add Line Position</v>
          </cell>
          <cell r="D1480" t="str">
            <v>ER_2110</v>
          </cell>
          <cell r="E1480" t="str">
            <v>2110</v>
          </cell>
          <cell r="F1480" t="str">
            <v>ER_2110 - Benewah-Pinecreek Double Circuit 230kV</v>
          </cell>
          <cell r="G1480" t="str">
            <v>Regular Capital - Pre Business Case</v>
          </cell>
          <cell r="H1480" t="str">
            <v>No Subfunction</v>
          </cell>
          <cell r="I1480" t="str">
            <v>No Function</v>
          </cell>
          <cell r="J1480" t="str">
            <v>No Driver</v>
          </cell>
          <cell r="K1480" t="str">
            <v>SRV_ED</v>
          </cell>
          <cell r="L1480" t="str">
            <v>JUR_ID</v>
          </cell>
          <cell r="M1480" t="str">
            <v>Elec Transmission 350-359</v>
          </cell>
          <cell r="N1480" t="str">
            <v>True</v>
          </cell>
          <cell r="O1480" t="str">
            <v>Inactive</v>
          </cell>
          <cell r="P1480" t="str">
            <v>ORG_F08</v>
          </cell>
        </row>
        <row r="1481">
          <cell r="A1481" t="str">
            <v>BI_LS502</v>
          </cell>
          <cell r="B1481" t="str">
            <v>LS502</v>
          </cell>
          <cell r="C1481" t="str">
            <v>BI_LS502 - Wicks - Rplc Fdr 12F2 and Refurbish Sub</v>
          </cell>
          <cell r="D1481" t="str">
            <v>ER_2344</v>
          </cell>
          <cell r="E1481" t="str">
            <v>2344</v>
          </cell>
          <cell r="F1481" t="str">
            <v>ER_2344 - Wicks - Rplc Fdr 12F2 and Refurbish Sub</v>
          </cell>
          <cell r="G1481" t="str">
            <v>Regular Capital - Pre Business Case</v>
          </cell>
          <cell r="H1481" t="str">
            <v>No Subfunction</v>
          </cell>
          <cell r="I1481" t="str">
            <v>No Function</v>
          </cell>
          <cell r="J1481" t="str">
            <v>No Driver</v>
          </cell>
          <cell r="K1481" t="str">
            <v>SRV_ED</v>
          </cell>
          <cell r="L1481" t="str">
            <v>JUR_ID</v>
          </cell>
          <cell r="M1481" t="str">
            <v>Elec Distribution 360-373</v>
          </cell>
          <cell r="N1481" t="str">
            <v>True</v>
          </cell>
          <cell r="O1481" t="str">
            <v>Inactive</v>
          </cell>
          <cell r="P1481" t="str">
            <v>ORG_F08</v>
          </cell>
        </row>
        <row r="1482">
          <cell r="A1482" t="str">
            <v>BI_LS503</v>
          </cell>
          <cell r="B1482" t="str">
            <v>LS503</v>
          </cell>
          <cell r="C1482" t="str">
            <v>BI_LS503 - Grangeville Sub-Install 115kV Capacitor Bank</v>
          </cell>
          <cell r="D1482" t="str">
            <v>ER_2318</v>
          </cell>
          <cell r="E1482" t="str">
            <v>2318</v>
          </cell>
          <cell r="F1482" t="str">
            <v>ER_2318 - Nez Perce / Grangeville Capacitor Banks</v>
          </cell>
          <cell r="G1482" t="str">
            <v>Regular Capital - Pre Business Case</v>
          </cell>
          <cell r="H1482" t="str">
            <v>No Subfunction</v>
          </cell>
          <cell r="I1482" t="str">
            <v>No Function</v>
          </cell>
          <cell r="J1482" t="str">
            <v>No Driver</v>
          </cell>
          <cell r="K1482" t="str">
            <v>SRV_ED</v>
          </cell>
          <cell r="L1482" t="str">
            <v>JUR_ID</v>
          </cell>
          <cell r="M1482" t="str">
            <v>Elec Transmission 350-359</v>
          </cell>
          <cell r="N1482" t="str">
            <v>True</v>
          </cell>
          <cell r="O1482" t="str">
            <v>Inactive</v>
          </cell>
          <cell r="P1482" t="str">
            <v>ORG_M08</v>
          </cell>
        </row>
        <row r="1483">
          <cell r="A1483" t="str">
            <v>BI_LS504</v>
          </cell>
          <cell r="B1483" t="str">
            <v>LS504</v>
          </cell>
          <cell r="C1483" t="str">
            <v>BI_LS504 - Dry Creek Sub-115kV Constr</v>
          </cell>
          <cell r="D1483" t="str">
            <v>ER_2346</v>
          </cell>
          <cell r="E1483" t="str">
            <v>2346</v>
          </cell>
          <cell r="F1483" t="str">
            <v>ER_2346 - Dry Creek - Integrate 115 kV Xsmn</v>
          </cell>
          <cell r="G1483" t="str">
            <v>Regular Capital - Pre Business Case</v>
          </cell>
          <cell r="H1483" t="str">
            <v>No Subfunction</v>
          </cell>
          <cell r="I1483" t="str">
            <v>No Function</v>
          </cell>
          <cell r="J1483" t="str">
            <v>No Driver</v>
          </cell>
          <cell r="K1483" t="str">
            <v>SRV_ED</v>
          </cell>
          <cell r="L1483" t="str">
            <v>JUR_WA</v>
          </cell>
          <cell r="M1483" t="str">
            <v>Elec Transmission 350-359</v>
          </cell>
          <cell r="N1483" t="str">
            <v>True</v>
          </cell>
          <cell r="O1483" t="str">
            <v>Inactive</v>
          </cell>
          <cell r="P1483" t="str">
            <v>ORG_F08</v>
          </cell>
        </row>
        <row r="1484">
          <cell r="A1484" t="str">
            <v>BI_LS505</v>
          </cell>
          <cell r="B1484" t="str">
            <v>LS505</v>
          </cell>
          <cell r="C1484" t="str">
            <v>BI_LS505 - N Lewiston 230 Sub-Upgrade R410 Line Position</v>
          </cell>
          <cell r="D1484" t="str">
            <v>ER_2102</v>
          </cell>
          <cell r="E1484" t="str">
            <v>2102</v>
          </cell>
          <cell r="F1484" t="str">
            <v>ER_2102 - Dry Creek 230 kV Substation - Construct</v>
          </cell>
          <cell r="G1484" t="str">
            <v>Regular Capital - Pre Business Case</v>
          </cell>
          <cell r="H1484" t="str">
            <v>No Subfunction</v>
          </cell>
          <cell r="I1484" t="str">
            <v>No Function</v>
          </cell>
          <cell r="J1484" t="str">
            <v>No Driver</v>
          </cell>
          <cell r="K1484" t="str">
            <v>SRV_ED</v>
          </cell>
          <cell r="L1484" t="str">
            <v>JUR_AN</v>
          </cell>
          <cell r="M1484" t="str">
            <v>Elec Transmission 350-359</v>
          </cell>
          <cell r="N1484" t="str">
            <v>True</v>
          </cell>
          <cell r="O1484" t="str">
            <v>Inactive</v>
          </cell>
          <cell r="P1484" t="str">
            <v>ORG_F08</v>
          </cell>
        </row>
        <row r="1485">
          <cell r="A1485" t="str">
            <v>BI_LS550</v>
          </cell>
          <cell r="B1485" t="str">
            <v>LS550</v>
          </cell>
          <cell r="C1485" t="str">
            <v>BI_LS550 - Sweetwater Sub-New Property</v>
          </cell>
          <cell r="D1485" t="str">
            <v>ER_2372</v>
          </cell>
          <cell r="E1485" t="str">
            <v>2372</v>
          </cell>
          <cell r="F1485" t="str">
            <v>ER_2372 - Sweetwater 115kV Sub-Move Substation</v>
          </cell>
          <cell r="G1485" t="str">
            <v>Regular Capital - Pre Business Case</v>
          </cell>
          <cell r="H1485" t="str">
            <v>No Subfunction</v>
          </cell>
          <cell r="I1485" t="str">
            <v>No Function</v>
          </cell>
          <cell r="J1485" t="str">
            <v>No Driver</v>
          </cell>
          <cell r="K1485" t="str">
            <v>SRV_ED</v>
          </cell>
          <cell r="L1485" t="str">
            <v>JUR_ID</v>
          </cell>
          <cell r="M1485" t="str">
            <v>Elec Distribution 360-373</v>
          </cell>
          <cell r="N1485" t="str">
            <v>False</v>
          </cell>
          <cell r="O1485" t="str">
            <v>Inactive</v>
          </cell>
          <cell r="P1485" t="str">
            <v>ORG_M08</v>
          </cell>
        </row>
        <row r="1486">
          <cell r="A1486" t="str">
            <v>BI_LS551</v>
          </cell>
          <cell r="B1486" t="str">
            <v>LS551</v>
          </cell>
          <cell r="C1486" t="str">
            <v>BI_LS551 - Sweetwater 115kV Sub-Move Substation</v>
          </cell>
          <cell r="D1486" t="str">
            <v>ER_2372</v>
          </cell>
          <cell r="E1486" t="str">
            <v>2372</v>
          </cell>
          <cell r="F1486" t="str">
            <v>ER_2372 - Sweetwater 115kV Sub-Move Substation</v>
          </cell>
          <cell r="G1486" t="str">
            <v>Regular Capital - Pre Business Case</v>
          </cell>
          <cell r="H1486" t="str">
            <v>No Subfunction</v>
          </cell>
          <cell r="I1486" t="str">
            <v>No Function</v>
          </cell>
          <cell r="J1486" t="str">
            <v>No Driver</v>
          </cell>
          <cell r="K1486" t="str">
            <v>SRV_ED</v>
          </cell>
          <cell r="L1486" t="str">
            <v>JUR_ID</v>
          </cell>
          <cell r="M1486" t="str">
            <v>Elec Distribution 360-373</v>
          </cell>
          <cell r="N1486" t="str">
            <v>True</v>
          </cell>
          <cell r="O1486" t="str">
            <v>Inactive</v>
          </cell>
          <cell r="P1486" t="str">
            <v>ORG_F08</v>
          </cell>
        </row>
        <row r="1487">
          <cell r="A1487" t="str">
            <v>BI_LS600</v>
          </cell>
          <cell r="B1487" t="str">
            <v>LS600</v>
          </cell>
          <cell r="C1487" t="str">
            <v>BI_LS600 - Jaype - Remove and Salvage</v>
          </cell>
          <cell r="D1487" t="str">
            <v>ER_2204</v>
          </cell>
          <cell r="E1487" t="str">
            <v>2204</v>
          </cell>
          <cell r="F1487" t="str">
            <v>ER_2204 - Substation Rebuilds</v>
          </cell>
          <cell r="G1487" t="str">
            <v>Substation - Station Rebuilds Program</v>
          </cell>
          <cell r="H1487" t="str">
            <v>T&amp;D Engineering</v>
          </cell>
          <cell r="I1487" t="str">
            <v>T&amp;D</v>
          </cell>
          <cell r="J1487" t="str">
            <v>Asset Condition</v>
          </cell>
          <cell r="K1487" t="str">
            <v>SRV_ED</v>
          </cell>
          <cell r="L1487" t="str">
            <v>JUR_AN</v>
          </cell>
          <cell r="M1487" t="str">
            <v>Elec Distribution 360-373</v>
          </cell>
          <cell r="N1487" t="str">
            <v>True</v>
          </cell>
          <cell r="O1487" t="str">
            <v>Inactive</v>
          </cell>
          <cell r="P1487" t="str">
            <v>ORG_M08</v>
          </cell>
        </row>
        <row r="1488">
          <cell r="A1488" t="str">
            <v>BI_LS611</v>
          </cell>
          <cell r="B1488" t="str">
            <v>LS611</v>
          </cell>
          <cell r="C1488" t="str">
            <v>BI_LS611 - Nez Perce 115kV Sw Sta-Property</v>
          </cell>
          <cell r="D1488" t="str">
            <v>ER_2318</v>
          </cell>
          <cell r="E1488" t="str">
            <v>2318</v>
          </cell>
          <cell r="F1488" t="str">
            <v>ER_2318 - Nez Perce / Grangeville Capacitor Banks</v>
          </cell>
          <cell r="G1488" t="str">
            <v>Regular Capital - Pre Business Case</v>
          </cell>
          <cell r="H1488" t="str">
            <v>No Subfunction</v>
          </cell>
          <cell r="I1488" t="str">
            <v>No Function</v>
          </cell>
          <cell r="J1488" t="str">
            <v>No Driver</v>
          </cell>
          <cell r="K1488" t="str">
            <v>SRV_ED</v>
          </cell>
          <cell r="L1488" t="str">
            <v>JUR_ID</v>
          </cell>
          <cell r="M1488" t="str">
            <v>Elec Transmission 350-359</v>
          </cell>
          <cell r="N1488" t="str">
            <v>True</v>
          </cell>
          <cell r="O1488" t="str">
            <v>Inactive</v>
          </cell>
          <cell r="P1488" t="str">
            <v>ORG_M08</v>
          </cell>
        </row>
        <row r="1489">
          <cell r="A1489" t="str">
            <v>BI_LS635</v>
          </cell>
          <cell r="B1489" t="str">
            <v>LS635</v>
          </cell>
          <cell r="C1489" t="str">
            <v>BI_LS635 - Lolo 230kV Sub-Rebuild 230kV</v>
          </cell>
          <cell r="D1489" t="str">
            <v>ER_2360</v>
          </cell>
          <cell r="E1489" t="str">
            <v>2360</v>
          </cell>
          <cell r="F1489" t="str">
            <v>ER_2360 - Lolo 230 - Rebuild 230 kV Yard</v>
          </cell>
          <cell r="G1489" t="str">
            <v>Regular Capital - Pre Business Case</v>
          </cell>
          <cell r="H1489" t="str">
            <v>No Subfunction</v>
          </cell>
          <cell r="I1489" t="str">
            <v>No Function</v>
          </cell>
          <cell r="J1489" t="str">
            <v>No Driver</v>
          </cell>
          <cell r="K1489" t="str">
            <v>SRV_ED</v>
          </cell>
          <cell r="L1489" t="str">
            <v>JUR_ID</v>
          </cell>
          <cell r="M1489" t="str">
            <v>Elec Transmission 350-359</v>
          </cell>
          <cell r="N1489" t="str">
            <v>True</v>
          </cell>
          <cell r="O1489" t="str">
            <v>Inactive</v>
          </cell>
          <cell r="P1489" t="str">
            <v>ORG_F08</v>
          </cell>
        </row>
        <row r="1490">
          <cell r="A1490" t="str">
            <v>BI_LS662</v>
          </cell>
          <cell r="B1490" t="str">
            <v>LS662</v>
          </cell>
          <cell r="C1490" t="str">
            <v>BI_LS662 - Sweetwater 115kV Sub-Retire &amp; Salvage</v>
          </cell>
          <cell r="D1490" t="str">
            <v>ER_2372</v>
          </cell>
          <cell r="E1490" t="str">
            <v>2372</v>
          </cell>
          <cell r="F1490" t="str">
            <v>ER_2372 - Sweetwater 115kV Sub-Move Substation</v>
          </cell>
          <cell r="G1490" t="str">
            <v>Regular Capital - Pre Business Case</v>
          </cell>
          <cell r="H1490" t="str">
            <v>No Subfunction</v>
          </cell>
          <cell r="I1490" t="str">
            <v>No Function</v>
          </cell>
          <cell r="J1490" t="str">
            <v>No Driver</v>
          </cell>
          <cell r="K1490" t="str">
            <v>SRV_ED</v>
          </cell>
          <cell r="L1490" t="str">
            <v>JUR_ID</v>
          </cell>
          <cell r="M1490" t="str">
            <v>Elec Distribution 360-373</v>
          </cell>
          <cell r="N1490" t="str">
            <v>False</v>
          </cell>
          <cell r="O1490" t="str">
            <v>Inactive</v>
          </cell>
          <cell r="P1490" t="str">
            <v>ORG_M08</v>
          </cell>
        </row>
        <row r="1491">
          <cell r="A1491" t="str">
            <v>BI_LS677</v>
          </cell>
          <cell r="B1491" t="str">
            <v>LS677</v>
          </cell>
          <cell r="C1491" t="str">
            <v>BI_LS677 - Orofino Sub-Add Metering</v>
          </cell>
          <cell r="D1491" t="str">
            <v>ER_2428</v>
          </cell>
          <cell r="E1491" t="str">
            <v>2428</v>
          </cell>
          <cell r="F1491" t="str">
            <v>ER_2428 - Orofino Sub-Add Metering</v>
          </cell>
          <cell r="G1491" t="str">
            <v>Regular Capital - Pre Business Case</v>
          </cell>
          <cell r="H1491" t="str">
            <v>No Subfunction</v>
          </cell>
          <cell r="I1491" t="str">
            <v>No Function</v>
          </cell>
          <cell r="J1491" t="str">
            <v>No Driver</v>
          </cell>
          <cell r="K1491" t="str">
            <v>SRV_ED</v>
          </cell>
          <cell r="L1491" t="str">
            <v>JUR_ID</v>
          </cell>
          <cell r="M1491" t="str">
            <v>Elec Transmission 350-359</v>
          </cell>
          <cell r="N1491" t="str">
            <v>True</v>
          </cell>
          <cell r="O1491" t="str">
            <v>Inactive</v>
          </cell>
          <cell r="P1491" t="str">
            <v>ORG_M08</v>
          </cell>
        </row>
        <row r="1492">
          <cell r="A1492" t="str">
            <v>BI_LS678</v>
          </cell>
          <cell r="B1492" t="str">
            <v>LS678</v>
          </cell>
          <cell r="C1492" t="str">
            <v>BI_LS678 - Holbrook 115 Sub - Install Landscaping</v>
          </cell>
          <cell r="D1492" t="str">
            <v>ER_2272</v>
          </cell>
          <cell r="E1492" t="str">
            <v>2272</v>
          </cell>
          <cell r="F1492" t="str">
            <v>ER_2272 - Holbrook-Install Landscaping</v>
          </cell>
          <cell r="G1492" t="str">
            <v>Regular Capital - Pre Business Case</v>
          </cell>
          <cell r="H1492" t="str">
            <v>No Subfunction</v>
          </cell>
          <cell r="I1492" t="str">
            <v>No Function</v>
          </cell>
          <cell r="J1492" t="str">
            <v>No Driver</v>
          </cell>
          <cell r="K1492" t="str">
            <v>SRV_ED</v>
          </cell>
          <cell r="L1492" t="str">
            <v>JUR_ID</v>
          </cell>
          <cell r="M1492" t="str">
            <v>Elec Distribution 360-373</v>
          </cell>
          <cell r="N1492" t="str">
            <v>True</v>
          </cell>
          <cell r="O1492" t="str">
            <v>Inactive</v>
          </cell>
          <cell r="P1492" t="str">
            <v>ORG_F08</v>
          </cell>
        </row>
        <row r="1493">
          <cell r="A1493" t="str">
            <v>BI_LS709</v>
          </cell>
          <cell r="B1493" t="str">
            <v>LS709</v>
          </cell>
          <cell r="C1493" t="str">
            <v>BI_LS709 - NezPerce 115kV Sub-Rebld&amp;Add 15MVAR Caps</v>
          </cell>
          <cell r="D1493" t="str">
            <v>ER_2318</v>
          </cell>
          <cell r="E1493" t="str">
            <v>2318</v>
          </cell>
          <cell r="F1493" t="str">
            <v>ER_2318 - Nez Perce / Grangeville Capacitor Banks</v>
          </cell>
          <cell r="G1493" t="str">
            <v>Regular Capital - Pre Business Case</v>
          </cell>
          <cell r="H1493" t="str">
            <v>No Subfunction</v>
          </cell>
          <cell r="I1493" t="str">
            <v>No Function</v>
          </cell>
          <cell r="J1493" t="str">
            <v>No Driver</v>
          </cell>
          <cell r="K1493" t="str">
            <v>SRV_ED</v>
          </cell>
          <cell r="L1493" t="str">
            <v>JUR_ID</v>
          </cell>
          <cell r="M1493" t="str">
            <v>Elec Transmission 350-359</v>
          </cell>
          <cell r="N1493" t="str">
            <v>True</v>
          </cell>
          <cell r="O1493" t="str">
            <v>Inactive</v>
          </cell>
          <cell r="P1493" t="str">
            <v>ORG_M08</v>
          </cell>
        </row>
        <row r="1494">
          <cell r="A1494" t="str">
            <v>BI_LS713</v>
          </cell>
          <cell r="B1494" t="str">
            <v>LS713</v>
          </cell>
          <cell r="C1494" t="str">
            <v>BI_LS713 - Dry Creek Sub-Talbot Line</v>
          </cell>
          <cell r="D1494" t="str">
            <v>ER_2070</v>
          </cell>
          <cell r="E1494" t="str">
            <v>2070</v>
          </cell>
          <cell r="F1494" t="str">
            <v>ER_2070 - Trans/Dist/Sub Reimbursable Projects</v>
          </cell>
          <cell r="G1494" t="str">
            <v>T&amp;D Reimbursable</v>
          </cell>
          <cell r="H1494" t="str">
            <v>T&amp;D Engineering</v>
          </cell>
          <cell r="I1494" t="str">
            <v>T&amp;D</v>
          </cell>
          <cell r="J1494" t="str">
            <v>Customer Requested</v>
          </cell>
          <cell r="K1494" t="str">
            <v>SRV_ED</v>
          </cell>
          <cell r="L1494" t="str">
            <v>JUR_AN</v>
          </cell>
          <cell r="M1494" t="str">
            <v>Elec Transmission 350-359</v>
          </cell>
          <cell r="N1494" t="str">
            <v>False</v>
          </cell>
          <cell r="O1494" t="str">
            <v>Inactive</v>
          </cell>
          <cell r="P1494" t="str">
            <v>ORG_M08</v>
          </cell>
        </row>
        <row r="1495">
          <cell r="A1495" t="str">
            <v>BI_LS801</v>
          </cell>
          <cell r="B1495" t="str">
            <v>LS801</v>
          </cell>
          <cell r="C1495" t="str">
            <v>BI_LS801 - Hatwai-Lolo #2 Tx Line Hatwai Station Work</v>
          </cell>
          <cell r="D1495" t="str">
            <v>ER_2578</v>
          </cell>
          <cell r="E1495" t="str">
            <v>2578</v>
          </cell>
          <cell r="F1495" t="str">
            <v>ER_2578 - Hatwai-Lolo #2 230kV Tx Line - New Construction</v>
          </cell>
          <cell r="G1495" t="str">
            <v>Transmission - Performance &amp; Capacity</v>
          </cell>
          <cell r="H1495" t="str">
            <v>T&amp;D Engineering</v>
          </cell>
          <cell r="I1495" t="str">
            <v>T&amp;D</v>
          </cell>
          <cell r="J1495" t="str">
            <v>Performance &amp; Capacity</v>
          </cell>
          <cell r="K1495" t="str">
            <v>SRV_ED</v>
          </cell>
          <cell r="L1495" t="str">
            <v>JUR_AN</v>
          </cell>
          <cell r="M1495" t="str">
            <v>Elec Transmission 350-359</v>
          </cell>
          <cell r="N1495" t="str">
            <v>True</v>
          </cell>
          <cell r="O1495" t="str">
            <v>Active</v>
          </cell>
          <cell r="P1495" t="str">
            <v>ORG_M08</v>
          </cell>
        </row>
        <row r="1496">
          <cell r="A1496" t="str">
            <v>BI_LS802</v>
          </cell>
          <cell r="B1496" t="str">
            <v>LS802</v>
          </cell>
          <cell r="C1496" t="str">
            <v>BI_LS802 - Hatwai-Lolo #2 Transmission Line Lolo Station Work</v>
          </cell>
          <cell r="D1496" t="str">
            <v>ER_2578</v>
          </cell>
          <cell r="E1496" t="str">
            <v>2578</v>
          </cell>
          <cell r="F1496" t="str">
            <v>ER_2578 - Hatwai-Lolo #2 230kV Tx Line - New Construction</v>
          </cell>
          <cell r="G1496" t="str">
            <v>Transmission - Performance &amp; Capacity</v>
          </cell>
          <cell r="H1496" t="str">
            <v>T&amp;D Engineering</v>
          </cell>
          <cell r="I1496" t="str">
            <v>T&amp;D</v>
          </cell>
          <cell r="J1496" t="str">
            <v>Performance &amp; Capacity</v>
          </cell>
          <cell r="K1496" t="str">
            <v>SRV_ED</v>
          </cell>
          <cell r="L1496" t="str">
            <v>JUR_AN</v>
          </cell>
          <cell r="M1496" t="str">
            <v>Elec Transmission 350-359</v>
          </cell>
          <cell r="N1496" t="str">
            <v>True</v>
          </cell>
          <cell r="O1496" t="str">
            <v>Active</v>
          </cell>
          <cell r="P1496" t="str">
            <v>ORG_M08</v>
          </cell>
        </row>
        <row r="1497">
          <cell r="A1497" t="str">
            <v>BI_LS803</v>
          </cell>
          <cell r="B1497" t="str">
            <v>LS803</v>
          </cell>
          <cell r="C1497" t="str">
            <v>BI_LS803 - Kooskia Substation - Rebuild (Substation)</v>
          </cell>
          <cell r="D1497" t="str">
            <v>ER_2204</v>
          </cell>
          <cell r="E1497" t="str">
            <v>2204</v>
          </cell>
          <cell r="F1497" t="str">
            <v>ER_2204 - Substation Rebuilds</v>
          </cell>
          <cell r="G1497" t="str">
            <v>Substation - Station Rebuilds Program</v>
          </cell>
          <cell r="H1497" t="str">
            <v>T&amp;D Engineering</v>
          </cell>
          <cell r="I1497" t="str">
            <v>T&amp;D</v>
          </cell>
          <cell r="J1497" t="str">
            <v>Asset Condition</v>
          </cell>
          <cell r="K1497" t="str">
            <v>SRV_ED</v>
          </cell>
          <cell r="L1497" t="str">
            <v>JUR_AN</v>
          </cell>
          <cell r="M1497" t="str">
            <v>Elec Distribution 360-373</v>
          </cell>
          <cell r="N1497" t="str">
            <v>True</v>
          </cell>
          <cell r="O1497" t="str">
            <v>Active</v>
          </cell>
          <cell r="P1497" t="str">
            <v>ORG_M08</v>
          </cell>
        </row>
        <row r="1498">
          <cell r="A1498" t="str">
            <v>BI_LS804</v>
          </cell>
          <cell r="B1498" t="str">
            <v>LS804</v>
          </cell>
          <cell r="C1498" t="str">
            <v>BI_LS804 - Lolo Substation - Replace 230/115 Auto #1</v>
          </cell>
          <cell r="D1498" t="str">
            <v>ER_2204</v>
          </cell>
          <cell r="E1498" t="str">
            <v>2204</v>
          </cell>
          <cell r="F1498" t="str">
            <v>ER_2204 - Substation Rebuilds</v>
          </cell>
          <cell r="G1498" t="str">
            <v>Substation - Station Rebuilds Program</v>
          </cell>
          <cell r="H1498" t="str">
            <v>T&amp;D Engineering</v>
          </cell>
          <cell r="I1498" t="str">
            <v>T&amp;D</v>
          </cell>
          <cell r="J1498" t="str">
            <v>Asset Condition</v>
          </cell>
          <cell r="K1498" t="str">
            <v>SRV_ED</v>
          </cell>
          <cell r="L1498" t="str">
            <v>JUR_AN</v>
          </cell>
          <cell r="M1498" t="str">
            <v>Elec Distribution 360-373</v>
          </cell>
          <cell r="N1498" t="str">
            <v>True</v>
          </cell>
          <cell r="O1498" t="str">
            <v>Active</v>
          </cell>
          <cell r="P1498" t="str">
            <v>ORG_M08</v>
          </cell>
        </row>
        <row r="1499">
          <cell r="A1499" t="str">
            <v>BI_LS805</v>
          </cell>
          <cell r="B1499" t="str">
            <v>LS805</v>
          </cell>
          <cell r="C1499" t="str">
            <v>BI_LS805 - Bryden Canyon 115kV Sub (Replace Sub Equipment)</v>
          </cell>
          <cell r="D1499" t="str">
            <v>ER_2204</v>
          </cell>
          <cell r="E1499" t="str">
            <v>2204</v>
          </cell>
          <cell r="F1499" t="str">
            <v>ER_2204 - Substation Rebuilds</v>
          </cell>
          <cell r="G1499" t="str">
            <v>Substation - Station Rebuilds Program</v>
          </cell>
          <cell r="H1499" t="str">
            <v>T&amp;D Engineering</v>
          </cell>
          <cell r="I1499" t="str">
            <v>T&amp;D</v>
          </cell>
          <cell r="J1499" t="str">
            <v>Asset Condition</v>
          </cell>
          <cell r="K1499" t="str">
            <v>SRV_ED</v>
          </cell>
          <cell r="L1499" t="str">
            <v>JUR_ID</v>
          </cell>
          <cell r="M1499" t="str">
            <v>Elec Distribution 360-373</v>
          </cell>
          <cell r="N1499" t="str">
            <v>True</v>
          </cell>
          <cell r="O1499" t="str">
            <v>Active</v>
          </cell>
          <cell r="P1499" t="str">
            <v>ORG_M08</v>
          </cell>
        </row>
        <row r="1500">
          <cell r="A1500" t="str">
            <v>BI_LS806</v>
          </cell>
          <cell r="B1500" t="str">
            <v>LS806</v>
          </cell>
          <cell r="C1500" t="str">
            <v>BI_LS806 - Dry Gulch 115kV Sub- Brownfield (Substation)</v>
          </cell>
          <cell r="D1500" t="str">
            <v>ER_2204</v>
          </cell>
          <cell r="E1500" t="str">
            <v>2204</v>
          </cell>
          <cell r="F1500" t="str">
            <v>ER_2204 - Substation Rebuilds</v>
          </cell>
          <cell r="G1500" t="str">
            <v>Substation - Station Rebuilds Program</v>
          </cell>
          <cell r="H1500" t="str">
            <v>T&amp;D Engineering</v>
          </cell>
          <cell r="I1500" t="str">
            <v>T&amp;D</v>
          </cell>
          <cell r="J1500" t="str">
            <v>Asset Condition</v>
          </cell>
          <cell r="K1500" t="str">
            <v>SRV_ED</v>
          </cell>
          <cell r="L1500" t="str">
            <v>JUR_AN</v>
          </cell>
          <cell r="M1500" t="str">
            <v>Elec Distribution 360-373</v>
          </cell>
          <cell r="N1500" t="str">
            <v>True</v>
          </cell>
          <cell r="O1500" t="str">
            <v>Active</v>
          </cell>
          <cell r="P1500" t="str">
            <v>ORG_M08</v>
          </cell>
        </row>
        <row r="1501">
          <cell r="A1501" t="str">
            <v>BI_LS900</v>
          </cell>
          <cell r="B1501" t="str">
            <v>LS900</v>
          </cell>
          <cell r="C1501" t="str">
            <v>BI_LS900 - Lewiston Orchards Ind Dev (LOID) Sub - New (Sub)</v>
          </cell>
          <cell r="D1501" t="str">
            <v>ER_2274</v>
          </cell>
          <cell r="E1501" t="str">
            <v>2274</v>
          </cell>
          <cell r="F1501" t="str">
            <v>ER_2274 - New Substations</v>
          </cell>
          <cell r="G1501" t="str">
            <v>Substation - New Distribution Station Capacity Program</v>
          </cell>
          <cell r="H1501" t="str">
            <v>T&amp;D Engineering</v>
          </cell>
          <cell r="I1501" t="str">
            <v>T&amp;D</v>
          </cell>
          <cell r="J1501" t="str">
            <v>Performance &amp; Capacity</v>
          </cell>
          <cell r="K1501" t="str">
            <v>SRV_ED</v>
          </cell>
          <cell r="L1501" t="str">
            <v>JUR_AN</v>
          </cell>
          <cell r="M1501" t="str">
            <v>Elec Transmission 350-359</v>
          </cell>
          <cell r="N1501" t="str">
            <v>True</v>
          </cell>
          <cell r="O1501" t="str">
            <v>Active</v>
          </cell>
          <cell r="P1501" t="str">
            <v>ORG_M08</v>
          </cell>
        </row>
        <row r="1502">
          <cell r="A1502" t="str">
            <v>BI_LS901</v>
          </cell>
          <cell r="B1502" t="str">
            <v>LS901</v>
          </cell>
          <cell r="C1502" t="str">
            <v>BI_LS901 - Lolo Substation - Replace 230/115 Auto #2</v>
          </cell>
          <cell r="D1502" t="str">
            <v>ER_2204</v>
          </cell>
          <cell r="E1502" t="str">
            <v>2204</v>
          </cell>
          <cell r="F1502" t="str">
            <v>ER_2204 - Substation Rebuilds</v>
          </cell>
          <cell r="G1502" t="str">
            <v>Substation - Station Rebuilds Program</v>
          </cell>
          <cell r="H1502" t="str">
            <v>T&amp;D Engineering</v>
          </cell>
          <cell r="I1502" t="str">
            <v>T&amp;D</v>
          </cell>
          <cell r="J1502" t="str">
            <v>Asset Condition</v>
          </cell>
          <cell r="K1502" t="str">
            <v>SRV_ED</v>
          </cell>
          <cell r="L1502" t="str">
            <v>JUR_AN</v>
          </cell>
          <cell r="M1502" t="str">
            <v>Elec Distribution 360-373</v>
          </cell>
          <cell r="N1502" t="str">
            <v>True</v>
          </cell>
          <cell r="O1502" t="str">
            <v>Active</v>
          </cell>
          <cell r="P1502" t="str">
            <v>ORG_M08</v>
          </cell>
        </row>
        <row r="1503">
          <cell r="A1503" t="str">
            <v>BI_LS902</v>
          </cell>
          <cell r="B1503" t="str">
            <v>LS902</v>
          </cell>
          <cell r="C1503" t="str">
            <v>BI_LS902 - Clearwater 115kV Sub Rebuild (Sub)</v>
          </cell>
          <cell r="D1503" t="str">
            <v>ER_2204</v>
          </cell>
          <cell r="E1503" t="str">
            <v>2204</v>
          </cell>
          <cell r="F1503" t="str">
            <v>ER_2204 - Substation Rebuilds</v>
          </cell>
          <cell r="G1503" t="str">
            <v>Substation - Station Rebuilds Program</v>
          </cell>
          <cell r="H1503" t="str">
            <v>T&amp;D Engineering</v>
          </cell>
          <cell r="I1503" t="str">
            <v>T&amp;D</v>
          </cell>
          <cell r="J1503" t="str">
            <v>Asset Condition</v>
          </cell>
          <cell r="K1503" t="str">
            <v>SRV_ED</v>
          </cell>
          <cell r="L1503" t="str">
            <v>JUR_WA</v>
          </cell>
          <cell r="M1503" t="str">
            <v>Elec Distribution 360-373</v>
          </cell>
          <cell r="N1503" t="str">
            <v>True</v>
          </cell>
          <cell r="O1503" t="str">
            <v>Active</v>
          </cell>
          <cell r="P1503" t="str">
            <v>ORG_M08</v>
          </cell>
        </row>
        <row r="1504">
          <cell r="A1504" t="str">
            <v>BI_LS903</v>
          </cell>
          <cell r="B1504" t="str">
            <v>LS903</v>
          </cell>
          <cell r="C1504" t="str">
            <v>BI_LS903 - Clearwater 115kV Sub SCADA (Sub)</v>
          </cell>
          <cell r="D1504" t="str">
            <v>ER_2606</v>
          </cell>
          <cell r="E1504" t="str">
            <v>2606</v>
          </cell>
          <cell r="F1504" t="str">
            <v>ER_2606 - SCADA to all Substations</v>
          </cell>
          <cell r="G1504" t="str">
            <v>Substation - New Distribution Station Capacity Program</v>
          </cell>
          <cell r="H1504" t="str">
            <v>T&amp;D Engineering</v>
          </cell>
          <cell r="I1504" t="str">
            <v>T&amp;D</v>
          </cell>
          <cell r="J1504" t="str">
            <v>Performance &amp; Capacity</v>
          </cell>
          <cell r="K1504" t="str">
            <v>SRV_ED</v>
          </cell>
          <cell r="L1504" t="str">
            <v>JUR_ID</v>
          </cell>
          <cell r="M1504" t="str">
            <v>Elec Distribution 360-373</v>
          </cell>
          <cell r="N1504" t="str">
            <v>True</v>
          </cell>
          <cell r="O1504" t="str">
            <v>Active</v>
          </cell>
          <cell r="P1504" t="str">
            <v>ORG_M08</v>
          </cell>
        </row>
        <row r="1505">
          <cell r="A1505" t="str">
            <v>BI_LS904</v>
          </cell>
          <cell r="B1505" t="str">
            <v>LS904</v>
          </cell>
          <cell r="C1505" t="str">
            <v>BI_LS904 - North Lewiston PRC-002 (Substation Integration)</v>
          </cell>
          <cell r="D1505" t="str">
            <v>ER_2608</v>
          </cell>
          <cell r="E1505" t="str">
            <v>2608</v>
          </cell>
          <cell r="F1505" t="str">
            <v>ER_2608 - Protection System Upgrades for PRC-002</v>
          </cell>
          <cell r="G1505" t="str">
            <v>Protection System Upgrade for PRC-002</v>
          </cell>
          <cell r="H1505" t="str">
            <v>T&amp;D Engineering</v>
          </cell>
          <cell r="I1505" t="str">
            <v>T&amp;D</v>
          </cell>
          <cell r="J1505" t="str">
            <v>Mandatory &amp; Compliance</v>
          </cell>
          <cell r="K1505" t="str">
            <v>SRV_ED</v>
          </cell>
          <cell r="L1505" t="str">
            <v>JUR_AN</v>
          </cell>
          <cell r="M1505" t="str">
            <v>Elec Transmission 350-359</v>
          </cell>
          <cell r="N1505" t="str">
            <v>True</v>
          </cell>
          <cell r="O1505" t="str">
            <v>Active</v>
          </cell>
          <cell r="P1505" t="str">
            <v>ORG_M08</v>
          </cell>
        </row>
        <row r="1506">
          <cell r="A1506" t="str">
            <v>BI_LT002</v>
          </cell>
          <cell r="B1506" t="str">
            <v>LT002</v>
          </cell>
          <cell r="C1506" t="str">
            <v>BI_LT002 - Hatwai - Lolo 230 Casino Relocate</v>
          </cell>
          <cell r="D1506" t="str">
            <v>ER_2070</v>
          </cell>
          <cell r="E1506" t="str">
            <v>2070</v>
          </cell>
          <cell r="F1506" t="str">
            <v>ER_2070 - Trans/Dist/Sub Reimbursable Projects</v>
          </cell>
          <cell r="G1506" t="str">
            <v>T&amp;D Reimbursable</v>
          </cell>
          <cell r="H1506" t="str">
            <v>T&amp;D Engineering</v>
          </cell>
          <cell r="I1506" t="str">
            <v>T&amp;D</v>
          </cell>
          <cell r="J1506" t="str">
            <v>Customer Requested</v>
          </cell>
          <cell r="K1506" t="str">
            <v>SRV_ED</v>
          </cell>
          <cell r="L1506" t="str">
            <v>JUR_AN</v>
          </cell>
          <cell r="M1506" t="str">
            <v>Elec Transmission 350-359</v>
          </cell>
          <cell r="N1506" t="str">
            <v>False</v>
          </cell>
          <cell r="O1506" t="str">
            <v>Active</v>
          </cell>
          <cell r="P1506" t="str">
            <v>ORG_L08</v>
          </cell>
        </row>
        <row r="1507">
          <cell r="A1507" t="str">
            <v>BI_LT003</v>
          </cell>
          <cell r="B1507" t="str">
            <v>LT003</v>
          </cell>
          <cell r="C1507" t="str">
            <v>BI_LT003 - Hatwai - North Lewiston 230kV Re-Insulate</v>
          </cell>
          <cell r="D1507" t="str">
            <v>ER_2537</v>
          </cell>
          <cell r="E1507" t="str">
            <v>2537</v>
          </cell>
          <cell r="F1507" t="str">
            <v>ER_2537 - Hatwai - North Lewiston 230kV Re-Insulate</v>
          </cell>
          <cell r="G1507" t="str">
            <v>Regular Capital - Pre Business Case</v>
          </cell>
          <cell r="H1507" t="str">
            <v>No Subfunction</v>
          </cell>
          <cell r="I1507" t="str">
            <v>No Function</v>
          </cell>
          <cell r="J1507" t="str">
            <v>No Driver</v>
          </cell>
          <cell r="K1507" t="str">
            <v>SRV_ED</v>
          </cell>
          <cell r="L1507" t="str">
            <v>JUR_AN</v>
          </cell>
          <cell r="M1507" t="str">
            <v>Elec Transmission 350-359</v>
          </cell>
          <cell r="N1507" t="str">
            <v>True</v>
          </cell>
          <cell r="O1507" t="str">
            <v>Inactive</v>
          </cell>
          <cell r="P1507" t="str">
            <v>ORG_L08</v>
          </cell>
        </row>
        <row r="1508">
          <cell r="A1508" t="str">
            <v>BI_LT004</v>
          </cell>
          <cell r="B1508" t="str">
            <v>LT004</v>
          </cell>
          <cell r="C1508" t="str">
            <v>BI_LT004 - Clarkston Heights - Transmission Integration</v>
          </cell>
          <cell r="D1508" t="str">
            <v>ER_2274</v>
          </cell>
          <cell r="E1508" t="str">
            <v>2274</v>
          </cell>
          <cell r="F1508" t="str">
            <v>ER_2274 - New Substations</v>
          </cell>
          <cell r="G1508" t="str">
            <v>Substation - New Distribution Station Capacity Program</v>
          </cell>
          <cell r="H1508" t="str">
            <v>T&amp;D Engineering</v>
          </cell>
          <cell r="I1508" t="str">
            <v>T&amp;D</v>
          </cell>
          <cell r="J1508" t="str">
            <v>Performance &amp; Capacity</v>
          </cell>
          <cell r="K1508" t="str">
            <v>SRV_ED</v>
          </cell>
          <cell r="L1508" t="str">
            <v>JUR_AN</v>
          </cell>
          <cell r="M1508" t="str">
            <v>Elec Transmission 350-359</v>
          </cell>
          <cell r="N1508" t="str">
            <v>True</v>
          </cell>
          <cell r="O1508" t="str">
            <v>Active</v>
          </cell>
          <cell r="P1508" t="str">
            <v>ORG_L08</v>
          </cell>
        </row>
        <row r="1509">
          <cell r="A1509" t="str">
            <v>BI_LT100</v>
          </cell>
          <cell r="B1509" t="str">
            <v>LT100</v>
          </cell>
          <cell r="C1509" t="str">
            <v>BI_LT100 - Pound Ln Sub-Upgrade to (2) 30MVA Line-ups (Trans)</v>
          </cell>
          <cell r="D1509" t="str">
            <v>ER_2204</v>
          </cell>
          <cell r="E1509" t="str">
            <v>2204</v>
          </cell>
          <cell r="F1509" t="str">
            <v>ER_2204 - Substation Rebuilds</v>
          </cell>
          <cell r="G1509" t="str">
            <v>Substation - Station Rebuilds Program</v>
          </cell>
          <cell r="H1509" t="str">
            <v>T&amp;D Engineering</v>
          </cell>
          <cell r="I1509" t="str">
            <v>T&amp;D</v>
          </cell>
          <cell r="J1509" t="str">
            <v>Asset Condition</v>
          </cell>
          <cell r="K1509" t="str">
            <v>SRV_ED</v>
          </cell>
          <cell r="L1509" t="str">
            <v>JUR_AN</v>
          </cell>
          <cell r="M1509" t="str">
            <v>Elec Distribution 360-373</v>
          </cell>
          <cell r="N1509" t="str">
            <v>True</v>
          </cell>
          <cell r="O1509" t="str">
            <v>Active</v>
          </cell>
          <cell r="P1509" t="str">
            <v>ORG_L08</v>
          </cell>
        </row>
        <row r="1510">
          <cell r="A1510" t="str">
            <v>BI_LT120</v>
          </cell>
          <cell r="B1510" t="str">
            <v>LT120</v>
          </cell>
          <cell r="C1510" t="str">
            <v>BI_LT120 - Hatwai-N Lew 230 Recond</v>
          </cell>
          <cell r="D1510" t="str">
            <v>ER_2456</v>
          </cell>
          <cell r="E1510" t="str">
            <v>2456</v>
          </cell>
          <cell r="F1510" t="str">
            <v>ER_2456 - Hatwai-N Lew 230 Recond</v>
          </cell>
          <cell r="G1510" t="str">
            <v>Regular Capital - Pre Business Case</v>
          </cell>
          <cell r="H1510" t="str">
            <v>No Subfunction</v>
          </cell>
          <cell r="I1510" t="str">
            <v>No Function</v>
          </cell>
          <cell r="J1510" t="str">
            <v>No Driver</v>
          </cell>
          <cell r="K1510" t="str">
            <v>SRV_ED</v>
          </cell>
          <cell r="L1510" t="str">
            <v>JUR_ID</v>
          </cell>
          <cell r="M1510" t="str">
            <v>Elec Transmission 350-359</v>
          </cell>
          <cell r="N1510" t="str">
            <v>True</v>
          </cell>
          <cell r="O1510" t="str">
            <v>Inactive</v>
          </cell>
          <cell r="P1510" t="str">
            <v>ORG_L08</v>
          </cell>
        </row>
        <row r="1511">
          <cell r="A1511" t="str">
            <v>BI_LT200</v>
          </cell>
          <cell r="B1511" t="str">
            <v>LT200</v>
          </cell>
          <cell r="C1511" t="str">
            <v>BI_LT200 - Wheatland Substation New: Transmission Integration</v>
          </cell>
          <cell r="D1511" t="str">
            <v>ER_2274</v>
          </cell>
          <cell r="E1511" t="str">
            <v>2274</v>
          </cell>
          <cell r="F1511" t="str">
            <v>ER_2274 - New Substations</v>
          </cell>
          <cell r="G1511" t="str">
            <v>Substation - New Distribution Station Capacity Program</v>
          </cell>
          <cell r="H1511" t="str">
            <v>T&amp;D Engineering</v>
          </cell>
          <cell r="I1511" t="str">
            <v>T&amp;D</v>
          </cell>
          <cell r="J1511" t="str">
            <v>Performance &amp; Capacity</v>
          </cell>
          <cell r="K1511" t="str">
            <v>SRV_ED</v>
          </cell>
          <cell r="L1511" t="str">
            <v>JUR_AN</v>
          </cell>
          <cell r="M1511" t="str">
            <v>Elec Transmission 350-359</v>
          </cell>
          <cell r="N1511" t="str">
            <v>True</v>
          </cell>
          <cell r="O1511" t="str">
            <v>Inactive</v>
          </cell>
          <cell r="P1511" t="str">
            <v>ORG_L08</v>
          </cell>
        </row>
        <row r="1512">
          <cell r="A1512" t="str">
            <v>BI_LT201</v>
          </cell>
          <cell r="B1512" t="str">
            <v>LT201</v>
          </cell>
          <cell r="C1512" t="str">
            <v>BI_LT201 - Scott Paper Substation Trans - Remove &amp; Salvage</v>
          </cell>
          <cell r="D1512" t="str">
            <v>ER_2558</v>
          </cell>
          <cell r="E1512" t="str">
            <v>2558</v>
          </cell>
          <cell r="F1512" t="str">
            <v>ER_2558 - Scott Paper Substation - Remove &amp; Salvage</v>
          </cell>
          <cell r="G1512" t="str">
            <v>Regular Capital - Pre Business Case</v>
          </cell>
          <cell r="H1512" t="str">
            <v>No Subfunction</v>
          </cell>
          <cell r="I1512" t="str">
            <v>No Function</v>
          </cell>
          <cell r="J1512" t="str">
            <v>No Driver</v>
          </cell>
          <cell r="K1512" t="str">
            <v>SRV_ED</v>
          </cell>
          <cell r="L1512" t="str">
            <v>JUR_ID</v>
          </cell>
          <cell r="M1512" t="str">
            <v>Elec Transmission 350-359</v>
          </cell>
          <cell r="N1512" t="str">
            <v>False</v>
          </cell>
          <cell r="O1512" t="str">
            <v>Inactive</v>
          </cell>
          <cell r="P1512" t="str">
            <v>ORG_M08</v>
          </cell>
        </row>
        <row r="1513">
          <cell r="A1513" t="str">
            <v>BI_LT202</v>
          </cell>
          <cell r="B1513" t="str">
            <v>LT202</v>
          </cell>
          <cell r="C1513" t="str">
            <v>BI_LT202 - Lolo-Oxbow 230kV Transmission Line LiDAR</v>
          </cell>
          <cell r="D1513" t="str">
            <v>ER_2560</v>
          </cell>
          <cell r="E1513" t="str">
            <v>2560</v>
          </cell>
          <cell r="F1513" t="str">
            <v>ER_2560 - Line Ratings Mitigation Project</v>
          </cell>
          <cell r="G1513" t="str">
            <v>Transmission - NERC High Priority Mitigation</v>
          </cell>
          <cell r="H1513" t="str">
            <v>T&amp;D Engineering</v>
          </cell>
          <cell r="I1513" t="str">
            <v>T&amp;D</v>
          </cell>
          <cell r="J1513" t="str">
            <v>Mandatory &amp; Compliance</v>
          </cell>
          <cell r="K1513" t="str">
            <v>SRV_ED</v>
          </cell>
          <cell r="L1513" t="str">
            <v>JUR_AN</v>
          </cell>
          <cell r="M1513" t="str">
            <v>Elec Transmission 350-359</v>
          </cell>
          <cell r="N1513" t="str">
            <v>True</v>
          </cell>
          <cell r="O1513" t="str">
            <v>Inactive</v>
          </cell>
          <cell r="P1513" t="str">
            <v>ORG_L08</v>
          </cell>
        </row>
        <row r="1514">
          <cell r="A1514" t="str">
            <v>BI_LT203</v>
          </cell>
          <cell r="B1514" t="str">
            <v>LT203</v>
          </cell>
          <cell r="C1514" t="str">
            <v>BI_LT203 - Clearwater-Lolo#2 115: Underbuild 10&amp; Stew Fdr</v>
          </cell>
          <cell r="D1514" t="str">
            <v>ER_2209</v>
          </cell>
          <cell r="E1514" t="str">
            <v>2209</v>
          </cell>
          <cell r="F1514" t="str">
            <v>ER_2209 - Ten-Inc Cap/Fdr Po</v>
          </cell>
          <cell r="G1514" t="str">
            <v>Regular Capital - Pre Business Case</v>
          </cell>
          <cell r="H1514" t="str">
            <v>No Subfunction</v>
          </cell>
          <cell r="I1514" t="str">
            <v>No Function</v>
          </cell>
          <cell r="J1514" t="str">
            <v>No Driver</v>
          </cell>
          <cell r="K1514" t="str">
            <v>SRV_ED</v>
          </cell>
          <cell r="L1514" t="str">
            <v>JUR_ID</v>
          </cell>
          <cell r="M1514" t="str">
            <v>Elec Distribution 360-373</v>
          </cell>
          <cell r="N1514" t="str">
            <v>True</v>
          </cell>
          <cell r="O1514" t="str">
            <v>Inactive</v>
          </cell>
          <cell r="P1514" t="str">
            <v>ORG_D53</v>
          </cell>
        </row>
        <row r="1515">
          <cell r="A1515" t="str">
            <v>BI_LT204</v>
          </cell>
          <cell r="B1515" t="str">
            <v>LT204</v>
          </cell>
          <cell r="C1515" t="str">
            <v>BI_LT204 - Replace Faulty Insulators</v>
          </cell>
          <cell r="D1515" t="str">
            <v>ER_3003</v>
          </cell>
          <cell r="E1515" t="str">
            <v>3003</v>
          </cell>
          <cell r="F1515" t="str">
            <v>ER_3003 - Gas Replace-St&amp;Hwy</v>
          </cell>
          <cell r="G1515" t="str">
            <v>Gas Replacement Street and Highway Program</v>
          </cell>
          <cell r="H1515" t="str">
            <v>Gas Subfunction</v>
          </cell>
          <cell r="I1515" t="str">
            <v>Gas</v>
          </cell>
          <cell r="J1515" t="str">
            <v>Mandatory &amp; Compliance</v>
          </cell>
          <cell r="K1515" t="str">
            <v>SRV_GD</v>
          </cell>
          <cell r="L1515" t="str">
            <v>JUR_AA</v>
          </cell>
          <cell r="M1515" t="str">
            <v>Gas Distribution 374-387</v>
          </cell>
          <cell r="N1515" t="str">
            <v>False</v>
          </cell>
          <cell r="O1515" t="str">
            <v>Inactive</v>
          </cell>
          <cell r="P1515" t="str">
            <v>ORG_D53</v>
          </cell>
        </row>
        <row r="1516">
          <cell r="A1516" t="str">
            <v>BI_LT205</v>
          </cell>
          <cell r="B1516" t="str">
            <v>LT205</v>
          </cell>
          <cell r="C1516" t="str">
            <v>BI_LT205 - Hatwai-North Lewiston 230kV Transmission Ln: LiDAR</v>
          </cell>
          <cell r="D1516" t="str">
            <v>ER_2560</v>
          </cell>
          <cell r="E1516" t="str">
            <v>2560</v>
          </cell>
          <cell r="F1516" t="str">
            <v>ER_2560 - Line Ratings Mitigation Project</v>
          </cell>
          <cell r="G1516" t="str">
            <v>Transmission - NERC High Priority Mitigation</v>
          </cell>
          <cell r="H1516" t="str">
            <v>T&amp;D Engineering</v>
          </cell>
          <cell r="I1516" t="str">
            <v>T&amp;D</v>
          </cell>
          <cell r="J1516" t="str">
            <v>Mandatory &amp; Compliance</v>
          </cell>
          <cell r="K1516" t="str">
            <v>SRV_ED</v>
          </cell>
          <cell r="L1516" t="str">
            <v>JUR_AN</v>
          </cell>
          <cell r="M1516" t="str">
            <v>Elec Transmission 350-359</v>
          </cell>
          <cell r="N1516" t="str">
            <v>True</v>
          </cell>
          <cell r="O1516" t="str">
            <v>Inactive</v>
          </cell>
          <cell r="P1516" t="str">
            <v>ORG_L08</v>
          </cell>
        </row>
        <row r="1517">
          <cell r="A1517" t="str">
            <v>BI_LT206</v>
          </cell>
          <cell r="B1517" t="str">
            <v>LT206</v>
          </cell>
          <cell r="C1517" t="str">
            <v>BI_LT206 - CLW Sub Take-Off Str Replacement</v>
          </cell>
          <cell r="D1517" t="str">
            <v>ER_2204</v>
          </cell>
          <cell r="E1517" t="str">
            <v>2204</v>
          </cell>
          <cell r="F1517" t="str">
            <v>ER_2204 - Substation Rebuilds</v>
          </cell>
          <cell r="G1517" t="str">
            <v>Substation - Station Rebuilds Program</v>
          </cell>
          <cell r="H1517" t="str">
            <v>T&amp;D Engineering</v>
          </cell>
          <cell r="I1517" t="str">
            <v>T&amp;D</v>
          </cell>
          <cell r="J1517" t="str">
            <v>Asset Condition</v>
          </cell>
          <cell r="K1517" t="str">
            <v>SRV_ED</v>
          </cell>
          <cell r="L1517" t="str">
            <v>JUR_AN</v>
          </cell>
          <cell r="M1517" t="str">
            <v>Elec Transmission 350-359</v>
          </cell>
          <cell r="N1517" t="str">
            <v>True</v>
          </cell>
          <cell r="O1517" t="str">
            <v>Active</v>
          </cell>
          <cell r="P1517" t="str">
            <v>ORG_L08</v>
          </cell>
        </row>
        <row r="1518">
          <cell r="A1518" t="str">
            <v>BI_LT300</v>
          </cell>
          <cell r="B1518" t="str">
            <v>LT300</v>
          </cell>
          <cell r="C1518" t="str">
            <v>BI_LT300 - Dry Creek 230 Kv: Integrate Transmission</v>
          </cell>
          <cell r="D1518" t="str">
            <v>ER_2102</v>
          </cell>
          <cell r="E1518" t="str">
            <v>2102</v>
          </cell>
          <cell r="F1518" t="str">
            <v>ER_2102 - Dry Creek 230 kV Substation - Construct</v>
          </cell>
          <cell r="G1518" t="str">
            <v>Regular Capital - Pre Business Case</v>
          </cell>
          <cell r="H1518" t="str">
            <v>No Subfunction</v>
          </cell>
          <cell r="I1518" t="str">
            <v>No Function</v>
          </cell>
          <cell r="J1518" t="str">
            <v>No Driver</v>
          </cell>
          <cell r="K1518" t="str">
            <v>SRV_ED</v>
          </cell>
          <cell r="L1518" t="str">
            <v>JUR_AN</v>
          </cell>
          <cell r="M1518" t="str">
            <v>Elec Transmission 350-359</v>
          </cell>
          <cell r="N1518" t="str">
            <v>True</v>
          </cell>
          <cell r="O1518" t="str">
            <v>Inactive</v>
          </cell>
          <cell r="P1518" t="str">
            <v>ORG_L08</v>
          </cell>
        </row>
        <row r="1519">
          <cell r="A1519" t="str">
            <v>BI_LT301</v>
          </cell>
          <cell r="B1519" t="str">
            <v>LT301</v>
          </cell>
          <cell r="C1519" t="str">
            <v>BI_LT301 - Dry Creek-Lolo 230kV Trans Line: LiDAR</v>
          </cell>
          <cell r="D1519" t="str">
            <v>ER_2560</v>
          </cell>
          <cell r="E1519" t="str">
            <v>2560</v>
          </cell>
          <cell r="F1519" t="str">
            <v>ER_2560 - Line Ratings Mitigation Project</v>
          </cell>
          <cell r="G1519" t="str">
            <v>Transmission - NERC High Priority Mitigation</v>
          </cell>
          <cell r="H1519" t="str">
            <v>T&amp;D Engineering</v>
          </cell>
          <cell r="I1519" t="str">
            <v>T&amp;D</v>
          </cell>
          <cell r="J1519" t="str">
            <v>Mandatory &amp; Compliance</v>
          </cell>
          <cell r="K1519" t="str">
            <v>SRV_ED</v>
          </cell>
          <cell r="L1519" t="str">
            <v>JUR_AN</v>
          </cell>
          <cell r="M1519" t="str">
            <v>Elec Transmission 350-359</v>
          </cell>
          <cell r="N1519" t="str">
            <v>True</v>
          </cell>
          <cell r="O1519" t="str">
            <v>Inactive</v>
          </cell>
          <cell r="P1519" t="str">
            <v>ORG_L08</v>
          </cell>
        </row>
        <row r="1520">
          <cell r="A1520" t="str">
            <v>BI_LT302</v>
          </cell>
          <cell r="B1520" t="str">
            <v>LT302</v>
          </cell>
          <cell r="C1520" t="str">
            <v>BI_LT302 - Hatwai-Lolo 230kV Trans Line: LiDAR</v>
          </cell>
          <cell r="D1520" t="str">
            <v>ER_2560</v>
          </cell>
          <cell r="E1520" t="str">
            <v>2560</v>
          </cell>
          <cell r="F1520" t="str">
            <v>ER_2560 - Line Ratings Mitigation Project</v>
          </cell>
          <cell r="G1520" t="str">
            <v>Transmission - NERC High Priority Mitigation</v>
          </cell>
          <cell r="H1520" t="str">
            <v>T&amp;D Engineering</v>
          </cell>
          <cell r="I1520" t="str">
            <v>T&amp;D</v>
          </cell>
          <cell r="J1520" t="str">
            <v>Mandatory &amp; Compliance</v>
          </cell>
          <cell r="K1520" t="str">
            <v>SRV_ED</v>
          </cell>
          <cell r="L1520" t="str">
            <v>JUR_AN</v>
          </cell>
          <cell r="M1520" t="str">
            <v>Elec Transmission 350-359</v>
          </cell>
          <cell r="N1520" t="str">
            <v>True</v>
          </cell>
          <cell r="O1520" t="str">
            <v>Inactive</v>
          </cell>
          <cell r="P1520" t="str">
            <v>ORG_L08</v>
          </cell>
        </row>
        <row r="1521">
          <cell r="A1521" t="str">
            <v>BI_LT303</v>
          </cell>
          <cell r="B1521" t="str">
            <v>LT303</v>
          </cell>
          <cell r="C1521" t="str">
            <v>BI_LT303 - Dry Creek-N Lewiston 230kV Trans Line: LiDAR</v>
          </cell>
          <cell r="D1521" t="str">
            <v>ER_2560</v>
          </cell>
          <cell r="E1521" t="str">
            <v>2560</v>
          </cell>
          <cell r="F1521" t="str">
            <v>ER_2560 - Line Ratings Mitigation Project</v>
          </cell>
          <cell r="G1521" t="str">
            <v>Transmission - NERC High Priority Mitigation</v>
          </cell>
          <cell r="H1521" t="str">
            <v>T&amp;D Engineering</v>
          </cell>
          <cell r="I1521" t="str">
            <v>T&amp;D</v>
          </cell>
          <cell r="J1521" t="str">
            <v>Mandatory &amp; Compliance</v>
          </cell>
          <cell r="K1521" t="str">
            <v>SRV_ED</v>
          </cell>
          <cell r="L1521" t="str">
            <v>JUR_AN</v>
          </cell>
          <cell r="M1521" t="str">
            <v>Elec Transmission 350-359</v>
          </cell>
          <cell r="N1521" t="str">
            <v>True</v>
          </cell>
          <cell r="O1521" t="str">
            <v>Inactive</v>
          </cell>
          <cell r="P1521" t="str">
            <v>ORG_L08</v>
          </cell>
        </row>
        <row r="1522">
          <cell r="A1522" t="str">
            <v>BI_LT304</v>
          </cell>
          <cell r="B1522" t="str">
            <v>LT304</v>
          </cell>
          <cell r="C1522" t="str">
            <v>BI_LT304 - Hatwai-Lolo #2 230kV Tx Line - New Construction</v>
          </cell>
          <cell r="D1522" t="str">
            <v>ER_2578</v>
          </cell>
          <cell r="E1522" t="str">
            <v>2578</v>
          </cell>
          <cell r="F1522" t="str">
            <v>ER_2578 - Hatwai-Lolo #2 230kV Tx Line - New Construction</v>
          </cell>
          <cell r="G1522" t="str">
            <v>Transmission - Performance &amp; Capacity</v>
          </cell>
          <cell r="H1522" t="str">
            <v>T&amp;D Engineering</v>
          </cell>
          <cell r="I1522" t="str">
            <v>T&amp;D</v>
          </cell>
          <cell r="J1522" t="str">
            <v>Performance &amp; Capacity</v>
          </cell>
          <cell r="K1522" t="str">
            <v>SRV_ED</v>
          </cell>
          <cell r="L1522" t="str">
            <v>JUR_AN</v>
          </cell>
          <cell r="M1522" t="str">
            <v>Elec Transmission 350-359</v>
          </cell>
          <cell r="N1522" t="str">
            <v>True</v>
          </cell>
          <cell r="O1522" t="str">
            <v>Active</v>
          </cell>
          <cell r="P1522" t="str">
            <v>ORG_L08</v>
          </cell>
        </row>
        <row r="1523">
          <cell r="A1523" t="str">
            <v>BI_LT305</v>
          </cell>
          <cell r="B1523" t="str">
            <v>LT305</v>
          </cell>
          <cell r="C1523" t="str">
            <v>BI_LT305 - Grangeville Sub 115-13-34.5kV Rbd - Tx Integration</v>
          </cell>
          <cell r="D1523" t="str">
            <v>ER_2204</v>
          </cell>
          <cell r="E1523" t="str">
            <v>2204</v>
          </cell>
          <cell r="F1523" t="str">
            <v>ER_2204 - Substation Rebuilds</v>
          </cell>
          <cell r="G1523" t="str">
            <v>Substation - Station Rebuilds Program</v>
          </cell>
          <cell r="H1523" t="str">
            <v>T&amp;D Engineering</v>
          </cell>
          <cell r="I1523" t="str">
            <v>T&amp;D</v>
          </cell>
          <cell r="J1523" t="str">
            <v>Asset Condition</v>
          </cell>
          <cell r="K1523" t="str">
            <v>SRV_ED</v>
          </cell>
          <cell r="L1523" t="str">
            <v>JUR_AN</v>
          </cell>
          <cell r="M1523" t="str">
            <v>Elec Distribution 360-373</v>
          </cell>
          <cell r="N1523" t="str">
            <v>True</v>
          </cell>
          <cell r="O1523" t="str">
            <v>Active</v>
          </cell>
          <cell r="P1523" t="str">
            <v>ORG_L08</v>
          </cell>
        </row>
        <row r="1524">
          <cell r="A1524" t="str">
            <v>BI_LT306</v>
          </cell>
          <cell r="B1524" t="str">
            <v>LT306</v>
          </cell>
          <cell r="C1524" t="str">
            <v>BI_LT306 - Dry Creek-Talbot 230kV - Med Priority Rtgs Mit</v>
          </cell>
          <cell r="D1524" t="str">
            <v>ER_2581</v>
          </cell>
          <cell r="E1524" t="str">
            <v>2581</v>
          </cell>
          <cell r="F1524" t="str">
            <v>ER_2581 - Medium Priority Ratings Mitigation</v>
          </cell>
          <cell r="G1524" t="str">
            <v>Transmission NERC Medium-Risk Priority Lines Mitigation</v>
          </cell>
          <cell r="H1524" t="str">
            <v>T&amp;D Engineering</v>
          </cell>
          <cell r="I1524" t="str">
            <v>T&amp;D</v>
          </cell>
          <cell r="J1524" t="str">
            <v>Mandatory &amp; Compliance</v>
          </cell>
          <cell r="K1524" t="str">
            <v>SRV_ED</v>
          </cell>
          <cell r="L1524" t="str">
            <v>JUR_AN</v>
          </cell>
          <cell r="M1524" t="str">
            <v>Elec Transmission 350-359</v>
          </cell>
          <cell r="N1524" t="str">
            <v>True</v>
          </cell>
          <cell r="O1524" t="str">
            <v>Inactive</v>
          </cell>
          <cell r="P1524" t="str">
            <v>ORG_L08</v>
          </cell>
        </row>
        <row r="1525">
          <cell r="A1525" t="str">
            <v>BI_LT307</v>
          </cell>
          <cell r="B1525" t="str">
            <v>LT307</v>
          </cell>
          <cell r="C1525" t="str">
            <v>BI_LT307 - N Lewiston- Shawnee 230kV - Med Priority Rtgs Mit</v>
          </cell>
          <cell r="D1525" t="str">
            <v>ER_2581</v>
          </cell>
          <cell r="E1525" t="str">
            <v>2581</v>
          </cell>
          <cell r="F1525" t="str">
            <v>ER_2581 - Medium Priority Ratings Mitigation</v>
          </cell>
          <cell r="G1525" t="str">
            <v>Transmission NERC Medium-Risk Priority Lines Mitigation</v>
          </cell>
          <cell r="H1525" t="str">
            <v>T&amp;D Engineering</v>
          </cell>
          <cell r="I1525" t="str">
            <v>T&amp;D</v>
          </cell>
          <cell r="J1525" t="str">
            <v>Mandatory &amp; Compliance</v>
          </cell>
          <cell r="K1525" t="str">
            <v>SRV_ED</v>
          </cell>
          <cell r="L1525" t="str">
            <v>JUR_AN</v>
          </cell>
          <cell r="M1525" t="str">
            <v>Elec Transmission 350-359</v>
          </cell>
          <cell r="N1525" t="str">
            <v>True</v>
          </cell>
          <cell r="O1525" t="str">
            <v>Inactive</v>
          </cell>
          <cell r="P1525" t="str">
            <v>ORG_L08</v>
          </cell>
        </row>
        <row r="1526">
          <cell r="A1526" t="str">
            <v>BI_LT308</v>
          </cell>
          <cell r="B1526" t="str">
            <v>LT308</v>
          </cell>
          <cell r="C1526" t="str">
            <v>BI_LT308 - Walla Walla-Wanapum 230kV - Med Priority Rtgs Mit</v>
          </cell>
          <cell r="D1526" t="str">
            <v>ER_2581</v>
          </cell>
          <cell r="E1526" t="str">
            <v>2581</v>
          </cell>
          <cell r="F1526" t="str">
            <v>ER_2581 - Medium Priority Ratings Mitigation</v>
          </cell>
          <cell r="G1526" t="str">
            <v>Transmission NERC Medium-Risk Priority Lines Mitigation</v>
          </cell>
          <cell r="H1526" t="str">
            <v>T&amp;D Engineering</v>
          </cell>
          <cell r="I1526" t="str">
            <v>T&amp;D</v>
          </cell>
          <cell r="J1526" t="str">
            <v>Mandatory &amp; Compliance</v>
          </cell>
          <cell r="K1526" t="str">
            <v>SRV_ED</v>
          </cell>
          <cell r="L1526" t="str">
            <v>JUR_AN</v>
          </cell>
          <cell r="M1526" t="str">
            <v>Elec Transmission 350-359</v>
          </cell>
          <cell r="N1526" t="str">
            <v>True</v>
          </cell>
          <cell r="O1526" t="str">
            <v>Inactive</v>
          </cell>
          <cell r="P1526" t="str">
            <v>ORG_L08</v>
          </cell>
        </row>
        <row r="1527">
          <cell r="A1527" t="str">
            <v>BI_LT401</v>
          </cell>
          <cell r="B1527" t="str">
            <v>LT401</v>
          </cell>
          <cell r="C1527" t="str">
            <v>BI_LT401 - Dry Creek-Lolo 230 Kv: Replace Spar Arms</v>
          </cell>
          <cell r="D1527" t="str">
            <v>ER_2057</v>
          </cell>
          <cell r="E1527" t="str">
            <v>2057</v>
          </cell>
          <cell r="F1527" t="str">
            <v>ER_2057 - Transmission Minor Rebuild</v>
          </cell>
          <cell r="G1527" t="str">
            <v>Transmission - Minor Rebuild</v>
          </cell>
          <cell r="H1527" t="str">
            <v>T&amp;D Engineering</v>
          </cell>
          <cell r="I1527" t="str">
            <v>T&amp;D</v>
          </cell>
          <cell r="J1527" t="str">
            <v>Asset Condition</v>
          </cell>
          <cell r="K1527" t="str">
            <v>SRV_ED</v>
          </cell>
          <cell r="L1527" t="str">
            <v>JUR_AN</v>
          </cell>
          <cell r="M1527" t="str">
            <v>Elec Transmission 350-359</v>
          </cell>
          <cell r="N1527" t="str">
            <v>False</v>
          </cell>
          <cell r="O1527" t="str">
            <v>Inactive</v>
          </cell>
          <cell r="P1527" t="str">
            <v>ORG_D53</v>
          </cell>
        </row>
        <row r="1528">
          <cell r="A1528" t="str">
            <v>BI_LT402</v>
          </cell>
          <cell r="B1528" t="str">
            <v>LT402</v>
          </cell>
          <cell r="C1528" t="str">
            <v>BI_LT402 - Clearwater 115 kV Transmission Line Upgrade</v>
          </cell>
          <cell r="D1528" t="str">
            <v>ER_2571</v>
          </cell>
          <cell r="E1528" t="str">
            <v>2571</v>
          </cell>
          <cell r="F1528" t="str">
            <v>ER_2571 - Clearwater 115 kV Substation Upgrades</v>
          </cell>
          <cell r="G1528" t="str">
            <v>Clearwater Sub Upgrades</v>
          </cell>
          <cell r="H1528" t="str">
            <v>T&amp;D Engineering</v>
          </cell>
          <cell r="I1528" t="str">
            <v>T&amp;D</v>
          </cell>
          <cell r="J1528" t="str">
            <v>No Driver</v>
          </cell>
          <cell r="K1528" t="str">
            <v>SRV_ED</v>
          </cell>
          <cell r="L1528" t="str">
            <v>JUR_AN</v>
          </cell>
          <cell r="M1528" t="str">
            <v>Elec Transmission 350-359</v>
          </cell>
          <cell r="N1528" t="str">
            <v>True</v>
          </cell>
          <cell r="O1528" t="str">
            <v>Inactive</v>
          </cell>
          <cell r="P1528" t="str">
            <v>ORG_L08</v>
          </cell>
        </row>
        <row r="1529">
          <cell r="A1529" t="str">
            <v>BI_LT403</v>
          </cell>
          <cell r="B1529" t="str">
            <v>LT403</v>
          </cell>
          <cell r="C1529" t="str">
            <v>BI_LT403 - Lewiston Mill Rd. 115 kV Substation Integration</v>
          </cell>
          <cell r="D1529" t="str">
            <v>ER_1107</v>
          </cell>
          <cell r="E1529" t="str">
            <v>1107</v>
          </cell>
          <cell r="F1529" t="str">
            <v>ER_1107 - Lewiston Mill Rd. 115 kV Substation - New Sub</v>
          </cell>
          <cell r="G1529" t="str">
            <v>New Revenue - Growth</v>
          </cell>
          <cell r="H1529" t="str">
            <v>Growth Subfunction</v>
          </cell>
          <cell r="I1529" t="str">
            <v>Growth</v>
          </cell>
          <cell r="J1529" t="str">
            <v>Customer Requested</v>
          </cell>
          <cell r="K1529" t="str">
            <v>SRV_ED</v>
          </cell>
          <cell r="L1529" t="str">
            <v>JUR_ID</v>
          </cell>
          <cell r="M1529" t="str">
            <v>Elec Distribution 360-373</v>
          </cell>
          <cell r="N1529" t="str">
            <v>True</v>
          </cell>
          <cell r="O1529" t="str">
            <v>Inactive</v>
          </cell>
          <cell r="P1529" t="str">
            <v>ORG_L08</v>
          </cell>
        </row>
        <row r="1530">
          <cell r="A1530" t="str">
            <v>BI_LT412</v>
          </cell>
          <cell r="B1530" t="str">
            <v>LT412</v>
          </cell>
          <cell r="C1530" t="str">
            <v>BI_LT412 - Dry Creek-N Lewiston 230 Kv Uprate</v>
          </cell>
          <cell r="D1530" t="str">
            <v>ER_2102</v>
          </cell>
          <cell r="E1530" t="str">
            <v>2102</v>
          </cell>
          <cell r="F1530" t="str">
            <v>ER_2102 - Dry Creek 230 kV Substation - Construct</v>
          </cell>
          <cell r="G1530" t="str">
            <v>Regular Capital - Pre Business Case</v>
          </cell>
          <cell r="H1530" t="str">
            <v>No Subfunction</v>
          </cell>
          <cell r="I1530" t="str">
            <v>No Function</v>
          </cell>
          <cell r="J1530" t="str">
            <v>No Driver</v>
          </cell>
          <cell r="K1530" t="str">
            <v>SRV_ED</v>
          </cell>
          <cell r="L1530" t="str">
            <v>JUR_AN</v>
          </cell>
          <cell r="M1530" t="str">
            <v>Elec Transmission 350-359</v>
          </cell>
          <cell r="N1530" t="str">
            <v>True</v>
          </cell>
          <cell r="O1530" t="str">
            <v>Inactive</v>
          </cell>
          <cell r="P1530" t="str">
            <v>ORG_L08</v>
          </cell>
        </row>
        <row r="1531">
          <cell r="A1531" t="str">
            <v>BI_LT415</v>
          </cell>
          <cell r="B1531" t="str">
            <v>LT415</v>
          </cell>
          <cell r="C1531" t="str">
            <v>BI_LT415 - Dry Creek-Lolo 230 Kv: Upgrade for Fiber Optic</v>
          </cell>
          <cell r="D1531" t="str">
            <v>ER_2102</v>
          </cell>
          <cell r="E1531" t="str">
            <v>2102</v>
          </cell>
          <cell r="F1531" t="str">
            <v>ER_2102 - Dry Creek 230 kV Substation - Construct</v>
          </cell>
          <cell r="G1531" t="str">
            <v>Regular Capital - Pre Business Case</v>
          </cell>
          <cell r="H1531" t="str">
            <v>No Subfunction</v>
          </cell>
          <cell r="I1531" t="str">
            <v>No Function</v>
          </cell>
          <cell r="J1531" t="str">
            <v>No Driver</v>
          </cell>
          <cell r="K1531" t="str">
            <v>SRV_ED</v>
          </cell>
          <cell r="L1531" t="str">
            <v>JUR_AN</v>
          </cell>
          <cell r="M1531" t="str">
            <v>Elec Transmission 350-359</v>
          </cell>
          <cell r="N1531" t="str">
            <v>True</v>
          </cell>
          <cell r="O1531" t="str">
            <v>Inactive</v>
          </cell>
          <cell r="P1531" t="str">
            <v>ORG_L08</v>
          </cell>
        </row>
        <row r="1532">
          <cell r="A1532" t="str">
            <v>BI_LT420</v>
          </cell>
          <cell r="B1532" t="str">
            <v>LT420</v>
          </cell>
          <cell r="C1532" t="str">
            <v>BI_LT420 - Hatwai-Lolo 230 Kv: Reconductor</v>
          </cell>
          <cell r="D1532" t="str">
            <v>ER_2102</v>
          </cell>
          <cell r="E1532" t="str">
            <v>2102</v>
          </cell>
          <cell r="F1532" t="str">
            <v>ER_2102 - Dry Creek 230 kV Substation - Construct</v>
          </cell>
          <cell r="G1532" t="str">
            <v>Regular Capital - Pre Business Case</v>
          </cell>
          <cell r="H1532" t="str">
            <v>No Subfunction</v>
          </cell>
          <cell r="I1532" t="str">
            <v>No Function</v>
          </cell>
          <cell r="J1532" t="str">
            <v>No Driver</v>
          </cell>
          <cell r="K1532" t="str">
            <v>SRV_ED</v>
          </cell>
          <cell r="L1532" t="str">
            <v>JUR_AN</v>
          </cell>
          <cell r="M1532" t="str">
            <v>Elec Transmission 350-359</v>
          </cell>
          <cell r="N1532" t="str">
            <v>True</v>
          </cell>
          <cell r="O1532" t="str">
            <v>Inactive</v>
          </cell>
          <cell r="P1532" t="str">
            <v>ORG_L08</v>
          </cell>
        </row>
        <row r="1533">
          <cell r="A1533" t="str">
            <v>BI_LT425</v>
          </cell>
          <cell r="B1533" t="str">
            <v>LT425</v>
          </cell>
          <cell r="C1533" t="str">
            <v>BI_LT425 - Hatwai-N Lew 230 Kv: Reconductor</v>
          </cell>
          <cell r="D1533" t="str">
            <v>ER_2102</v>
          </cell>
          <cell r="E1533" t="str">
            <v>2102</v>
          </cell>
          <cell r="F1533" t="str">
            <v>ER_2102 - Dry Creek 230 kV Substation - Construct</v>
          </cell>
          <cell r="G1533" t="str">
            <v>Regular Capital - Pre Business Case</v>
          </cell>
          <cell r="H1533" t="str">
            <v>No Subfunction</v>
          </cell>
          <cell r="I1533" t="str">
            <v>No Function</v>
          </cell>
          <cell r="J1533" t="str">
            <v>No Driver</v>
          </cell>
          <cell r="K1533" t="str">
            <v>SRV_ED</v>
          </cell>
          <cell r="L1533" t="str">
            <v>JUR_AN</v>
          </cell>
          <cell r="M1533" t="str">
            <v>Elec Transmission 350-359</v>
          </cell>
          <cell r="N1533" t="str">
            <v>True</v>
          </cell>
          <cell r="O1533" t="str">
            <v>Inactive</v>
          </cell>
          <cell r="P1533" t="str">
            <v>ORG_L08</v>
          </cell>
        </row>
        <row r="1534">
          <cell r="A1534" t="str">
            <v>BI_LT500</v>
          </cell>
          <cell r="B1534" t="str">
            <v>LT500</v>
          </cell>
          <cell r="C1534" t="str">
            <v>BI_LT500 - Grangeville-NP 2 115 minor rbld</v>
          </cell>
          <cell r="D1534" t="str">
            <v>ER_2057</v>
          </cell>
          <cell r="E1534" t="str">
            <v>2057</v>
          </cell>
          <cell r="F1534" t="str">
            <v>ER_2057 - Transmission Minor Rebuild</v>
          </cell>
          <cell r="G1534" t="str">
            <v>Transmission - Minor Rebuild</v>
          </cell>
          <cell r="H1534" t="str">
            <v>T&amp;D Engineering</v>
          </cell>
          <cell r="I1534" t="str">
            <v>T&amp;D</v>
          </cell>
          <cell r="J1534" t="str">
            <v>Asset Condition</v>
          </cell>
          <cell r="K1534" t="str">
            <v>SRV_ED</v>
          </cell>
          <cell r="L1534" t="str">
            <v>JUR_AN</v>
          </cell>
          <cell r="M1534" t="str">
            <v>Elec Transmission 350-359</v>
          </cell>
          <cell r="N1534" t="str">
            <v>False</v>
          </cell>
          <cell r="O1534" t="str">
            <v>Inactive</v>
          </cell>
          <cell r="P1534" t="str">
            <v>ORG_D53</v>
          </cell>
        </row>
        <row r="1535">
          <cell r="A1535" t="str">
            <v>BI_LT501</v>
          </cell>
          <cell r="B1535" t="str">
            <v>LT501</v>
          </cell>
          <cell r="C1535" t="str">
            <v>BI_LT501 - Critchfield 115 const xmsn tap</v>
          </cell>
          <cell r="D1535" t="str">
            <v>ER_2284</v>
          </cell>
          <cell r="E1535" t="str">
            <v>2284</v>
          </cell>
          <cell r="F1535" t="str">
            <v>ER_2284 - Critchfield 115 Sub-Construct</v>
          </cell>
          <cell r="G1535" t="str">
            <v>Regular Capital - Pre Business Case</v>
          </cell>
          <cell r="H1535" t="str">
            <v>No Subfunction</v>
          </cell>
          <cell r="I1535" t="str">
            <v>No Function</v>
          </cell>
          <cell r="J1535" t="str">
            <v>No Driver</v>
          </cell>
          <cell r="K1535" t="str">
            <v>SRV_ED</v>
          </cell>
          <cell r="L1535" t="str">
            <v>JUR_WA</v>
          </cell>
          <cell r="M1535" t="str">
            <v>Elec Distribution 360-373</v>
          </cell>
          <cell r="N1535" t="str">
            <v>True</v>
          </cell>
          <cell r="O1535" t="str">
            <v>Inactive</v>
          </cell>
          <cell r="P1535" t="str">
            <v>ORG_D53</v>
          </cell>
        </row>
        <row r="1536">
          <cell r="A1536" t="str">
            <v>BI_LT502</v>
          </cell>
          <cell r="B1536" t="str">
            <v>LT502</v>
          </cell>
          <cell r="C1536" t="str">
            <v>BI_LT502 - Dry Creek - Integrate 115 kV Xsmn</v>
          </cell>
          <cell r="D1536" t="str">
            <v>ER_2346</v>
          </cell>
          <cell r="E1536" t="str">
            <v>2346</v>
          </cell>
          <cell r="F1536" t="str">
            <v>ER_2346 - Dry Creek - Integrate 115 kV Xsmn</v>
          </cell>
          <cell r="G1536" t="str">
            <v>Regular Capital - Pre Business Case</v>
          </cell>
          <cell r="H1536" t="str">
            <v>No Subfunction</v>
          </cell>
          <cell r="I1536" t="str">
            <v>No Function</v>
          </cell>
          <cell r="J1536" t="str">
            <v>No Driver</v>
          </cell>
          <cell r="K1536" t="str">
            <v>SRV_ED</v>
          </cell>
          <cell r="L1536" t="str">
            <v>JUR_WA</v>
          </cell>
          <cell r="M1536" t="str">
            <v>Elec Transmission 350-359</v>
          </cell>
          <cell r="N1536" t="str">
            <v>True</v>
          </cell>
          <cell r="O1536" t="str">
            <v>Inactive</v>
          </cell>
          <cell r="P1536" t="str">
            <v>ORG_L08</v>
          </cell>
        </row>
        <row r="1537">
          <cell r="A1537" t="str">
            <v>BI_LT503</v>
          </cell>
          <cell r="B1537" t="str">
            <v>LT503</v>
          </cell>
          <cell r="C1537" t="str">
            <v>BI_LT503 - Lolo 230 - Xsmn Integration</v>
          </cell>
          <cell r="D1537" t="str">
            <v>ER_2360</v>
          </cell>
          <cell r="E1537" t="str">
            <v>2360</v>
          </cell>
          <cell r="F1537" t="str">
            <v>ER_2360 - Lolo 230 - Rebuild 230 kV Yard</v>
          </cell>
          <cell r="G1537" t="str">
            <v>Regular Capital - Pre Business Case</v>
          </cell>
          <cell r="H1537" t="str">
            <v>No Subfunction</v>
          </cell>
          <cell r="I1537" t="str">
            <v>No Function</v>
          </cell>
          <cell r="J1537" t="str">
            <v>No Driver</v>
          </cell>
          <cell r="K1537" t="str">
            <v>SRV_ED</v>
          </cell>
          <cell r="L1537" t="str">
            <v>JUR_ID</v>
          </cell>
          <cell r="M1537" t="str">
            <v>Elec Transmission 350-359</v>
          </cell>
          <cell r="N1537" t="str">
            <v>True</v>
          </cell>
          <cell r="O1537" t="str">
            <v>Inactive</v>
          </cell>
          <cell r="P1537" t="str">
            <v>ORG_D53</v>
          </cell>
        </row>
        <row r="1538">
          <cell r="A1538" t="str">
            <v>BI_LT504</v>
          </cell>
          <cell r="B1538" t="str">
            <v>LT504</v>
          </cell>
          <cell r="C1538" t="str">
            <v>BI_LT504 - Lolo-Nez Perce 115kV:Tap Sweetwater Sub</v>
          </cell>
          <cell r="D1538" t="str">
            <v>ER_2372</v>
          </cell>
          <cell r="E1538" t="str">
            <v>2372</v>
          </cell>
          <cell r="F1538" t="str">
            <v>ER_2372 - Sweetwater 115kV Sub-Move Substation</v>
          </cell>
          <cell r="G1538" t="str">
            <v>Regular Capital - Pre Business Case</v>
          </cell>
          <cell r="H1538" t="str">
            <v>No Subfunction</v>
          </cell>
          <cell r="I1538" t="str">
            <v>No Function</v>
          </cell>
          <cell r="J1538" t="str">
            <v>No Driver</v>
          </cell>
          <cell r="K1538" t="str">
            <v>SRV_ED</v>
          </cell>
          <cell r="L1538" t="str">
            <v>JUR_ID</v>
          </cell>
          <cell r="M1538" t="str">
            <v>Elec Distribution 360-373</v>
          </cell>
          <cell r="N1538" t="str">
            <v>True</v>
          </cell>
          <cell r="O1538" t="str">
            <v>Inactive</v>
          </cell>
          <cell r="P1538" t="str">
            <v>ORG_D53</v>
          </cell>
        </row>
        <row r="1539">
          <cell r="A1539" t="str">
            <v>BI_LT510</v>
          </cell>
          <cell r="B1539" t="str">
            <v>LT510</v>
          </cell>
          <cell r="C1539" t="str">
            <v>BI_LT510 - Lolo-Nez Perce 115kV: Minor Rebuild</v>
          </cell>
          <cell r="D1539" t="str">
            <v>ER_2057</v>
          </cell>
          <cell r="E1539" t="str">
            <v>2057</v>
          </cell>
          <cell r="F1539" t="str">
            <v>ER_2057 - Transmission Minor Rebuild</v>
          </cell>
          <cell r="G1539" t="str">
            <v>Transmission - Minor Rebuild</v>
          </cell>
          <cell r="H1539" t="str">
            <v>T&amp;D Engineering</v>
          </cell>
          <cell r="I1539" t="str">
            <v>T&amp;D</v>
          </cell>
          <cell r="J1539" t="str">
            <v>Asset Condition</v>
          </cell>
          <cell r="K1539" t="str">
            <v>SRV_ED</v>
          </cell>
          <cell r="L1539" t="str">
            <v>JUR_AN</v>
          </cell>
          <cell r="M1539" t="str">
            <v>Elec Transmission 350-359</v>
          </cell>
          <cell r="N1539" t="str">
            <v>False</v>
          </cell>
          <cell r="O1539" t="str">
            <v>Inactive</v>
          </cell>
          <cell r="P1539" t="str">
            <v>ORG_D53</v>
          </cell>
        </row>
        <row r="1540">
          <cell r="A1540" t="str">
            <v>BI_LT612</v>
          </cell>
          <cell r="B1540" t="str">
            <v>LT612</v>
          </cell>
          <cell r="C1540" t="str">
            <v>BI_LT612 - WA AMR</v>
          </cell>
          <cell r="D1540" t="str">
            <v>ER_7301</v>
          </cell>
          <cell r="E1540" t="str">
            <v>7301</v>
          </cell>
          <cell r="F1540" t="str">
            <v>ER_7301 - WA AMR</v>
          </cell>
          <cell r="G1540" t="str">
            <v>Regular Capital - Pre Business Case</v>
          </cell>
          <cell r="H1540" t="str">
            <v>No Subfunction</v>
          </cell>
          <cell r="I1540" t="str">
            <v>No Function</v>
          </cell>
          <cell r="J1540" t="str">
            <v>No Driver</v>
          </cell>
          <cell r="K1540" t="str">
            <v>SRV_CD</v>
          </cell>
          <cell r="L1540" t="str">
            <v>JUR_WA</v>
          </cell>
          <cell r="M1540" t="str">
            <v>Elec Distribution 360-373</v>
          </cell>
          <cell r="N1540" t="str">
            <v>True</v>
          </cell>
          <cell r="O1540" t="str">
            <v>Inactive</v>
          </cell>
          <cell r="P1540" t="str">
            <v>ORG_C51</v>
          </cell>
        </row>
        <row r="1541">
          <cell r="A1541" t="str">
            <v>BI_LT613</v>
          </cell>
          <cell r="B1541" t="str">
            <v>LT613</v>
          </cell>
          <cell r="C1541" t="str">
            <v>BI_LT613 - Hatwai-Lolo 230:Temp Nezperce Casino</v>
          </cell>
          <cell r="D1541" t="str">
            <v>ER_2070</v>
          </cell>
          <cell r="E1541" t="str">
            <v>2070</v>
          </cell>
          <cell r="F1541" t="str">
            <v>ER_2070 - Trans/Dist/Sub Reimbursable Projects</v>
          </cell>
          <cell r="G1541" t="str">
            <v>T&amp;D Reimbursable</v>
          </cell>
          <cell r="H1541" t="str">
            <v>T&amp;D Engineering</v>
          </cell>
          <cell r="I1541" t="str">
            <v>T&amp;D</v>
          </cell>
          <cell r="J1541" t="str">
            <v>Customer Requested</v>
          </cell>
          <cell r="K1541" t="str">
            <v>SRV_ED</v>
          </cell>
          <cell r="L1541" t="str">
            <v>JUR_AN</v>
          </cell>
          <cell r="M1541" t="str">
            <v>Elec Transmission 350-359</v>
          </cell>
          <cell r="N1541" t="str">
            <v>False</v>
          </cell>
          <cell r="O1541" t="str">
            <v>Inactive</v>
          </cell>
          <cell r="P1541" t="str">
            <v>ORG_L08</v>
          </cell>
        </row>
        <row r="1542">
          <cell r="A1542" t="str">
            <v>BI_LT663</v>
          </cell>
          <cell r="B1542" t="str">
            <v>LT663</v>
          </cell>
          <cell r="C1542" t="str">
            <v>BI_LT663 - Hatwai-Lolo 230:Relocate Nezperce Casino</v>
          </cell>
          <cell r="D1542" t="str">
            <v>ER_2070</v>
          </cell>
          <cell r="E1542" t="str">
            <v>2070</v>
          </cell>
          <cell r="F1542" t="str">
            <v>ER_2070 - Trans/Dist/Sub Reimbursable Projects</v>
          </cell>
          <cell r="G1542" t="str">
            <v>T&amp;D Reimbursable</v>
          </cell>
          <cell r="H1542" t="str">
            <v>T&amp;D Engineering</v>
          </cell>
          <cell r="I1542" t="str">
            <v>T&amp;D</v>
          </cell>
          <cell r="J1542" t="str">
            <v>Customer Requested</v>
          </cell>
          <cell r="K1542" t="str">
            <v>SRV_ED</v>
          </cell>
          <cell r="L1542" t="str">
            <v>JUR_AN</v>
          </cell>
          <cell r="M1542" t="str">
            <v>Elec Transmission 350-359</v>
          </cell>
          <cell r="N1542" t="str">
            <v>False</v>
          </cell>
          <cell r="O1542" t="str">
            <v>Inactive</v>
          </cell>
          <cell r="P1542" t="str">
            <v>ORG_L08</v>
          </cell>
        </row>
        <row r="1543">
          <cell r="A1543" t="str">
            <v>BI_LT700</v>
          </cell>
          <cell r="B1543" t="str">
            <v>LT700</v>
          </cell>
          <cell r="C1543" t="str">
            <v>BI_LT700 - Spalding (CWP) 115 Tap</v>
          </cell>
          <cell r="D1543" t="str">
            <v>ER_2441</v>
          </cell>
          <cell r="E1543" t="str">
            <v>2441</v>
          </cell>
          <cell r="F1543" t="str">
            <v>ER_2441 - Spalding (CWP) 115 Tap</v>
          </cell>
          <cell r="G1543" t="str">
            <v>Regular Capital - Pre Business Case</v>
          </cell>
          <cell r="H1543" t="str">
            <v>No Subfunction</v>
          </cell>
          <cell r="I1543" t="str">
            <v>No Function</v>
          </cell>
          <cell r="J1543" t="str">
            <v>No Driver</v>
          </cell>
          <cell r="K1543" t="str">
            <v>SRV_ED</v>
          </cell>
          <cell r="L1543" t="str">
            <v>JUR_ID</v>
          </cell>
          <cell r="M1543" t="str">
            <v>Elec Transmission 350-359</v>
          </cell>
          <cell r="N1543" t="str">
            <v>True</v>
          </cell>
          <cell r="O1543" t="str">
            <v>Inactive</v>
          </cell>
          <cell r="P1543" t="str">
            <v>ORG_L08</v>
          </cell>
        </row>
        <row r="1544">
          <cell r="A1544" t="str">
            <v>BI_LT701</v>
          </cell>
          <cell r="B1544" t="str">
            <v>LT701</v>
          </cell>
          <cell r="C1544" t="str">
            <v>BI_LT701 - Kamiah 115kV Sub Integration</v>
          </cell>
          <cell r="D1544" t="str">
            <v>ER_2204</v>
          </cell>
          <cell r="E1544" t="str">
            <v>2204</v>
          </cell>
          <cell r="F1544" t="str">
            <v>ER_2204 - Substation Rebuilds</v>
          </cell>
          <cell r="G1544" t="str">
            <v>Substation - Station Rebuilds Program</v>
          </cell>
          <cell r="H1544" t="str">
            <v>T&amp;D Engineering</v>
          </cell>
          <cell r="I1544" t="str">
            <v>T&amp;D</v>
          </cell>
          <cell r="J1544" t="str">
            <v>Asset Condition</v>
          </cell>
          <cell r="K1544" t="str">
            <v>SRV_ED</v>
          </cell>
          <cell r="L1544" t="str">
            <v>JUR_ID</v>
          </cell>
          <cell r="M1544" t="str">
            <v>Elec Distribution 360-373</v>
          </cell>
          <cell r="N1544" t="str">
            <v>True</v>
          </cell>
          <cell r="O1544" t="str">
            <v>Inactive</v>
          </cell>
          <cell r="P1544" t="str">
            <v>ORG_L08</v>
          </cell>
        </row>
        <row r="1545">
          <cell r="A1545" t="str">
            <v>BI_LT702</v>
          </cell>
          <cell r="B1545" t="str">
            <v>LT702</v>
          </cell>
          <cell r="C1545" t="str">
            <v>BI_LT702 - South Lewiston 115/13V Sub Rebuild Tx Integration</v>
          </cell>
          <cell r="D1545" t="str">
            <v>ER_2204</v>
          </cell>
          <cell r="E1545" t="str">
            <v>2204</v>
          </cell>
          <cell r="F1545" t="str">
            <v>ER_2204 - Substation Rebuilds</v>
          </cell>
          <cell r="G1545" t="str">
            <v>Substation - Station Rebuilds Program</v>
          </cell>
          <cell r="H1545" t="str">
            <v>T&amp;D Engineering</v>
          </cell>
          <cell r="I1545" t="str">
            <v>T&amp;D</v>
          </cell>
          <cell r="J1545" t="str">
            <v>Asset Condition</v>
          </cell>
          <cell r="K1545" t="str">
            <v>SRV_ED</v>
          </cell>
          <cell r="L1545" t="str">
            <v>JUR_AN</v>
          </cell>
          <cell r="M1545" t="str">
            <v>Elec Distribution 360-373</v>
          </cell>
          <cell r="N1545" t="str">
            <v>True</v>
          </cell>
          <cell r="O1545" t="str">
            <v>Active</v>
          </cell>
          <cell r="P1545" t="str">
            <v>ORG_L08</v>
          </cell>
        </row>
        <row r="1546">
          <cell r="A1546" t="str">
            <v>BI_LT703</v>
          </cell>
          <cell r="B1546" t="str">
            <v>LT703</v>
          </cell>
          <cell r="C1546" t="str">
            <v>BI_LT703 - Old Gun Club Rd. Relocation</v>
          </cell>
          <cell r="D1546" t="str">
            <v>ER_2070</v>
          </cell>
          <cell r="E1546" t="str">
            <v>2070</v>
          </cell>
          <cell r="F1546" t="str">
            <v>ER_2070 - Trans/Dist/Sub Reimbursable Projects</v>
          </cell>
          <cell r="G1546" t="str">
            <v>T&amp;D Reimbursable</v>
          </cell>
          <cell r="H1546" t="str">
            <v>T&amp;D Engineering</v>
          </cell>
          <cell r="I1546" t="str">
            <v>T&amp;D</v>
          </cell>
          <cell r="J1546" t="str">
            <v>Customer Requested</v>
          </cell>
          <cell r="K1546" t="str">
            <v>SRV_ED</v>
          </cell>
          <cell r="L1546" t="str">
            <v>JUR_WA</v>
          </cell>
          <cell r="M1546" t="str">
            <v>Elec Transmission 350-359</v>
          </cell>
          <cell r="N1546" t="str">
            <v>True</v>
          </cell>
          <cell r="O1546" t="str">
            <v>Inactive</v>
          </cell>
          <cell r="P1546" t="str">
            <v>ORG_L08</v>
          </cell>
        </row>
        <row r="1547">
          <cell r="A1547" t="str">
            <v>BI_LT708</v>
          </cell>
          <cell r="B1547" t="str">
            <v>LT708</v>
          </cell>
          <cell r="C1547" t="str">
            <v>BI_LT708 - Lolo 230 Integration</v>
          </cell>
          <cell r="D1547" t="str">
            <v>ER_2360</v>
          </cell>
          <cell r="E1547" t="str">
            <v>2360</v>
          </cell>
          <cell r="F1547" t="str">
            <v>ER_2360 - Lolo 230 - Rebuild 230 kV Yard</v>
          </cell>
          <cell r="G1547" t="str">
            <v>Regular Capital - Pre Business Case</v>
          </cell>
          <cell r="H1547" t="str">
            <v>No Subfunction</v>
          </cell>
          <cell r="I1547" t="str">
            <v>No Function</v>
          </cell>
          <cell r="J1547" t="str">
            <v>No Driver</v>
          </cell>
          <cell r="K1547" t="str">
            <v>SRV_ED</v>
          </cell>
          <cell r="L1547" t="str">
            <v>JUR_ID</v>
          </cell>
          <cell r="M1547" t="str">
            <v>Elec Transmission 350-359</v>
          </cell>
          <cell r="N1547" t="str">
            <v>True</v>
          </cell>
          <cell r="O1547" t="str">
            <v>Inactive</v>
          </cell>
          <cell r="P1547" t="str">
            <v>ORG_L08</v>
          </cell>
        </row>
        <row r="1548">
          <cell r="A1548" t="str">
            <v>BI_LT731</v>
          </cell>
          <cell r="B1548" t="str">
            <v>LT731</v>
          </cell>
          <cell r="C1548" t="str">
            <v>BI_LT731 - Nez Perce 115 Transmission</v>
          </cell>
          <cell r="D1548" t="str">
            <v>ER_2301</v>
          </cell>
          <cell r="E1548" t="str">
            <v>2301</v>
          </cell>
          <cell r="F1548" t="str">
            <v>ER_2301 - Tribal Permits and Settlements</v>
          </cell>
          <cell r="G1548" t="str">
            <v>Tribal Permits &amp; Settlements</v>
          </cell>
          <cell r="H1548" t="str">
            <v>Other Subfunction</v>
          </cell>
          <cell r="I1548" t="str">
            <v>Other Function</v>
          </cell>
          <cell r="J1548" t="str">
            <v>Mandatory &amp; Compliance</v>
          </cell>
          <cell r="K1548" t="str">
            <v>SRV_ED</v>
          </cell>
          <cell r="L1548" t="str">
            <v>JUR_AN</v>
          </cell>
          <cell r="M1548" t="str">
            <v>Elec Transmission 350-359</v>
          </cell>
          <cell r="N1548" t="str">
            <v>False</v>
          </cell>
          <cell r="O1548" t="str">
            <v>Inactive</v>
          </cell>
          <cell r="P1548" t="str">
            <v>ORG_A01</v>
          </cell>
        </row>
        <row r="1549">
          <cell r="A1549" t="str">
            <v>BI_LT743</v>
          </cell>
          <cell r="B1549" t="str">
            <v>LT743</v>
          </cell>
          <cell r="C1549" t="str">
            <v>BI_LT743 - Available BI number</v>
          </cell>
          <cell r="D1549" t="str">
            <v>ER_2070</v>
          </cell>
          <cell r="E1549" t="str">
            <v>2070</v>
          </cell>
          <cell r="F1549" t="str">
            <v>ER_2070 - Trans/Dist/Sub Reimbursable Projects</v>
          </cell>
          <cell r="G1549" t="str">
            <v>T&amp;D Reimbursable</v>
          </cell>
          <cell r="H1549" t="str">
            <v>T&amp;D Engineering</v>
          </cell>
          <cell r="I1549" t="str">
            <v>T&amp;D</v>
          </cell>
          <cell r="J1549" t="str">
            <v>Customer Requested</v>
          </cell>
          <cell r="K1549" t="str">
            <v>SRV_ED</v>
          </cell>
          <cell r="L1549" t="str">
            <v>JUR_AN</v>
          </cell>
          <cell r="M1549" t="str">
            <v>Elec Transmission 350-359</v>
          </cell>
          <cell r="N1549" t="str">
            <v>False</v>
          </cell>
          <cell r="O1549" t="str">
            <v>Inactive</v>
          </cell>
          <cell r="P1549" t="str">
            <v>ORG_M08</v>
          </cell>
        </row>
        <row r="1550">
          <cell r="A1550" t="str">
            <v>BI_LT805</v>
          </cell>
          <cell r="B1550" t="str">
            <v>LT805</v>
          </cell>
          <cell r="C1550" t="str">
            <v>BI_LT805 - Bryden Canyon 115kV Sub (Replace Tx Equipment)</v>
          </cell>
          <cell r="D1550" t="str">
            <v>ER_2204</v>
          </cell>
          <cell r="E1550" t="str">
            <v>2204</v>
          </cell>
          <cell r="F1550" t="str">
            <v>ER_2204 - Substation Rebuilds</v>
          </cell>
          <cell r="G1550" t="str">
            <v>Substation - Station Rebuilds Program</v>
          </cell>
          <cell r="H1550" t="str">
            <v>T&amp;D Engineering</v>
          </cell>
          <cell r="I1550" t="str">
            <v>T&amp;D</v>
          </cell>
          <cell r="J1550" t="str">
            <v>Asset Condition</v>
          </cell>
          <cell r="K1550" t="str">
            <v>SRV_ED</v>
          </cell>
          <cell r="L1550" t="str">
            <v>JUR_AN</v>
          </cell>
          <cell r="M1550" t="str">
            <v>Elec Distribution 360-373</v>
          </cell>
          <cell r="N1550" t="str">
            <v>True</v>
          </cell>
          <cell r="O1550" t="str">
            <v>Active</v>
          </cell>
          <cell r="P1550" t="str">
            <v>ORG_L08</v>
          </cell>
        </row>
        <row r="1551">
          <cell r="A1551" t="str">
            <v>BI_LT806</v>
          </cell>
          <cell r="B1551" t="str">
            <v>LT806</v>
          </cell>
          <cell r="C1551" t="str">
            <v>BI_LT806 - Nezperce 115 Integration</v>
          </cell>
          <cell r="D1551" t="str">
            <v>ER_2318</v>
          </cell>
          <cell r="E1551" t="str">
            <v>2318</v>
          </cell>
          <cell r="F1551" t="str">
            <v>ER_2318 - Nez Perce / Grangeville Capacitor Banks</v>
          </cell>
          <cell r="G1551" t="str">
            <v>Regular Capital - Pre Business Case</v>
          </cell>
          <cell r="H1551" t="str">
            <v>No Subfunction</v>
          </cell>
          <cell r="I1551" t="str">
            <v>No Function</v>
          </cell>
          <cell r="J1551" t="str">
            <v>No Driver</v>
          </cell>
          <cell r="K1551" t="str">
            <v>SRV_ED</v>
          </cell>
          <cell r="L1551" t="str">
            <v>JUR_ID</v>
          </cell>
          <cell r="M1551" t="str">
            <v>Elec Transmission 350-359</v>
          </cell>
          <cell r="N1551" t="str">
            <v>True</v>
          </cell>
          <cell r="O1551" t="str">
            <v>Inactive</v>
          </cell>
          <cell r="P1551" t="str">
            <v>ORG_L08</v>
          </cell>
        </row>
        <row r="1552">
          <cell r="A1552" t="str">
            <v>BI_LT807</v>
          </cell>
          <cell r="B1552" t="str">
            <v>LT807</v>
          </cell>
          <cell r="C1552" t="str">
            <v>BI_LT807 - Grangeville Sub 115 Cap Bank:Integrate 115kV Trans</v>
          </cell>
          <cell r="D1552" t="str">
            <v>ER_2318</v>
          </cell>
          <cell r="E1552" t="str">
            <v>2318</v>
          </cell>
          <cell r="F1552" t="str">
            <v>ER_2318 - Nez Perce / Grangeville Capacitor Banks</v>
          </cell>
          <cell r="G1552" t="str">
            <v>Regular Capital - Pre Business Case</v>
          </cell>
          <cell r="H1552" t="str">
            <v>No Subfunction</v>
          </cell>
          <cell r="I1552" t="str">
            <v>No Function</v>
          </cell>
          <cell r="J1552" t="str">
            <v>No Driver</v>
          </cell>
          <cell r="K1552" t="str">
            <v>SRV_ED</v>
          </cell>
          <cell r="L1552" t="str">
            <v>JUR_ID</v>
          </cell>
          <cell r="M1552" t="str">
            <v>Elec Transmission 350-359</v>
          </cell>
          <cell r="N1552" t="str">
            <v>True</v>
          </cell>
          <cell r="O1552" t="str">
            <v>Inactive</v>
          </cell>
          <cell r="P1552" t="str">
            <v>ORG_L08</v>
          </cell>
        </row>
        <row r="1553">
          <cell r="A1553" t="str">
            <v>BI_LT809</v>
          </cell>
          <cell r="B1553" t="str">
            <v>LT809</v>
          </cell>
          <cell r="C1553" t="str">
            <v>BI_LT809 - Dry Gulch 115kV Sub- Brownfield (Transmission)</v>
          </cell>
          <cell r="D1553" t="str">
            <v>ER_2204</v>
          </cell>
          <cell r="E1553" t="str">
            <v>2204</v>
          </cell>
          <cell r="F1553" t="str">
            <v>ER_2204 - Substation Rebuilds</v>
          </cell>
          <cell r="G1553" t="str">
            <v>Substation - Station Rebuilds Program</v>
          </cell>
          <cell r="H1553" t="str">
            <v>T&amp;D Engineering</v>
          </cell>
          <cell r="I1553" t="str">
            <v>T&amp;D</v>
          </cell>
          <cell r="J1553" t="str">
            <v>Asset Condition</v>
          </cell>
          <cell r="K1553" t="str">
            <v>SRV_ED</v>
          </cell>
          <cell r="L1553" t="str">
            <v>JUR_AN</v>
          </cell>
          <cell r="M1553" t="str">
            <v>Elec Distribution 360-373</v>
          </cell>
          <cell r="N1553" t="str">
            <v>True</v>
          </cell>
          <cell r="O1553" t="str">
            <v>Active</v>
          </cell>
          <cell r="P1553" t="str">
            <v>ORG_L08</v>
          </cell>
        </row>
        <row r="1554">
          <cell r="A1554" t="str">
            <v>BI_LT815</v>
          </cell>
          <cell r="B1554" t="str">
            <v>LT815</v>
          </cell>
          <cell r="C1554" t="str">
            <v>BI_LT815 - Dry Creek-N Lewiston 230</v>
          </cell>
          <cell r="D1554" t="str">
            <v>ER_2420</v>
          </cell>
          <cell r="E1554" t="str">
            <v>2420</v>
          </cell>
          <cell r="F1554" t="str">
            <v>ER_2420 - Dry Creek-N Lewiston 230kV Recond</v>
          </cell>
          <cell r="G1554" t="str">
            <v>Regular Capital - Pre Business Case</v>
          </cell>
          <cell r="H1554" t="str">
            <v>No Subfunction</v>
          </cell>
          <cell r="I1554" t="str">
            <v>No Function</v>
          </cell>
          <cell r="J1554" t="str">
            <v>No Driver</v>
          </cell>
          <cell r="K1554" t="str">
            <v>SRV_ED</v>
          </cell>
          <cell r="L1554" t="str">
            <v>JUR_WA</v>
          </cell>
          <cell r="M1554" t="str">
            <v>Elec Distribution 360-373</v>
          </cell>
          <cell r="N1554" t="str">
            <v>True</v>
          </cell>
          <cell r="O1554" t="str">
            <v>Inactive</v>
          </cell>
          <cell r="P1554" t="str">
            <v>ORG_L08</v>
          </cell>
        </row>
        <row r="1555">
          <cell r="A1555" t="str">
            <v>BI_LT816</v>
          </cell>
          <cell r="B1555" t="str">
            <v>LT816</v>
          </cell>
          <cell r="C1555" t="str">
            <v>BI_LT816 - N Lewiston-Shawnee 230 Reinsulate 2 mile</v>
          </cell>
          <cell r="D1555" t="str">
            <v>ER_2420</v>
          </cell>
          <cell r="E1555" t="str">
            <v>2420</v>
          </cell>
          <cell r="F1555" t="str">
            <v>ER_2420 - Dry Creek-N Lewiston 230kV Recond</v>
          </cell>
          <cell r="G1555" t="str">
            <v>Regular Capital - Pre Business Case</v>
          </cell>
          <cell r="H1555" t="str">
            <v>No Subfunction</v>
          </cell>
          <cell r="I1555" t="str">
            <v>No Function</v>
          </cell>
          <cell r="J1555" t="str">
            <v>No Driver</v>
          </cell>
          <cell r="K1555" t="str">
            <v>SRV_ED</v>
          </cell>
          <cell r="L1555" t="str">
            <v>JUR_WA</v>
          </cell>
          <cell r="M1555" t="str">
            <v>Elec Distribution 360-373</v>
          </cell>
          <cell r="N1555" t="str">
            <v>False</v>
          </cell>
          <cell r="O1555" t="str">
            <v>Inactive</v>
          </cell>
          <cell r="P1555" t="str">
            <v>ORG_L08</v>
          </cell>
        </row>
        <row r="1556">
          <cell r="A1556" t="str">
            <v>BI_LT900</v>
          </cell>
          <cell r="B1556" t="str">
            <v>LT900</v>
          </cell>
          <cell r="C1556" t="str">
            <v>BI_LT900 - Lolo-Oxbow 230kV Transmission Line Rebuild ProjectUpgrade</v>
          </cell>
          <cell r="D1556" t="str">
            <v>ER_2596</v>
          </cell>
          <cell r="E1556" t="str">
            <v>2596</v>
          </cell>
          <cell r="F1556" t="str">
            <v>ER_2596 - Lolo-Oxbow 230kV Transmission Line Rebuild Project</v>
          </cell>
          <cell r="G1556" t="str">
            <v>Transmission Major Rebuild - Asset Condition</v>
          </cell>
          <cell r="H1556" t="str">
            <v>T&amp;D Engineering</v>
          </cell>
          <cell r="I1556" t="str">
            <v>T&amp;D</v>
          </cell>
          <cell r="J1556" t="str">
            <v>Asset Condition</v>
          </cell>
          <cell r="K1556" t="str">
            <v>SRV_ED</v>
          </cell>
          <cell r="L1556" t="str">
            <v>JUR_AN</v>
          </cell>
          <cell r="M1556" t="str">
            <v>Elec Transmission 350-359</v>
          </cell>
          <cell r="N1556" t="str">
            <v>True</v>
          </cell>
          <cell r="O1556" t="str">
            <v>Active</v>
          </cell>
          <cell r="P1556" t="str">
            <v>ORG_L08</v>
          </cell>
        </row>
        <row r="1557">
          <cell r="A1557" t="str">
            <v>BI_LT901</v>
          </cell>
          <cell r="B1557" t="str">
            <v>LT901</v>
          </cell>
          <cell r="C1557" t="str">
            <v>BI_LT901 - Kooskia Substation - Rebuild (Transmission)</v>
          </cell>
          <cell r="D1557" t="str">
            <v>ER_2204</v>
          </cell>
          <cell r="E1557" t="str">
            <v>2204</v>
          </cell>
          <cell r="F1557" t="str">
            <v>ER_2204 - Substation Rebuilds</v>
          </cell>
          <cell r="G1557" t="str">
            <v>Substation - Station Rebuilds Program</v>
          </cell>
          <cell r="H1557" t="str">
            <v>T&amp;D Engineering</v>
          </cell>
          <cell r="I1557" t="str">
            <v>T&amp;D</v>
          </cell>
          <cell r="J1557" t="str">
            <v>Asset Condition</v>
          </cell>
          <cell r="K1557" t="str">
            <v>SRV_ED</v>
          </cell>
          <cell r="L1557" t="str">
            <v>JUR_AN</v>
          </cell>
          <cell r="M1557" t="str">
            <v>Elec Distribution 360-373</v>
          </cell>
          <cell r="N1557" t="str">
            <v>True</v>
          </cell>
          <cell r="O1557" t="str">
            <v>Active</v>
          </cell>
          <cell r="P1557" t="str">
            <v>ORG_L08</v>
          </cell>
        </row>
        <row r="1558">
          <cell r="A1558" t="str">
            <v>BI_LT902</v>
          </cell>
          <cell r="B1558" t="str">
            <v>LT902</v>
          </cell>
          <cell r="C1558" t="str">
            <v>BI_LT902 - Lewiston Orchards Ind Dev (LOID) Sub - New (Trans)</v>
          </cell>
          <cell r="D1558" t="str">
            <v>ER_2274</v>
          </cell>
          <cell r="E1558" t="str">
            <v>2274</v>
          </cell>
          <cell r="F1558" t="str">
            <v>ER_2274 - New Substations</v>
          </cell>
          <cell r="G1558" t="str">
            <v>Substation - New Distribution Station Capacity Program</v>
          </cell>
          <cell r="H1558" t="str">
            <v>T&amp;D Engineering</v>
          </cell>
          <cell r="I1558" t="str">
            <v>T&amp;D</v>
          </cell>
          <cell r="J1558" t="str">
            <v>Performance &amp; Capacity</v>
          </cell>
          <cell r="K1558" t="str">
            <v>SRV_ED</v>
          </cell>
          <cell r="L1558" t="str">
            <v>JUR_AN</v>
          </cell>
          <cell r="M1558" t="str">
            <v>Elec Transmission 350-359</v>
          </cell>
          <cell r="N1558" t="str">
            <v>True</v>
          </cell>
          <cell r="O1558" t="str">
            <v>Active</v>
          </cell>
          <cell r="P1558" t="str">
            <v>ORG_L08</v>
          </cell>
        </row>
        <row r="1559">
          <cell r="A1559" t="str">
            <v>BI_LT903</v>
          </cell>
          <cell r="B1559" t="str">
            <v>LT903</v>
          </cell>
          <cell r="C1559" t="str">
            <v>BI_LT903 - Clearwater 115kV Sub Rebuild (Trans)</v>
          </cell>
          <cell r="D1559" t="str">
            <v>ER_2204</v>
          </cell>
          <cell r="E1559" t="str">
            <v>2204</v>
          </cell>
          <cell r="F1559" t="str">
            <v>ER_2204 - Substation Rebuilds</v>
          </cell>
          <cell r="G1559" t="str">
            <v>Substation - Station Rebuilds Program</v>
          </cell>
          <cell r="H1559" t="str">
            <v>T&amp;D Engineering</v>
          </cell>
          <cell r="I1559" t="str">
            <v>T&amp;D</v>
          </cell>
          <cell r="J1559" t="str">
            <v>Asset Condition</v>
          </cell>
          <cell r="K1559" t="str">
            <v>SRV_ED</v>
          </cell>
          <cell r="L1559" t="str">
            <v>JUR_AN</v>
          </cell>
          <cell r="M1559" t="str">
            <v>Elec Transmission 350-359</v>
          </cell>
          <cell r="N1559" t="str">
            <v>True</v>
          </cell>
          <cell r="O1559" t="str">
            <v>Active</v>
          </cell>
          <cell r="P1559" t="str">
            <v>ORG_L08</v>
          </cell>
        </row>
        <row r="1560">
          <cell r="A1560" t="str">
            <v>BI_LT904</v>
          </cell>
          <cell r="B1560" t="str">
            <v>LT904</v>
          </cell>
          <cell r="C1560" t="str">
            <v>BI_LT904 - Clearwater 115kV Sub SCADA (Trans)</v>
          </cell>
          <cell r="D1560" t="str">
            <v>ER_2606</v>
          </cell>
          <cell r="E1560" t="str">
            <v>2606</v>
          </cell>
          <cell r="F1560" t="str">
            <v>ER_2606 - SCADA to all Substations</v>
          </cell>
          <cell r="G1560" t="str">
            <v>Substation - New Distribution Station Capacity Program</v>
          </cell>
          <cell r="H1560" t="str">
            <v>T&amp;D Engineering</v>
          </cell>
          <cell r="I1560" t="str">
            <v>T&amp;D</v>
          </cell>
          <cell r="J1560" t="str">
            <v>Performance &amp; Capacity</v>
          </cell>
          <cell r="K1560" t="str">
            <v>SRV_ED</v>
          </cell>
          <cell r="L1560" t="str">
            <v>JUR_AN</v>
          </cell>
          <cell r="M1560" t="str">
            <v>Elec Distribution 360-373</v>
          </cell>
          <cell r="N1560" t="str">
            <v>True</v>
          </cell>
          <cell r="O1560" t="str">
            <v>Active</v>
          </cell>
          <cell r="P1560" t="str">
            <v>ORG_L08</v>
          </cell>
        </row>
        <row r="1561">
          <cell r="A1561" t="str">
            <v>BI_LT905</v>
          </cell>
          <cell r="B1561" t="str">
            <v>LT905</v>
          </cell>
          <cell r="C1561" t="str">
            <v>BI_LT905 - CLearwater-N Lewiston 115</v>
          </cell>
          <cell r="D1561" t="str">
            <v>ER_2419</v>
          </cell>
          <cell r="E1561" t="str">
            <v>2419</v>
          </cell>
          <cell r="F1561" t="str">
            <v>ER_2419 - Clearwater-N Lewiston 115kV Recond</v>
          </cell>
          <cell r="G1561" t="str">
            <v>Regular Capital - Pre Business Case</v>
          </cell>
          <cell r="H1561" t="str">
            <v>No Subfunction</v>
          </cell>
          <cell r="I1561" t="str">
            <v>No Function</v>
          </cell>
          <cell r="J1561" t="str">
            <v>No Driver</v>
          </cell>
          <cell r="K1561" t="str">
            <v>SRV_ED</v>
          </cell>
          <cell r="L1561" t="str">
            <v>JUR_ID</v>
          </cell>
          <cell r="M1561" t="str">
            <v>Elec Distribution 360-373</v>
          </cell>
          <cell r="N1561" t="str">
            <v>True</v>
          </cell>
          <cell r="O1561" t="str">
            <v>Inactive</v>
          </cell>
          <cell r="P1561" t="str">
            <v>ORG_L08</v>
          </cell>
        </row>
        <row r="1562">
          <cell r="A1562" t="str">
            <v>BI_LT906</v>
          </cell>
          <cell r="B1562" t="str">
            <v>LT906</v>
          </cell>
          <cell r="C1562" t="str">
            <v>BI_LT906 - North Lewiston PRC-002 (Transmission Integration)</v>
          </cell>
          <cell r="D1562" t="str">
            <v>ER_2608</v>
          </cell>
          <cell r="E1562" t="str">
            <v>2608</v>
          </cell>
          <cell r="F1562" t="str">
            <v>ER_2608 - Protection System Upgrades for PRC-002</v>
          </cell>
          <cell r="G1562" t="str">
            <v>Protection System Upgrade for PRC-002</v>
          </cell>
          <cell r="H1562" t="str">
            <v>T&amp;D Engineering</v>
          </cell>
          <cell r="I1562" t="str">
            <v>T&amp;D</v>
          </cell>
          <cell r="J1562" t="str">
            <v>Mandatory &amp; Compliance</v>
          </cell>
          <cell r="K1562" t="str">
            <v>SRV_ED</v>
          </cell>
          <cell r="L1562" t="str">
            <v>JUR_AN</v>
          </cell>
          <cell r="M1562" t="str">
            <v>Elec Transmission 350-359</v>
          </cell>
          <cell r="N1562" t="str">
            <v>True</v>
          </cell>
          <cell r="O1562" t="str">
            <v>Active</v>
          </cell>
          <cell r="P1562" t="str">
            <v>ORG_L08</v>
          </cell>
        </row>
        <row r="1563">
          <cell r="A1563" t="str">
            <v>BI_MG200</v>
          </cell>
          <cell r="B1563" t="str">
            <v>MG200</v>
          </cell>
          <cell r="C1563" t="str">
            <v>BI_MG200 - KF_Ash Landfill Expansion</v>
          </cell>
          <cell r="D1563" t="str">
            <v>ER_4221</v>
          </cell>
          <cell r="E1563" t="str">
            <v>4221</v>
          </cell>
          <cell r="F1563" t="str">
            <v>ER_4221 - KF_Ash Landfill Expansion</v>
          </cell>
          <cell r="G1563" t="str">
            <v>KF_Ash Landfill Expansion</v>
          </cell>
          <cell r="H1563" t="str">
            <v>Generation Subfunction</v>
          </cell>
          <cell r="I1563" t="str">
            <v>Generation Function</v>
          </cell>
          <cell r="J1563" t="str">
            <v>Mandatory &amp; Compliance</v>
          </cell>
          <cell r="K1563" t="str">
            <v>SRV_ED</v>
          </cell>
          <cell r="L1563" t="str">
            <v>JUR_AN</v>
          </cell>
          <cell r="M1563" t="str">
            <v>Thermal 311-316</v>
          </cell>
          <cell r="N1563" t="str">
            <v>True</v>
          </cell>
          <cell r="O1563" t="str">
            <v>Active</v>
          </cell>
          <cell r="P1563" t="str">
            <v>ORG_K07</v>
          </cell>
        </row>
        <row r="1564">
          <cell r="A1564" t="str">
            <v>BI_MG300</v>
          </cell>
          <cell r="B1564" t="str">
            <v>MG300</v>
          </cell>
          <cell r="C1564" t="str">
            <v>BI_MG300 - KFGS Ash Collector</v>
          </cell>
          <cell r="D1564" t="str">
            <v>ER_4168</v>
          </cell>
          <cell r="E1564" t="str">
            <v>4168</v>
          </cell>
          <cell r="F1564" t="str">
            <v>ER_4168 - KFGS Ash Collector</v>
          </cell>
          <cell r="G1564" t="str">
            <v>KFGS Ash Collector</v>
          </cell>
          <cell r="H1564" t="str">
            <v>Generation Subfunction</v>
          </cell>
          <cell r="I1564" t="str">
            <v>Generation Function</v>
          </cell>
          <cell r="J1564" t="str">
            <v>No Driver</v>
          </cell>
          <cell r="K1564" t="str">
            <v>SRV_ED</v>
          </cell>
          <cell r="L1564" t="str">
            <v>JUR_AN</v>
          </cell>
          <cell r="M1564" t="str">
            <v>Thermal 311-316</v>
          </cell>
          <cell r="N1564" t="str">
            <v>True</v>
          </cell>
          <cell r="O1564" t="str">
            <v>Inactive</v>
          </cell>
          <cell r="P1564" t="str">
            <v>ORG_E07</v>
          </cell>
        </row>
        <row r="1565">
          <cell r="A1565" t="str">
            <v>BI_MG301</v>
          </cell>
          <cell r="B1565" t="str">
            <v>MG301</v>
          </cell>
          <cell r="C1565" t="str">
            <v>BI_MG301 - KF_ID Fan and Motor Replacement</v>
          </cell>
          <cell r="D1565" t="str">
            <v>ER_4237</v>
          </cell>
          <cell r="E1565" t="str">
            <v>4237</v>
          </cell>
          <cell r="F1565" t="str">
            <v>ER_4237 - KF_ID Fan and Motor Replacement</v>
          </cell>
          <cell r="G1565" t="str">
            <v>KF_ID Fan &amp; Motor Replacement</v>
          </cell>
          <cell r="H1565" t="str">
            <v>Generation Subfunction</v>
          </cell>
          <cell r="I1565" t="str">
            <v>Generation Function</v>
          </cell>
          <cell r="J1565" t="str">
            <v>Asset Condition</v>
          </cell>
          <cell r="K1565" t="str">
            <v>SRV_ED</v>
          </cell>
          <cell r="L1565" t="str">
            <v>JUR_AN</v>
          </cell>
          <cell r="M1565" t="str">
            <v>Thermal 311-316</v>
          </cell>
          <cell r="N1565" t="str">
            <v>True</v>
          </cell>
          <cell r="O1565" t="str">
            <v>Active</v>
          </cell>
          <cell r="P1565" t="str">
            <v>ORG_K07</v>
          </cell>
        </row>
        <row r="1566">
          <cell r="A1566" t="str">
            <v>BI_MG500</v>
          </cell>
          <cell r="B1566" t="str">
            <v>MG500</v>
          </cell>
          <cell r="C1566" t="str">
            <v>BI_MG500 - KFGS Diesel Fuel Station</v>
          </cell>
          <cell r="D1566" t="str">
            <v>ER_4173</v>
          </cell>
          <cell r="E1566" t="str">
            <v>4173</v>
          </cell>
          <cell r="F1566" t="str">
            <v>ER_4173 - KFGS Diesel Fuel Station</v>
          </cell>
          <cell r="G1566" t="str">
            <v>Kettle Falls Diesel Fuel Filling Station</v>
          </cell>
          <cell r="H1566" t="str">
            <v>Generation Subfunction</v>
          </cell>
          <cell r="I1566" t="str">
            <v>Generation Function</v>
          </cell>
          <cell r="J1566" t="str">
            <v>No Driver</v>
          </cell>
          <cell r="K1566" t="str">
            <v>SRV_ED</v>
          </cell>
          <cell r="L1566" t="str">
            <v>JUR_AN</v>
          </cell>
          <cell r="M1566" t="str">
            <v>Thermal 311-316</v>
          </cell>
          <cell r="N1566" t="str">
            <v>True</v>
          </cell>
          <cell r="O1566" t="str">
            <v>Inactive</v>
          </cell>
          <cell r="P1566" t="str">
            <v>ORG_K07</v>
          </cell>
        </row>
        <row r="1567">
          <cell r="A1567" t="str">
            <v>BI_MG700</v>
          </cell>
          <cell r="B1567" t="str">
            <v>MG700</v>
          </cell>
          <cell r="C1567" t="str">
            <v>BI_MG700 - Purchase Certified Rebuilt Cat D10R Dozer</v>
          </cell>
          <cell r="D1567" t="str">
            <v>ER_4182</v>
          </cell>
          <cell r="E1567" t="str">
            <v>4182</v>
          </cell>
          <cell r="F1567" t="str">
            <v>ER_4182 - Purchase Certified Rebuilt Cat D10R Dozer</v>
          </cell>
          <cell r="G1567" t="str">
            <v>Certified Rebuild D10R CAT Dozer</v>
          </cell>
          <cell r="H1567" t="str">
            <v>Generation Subfunction</v>
          </cell>
          <cell r="I1567" t="str">
            <v>Generation Function</v>
          </cell>
          <cell r="J1567" t="str">
            <v>Asset Condition</v>
          </cell>
          <cell r="K1567" t="str">
            <v>SRV_ED</v>
          </cell>
          <cell r="L1567" t="str">
            <v>JUR_AN</v>
          </cell>
          <cell r="M1567" t="str">
            <v>Thermal 311-316</v>
          </cell>
          <cell r="N1567" t="str">
            <v>True</v>
          </cell>
          <cell r="O1567" t="str">
            <v>Inactive</v>
          </cell>
          <cell r="P1567" t="str">
            <v>ORG_E07</v>
          </cell>
        </row>
        <row r="1568">
          <cell r="A1568" t="str">
            <v>BI_MG800</v>
          </cell>
          <cell r="B1568" t="str">
            <v>MG800</v>
          </cell>
          <cell r="C1568" t="str">
            <v>BI_MG800 - KFGS Boiler Tube Maintenance (Economizer section)</v>
          </cell>
          <cell r="D1568" t="str">
            <v>ER_4198</v>
          </cell>
          <cell r="E1568" t="str">
            <v>4198</v>
          </cell>
          <cell r="F1568" t="str">
            <v>ER_4198 - KFGS Boiler Tube Maintenance (Economizer section)</v>
          </cell>
          <cell r="G1568" t="str">
            <v>KFGS Boiler Tube Maintenance - Economizer Section</v>
          </cell>
          <cell r="H1568" t="str">
            <v>Generation Subfunction</v>
          </cell>
          <cell r="I1568" t="str">
            <v>Generation Function</v>
          </cell>
          <cell r="J1568" t="str">
            <v>No Driver</v>
          </cell>
          <cell r="K1568" t="str">
            <v>SRV_ED</v>
          </cell>
          <cell r="L1568" t="str">
            <v>JUR_AN</v>
          </cell>
          <cell r="M1568" t="str">
            <v>Thermal 311-316</v>
          </cell>
          <cell r="N1568" t="str">
            <v>True</v>
          </cell>
          <cell r="O1568" t="str">
            <v>Active</v>
          </cell>
          <cell r="P1568" t="str">
            <v>ORG_K07</v>
          </cell>
        </row>
        <row r="1569">
          <cell r="A1569" t="str">
            <v>BI_MG900</v>
          </cell>
          <cell r="B1569" t="str">
            <v>MG900</v>
          </cell>
          <cell r="C1569" t="str">
            <v>BI_MG900 - KF Fuel Yard Equipment Replacement</v>
          </cell>
          <cell r="D1569" t="str">
            <v>ER_4199</v>
          </cell>
          <cell r="E1569" t="str">
            <v>4199</v>
          </cell>
          <cell r="F1569" t="str">
            <v>ER_4199 - KF Fuel Yard Equipment Replacement</v>
          </cell>
          <cell r="G1569" t="str">
            <v>KF_Fuel Yard Equipment Replacement</v>
          </cell>
          <cell r="H1569" t="str">
            <v>Generation Subfunction</v>
          </cell>
          <cell r="I1569" t="str">
            <v>Generation Function</v>
          </cell>
          <cell r="J1569" t="str">
            <v>Asset Condition</v>
          </cell>
          <cell r="K1569" t="str">
            <v>SRV_ED</v>
          </cell>
          <cell r="L1569" t="str">
            <v>JUR_AN</v>
          </cell>
          <cell r="M1569" t="str">
            <v>Thermal 311-316</v>
          </cell>
          <cell r="N1569" t="str">
            <v>True</v>
          </cell>
          <cell r="O1569" t="str">
            <v>Active</v>
          </cell>
          <cell r="P1569" t="str">
            <v>ORG_K07</v>
          </cell>
        </row>
        <row r="1570">
          <cell r="A1570" t="str">
            <v>BI_MG901</v>
          </cell>
          <cell r="B1570" t="str">
            <v>MG901</v>
          </cell>
          <cell r="C1570" t="str">
            <v>BI_MG901 - KF Turbine 15th Stage Buckets</v>
          </cell>
          <cell r="D1570" t="str">
            <v>ER_4205</v>
          </cell>
          <cell r="E1570" t="str">
            <v>4205</v>
          </cell>
          <cell r="F1570" t="str">
            <v>ER_4205 - KF Turbine 15th Stage Buckets</v>
          </cell>
          <cell r="G1570" t="str">
            <v>KF Turbine 15th Stage Buckets</v>
          </cell>
          <cell r="H1570" t="str">
            <v>Generation Subfunction</v>
          </cell>
          <cell r="I1570" t="str">
            <v>Generation Function</v>
          </cell>
          <cell r="J1570" t="str">
            <v>Failed Plant &amp; Operations</v>
          </cell>
          <cell r="K1570" t="str">
            <v>SRV_ED</v>
          </cell>
          <cell r="L1570" t="str">
            <v>JUR_AN</v>
          </cell>
          <cell r="M1570" t="str">
            <v>Thermal 311-316</v>
          </cell>
          <cell r="N1570" t="str">
            <v>True</v>
          </cell>
          <cell r="O1570" t="str">
            <v>Active</v>
          </cell>
          <cell r="P1570" t="str">
            <v>ORG_K07</v>
          </cell>
        </row>
        <row r="1571">
          <cell r="A1571" t="str">
            <v>BI_MJ304</v>
          </cell>
          <cell r="B1571" t="str">
            <v>MJ304</v>
          </cell>
          <cell r="C1571" t="str">
            <v>BI_MJ304 - ORCA - DSM</v>
          </cell>
          <cell r="D1571" t="str">
            <v>ER_7999</v>
          </cell>
          <cell r="E1571" t="str">
            <v>7999</v>
          </cell>
          <cell r="F1571" t="str">
            <v>ER_7999 - DSM OR/CA</v>
          </cell>
          <cell r="G1571" t="str">
            <v>Regular Capital - Pre Business Case</v>
          </cell>
          <cell r="H1571" t="str">
            <v>No Subfunction</v>
          </cell>
          <cell r="I1571" t="str">
            <v>No Function</v>
          </cell>
          <cell r="J1571" t="str">
            <v>No Driver</v>
          </cell>
          <cell r="K1571" t="str">
            <v>SRV_GD</v>
          </cell>
          <cell r="L1571" t="str">
            <v>JUR_OR</v>
          </cell>
          <cell r="M1571" t="str">
            <v>DSM 186</v>
          </cell>
          <cell r="N1571" t="str">
            <v>False</v>
          </cell>
          <cell r="O1571" t="str">
            <v>Inactive</v>
          </cell>
          <cell r="P1571" t="str">
            <v>ORG_A52</v>
          </cell>
        </row>
        <row r="1572">
          <cell r="A1572" t="str">
            <v>BI_MN001</v>
          </cell>
          <cell r="B1572" t="str">
            <v>MN001</v>
          </cell>
          <cell r="C1572" t="str">
            <v>BI_MN001 - Roseburg 6 PE Reinforcement- Mercy Hospital</v>
          </cell>
          <cell r="D1572" t="str">
            <v>ER_3000</v>
          </cell>
          <cell r="E1572" t="str">
            <v>3000</v>
          </cell>
          <cell r="F1572" t="str">
            <v>ER_3000 - Gas Reinforce-Minor Blanket</v>
          </cell>
          <cell r="G1572" t="str">
            <v>Gas Reinforcement Program</v>
          </cell>
          <cell r="H1572" t="str">
            <v>Gas Subfunction</v>
          </cell>
          <cell r="I1572" t="str">
            <v>Gas</v>
          </cell>
          <cell r="J1572" t="str">
            <v>Performance &amp; Capacity</v>
          </cell>
          <cell r="K1572" t="str">
            <v>SRV_GD</v>
          </cell>
          <cell r="L1572" t="str">
            <v>JUR_AA</v>
          </cell>
          <cell r="M1572" t="str">
            <v>Gas Distribution 374-387</v>
          </cell>
          <cell r="N1572" t="str">
            <v>True</v>
          </cell>
          <cell r="O1572" t="str">
            <v>Inactive</v>
          </cell>
          <cell r="P1572" t="str">
            <v>ORG_B51</v>
          </cell>
        </row>
        <row r="1573">
          <cell r="A1573" t="str">
            <v>BI_MN002</v>
          </cell>
          <cell r="B1573" t="str">
            <v>MN002</v>
          </cell>
          <cell r="C1573" t="str">
            <v>BI_MN002 - Gas Meter and Metering Equipment Purchases - OR</v>
          </cell>
          <cell r="D1573" t="str">
            <v>ER_1056</v>
          </cell>
          <cell r="E1573" t="str">
            <v>1056</v>
          </cell>
          <cell r="F1573" t="str">
            <v>ER_1056 - Gas Meter and Metering Equipment Purchases</v>
          </cell>
          <cell r="G1573" t="str">
            <v>New Revenue - Growth</v>
          </cell>
          <cell r="H1573" t="str">
            <v>Growth Subfunction</v>
          </cell>
          <cell r="I1573" t="str">
            <v>Growth</v>
          </cell>
          <cell r="J1573" t="str">
            <v>Customer Requested</v>
          </cell>
          <cell r="K1573" t="str">
            <v>SRV_GD</v>
          </cell>
          <cell r="L1573" t="str">
            <v>JUR_OR</v>
          </cell>
          <cell r="M1573" t="str">
            <v>Gas Distribution 374-387</v>
          </cell>
          <cell r="N1573" t="str">
            <v>False</v>
          </cell>
          <cell r="O1573" t="str">
            <v>Active</v>
          </cell>
          <cell r="P1573" t="str">
            <v>ORG_B51</v>
          </cell>
        </row>
        <row r="1574">
          <cell r="A1574" t="str">
            <v>BI_MN100</v>
          </cell>
          <cell r="B1574" t="str">
            <v>MN100</v>
          </cell>
          <cell r="C1574" t="str">
            <v>BI_MN100 - Gas HP Pipeline Remediation Program-OR</v>
          </cell>
          <cell r="D1574" t="str">
            <v>ER_3057</v>
          </cell>
          <cell r="E1574" t="str">
            <v>3057</v>
          </cell>
          <cell r="F1574" t="str">
            <v>ER_3057 - Gas HP Pipeline Remediation Program</v>
          </cell>
          <cell r="G1574" t="str">
            <v>Gas HP Pipeline Remediation Program</v>
          </cell>
          <cell r="H1574" t="str">
            <v>Gas Subfunction</v>
          </cell>
          <cell r="I1574" t="str">
            <v>Gas</v>
          </cell>
          <cell r="J1574" t="str">
            <v>Mandatory &amp; Compliance</v>
          </cell>
          <cell r="K1574" t="str">
            <v>SRV_GD</v>
          </cell>
          <cell r="L1574" t="str">
            <v>JUR_OR</v>
          </cell>
          <cell r="M1574" t="str">
            <v>Gas Distribution 374-387</v>
          </cell>
          <cell r="N1574" t="str">
            <v>True</v>
          </cell>
          <cell r="O1574" t="str">
            <v>Active</v>
          </cell>
          <cell r="P1574" t="str">
            <v>ORG_B51</v>
          </cell>
        </row>
        <row r="1575">
          <cell r="A1575" t="str">
            <v>BI_MN101</v>
          </cell>
          <cell r="B1575" t="str">
            <v>MN101</v>
          </cell>
          <cell r="C1575" t="str">
            <v>BI_MN101 - Replace System Reinforcement-OR</v>
          </cell>
          <cell r="D1575" t="str">
            <v>ER_3000</v>
          </cell>
          <cell r="E1575" t="str">
            <v>3000</v>
          </cell>
          <cell r="F1575" t="str">
            <v>ER_3000 - Gas Reinforce-Minor Blanket</v>
          </cell>
          <cell r="G1575" t="str">
            <v>Gas Reinforcement Program</v>
          </cell>
          <cell r="H1575" t="str">
            <v>Gas Subfunction</v>
          </cell>
          <cell r="I1575" t="str">
            <v>Gas</v>
          </cell>
          <cell r="J1575" t="str">
            <v>Performance &amp; Capacity</v>
          </cell>
          <cell r="K1575" t="str">
            <v>SRV_GD</v>
          </cell>
          <cell r="L1575" t="str">
            <v>JUR_OR</v>
          </cell>
          <cell r="M1575" t="str">
            <v>Gas Distribution 374-387</v>
          </cell>
          <cell r="N1575" t="str">
            <v>True</v>
          </cell>
          <cell r="O1575" t="str">
            <v>Active</v>
          </cell>
          <cell r="P1575" t="str">
            <v>ORG_B51</v>
          </cell>
        </row>
        <row r="1576">
          <cell r="A1576" t="str">
            <v>BI_MN202</v>
          </cell>
          <cell r="B1576" t="str">
            <v>MN202</v>
          </cell>
          <cell r="C1576" t="str">
            <v>BI_MN202 - Convert Glendale Propane System to Natural Gas</v>
          </cell>
          <cell r="D1576" t="str">
            <v>ER_3200</v>
          </cell>
          <cell r="E1576" t="str">
            <v>3200</v>
          </cell>
          <cell r="F1576" t="str">
            <v>ER_3200 - Glendale Gas Conversion</v>
          </cell>
          <cell r="G1576" t="str">
            <v>Regular Capital - Pre Business Case</v>
          </cell>
          <cell r="H1576" t="str">
            <v>No Subfunction</v>
          </cell>
          <cell r="I1576" t="str">
            <v>No Function</v>
          </cell>
          <cell r="J1576" t="str">
            <v>No Driver</v>
          </cell>
          <cell r="K1576" t="str">
            <v>SRV_GD</v>
          </cell>
          <cell r="L1576" t="str">
            <v>JUR_OR</v>
          </cell>
          <cell r="M1576" t="str">
            <v>Gas Distribution 374-387</v>
          </cell>
          <cell r="N1576" t="str">
            <v>True</v>
          </cell>
          <cell r="O1576" t="str">
            <v>Inactive</v>
          </cell>
          <cell r="P1576" t="str">
            <v>ORG_A81</v>
          </cell>
        </row>
        <row r="1577">
          <cell r="A1577" t="str">
            <v>BI_MN206</v>
          </cell>
          <cell r="B1577" t="str">
            <v>MN206</v>
          </cell>
          <cell r="C1577" t="str">
            <v>BI_MN206 - Gas Distribution Non Revenue - Medford</v>
          </cell>
          <cell r="D1577" t="str">
            <v>ER_3005</v>
          </cell>
          <cell r="E1577" t="str">
            <v>3005</v>
          </cell>
          <cell r="F1577" t="str">
            <v>ER_3005 - Gas Distribution Non-Revenue Blanket</v>
          </cell>
          <cell r="G1577" t="str">
            <v>Gas Non-Revenue Program</v>
          </cell>
          <cell r="H1577" t="str">
            <v>Gas Subfunction</v>
          </cell>
          <cell r="I1577" t="str">
            <v>Gas</v>
          </cell>
          <cell r="J1577" t="str">
            <v>Failed Plant &amp; Operations</v>
          </cell>
          <cell r="K1577" t="str">
            <v>SRV_GD</v>
          </cell>
          <cell r="L1577" t="str">
            <v>JUR_OR</v>
          </cell>
          <cell r="M1577" t="str">
            <v>Gas Distribution 374-387</v>
          </cell>
          <cell r="N1577" t="str">
            <v>False</v>
          </cell>
          <cell r="O1577" t="str">
            <v>Active</v>
          </cell>
          <cell r="P1577" t="str">
            <v>ORG_A81</v>
          </cell>
        </row>
        <row r="1578">
          <cell r="A1578" t="str">
            <v>BI_MN207</v>
          </cell>
          <cell r="B1578" t="str">
            <v>MN207</v>
          </cell>
          <cell r="C1578" t="str">
            <v>BI_MN207 - ORCA Meters Minor Blanket</v>
          </cell>
          <cell r="D1578" t="str">
            <v>ER_1050</v>
          </cell>
          <cell r="E1578" t="str">
            <v>1050</v>
          </cell>
          <cell r="F1578" t="str">
            <v>ER_1050 - Gas Meters Minor Blanket</v>
          </cell>
          <cell r="G1578" t="str">
            <v>New Revenue - Growth</v>
          </cell>
          <cell r="H1578" t="str">
            <v>Growth Subfunction</v>
          </cell>
          <cell r="I1578" t="str">
            <v>Growth</v>
          </cell>
          <cell r="J1578" t="str">
            <v>Customer Requested</v>
          </cell>
          <cell r="K1578" t="str">
            <v>SRV_GD</v>
          </cell>
          <cell r="L1578" t="str">
            <v>JUR_OR</v>
          </cell>
          <cell r="M1578" t="str">
            <v>Gas Distribution 374-387</v>
          </cell>
          <cell r="N1578" t="str">
            <v>False</v>
          </cell>
          <cell r="O1578" t="str">
            <v>Active</v>
          </cell>
          <cell r="P1578" t="str">
            <v>ORG_C81</v>
          </cell>
        </row>
        <row r="1579">
          <cell r="A1579" t="str">
            <v>BI_MN300</v>
          </cell>
          <cell r="B1579" t="str">
            <v>MN300</v>
          </cell>
          <cell r="C1579" t="str">
            <v>BI_MN300 - Road Projects</v>
          </cell>
          <cell r="D1579" t="str">
            <v>ER_3003</v>
          </cell>
          <cell r="E1579" t="str">
            <v>3003</v>
          </cell>
          <cell r="F1579" t="str">
            <v>ER_3003 - Gas Replace-St&amp;Hwy</v>
          </cell>
          <cell r="G1579" t="str">
            <v>Gas Replacement Street and Highway Program</v>
          </cell>
          <cell r="H1579" t="str">
            <v>Gas Subfunction</v>
          </cell>
          <cell r="I1579" t="str">
            <v>Gas</v>
          </cell>
          <cell r="J1579" t="str">
            <v>Mandatory &amp; Compliance</v>
          </cell>
          <cell r="K1579" t="str">
            <v>SRV_GD</v>
          </cell>
          <cell r="L1579" t="str">
            <v>JUR_AA</v>
          </cell>
          <cell r="M1579" t="str">
            <v>Gas Distribution 374-387</v>
          </cell>
          <cell r="N1579" t="str">
            <v>False</v>
          </cell>
          <cell r="O1579" t="str">
            <v>Inactive</v>
          </cell>
          <cell r="P1579" t="str">
            <v>ORG_C81</v>
          </cell>
        </row>
        <row r="1580">
          <cell r="A1580" t="str">
            <v>BI_MN302</v>
          </cell>
          <cell r="B1580" t="str">
            <v>MN302</v>
          </cell>
          <cell r="C1580" t="str">
            <v>BI_MN302 - ORCA Deteriorated Pipe Replacement</v>
          </cell>
          <cell r="D1580" t="str">
            <v>ER_3001</v>
          </cell>
          <cell r="E1580" t="str">
            <v>3001</v>
          </cell>
          <cell r="F1580" t="str">
            <v>ER_3001 - Replace Deteriorating Gas System</v>
          </cell>
          <cell r="G1580" t="str">
            <v>Gas Deteriorated Steel Pipe Replacement Program</v>
          </cell>
          <cell r="H1580" t="str">
            <v>Gas Subfunction</v>
          </cell>
          <cell r="I1580" t="str">
            <v>Gas</v>
          </cell>
          <cell r="J1580" t="str">
            <v>Asset Condition</v>
          </cell>
          <cell r="K1580" t="str">
            <v>SRV_GD</v>
          </cell>
          <cell r="L1580" t="str">
            <v>JUR_OR</v>
          </cell>
          <cell r="M1580" t="str">
            <v>Gas Distribution 374-387</v>
          </cell>
          <cell r="N1580" t="str">
            <v>False</v>
          </cell>
          <cell r="O1580" t="str">
            <v>Inactive</v>
          </cell>
          <cell r="P1580" t="str">
            <v>ORG_C81</v>
          </cell>
        </row>
        <row r="1581">
          <cell r="A1581" t="str">
            <v>BI_MN303</v>
          </cell>
          <cell r="B1581" t="str">
            <v>MN303</v>
          </cell>
          <cell r="C1581" t="str">
            <v>BI_MN303 - ORCA Pressure Reinforcements</v>
          </cell>
          <cell r="D1581" t="str">
            <v>ER_3000</v>
          </cell>
          <cell r="E1581" t="str">
            <v>3000</v>
          </cell>
          <cell r="F1581" t="str">
            <v>ER_3000 - Gas Reinforce-Minor Blanket</v>
          </cell>
          <cell r="G1581" t="str">
            <v>Gas Reinforcement Program</v>
          </cell>
          <cell r="H1581" t="str">
            <v>Gas Subfunction</v>
          </cell>
          <cell r="I1581" t="str">
            <v>Gas</v>
          </cell>
          <cell r="J1581" t="str">
            <v>Performance &amp; Capacity</v>
          </cell>
          <cell r="K1581" t="str">
            <v>SRV_GD</v>
          </cell>
          <cell r="L1581" t="str">
            <v>JUR_AA</v>
          </cell>
          <cell r="M1581" t="str">
            <v>Gas Distribution 374-387</v>
          </cell>
          <cell r="N1581" t="str">
            <v>False</v>
          </cell>
          <cell r="O1581" t="str">
            <v>Inactive</v>
          </cell>
          <cell r="P1581" t="str">
            <v>ORG_B51</v>
          </cell>
        </row>
        <row r="1582">
          <cell r="A1582" t="str">
            <v>BI_MN304</v>
          </cell>
          <cell r="B1582" t="str">
            <v>MN304</v>
          </cell>
          <cell r="C1582" t="str">
            <v>BI_MN304 - Oregon - Gas Rev Projects/Medford</v>
          </cell>
          <cell r="D1582" t="str">
            <v>ER_1001</v>
          </cell>
          <cell r="E1582" t="str">
            <v>1001</v>
          </cell>
          <cell r="F1582" t="str">
            <v>ER_1001 - Gas Revenue Blanket</v>
          </cell>
          <cell r="G1582" t="str">
            <v>New Revenue - Growth</v>
          </cell>
          <cell r="H1582" t="str">
            <v>Growth Subfunction</v>
          </cell>
          <cell r="I1582" t="str">
            <v>Growth</v>
          </cell>
          <cell r="J1582" t="str">
            <v>Customer Requested</v>
          </cell>
          <cell r="K1582" t="str">
            <v>SRV_GD</v>
          </cell>
          <cell r="L1582" t="str">
            <v>JUR_OR</v>
          </cell>
          <cell r="M1582" t="str">
            <v>Gas Distribution 374-387</v>
          </cell>
          <cell r="N1582" t="str">
            <v>False</v>
          </cell>
          <cell r="O1582" t="str">
            <v>Active</v>
          </cell>
          <cell r="P1582" t="str">
            <v>ORG_A81</v>
          </cell>
        </row>
        <row r="1583">
          <cell r="A1583" t="str">
            <v>BI_MN305</v>
          </cell>
          <cell r="B1583" t="str">
            <v>MN305</v>
          </cell>
          <cell r="C1583" t="str">
            <v>BI_MN305 - Oregon - Gas Rev Projects/Roseburg</v>
          </cell>
          <cell r="D1583" t="str">
            <v>ER_1001</v>
          </cell>
          <cell r="E1583" t="str">
            <v>1001</v>
          </cell>
          <cell r="F1583" t="str">
            <v>ER_1001 - Gas Revenue Blanket</v>
          </cell>
          <cell r="G1583" t="str">
            <v>New Revenue - Growth</v>
          </cell>
          <cell r="H1583" t="str">
            <v>Growth Subfunction</v>
          </cell>
          <cell r="I1583" t="str">
            <v>Growth</v>
          </cell>
          <cell r="J1583" t="str">
            <v>Customer Requested</v>
          </cell>
          <cell r="K1583" t="str">
            <v>SRV_GD</v>
          </cell>
          <cell r="L1583" t="str">
            <v>JUR_OR</v>
          </cell>
          <cell r="M1583" t="str">
            <v>Gas Distribution 374-387</v>
          </cell>
          <cell r="N1583" t="str">
            <v>False</v>
          </cell>
          <cell r="O1583" t="str">
            <v>Active</v>
          </cell>
          <cell r="P1583" t="str">
            <v>ORG_A82</v>
          </cell>
        </row>
        <row r="1584">
          <cell r="A1584" t="str">
            <v>BI_MN306</v>
          </cell>
          <cell r="B1584" t="str">
            <v>MN306</v>
          </cell>
          <cell r="C1584" t="str">
            <v>BI_MN306 - Oregon - Gas Rev Projects/Klamath Falls</v>
          </cell>
          <cell r="D1584" t="str">
            <v>ER_1001</v>
          </cell>
          <cell r="E1584" t="str">
            <v>1001</v>
          </cell>
          <cell r="F1584" t="str">
            <v>ER_1001 - Gas Revenue Blanket</v>
          </cell>
          <cell r="G1584" t="str">
            <v>New Revenue - Growth</v>
          </cell>
          <cell r="H1584" t="str">
            <v>Growth Subfunction</v>
          </cell>
          <cell r="I1584" t="str">
            <v>Growth</v>
          </cell>
          <cell r="J1584" t="str">
            <v>Customer Requested</v>
          </cell>
          <cell r="K1584" t="str">
            <v>SRV_GD</v>
          </cell>
          <cell r="L1584" t="str">
            <v>JUR_OR</v>
          </cell>
          <cell r="M1584" t="str">
            <v>Gas Distribution 374-387</v>
          </cell>
          <cell r="N1584" t="str">
            <v>False</v>
          </cell>
          <cell r="O1584" t="str">
            <v>Active</v>
          </cell>
          <cell r="P1584" t="str">
            <v>ORG_A83</v>
          </cell>
        </row>
        <row r="1585">
          <cell r="A1585" t="str">
            <v>BI_MN307</v>
          </cell>
          <cell r="B1585" t="str">
            <v>MN307</v>
          </cell>
          <cell r="C1585" t="str">
            <v>BI_MN307 - Oregon - Gas Rev Projects/LaGrande</v>
          </cell>
          <cell r="D1585" t="str">
            <v>ER_1001</v>
          </cell>
          <cell r="E1585" t="str">
            <v>1001</v>
          </cell>
          <cell r="F1585" t="str">
            <v>ER_1001 - Gas Revenue Blanket</v>
          </cell>
          <cell r="G1585" t="str">
            <v>New Revenue - Growth</v>
          </cell>
          <cell r="H1585" t="str">
            <v>Growth Subfunction</v>
          </cell>
          <cell r="I1585" t="str">
            <v>Growth</v>
          </cell>
          <cell r="J1585" t="str">
            <v>Customer Requested</v>
          </cell>
          <cell r="K1585" t="str">
            <v>SRV_GD</v>
          </cell>
          <cell r="L1585" t="str">
            <v>JUR_OR</v>
          </cell>
          <cell r="M1585" t="str">
            <v>Gas Distribution 374-387</v>
          </cell>
          <cell r="N1585" t="str">
            <v>False</v>
          </cell>
          <cell r="O1585" t="str">
            <v>Active</v>
          </cell>
          <cell r="P1585" t="str">
            <v>ORG_C83</v>
          </cell>
        </row>
        <row r="1586">
          <cell r="A1586" t="str">
            <v>BI_MN308</v>
          </cell>
          <cell r="B1586" t="str">
            <v>MN308</v>
          </cell>
          <cell r="C1586" t="str">
            <v>BI_MN308 - ORCA - Gas Rev Projects/ S.Lk Tahoe A84</v>
          </cell>
          <cell r="D1586" t="str">
            <v>ER_1001</v>
          </cell>
          <cell r="E1586" t="str">
            <v>1001</v>
          </cell>
          <cell r="F1586" t="str">
            <v>ER_1001 - Gas Revenue Blanket</v>
          </cell>
          <cell r="G1586" t="str">
            <v>New Revenue - Growth</v>
          </cell>
          <cell r="H1586" t="str">
            <v>Growth Subfunction</v>
          </cell>
          <cell r="I1586" t="str">
            <v>Growth</v>
          </cell>
          <cell r="J1586" t="str">
            <v>Customer Requested</v>
          </cell>
          <cell r="K1586" t="str">
            <v>SRV_GD</v>
          </cell>
          <cell r="L1586" t="str">
            <v>JUR_AA</v>
          </cell>
          <cell r="M1586" t="str">
            <v>Gas Distribution 374-387</v>
          </cell>
          <cell r="N1586" t="str">
            <v>False</v>
          </cell>
          <cell r="O1586" t="str">
            <v>Inactive</v>
          </cell>
          <cell r="P1586" t="str">
            <v>ORG_A84</v>
          </cell>
        </row>
        <row r="1587">
          <cell r="A1587" t="str">
            <v>BI_MN309</v>
          </cell>
          <cell r="B1587" t="str">
            <v>MN309</v>
          </cell>
          <cell r="C1587" t="str">
            <v>BI_MN309 - Gas Distribution Non Revenue - Klamath</v>
          </cell>
          <cell r="D1587" t="str">
            <v>ER_3005</v>
          </cell>
          <cell r="E1587" t="str">
            <v>3005</v>
          </cell>
          <cell r="F1587" t="str">
            <v>ER_3005 - Gas Distribution Non-Revenue Blanket</v>
          </cell>
          <cell r="G1587" t="str">
            <v>Gas Non-Revenue Program</v>
          </cell>
          <cell r="H1587" t="str">
            <v>Gas Subfunction</v>
          </cell>
          <cell r="I1587" t="str">
            <v>Gas</v>
          </cell>
          <cell r="J1587" t="str">
            <v>Failed Plant &amp; Operations</v>
          </cell>
          <cell r="K1587" t="str">
            <v>SRV_GD</v>
          </cell>
          <cell r="L1587" t="str">
            <v>JUR_OR</v>
          </cell>
          <cell r="M1587" t="str">
            <v>Gas Distribution 374-387</v>
          </cell>
          <cell r="N1587" t="str">
            <v>False</v>
          </cell>
          <cell r="O1587" t="str">
            <v>Active</v>
          </cell>
          <cell r="P1587" t="str">
            <v>ORG_A83</v>
          </cell>
        </row>
        <row r="1588">
          <cell r="A1588" t="str">
            <v>BI_MN310</v>
          </cell>
          <cell r="B1588" t="str">
            <v>MN310</v>
          </cell>
          <cell r="C1588" t="str">
            <v>BI_MN310 - Gas Distribution Non Revenue - La Grande</v>
          </cell>
          <cell r="D1588" t="str">
            <v>ER_3005</v>
          </cell>
          <cell r="E1588" t="str">
            <v>3005</v>
          </cell>
          <cell r="F1588" t="str">
            <v>ER_3005 - Gas Distribution Non-Revenue Blanket</v>
          </cell>
          <cell r="G1588" t="str">
            <v>Gas Non-Revenue Program</v>
          </cell>
          <cell r="H1588" t="str">
            <v>Gas Subfunction</v>
          </cell>
          <cell r="I1588" t="str">
            <v>Gas</v>
          </cell>
          <cell r="J1588" t="str">
            <v>Failed Plant &amp; Operations</v>
          </cell>
          <cell r="K1588" t="str">
            <v>SRV_GD</v>
          </cell>
          <cell r="L1588" t="str">
            <v>JUR_OR</v>
          </cell>
          <cell r="M1588" t="str">
            <v>Gas Distribution 374-387</v>
          </cell>
          <cell r="N1588" t="str">
            <v>False</v>
          </cell>
          <cell r="O1588" t="str">
            <v>Active</v>
          </cell>
          <cell r="P1588" t="str">
            <v>ORG_C83</v>
          </cell>
        </row>
        <row r="1589">
          <cell r="A1589" t="str">
            <v>BI_MN312</v>
          </cell>
          <cell r="B1589" t="str">
            <v>MN312</v>
          </cell>
          <cell r="C1589" t="str">
            <v>BI_MN312 - ORCA Regulator Station Rebuilds</v>
          </cell>
          <cell r="D1589" t="str">
            <v>ER_1052</v>
          </cell>
          <cell r="E1589" t="str">
            <v>1052</v>
          </cell>
          <cell r="F1589" t="str">
            <v>ER_1052 - Industrial Gas Customer Minor Blanket</v>
          </cell>
          <cell r="G1589" t="str">
            <v>New Revenue - Growth</v>
          </cell>
          <cell r="H1589" t="str">
            <v>Growth Subfunction</v>
          </cell>
          <cell r="I1589" t="str">
            <v>Growth</v>
          </cell>
          <cell r="J1589" t="str">
            <v>Customer Requested</v>
          </cell>
          <cell r="K1589" t="str">
            <v>SRV_GD</v>
          </cell>
          <cell r="L1589" t="str">
            <v>JUR_AA</v>
          </cell>
          <cell r="M1589" t="str">
            <v>Gas Distribution 374-387</v>
          </cell>
          <cell r="N1589" t="str">
            <v>False</v>
          </cell>
          <cell r="O1589" t="str">
            <v>Inactive</v>
          </cell>
          <cell r="P1589" t="str">
            <v>ORG_000</v>
          </cell>
        </row>
        <row r="1590">
          <cell r="A1590" t="str">
            <v>BI_MN313</v>
          </cell>
          <cell r="B1590" t="str">
            <v>MN313</v>
          </cell>
          <cell r="C1590" t="str">
            <v>BI_MN313 - ORCA Cathodic Protection Blanket</v>
          </cell>
          <cell r="D1590" t="str">
            <v>ER_3004</v>
          </cell>
          <cell r="E1590" t="str">
            <v>3004</v>
          </cell>
          <cell r="F1590" t="str">
            <v>ER_3004 - Cathodic Protection-Minor Blanket</v>
          </cell>
          <cell r="G1590" t="str">
            <v>Gas Cathodic Protection Program</v>
          </cell>
          <cell r="H1590" t="str">
            <v>Gas Subfunction</v>
          </cell>
          <cell r="I1590" t="str">
            <v>Gas</v>
          </cell>
          <cell r="J1590" t="str">
            <v>Mandatory &amp; Compliance</v>
          </cell>
          <cell r="K1590" t="str">
            <v>SRV_GD</v>
          </cell>
          <cell r="L1590" t="str">
            <v>JUR_OR</v>
          </cell>
          <cell r="M1590" t="str">
            <v>Gas Distribution 374-387</v>
          </cell>
          <cell r="N1590" t="str">
            <v>False</v>
          </cell>
          <cell r="O1590" t="str">
            <v>Active</v>
          </cell>
          <cell r="P1590" t="str">
            <v>ORG_B51</v>
          </cell>
        </row>
        <row r="1591">
          <cell r="A1591" t="str">
            <v>BI_MN320</v>
          </cell>
          <cell r="B1591" t="str">
            <v>MN320</v>
          </cell>
          <cell r="C1591" t="str">
            <v>BI_MN320 - ORCA ERTs</v>
          </cell>
          <cell r="D1591" t="str">
            <v>ER_1053</v>
          </cell>
          <cell r="E1591" t="str">
            <v>1053</v>
          </cell>
          <cell r="F1591" t="str">
            <v>ER_1053 - Gas ERT Minor Blanket</v>
          </cell>
          <cell r="G1591" t="str">
            <v>New Revenue - Growth</v>
          </cell>
          <cell r="H1591" t="str">
            <v>Growth Subfunction</v>
          </cell>
          <cell r="I1591" t="str">
            <v>Growth</v>
          </cell>
          <cell r="J1591" t="str">
            <v>Customer Requested</v>
          </cell>
          <cell r="K1591" t="str">
            <v>SRV_GD</v>
          </cell>
          <cell r="L1591" t="str">
            <v>JUR_OR</v>
          </cell>
          <cell r="M1591" t="str">
            <v>Gas Distribution 374-387</v>
          </cell>
          <cell r="N1591" t="str">
            <v>False</v>
          </cell>
          <cell r="O1591" t="str">
            <v>Active</v>
          </cell>
          <cell r="P1591" t="str">
            <v>ORG_C81</v>
          </cell>
        </row>
        <row r="1592">
          <cell r="A1592" t="str">
            <v>BI_MN330</v>
          </cell>
          <cell r="B1592" t="str">
            <v>MN330</v>
          </cell>
          <cell r="C1592" t="str">
            <v>BI_MN330 - Peak Plant-Medite Hp Line Replacement</v>
          </cell>
          <cell r="D1592" t="str">
            <v>ER_3106</v>
          </cell>
          <cell r="E1592" t="str">
            <v>3106</v>
          </cell>
          <cell r="F1592" t="str">
            <v>ER_3106 - Peak Plant Line</v>
          </cell>
          <cell r="G1592" t="str">
            <v>Regular Capital - Pre Business Case</v>
          </cell>
          <cell r="H1592" t="str">
            <v>No Subfunction</v>
          </cell>
          <cell r="I1592" t="str">
            <v>No Function</v>
          </cell>
          <cell r="J1592" t="str">
            <v>No Driver</v>
          </cell>
          <cell r="K1592" t="str">
            <v>SRV_GD</v>
          </cell>
          <cell r="L1592" t="str">
            <v>JUR_AN</v>
          </cell>
          <cell r="M1592" t="str">
            <v>Gas Distribution 374-387</v>
          </cell>
          <cell r="N1592" t="str">
            <v>True</v>
          </cell>
          <cell r="O1592" t="str">
            <v>Inactive</v>
          </cell>
          <cell r="P1592" t="str">
            <v>ORG_A81</v>
          </cell>
        </row>
        <row r="1593">
          <cell r="A1593" t="str">
            <v>BI_MN360</v>
          </cell>
          <cell r="B1593" t="str">
            <v>MN360</v>
          </cell>
          <cell r="C1593" t="str">
            <v>BI_MN360 - Gas Distribution Non Revenue - Roseburg</v>
          </cell>
          <cell r="D1593" t="str">
            <v>ER_3005</v>
          </cell>
          <cell r="E1593" t="str">
            <v>3005</v>
          </cell>
          <cell r="F1593" t="str">
            <v>ER_3005 - Gas Distribution Non-Revenue Blanket</v>
          </cell>
          <cell r="G1593" t="str">
            <v>Gas Non-Revenue Program</v>
          </cell>
          <cell r="H1593" t="str">
            <v>Gas Subfunction</v>
          </cell>
          <cell r="I1593" t="str">
            <v>Gas</v>
          </cell>
          <cell r="J1593" t="str">
            <v>Failed Plant &amp; Operations</v>
          </cell>
          <cell r="K1593" t="str">
            <v>SRV_GD</v>
          </cell>
          <cell r="L1593" t="str">
            <v>JUR_OR</v>
          </cell>
          <cell r="M1593" t="str">
            <v>Gas Distribution 374-387</v>
          </cell>
          <cell r="N1593" t="str">
            <v>False</v>
          </cell>
          <cell r="O1593" t="str">
            <v>Active</v>
          </cell>
          <cell r="P1593" t="str">
            <v>ORG_A82</v>
          </cell>
        </row>
        <row r="1594">
          <cell r="A1594" t="str">
            <v>BI_MN401</v>
          </cell>
          <cell r="B1594" t="str">
            <v>MN401</v>
          </cell>
          <cell r="C1594" t="str">
            <v>BI_MN401 - Relocate Due to St&amp;Hwy Work - Medford</v>
          </cell>
          <cell r="D1594" t="str">
            <v>ER_3003</v>
          </cell>
          <cell r="E1594" t="str">
            <v>3003</v>
          </cell>
          <cell r="F1594" t="str">
            <v>ER_3003 - Gas Replace-St&amp;Hwy</v>
          </cell>
          <cell r="G1594" t="str">
            <v>Gas Replacement Street and Highway Program</v>
          </cell>
          <cell r="H1594" t="str">
            <v>Gas Subfunction</v>
          </cell>
          <cell r="I1594" t="str">
            <v>Gas</v>
          </cell>
          <cell r="J1594" t="str">
            <v>Mandatory &amp; Compliance</v>
          </cell>
          <cell r="K1594" t="str">
            <v>SRV_GD</v>
          </cell>
          <cell r="L1594" t="str">
            <v>JUR_OR</v>
          </cell>
          <cell r="M1594" t="str">
            <v>Gas Distribution 374-387</v>
          </cell>
          <cell r="N1594" t="str">
            <v>False</v>
          </cell>
          <cell r="O1594" t="str">
            <v>Active</v>
          </cell>
          <cell r="P1594" t="str">
            <v>ORG_A81</v>
          </cell>
        </row>
        <row r="1595">
          <cell r="A1595" t="str">
            <v>BI_MN402</v>
          </cell>
          <cell r="B1595" t="str">
            <v>MN402</v>
          </cell>
          <cell r="C1595" t="str">
            <v>BI_MN402 - Relocate Due to St&amp;Hwy Work - Roseburg</v>
          </cell>
          <cell r="D1595" t="str">
            <v>ER_3003</v>
          </cell>
          <cell r="E1595" t="str">
            <v>3003</v>
          </cell>
          <cell r="F1595" t="str">
            <v>ER_3003 - Gas Replace-St&amp;Hwy</v>
          </cell>
          <cell r="G1595" t="str">
            <v>Gas Replacement Street and Highway Program</v>
          </cell>
          <cell r="H1595" t="str">
            <v>Gas Subfunction</v>
          </cell>
          <cell r="I1595" t="str">
            <v>Gas</v>
          </cell>
          <cell r="J1595" t="str">
            <v>Mandatory &amp; Compliance</v>
          </cell>
          <cell r="K1595" t="str">
            <v>SRV_GD</v>
          </cell>
          <cell r="L1595" t="str">
            <v>JUR_OR</v>
          </cell>
          <cell r="M1595" t="str">
            <v>Gas Distribution 374-387</v>
          </cell>
          <cell r="N1595" t="str">
            <v>False</v>
          </cell>
          <cell r="O1595" t="str">
            <v>Active</v>
          </cell>
          <cell r="P1595" t="str">
            <v>ORG_A82</v>
          </cell>
        </row>
        <row r="1596">
          <cell r="A1596" t="str">
            <v>BI_MN403</v>
          </cell>
          <cell r="B1596" t="str">
            <v>MN403</v>
          </cell>
          <cell r="C1596" t="str">
            <v>BI_MN403 - Relocate Due to St&amp;Hwy Work - Klamath</v>
          </cell>
          <cell r="D1596" t="str">
            <v>ER_3003</v>
          </cell>
          <cell r="E1596" t="str">
            <v>3003</v>
          </cell>
          <cell r="F1596" t="str">
            <v>ER_3003 - Gas Replace-St&amp;Hwy</v>
          </cell>
          <cell r="G1596" t="str">
            <v>Gas Replacement Street and Highway Program</v>
          </cell>
          <cell r="H1596" t="str">
            <v>Gas Subfunction</v>
          </cell>
          <cell r="I1596" t="str">
            <v>Gas</v>
          </cell>
          <cell r="J1596" t="str">
            <v>Mandatory &amp; Compliance</v>
          </cell>
          <cell r="K1596" t="str">
            <v>SRV_GD</v>
          </cell>
          <cell r="L1596" t="str">
            <v>JUR_OR</v>
          </cell>
          <cell r="M1596" t="str">
            <v>Gas Distribution 374-387</v>
          </cell>
          <cell r="N1596" t="str">
            <v>False</v>
          </cell>
          <cell r="O1596" t="str">
            <v>Active</v>
          </cell>
          <cell r="P1596" t="str">
            <v>ORG_A83</v>
          </cell>
        </row>
        <row r="1597">
          <cell r="A1597" t="str">
            <v>BI_MN404</v>
          </cell>
          <cell r="B1597" t="str">
            <v>MN404</v>
          </cell>
          <cell r="C1597" t="str">
            <v>BI_MN404 - Relocate Due to St&amp;Hwy Work - La Grande</v>
          </cell>
          <cell r="D1597" t="str">
            <v>ER_3003</v>
          </cell>
          <cell r="E1597" t="str">
            <v>3003</v>
          </cell>
          <cell r="F1597" t="str">
            <v>ER_3003 - Gas Replace-St&amp;Hwy</v>
          </cell>
          <cell r="G1597" t="str">
            <v>Gas Replacement Street and Highway Program</v>
          </cell>
          <cell r="H1597" t="str">
            <v>Gas Subfunction</v>
          </cell>
          <cell r="I1597" t="str">
            <v>Gas</v>
          </cell>
          <cell r="J1597" t="str">
            <v>Mandatory &amp; Compliance</v>
          </cell>
          <cell r="K1597" t="str">
            <v>SRV_GD</v>
          </cell>
          <cell r="L1597" t="str">
            <v>JUR_OR</v>
          </cell>
          <cell r="M1597" t="str">
            <v>Gas Distribution 374-387</v>
          </cell>
          <cell r="N1597" t="str">
            <v>False</v>
          </cell>
          <cell r="O1597" t="str">
            <v>Active</v>
          </cell>
          <cell r="P1597" t="str">
            <v>ORG_C83</v>
          </cell>
        </row>
        <row r="1598">
          <cell r="A1598" t="str">
            <v>BI_MN405</v>
          </cell>
          <cell r="B1598" t="str">
            <v>MN405</v>
          </cell>
          <cell r="C1598" t="str">
            <v>BI_MN405 - Relocate Due to St&amp;Hwy Work - Goldendale</v>
          </cell>
          <cell r="D1598" t="str">
            <v>ER_3003</v>
          </cell>
          <cell r="E1598" t="str">
            <v>3003</v>
          </cell>
          <cell r="F1598" t="str">
            <v>ER_3003 - Gas Replace-St&amp;Hwy</v>
          </cell>
          <cell r="G1598" t="str">
            <v>Gas Replacement Street and Highway Program</v>
          </cell>
          <cell r="H1598" t="str">
            <v>Gas Subfunction</v>
          </cell>
          <cell r="I1598" t="str">
            <v>Gas</v>
          </cell>
          <cell r="J1598" t="str">
            <v>Mandatory &amp; Compliance</v>
          </cell>
          <cell r="K1598" t="str">
            <v>SRV_GD</v>
          </cell>
          <cell r="L1598" t="str">
            <v>JUR_WA</v>
          </cell>
          <cell r="M1598" t="str">
            <v>Gas Distribution 374-387</v>
          </cell>
          <cell r="N1598" t="str">
            <v>False</v>
          </cell>
          <cell r="O1598" t="str">
            <v>Active</v>
          </cell>
          <cell r="P1598" t="str">
            <v>ORG_L50</v>
          </cell>
        </row>
        <row r="1599">
          <cell r="A1599" t="str">
            <v>BI_MN406</v>
          </cell>
          <cell r="B1599" t="str">
            <v>MN406</v>
          </cell>
          <cell r="C1599" t="str">
            <v>BI_MN406 - Road Projects SL Tahoe</v>
          </cell>
          <cell r="D1599" t="str">
            <v>ER_3003</v>
          </cell>
          <cell r="E1599" t="str">
            <v>3003</v>
          </cell>
          <cell r="F1599" t="str">
            <v>ER_3003 - Gas Replace-St&amp;Hwy</v>
          </cell>
          <cell r="G1599" t="str">
            <v>Gas Replacement Street and Highway Program</v>
          </cell>
          <cell r="H1599" t="str">
            <v>Gas Subfunction</v>
          </cell>
          <cell r="I1599" t="str">
            <v>Gas</v>
          </cell>
          <cell r="J1599" t="str">
            <v>Mandatory &amp; Compliance</v>
          </cell>
          <cell r="K1599" t="str">
            <v>SRV_GD</v>
          </cell>
          <cell r="L1599" t="str">
            <v>JUR_AA</v>
          </cell>
          <cell r="M1599" t="str">
            <v>Gas Distribution 374-387</v>
          </cell>
          <cell r="N1599" t="str">
            <v>False</v>
          </cell>
          <cell r="O1599" t="str">
            <v>Inactive</v>
          </cell>
          <cell r="P1599" t="str">
            <v>ORG_A01</v>
          </cell>
        </row>
        <row r="1600">
          <cell r="A1600" t="str">
            <v>BI_MN407</v>
          </cell>
          <cell r="B1600" t="str">
            <v>MN407</v>
          </cell>
          <cell r="C1600" t="str">
            <v>BI_MN407 - Replace Deteriorated Gas System - Medford</v>
          </cell>
          <cell r="D1600" t="str">
            <v>ER_3001</v>
          </cell>
          <cell r="E1600" t="str">
            <v>3001</v>
          </cell>
          <cell r="F1600" t="str">
            <v>ER_3001 - Replace Deteriorating Gas System</v>
          </cell>
          <cell r="G1600" t="str">
            <v>Gas Deteriorated Steel Pipe Replacement Program</v>
          </cell>
          <cell r="H1600" t="str">
            <v>Gas Subfunction</v>
          </cell>
          <cell r="I1600" t="str">
            <v>Gas</v>
          </cell>
          <cell r="J1600" t="str">
            <v>Asset Condition</v>
          </cell>
          <cell r="K1600" t="str">
            <v>SRV_GD</v>
          </cell>
          <cell r="L1600" t="str">
            <v>JUR_OR</v>
          </cell>
          <cell r="M1600" t="str">
            <v>Gas Distribution 374-387</v>
          </cell>
          <cell r="N1600" t="str">
            <v>False</v>
          </cell>
          <cell r="O1600" t="str">
            <v>Active</v>
          </cell>
          <cell r="P1600" t="str">
            <v>ORG_A81</v>
          </cell>
        </row>
        <row r="1601">
          <cell r="A1601" t="str">
            <v>BI_MN408</v>
          </cell>
          <cell r="B1601" t="str">
            <v>MN408</v>
          </cell>
          <cell r="C1601" t="str">
            <v>BI_MN408 - Replace Deteriorated Gas System - Roseburg</v>
          </cell>
          <cell r="D1601" t="str">
            <v>ER_3001</v>
          </cell>
          <cell r="E1601" t="str">
            <v>3001</v>
          </cell>
          <cell r="F1601" t="str">
            <v>ER_3001 - Replace Deteriorating Gas System</v>
          </cell>
          <cell r="G1601" t="str">
            <v>Gas Deteriorated Steel Pipe Replacement Program</v>
          </cell>
          <cell r="H1601" t="str">
            <v>Gas Subfunction</v>
          </cell>
          <cell r="I1601" t="str">
            <v>Gas</v>
          </cell>
          <cell r="J1601" t="str">
            <v>Asset Condition</v>
          </cell>
          <cell r="K1601" t="str">
            <v>SRV_GD</v>
          </cell>
          <cell r="L1601" t="str">
            <v>JUR_OR</v>
          </cell>
          <cell r="M1601" t="str">
            <v>Gas Distribution 374-387</v>
          </cell>
          <cell r="N1601" t="str">
            <v>False</v>
          </cell>
          <cell r="O1601" t="str">
            <v>Active</v>
          </cell>
          <cell r="P1601" t="str">
            <v>ORG_A82</v>
          </cell>
        </row>
        <row r="1602">
          <cell r="A1602" t="str">
            <v>BI_MN409</v>
          </cell>
          <cell r="B1602" t="str">
            <v>MN409</v>
          </cell>
          <cell r="C1602" t="str">
            <v>BI_MN409 - Replace Deteriorated Gas System - Klamath</v>
          </cell>
          <cell r="D1602" t="str">
            <v>ER_3001</v>
          </cell>
          <cell r="E1602" t="str">
            <v>3001</v>
          </cell>
          <cell r="F1602" t="str">
            <v>ER_3001 - Replace Deteriorating Gas System</v>
          </cell>
          <cell r="G1602" t="str">
            <v>Gas Deteriorated Steel Pipe Replacement Program</v>
          </cell>
          <cell r="H1602" t="str">
            <v>Gas Subfunction</v>
          </cell>
          <cell r="I1602" t="str">
            <v>Gas</v>
          </cell>
          <cell r="J1602" t="str">
            <v>Asset Condition</v>
          </cell>
          <cell r="K1602" t="str">
            <v>SRV_GD</v>
          </cell>
          <cell r="L1602" t="str">
            <v>JUR_OR</v>
          </cell>
          <cell r="M1602" t="str">
            <v>Gas Distribution 374-387</v>
          </cell>
          <cell r="N1602" t="str">
            <v>False</v>
          </cell>
          <cell r="O1602" t="str">
            <v>Active</v>
          </cell>
          <cell r="P1602" t="str">
            <v>ORG_A83</v>
          </cell>
        </row>
        <row r="1603">
          <cell r="A1603" t="str">
            <v>BI_MN410</v>
          </cell>
          <cell r="B1603" t="str">
            <v>MN410</v>
          </cell>
          <cell r="C1603" t="str">
            <v>BI_MN410 - Replace Deteriorated Gas System - La Grande</v>
          </cell>
          <cell r="D1603" t="str">
            <v>ER_3001</v>
          </cell>
          <cell r="E1603" t="str">
            <v>3001</v>
          </cell>
          <cell r="F1603" t="str">
            <v>ER_3001 - Replace Deteriorating Gas System</v>
          </cell>
          <cell r="G1603" t="str">
            <v>Gas Deteriorated Steel Pipe Replacement Program</v>
          </cell>
          <cell r="H1603" t="str">
            <v>Gas Subfunction</v>
          </cell>
          <cell r="I1603" t="str">
            <v>Gas</v>
          </cell>
          <cell r="J1603" t="str">
            <v>Asset Condition</v>
          </cell>
          <cell r="K1603" t="str">
            <v>SRV_GD</v>
          </cell>
          <cell r="L1603" t="str">
            <v>JUR_OR</v>
          </cell>
          <cell r="M1603" t="str">
            <v>Gas Distribution 374-387</v>
          </cell>
          <cell r="N1603" t="str">
            <v>False</v>
          </cell>
          <cell r="O1603" t="str">
            <v>Active</v>
          </cell>
          <cell r="P1603" t="str">
            <v>ORG_C83</v>
          </cell>
        </row>
        <row r="1604">
          <cell r="A1604" t="str">
            <v>BI_MN411</v>
          </cell>
          <cell r="B1604" t="str">
            <v>MN411</v>
          </cell>
          <cell r="C1604" t="str">
            <v>BI_MN411 - Replace Deteriorated Gas System - Goldendale</v>
          </cell>
          <cell r="D1604" t="str">
            <v>ER_3001</v>
          </cell>
          <cell r="E1604" t="str">
            <v>3001</v>
          </cell>
          <cell r="F1604" t="str">
            <v>ER_3001 - Replace Deteriorating Gas System</v>
          </cell>
          <cell r="G1604" t="str">
            <v>Gas Deteriorated Steel Pipe Replacement Program</v>
          </cell>
          <cell r="H1604" t="str">
            <v>Gas Subfunction</v>
          </cell>
          <cell r="I1604" t="str">
            <v>Gas</v>
          </cell>
          <cell r="J1604" t="str">
            <v>Asset Condition</v>
          </cell>
          <cell r="K1604" t="str">
            <v>SRV_GD</v>
          </cell>
          <cell r="L1604" t="str">
            <v>JUR_WA</v>
          </cell>
          <cell r="M1604" t="str">
            <v>Gas Distribution 374-387</v>
          </cell>
          <cell r="N1604" t="str">
            <v>False</v>
          </cell>
          <cell r="O1604" t="str">
            <v>Active</v>
          </cell>
          <cell r="P1604" t="str">
            <v>ORG_L50</v>
          </cell>
        </row>
        <row r="1605">
          <cell r="A1605" t="str">
            <v>BI_MN412</v>
          </cell>
          <cell r="B1605" t="str">
            <v>MN412</v>
          </cell>
          <cell r="C1605" t="str">
            <v>BI_MN412 - Deteriorated Pipe</v>
          </cell>
          <cell r="D1605" t="str">
            <v>ER_3001</v>
          </cell>
          <cell r="E1605" t="str">
            <v>3001</v>
          </cell>
          <cell r="F1605" t="str">
            <v>ER_3001 - Replace Deteriorating Gas System</v>
          </cell>
          <cell r="G1605" t="str">
            <v>Gas Deteriorated Steel Pipe Replacement Program</v>
          </cell>
          <cell r="H1605" t="str">
            <v>Gas Subfunction</v>
          </cell>
          <cell r="I1605" t="str">
            <v>Gas</v>
          </cell>
          <cell r="J1605" t="str">
            <v>Asset Condition</v>
          </cell>
          <cell r="K1605" t="str">
            <v>SRV_GD</v>
          </cell>
          <cell r="L1605" t="str">
            <v>JUR_AA</v>
          </cell>
          <cell r="M1605" t="str">
            <v>Gas Distribution 374-387</v>
          </cell>
          <cell r="N1605" t="str">
            <v>False</v>
          </cell>
          <cell r="O1605" t="str">
            <v>Inactive</v>
          </cell>
          <cell r="P1605" t="str">
            <v>ORG_A84</v>
          </cell>
        </row>
        <row r="1606">
          <cell r="A1606" t="str">
            <v>BI_MN413</v>
          </cell>
          <cell r="B1606" t="str">
            <v>MN413</v>
          </cell>
          <cell r="C1606" t="str">
            <v>BI_MN413 - Replace System Reinforcement - Medford</v>
          </cell>
          <cell r="D1606" t="str">
            <v>ER_3000</v>
          </cell>
          <cell r="E1606" t="str">
            <v>3000</v>
          </cell>
          <cell r="F1606" t="str">
            <v>ER_3000 - Gas Reinforce-Minor Blanket</v>
          </cell>
          <cell r="G1606" t="str">
            <v>Gas Reinforcement Program</v>
          </cell>
          <cell r="H1606" t="str">
            <v>Gas Subfunction</v>
          </cell>
          <cell r="I1606" t="str">
            <v>Gas</v>
          </cell>
          <cell r="J1606" t="str">
            <v>Performance &amp; Capacity</v>
          </cell>
          <cell r="K1606" t="str">
            <v>SRV_GD</v>
          </cell>
          <cell r="L1606" t="str">
            <v>JUR_OR</v>
          </cell>
          <cell r="M1606" t="str">
            <v>Gas Distribution 374-387</v>
          </cell>
          <cell r="N1606" t="str">
            <v>False</v>
          </cell>
          <cell r="O1606" t="str">
            <v>Active</v>
          </cell>
          <cell r="P1606" t="str">
            <v>ORG_A81</v>
          </cell>
        </row>
        <row r="1607">
          <cell r="A1607" t="str">
            <v>BI_MN414</v>
          </cell>
          <cell r="B1607" t="str">
            <v>MN414</v>
          </cell>
          <cell r="C1607" t="str">
            <v>BI_MN414 - Replace System Reinforcement - Roseburg</v>
          </cell>
          <cell r="D1607" t="str">
            <v>ER_3000</v>
          </cell>
          <cell r="E1607" t="str">
            <v>3000</v>
          </cell>
          <cell r="F1607" t="str">
            <v>ER_3000 - Gas Reinforce-Minor Blanket</v>
          </cell>
          <cell r="G1607" t="str">
            <v>Gas Reinforcement Program</v>
          </cell>
          <cell r="H1607" t="str">
            <v>Gas Subfunction</v>
          </cell>
          <cell r="I1607" t="str">
            <v>Gas</v>
          </cell>
          <cell r="J1607" t="str">
            <v>Performance &amp; Capacity</v>
          </cell>
          <cell r="K1607" t="str">
            <v>SRV_GD</v>
          </cell>
          <cell r="L1607" t="str">
            <v>JUR_OR</v>
          </cell>
          <cell r="M1607" t="str">
            <v>Gas Distribution 374-387</v>
          </cell>
          <cell r="N1607" t="str">
            <v>False</v>
          </cell>
          <cell r="O1607" t="str">
            <v>Active</v>
          </cell>
          <cell r="P1607" t="str">
            <v>ORG_A82</v>
          </cell>
        </row>
        <row r="1608">
          <cell r="A1608" t="str">
            <v>BI_MN415</v>
          </cell>
          <cell r="B1608" t="str">
            <v>MN415</v>
          </cell>
          <cell r="C1608" t="str">
            <v>BI_MN415 - Replace System Reinforcement - Klamath</v>
          </cell>
          <cell r="D1608" t="str">
            <v>ER_3000</v>
          </cell>
          <cell r="E1608" t="str">
            <v>3000</v>
          </cell>
          <cell r="F1608" t="str">
            <v>ER_3000 - Gas Reinforce-Minor Blanket</v>
          </cell>
          <cell r="G1608" t="str">
            <v>Gas Reinforcement Program</v>
          </cell>
          <cell r="H1608" t="str">
            <v>Gas Subfunction</v>
          </cell>
          <cell r="I1608" t="str">
            <v>Gas</v>
          </cell>
          <cell r="J1608" t="str">
            <v>Performance &amp; Capacity</v>
          </cell>
          <cell r="K1608" t="str">
            <v>SRV_GD</v>
          </cell>
          <cell r="L1608" t="str">
            <v>JUR_OR</v>
          </cell>
          <cell r="M1608" t="str">
            <v>Gas Distribution 374-387</v>
          </cell>
          <cell r="N1608" t="str">
            <v>False</v>
          </cell>
          <cell r="O1608" t="str">
            <v>Active</v>
          </cell>
          <cell r="P1608" t="str">
            <v>ORG_A83</v>
          </cell>
        </row>
        <row r="1609">
          <cell r="A1609" t="str">
            <v>BI_MN416</v>
          </cell>
          <cell r="B1609" t="str">
            <v>MN416</v>
          </cell>
          <cell r="C1609" t="str">
            <v>BI_MN416 - Replace System Reinforcement - La Grande</v>
          </cell>
          <cell r="D1609" t="str">
            <v>ER_3000</v>
          </cell>
          <cell r="E1609" t="str">
            <v>3000</v>
          </cell>
          <cell r="F1609" t="str">
            <v>ER_3000 - Gas Reinforce-Minor Blanket</v>
          </cell>
          <cell r="G1609" t="str">
            <v>Gas Reinforcement Program</v>
          </cell>
          <cell r="H1609" t="str">
            <v>Gas Subfunction</v>
          </cell>
          <cell r="I1609" t="str">
            <v>Gas</v>
          </cell>
          <cell r="J1609" t="str">
            <v>Performance &amp; Capacity</v>
          </cell>
          <cell r="K1609" t="str">
            <v>SRV_GD</v>
          </cell>
          <cell r="L1609" t="str">
            <v>JUR_OR</v>
          </cell>
          <cell r="M1609" t="str">
            <v>Gas Distribution 374-387</v>
          </cell>
          <cell r="N1609" t="str">
            <v>False</v>
          </cell>
          <cell r="O1609" t="str">
            <v>Active</v>
          </cell>
          <cell r="P1609" t="str">
            <v>ORG_C83</v>
          </cell>
        </row>
        <row r="1610">
          <cell r="A1610" t="str">
            <v>BI_MN417</v>
          </cell>
          <cell r="B1610" t="str">
            <v>MN417</v>
          </cell>
          <cell r="C1610" t="str">
            <v>BI_MN417 - Gas Regulator Station Reliability - Medford</v>
          </cell>
          <cell r="D1610" t="str">
            <v>ER_3002</v>
          </cell>
          <cell r="E1610" t="str">
            <v>3002</v>
          </cell>
          <cell r="F1610" t="str">
            <v>ER_3002 - Regulator Reliable - Blanket</v>
          </cell>
          <cell r="G1610" t="str">
            <v>Gas Regulator Station Replacement Program</v>
          </cell>
          <cell r="H1610" t="str">
            <v>Gas Subfunction</v>
          </cell>
          <cell r="I1610" t="str">
            <v>Gas</v>
          </cell>
          <cell r="J1610" t="str">
            <v>Asset Condition</v>
          </cell>
          <cell r="K1610" t="str">
            <v>SRV_GD</v>
          </cell>
          <cell r="L1610" t="str">
            <v>JUR_OR</v>
          </cell>
          <cell r="M1610" t="str">
            <v>Gas Distribution 374-387</v>
          </cell>
          <cell r="N1610" t="str">
            <v>False</v>
          </cell>
          <cell r="O1610" t="str">
            <v>Active</v>
          </cell>
          <cell r="P1610" t="str">
            <v>ORG_A81</v>
          </cell>
        </row>
        <row r="1611">
          <cell r="A1611" t="str">
            <v>BI_MN418</v>
          </cell>
          <cell r="B1611" t="str">
            <v>MN418</v>
          </cell>
          <cell r="C1611" t="str">
            <v>BI_MN418 - Gas Regulator Station Reliability - Roseburg</v>
          </cell>
          <cell r="D1611" t="str">
            <v>ER_3002</v>
          </cell>
          <cell r="E1611" t="str">
            <v>3002</v>
          </cell>
          <cell r="F1611" t="str">
            <v>ER_3002 - Regulator Reliable - Blanket</v>
          </cell>
          <cell r="G1611" t="str">
            <v>Gas Regulator Station Replacement Program</v>
          </cell>
          <cell r="H1611" t="str">
            <v>Gas Subfunction</v>
          </cell>
          <cell r="I1611" t="str">
            <v>Gas</v>
          </cell>
          <cell r="J1611" t="str">
            <v>Asset Condition</v>
          </cell>
          <cell r="K1611" t="str">
            <v>SRV_GD</v>
          </cell>
          <cell r="L1611" t="str">
            <v>JUR_OR</v>
          </cell>
          <cell r="M1611" t="str">
            <v>Gas Distribution 374-387</v>
          </cell>
          <cell r="N1611" t="str">
            <v>False</v>
          </cell>
          <cell r="O1611" t="str">
            <v>Active</v>
          </cell>
          <cell r="P1611" t="str">
            <v>ORG_A82</v>
          </cell>
        </row>
        <row r="1612">
          <cell r="A1612" t="str">
            <v>BI_MN419</v>
          </cell>
          <cell r="B1612" t="str">
            <v>MN419</v>
          </cell>
          <cell r="C1612" t="str">
            <v>BI_MN419 - Gas Regulator Station Reliability - Klamath</v>
          </cell>
          <cell r="D1612" t="str">
            <v>ER_3002</v>
          </cell>
          <cell r="E1612" t="str">
            <v>3002</v>
          </cell>
          <cell r="F1612" t="str">
            <v>ER_3002 - Regulator Reliable - Blanket</v>
          </cell>
          <cell r="G1612" t="str">
            <v>Gas Regulator Station Replacement Program</v>
          </cell>
          <cell r="H1612" t="str">
            <v>Gas Subfunction</v>
          </cell>
          <cell r="I1612" t="str">
            <v>Gas</v>
          </cell>
          <cell r="J1612" t="str">
            <v>Asset Condition</v>
          </cell>
          <cell r="K1612" t="str">
            <v>SRV_GD</v>
          </cell>
          <cell r="L1612" t="str">
            <v>JUR_OR</v>
          </cell>
          <cell r="M1612" t="str">
            <v>Gas Distribution 374-387</v>
          </cell>
          <cell r="N1612" t="str">
            <v>False</v>
          </cell>
          <cell r="O1612" t="str">
            <v>Active</v>
          </cell>
          <cell r="P1612" t="str">
            <v>ORG_A83</v>
          </cell>
        </row>
        <row r="1613">
          <cell r="A1613" t="str">
            <v>BI_MN420</v>
          </cell>
          <cell r="B1613" t="str">
            <v>MN420</v>
          </cell>
          <cell r="C1613" t="str">
            <v>BI_MN420 - Gas Regulator Station Reliability - La Grande</v>
          </cell>
          <cell r="D1613" t="str">
            <v>ER_3002</v>
          </cell>
          <cell r="E1613" t="str">
            <v>3002</v>
          </cell>
          <cell r="F1613" t="str">
            <v>ER_3002 - Regulator Reliable - Blanket</v>
          </cell>
          <cell r="G1613" t="str">
            <v>Gas Regulator Station Replacement Program</v>
          </cell>
          <cell r="H1613" t="str">
            <v>Gas Subfunction</v>
          </cell>
          <cell r="I1613" t="str">
            <v>Gas</v>
          </cell>
          <cell r="J1613" t="str">
            <v>Asset Condition</v>
          </cell>
          <cell r="K1613" t="str">
            <v>SRV_GD</v>
          </cell>
          <cell r="L1613" t="str">
            <v>JUR_OR</v>
          </cell>
          <cell r="M1613" t="str">
            <v>Gas Distribution 374-387</v>
          </cell>
          <cell r="N1613" t="str">
            <v>False</v>
          </cell>
          <cell r="O1613" t="str">
            <v>Active</v>
          </cell>
          <cell r="P1613" t="str">
            <v>ORG_C83</v>
          </cell>
        </row>
        <row r="1614">
          <cell r="A1614" t="str">
            <v>BI_MN421</v>
          </cell>
          <cell r="B1614" t="str">
            <v>MN421</v>
          </cell>
          <cell r="C1614" t="str">
            <v>BI_MN421 - Cathodic Protection - Medford</v>
          </cell>
          <cell r="D1614" t="str">
            <v>ER_3004</v>
          </cell>
          <cell r="E1614" t="str">
            <v>3004</v>
          </cell>
          <cell r="F1614" t="str">
            <v>ER_3004 - Cathodic Protection-Minor Blanket</v>
          </cell>
          <cell r="G1614" t="str">
            <v>Gas Cathodic Protection Program</v>
          </cell>
          <cell r="H1614" t="str">
            <v>Gas Subfunction</v>
          </cell>
          <cell r="I1614" t="str">
            <v>Gas</v>
          </cell>
          <cell r="J1614" t="str">
            <v>Mandatory &amp; Compliance</v>
          </cell>
          <cell r="K1614" t="str">
            <v>SRV_GD</v>
          </cell>
          <cell r="L1614" t="str">
            <v>JUR_AA</v>
          </cell>
          <cell r="M1614" t="str">
            <v>Gas Distribution 374-387</v>
          </cell>
          <cell r="N1614" t="str">
            <v>False</v>
          </cell>
          <cell r="O1614" t="str">
            <v>Inactive</v>
          </cell>
          <cell r="P1614" t="str">
            <v>ORG_A81</v>
          </cell>
        </row>
        <row r="1615">
          <cell r="A1615" t="str">
            <v>BI_MN422</v>
          </cell>
          <cell r="B1615" t="str">
            <v>MN422</v>
          </cell>
          <cell r="C1615" t="str">
            <v>BI_MN422 - Cathodic Protection - Roseburg</v>
          </cell>
          <cell r="D1615" t="str">
            <v>ER_3004</v>
          </cell>
          <cell r="E1615" t="str">
            <v>3004</v>
          </cell>
          <cell r="F1615" t="str">
            <v>ER_3004 - Cathodic Protection-Minor Blanket</v>
          </cell>
          <cell r="G1615" t="str">
            <v>Gas Cathodic Protection Program</v>
          </cell>
          <cell r="H1615" t="str">
            <v>Gas Subfunction</v>
          </cell>
          <cell r="I1615" t="str">
            <v>Gas</v>
          </cell>
          <cell r="J1615" t="str">
            <v>Mandatory &amp; Compliance</v>
          </cell>
          <cell r="K1615" t="str">
            <v>SRV_GD</v>
          </cell>
          <cell r="L1615" t="str">
            <v>JUR_AA</v>
          </cell>
          <cell r="M1615" t="str">
            <v>Gas Distribution 374-387</v>
          </cell>
          <cell r="N1615" t="str">
            <v>False</v>
          </cell>
          <cell r="O1615" t="str">
            <v>Inactive</v>
          </cell>
          <cell r="P1615" t="str">
            <v>ORG_A82</v>
          </cell>
        </row>
        <row r="1616">
          <cell r="A1616" t="str">
            <v>BI_MN423</v>
          </cell>
          <cell r="B1616" t="str">
            <v>MN423</v>
          </cell>
          <cell r="C1616" t="str">
            <v>BI_MN423 - Cathodic Protection - Klamath</v>
          </cell>
          <cell r="D1616" t="str">
            <v>ER_3004</v>
          </cell>
          <cell r="E1616" t="str">
            <v>3004</v>
          </cell>
          <cell r="F1616" t="str">
            <v>ER_3004 - Cathodic Protection-Minor Blanket</v>
          </cell>
          <cell r="G1616" t="str">
            <v>Gas Cathodic Protection Program</v>
          </cell>
          <cell r="H1616" t="str">
            <v>Gas Subfunction</v>
          </cell>
          <cell r="I1616" t="str">
            <v>Gas</v>
          </cell>
          <cell r="J1616" t="str">
            <v>Mandatory &amp; Compliance</v>
          </cell>
          <cell r="K1616" t="str">
            <v>SRV_GD</v>
          </cell>
          <cell r="L1616" t="str">
            <v>JUR_AA</v>
          </cell>
          <cell r="M1616" t="str">
            <v>Gas Distribution 374-387</v>
          </cell>
          <cell r="N1616" t="str">
            <v>False</v>
          </cell>
          <cell r="O1616" t="str">
            <v>Inactive</v>
          </cell>
          <cell r="P1616" t="str">
            <v>ORG_A83</v>
          </cell>
        </row>
        <row r="1617">
          <cell r="A1617" t="str">
            <v>BI_MN424</v>
          </cell>
          <cell r="B1617" t="str">
            <v>MN424</v>
          </cell>
          <cell r="C1617" t="str">
            <v>BI_MN424 - Cathodic Protection - La Grande</v>
          </cell>
          <cell r="D1617" t="str">
            <v>ER_3004</v>
          </cell>
          <cell r="E1617" t="str">
            <v>3004</v>
          </cell>
          <cell r="F1617" t="str">
            <v>ER_3004 - Cathodic Protection-Minor Blanket</v>
          </cell>
          <cell r="G1617" t="str">
            <v>Gas Cathodic Protection Program</v>
          </cell>
          <cell r="H1617" t="str">
            <v>Gas Subfunction</v>
          </cell>
          <cell r="I1617" t="str">
            <v>Gas</v>
          </cell>
          <cell r="J1617" t="str">
            <v>Mandatory &amp; Compliance</v>
          </cell>
          <cell r="K1617" t="str">
            <v>SRV_GD</v>
          </cell>
          <cell r="L1617" t="str">
            <v>JUR_AA</v>
          </cell>
          <cell r="M1617" t="str">
            <v>Gas Distribution 374-387</v>
          </cell>
          <cell r="N1617" t="str">
            <v>False</v>
          </cell>
          <cell r="O1617" t="str">
            <v>Inactive</v>
          </cell>
          <cell r="P1617" t="str">
            <v>ORG_C83</v>
          </cell>
        </row>
        <row r="1618">
          <cell r="A1618" t="str">
            <v>BI_MN425</v>
          </cell>
          <cell r="B1618" t="str">
            <v>MN425</v>
          </cell>
          <cell r="C1618" t="str">
            <v>BI_MN425 - Cathodic Protection  - Goldendale</v>
          </cell>
          <cell r="D1618" t="str">
            <v>ER_3004</v>
          </cell>
          <cell r="E1618" t="str">
            <v>3004</v>
          </cell>
          <cell r="F1618" t="str">
            <v>ER_3004 - Cathodic Protection-Minor Blanket</v>
          </cell>
          <cell r="G1618" t="str">
            <v>Gas Cathodic Protection Program</v>
          </cell>
          <cell r="H1618" t="str">
            <v>Gas Subfunction</v>
          </cell>
          <cell r="I1618" t="str">
            <v>Gas</v>
          </cell>
          <cell r="J1618" t="str">
            <v>Mandatory &amp; Compliance</v>
          </cell>
          <cell r="K1618" t="str">
            <v>SRV_GD</v>
          </cell>
          <cell r="L1618" t="str">
            <v>JUR_AA</v>
          </cell>
          <cell r="M1618" t="str">
            <v>Gas Distribution 374-387</v>
          </cell>
          <cell r="N1618" t="str">
            <v>False</v>
          </cell>
          <cell r="O1618" t="str">
            <v>Inactive</v>
          </cell>
          <cell r="P1618" t="str">
            <v>ORG_D83</v>
          </cell>
        </row>
        <row r="1619">
          <cell r="A1619" t="str">
            <v>BI_MN426</v>
          </cell>
          <cell r="B1619" t="str">
            <v>MN426</v>
          </cell>
          <cell r="C1619" t="str">
            <v>BI_MN426 - ORCA ERT Blanket Installation</v>
          </cell>
          <cell r="D1619" t="str">
            <v>ER_1053</v>
          </cell>
          <cell r="E1619" t="str">
            <v>1053</v>
          </cell>
          <cell r="F1619" t="str">
            <v>ER_1053 - Gas ERT Minor Blanket</v>
          </cell>
          <cell r="G1619" t="str">
            <v>New Revenue - Growth</v>
          </cell>
          <cell r="H1619" t="str">
            <v>Growth Subfunction</v>
          </cell>
          <cell r="I1619" t="str">
            <v>Growth</v>
          </cell>
          <cell r="J1619" t="str">
            <v>Customer Requested</v>
          </cell>
          <cell r="K1619" t="str">
            <v>SRV_GD</v>
          </cell>
          <cell r="L1619" t="str">
            <v>JUR_OR</v>
          </cell>
          <cell r="M1619" t="str">
            <v>Gas Distribution 374-387</v>
          </cell>
          <cell r="N1619" t="str">
            <v>False</v>
          </cell>
          <cell r="O1619" t="str">
            <v>Inactive</v>
          </cell>
          <cell r="P1619" t="str">
            <v>ORG_B81</v>
          </cell>
        </row>
        <row r="1620">
          <cell r="A1620" t="str">
            <v>BI_MN427</v>
          </cell>
          <cell r="B1620" t="str">
            <v>MN427</v>
          </cell>
          <cell r="C1620" t="str">
            <v>BI_MN427 - Gis Implementation</v>
          </cell>
          <cell r="D1620" t="str">
            <v>ER_3056</v>
          </cell>
          <cell r="E1620" t="str">
            <v>3056</v>
          </cell>
          <cell r="F1620" t="str">
            <v>ER_3056 - ORCA GIS</v>
          </cell>
          <cell r="G1620" t="str">
            <v>Regular Capital - Pre Business Case</v>
          </cell>
          <cell r="H1620" t="str">
            <v>No Subfunction</v>
          </cell>
          <cell r="I1620" t="str">
            <v>No Function</v>
          </cell>
          <cell r="J1620" t="str">
            <v>No Driver</v>
          </cell>
          <cell r="K1620" t="str">
            <v>SRV_GD</v>
          </cell>
          <cell r="L1620" t="str">
            <v>JUR_OR</v>
          </cell>
          <cell r="M1620" t="str">
            <v>Gas Distribution 374-387</v>
          </cell>
          <cell r="N1620" t="str">
            <v>False</v>
          </cell>
          <cell r="O1620" t="str">
            <v>Inactive</v>
          </cell>
          <cell r="P1620" t="str">
            <v>ORG_000</v>
          </cell>
        </row>
        <row r="1621">
          <cell r="A1621" t="str">
            <v>BI_MN499</v>
          </cell>
          <cell r="B1621" t="str">
            <v>MN499</v>
          </cell>
          <cell r="C1621" t="str">
            <v>BI_MN499 - Install AMR in Oregon</v>
          </cell>
          <cell r="D1621" t="str">
            <v>ER_7203</v>
          </cell>
          <cell r="E1621" t="str">
            <v>7203</v>
          </cell>
          <cell r="F1621" t="str">
            <v>ER_7203 - Oregon AMR</v>
          </cell>
          <cell r="G1621" t="str">
            <v>Regular Capital - Pre Business Case</v>
          </cell>
          <cell r="H1621" t="str">
            <v>No Subfunction</v>
          </cell>
          <cell r="I1621" t="str">
            <v>No Function</v>
          </cell>
          <cell r="J1621" t="str">
            <v>No Driver</v>
          </cell>
          <cell r="K1621" t="str">
            <v>SRV_GD</v>
          </cell>
          <cell r="L1621" t="str">
            <v>JUR_OR</v>
          </cell>
          <cell r="M1621" t="str">
            <v>Gas Distribution 374-387</v>
          </cell>
          <cell r="N1621" t="str">
            <v>False</v>
          </cell>
          <cell r="O1621" t="str">
            <v>Inactive</v>
          </cell>
          <cell r="P1621" t="str">
            <v>ORG_C51</v>
          </cell>
        </row>
        <row r="1622">
          <cell r="A1622" t="str">
            <v>BI_MN500</v>
          </cell>
          <cell r="B1622" t="str">
            <v>MN500</v>
          </cell>
          <cell r="C1622" t="str">
            <v>BI_MN500 - Sutherlin I-5 Interchange road project</v>
          </cell>
          <cell r="D1622" t="str">
            <v>ER_3212</v>
          </cell>
          <cell r="E1622" t="str">
            <v>3212</v>
          </cell>
          <cell r="F1622" t="str">
            <v>ER_3212 - Sutherlin I-5 Interchange road project</v>
          </cell>
          <cell r="G1622" t="str">
            <v>Regular Capital - Pre Business Case</v>
          </cell>
          <cell r="H1622" t="str">
            <v>No Subfunction</v>
          </cell>
          <cell r="I1622" t="str">
            <v>No Function</v>
          </cell>
          <cell r="J1622" t="str">
            <v>No Driver</v>
          </cell>
          <cell r="K1622" t="str">
            <v>SRV_GD</v>
          </cell>
          <cell r="L1622" t="str">
            <v>JUR_OR</v>
          </cell>
          <cell r="M1622" t="str">
            <v>Gas Distribution 374-387</v>
          </cell>
          <cell r="N1622" t="str">
            <v>False</v>
          </cell>
          <cell r="O1622" t="str">
            <v>Inactive</v>
          </cell>
          <cell r="P1622" t="str">
            <v>ORG_A82</v>
          </cell>
        </row>
        <row r="1623">
          <cell r="A1623" t="str">
            <v>BI_MN501</v>
          </cell>
          <cell r="B1623" t="str">
            <v>MN501</v>
          </cell>
          <cell r="C1623" t="str">
            <v>BI_MN501 - Altamont &amp; Crosby Road Project</v>
          </cell>
          <cell r="D1623" t="str">
            <v>ER_3213</v>
          </cell>
          <cell r="E1623" t="str">
            <v>3213</v>
          </cell>
          <cell r="F1623" t="str">
            <v>ER_3213 - Altamont &amp; Crosby Road Project</v>
          </cell>
          <cell r="G1623" t="str">
            <v>Regular Capital - Pre Business Case</v>
          </cell>
          <cell r="H1623" t="str">
            <v>No Subfunction</v>
          </cell>
          <cell r="I1623" t="str">
            <v>No Function</v>
          </cell>
          <cell r="J1623" t="str">
            <v>No Driver</v>
          </cell>
          <cell r="K1623" t="str">
            <v>SRV_GD</v>
          </cell>
          <cell r="L1623" t="str">
            <v>JUR_OR</v>
          </cell>
          <cell r="M1623" t="str">
            <v>Gas Distribution 374-387</v>
          </cell>
          <cell r="N1623" t="str">
            <v>True</v>
          </cell>
          <cell r="O1623" t="str">
            <v>Inactive</v>
          </cell>
          <cell r="P1623" t="str">
            <v>ORG_A83</v>
          </cell>
        </row>
        <row r="1624">
          <cell r="A1624" t="str">
            <v>BI_MN502</v>
          </cell>
          <cell r="B1624" t="str">
            <v>MN502</v>
          </cell>
          <cell r="C1624" t="str">
            <v>BI_MN502 - So. Stage Rd 10 Transmission reroute</v>
          </cell>
          <cell r="D1624" t="str">
            <v>ER_3214</v>
          </cell>
          <cell r="E1624" t="str">
            <v>3214</v>
          </cell>
          <cell r="F1624" t="str">
            <v>ER_3214 - So. Stage Rd 10 Transmission reroute</v>
          </cell>
          <cell r="G1624" t="str">
            <v>Regular Capital - Pre Business Case</v>
          </cell>
          <cell r="H1624" t="str">
            <v>No Subfunction</v>
          </cell>
          <cell r="I1624" t="str">
            <v>No Function</v>
          </cell>
          <cell r="J1624" t="str">
            <v>No Driver</v>
          </cell>
          <cell r="K1624" t="str">
            <v>SRV_GD</v>
          </cell>
          <cell r="L1624" t="str">
            <v>JUR_OR</v>
          </cell>
          <cell r="M1624" t="str">
            <v>Gas Distribution 374-387</v>
          </cell>
          <cell r="N1624" t="str">
            <v>True</v>
          </cell>
          <cell r="O1624" t="str">
            <v>Inactive</v>
          </cell>
          <cell r="P1624" t="str">
            <v>ORG_A81</v>
          </cell>
        </row>
        <row r="1625">
          <cell r="A1625" t="str">
            <v>BI_MN503</v>
          </cell>
          <cell r="B1625" t="str">
            <v>MN503</v>
          </cell>
          <cell r="C1625" t="str">
            <v>BI_MN503 - Elk Creek Transmission Crossing</v>
          </cell>
          <cell r="D1625" t="str">
            <v>ER_3215</v>
          </cell>
          <cell r="E1625" t="str">
            <v>3215</v>
          </cell>
          <cell r="F1625" t="str">
            <v>ER_3215 - Elk Creek Transmission Crossing</v>
          </cell>
          <cell r="G1625" t="str">
            <v>Regular Capital - Pre Business Case</v>
          </cell>
          <cell r="H1625" t="str">
            <v>No Subfunction</v>
          </cell>
          <cell r="I1625" t="str">
            <v>No Function</v>
          </cell>
          <cell r="J1625" t="str">
            <v>No Driver</v>
          </cell>
          <cell r="K1625" t="str">
            <v>SRV_GD</v>
          </cell>
          <cell r="L1625" t="str">
            <v>JUR_OR</v>
          </cell>
          <cell r="M1625" t="str">
            <v>Gas Distribution 374-387</v>
          </cell>
          <cell r="N1625" t="str">
            <v>True</v>
          </cell>
          <cell r="O1625" t="str">
            <v>Inactive</v>
          </cell>
          <cell r="P1625" t="str">
            <v>ORG_A81</v>
          </cell>
        </row>
        <row r="1626">
          <cell r="A1626" t="str">
            <v>BI_MN504</v>
          </cell>
          <cell r="B1626" t="str">
            <v>MN504</v>
          </cell>
          <cell r="C1626" t="str">
            <v>BI_MN504 - Umpqua River Crossing</v>
          </cell>
          <cell r="D1626" t="str">
            <v>ER_3216</v>
          </cell>
          <cell r="E1626" t="str">
            <v>3216</v>
          </cell>
          <cell r="F1626" t="str">
            <v>ER_3216 - Umpqua River Crossing</v>
          </cell>
          <cell r="G1626" t="str">
            <v>Regular Capital - Pre Business Case</v>
          </cell>
          <cell r="H1626" t="str">
            <v>No Subfunction</v>
          </cell>
          <cell r="I1626" t="str">
            <v>No Function</v>
          </cell>
          <cell r="J1626" t="str">
            <v>No Driver</v>
          </cell>
          <cell r="K1626" t="str">
            <v>SRV_GD</v>
          </cell>
          <cell r="L1626" t="str">
            <v>JUR_OR</v>
          </cell>
          <cell r="M1626" t="str">
            <v>Gas Distribution 374-387</v>
          </cell>
          <cell r="N1626" t="str">
            <v>True</v>
          </cell>
          <cell r="O1626" t="str">
            <v>Inactive</v>
          </cell>
          <cell r="P1626" t="str">
            <v>ORG_A82</v>
          </cell>
        </row>
        <row r="1627">
          <cell r="A1627" t="str">
            <v>BI_MN505</v>
          </cell>
          <cell r="B1627" t="str">
            <v>MN505</v>
          </cell>
          <cell r="C1627" t="str">
            <v>BI_MN505 - Grants Pass 6 PE Northside Reinforcement</v>
          </cell>
          <cell r="D1627" t="str">
            <v>ER_3217</v>
          </cell>
          <cell r="E1627" t="str">
            <v>3217</v>
          </cell>
          <cell r="F1627" t="str">
            <v>ER_3217 - Grants Pass 6 PE Northside Reinforcement</v>
          </cell>
          <cell r="G1627" t="str">
            <v>Regular Capital - Pre Business Case</v>
          </cell>
          <cell r="H1627" t="str">
            <v>No Subfunction</v>
          </cell>
          <cell r="I1627" t="str">
            <v>No Function</v>
          </cell>
          <cell r="J1627" t="str">
            <v>No Driver</v>
          </cell>
          <cell r="K1627" t="str">
            <v>SRV_GD</v>
          </cell>
          <cell r="L1627" t="str">
            <v>JUR_OR</v>
          </cell>
          <cell r="M1627" t="str">
            <v>Gas Distribution 374-387</v>
          </cell>
          <cell r="N1627" t="str">
            <v>True</v>
          </cell>
          <cell r="O1627" t="str">
            <v>Inactive</v>
          </cell>
          <cell r="P1627" t="str">
            <v>ORG_A81</v>
          </cell>
        </row>
        <row r="1628">
          <cell r="A1628" t="str">
            <v>BI_MN506</v>
          </cell>
          <cell r="B1628" t="str">
            <v>MN506</v>
          </cell>
          <cell r="C1628" t="str">
            <v>BI_MN506 - Klamath Falls Odorizer</v>
          </cell>
          <cell r="D1628" t="str">
            <v>ER_3218</v>
          </cell>
          <cell r="E1628" t="str">
            <v>3218</v>
          </cell>
          <cell r="F1628" t="str">
            <v>ER_3218 - Klamath Falls Odorizer</v>
          </cell>
          <cell r="G1628" t="str">
            <v>Regular Capital - Pre Business Case</v>
          </cell>
          <cell r="H1628" t="str">
            <v>No Subfunction</v>
          </cell>
          <cell r="I1628" t="str">
            <v>No Function</v>
          </cell>
          <cell r="J1628" t="str">
            <v>No Driver</v>
          </cell>
          <cell r="K1628" t="str">
            <v>SRV_GD</v>
          </cell>
          <cell r="L1628" t="str">
            <v>JUR_OR</v>
          </cell>
          <cell r="M1628" t="str">
            <v>Gas Distribution 374-387</v>
          </cell>
          <cell r="N1628" t="str">
            <v>True</v>
          </cell>
          <cell r="O1628" t="str">
            <v>Inactive</v>
          </cell>
          <cell r="P1628" t="str">
            <v>ORG_A83</v>
          </cell>
        </row>
        <row r="1629">
          <cell r="A1629" t="str">
            <v>BI_MN507</v>
          </cell>
          <cell r="B1629" t="str">
            <v>MN507</v>
          </cell>
          <cell r="C1629" t="str">
            <v>BI_MN507 - Merlin Gate Station Rebuild</v>
          </cell>
          <cell r="D1629" t="str">
            <v>ER_3219</v>
          </cell>
          <cell r="E1629" t="str">
            <v>3219</v>
          </cell>
          <cell r="F1629" t="str">
            <v>ER_3219 - Merlin Gate Station Rebuild</v>
          </cell>
          <cell r="G1629" t="str">
            <v>Regular Capital - Pre Business Case</v>
          </cell>
          <cell r="H1629" t="str">
            <v>No Subfunction</v>
          </cell>
          <cell r="I1629" t="str">
            <v>No Function</v>
          </cell>
          <cell r="J1629" t="str">
            <v>No Driver</v>
          </cell>
          <cell r="K1629" t="str">
            <v>SRV_GD</v>
          </cell>
          <cell r="L1629" t="str">
            <v>JUR_OR</v>
          </cell>
          <cell r="M1629" t="str">
            <v>Gas Distribution 374-387</v>
          </cell>
          <cell r="N1629" t="str">
            <v>True</v>
          </cell>
          <cell r="O1629" t="str">
            <v>Inactive</v>
          </cell>
          <cell r="P1629" t="str">
            <v>ORG_A81</v>
          </cell>
        </row>
        <row r="1630">
          <cell r="A1630" t="str">
            <v>BI_MN508</v>
          </cell>
          <cell r="B1630" t="str">
            <v>MN508</v>
          </cell>
          <cell r="C1630" t="str">
            <v>BI_MN508 - ORCA Regulators</v>
          </cell>
          <cell r="D1630" t="str">
            <v>ER_1051</v>
          </cell>
          <cell r="E1630" t="str">
            <v>1051</v>
          </cell>
          <cell r="F1630" t="str">
            <v>ER_1051 - Gas Regulators Minor Blanket</v>
          </cell>
          <cell r="G1630" t="str">
            <v>New Revenue - Growth</v>
          </cell>
          <cell r="H1630" t="str">
            <v>Growth Subfunction</v>
          </cell>
          <cell r="I1630" t="str">
            <v>Growth</v>
          </cell>
          <cell r="J1630" t="str">
            <v>Customer Requested</v>
          </cell>
          <cell r="K1630" t="str">
            <v>SRV_GD</v>
          </cell>
          <cell r="L1630" t="str">
            <v>JUR_AA</v>
          </cell>
          <cell r="M1630" t="str">
            <v>Gas Distribution 374-387</v>
          </cell>
          <cell r="N1630" t="str">
            <v>False</v>
          </cell>
          <cell r="O1630" t="str">
            <v>Active</v>
          </cell>
          <cell r="P1630" t="str">
            <v>ORG_C81</v>
          </cell>
        </row>
        <row r="1631">
          <cell r="A1631" t="str">
            <v>BI_MN509</v>
          </cell>
          <cell r="B1631" t="str">
            <v>MN509</v>
          </cell>
          <cell r="C1631" t="str">
            <v>BI_MN509 - Gas Industrial Customers - Medford</v>
          </cell>
          <cell r="D1631" t="str">
            <v>ER_1052</v>
          </cell>
          <cell r="E1631" t="str">
            <v>1052</v>
          </cell>
          <cell r="F1631" t="str">
            <v>ER_1052 - Industrial Gas Customer Minor Blanket</v>
          </cell>
          <cell r="G1631" t="str">
            <v>New Revenue - Growth</v>
          </cell>
          <cell r="H1631" t="str">
            <v>Growth Subfunction</v>
          </cell>
          <cell r="I1631" t="str">
            <v>Growth</v>
          </cell>
          <cell r="J1631" t="str">
            <v>Customer Requested</v>
          </cell>
          <cell r="K1631" t="str">
            <v>SRV_GD</v>
          </cell>
          <cell r="L1631" t="str">
            <v>JUR_AA</v>
          </cell>
          <cell r="M1631" t="str">
            <v>Gas Distribution 374-387</v>
          </cell>
          <cell r="N1631" t="str">
            <v>False</v>
          </cell>
          <cell r="O1631" t="str">
            <v>Inactive</v>
          </cell>
          <cell r="P1631" t="str">
            <v>ORG_A81</v>
          </cell>
        </row>
        <row r="1632">
          <cell r="A1632" t="str">
            <v>BI_MN510</v>
          </cell>
          <cell r="B1632" t="str">
            <v>MN510</v>
          </cell>
          <cell r="C1632" t="str">
            <v>BI_MN510 - Gas Industrial Customers - La Grande</v>
          </cell>
          <cell r="D1632" t="str">
            <v>ER_1052</v>
          </cell>
          <cell r="E1632" t="str">
            <v>1052</v>
          </cell>
          <cell r="F1632" t="str">
            <v>ER_1052 - Industrial Gas Customer Minor Blanket</v>
          </cell>
          <cell r="G1632" t="str">
            <v>New Revenue - Growth</v>
          </cell>
          <cell r="H1632" t="str">
            <v>Growth Subfunction</v>
          </cell>
          <cell r="I1632" t="str">
            <v>Growth</v>
          </cell>
          <cell r="J1632" t="str">
            <v>Customer Requested</v>
          </cell>
          <cell r="K1632" t="str">
            <v>SRV_GD</v>
          </cell>
          <cell r="L1632" t="str">
            <v>JUR_AA</v>
          </cell>
          <cell r="M1632" t="str">
            <v>Gas Distribution 374-387</v>
          </cell>
          <cell r="N1632" t="str">
            <v>False</v>
          </cell>
          <cell r="O1632" t="str">
            <v>Inactive</v>
          </cell>
          <cell r="P1632" t="str">
            <v>ORG_C83</v>
          </cell>
        </row>
        <row r="1633">
          <cell r="A1633" t="str">
            <v>BI_MN602</v>
          </cell>
          <cell r="B1633" t="str">
            <v>MN602</v>
          </cell>
          <cell r="C1633" t="str">
            <v>BI_MN602 - Roseburg Reinforcement</v>
          </cell>
          <cell r="D1633" t="str">
            <v>ER_3204</v>
          </cell>
          <cell r="E1633" t="str">
            <v>3204</v>
          </cell>
          <cell r="F1633" t="str">
            <v>ER_3204 - Roseburg Reinforcement</v>
          </cell>
          <cell r="G1633" t="str">
            <v>Regular Capital - Pre Business Case</v>
          </cell>
          <cell r="H1633" t="str">
            <v>No Subfunction</v>
          </cell>
          <cell r="I1633" t="str">
            <v>No Function</v>
          </cell>
          <cell r="J1633" t="str">
            <v>No Driver</v>
          </cell>
          <cell r="K1633" t="str">
            <v>SRV_GD</v>
          </cell>
          <cell r="L1633" t="str">
            <v>JUR_OR</v>
          </cell>
          <cell r="M1633" t="str">
            <v>Gas Distribution 374-387</v>
          </cell>
          <cell r="N1633" t="str">
            <v>True</v>
          </cell>
          <cell r="O1633" t="str">
            <v>Inactive</v>
          </cell>
          <cell r="P1633" t="str">
            <v>ORG_A82</v>
          </cell>
        </row>
        <row r="1634">
          <cell r="A1634" t="str">
            <v>BI_MN605</v>
          </cell>
          <cell r="B1634" t="str">
            <v>MN605</v>
          </cell>
          <cell r="C1634" t="str">
            <v>BI_MN605 - LaGrande Airport</v>
          </cell>
          <cell r="D1634" t="str">
            <v>ER_1001</v>
          </cell>
          <cell r="E1634" t="str">
            <v>1001</v>
          </cell>
          <cell r="F1634" t="str">
            <v>ER_1001 - Gas Revenue Blanket</v>
          </cell>
          <cell r="G1634" t="str">
            <v>New Revenue - Growth</v>
          </cell>
          <cell r="H1634" t="str">
            <v>Growth Subfunction</v>
          </cell>
          <cell r="I1634" t="str">
            <v>Growth</v>
          </cell>
          <cell r="J1634" t="str">
            <v>Customer Requested</v>
          </cell>
          <cell r="K1634" t="str">
            <v>SRV_GD</v>
          </cell>
          <cell r="L1634" t="str">
            <v>JUR_AA</v>
          </cell>
          <cell r="M1634" t="str">
            <v>Gas Distribution 374-387</v>
          </cell>
          <cell r="N1634" t="str">
            <v>True</v>
          </cell>
          <cell r="O1634" t="str">
            <v>Inactive</v>
          </cell>
          <cell r="P1634" t="str">
            <v>ORG_C83</v>
          </cell>
        </row>
        <row r="1635">
          <cell r="A1635" t="str">
            <v>BI_MN615</v>
          </cell>
          <cell r="B1635" t="str">
            <v>MN615</v>
          </cell>
          <cell r="C1635" t="str">
            <v>BI_MN615 - Canyonville I-5 Interchange</v>
          </cell>
          <cell r="D1635" t="str">
            <v>ER_3222</v>
          </cell>
          <cell r="E1635" t="str">
            <v>3222</v>
          </cell>
          <cell r="F1635" t="str">
            <v>ER_3222 - Canyonville I-5 Interchange</v>
          </cell>
          <cell r="G1635" t="str">
            <v>Regular Capital - Pre Business Case</v>
          </cell>
          <cell r="H1635" t="str">
            <v>No Subfunction</v>
          </cell>
          <cell r="I1635" t="str">
            <v>No Function</v>
          </cell>
          <cell r="J1635" t="str">
            <v>No Driver</v>
          </cell>
          <cell r="K1635" t="str">
            <v>SRV_GD</v>
          </cell>
          <cell r="L1635" t="str">
            <v>JUR_OR</v>
          </cell>
          <cell r="M1635" t="str">
            <v>Gas Distribution 374-387</v>
          </cell>
          <cell r="N1635" t="str">
            <v>True</v>
          </cell>
          <cell r="O1635" t="str">
            <v>Inactive</v>
          </cell>
          <cell r="P1635" t="str">
            <v>ORG_A82</v>
          </cell>
        </row>
        <row r="1636">
          <cell r="A1636" t="str">
            <v>BI_MN616</v>
          </cell>
          <cell r="B1636" t="str">
            <v>MN616</v>
          </cell>
          <cell r="C1636" t="str">
            <v>BI_MN616 - East Medford Reinforcement-IMP</v>
          </cell>
          <cell r="D1636" t="str">
            <v>ER_3203</v>
          </cell>
          <cell r="E1636" t="str">
            <v>3203</v>
          </cell>
          <cell r="F1636" t="str">
            <v>ER_3203 - East Medford Reinforcement</v>
          </cell>
          <cell r="G1636" t="str">
            <v>Gas East Medford HP Main Reinforcement Project</v>
          </cell>
          <cell r="H1636" t="str">
            <v>Gas Subfunction</v>
          </cell>
          <cell r="I1636" t="str">
            <v>Gas</v>
          </cell>
          <cell r="J1636" t="str">
            <v>No Driver</v>
          </cell>
          <cell r="K1636" t="str">
            <v>SRV_GD</v>
          </cell>
          <cell r="L1636" t="str">
            <v>JUR_OR</v>
          </cell>
          <cell r="M1636" t="str">
            <v>Gas Distribution 374-387</v>
          </cell>
          <cell r="N1636" t="str">
            <v>True</v>
          </cell>
          <cell r="O1636" t="str">
            <v>Active</v>
          </cell>
          <cell r="P1636" t="str">
            <v>ORG_A81</v>
          </cell>
        </row>
        <row r="1637">
          <cell r="A1637" t="str">
            <v>BI_MN617</v>
          </cell>
          <cell r="B1637" t="str">
            <v>MN617</v>
          </cell>
          <cell r="C1637" t="str">
            <v>BI_MN617 - South 6th &amp; Owens</v>
          </cell>
          <cell r="D1637" t="str">
            <v>ER_3223</v>
          </cell>
          <cell r="E1637" t="str">
            <v>3223</v>
          </cell>
          <cell r="F1637" t="str">
            <v>ER_3223 - South 6th &amp; Owens</v>
          </cell>
          <cell r="G1637" t="str">
            <v>Regular Capital - Pre Business Case</v>
          </cell>
          <cell r="H1637" t="str">
            <v>No Subfunction</v>
          </cell>
          <cell r="I1637" t="str">
            <v>No Function</v>
          </cell>
          <cell r="J1637" t="str">
            <v>No Driver</v>
          </cell>
          <cell r="K1637" t="str">
            <v>SRV_GD</v>
          </cell>
          <cell r="L1637" t="str">
            <v>JUR_OR</v>
          </cell>
          <cell r="M1637" t="str">
            <v>Gas Distribution 374-387</v>
          </cell>
          <cell r="N1637" t="str">
            <v>True</v>
          </cell>
          <cell r="O1637" t="str">
            <v>Inactive</v>
          </cell>
          <cell r="P1637" t="str">
            <v>ORG_A83</v>
          </cell>
        </row>
        <row r="1638">
          <cell r="A1638" t="str">
            <v>BI_MN619</v>
          </cell>
          <cell r="B1638" t="str">
            <v>MN619</v>
          </cell>
          <cell r="C1638" t="str">
            <v>BI_MN619 - Gekelar Road</v>
          </cell>
          <cell r="D1638" t="str">
            <v>ER_3224</v>
          </cell>
          <cell r="E1638" t="str">
            <v>3224</v>
          </cell>
          <cell r="F1638" t="str">
            <v>ER_3224 - Gekelar Road</v>
          </cell>
          <cell r="G1638" t="str">
            <v>Regular Capital - Pre Business Case</v>
          </cell>
          <cell r="H1638" t="str">
            <v>No Subfunction</v>
          </cell>
          <cell r="I1638" t="str">
            <v>No Function</v>
          </cell>
          <cell r="J1638" t="str">
            <v>No Driver</v>
          </cell>
          <cell r="K1638" t="str">
            <v>SRV_GD</v>
          </cell>
          <cell r="L1638" t="str">
            <v>JUR_OR</v>
          </cell>
          <cell r="M1638" t="str">
            <v>Gas Distribution 374-387</v>
          </cell>
          <cell r="N1638" t="str">
            <v>True</v>
          </cell>
          <cell r="O1638" t="str">
            <v>Inactive</v>
          </cell>
          <cell r="P1638" t="str">
            <v>ORG_C83</v>
          </cell>
        </row>
        <row r="1639">
          <cell r="A1639" t="str">
            <v>BI_MN622</v>
          </cell>
          <cell r="B1639" t="str">
            <v>MN622</v>
          </cell>
          <cell r="C1639" t="str">
            <v>BI_MN622 - Tri-City Hwy 99 Road Project</v>
          </cell>
          <cell r="D1639" t="str">
            <v>ER_3227</v>
          </cell>
          <cell r="E1639" t="str">
            <v>3227</v>
          </cell>
          <cell r="F1639" t="str">
            <v>ER_3227 - Tri-City Hwy 99 Road Project</v>
          </cell>
          <cell r="G1639" t="str">
            <v>Regular Capital - Pre Business Case</v>
          </cell>
          <cell r="H1639" t="str">
            <v>No Subfunction</v>
          </cell>
          <cell r="I1639" t="str">
            <v>No Function</v>
          </cell>
          <cell r="J1639" t="str">
            <v>No Driver</v>
          </cell>
          <cell r="K1639" t="str">
            <v>SRV_GD</v>
          </cell>
          <cell r="L1639" t="str">
            <v>JUR_OR</v>
          </cell>
          <cell r="M1639" t="str">
            <v>Gas Distribution 374-387</v>
          </cell>
          <cell r="N1639" t="str">
            <v>True</v>
          </cell>
          <cell r="O1639" t="str">
            <v>Inactive</v>
          </cell>
          <cell r="P1639" t="str">
            <v>ORG_B51</v>
          </cell>
        </row>
        <row r="1640">
          <cell r="A1640" t="str">
            <v>BI_MN625</v>
          </cell>
          <cell r="B1640" t="str">
            <v>MN625</v>
          </cell>
          <cell r="C1640" t="str">
            <v>BI_MN625 - Winchester Bridge Project</v>
          </cell>
          <cell r="D1640" t="str">
            <v>ER_3228</v>
          </cell>
          <cell r="E1640" t="str">
            <v>3228</v>
          </cell>
          <cell r="F1640" t="str">
            <v>ER_3228 - Winchester Bridge Project</v>
          </cell>
          <cell r="G1640" t="str">
            <v>Regular Capital - Pre Business Case</v>
          </cell>
          <cell r="H1640" t="str">
            <v>No Subfunction</v>
          </cell>
          <cell r="I1640" t="str">
            <v>No Function</v>
          </cell>
          <cell r="J1640" t="str">
            <v>No Driver</v>
          </cell>
          <cell r="K1640" t="str">
            <v>SRV_GD</v>
          </cell>
          <cell r="L1640" t="str">
            <v>JUR_OR</v>
          </cell>
          <cell r="M1640" t="str">
            <v>Gas Distribution 374-387</v>
          </cell>
          <cell r="N1640" t="str">
            <v>True</v>
          </cell>
          <cell r="O1640" t="str">
            <v>Inactive</v>
          </cell>
          <cell r="P1640" t="str">
            <v>ORG_B51</v>
          </cell>
        </row>
        <row r="1641">
          <cell r="A1641" t="str">
            <v>BI_MN626</v>
          </cell>
          <cell r="B1641" t="str">
            <v>MN626</v>
          </cell>
          <cell r="C1641" t="str">
            <v>BI_MN626 - Amy's Kitchen Meter &amp; Piping</v>
          </cell>
          <cell r="D1641" t="str">
            <v>ER_3207</v>
          </cell>
          <cell r="E1641" t="str">
            <v>3207</v>
          </cell>
          <cell r="F1641" t="str">
            <v>ER_3207 - Amy's Kitchen Meter &amp; Piping</v>
          </cell>
          <cell r="G1641" t="str">
            <v>Regular Capital - Pre Business Case</v>
          </cell>
          <cell r="H1641" t="str">
            <v>No Subfunction</v>
          </cell>
          <cell r="I1641" t="str">
            <v>No Function</v>
          </cell>
          <cell r="J1641" t="str">
            <v>No Driver</v>
          </cell>
          <cell r="K1641" t="str">
            <v>SRV_GD</v>
          </cell>
          <cell r="L1641" t="str">
            <v>JUR_OR</v>
          </cell>
          <cell r="M1641" t="str">
            <v>Gas Distribution 374-387</v>
          </cell>
          <cell r="N1641" t="str">
            <v>True</v>
          </cell>
          <cell r="O1641" t="str">
            <v>Inactive</v>
          </cell>
          <cell r="P1641" t="str">
            <v>ORG_A81</v>
          </cell>
        </row>
        <row r="1642">
          <cell r="A1642" t="str">
            <v>BI_MN632</v>
          </cell>
          <cell r="B1642" t="str">
            <v>MN632</v>
          </cell>
          <cell r="C1642" t="str">
            <v>BI_MN632 - South Medford Interchange-Exit 27</v>
          </cell>
          <cell r="D1642" t="str">
            <v>ER_3229</v>
          </cell>
          <cell r="E1642" t="str">
            <v>3229</v>
          </cell>
          <cell r="F1642" t="str">
            <v>ER_3229 - South Medford Interchange-Exit 27</v>
          </cell>
          <cell r="G1642" t="str">
            <v>Regular Capital - Pre Business Case</v>
          </cell>
          <cell r="H1642" t="str">
            <v>No Subfunction</v>
          </cell>
          <cell r="I1642" t="str">
            <v>No Function</v>
          </cell>
          <cell r="J1642" t="str">
            <v>No Driver</v>
          </cell>
          <cell r="K1642" t="str">
            <v>SRV_GD</v>
          </cell>
          <cell r="L1642" t="str">
            <v>JUR_OR</v>
          </cell>
          <cell r="M1642" t="str">
            <v>Gas Distribution 374-387</v>
          </cell>
          <cell r="N1642" t="str">
            <v>True</v>
          </cell>
          <cell r="O1642" t="str">
            <v>Inactive</v>
          </cell>
          <cell r="P1642" t="str">
            <v>ORG_A81</v>
          </cell>
        </row>
        <row r="1643">
          <cell r="A1643" t="str">
            <v>BI_MN638</v>
          </cell>
          <cell r="B1643" t="str">
            <v>MN638</v>
          </cell>
          <cell r="C1643" t="str">
            <v>BI_MN638 - Gas Industrial Customers - Klamath Falls</v>
          </cell>
          <cell r="D1643" t="str">
            <v>ER_1052</v>
          </cell>
          <cell r="E1643" t="str">
            <v>1052</v>
          </cell>
          <cell r="F1643" t="str">
            <v>ER_1052 - Industrial Gas Customer Minor Blanket</v>
          </cell>
          <cell r="G1643" t="str">
            <v>New Revenue - Growth</v>
          </cell>
          <cell r="H1643" t="str">
            <v>Growth Subfunction</v>
          </cell>
          <cell r="I1643" t="str">
            <v>Growth</v>
          </cell>
          <cell r="J1643" t="str">
            <v>Customer Requested</v>
          </cell>
          <cell r="K1643" t="str">
            <v>SRV_GD</v>
          </cell>
          <cell r="L1643" t="str">
            <v>JUR_AA</v>
          </cell>
          <cell r="M1643" t="str">
            <v>Gas Distribution 374-387</v>
          </cell>
          <cell r="N1643" t="str">
            <v>False</v>
          </cell>
          <cell r="O1643" t="str">
            <v>Inactive</v>
          </cell>
          <cell r="P1643" t="str">
            <v>ORG_A83</v>
          </cell>
        </row>
        <row r="1644">
          <cell r="A1644" t="str">
            <v>BI_MN639</v>
          </cell>
          <cell r="B1644" t="str">
            <v>MN639</v>
          </cell>
          <cell r="C1644" t="str">
            <v>BI_MN639 - Shady Cove Extension</v>
          </cell>
          <cell r="D1644" t="str">
            <v>ER_1001</v>
          </cell>
          <cell r="E1644" t="str">
            <v>1001</v>
          </cell>
          <cell r="F1644" t="str">
            <v>ER_1001 - Gas Revenue Blanket</v>
          </cell>
          <cell r="G1644" t="str">
            <v>New Revenue - Growth</v>
          </cell>
          <cell r="H1644" t="str">
            <v>Growth Subfunction</v>
          </cell>
          <cell r="I1644" t="str">
            <v>Growth</v>
          </cell>
          <cell r="J1644" t="str">
            <v>Customer Requested</v>
          </cell>
          <cell r="K1644" t="str">
            <v>SRV_GD</v>
          </cell>
          <cell r="L1644" t="str">
            <v>JUR_AA</v>
          </cell>
          <cell r="M1644" t="str">
            <v>Gas Distribution 374-387</v>
          </cell>
          <cell r="N1644" t="str">
            <v>True</v>
          </cell>
          <cell r="O1644" t="str">
            <v>Inactive</v>
          </cell>
          <cell r="P1644" t="str">
            <v>ORG_A81</v>
          </cell>
        </row>
        <row r="1645">
          <cell r="A1645" t="str">
            <v>BI_MN675</v>
          </cell>
          <cell r="B1645" t="str">
            <v>MN675</v>
          </cell>
          <cell r="C1645" t="str">
            <v>BI_MN675 - Pruner Bridge Bore</v>
          </cell>
          <cell r="D1645" t="str">
            <v>ER_3230</v>
          </cell>
          <cell r="E1645" t="str">
            <v>3230</v>
          </cell>
          <cell r="F1645" t="str">
            <v>ER_3230 - Pruner Bridge Bore</v>
          </cell>
          <cell r="G1645" t="str">
            <v>Regular Capital - Pre Business Case</v>
          </cell>
          <cell r="H1645" t="str">
            <v>No Subfunction</v>
          </cell>
          <cell r="I1645" t="str">
            <v>No Function</v>
          </cell>
          <cell r="J1645" t="str">
            <v>No Driver</v>
          </cell>
          <cell r="K1645" t="str">
            <v>SRV_GD</v>
          </cell>
          <cell r="L1645" t="str">
            <v>JUR_OR</v>
          </cell>
          <cell r="M1645" t="str">
            <v>Gas Distribution 374-387</v>
          </cell>
          <cell r="N1645" t="str">
            <v>True</v>
          </cell>
          <cell r="O1645" t="str">
            <v>Inactive</v>
          </cell>
          <cell r="P1645" t="str">
            <v>ORG_A82</v>
          </cell>
        </row>
        <row r="1646">
          <cell r="A1646" t="str">
            <v>BI_MN701</v>
          </cell>
          <cell r="B1646" t="str">
            <v>MN701</v>
          </cell>
          <cell r="C1646" t="str">
            <v>BI_MN701 - Medford Upton Road Bridge Project</v>
          </cell>
          <cell r="D1646" t="str">
            <v>ER_3232</v>
          </cell>
          <cell r="E1646" t="str">
            <v>3232</v>
          </cell>
          <cell r="F1646" t="str">
            <v>ER_3232 - Medford Upton Road Bridge Project</v>
          </cell>
          <cell r="G1646" t="str">
            <v>Regular Capital - Pre Business Case</v>
          </cell>
          <cell r="H1646" t="str">
            <v>No Subfunction</v>
          </cell>
          <cell r="I1646" t="str">
            <v>No Function</v>
          </cell>
          <cell r="J1646" t="str">
            <v>No Driver</v>
          </cell>
          <cell r="K1646" t="str">
            <v>SRV_GD</v>
          </cell>
          <cell r="L1646" t="str">
            <v>JUR_OR</v>
          </cell>
          <cell r="M1646" t="str">
            <v>Gas Distribution 374-387</v>
          </cell>
          <cell r="N1646" t="str">
            <v>True</v>
          </cell>
          <cell r="O1646" t="str">
            <v>Inactive</v>
          </cell>
          <cell r="P1646" t="str">
            <v>ORG_A81</v>
          </cell>
        </row>
        <row r="1647">
          <cell r="A1647" t="str">
            <v>BI_MN702</v>
          </cell>
          <cell r="B1647" t="str">
            <v>MN702</v>
          </cell>
          <cell r="C1647" t="str">
            <v>BI_MN702 - Grant Pass Jones Crk Bridge Pipe Reloc</v>
          </cell>
          <cell r="D1647" t="str">
            <v>ER_3233</v>
          </cell>
          <cell r="E1647" t="str">
            <v>3233</v>
          </cell>
          <cell r="F1647" t="str">
            <v>ER_3233 - Grants Pass Jones Crk Bridge Pipe Reloc</v>
          </cell>
          <cell r="G1647" t="str">
            <v>Regular Capital - Pre Business Case</v>
          </cell>
          <cell r="H1647" t="str">
            <v>No Subfunction</v>
          </cell>
          <cell r="I1647" t="str">
            <v>No Function</v>
          </cell>
          <cell r="J1647" t="str">
            <v>No Driver</v>
          </cell>
          <cell r="K1647" t="str">
            <v>SRV_GD</v>
          </cell>
          <cell r="L1647" t="str">
            <v>JUR_OR</v>
          </cell>
          <cell r="M1647" t="str">
            <v>Gas Distribution 374-387</v>
          </cell>
          <cell r="N1647" t="str">
            <v>True</v>
          </cell>
          <cell r="O1647" t="str">
            <v>Inactive</v>
          </cell>
          <cell r="P1647" t="str">
            <v>ORG_A81</v>
          </cell>
        </row>
        <row r="1648">
          <cell r="A1648" t="str">
            <v>BI_MN703</v>
          </cell>
          <cell r="B1648" t="str">
            <v>MN703</v>
          </cell>
          <cell r="C1648" t="str">
            <v>BI_MN703 - Medford Barnett Road Relocation Project</v>
          </cell>
          <cell r="D1648" t="str">
            <v>ER_3234</v>
          </cell>
          <cell r="E1648" t="str">
            <v>3234</v>
          </cell>
          <cell r="F1648" t="str">
            <v>ER_3234 - Medford Barnett Road Relocation Project</v>
          </cell>
          <cell r="G1648" t="str">
            <v>Regular Capital - Pre Business Case</v>
          </cell>
          <cell r="H1648" t="str">
            <v>No Subfunction</v>
          </cell>
          <cell r="I1648" t="str">
            <v>No Function</v>
          </cell>
          <cell r="J1648" t="str">
            <v>No Driver</v>
          </cell>
          <cell r="K1648" t="str">
            <v>SRV_GD</v>
          </cell>
          <cell r="L1648" t="str">
            <v>JUR_OR</v>
          </cell>
          <cell r="M1648" t="str">
            <v>Gas Distribution 374-387</v>
          </cell>
          <cell r="N1648" t="str">
            <v>True</v>
          </cell>
          <cell r="O1648" t="str">
            <v>Inactive</v>
          </cell>
          <cell r="P1648" t="str">
            <v>ORG_A81</v>
          </cell>
        </row>
        <row r="1649">
          <cell r="A1649" t="str">
            <v>BI_MN704</v>
          </cell>
          <cell r="B1649" t="str">
            <v>MN704</v>
          </cell>
          <cell r="C1649" t="str">
            <v>BI_MN704 - Central Point Twin Creeks Reinforcement</v>
          </cell>
          <cell r="D1649" t="str">
            <v>ER_3235</v>
          </cell>
          <cell r="E1649" t="str">
            <v>3235</v>
          </cell>
          <cell r="F1649" t="str">
            <v>ER_3235 - Central Point Twin Creeks Reinforcement</v>
          </cell>
          <cell r="G1649" t="str">
            <v>Regular Capital - Pre Business Case</v>
          </cell>
          <cell r="H1649" t="str">
            <v>No Subfunction</v>
          </cell>
          <cell r="I1649" t="str">
            <v>No Function</v>
          </cell>
          <cell r="J1649" t="str">
            <v>No Driver</v>
          </cell>
          <cell r="K1649" t="str">
            <v>SRV_GD</v>
          </cell>
          <cell r="L1649" t="str">
            <v>JUR_OR</v>
          </cell>
          <cell r="M1649" t="str">
            <v>Gas Distribution 374-387</v>
          </cell>
          <cell r="N1649" t="str">
            <v>True</v>
          </cell>
          <cell r="O1649" t="str">
            <v>Inactive</v>
          </cell>
          <cell r="P1649" t="str">
            <v>ORG_A81</v>
          </cell>
        </row>
        <row r="1650">
          <cell r="A1650" t="str">
            <v>BI_MN705</v>
          </cell>
          <cell r="B1650" t="str">
            <v>MN705</v>
          </cell>
          <cell r="C1650" t="str">
            <v>BI_MN705 - Roseburg Green St Bridge Project</v>
          </cell>
          <cell r="D1650" t="str">
            <v>ER_3236</v>
          </cell>
          <cell r="E1650" t="str">
            <v>3236</v>
          </cell>
          <cell r="F1650" t="str">
            <v>ER_3236 - Roseburg Green St Bridge Project</v>
          </cell>
          <cell r="G1650" t="str">
            <v>Regular Capital - Pre Business Case</v>
          </cell>
          <cell r="H1650" t="str">
            <v>No Subfunction</v>
          </cell>
          <cell r="I1650" t="str">
            <v>No Function</v>
          </cell>
          <cell r="J1650" t="str">
            <v>No Driver</v>
          </cell>
          <cell r="K1650" t="str">
            <v>SRV_GD</v>
          </cell>
          <cell r="L1650" t="str">
            <v>JUR_OR</v>
          </cell>
          <cell r="M1650" t="str">
            <v>Gas Distribution 374-387</v>
          </cell>
          <cell r="N1650" t="str">
            <v>True</v>
          </cell>
          <cell r="O1650" t="str">
            <v>Inactive</v>
          </cell>
          <cell r="P1650" t="str">
            <v>ORG_A82</v>
          </cell>
        </row>
        <row r="1651">
          <cell r="A1651" t="str">
            <v>BI_MN724</v>
          </cell>
          <cell r="B1651" t="str">
            <v>MN724</v>
          </cell>
          <cell r="C1651" t="str">
            <v>BI_MN724 - Larson Creek Gas Relocation</v>
          </cell>
          <cell r="D1651" t="str">
            <v>ER_3248</v>
          </cell>
          <cell r="E1651" t="str">
            <v>3248</v>
          </cell>
          <cell r="F1651" t="str">
            <v>ER_3248 - Larson Creek Gas Relocation</v>
          </cell>
          <cell r="G1651" t="str">
            <v>Regular Capital - Pre Business Case</v>
          </cell>
          <cell r="H1651" t="str">
            <v>No Subfunction</v>
          </cell>
          <cell r="I1651" t="str">
            <v>No Function</v>
          </cell>
          <cell r="J1651" t="str">
            <v>No Driver</v>
          </cell>
          <cell r="K1651" t="str">
            <v>SRV_GD</v>
          </cell>
          <cell r="L1651" t="str">
            <v>JUR_OR</v>
          </cell>
          <cell r="M1651" t="str">
            <v>Gas Distribution 374-387</v>
          </cell>
          <cell r="N1651" t="str">
            <v>True</v>
          </cell>
          <cell r="O1651" t="str">
            <v>Inactive</v>
          </cell>
          <cell r="P1651" t="str">
            <v>ORG_B51</v>
          </cell>
        </row>
        <row r="1652">
          <cell r="A1652" t="str">
            <v>BI_MN751</v>
          </cell>
          <cell r="B1652" t="str">
            <v>MN751</v>
          </cell>
          <cell r="C1652" t="str">
            <v>BI_MN751 - N Eagle Point Reg Station &amp; Main Reinforcement</v>
          </cell>
          <cell r="D1652" t="str">
            <v>ER_3208</v>
          </cell>
          <cell r="E1652" t="str">
            <v>3208</v>
          </cell>
          <cell r="F1652" t="str">
            <v>ER_3208 - Eagle Pt High Pressure Reinforcement</v>
          </cell>
          <cell r="G1652" t="str">
            <v>Regular Capital - Pre Business Case</v>
          </cell>
          <cell r="H1652" t="str">
            <v>No Subfunction</v>
          </cell>
          <cell r="I1652" t="str">
            <v>No Function</v>
          </cell>
          <cell r="J1652" t="str">
            <v>No Driver</v>
          </cell>
          <cell r="K1652" t="str">
            <v>SRV_GD</v>
          </cell>
          <cell r="L1652" t="str">
            <v>JUR_OR</v>
          </cell>
          <cell r="M1652" t="str">
            <v>Gas Distribution 374-387</v>
          </cell>
          <cell r="N1652" t="str">
            <v>True</v>
          </cell>
          <cell r="O1652" t="str">
            <v>Inactive</v>
          </cell>
          <cell r="P1652" t="str">
            <v>ORG_B51</v>
          </cell>
        </row>
        <row r="1653">
          <cell r="A1653" t="str">
            <v>BI_MN768</v>
          </cell>
          <cell r="B1653" t="str">
            <v>MN768</v>
          </cell>
          <cell r="C1653" t="str">
            <v>BI_MN768 - Gas Industrial Customers- Roseburg</v>
          </cell>
          <cell r="D1653" t="str">
            <v>ER_1052</v>
          </cell>
          <cell r="E1653" t="str">
            <v>1052</v>
          </cell>
          <cell r="F1653" t="str">
            <v>ER_1052 - Industrial Gas Customer Minor Blanket</v>
          </cell>
          <cell r="G1653" t="str">
            <v>New Revenue - Growth</v>
          </cell>
          <cell r="H1653" t="str">
            <v>Growth Subfunction</v>
          </cell>
          <cell r="I1653" t="str">
            <v>Growth</v>
          </cell>
          <cell r="J1653" t="str">
            <v>Customer Requested</v>
          </cell>
          <cell r="K1653" t="str">
            <v>SRV_GD</v>
          </cell>
          <cell r="L1653" t="str">
            <v>JUR_AA</v>
          </cell>
          <cell r="M1653" t="str">
            <v>Gas Distribution 374-387</v>
          </cell>
          <cell r="N1653" t="str">
            <v>False</v>
          </cell>
          <cell r="O1653" t="str">
            <v>Inactive</v>
          </cell>
          <cell r="P1653" t="str">
            <v>ORG_A82</v>
          </cell>
        </row>
        <row r="1654">
          <cell r="A1654" t="str">
            <v>BI_MNG07</v>
          </cell>
          <cell r="B1654" t="str">
            <v>MNG07</v>
          </cell>
          <cell r="C1654" t="str">
            <v>BI_MNG07 - Isolated Steel Replacement OR</v>
          </cell>
          <cell r="D1654" t="str">
            <v>ER_3007</v>
          </cell>
          <cell r="E1654" t="str">
            <v>3007</v>
          </cell>
          <cell r="F1654" t="str">
            <v>ER_3007 - Isolated Steel Replacement</v>
          </cell>
          <cell r="G1654" t="str">
            <v>Gas Isolated Steel Replacement Program</v>
          </cell>
          <cell r="H1654" t="str">
            <v>Gas Subfunction</v>
          </cell>
          <cell r="I1654" t="str">
            <v>Gas</v>
          </cell>
          <cell r="J1654" t="str">
            <v>Mandatory &amp; Compliance</v>
          </cell>
          <cell r="K1654" t="str">
            <v>SRV_GD</v>
          </cell>
          <cell r="L1654" t="str">
            <v>JUR_OR</v>
          </cell>
          <cell r="M1654" t="str">
            <v>Gas Distribution 374-387</v>
          </cell>
          <cell r="N1654" t="str">
            <v>False</v>
          </cell>
          <cell r="O1654" t="str">
            <v>Active</v>
          </cell>
          <cell r="P1654" t="str">
            <v>ORG_G08</v>
          </cell>
        </row>
        <row r="1655">
          <cell r="A1655" t="str">
            <v>BI_MOX54</v>
          </cell>
          <cell r="B1655" t="str">
            <v>MOX54</v>
          </cell>
          <cell r="C1655" t="str">
            <v>BI_MOX54 - Mission Office Bldg ARO</v>
          </cell>
          <cell r="D1655" t="str">
            <v>ER_7500</v>
          </cell>
          <cell r="E1655" t="str">
            <v>7500</v>
          </cell>
          <cell r="F1655" t="str">
            <v>ER_7500 - FAS 143 ARO</v>
          </cell>
          <cell r="G1655" t="str">
            <v>FAS 143 ARO</v>
          </cell>
          <cell r="H1655" t="str">
            <v>Outside Regular Capital</v>
          </cell>
          <cell r="I1655" t="str">
            <v>Outside Regular Capital Subfunction</v>
          </cell>
          <cell r="J1655" t="str">
            <v>No Driver</v>
          </cell>
          <cell r="K1655" t="str">
            <v>SRV_ZZ</v>
          </cell>
          <cell r="L1655" t="str">
            <v>JUR_AA</v>
          </cell>
          <cell r="M1655" t="str">
            <v>Other Elec Production / Turbines 340-346</v>
          </cell>
          <cell r="N1655" t="str">
            <v>False</v>
          </cell>
          <cell r="O1655" t="str">
            <v>Inactive</v>
          </cell>
          <cell r="P1655" t="str">
            <v>ORG_X54</v>
          </cell>
        </row>
        <row r="1656">
          <cell r="A1656" t="str">
            <v>BI_MT100</v>
          </cell>
          <cell r="B1656" t="str">
            <v>MT100</v>
          </cell>
          <cell r="C1656" t="str">
            <v>BI_MT100 - Confederated Salish &amp; Kootenai Tribes Transmission</v>
          </cell>
          <cell r="D1656" t="str">
            <v>ER_2301</v>
          </cell>
          <cell r="E1656" t="str">
            <v>2301</v>
          </cell>
          <cell r="F1656" t="str">
            <v>ER_2301 - Tribal Permits and Settlements</v>
          </cell>
          <cell r="G1656" t="str">
            <v>Tribal Permits &amp; Settlements</v>
          </cell>
          <cell r="H1656" t="str">
            <v>Other Subfunction</v>
          </cell>
          <cell r="I1656" t="str">
            <v>Other Function</v>
          </cell>
          <cell r="J1656" t="str">
            <v>Mandatory &amp; Compliance</v>
          </cell>
          <cell r="K1656" t="str">
            <v>SRV_ED</v>
          </cell>
          <cell r="L1656" t="str">
            <v>JUR_WA</v>
          </cell>
          <cell r="M1656" t="str">
            <v>Elec Transmission 350-359</v>
          </cell>
          <cell r="N1656" t="str">
            <v>False</v>
          </cell>
          <cell r="O1656" t="str">
            <v>Active</v>
          </cell>
          <cell r="P1656" t="str">
            <v>ORG_A01</v>
          </cell>
        </row>
        <row r="1657">
          <cell r="A1657" t="str">
            <v>BI_NA070</v>
          </cell>
          <cell r="B1657" t="str">
            <v>NA070</v>
          </cell>
          <cell r="C1657" t="str">
            <v>BI_NA070 - Delete BI when system is capable</v>
          </cell>
          <cell r="D1657" t="str">
            <v>ER_7004</v>
          </cell>
          <cell r="E1657" t="str">
            <v>7004</v>
          </cell>
          <cell r="F1657" t="str">
            <v>ER_7004 - Klamath Falls Service Center</v>
          </cell>
          <cell r="G1657" t="str">
            <v>Regular Capital - Pre Business Case</v>
          </cell>
          <cell r="H1657" t="str">
            <v>No Subfunction</v>
          </cell>
          <cell r="I1657" t="str">
            <v>No Function</v>
          </cell>
          <cell r="J1657" t="str">
            <v>No Driver</v>
          </cell>
          <cell r="K1657" t="str">
            <v>SRV_GD</v>
          </cell>
          <cell r="L1657" t="str">
            <v>JUR_OR</v>
          </cell>
          <cell r="M1657" t="str">
            <v>Facilities 390-391</v>
          </cell>
          <cell r="N1657" t="str">
            <v>False</v>
          </cell>
          <cell r="O1657" t="str">
            <v>Inactive</v>
          </cell>
          <cell r="P1657" t="str">
            <v>ORG_V08</v>
          </cell>
        </row>
        <row r="1658">
          <cell r="A1658" t="str">
            <v>BI_NBR86</v>
          </cell>
          <cell r="B1658" t="str">
            <v>NBR86</v>
          </cell>
          <cell r="C1658" t="str">
            <v>BI_NBR86 - Stores Equip</v>
          </cell>
          <cell r="D1658" t="str">
            <v>ER_7006</v>
          </cell>
          <cell r="E1658" t="str">
            <v>7006</v>
          </cell>
          <cell r="F1658" t="str">
            <v>ER_7006 - Tools Lab &amp; Shop Equipment</v>
          </cell>
          <cell r="G1658" t="str">
            <v>Capital Equipment Program</v>
          </cell>
          <cell r="H1658" t="str">
            <v>Other Subfunction</v>
          </cell>
          <cell r="I1658" t="str">
            <v>Other Function</v>
          </cell>
          <cell r="J1658" t="str">
            <v>Asset Condition</v>
          </cell>
          <cell r="K1658" t="str">
            <v>SRV_CD</v>
          </cell>
          <cell r="L1658" t="str">
            <v>JUR_AA</v>
          </cell>
          <cell r="M1658" t="str">
            <v>General 12yr 389 / 393-395 / 397-398</v>
          </cell>
          <cell r="N1658" t="str">
            <v>False</v>
          </cell>
          <cell r="O1658" t="str">
            <v>Inactive</v>
          </cell>
          <cell r="P1658" t="str">
            <v>ORG_H51</v>
          </cell>
        </row>
        <row r="1659">
          <cell r="A1659" t="str">
            <v>BI_NCI86</v>
          </cell>
          <cell r="B1659" t="str">
            <v>NCI86</v>
          </cell>
          <cell r="C1659" t="str">
            <v>BI_NCI86 - Tools/Shop/Garage Equipment-Electric</v>
          </cell>
          <cell r="D1659" t="str">
            <v>ER_7006</v>
          </cell>
          <cell r="E1659" t="str">
            <v>7006</v>
          </cell>
          <cell r="F1659" t="str">
            <v>ER_7006 - Tools Lab &amp; Shop Equipment</v>
          </cell>
          <cell r="G1659" t="str">
            <v>Capital Equipment Program</v>
          </cell>
          <cell r="H1659" t="str">
            <v>Other Subfunction</v>
          </cell>
          <cell r="I1659" t="str">
            <v>Other Function</v>
          </cell>
          <cell r="J1659" t="str">
            <v>Asset Condition</v>
          </cell>
          <cell r="K1659" t="str">
            <v>SRV_CD</v>
          </cell>
          <cell r="L1659" t="str">
            <v>JUR_AA</v>
          </cell>
          <cell r="M1659" t="str">
            <v>General 12yr 389 / 393-395 / 397-398</v>
          </cell>
          <cell r="N1659" t="str">
            <v>False</v>
          </cell>
          <cell r="O1659" t="str">
            <v>Inactive</v>
          </cell>
          <cell r="P1659" t="str">
            <v>ORG_H51</v>
          </cell>
        </row>
        <row r="1660">
          <cell r="A1660" t="str">
            <v>BI_NG100</v>
          </cell>
          <cell r="B1660" t="str">
            <v>NG100</v>
          </cell>
          <cell r="C1660" t="str">
            <v>BI_NG100 - Mark VI Controller Unit #1</v>
          </cell>
          <cell r="D1660" t="str">
            <v>ER_4154</v>
          </cell>
          <cell r="E1660" t="str">
            <v>4154</v>
          </cell>
          <cell r="F1660" t="str">
            <v>ER_4154 - Rathdrum CT Upgrade Unit 1 to Mark VI Controller</v>
          </cell>
          <cell r="G1660" t="str">
            <v>Regular Capital - Pre Business Case</v>
          </cell>
          <cell r="H1660" t="str">
            <v>No Subfunction</v>
          </cell>
          <cell r="I1660" t="str">
            <v>No Function</v>
          </cell>
          <cell r="J1660" t="str">
            <v>No Driver</v>
          </cell>
          <cell r="K1660" t="str">
            <v>SRV_ED</v>
          </cell>
          <cell r="L1660" t="str">
            <v>JUR_AN</v>
          </cell>
          <cell r="M1660" t="str">
            <v>Thermal 311-316</v>
          </cell>
          <cell r="N1660" t="str">
            <v>True</v>
          </cell>
          <cell r="O1660" t="str">
            <v>Inactive</v>
          </cell>
          <cell r="P1660" t="str">
            <v>ORG_E07</v>
          </cell>
        </row>
        <row r="1661">
          <cell r="A1661" t="str">
            <v>BI_NG201</v>
          </cell>
          <cell r="B1661" t="str">
            <v>NG201</v>
          </cell>
          <cell r="C1661" t="str">
            <v>BI_NG201 - RCT Unit #2 Hot Gas Path Inspection</v>
          </cell>
          <cell r="D1661" t="str">
            <v>ER_4159</v>
          </cell>
          <cell r="E1661" t="str">
            <v>4159</v>
          </cell>
          <cell r="F1661" t="str">
            <v>ER_4159 - RCT Unit #2 Hot Gas Path Inspection</v>
          </cell>
          <cell r="G1661" t="str">
            <v>Regular Capital - Pre Business Case</v>
          </cell>
          <cell r="H1661" t="str">
            <v>No Subfunction</v>
          </cell>
          <cell r="I1661" t="str">
            <v>No Function</v>
          </cell>
          <cell r="J1661" t="str">
            <v>No Driver</v>
          </cell>
          <cell r="K1661" t="str">
            <v>SRV_ED</v>
          </cell>
          <cell r="L1661" t="str">
            <v>JUR_AN</v>
          </cell>
          <cell r="M1661" t="str">
            <v>Thermal 311-316</v>
          </cell>
          <cell r="N1661" t="str">
            <v>True</v>
          </cell>
          <cell r="O1661" t="str">
            <v>Inactive</v>
          </cell>
          <cell r="P1661" t="str">
            <v>ORG_E07</v>
          </cell>
        </row>
        <row r="1662">
          <cell r="A1662" t="str">
            <v>BI_NG510</v>
          </cell>
          <cell r="B1662" t="str">
            <v>NG510</v>
          </cell>
          <cell r="C1662" t="str">
            <v>BI_NG510 - Rathdrum CT purchase</v>
          </cell>
          <cell r="D1662" t="str">
            <v>ER_4134</v>
          </cell>
          <cell r="E1662" t="str">
            <v>4134</v>
          </cell>
          <cell r="F1662" t="str">
            <v>ER_4134 - Rathdrum CT Purchase</v>
          </cell>
          <cell r="G1662" t="str">
            <v>Regular Capital - Pre Business Case</v>
          </cell>
          <cell r="H1662" t="str">
            <v>No Subfunction</v>
          </cell>
          <cell r="I1662" t="str">
            <v>No Function</v>
          </cell>
          <cell r="J1662" t="str">
            <v>No Driver</v>
          </cell>
          <cell r="K1662" t="str">
            <v>SRV_ED</v>
          </cell>
          <cell r="L1662" t="str">
            <v>JUR_AN</v>
          </cell>
          <cell r="M1662" t="str">
            <v>Other Elec Production / Turbines 340-346</v>
          </cell>
          <cell r="N1662" t="str">
            <v>False</v>
          </cell>
          <cell r="O1662" t="str">
            <v>Inactive</v>
          </cell>
          <cell r="P1662" t="str">
            <v>ORG_E07</v>
          </cell>
        </row>
        <row r="1663">
          <cell r="A1663" t="str">
            <v>BI_NKI86</v>
          </cell>
          <cell r="B1663" t="str">
            <v>NKI86</v>
          </cell>
          <cell r="C1663" t="str">
            <v>BI_NKI86 - Tools/Shop/Garage Equipment-Electric</v>
          </cell>
          <cell r="D1663" t="str">
            <v>ER_7006</v>
          </cell>
          <cell r="E1663" t="str">
            <v>7006</v>
          </cell>
          <cell r="F1663" t="str">
            <v>ER_7006 - Tools Lab &amp; Shop Equipment</v>
          </cell>
          <cell r="G1663" t="str">
            <v>Capital Equipment Program</v>
          </cell>
          <cell r="H1663" t="str">
            <v>Other Subfunction</v>
          </cell>
          <cell r="I1663" t="str">
            <v>Other Function</v>
          </cell>
          <cell r="J1663" t="str">
            <v>Asset Condition</v>
          </cell>
          <cell r="K1663" t="str">
            <v>SRV_CD</v>
          </cell>
          <cell r="L1663" t="str">
            <v>JUR_AA</v>
          </cell>
          <cell r="M1663" t="str">
            <v>General 12yr 389 / 393-395 / 397-398</v>
          </cell>
          <cell r="N1663" t="str">
            <v>False</v>
          </cell>
          <cell r="O1663" t="str">
            <v>Inactive</v>
          </cell>
          <cell r="P1663" t="str">
            <v>ORG_H51</v>
          </cell>
        </row>
        <row r="1664">
          <cell r="A1664" t="str">
            <v>BI_NLW86</v>
          </cell>
          <cell r="B1664" t="str">
            <v>NLW86</v>
          </cell>
          <cell r="C1664" t="str">
            <v>BI_NLW86 - Tools/Shop/Garage Equipment-Electric</v>
          </cell>
          <cell r="D1664" t="str">
            <v>ER_7006</v>
          </cell>
          <cell r="E1664" t="str">
            <v>7006</v>
          </cell>
          <cell r="F1664" t="str">
            <v>ER_7006 - Tools Lab &amp; Shop Equipment</v>
          </cell>
          <cell r="G1664" t="str">
            <v>Capital Equipment Program</v>
          </cell>
          <cell r="H1664" t="str">
            <v>Other Subfunction</v>
          </cell>
          <cell r="I1664" t="str">
            <v>Other Function</v>
          </cell>
          <cell r="J1664" t="str">
            <v>Asset Condition</v>
          </cell>
          <cell r="K1664" t="str">
            <v>SRV_CD</v>
          </cell>
          <cell r="L1664" t="str">
            <v>JUR_AA</v>
          </cell>
          <cell r="M1664" t="str">
            <v>General 12yr 389 / 393-395 / 397-398</v>
          </cell>
          <cell r="N1664" t="str">
            <v>False</v>
          </cell>
          <cell r="O1664" t="str">
            <v>Inactive</v>
          </cell>
          <cell r="P1664" t="str">
            <v>ORG_H51</v>
          </cell>
        </row>
        <row r="1665">
          <cell r="A1665" t="str">
            <v>BI_NQP86</v>
          </cell>
          <cell r="B1665" t="str">
            <v>NQP86</v>
          </cell>
          <cell r="C1665" t="str">
            <v>BI_NQP86 - Stores Equip</v>
          </cell>
          <cell r="D1665" t="str">
            <v>ER_7006</v>
          </cell>
          <cell r="E1665" t="str">
            <v>7006</v>
          </cell>
          <cell r="F1665" t="str">
            <v>ER_7006 - Tools Lab &amp; Shop Equipment</v>
          </cell>
          <cell r="G1665" t="str">
            <v>Capital Equipment Program</v>
          </cell>
          <cell r="H1665" t="str">
            <v>Other Subfunction</v>
          </cell>
          <cell r="I1665" t="str">
            <v>Other Function</v>
          </cell>
          <cell r="J1665" t="str">
            <v>Asset Condition</v>
          </cell>
          <cell r="K1665" t="str">
            <v>SRV_CD</v>
          </cell>
          <cell r="L1665" t="str">
            <v>JUR_AA</v>
          </cell>
          <cell r="M1665" t="str">
            <v>General 12yr 389 / 393-395 / 397-398</v>
          </cell>
          <cell r="N1665" t="str">
            <v>False</v>
          </cell>
          <cell r="O1665" t="str">
            <v>Inactive</v>
          </cell>
          <cell r="P1665" t="str">
            <v>ORG_H51</v>
          </cell>
        </row>
        <row r="1666">
          <cell r="A1666" t="str">
            <v>BI_NUI86</v>
          </cell>
          <cell r="B1666" t="str">
            <v>NUI86</v>
          </cell>
          <cell r="C1666" t="str">
            <v>BI_NUI86 - Tools/Shop/Garage Equipment-Electric</v>
          </cell>
          <cell r="D1666" t="str">
            <v>ER_7006</v>
          </cell>
          <cell r="E1666" t="str">
            <v>7006</v>
          </cell>
          <cell r="F1666" t="str">
            <v>ER_7006 - Tools Lab &amp; Shop Equipment</v>
          </cell>
          <cell r="G1666" t="str">
            <v>Capital Equipment Program</v>
          </cell>
          <cell r="H1666" t="str">
            <v>Other Subfunction</v>
          </cell>
          <cell r="I1666" t="str">
            <v>Other Function</v>
          </cell>
          <cell r="J1666" t="str">
            <v>Asset Condition</v>
          </cell>
          <cell r="K1666" t="str">
            <v>SRV_CD</v>
          </cell>
          <cell r="L1666" t="str">
            <v>JUR_AA</v>
          </cell>
          <cell r="M1666" t="str">
            <v>General 12yr 389 / 393-395 / 397-398</v>
          </cell>
          <cell r="N1666" t="str">
            <v>False</v>
          </cell>
          <cell r="O1666" t="str">
            <v>Inactive</v>
          </cell>
          <cell r="P1666" t="str">
            <v>ORG_H51</v>
          </cell>
        </row>
        <row r="1667">
          <cell r="A1667" t="str">
            <v>BI_NWP86</v>
          </cell>
          <cell r="B1667" t="str">
            <v>NWP86</v>
          </cell>
          <cell r="C1667" t="str">
            <v>BI_NWP86 - Stores Equip</v>
          </cell>
          <cell r="D1667" t="str">
            <v>ER_7006</v>
          </cell>
          <cell r="E1667" t="str">
            <v>7006</v>
          </cell>
          <cell r="F1667" t="str">
            <v>ER_7006 - Tools Lab &amp; Shop Equipment</v>
          </cell>
          <cell r="G1667" t="str">
            <v>Capital Equipment Program</v>
          </cell>
          <cell r="H1667" t="str">
            <v>Other Subfunction</v>
          </cell>
          <cell r="I1667" t="str">
            <v>Other Function</v>
          </cell>
          <cell r="J1667" t="str">
            <v>Asset Condition</v>
          </cell>
          <cell r="K1667" t="str">
            <v>SRV_CD</v>
          </cell>
          <cell r="L1667" t="str">
            <v>JUR_AA</v>
          </cell>
          <cell r="M1667" t="str">
            <v>General 12yr 389 / 393-395 / 397-398</v>
          </cell>
          <cell r="N1667" t="str">
            <v>False</v>
          </cell>
          <cell r="O1667" t="str">
            <v>Inactive</v>
          </cell>
          <cell r="P1667" t="str">
            <v>ORG_H51</v>
          </cell>
        </row>
        <row r="1668">
          <cell r="A1668" t="str">
            <v>BI_NWW86</v>
          </cell>
          <cell r="B1668" t="str">
            <v>NWW86</v>
          </cell>
          <cell r="C1668" t="str">
            <v>BI_NWW86 - Tools/Shop/Garage Equipment - Electric</v>
          </cell>
          <cell r="D1668" t="str">
            <v>ER_7006</v>
          </cell>
          <cell r="E1668" t="str">
            <v>7006</v>
          </cell>
          <cell r="F1668" t="str">
            <v>ER_7006 - Tools Lab &amp; Shop Equipment</v>
          </cell>
          <cell r="G1668" t="str">
            <v>Capital Equipment Program</v>
          </cell>
          <cell r="H1668" t="str">
            <v>Other Subfunction</v>
          </cell>
          <cell r="I1668" t="str">
            <v>Other Function</v>
          </cell>
          <cell r="J1668" t="str">
            <v>Asset Condition</v>
          </cell>
          <cell r="K1668" t="str">
            <v>SRV_CD</v>
          </cell>
          <cell r="L1668" t="str">
            <v>JUR_AA</v>
          </cell>
          <cell r="M1668" t="str">
            <v>General 12yr 389 / 393-395 / 397-398</v>
          </cell>
          <cell r="N1668" t="str">
            <v>False</v>
          </cell>
          <cell r="O1668" t="str">
            <v>Inactive</v>
          </cell>
          <cell r="P1668" t="str">
            <v>ORG_H51</v>
          </cell>
        </row>
        <row r="1669">
          <cell r="A1669" t="str">
            <v>BI_NXE89</v>
          </cell>
          <cell r="B1669" t="str">
            <v>NXE89</v>
          </cell>
          <cell r="C1669" t="str">
            <v>BI_NXE89 - Comm Equip-Cust Serv</v>
          </cell>
          <cell r="D1669" t="str">
            <v>ER_5003</v>
          </cell>
          <cell r="E1669" t="str">
            <v>5003</v>
          </cell>
          <cell r="F1669" t="str">
            <v>ER_5003 - Communication Equip</v>
          </cell>
          <cell r="G1669" t="str">
            <v>Regular Capital - Pre Business Case</v>
          </cell>
          <cell r="H1669" t="str">
            <v>No Subfunction</v>
          </cell>
          <cell r="I1669" t="str">
            <v>No Function</v>
          </cell>
          <cell r="J1669" t="str">
            <v>No Driver</v>
          </cell>
          <cell r="K1669" t="str">
            <v>SRV_CD</v>
          </cell>
          <cell r="L1669" t="str">
            <v>JUR_AA</v>
          </cell>
          <cell r="M1669" t="str">
            <v>General 5yr 389 / 393-395 / 397-398</v>
          </cell>
          <cell r="N1669" t="str">
            <v>False</v>
          </cell>
          <cell r="O1669" t="str">
            <v>Inactive</v>
          </cell>
          <cell r="P1669" t="str">
            <v>ORG_T01</v>
          </cell>
        </row>
        <row r="1670">
          <cell r="A1670" t="str">
            <v>BI_NY001</v>
          </cell>
          <cell r="B1670" t="str">
            <v>NY001</v>
          </cell>
          <cell r="C1670" t="str">
            <v>BI_NY001 - Transportation Equipment</v>
          </cell>
          <cell r="D1670" t="str">
            <v>ER_7000</v>
          </cell>
          <cell r="E1670" t="str">
            <v>7000</v>
          </cell>
          <cell r="F1670" t="str">
            <v>ER_7000 - Transportation Equip</v>
          </cell>
          <cell r="G1670" t="str">
            <v>Fleet Services Capital Plan</v>
          </cell>
          <cell r="H1670" t="str">
            <v>Other Subfunction</v>
          </cell>
          <cell r="I1670" t="str">
            <v>Other Function</v>
          </cell>
          <cell r="J1670" t="str">
            <v>Asset Condition</v>
          </cell>
          <cell r="K1670" t="str">
            <v>SRV_CD</v>
          </cell>
          <cell r="L1670" t="str">
            <v>JUR_AA</v>
          </cell>
          <cell r="M1670" t="str">
            <v>Transportation and Tools 392 / 396</v>
          </cell>
          <cell r="N1670" t="str">
            <v>False</v>
          </cell>
          <cell r="O1670" t="str">
            <v>Inactive</v>
          </cell>
          <cell r="P1670" t="str">
            <v>ORG_K51</v>
          </cell>
        </row>
        <row r="1671">
          <cell r="A1671" t="str">
            <v>BI_NYD85</v>
          </cell>
          <cell r="B1671" t="str">
            <v>NYD85</v>
          </cell>
          <cell r="C1671" t="str">
            <v>BI_NYD85 - Stores Equipment - Minor Blanket</v>
          </cell>
          <cell r="D1671" t="str">
            <v>ER_7005</v>
          </cell>
          <cell r="E1671" t="str">
            <v>7005</v>
          </cell>
          <cell r="F1671" t="str">
            <v>ER_7005 - Stores Equip</v>
          </cell>
          <cell r="G1671" t="str">
            <v>Capital Equipment Program</v>
          </cell>
          <cell r="H1671" t="str">
            <v>Other Subfunction</v>
          </cell>
          <cell r="I1671" t="str">
            <v>Other Function</v>
          </cell>
          <cell r="J1671" t="str">
            <v>Asset Condition</v>
          </cell>
          <cell r="K1671" t="str">
            <v>SRV_CD</v>
          </cell>
          <cell r="L1671" t="str">
            <v>JUR_AA</v>
          </cell>
          <cell r="M1671" t="str">
            <v>General 12yr 389 / 393-395 / 397-398</v>
          </cell>
          <cell r="N1671" t="str">
            <v>False</v>
          </cell>
          <cell r="O1671" t="str">
            <v>Inactive</v>
          </cell>
          <cell r="P1671" t="str">
            <v>ORG_H51</v>
          </cell>
        </row>
        <row r="1672">
          <cell r="A1672" t="str">
            <v>BI_NYE86</v>
          </cell>
          <cell r="B1672" t="str">
            <v>NYE86</v>
          </cell>
          <cell r="C1672" t="str">
            <v>BI_NYE86 - Tools/Shop/Garage Equipment-Fleet</v>
          </cell>
          <cell r="D1672" t="str">
            <v>ER_7006</v>
          </cell>
          <cell r="E1672" t="str">
            <v>7006</v>
          </cell>
          <cell r="F1672" t="str">
            <v>ER_7006 - Tools Lab &amp; Shop Equipment</v>
          </cell>
          <cell r="G1672" t="str">
            <v>Capital Equipment Program</v>
          </cell>
          <cell r="H1672" t="str">
            <v>Other Subfunction</v>
          </cell>
          <cell r="I1672" t="str">
            <v>Other Function</v>
          </cell>
          <cell r="J1672" t="str">
            <v>Asset Condition</v>
          </cell>
          <cell r="K1672" t="str">
            <v>SRV_CD</v>
          </cell>
          <cell r="L1672" t="str">
            <v>JUR_AA</v>
          </cell>
          <cell r="M1672" t="str">
            <v>General 12yr 389 / 393-395 / 397-398</v>
          </cell>
          <cell r="N1672" t="str">
            <v>False</v>
          </cell>
          <cell r="O1672" t="str">
            <v>Inactive</v>
          </cell>
          <cell r="P1672" t="str">
            <v>ORG_H51</v>
          </cell>
        </row>
        <row r="1673">
          <cell r="A1673" t="str">
            <v>BI_OG400</v>
          </cell>
          <cell r="B1673" t="str">
            <v>OG400</v>
          </cell>
          <cell r="C1673" t="str">
            <v>BI_OG400 - KF 4160 V Station Service Replacement</v>
          </cell>
          <cell r="D1673" t="str">
            <v>ER_4222</v>
          </cell>
          <cell r="E1673" t="str">
            <v>4222</v>
          </cell>
          <cell r="F1673" t="str">
            <v>ER_4222 - KF 4160 V Station Service Replacement</v>
          </cell>
          <cell r="G1673" t="str">
            <v>KF 4160 V Station Service Replacement</v>
          </cell>
          <cell r="H1673" t="str">
            <v>Generation Subfunction</v>
          </cell>
          <cell r="I1673" t="str">
            <v>Generation Function</v>
          </cell>
          <cell r="J1673" t="str">
            <v>Asset Condition</v>
          </cell>
          <cell r="K1673" t="str">
            <v>SRV_ED</v>
          </cell>
          <cell r="L1673" t="str">
            <v>JUR_AN</v>
          </cell>
          <cell r="M1673" t="str">
            <v>Thermal 311-316</v>
          </cell>
          <cell r="N1673" t="str">
            <v>True</v>
          </cell>
          <cell r="O1673" t="str">
            <v>Active</v>
          </cell>
          <cell r="P1673" t="str">
            <v>ORG_E07</v>
          </cell>
        </row>
        <row r="1674">
          <cell r="A1674" t="str">
            <v>BI_OG500</v>
          </cell>
          <cell r="B1674" t="str">
            <v>OG500</v>
          </cell>
          <cell r="C1674" t="str">
            <v>BI_OG500 - KFGS Reverse Osmosis System</v>
          </cell>
          <cell r="D1674" t="str">
            <v>ER_4175</v>
          </cell>
          <cell r="E1674" t="str">
            <v>4175</v>
          </cell>
          <cell r="F1674" t="str">
            <v>ER_4175 - KFGS Reverse Osmosis System</v>
          </cell>
          <cell r="G1674" t="str">
            <v>Kettle Falls Water Treatment System</v>
          </cell>
          <cell r="H1674" t="str">
            <v>Generation Subfunction</v>
          </cell>
          <cell r="I1674" t="str">
            <v>Generation Function</v>
          </cell>
          <cell r="J1674" t="str">
            <v>Mandatory &amp; Compliance</v>
          </cell>
          <cell r="K1674" t="str">
            <v>SRV_ED</v>
          </cell>
          <cell r="L1674" t="str">
            <v>JUR_AN</v>
          </cell>
          <cell r="M1674" t="str">
            <v>Thermal 311-316</v>
          </cell>
          <cell r="N1674" t="str">
            <v>True</v>
          </cell>
          <cell r="O1674" t="str">
            <v>Active</v>
          </cell>
          <cell r="P1674" t="str">
            <v>ORG_K07</v>
          </cell>
        </row>
        <row r="1675">
          <cell r="A1675" t="str">
            <v>BI_OG501</v>
          </cell>
          <cell r="B1675" t="str">
            <v>OG501</v>
          </cell>
          <cell r="C1675" t="str">
            <v>BI_OG501 - KF CT Control Upgrade</v>
          </cell>
          <cell r="D1675" t="str">
            <v>ER_4177</v>
          </cell>
          <cell r="E1675" t="str">
            <v>4177</v>
          </cell>
          <cell r="F1675" t="str">
            <v>ER_4177 - KF CT Control Upgrade</v>
          </cell>
          <cell r="G1675" t="str">
            <v>Solar Combustion Turbine Controls Upgrade</v>
          </cell>
          <cell r="H1675" t="str">
            <v>Generation Subfunction</v>
          </cell>
          <cell r="I1675" t="str">
            <v>Generation Function</v>
          </cell>
          <cell r="J1675" t="str">
            <v>Asset Condition</v>
          </cell>
          <cell r="K1675" t="str">
            <v>SRV_ED</v>
          </cell>
          <cell r="L1675" t="str">
            <v>JUR_AN</v>
          </cell>
          <cell r="M1675" t="str">
            <v>Other Elec Production / Turbines 340-346</v>
          </cell>
          <cell r="N1675" t="str">
            <v>True</v>
          </cell>
          <cell r="O1675" t="str">
            <v>Active</v>
          </cell>
          <cell r="P1675" t="str">
            <v>ORG_K07</v>
          </cell>
        </row>
        <row r="1676">
          <cell r="A1676" t="str">
            <v>BI_OG502</v>
          </cell>
          <cell r="B1676" t="str">
            <v>OG502</v>
          </cell>
          <cell r="C1676" t="str">
            <v>BI_OG502 - KF Air Heater Replacement</v>
          </cell>
          <cell r="D1676" t="str">
            <v>ER_4223</v>
          </cell>
          <cell r="E1676" t="str">
            <v>4223</v>
          </cell>
          <cell r="F1676" t="str">
            <v>ER_4223 - KF Air Heater Replacement</v>
          </cell>
          <cell r="G1676" t="str">
            <v>KF Air Preheater Replacement</v>
          </cell>
          <cell r="H1676" t="str">
            <v>Generation Subfunction</v>
          </cell>
          <cell r="I1676" t="str">
            <v>Generation Function</v>
          </cell>
          <cell r="J1676" t="str">
            <v>Asset Condition</v>
          </cell>
          <cell r="K1676" t="str">
            <v>SRV_ED</v>
          </cell>
          <cell r="L1676" t="str">
            <v>JUR_AN</v>
          </cell>
          <cell r="M1676" t="str">
            <v>Thermal 311-316</v>
          </cell>
          <cell r="N1676" t="str">
            <v>True</v>
          </cell>
          <cell r="O1676" t="str">
            <v>Active</v>
          </cell>
          <cell r="P1676" t="str">
            <v>ORG_E07</v>
          </cell>
        </row>
        <row r="1677">
          <cell r="A1677" t="str">
            <v>BI_OG503</v>
          </cell>
          <cell r="B1677" t="str">
            <v>OG503</v>
          </cell>
          <cell r="C1677" t="str">
            <v>BI_OG503 - KFGS - D10R CPT Rebuild</v>
          </cell>
          <cell r="D1677" t="str">
            <v>ER_4224</v>
          </cell>
          <cell r="E1677" t="str">
            <v>4224</v>
          </cell>
          <cell r="F1677" t="str">
            <v>ER_4224 - KFGS D10R Dozer Certified Power Train (CPT) Rebuild</v>
          </cell>
          <cell r="G1677" t="str">
            <v>KF D10R Dozer Certified Power Train Rebuild</v>
          </cell>
          <cell r="H1677" t="str">
            <v>Generation Subfunction</v>
          </cell>
          <cell r="I1677" t="str">
            <v>Generation Function</v>
          </cell>
          <cell r="J1677" t="str">
            <v>Asset Condition</v>
          </cell>
          <cell r="K1677" t="str">
            <v>SRV_ED</v>
          </cell>
          <cell r="L1677" t="str">
            <v>JUR_AN</v>
          </cell>
          <cell r="M1677" t="str">
            <v>Thermal 311-316</v>
          </cell>
          <cell r="N1677" t="str">
            <v>True</v>
          </cell>
          <cell r="O1677" t="str">
            <v>Active</v>
          </cell>
          <cell r="P1677" t="str">
            <v>ORG_E07</v>
          </cell>
        </row>
        <row r="1678">
          <cell r="A1678" t="str">
            <v>BI_OG504</v>
          </cell>
          <cell r="B1678" t="str">
            <v>OG504</v>
          </cell>
          <cell r="C1678" t="str">
            <v>BI_OG504 - KFGS - Secondary Superheater Replacement</v>
          </cell>
          <cell r="D1678" t="str">
            <v>ER_4226</v>
          </cell>
          <cell r="E1678" t="str">
            <v>4226</v>
          </cell>
          <cell r="F1678" t="str">
            <v>ER_4226 - KF Secondary Superheater Replacement</v>
          </cell>
          <cell r="G1678" t="str">
            <v>KF Secondary Superheater Replacement</v>
          </cell>
          <cell r="H1678" t="str">
            <v>Generation Subfunction</v>
          </cell>
          <cell r="I1678" t="str">
            <v>Generation Function</v>
          </cell>
          <cell r="J1678" t="str">
            <v>Asset Condition</v>
          </cell>
          <cell r="K1678" t="str">
            <v>SRV_ED</v>
          </cell>
          <cell r="L1678" t="str">
            <v>JUR_AN</v>
          </cell>
          <cell r="M1678" t="str">
            <v>Thermal 311-316</v>
          </cell>
          <cell r="N1678" t="str">
            <v>True</v>
          </cell>
          <cell r="O1678" t="str">
            <v>Active</v>
          </cell>
          <cell r="P1678" t="str">
            <v>ORG_E07</v>
          </cell>
        </row>
        <row r="1679">
          <cell r="A1679" t="str">
            <v>BI_OG600</v>
          </cell>
          <cell r="B1679" t="str">
            <v>OG600</v>
          </cell>
          <cell r="C1679" t="str">
            <v>BI_OG600 - KFGS - D10T Dozer CCR</v>
          </cell>
          <cell r="D1679" t="str">
            <v>ER_4225</v>
          </cell>
          <cell r="E1679" t="str">
            <v>4225</v>
          </cell>
          <cell r="F1679" t="str">
            <v>ER_4225 - KFGS D10T Dozer Certified CAT Rebuild (CCR)</v>
          </cell>
          <cell r="G1679" t="str">
            <v>KF D10T Dozer Certified CAT Rebuild</v>
          </cell>
          <cell r="H1679" t="str">
            <v>Generation Subfunction</v>
          </cell>
          <cell r="I1679" t="str">
            <v>Generation Function</v>
          </cell>
          <cell r="J1679" t="str">
            <v>Asset Condition</v>
          </cell>
          <cell r="K1679" t="str">
            <v>SRV_ED</v>
          </cell>
          <cell r="L1679" t="str">
            <v>JUR_AN</v>
          </cell>
          <cell r="M1679" t="str">
            <v>Thermal 311-316</v>
          </cell>
          <cell r="N1679" t="str">
            <v>True</v>
          </cell>
          <cell r="O1679" t="str">
            <v>Active</v>
          </cell>
          <cell r="P1679" t="str">
            <v>ORG_E07</v>
          </cell>
        </row>
        <row r="1680">
          <cell r="A1680" t="str">
            <v>BI_PC000</v>
          </cell>
          <cell r="B1680" t="str">
            <v>PC000</v>
          </cell>
          <cell r="C1680" t="str">
            <v>BI_PC000 - SHN Protection System Upgrades for PRC-002 (Comm)</v>
          </cell>
          <cell r="D1680" t="str">
            <v>ER_2608</v>
          </cell>
          <cell r="E1680" t="str">
            <v>2608</v>
          </cell>
          <cell r="F1680" t="str">
            <v>ER_2608 - Protection System Upgrades for PRC-002</v>
          </cell>
          <cell r="G1680" t="str">
            <v>Protection System Upgrade for PRC-002</v>
          </cell>
          <cell r="H1680" t="str">
            <v>T&amp;D Engineering</v>
          </cell>
          <cell r="I1680" t="str">
            <v>T&amp;D</v>
          </cell>
          <cell r="J1680" t="str">
            <v>Mandatory &amp; Compliance</v>
          </cell>
          <cell r="K1680" t="str">
            <v>SRV_CD</v>
          </cell>
          <cell r="L1680" t="str">
            <v>JUR_AA</v>
          </cell>
          <cell r="M1680" t="str">
            <v>General 12yr 389 / 393-395 / 397-398</v>
          </cell>
          <cell r="N1680" t="str">
            <v>True</v>
          </cell>
          <cell r="O1680" t="str">
            <v>Active</v>
          </cell>
          <cell r="P1680" t="str">
            <v>ORG_J09</v>
          </cell>
        </row>
        <row r="1681">
          <cell r="A1681" t="str">
            <v>BI_PC200</v>
          </cell>
          <cell r="B1681" t="str">
            <v>PC200</v>
          </cell>
          <cell r="C1681" t="str">
            <v>BI_PC200 - Varsity Sub - Access Control</v>
          </cell>
          <cell r="D1681" t="str">
            <v>ER_2274</v>
          </cell>
          <cell r="E1681" t="str">
            <v>2274</v>
          </cell>
          <cell r="F1681" t="str">
            <v>ER_2274 - New Substations</v>
          </cell>
          <cell r="G1681" t="str">
            <v>Substation - New Distribution Station Capacity Program</v>
          </cell>
          <cell r="H1681" t="str">
            <v>T&amp;D Engineering</v>
          </cell>
          <cell r="I1681" t="str">
            <v>T&amp;D</v>
          </cell>
          <cell r="J1681" t="str">
            <v>Performance &amp; Capacity</v>
          </cell>
          <cell r="K1681" t="str">
            <v>SRV_ED</v>
          </cell>
          <cell r="L1681" t="str">
            <v>JUR_AN</v>
          </cell>
          <cell r="M1681" t="str">
            <v>Elec Distribution 360-373</v>
          </cell>
          <cell r="N1681" t="str">
            <v>True</v>
          </cell>
          <cell r="O1681" t="str">
            <v>Active</v>
          </cell>
          <cell r="P1681" t="str">
            <v>ORG_C09</v>
          </cell>
        </row>
        <row r="1682">
          <cell r="A1682" t="str">
            <v>BI_PC201</v>
          </cell>
          <cell r="B1682" t="str">
            <v>PC201</v>
          </cell>
          <cell r="C1682" t="str">
            <v>BI_PC201 - Varsity Sub - Network Comm &amp; Security</v>
          </cell>
          <cell r="D1682" t="str">
            <v>ER_2274</v>
          </cell>
          <cell r="E1682" t="str">
            <v>2274</v>
          </cell>
          <cell r="F1682" t="str">
            <v>ER_2274 - New Substations</v>
          </cell>
          <cell r="G1682" t="str">
            <v>Substation - New Distribution Station Capacity Program</v>
          </cell>
          <cell r="H1682" t="str">
            <v>T&amp;D Engineering</v>
          </cell>
          <cell r="I1682" t="str">
            <v>T&amp;D</v>
          </cell>
          <cell r="J1682" t="str">
            <v>Performance &amp; Capacity</v>
          </cell>
          <cell r="K1682" t="str">
            <v>SRV_CD</v>
          </cell>
          <cell r="L1682" t="str">
            <v>JUR_AN</v>
          </cell>
          <cell r="M1682" t="str">
            <v>Elec Distribution 360-373</v>
          </cell>
          <cell r="N1682" t="str">
            <v>True</v>
          </cell>
          <cell r="O1682" t="str">
            <v>Active</v>
          </cell>
          <cell r="P1682" t="str">
            <v>ORG_J09</v>
          </cell>
        </row>
        <row r="1683">
          <cell r="A1683" t="str">
            <v>BI_PD001</v>
          </cell>
          <cell r="B1683" t="str">
            <v>PD001</v>
          </cell>
          <cell r="C1683" t="str">
            <v>BI_PD001 - Palouse 312 Add Phase</v>
          </cell>
          <cell r="D1683" t="str">
            <v>ER_2516</v>
          </cell>
          <cell r="E1683" t="str">
            <v>2516</v>
          </cell>
          <cell r="F1683" t="str">
            <v>ER_2516 - Distribution - Pullman &amp; Lewis Clark</v>
          </cell>
          <cell r="G1683" t="str">
            <v>Distribution System Enhancements</v>
          </cell>
          <cell r="H1683" t="str">
            <v>T&amp;D Engineering</v>
          </cell>
          <cell r="I1683" t="str">
            <v>T&amp;D</v>
          </cell>
          <cell r="J1683" t="str">
            <v>Performance &amp; Capacity</v>
          </cell>
          <cell r="K1683" t="str">
            <v>SRV_ED</v>
          </cell>
          <cell r="L1683" t="str">
            <v>JUR_WA</v>
          </cell>
          <cell r="M1683" t="str">
            <v>Elec Distribution 360-373</v>
          </cell>
          <cell r="N1683" t="str">
            <v>True</v>
          </cell>
          <cell r="O1683" t="str">
            <v>Inactive</v>
          </cell>
          <cell r="P1683" t="str">
            <v>ORG_C51</v>
          </cell>
        </row>
        <row r="1684">
          <cell r="A1684" t="str">
            <v>BI_PD002</v>
          </cell>
          <cell r="B1684" t="str">
            <v>PD002</v>
          </cell>
          <cell r="C1684" t="str">
            <v>BI_PD002 - N. Moscow - Distribution Integration</v>
          </cell>
          <cell r="D1684" t="str">
            <v>ER_2204</v>
          </cell>
          <cell r="E1684" t="str">
            <v>2204</v>
          </cell>
          <cell r="F1684" t="str">
            <v>ER_2204 - Substation Rebuilds</v>
          </cell>
          <cell r="G1684" t="str">
            <v>Substation - Station Rebuilds Program</v>
          </cell>
          <cell r="H1684" t="str">
            <v>T&amp;D Engineering</v>
          </cell>
          <cell r="I1684" t="str">
            <v>T&amp;D</v>
          </cell>
          <cell r="J1684" t="str">
            <v>Asset Condition</v>
          </cell>
          <cell r="K1684" t="str">
            <v>SRV_ED</v>
          </cell>
          <cell r="L1684" t="str">
            <v>JUR_ID</v>
          </cell>
          <cell r="M1684" t="str">
            <v>Elec Distribution 360-373</v>
          </cell>
          <cell r="N1684" t="str">
            <v>True</v>
          </cell>
          <cell r="O1684" t="str">
            <v>Inactive</v>
          </cell>
          <cell r="P1684" t="str">
            <v>ORG_C51</v>
          </cell>
        </row>
        <row r="1685">
          <cell r="A1685" t="str">
            <v>BI_PD003</v>
          </cell>
          <cell r="B1685" t="str">
            <v>PD003</v>
          </cell>
          <cell r="C1685" t="str">
            <v>BI_PD003 - Ewan 241 Midline Regs</v>
          </cell>
          <cell r="D1685" t="str">
            <v>ER_2516</v>
          </cell>
          <cell r="E1685" t="str">
            <v>2516</v>
          </cell>
          <cell r="F1685" t="str">
            <v>ER_2516 - Distribution - Pullman &amp; Lewis Clark</v>
          </cell>
          <cell r="G1685" t="str">
            <v>Distribution System Enhancements</v>
          </cell>
          <cell r="H1685" t="str">
            <v>T&amp;D Engineering</v>
          </cell>
          <cell r="I1685" t="str">
            <v>T&amp;D</v>
          </cell>
          <cell r="J1685" t="str">
            <v>Performance &amp; Capacity</v>
          </cell>
          <cell r="K1685" t="str">
            <v>SRV_ED</v>
          </cell>
          <cell r="L1685" t="str">
            <v>JUR_AN</v>
          </cell>
          <cell r="M1685" t="str">
            <v>Elec Distribution 360-373</v>
          </cell>
          <cell r="N1685" t="str">
            <v>True</v>
          </cell>
          <cell r="O1685" t="str">
            <v>Inactive</v>
          </cell>
          <cell r="P1685" t="str">
            <v>ORG_B53</v>
          </cell>
        </row>
        <row r="1686">
          <cell r="A1686" t="str">
            <v>BI_PD004</v>
          </cell>
          <cell r="B1686" t="str">
            <v>PD004</v>
          </cell>
          <cell r="C1686" t="str">
            <v>BI_PD004 - East Colfax 221</v>
          </cell>
          <cell r="D1686" t="str">
            <v>ER_2414</v>
          </cell>
          <cell r="E1686" t="str">
            <v>2414</v>
          </cell>
          <cell r="F1686" t="str">
            <v>ER_2414 - Sys-Dist Reliability-Improve Worst Fdrs</v>
          </cell>
          <cell r="G1686" t="str">
            <v>Distribution System Enhancements</v>
          </cell>
          <cell r="H1686" t="str">
            <v>T&amp;D Engineering</v>
          </cell>
          <cell r="I1686" t="str">
            <v>T&amp;D</v>
          </cell>
          <cell r="J1686" t="str">
            <v>Performance &amp; Capacity</v>
          </cell>
          <cell r="K1686" t="str">
            <v>SRV_ED</v>
          </cell>
          <cell r="L1686" t="str">
            <v>JUR_AN</v>
          </cell>
          <cell r="M1686" t="str">
            <v>Elec Distribution 360-373</v>
          </cell>
          <cell r="N1686" t="str">
            <v>True</v>
          </cell>
          <cell r="O1686" t="str">
            <v>Inactive</v>
          </cell>
          <cell r="P1686" t="str">
            <v>ORG_B53</v>
          </cell>
        </row>
        <row r="1687">
          <cell r="A1687" t="str">
            <v>BI_PD005</v>
          </cell>
          <cell r="B1687" t="str">
            <v>PD005</v>
          </cell>
          <cell r="C1687" t="str">
            <v>BI_PD005 - SGDP-DX Const</v>
          </cell>
          <cell r="D1687" t="str">
            <v>ER_2530</v>
          </cell>
          <cell r="E1687" t="str">
            <v>2530</v>
          </cell>
          <cell r="F1687" t="str">
            <v>ER_2530 - SGDP-Pullman Smart Grid Demonstration Project</v>
          </cell>
          <cell r="G1687" t="str">
            <v>Smart Grid Demonstration Project</v>
          </cell>
          <cell r="H1687" t="str">
            <v>T&amp;D Engineering</v>
          </cell>
          <cell r="I1687" t="str">
            <v>T&amp;D</v>
          </cell>
          <cell r="J1687" t="str">
            <v>No Driver</v>
          </cell>
          <cell r="K1687" t="str">
            <v>SRV_ED</v>
          </cell>
          <cell r="L1687" t="str">
            <v>JUR_WA</v>
          </cell>
          <cell r="M1687" t="str">
            <v>Elec Distribution 360-373</v>
          </cell>
          <cell r="N1687" t="str">
            <v>True</v>
          </cell>
          <cell r="O1687" t="str">
            <v>Inactive</v>
          </cell>
          <cell r="P1687" t="str">
            <v>ORG_H08</v>
          </cell>
        </row>
        <row r="1688">
          <cell r="A1688" t="str">
            <v>BI_PD006</v>
          </cell>
          <cell r="B1688" t="str">
            <v>PD006</v>
          </cell>
          <cell r="C1688" t="str">
            <v>BI_PD006 - SGDP-Telecomm Con</v>
          </cell>
          <cell r="D1688" t="str">
            <v>ER_2530</v>
          </cell>
          <cell r="E1688" t="str">
            <v>2530</v>
          </cell>
          <cell r="F1688" t="str">
            <v>ER_2530 - SGDP-Pullman Smart Grid Demonstration Project</v>
          </cell>
          <cell r="G1688" t="str">
            <v>Smart Grid Demonstration Project</v>
          </cell>
          <cell r="H1688" t="str">
            <v>T&amp;D Engineering</v>
          </cell>
          <cell r="I1688" t="str">
            <v>T&amp;D</v>
          </cell>
          <cell r="J1688" t="str">
            <v>No Driver</v>
          </cell>
          <cell r="K1688" t="str">
            <v>SRV_ED</v>
          </cell>
          <cell r="L1688" t="str">
            <v>JUR_WA</v>
          </cell>
          <cell r="M1688" t="str">
            <v>Elec Distribution 360-373</v>
          </cell>
          <cell r="N1688" t="str">
            <v>True</v>
          </cell>
          <cell r="O1688" t="str">
            <v>Inactive</v>
          </cell>
          <cell r="P1688" t="str">
            <v>ORG_H08</v>
          </cell>
        </row>
        <row r="1689">
          <cell r="A1689" t="str">
            <v>BI_PD007</v>
          </cell>
          <cell r="B1689" t="str">
            <v>PD007</v>
          </cell>
          <cell r="C1689" t="str">
            <v>BI_PD007 - SGDP - AMI for Pullman Smart Grid</v>
          </cell>
          <cell r="D1689" t="str">
            <v>ER_2530</v>
          </cell>
          <cell r="E1689" t="str">
            <v>2530</v>
          </cell>
          <cell r="F1689" t="str">
            <v>ER_2530 - SGDP-Pullman Smart Grid Demonstration Project</v>
          </cell>
          <cell r="G1689" t="str">
            <v>Smart Grid Demonstration Project</v>
          </cell>
          <cell r="H1689" t="str">
            <v>T&amp;D Engineering</v>
          </cell>
          <cell r="I1689" t="str">
            <v>T&amp;D</v>
          </cell>
          <cell r="J1689" t="str">
            <v>No Driver</v>
          </cell>
          <cell r="K1689" t="str">
            <v>SRV_ED</v>
          </cell>
          <cell r="L1689" t="str">
            <v>JUR_WA</v>
          </cell>
          <cell r="M1689" t="str">
            <v>Elec Distribution 360-373</v>
          </cell>
          <cell r="N1689" t="str">
            <v>True</v>
          </cell>
          <cell r="O1689" t="str">
            <v>Inactive</v>
          </cell>
          <cell r="P1689" t="str">
            <v>ORG_H08</v>
          </cell>
        </row>
        <row r="1690">
          <cell r="A1690" t="str">
            <v>BI_PD008</v>
          </cell>
          <cell r="B1690" t="str">
            <v>PD008</v>
          </cell>
          <cell r="C1690" t="str">
            <v>BI_PD008 - SGDP-Control DG at SEL&amp;WSU w Regional value signal</v>
          </cell>
          <cell r="D1690" t="str">
            <v>ER_2530</v>
          </cell>
          <cell r="E1690" t="str">
            <v>2530</v>
          </cell>
          <cell r="F1690" t="str">
            <v>ER_2530 - SGDP-Pullman Smart Grid Demonstration Project</v>
          </cell>
          <cell r="G1690" t="str">
            <v>Smart Grid Demonstration Project</v>
          </cell>
          <cell r="H1690" t="str">
            <v>T&amp;D Engineering</v>
          </cell>
          <cell r="I1690" t="str">
            <v>T&amp;D</v>
          </cell>
          <cell r="J1690" t="str">
            <v>No Driver</v>
          </cell>
          <cell r="K1690" t="str">
            <v>SRV_ED</v>
          </cell>
          <cell r="L1690" t="str">
            <v>JUR_WA</v>
          </cell>
          <cell r="M1690" t="str">
            <v>Elec Distribution 360-373</v>
          </cell>
          <cell r="N1690" t="str">
            <v>False</v>
          </cell>
          <cell r="O1690" t="str">
            <v>Inactive</v>
          </cell>
          <cell r="P1690" t="str">
            <v>ORG_H08</v>
          </cell>
        </row>
        <row r="1691">
          <cell r="A1691" t="str">
            <v>BI_PD009</v>
          </cell>
          <cell r="B1691" t="str">
            <v>PD009</v>
          </cell>
          <cell r="C1691" t="str">
            <v>BI_PD009 - SGDP - DMS Hardware &amp; Software</v>
          </cell>
          <cell r="D1691" t="str">
            <v>ER_2530</v>
          </cell>
          <cell r="E1691" t="str">
            <v>2530</v>
          </cell>
          <cell r="F1691" t="str">
            <v>ER_2530 - SGDP-Pullman Smart Grid Demonstration Project</v>
          </cell>
          <cell r="G1691" t="str">
            <v>Smart Grid Demonstration Project</v>
          </cell>
          <cell r="H1691" t="str">
            <v>T&amp;D Engineering</v>
          </cell>
          <cell r="I1691" t="str">
            <v>T&amp;D</v>
          </cell>
          <cell r="J1691" t="str">
            <v>No Driver</v>
          </cell>
          <cell r="K1691" t="str">
            <v>SRV_ED</v>
          </cell>
          <cell r="L1691" t="str">
            <v>JUR_WA</v>
          </cell>
          <cell r="M1691" t="str">
            <v>Elec Distribution 360-373</v>
          </cell>
          <cell r="N1691" t="str">
            <v>True</v>
          </cell>
          <cell r="O1691" t="str">
            <v>Inactive</v>
          </cell>
          <cell r="P1691" t="str">
            <v>ORG_H08</v>
          </cell>
        </row>
        <row r="1692">
          <cell r="A1692" t="str">
            <v>BI_PD010</v>
          </cell>
          <cell r="B1692" t="str">
            <v>PD010</v>
          </cell>
          <cell r="C1692" t="str">
            <v>BI_PD010 - SGDP - Home Area Network</v>
          </cell>
          <cell r="D1692" t="str">
            <v>ER_2530</v>
          </cell>
          <cell r="E1692" t="str">
            <v>2530</v>
          </cell>
          <cell r="F1692" t="str">
            <v>ER_2530 - SGDP-Pullman Smart Grid Demonstration Project</v>
          </cell>
          <cell r="G1692" t="str">
            <v>Smart Grid Demonstration Project</v>
          </cell>
          <cell r="H1692" t="str">
            <v>T&amp;D Engineering</v>
          </cell>
          <cell r="I1692" t="str">
            <v>T&amp;D</v>
          </cell>
          <cell r="J1692" t="str">
            <v>No Driver</v>
          </cell>
          <cell r="K1692" t="str">
            <v>SRV_ED</v>
          </cell>
          <cell r="L1692" t="str">
            <v>JUR_WA</v>
          </cell>
          <cell r="M1692" t="str">
            <v>Elec Distribution 360-373</v>
          </cell>
          <cell r="N1692" t="str">
            <v>True</v>
          </cell>
          <cell r="O1692" t="str">
            <v>Inactive</v>
          </cell>
          <cell r="P1692" t="str">
            <v>ORG_H08</v>
          </cell>
        </row>
        <row r="1693">
          <cell r="A1693" t="str">
            <v>BI_PD011</v>
          </cell>
          <cell r="B1693" t="str">
            <v>PD011</v>
          </cell>
          <cell r="C1693" t="str">
            <v>BI_PD011 - SGDP - WSU EMS</v>
          </cell>
          <cell r="D1693" t="str">
            <v>ER_2530</v>
          </cell>
          <cell r="E1693" t="str">
            <v>2530</v>
          </cell>
          <cell r="F1693" t="str">
            <v>ER_2530 - SGDP-Pullman Smart Grid Demonstration Project</v>
          </cell>
          <cell r="G1693" t="str">
            <v>Smart Grid Demonstration Project</v>
          </cell>
          <cell r="H1693" t="str">
            <v>T&amp;D Engineering</v>
          </cell>
          <cell r="I1693" t="str">
            <v>T&amp;D</v>
          </cell>
          <cell r="J1693" t="str">
            <v>No Driver</v>
          </cell>
          <cell r="K1693" t="str">
            <v>SRV_ED</v>
          </cell>
          <cell r="L1693" t="str">
            <v>JUR_WA</v>
          </cell>
          <cell r="M1693" t="str">
            <v>Elec Distribution 360-373</v>
          </cell>
          <cell r="N1693" t="str">
            <v>False</v>
          </cell>
          <cell r="O1693" t="str">
            <v>Inactive</v>
          </cell>
          <cell r="P1693" t="str">
            <v>ORG_H08</v>
          </cell>
        </row>
        <row r="1694">
          <cell r="A1694" t="str">
            <v>BI_PD012</v>
          </cell>
          <cell r="B1694" t="str">
            <v>PD012</v>
          </cell>
          <cell r="C1694" t="str">
            <v>BI_PD012 - SGDP - WSU Analysis Services</v>
          </cell>
          <cell r="D1694" t="str">
            <v>ER_2530</v>
          </cell>
          <cell r="E1694" t="str">
            <v>2530</v>
          </cell>
          <cell r="F1694" t="str">
            <v>ER_2530 - SGDP-Pullman Smart Grid Demonstration Project</v>
          </cell>
          <cell r="G1694" t="str">
            <v>Smart Grid Demonstration Project</v>
          </cell>
          <cell r="H1694" t="str">
            <v>T&amp;D Engineering</v>
          </cell>
          <cell r="I1694" t="str">
            <v>T&amp;D</v>
          </cell>
          <cell r="J1694" t="str">
            <v>No Driver</v>
          </cell>
          <cell r="K1694" t="str">
            <v>SRV_ED</v>
          </cell>
          <cell r="L1694" t="str">
            <v>JUR_WA</v>
          </cell>
          <cell r="M1694" t="str">
            <v>Elec Distribution 360-373</v>
          </cell>
          <cell r="N1694" t="str">
            <v>False</v>
          </cell>
          <cell r="O1694" t="str">
            <v>Inactive</v>
          </cell>
          <cell r="P1694" t="str">
            <v>ORG_H08</v>
          </cell>
        </row>
        <row r="1695">
          <cell r="A1695" t="str">
            <v>BI_PD013</v>
          </cell>
          <cell r="B1695" t="str">
            <v>PD013</v>
          </cell>
          <cell r="C1695" t="str">
            <v>BI_PD013 - SGDP - WSU Smart Grid Education</v>
          </cell>
          <cell r="D1695" t="str">
            <v>ER_2530</v>
          </cell>
          <cell r="E1695" t="str">
            <v>2530</v>
          </cell>
          <cell r="F1695" t="str">
            <v>ER_2530 - SGDP-Pullman Smart Grid Demonstration Project</v>
          </cell>
          <cell r="G1695" t="str">
            <v>Smart Grid Demonstration Project</v>
          </cell>
          <cell r="H1695" t="str">
            <v>T&amp;D Engineering</v>
          </cell>
          <cell r="I1695" t="str">
            <v>T&amp;D</v>
          </cell>
          <cell r="J1695" t="str">
            <v>No Driver</v>
          </cell>
          <cell r="K1695" t="str">
            <v>SRV_ED</v>
          </cell>
          <cell r="L1695" t="str">
            <v>JUR_WA</v>
          </cell>
          <cell r="M1695" t="str">
            <v>Elec Distribution 360-373</v>
          </cell>
          <cell r="N1695" t="str">
            <v>False</v>
          </cell>
          <cell r="O1695" t="str">
            <v>Inactive</v>
          </cell>
          <cell r="P1695" t="str">
            <v>ORG_H08</v>
          </cell>
        </row>
        <row r="1696">
          <cell r="A1696" t="str">
            <v>BI_PD014</v>
          </cell>
          <cell r="B1696" t="str">
            <v>PD014</v>
          </cell>
          <cell r="C1696" t="str">
            <v>BI_PD014 - SGDP - Project Management</v>
          </cell>
          <cell r="D1696" t="str">
            <v>ER_2530</v>
          </cell>
          <cell r="E1696" t="str">
            <v>2530</v>
          </cell>
          <cell r="F1696" t="str">
            <v>ER_2530 - SGDP-Pullman Smart Grid Demonstration Project</v>
          </cell>
          <cell r="G1696" t="str">
            <v>Smart Grid Demonstration Project</v>
          </cell>
          <cell r="H1696" t="str">
            <v>T&amp;D Engineering</v>
          </cell>
          <cell r="I1696" t="str">
            <v>T&amp;D</v>
          </cell>
          <cell r="J1696" t="str">
            <v>No Driver</v>
          </cell>
          <cell r="K1696" t="str">
            <v>SRV_ED</v>
          </cell>
          <cell r="L1696" t="str">
            <v>JUR_WA</v>
          </cell>
          <cell r="M1696" t="str">
            <v>Elec Distribution 360-373</v>
          </cell>
          <cell r="N1696" t="str">
            <v>False</v>
          </cell>
          <cell r="O1696" t="str">
            <v>Inactive</v>
          </cell>
          <cell r="P1696" t="str">
            <v>ORG_H08</v>
          </cell>
        </row>
        <row r="1697">
          <cell r="A1697" t="str">
            <v>BI_PD015</v>
          </cell>
          <cell r="B1697" t="str">
            <v>PD015</v>
          </cell>
          <cell r="C1697" t="str">
            <v>BI_PD015 - Extend Electrical to GAH-WSU</v>
          </cell>
          <cell r="D1697" t="str">
            <v>ER_2070</v>
          </cell>
          <cell r="E1697" t="str">
            <v>2070</v>
          </cell>
          <cell r="F1697" t="str">
            <v>ER_2070 - Trans/Dist/Sub Reimbursable Projects</v>
          </cell>
          <cell r="G1697" t="str">
            <v>T&amp;D Reimbursable</v>
          </cell>
          <cell r="H1697" t="str">
            <v>T&amp;D Engineering</v>
          </cell>
          <cell r="I1697" t="str">
            <v>T&amp;D</v>
          </cell>
          <cell r="J1697" t="str">
            <v>Customer Requested</v>
          </cell>
          <cell r="K1697" t="str">
            <v>SRV_ED</v>
          </cell>
          <cell r="L1697" t="str">
            <v>JUR_AN</v>
          </cell>
          <cell r="M1697" t="str">
            <v>Elec Transmission 350-359</v>
          </cell>
          <cell r="N1697" t="str">
            <v>True</v>
          </cell>
          <cell r="O1697" t="str">
            <v>Inactive</v>
          </cell>
          <cell r="P1697" t="str">
            <v>ORG_B53</v>
          </cell>
        </row>
        <row r="1698">
          <cell r="A1698" t="str">
            <v>BI_PD016</v>
          </cell>
          <cell r="B1698" t="str">
            <v>PD016</v>
          </cell>
          <cell r="C1698" t="str">
            <v>BI_PD016 - Extend Electric to VMR-WSU</v>
          </cell>
          <cell r="D1698" t="str">
            <v>ER_2070</v>
          </cell>
          <cell r="E1698" t="str">
            <v>2070</v>
          </cell>
          <cell r="F1698" t="str">
            <v>ER_2070 - Trans/Dist/Sub Reimbursable Projects</v>
          </cell>
          <cell r="G1698" t="str">
            <v>T&amp;D Reimbursable</v>
          </cell>
          <cell r="H1698" t="str">
            <v>T&amp;D Engineering</v>
          </cell>
          <cell r="I1698" t="str">
            <v>T&amp;D</v>
          </cell>
          <cell r="J1698" t="str">
            <v>Customer Requested</v>
          </cell>
          <cell r="K1698" t="str">
            <v>SRV_ED</v>
          </cell>
          <cell r="L1698" t="str">
            <v>JUR_AN</v>
          </cell>
          <cell r="M1698" t="str">
            <v>Elec Transmission 350-359</v>
          </cell>
          <cell r="N1698" t="str">
            <v>True</v>
          </cell>
          <cell r="O1698" t="str">
            <v>Inactive</v>
          </cell>
          <cell r="P1698" t="str">
            <v>ORG_B53</v>
          </cell>
        </row>
        <row r="1699">
          <cell r="A1699" t="str">
            <v>BI_PD017</v>
          </cell>
          <cell r="B1699" t="str">
            <v>PD017</v>
          </cell>
          <cell r="C1699" t="str">
            <v>BI_PD017 - Pullman Substation - Rebuild-Distribution Reroute</v>
          </cell>
          <cell r="D1699" t="str">
            <v>ER_2533</v>
          </cell>
          <cell r="E1699" t="str">
            <v>2533</v>
          </cell>
          <cell r="F1699" t="str">
            <v>ER_2533 - Pullman Substation - Rebuild</v>
          </cell>
          <cell r="G1699" t="str">
            <v>Substation - Station Rebuilds Program</v>
          </cell>
          <cell r="H1699" t="str">
            <v>T&amp;D Engineering</v>
          </cell>
          <cell r="I1699" t="str">
            <v>T&amp;D</v>
          </cell>
          <cell r="J1699" t="str">
            <v>Asset Condition</v>
          </cell>
          <cell r="K1699" t="str">
            <v>SRV_ED</v>
          </cell>
          <cell r="L1699" t="str">
            <v>JUR_WA</v>
          </cell>
          <cell r="M1699" t="str">
            <v>Elec Distribution 360-373</v>
          </cell>
          <cell r="N1699" t="str">
            <v>True</v>
          </cell>
          <cell r="O1699" t="str">
            <v>Inactive</v>
          </cell>
          <cell r="P1699" t="str">
            <v>ORG_B53</v>
          </cell>
        </row>
        <row r="1700">
          <cell r="A1700" t="str">
            <v>BI_PD018</v>
          </cell>
          <cell r="B1700" t="str">
            <v>PD018</v>
          </cell>
          <cell r="C1700" t="str">
            <v>BI_PD018 - SHN Protection System Upgrades for PRC-002 (Dist)</v>
          </cell>
          <cell r="D1700" t="str">
            <v>ER_2608</v>
          </cell>
          <cell r="E1700" t="str">
            <v>2608</v>
          </cell>
          <cell r="F1700" t="str">
            <v>ER_2608 - Protection System Upgrades for PRC-002</v>
          </cell>
          <cell r="G1700" t="str">
            <v>Protection System Upgrade for PRC-002</v>
          </cell>
          <cell r="H1700" t="str">
            <v>T&amp;D Engineering</v>
          </cell>
          <cell r="I1700" t="str">
            <v>T&amp;D</v>
          </cell>
          <cell r="J1700" t="str">
            <v>Mandatory &amp; Compliance</v>
          </cell>
          <cell r="K1700" t="str">
            <v>SRV_ED</v>
          </cell>
          <cell r="L1700" t="str">
            <v>JUR_WA</v>
          </cell>
          <cell r="M1700" t="str">
            <v>Elec Distribution 360-373</v>
          </cell>
          <cell r="N1700" t="str">
            <v>True</v>
          </cell>
          <cell r="O1700" t="str">
            <v>Active</v>
          </cell>
          <cell r="P1700" t="str">
            <v>ORG_C51</v>
          </cell>
        </row>
        <row r="1701">
          <cell r="A1701" t="str">
            <v>BI_PD101</v>
          </cell>
          <cell r="B1701" t="str">
            <v>PD101</v>
          </cell>
          <cell r="C1701" t="str">
            <v>BI_PD101 - Palouse 312 WA</v>
          </cell>
          <cell r="D1701" t="str">
            <v>ER_2414</v>
          </cell>
          <cell r="E1701" t="str">
            <v>2414</v>
          </cell>
          <cell r="F1701" t="str">
            <v>ER_2414 - Sys-Dist Reliability-Improve Worst Fdrs</v>
          </cell>
          <cell r="G1701" t="str">
            <v>Distribution System Enhancements</v>
          </cell>
          <cell r="H1701" t="str">
            <v>T&amp;D Engineering</v>
          </cell>
          <cell r="I1701" t="str">
            <v>T&amp;D</v>
          </cell>
          <cell r="J1701" t="str">
            <v>Performance &amp; Capacity</v>
          </cell>
          <cell r="K1701" t="str">
            <v>SRV_ED</v>
          </cell>
          <cell r="L1701" t="str">
            <v>JUR_AN</v>
          </cell>
          <cell r="M1701" t="str">
            <v>Elec Distribution 360-373</v>
          </cell>
          <cell r="N1701" t="str">
            <v>True</v>
          </cell>
          <cell r="O1701" t="str">
            <v>Inactive</v>
          </cell>
          <cell r="P1701" t="str">
            <v>ORG_B53</v>
          </cell>
        </row>
        <row r="1702">
          <cell r="A1702" t="str">
            <v>BI_PD102</v>
          </cell>
          <cell r="B1702" t="str">
            <v>PD102</v>
          </cell>
          <cell r="C1702" t="str">
            <v>BI_PD102 - Palouse 312 ID</v>
          </cell>
          <cell r="D1702" t="str">
            <v>ER_2414</v>
          </cell>
          <cell r="E1702" t="str">
            <v>2414</v>
          </cell>
          <cell r="F1702" t="str">
            <v>ER_2414 - Sys-Dist Reliability-Improve Worst Fdrs</v>
          </cell>
          <cell r="G1702" t="str">
            <v>Distribution System Enhancements</v>
          </cell>
          <cell r="H1702" t="str">
            <v>T&amp;D Engineering</v>
          </cell>
          <cell r="I1702" t="str">
            <v>T&amp;D</v>
          </cell>
          <cell r="J1702" t="str">
            <v>Performance &amp; Capacity</v>
          </cell>
          <cell r="K1702" t="str">
            <v>SRV_ED</v>
          </cell>
          <cell r="L1702" t="str">
            <v>JUR_AN</v>
          </cell>
          <cell r="M1702" t="str">
            <v>Elec Distribution 360-373</v>
          </cell>
          <cell r="N1702" t="str">
            <v>True</v>
          </cell>
          <cell r="O1702" t="str">
            <v>Inactive</v>
          </cell>
          <cell r="P1702" t="str">
            <v>ORG_B53</v>
          </cell>
        </row>
        <row r="1703">
          <cell r="A1703" t="str">
            <v>BI_PD103</v>
          </cell>
          <cell r="B1703" t="str">
            <v>PD103</v>
          </cell>
          <cell r="C1703" t="str">
            <v>BI_PD103 - Moscow 515 Tie to 512</v>
          </cell>
          <cell r="D1703" t="str">
            <v>ER_2516</v>
          </cell>
          <cell r="E1703" t="str">
            <v>2516</v>
          </cell>
          <cell r="F1703" t="str">
            <v>ER_2516 - Distribution - Pullman &amp; Lewis Clark</v>
          </cell>
          <cell r="G1703" t="str">
            <v>Distribution System Enhancements</v>
          </cell>
          <cell r="H1703" t="str">
            <v>T&amp;D Engineering</v>
          </cell>
          <cell r="I1703" t="str">
            <v>T&amp;D</v>
          </cell>
          <cell r="J1703" t="str">
            <v>Performance &amp; Capacity</v>
          </cell>
          <cell r="K1703" t="str">
            <v>SRV_ED</v>
          </cell>
          <cell r="L1703" t="str">
            <v>JUR_WA</v>
          </cell>
          <cell r="M1703" t="str">
            <v>Elec Distribution 360-373</v>
          </cell>
          <cell r="N1703" t="str">
            <v>True</v>
          </cell>
          <cell r="O1703" t="str">
            <v>Inactive</v>
          </cell>
          <cell r="P1703" t="str">
            <v>ORG_C51</v>
          </cell>
        </row>
        <row r="1704">
          <cell r="A1704" t="str">
            <v>BI_PD104</v>
          </cell>
          <cell r="B1704" t="str">
            <v>PD104</v>
          </cell>
          <cell r="C1704" t="str">
            <v>BI_PD104 - Plummer Cx FDR to Worley</v>
          </cell>
          <cell r="D1704" t="str">
            <v>ER_2527</v>
          </cell>
          <cell r="E1704" t="str">
            <v>2527</v>
          </cell>
          <cell r="F1704" t="str">
            <v>ER_2527 - Plummer Cx FDR to Worley</v>
          </cell>
          <cell r="G1704" t="str">
            <v>Regular Capital - Pre Business Case</v>
          </cell>
          <cell r="H1704" t="str">
            <v>No Subfunction</v>
          </cell>
          <cell r="I1704" t="str">
            <v>No Function</v>
          </cell>
          <cell r="J1704" t="str">
            <v>No Driver</v>
          </cell>
          <cell r="K1704" t="str">
            <v>SRV_ED</v>
          </cell>
          <cell r="L1704" t="str">
            <v>JUR_ID</v>
          </cell>
          <cell r="M1704" t="str">
            <v>Elec Distribution 360-373</v>
          </cell>
          <cell r="N1704" t="str">
            <v>True</v>
          </cell>
          <cell r="O1704" t="str">
            <v>Inactive</v>
          </cell>
          <cell r="P1704" t="str">
            <v>ORG_B53</v>
          </cell>
        </row>
        <row r="1705">
          <cell r="A1705" t="str">
            <v>BI_PD105</v>
          </cell>
          <cell r="B1705" t="str">
            <v>PD105</v>
          </cell>
          <cell r="C1705" t="str">
            <v>BI_PD105 - Deary - Distribution Line Integration</v>
          </cell>
          <cell r="D1705" t="str">
            <v>ER_2204</v>
          </cell>
          <cell r="E1705" t="str">
            <v>2204</v>
          </cell>
          <cell r="F1705" t="str">
            <v>ER_2204 - Substation Rebuilds</v>
          </cell>
          <cell r="G1705" t="str">
            <v>Substation - Station Rebuilds Program</v>
          </cell>
          <cell r="H1705" t="str">
            <v>T&amp;D Engineering</v>
          </cell>
          <cell r="I1705" t="str">
            <v>T&amp;D</v>
          </cell>
          <cell r="J1705" t="str">
            <v>Asset Condition</v>
          </cell>
          <cell r="K1705" t="str">
            <v>SRV_ED</v>
          </cell>
          <cell r="L1705" t="str">
            <v>JUR_AN</v>
          </cell>
          <cell r="M1705" t="str">
            <v>Elec Distribution 360-373</v>
          </cell>
          <cell r="N1705" t="str">
            <v>True</v>
          </cell>
          <cell r="O1705" t="str">
            <v>Inactive</v>
          </cell>
          <cell r="P1705" t="str">
            <v>ORG_B53</v>
          </cell>
        </row>
        <row r="1706">
          <cell r="A1706" t="str">
            <v>BI_PD106</v>
          </cell>
          <cell r="B1706" t="str">
            <v>PD106</v>
          </cell>
          <cell r="C1706" t="str">
            <v>BI_PD106 - Relocate Pullman Sub Feeders to Three Forks</v>
          </cell>
          <cell r="D1706" t="str">
            <v>ER_2533</v>
          </cell>
          <cell r="E1706" t="str">
            <v>2533</v>
          </cell>
          <cell r="F1706" t="str">
            <v>ER_2533 - Pullman Substation - Rebuild</v>
          </cell>
          <cell r="G1706" t="str">
            <v>Substation - Station Rebuilds Program</v>
          </cell>
          <cell r="H1706" t="str">
            <v>T&amp;D Engineering</v>
          </cell>
          <cell r="I1706" t="str">
            <v>T&amp;D</v>
          </cell>
          <cell r="J1706" t="str">
            <v>Asset Condition</v>
          </cell>
          <cell r="K1706" t="str">
            <v>SRV_ED</v>
          </cell>
          <cell r="L1706" t="str">
            <v>JUR_WA</v>
          </cell>
          <cell r="M1706" t="str">
            <v>Elec Distribution 360-373</v>
          </cell>
          <cell r="N1706" t="str">
            <v>True</v>
          </cell>
          <cell r="O1706" t="str">
            <v>Inactive</v>
          </cell>
          <cell r="P1706" t="str">
            <v>ORG_B53</v>
          </cell>
        </row>
        <row r="1707">
          <cell r="A1707" t="str">
            <v>BI_PD166</v>
          </cell>
          <cell r="B1707" t="str">
            <v>PD166</v>
          </cell>
          <cell r="C1707" t="str">
            <v>BI_PD166 - N. Moscow 522 - Reconductor 1.5 Miles</v>
          </cell>
          <cell r="D1707" t="str">
            <v>ER_2206</v>
          </cell>
          <cell r="E1707" t="str">
            <v>2206</v>
          </cell>
          <cell r="F1707" t="str">
            <v>ER_2206 - N. Moscow 522-Reconductor 1.5Mi</v>
          </cell>
          <cell r="G1707" t="str">
            <v>Regular Capital - Pre Business Case</v>
          </cell>
          <cell r="H1707" t="str">
            <v>No Subfunction</v>
          </cell>
          <cell r="I1707" t="str">
            <v>No Function</v>
          </cell>
          <cell r="J1707" t="str">
            <v>No Driver</v>
          </cell>
          <cell r="K1707" t="str">
            <v>SRV_ED</v>
          </cell>
          <cell r="L1707" t="str">
            <v>JUR_ID</v>
          </cell>
          <cell r="M1707" t="str">
            <v>Elec Distribution 360-373</v>
          </cell>
          <cell r="N1707" t="str">
            <v>True</v>
          </cell>
          <cell r="O1707" t="str">
            <v>Inactive</v>
          </cell>
          <cell r="P1707" t="str">
            <v>ORG_B53</v>
          </cell>
        </row>
        <row r="1708">
          <cell r="A1708" t="str">
            <v>BI_PD175</v>
          </cell>
          <cell r="B1708" t="str">
            <v>PD175</v>
          </cell>
          <cell r="C1708" t="str">
            <v>BI_PD175 - N. Moscow 521 - reconductor 0.7 miles</v>
          </cell>
          <cell r="D1708" t="str">
            <v>ER_2516</v>
          </cell>
          <cell r="E1708" t="str">
            <v>2516</v>
          </cell>
          <cell r="F1708" t="str">
            <v>ER_2516 - Distribution - Pullman &amp; Lewis Clark</v>
          </cell>
          <cell r="G1708" t="str">
            <v>Distribution System Enhancements</v>
          </cell>
          <cell r="H1708" t="str">
            <v>T&amp;D Engineering</v>
          </cell>
          <cell r="I1708" t="str">
            <v>T&amp;D</v>
          </cell>
          <cell r="J1708" t="str">
            <v>Performance &amp; Capacity</v>
          </cell>
          <cell r="K1708" t="str">
            <v>SRV_ED</v>
          </cell>
          <cell r="L1708" t="str">
            <v>JUR_AN</v>
          </cell>
          <cell r="M1708" t="str">
            <v>Elec Distribution 360-373</v>
          </cell>
          <cell r="N1708" t="str">
            <v>True</v>
          </cell>
          <cell r="O1708" t="str">
            <v>Inactive</v>
          </cell>
          <cell r="P1708" t="str">
            <v>ORG_B53</v>
          </cell>
        </row>
        <row r="1709">
          <cell r="A1709" t="str">
            <v>BI_PD201</v>
          </cell>
          <cell r="B1709" t="str">
            <v>PD201</v>
          </cell>
          <cell r="C1709" t="str">
            <v>BI_PD201 - Deary 651 (Elk River) ID</v>
          </cell>
          <cell r="D1709" t="str">
            <v>ER_2414</v>
          </cell>
          <cell r="E1709" t="str">
            <v>2414</v>
          </cell>
          <cell r="F1709" t="str">
            <v>ER_2414 - Sys-Dist Reliability-Improve Worst Fdrs</v>
          </cell>
          <cell r="G1709" t="str">
            <v>Distribution System Enhancements</v>
          </cell>
          <cell r="H1709" t="str">
            <v>T&amp;D Engineering</v>
          </cell>
          <cell r="I1709" t="str">
            <v>T&amp;D</v>
          </cell>
          <cell r="J1709" t="str">
            <v>Performance &amp; Capacity</v>
          </cell>
          <cell r="K1709" t="str">
            <v>SRV_ED</v>
          </cell>
          <cell r="L1709" t="str">
            <v>JUR_WA</v>
          </cell>
          <cell r="M1709" t="str">
            <v>Elec Distribution 360-373</v>
          </cell>
          <cell r="N1709" t="str">
            <v>True</v>
          </cell>
          <cell r="O1709" t="str">
            <v>Inactive</v>
          </cell>
          <cell r="P1709" t="str">
            <v>ORG_B53</v>
          </cell>
        </row>
        <row r="1710">
          <cell r="A1710" t="str">
            <v>BI_PD202</v>
          </cell>
          <cell r="B1710" t="str">
            <v>PD202</v>
          </cell>
          <cell r="C1710" t="str">
            <v>BI_PD202 - Diamond 231 WA</v>
          </cell>
          <cell r="D1710" t="str">
            <v>ER_2414</v>
          </cell>
          <cell r="E1710" t="str">
            <v>2414</v>
          </cell>
          <cell r="F1710" t="str">
            <v>ER_2414 - Sys-Dist Reliability-Improve Worst Fdrs</v>
          </cell>
          <cell r="G1710" t="str">
            <v>Distribution System Enhancements</v>
          </cell>
          <cell r="H1710" t="str">
            <v>T&amp;D Engineering</v>
          </cell>
          <cell r="I1710" t="str">
            <v>T&amp;D</v>
          </cell>
          <cell r="J1710" t="str">
            <v>Performance &amp; Capacity</v>
          </cell>
          <cell r="K1710" t="str">
            <v>SRV_ED</v>
          </cell>
          <cell r="L1710" t="str">
            <v>JUR_AN</v>
          </cell>
          <cell r="M1710" t="str">
            <v>Elec Distribution 360-373</v>
          </cell>
          <cell r="N1710" t="str">
            <v>True</v>
          </cell>
          <cell r="O1710" t="str">
            <v>Inactive</v>
          </cell>
          <cell r="P1710" t="str">
            <v>ORG_B53</v>
          </cell>
        </row>
        <row r="1711">
          <cell r="A1711" t="str">
            <v>BI_PD203</v>
          </cell>
          <cell r="B1711" t="str">
            <v>PD203</v>
          </cell>
          <cell r="C1711" t="str">
            <v>BI_PD203 - Latah 421 WA</v>
          </cell>
          <cell r="D1711" t="str">
            <v>ER_2414</v>
          </cell>
          <cell r="E1711" t="str">
            <v>2414</v>
          </cell>
          <cell r="F1711" t="str">
            <v>ER_2414 - Sys-Dist Reliability-Improve Worst Fdrs</v>
          </cell>
          <cell r="G1711" t="str">
            <v>Distribution System Enhancements</v>
          </cell>
          <cell r="H1711" t="str">
            <v>T&amp;D Engineering</v>
          </cell>
          <cell r="I1711" t="str">
            <v>T&amp;D</v>
          </cell>
          <cell r="J1711" t="str">
            <v>Performance &amp; Capacity</v>
          </cell>
          <cell r="K1711" t="str">
            <v>SRV_ED</v>
          </cell>
          <cell r="L1711" t="str">
            <v>JUR_AN</v>
          </cell>
          <cell r="M1711" t="str">
            <v>Elec Distribution 360-373</v>
          </cell>
          <cell r="N1711" t="str">
            <v>True</v>
          </cell>
          <cell r="O1711" t="str">
            <v>Inactive</v>
          </cell>
          <cell r="P1711" t="str">
            <v>ORG_B53</v>
          </cell>
        </row>
        <row r="1712">
          <cell r="A1712" t="str">
            <v>BI_PD204</v>
          </cell>
          <cell r="B1712" t="str">
            <v>PD204</v>
          </cell>
          <cell r="C1712" t="str">
            <v>BI_PD204 - Latah  422 WA</v>
          </cell>
          <cell r="D1712" t="str">
            <v>ER_2414</v>
          </cell>
          <cell r="E1712" t="str">
            <v>2414</v>
          </cell>
          <cell r="F1712" t="str">
            <v>ER_2414 - Sys-Dist Reliability-Improve Worst Fdrs</v>
          </cell>
          <cell r="G1712" t="str">
            <v>Distribution System Enhancements</v>
          </cell>
          <cell r="H1712" t="str">
            <v>T&amp;D Engineering</v>
          </cell>
          <cell r="I1712" t="str">
            <v>T&amp;D</v>
          </cell>
          <cell r="J1712" t="str">
            <v>Performance &amp; Capacity</v>
          </cell>
          <cell r="K1712" t="str">
            <v>SRV_ED</v>
          </cell>
          <cell r="L1712" t="str">
            <v>JUR_AN</v>
          </cell>
          <cell r="M1712" t="str">
            <v>Elec Distribution 360-373</v>
          </cell>
          <cell r="N1712" t="str">
            <v>True</v>
          </cell>
          <cell r="O1712" t="str">
            <v>Inactive</v>
          </cell>
          <cell r="P1712" t="str">
            <v>ORG_B53</v>
          </cell>
        </row>
        <row r="1713">
          <cell r="A1713" t="str">
            <v>BI_PD205</v>
          </cell>
          <cell r="B1713" t="str">
            <v>PD205</v>
          </cell>
          <cell r="C1713" t="str">
            <v>BI_PD205 - Potlatch 321 ID</v>
          </cell>
          <cell r="D1713" t="str">
            <v>ER_2414</v>
          </cell>
          <cell r="E1713" t="str">
            <v>2414</v>
          </cell>
          <cell r="F1713" t="str">
            <v>ER_2414 - Sys-Dist Reliability-Improve Worst Fdrs</v>
          </cell>
          <cell r="G1713" t="str">
            <v>Distribution System Enhancements</v>
          </cell>
          <cell r="H1713" t="str">
            <v>T&amp;D Engineering</v>
          </cell>
          <cell r="I1713" t="str">
            <v>T&amp;D</v>
          </cell>
          <cell r="J1713" t="str">
            <v>Performance &amp; Capacity</v>
          </cell>
          <cell r="K1713" t="str">
            <v>SRV_ED</v>
          </cell>
          <cell r="L1713" t="str">
            <v>JUR_AN</v>
          </cell>
          <cell r="M1713" t="str">
            <v>Elec Distribution 360-373</v>
          </cell>
          <cell r="N1713" t="str">
            <v>True</v>
          </cell>
          <cell r="O1713" t="str">
            <v>Inactive</v>
          </cell>
          <cell r="P1713" t="str">
            <v>ORG_B53</v>
          </cell>
        </row>
        <row r="1714">
          <cell r="A1714" t="str">
            <v>BI_PD206</v>
          </cell>
          <cell r="B1714" t="str">
            <v>PD206</v>
          </cell>
          <cell r="C1714" t="str">
            <v>BI_PD206 - Potlatch 322 ID</v>
          </cell>
          <cell r="D1714" t="str">
            <v>ER_2414</v>
          </cell>
          <cell r="E1714" t="str">
            <v>2414</v>
          </cell>
          <cell r="F1714" t="str">
            <v>ER_2414 - Sys-Dist Reliability-Improve Worst Fdrs</v>
          </cell>
          <cell r="G1714" t="str">
            <v>Distribution System Enhancements</v>
          </cell>
          <cell r="H1714" t="str">
            <v>T&amp;D Engineering</v>
          </cell>
          <cell r="I1714" t="str">
            <v>T&amp;D</v>
          </cell>
          <cell r="J1714" t="str">
            <v>Performance &amp; Capacity</v>
          </cell>
          <cell r="K1714" t="str">
            <v>SRV_ED</v>
          </cell>
          <cell r="L1714" t="str">
            <v>JUR_AN</v>
          </cell>
          <cell r="M1714" t="str">
            <v>Elec Distribution 360-373</v>
          </cell>
          <cell r="N1714" t="str">
            <v>True</v>
          </cell>
          <cell r="O1714" t="str">
            <v>Inactive</v>
          </cell>
          <cell r="P1714" t="str">
            <v>ORG_B53</v>
          </cell>
        </row>
        <row r="1715">
          <cell r="A1715" t="str">
            <v>BI_PD207</v>
          </cell>
          <cell r="B1715" t="str">
            <v>PD207</v>
          </cell>
          <cell r="C1715" t="str">
            <v>BI_PD207 - Moscow City to North Lewiston 115kv Distr Undrbuld</v>
          </cell>
          <cell r="D1715" t="str">
            <v>ER_2549</v>
          </cell>
          <cell r="E1715" t="str">
            <v>2549</v>
          </cell>
          <cell r="F1715" t="str">
            <v>ER_2549 - Moscow City to North Lewiston 115kV Rebuild Proj</v>
          </cell>
          <cell r="G1715" t="str">
            <v>Transmission - Reconductors and Rebuilds</v>
          </cell>
          <cell r="H1715" t="str">
            <v>T&amp;D Engineering</v>
          </cell>
          <cell r="I1715" t="str">
            <v>T&amp;D</v>
          </cell>
          <cell r="J1715" t="str">
            <v>No Driver</v>
          </cell>
          <cell r="K1715" t="str">
            <v>SRV_ED</v>
          </cell>
          <cell r="L1715" t="str">
            <v>JUR_AN</v>
          </cell>
          <cell r="M1715" t="str">
            <v>Elec Transmission 350-359</v>
          </cell>
          <cell r="N1715" t="str">
            <v>True</v>
          </cell>
          <cell r="O1715" t="str">
            <v>Inactive</v>
          </cell>
          <cell r="P1715" t="str">
            <v>ORG_B53</v>
          </cell>
        </row>
        <row r="1716">
          <cell r="A1716" t="str">
            <v>BI_PD208</v>
          </cell>
          <cell r="B1716" t="str">
            <v>PD208</v>
          </cell>
          <cell r="C1716" t="str">
            <v>BI_PD208 - Center Street Substation - New (Distribution)</v>
          </cell>
          <cell r="D1716" t="str">
            <v>ER_2274</v>
          </cell>
          <cell r="E1716" t="str">
            <v>2274</v>
          </cell>
          <cell r="F1716" t="str">
            <v>ER_2274 - New Substations</v>
          </cell>
          <cell r="G1716" t="str">
            <v>Substation - New Distribution Station Capacity Program</v>
          </cell>
          <cell r="H1716" t="str">
            <v>T&amp;D Engineering</v>
          </cell>
          <cell r="I1716" t="str">
            <v>T&amp;D</v>
          </cell>
          <cell r="J1716" t="str">
            <v>Performance &amp; Capacity</v>
          </cell>
          <cell r="K1716" t="str">
            <v>SRV_ED</v>
          </cell>
          <cell r="L1716" t="str">
            <v>JUR_WA</v>
          </cell>
          <cell r="M1716" t="str">
            <v>Elec Transmission 350-359</v>
          </cell>
          <cell r="N1716" t="str">
            <v>True</v>
          </cell>
          <cell r="O1716" t="str">
            <v>Active</v>
          </cell>
          <cell r="P1716" t="str">
            <v>ORG_C51</v>
          </cell>
        </row>
        <row r="1717">
          <cell r="A1717" t="str">
            <v>BI_PD209</v>
          </cell>
          <cell r="B1717" t="str">
            <v>PD209</v>
          </cell>
          <cell r="C1717" t="str">
            <v>BI_PD209 - Hatwai-Moscow 230kV Rebuild (Distribution UB)</v>
          </cell>
          <cell r="D1717" t="str">
            <v>ER_2629</v>
          </cell>
          <cell r="E1717" t="str">
            <v>2629</v>
          </cell>
          <cell r="F1717" t="str">
            <v>ER_2629 - Hatwai-Moscow 230kV Asset Condition Rebuild</v>
          </cell>
          <cell r="G1717" t="str">
            <v>Transmission Major Rebuild - Asset Condition</v>
          </cell>
          <cell r="H1717" t="str">
            <v>T&amp;D Engineering</v>
          </cell>
          <cell r="I1717" t="str">
            <v>T&amp;D</v>
          </cell>
          <cell r="J1717" t="str">
            <v>Asset Condition</v>
          </cell>
          <cell r="K1717" t="str">
            <v>SRV_ED</v>
          </cell>
          <cell r="L1717" t="str">
            <v>JUR_ID</v>
          </cell>
          <cell r="M1717" t="str">
            <v>Elec Distribution 360-373</v>
          </cell>
          <cell r="N1717" t="str">
            <v>True</v>
          </cell>
          <cell r="O1717" t="str">
            <v>Active</v>
          </cell>
          <cell r="P1717" t="str">
            <v>ORG_L08</v>
          </cell>
        </row>
        <row r="1718">
          <cell r="A1718" t="str">
            <v>BI_PD300</v>
          </cell>
          <cell r="B1718" t="str">
            <v>PD300</v>
          </cell>
          <cell r="C1718" t="str">
            <v>BI_PD300 - Rosalia 431 WA</v>
          </cell>
          <cell r="D1718" t="str">
            <v>ER_2414</v>
          </cell>
          <cell r="E1718" t="str">
            <v>2414</v>
          </cell>
          <cell r="F1718" t="str">
            <v>ER_2414 - Sys-Dist Reliability-Improve Worst Fdrs</v>
          </cell>
          <cell r="G1718" t="str">
            <v>Distribution System Enhancements</v>
          </cell>
          <cell r="H1718" t="str">
            <v>T&amp;D Engineering</v>
          </cell>
          <cell r="I1718" t="str">
            <v>T&amp;D</v>
          </cell>
          <cell r="J1718" t="str">
            <v>Performance &amp; Capacity</v>
          </cell>
          <cell r="K1718" t="str">
            <v>SRV_ED</v>
          </cell>
          <cell r="L1718" t="str">
            <v>JUR_AN</v>
          </cell>
          <cell r="M1718" t="str">
            <v>Elec Distribution 360-373</v>
          </cell>
          <cell r="N1718" t="str">
            <v>True</v>
          </cell>
          <cell r="O1718" t="str">
            <v>Inactive</v>
          </cell>
          <cell r="P1718" t="str">
            <v>ORG_B53</v>
          </cell>
        </row>
        <row r="1719">
          <cell r="A1719" t="str">
            <v>BI_PD301</v>
          </cell>
          <cell r="B1719" t="str">
            <v>PD301</v>
          </cell>
          <cell r="C1719" t="str">
            <v>BI_PD301 - South Pullman 121 - Reconductor 1 Mile</v>
          </cell>
          <cell r="D1719" t="str">
            <v>ER_2220</v>
          </cell>
          <cell r="E1719" t="str">
            <v>2220</v>
          </cell>
          <cell r="F1719" t="str">
            <v>ER_2220 - S. Pullman 121 Reconductor</v>
          </cell>
          <cell r="G1719" t="str">
            <v>Regular Capital - Pre Business Case</v>
          </cell>
          <cell r="H1719" t="str">
            <v>No Subfunction</v>
          </cell>
          <cell r="I1719" t="str">
            <v>No Function</v>
          </cell>
          <cell r="J1719" t="str">
            <v>No Driver</v>
          </cell>
          <cell r="K1719" t="str">
            <v>SRV_ED</v>
          </cell>
          <cell r="L1719" t="str">
            <v>JUR_WA</v>
          </cell>
          <cell r="M1719" t="str">
            <v>Elec Distribution 360-373</v>
          </cell>
          <cell r="N1719" t="str">
            <v>True</v>
          </cell>
          <cell r="O1719" t="str">
            <v>Inactive</v>
          </cell>
          <cell r="P1719" t="str">
            <v>ORG_B53</v>
          </cell>
        </row>
        <row r="1720">
          <cell r="A1720" t="str">
            <v>BI_PD302</v>
          </cell>
          <cell r="B1720" t="str">
            <v>PD302</v>
          </cell>
          <cell r="C1720" t="str">
            <v>BI_PD302 - Tamarack Sub Distribution Integration</v>
          </cell>
          <cell r="D1720" t="str">
            <v>ER_2274</v>
          </cell>
          <cell r="E1720" t="str">
            <v>2274</v>
          </cell>
          <cell r="F1720" t="str">
            <v>ER_2274 - New Substations</v>
          </cell>
          <cell r="G1720" t="str">
            <v>Substation - New Distribution Station Capacity Program</v>
          </cell>
          <cell r="H1720" t="str">
            <v>T&amp;D Engineering</v>
          </cell>
          <cell r="I1720" t="str">
            <v>T&amp;D</v>
          </cell>
          <cell r="J1720" t="str">
            <v>Performance &amp; Capacity</v>
          </cell>
          <cell r="K1720" t="str">
            <v>SRV_ED</v>
          </cell>
          <cell r="L1720" t="str">
            <v>JUR_ID</v>
          </cell>
          <cell r="M1720" t="str">
            <v>Elec Transmission 350-359</v>
          </cell>
          <cell r="N1720" t="str">
            <v>True</v>
          </cell>
          <cell r="O1720" t="str">
            <v>Active</v>
          </cell>
          <cell r="P1720" t="str">
            <v>ORG_B53</v>
          </cell>
        </row>
        <row r="1721">
          <cell r="A1721" t="str">
            <v>BI_PD303</v>
          </cell>
          <cell r="B1721" t="str">
            <v>PD303</v>
          </cell>
          <cell r="C1721" t="str">
            <v>BI_PD303 - WSU Steam plant - cable &amp; conduit</v>
          </cell>
          <cell r="D1721" t="str">
            <v>ER_2516</v>
          </cell>
          <cell r="E1721" t="str">
            <v>2516</v>
          </cell>
          <cell r="F1721" t="str">
            <v>ER_2516 - Distribution - Pullman &amp; Lewis Clark</v>
          </cell>
          <cell r="G1721" t="str">
            <v>Distribution System Enhancements</v>
          </cell>
          <cell r="H1721" t="str">
            <v>T&amp;D Engineering</v>
          </cell>
          <cell r="I1721" t="str">
            <v>T&amp;D</v>
          </cell>
          <cell r="J1721" t="str">
            <v>Performance &amp; Capacity</v>
          </cell>
          <cell r="K1721" t="str">
            <v>SRV_ED</v>
          </cell>
          <cell r="L1721" t="str">
            <v>JUR_WA</v>
          </cell>
          <cell r="M1721" t="str">
            <v>Elec Distribution 360-373</v>
          </cell>
          <cell r="N1721" t="str">
            <v>True</v>
          </cell>
          <cell r="O1721" t="str">
            <v>Inactive</v>
          </cell>
          <cell r="P1721" t="str">
            <v>ORG_C51</v>
          </cell>
        </row>
        <row r="1722">
          <cell r="A1722" t="str">
            <v>BI_PD304</v>
          </cell>
          <cell r="B1722" t="str">
            <v>PD304</v>
          </cell>
          <cell r="C1722" t="str">
            <v>BI_PD304 - Moscow N-Lewiston:Dist Underbuild</v>
          </cell>
          <cell r="D1722" t="str">
            <v>ER_2516</v>
          </cell>
          <cell r="E1722" t="str">
            <v>2516</v>
          </cell>
          <cell r="F1722" t="str">
            <v>ER_2516 - Distribution - Pullman &amp; Lewis Clark</v>
          </cell>
          <cell r="G1722" t="str">
            <v>Distribution System Enhancements</v>
          </cell>
          <cell r="H1722" t="str">
            <v>T&amp;D Engineering</v>
          </cell>
          <cell r="I1722" t="str">
            <v>T&amp;D</v>
          </cell>
          <cell r="J1722" t="str">
            <v>Performance &amp; Capacity</v>
          </cell>
          <cell r="K1722" t="str">
            <v>SRV_ED</v>
          </cell>
          <cell r="L1722" t="str">
            <v>JUR_AN</v>
          </cell>
          <cell r="M1722" t="str">
            <v>Elec Distribution 360-373</v>
          </cell>
          <cell r="N1722" t="str">
            <v>True</v>
          </cell>
          <cell r="O1722" t="str">
            <v>Inactive</v>
          </cell>
          <cell r="P1722" t="str">
            <v>ORG_C51</v>
          </cell>
        </row>
        <row r="1723">
          <cell r="A1723" t="str">
            <v>BI_PD305</v>
          </cell>
          <cell r="B1723" t="str">
            <v>PD305</v>
          </cell>
          <cell r="C1723" t="str">
            <v>BI_PD305 - Mos230: Distribution Integration</v>
          </cell>
          <cell r="D1723" t="str">
            <v>ER_2484</v>
          </cell>
          <cell r="E1723" t="str">
            <v>2484</v>
          </cell>
          <cell r="F1723" t="str">
            <v>ER_2484 - Moscow 230 kV Sub-Rebuild 230 kV Yard</v>
          </cell>
          <cell r="G1723" t="str">
            <v>Moscow 230 Sustation Rebuild</v>
          </cell>
          <cell r="H1723" t="str">
            <v>T&amp;D Engineering</v>
          </cell>
          <cell r="I1723" t="str">
            <v>T&amp;D</v>
          </cell>
          <cell r="J1723" t="str">
            <v>No Driver</v>
          </cell>
          <cell r="K1723" t="str">
            <v>SRV_ED</v>
          </cell>
          <cell r="L1723" t="str">
            <v>JUR_ID</v>
          </cell>
          <cell r="M1723" t="str">
            <v>Elec Transmission 350-359</v>
          </cell>
          <cell r="N1723" t="str">
            <v>True</v>
          </cell>
          <cell r="O1723" t="str">
            <v>Inactive</v>
          </cell>
          <cell r="P1723" t="str">
            <v>ORG_C51</v>
          </cell>
        </row>
        <row r="1724">
          <cell r="A1724" t="str">
            <v>BI_PD306</v>
          </cell>
          <cell r="B1724" t="str">
            <v>PD306</v>
          </cell>
          <cell r="C1724" t="str">
            <v>BI_PD306 - Moscow M23621 Feeder Upgrade</v>
          </cell>
          <cell r="D1724" t="str">
            <v>ER_2470</v>
          </cell>
          <cell r="E1724" t="str">
            <v>2470</v>
          </cell>
          <cell r="F1724" t="str">
            <v>ER_2470 - Dist Grid Modernization</v>
          </cell>
          <cell r="G1724" t="str">
            <v>Distribution Grid Modernization</v>
          </cell>
          <cell r="H1724" t="str">
            <v>T&amp;D Operations</v>
          </cell>
          <cell r="I1724" t="str">
            <v>T&amp;D</v>
          </cell>
          <cell r="J1724" t="str">
            <v>Asset Condition</v>
          </cell>
          <cell r="K1724" t="str">
            <v>SRV_ED</v>
          </cell>
          <cell r="L1724" t="str">
            <v>JUR_ID</v>
          </cell>
          <cell r="M1724" t="str">
            <v>Elec Distribution 360-373</v>
          </cell>
          <cell r="N1724" t="str">
            <v>False</v>
          </cell>
          <cell r="O1724" t="str">
            <v>Inactive</v>
          </cell>
          <cell r="P1724" t="str">
            <v>ORG_T08</v>
          </cell>
        </row>
        <row r="1725">
          <cell r="A1725" t="str">
            <v>BI_PD399</v>
          </cell>
          <cell r="B1725" t="str">
            <v>PD399</v>
          </cell>
          <cell r="C1725" t="str">
            <v>BI_PD399 - Northeast Pullman 115 Sub - Construct Two Feeders</v>
          </cell>
          <cell r="D1725" t="str">
            <v>ER_2264</v>
          </cell>
          <cell r="E1725" t="str">
            <v>2264</v>
          </cell>
          <cell r="F1725" t="str">
            <v>ER_2264 - Terre View 115-Sub Construct (WSU)</v>
          </cell>
          <cell r="G1725" t="str">
            <v>Regular Capital - Pre Business Case</v>
          </cell>
          <cell r="H1725" t="str">
            <v>No Subfunction</v>
          </cell>
          <cell r="I1725" t="str">
            <v>No Function</v>
          </cell>
          <cell r="J1725" t="str">
            <v>No Driver</v>
          </cell>
          <cell r="K1725" t="str">
            <v>SRV_ED</v>
          </cell>
          <cell r="L1725" t="str">
            <v>JUR_WA</v>
          </cell>
          <cell r="M1725" t="str">
            <v>Elec Distribution 360-373</v>
          </cell>
          <cell r="N1725" t="str">
            <v>True</v>
          </cell>
          <cell r="O1725" t="str">
            <v>Inactive</v>
          </cell>
          <cell r="P1725" t="str">
            <v>ORG_B53</v>
          </cell>
        </row>
        <row r="1726">
          <cell r="A1726" t="str">
            <v>BI_PD400</v>
          </cell>
          <cell r="B1726" t="str">
            <v>PD400</v>
          </cell>
          <cell r="C1726" t="str">
            <v>BI_PD400 - Extend 13Kv to New WSU Chiller Plant - Clark Hall</v>
          </cell>
          <cell r="D1726" t="str">
            <v>ER_2267</v>
          </cell>
          <cell r="E1726" t="str">
            <v>2267</v>
          </cell>
          <cell r="F1726" t="str">
            <v>ER_2267 - WSU Increase Capacity</v>
          </cell>
          <cell r="G1726" t="str">
            <v>Regular Capital - Pre Business Case</v>
          </cell>
          <cell r="H1726" t="str">
            <v>No Subfunction</v>
          </cell>
          <cell r="I1726" t="str">
            <v>No Function</v>
          </cell>
          <cell r="J1726" t="str">
            <v>No Driver</v>
          </cell>
          <cell r="K1726" t="str">
            <v>SRV_ED</v>
          </cell>
          <cell r="L1726" t="str">
            <v>JUR_WA</v>
          </cell>
          <cell r="M1726" t="str">
            <v>Elec Distribution 360-373</v>
          </cell>
          <cell r="N1726" t="str">
            <v>True</v>
          </cell>
          <cell r="O1726" t="str">
            <v>Inactive</v>
          </cell>
          <cell r="P1726" t="str">
            <v>ORG_T53</v>
          </cell>
        </row>
        <row r="1727">
          <cell r="A1727" t="str">
            <v>BI_PD401</v>
          </cell>
          <cell r="B1727" t="str">
            <v>PD401</v>
          </cell>
          <cell r="C1727" t="str">
            <v>BI_PD401 - South Pullman 122 - Extend Feeder to Src/Ipf</v>
          </cell>
          <cell r="D1727" t="str">
            <v>ER_2267</v>
          </cell>
          <cell r="E1727" t="str">
            <v>2267</v>
          </cell>
          <cell r="F1727" t="str">
            <v>ER_2267 - WSU Increase Capacity</v>
          </cell>
          <cell r="G1727" t="str">
            <v>Regular Capital - Pre Business Case</v>
          </cell>
          <cell r="H1727" t="str">
            <v>No Subfunction</v>
          </cell>
          <cell r="I1727" t="str">
            <v>No Function</v>
          </cell>
          <cell r="J1727" t="str">
            <v>No Driver</v>
          </cell>
          <cell r="K1727" t="str">
            <v>SRV_ED</v>
          </cell>
          <cell r="L1727" t="str">
            <v>JUR_WA</v>
          </cell>
          <cell r="M1727" t="str">
            <v>Elec Distribution 360-373</v>
          </cell>
          <cell r="N1727" t="str">
            <v>True</v>
          </cell>
          <cell r="O1727" t="str">
            <v>Inactive</v>
          </cell>
          <cell r="P1727" t="str">
            <v>ORG_B53</v>
          </cell>
        </row>
        <row r="1728">
          <cell r="A1728" t="str">
            <v>BI_PD402</v>
          </cell>
          <cell r="B1728" t="str">
            <v>PD402</v>
          </cell>
          <cell r="C1728" t="str">
            <v>BI_PD402 - South Pullman 125 - Construct Feeder</v>
          </cell>
          <cell r="D1728" t="str">
            <v>ER_2267</v>
          </cell>
          <cell r="E1728" t="str">
            <v>2267</v>
          </cell>
          <cell r="F1728" t="str">
            <v>ER_2267 - WSU Increase Capacity</v>
          </cell>
          <cell r="G1728" t="str">
            <v>Regular Capital - Pre Business Case</v>
          </cell>
          <cell r="H1728" t="str">
            <v>No Subfunction</v>
          </cell>
          <cell r="I1728" t="str">
            <v>No Function</v>
          </cell>
          <cell r="J1728" t="str">
            <v>No Driver</v>
          </cell>
          <cell r="K1728" t="str">
            <v>SRV_ED</v>
          </cell>
          <cell r="L1728" t="str">
            <v>JUR_WA</v>
          </cell>
          <cell r="M1728" t="str">
            <v>Elec Distribution 360-373</v>
          </cell>
          <cell r="N1728" t="str">
            <v>True</v>
          </cell>
          <cell r="O1728" t="str">
            <v>Inactive</v>
          </cell>
          <cell r="P1728" t="str">
            <v>ORG_L53</v>
          </cell>
        </row>
        <row r="1729">
          <cell r="A1729" t="str">
            <v>BI_PD409</v>
          </cell>
          <cell r="B1729" t="str">
            <v>PD409</v>
          </cell>
          <cell r="C1729" t="str">
            <v>BI_PD409 - S Pullman 122-Constr Tie Thru WSU to Pullman 111</v>
          </cell>
          <cell r="D1729" t="str">
            <v>ER_2267</v>
          </cell>
          <cell r="E1729" t="str">
            <v>2267</v>
          </cell>
          <cell r="F1729" t="str">
            <v>ER_2267 - WSU Increase Capacity</v>
          </cell>
          <cell r="G1729" t="str">
            <v>Regular Capital - Pre Business Case</v>
          </cell>
          <cell r="H1729" t="str">
            <v>No Subfunction</v>
          </cell>
          <cell r="I1729" t="str">
            <v>No Function</v>
          </cell>
          <cell r="J1729" t="str">
            <v>No Driver</v>
          </cell>
          <cell r="K1729" t="str">
            <v>SRV_ED</v>
          </cell>
          <cell r="L1729" t="str">
            <v>JUR_WA</v>
          </cell>
          <cell r="M1729" t="str">
            <v>Elec Distribution 360-373</v>
          </cell>
          <cell r="N1729" t="str">
            <v>True</v>
          </cell>
          <cell r="O1729" t="str">
            <v>Inactive</v>
          </cell>
          <cell r="P1729" t="str">
            <v>ORG_B53</v>
          </cell>
        </row>
        <row r="1730">
          <cell r="A1730" t="str">
            <v>BI_PD410</v>
          </cell>
          <cell r="B1730" t="str">
            <v>PD410</v>
          </cell>
          <cell r="C1730" t="str">
            <v>BI_PD410 - PULLMAN-BISHOP BLVD URD INC CAP</v>
          </cell>
          <cell r="D1730" t="str">
            <v>ER_2516</v>
          </cell>
          <cell r="E1730" t="str">
            <v>2516</v>
          </cell>
          <cell r="F1730" t="str">
            <v>ER_2516 - Distribution - Pullman &amp; Lewis Clark</v>
          </cell>
          <cell r="G1730" t="str">
            <v>Distribution System Enhancements</v>
          </cell>
          <cell r="H1730" t="str">
            <v>T&amp;D Engineering</v>
          </cell>
          <cell r="I1730" t="str">
            <v>T&amp;D</v>
          </cell>
          <cell r="J1730" t="str">
            <v>Performance &amp; Capacity</v>
          </cell>
          <cell r="K1730" t="str">
            <v>SRV_ED</v>
          </cell>
          <cell r="L1730" t="str">
            <v>JUR_WA</v>
          </cell>
          <cell r="M1730" t="str">
            <v>Elec Distribution 360-373</v>
          </cell>
          <cell r="N1730" t="str">
            <v>True</v>
          </cell>
          <cell r="O1730" t="str">
            <v>Inactive</v>
          </cell>
          <cell r="P1730" t="str">
            <v>ORG_C51</v>
          </cell>
        </row>
        <row r="1731">
          <cell r="A1731" t="str">
            <v>BI_PD412</v>
          </cell>
          <cell r="B1731" t="str">
            <v>PD412</v>
          </cell>
          <cell r="C1731" t="str">
            <v>BI_PD412 - Palouse LED Streetlight Conv.</v>
          </cell>
          <cell r="D1731" t="str">
            <v>ER_2070</v>
          </cell>
          <cell r="E1731" t="str">
            <v>2070</v>
          </cell>
          <cell r="F1731" t="str">
            <v>ER_2070 - Trans/Dist/Sub Reimbursable Projects</v>
          </cell>
          <cell r="G1731" t="str">
            <v>T&amp;D Reimbursable</v>
          </cell>
          <cell r="H1731" t="str">
            <v>T&amp;D Engineering</v>
          </cell>
          <cell r="I1731" t="str">
            <v>T&amp;D</v>
          </cell>
          <cell r="J1731" t="str">
            <v>Customer Requested</v>
          </cell>
          <cell r="K1731" t="str">
            <v>SRV_ED</v>
          </cell>
          <cell r="L1731" t="str">
            <v>JUR_AN</v>
          </cell>
          <cell r="M1731" t="str">
            <v>Elec Transmission 350-359</v>
          </cell>
          <cell r="N1731" t="str">
            <v>False</v>
          </cell>
          <cell r="O1731" t="str">
            <v>Inactive</v>
          </cell>
          <cell r="P1731" t="str">
            <v>ORG_C51</v>
          </cell>
        </row>
        <row r="1732">
          <cell r="A1732" t="str">
            <v>BI_PD500</v>
          </cell>
          <cell r="B1732" t="str">
            <v>PD500</v>
          </cell>
          <cell r="C1732" t="str">
            <v>BI_PD500 - E COL 221 - move for xmsn</v>
          </cell>
          <cell r="D1732" t="str">
            <v>ER_2105</v>
          </cell>
          <cell r="E1732" t="str">
            <v>2105</v>
          </cell>
          <cell r="F1732" t="str">
            <v>ER_2105 - Benewah-Shawnee 230 kV Construction</v>
          </cell>
          <cell r="G1732" t="str">
            <v>Regular Capital - Pre Business Case</v>
          </cell>
          <cell r="H1732" t="str">
            <v>No Subfunction</v>
          </cell>
          <cell r="I1732" t="str">
            <v>No Function</v>
          </cell>
          <cell r="J1732" t="str">
            <v>No Driver</v>
          </cell>
          <cell r="K1732" t="str">
            <v>SRV_ED</v>
          </cell>
          <cell r="L1732" t="str">
            <v>JUR_AN</v>
          </cell>
          <cell r="M1732" t="str">
            <v>Elec Transmission 350-359</v>
          </cell>
          <cell r="N1732" t="str">
            <v>True</v>
          </cell>
          <cell r="O1732" t="str">
            <v>Inactive</v>
          </cell>
          <cell r="P1732" t="str">
            <v>ORG_B53</v>
          </cell>
        </row>
        <row r="1733">
          <cell r="A1733" t="str">
            <v>BI_PD501</v>
          </cell>
          <cell r="B1733" t="str">
            <v>PD501</v>
          </cell>
          <cell r="C1733" t="str">
            <v>BI_PD501 - TUR 112-Extend FDR 1 mile</v>
          </cell>
          <cell r="D1733" t="str">
            <v>ER_2516</v>
          </cell>
          <cell r="E1733" t="str">
            <v>2516</v>
          </cell>
          <cell r="F1733" t="str">
            <v>ER_2516 - Distribution - Pullman &amp; Lewis Clark</v>
          </cell>
          <cell r="G1733" t="str">
            <v>Distribution System Enhancements</v>
          </cell>
          <cell r="H1733" t="str">
            <v>T&amp;D Engineering</v>
          </cell>
          <cell r="I1733" t="str">
            <v>T&amp;D</v>
          </cell>
          <cell r="J1733" t="str">
            <v>Performance &amp; Capacity</v>
          </cell>
          <cell r="K1733" t="str">
            <v>SRV_ED</v>
          </cell>
          <cell r="L1733" t="str">
            <v>JUR_WA</v>
          </cell>
          <cell r="M1733" t="str">
            <v>Elec Distribution 360-373</v>
          </cell>
          <cell r="N1733" t="str">
            <v>True</v>
          </cell>
          <cell r="O1733" t="str">
            <v>Inactive</v>
          </cell>
          <cell r="P1733" t="str">
            <v>ORG_C51</v>
          </cell>
        </row>
        <row r="1734">
          <cell r="A1734" t="str">
            <v>BI_PD502</v>
          </cell>
          <cell r="B1734" t="str">
            <v>PD502</v>
          </cell>
          <cell r="C1734" t="str">
            <v>BI_PD502 - TUR112 Feeder Upgrade</v>
          </cell>
          <cell r="D1734" t="str">
            <v>ER_2470</v>
          </cell>
          <cell r="E1734" t="str">
            <v>2470</v>
          </cell>
          <cell r="F1734" t="str">
            <v>ER_2470 - Dist Grid Modernization</v>
          </cell>
          <cell r="G1734" t="str">
            <v>Distribution Grid Modernization</v>
          </cell>
          <cell r="H1734" t="str">
            <v>T&amp;D Operations</v>
          </cell>
          <cell r="I1734" t="str">
            <v>T&amp;D</v>
          </cell>
          <cell r="J1734" t="str">
            <v>Asset Condition</v>
          </cell>
          <cell r="K1734" t="str">
            <v>SRV_ED</v>
          </cell>
          <cell r="L1734" t="str">
            <v>JUR_WA</v>
          </cell>
          <cell r="M1734" t="str">
            <v>Elec Distribution 360-373</v>
          </cell>
          <cell r="N1734" t="str">
            <v>False</v>
          </cell>
          <cell r="O1734" t="str">
            <v>Active</v>
          </cell>
          <cell r="P1734" t="str">
            <v>ORG_T08</v>
          </cell>
        </row>
        <row r="1735">
          <cell r="A1735" t="str">
            <v>BI_PD503</v>
          </cell>
          <cell r="B1735" t="str">
            <v>PD503</v>
          </cell>
          <cell r="C1735" t="str">
            <v>BI_PD503 - ECL 221:  Reconductor 2 miles Hwy 272</v>
          </cell>
          <cell r="D1735" t="str">
            <v>ER_2516</v>
          </cell>
          <cell r="E1735" t="str">
            <v>2516</v>
          </cell>
          <cell r="F1735" t="str">
            <v>ER_2516 - Distribution - Pullman &amp; Lewis Clark</v>
          </cell>
          <cell r="G1735" t="str">
            <v>Distribution System Enhancements</v>
          </cell>
          <cell r="H1735" t="str">
            <v>T&amp;D Engineering</v>
          </cell>
          <cell r="I1735" t="str">
            <v>T&amp;D</v>
          </cell>
          <cell r="J1735" t="str">
            <v>Performance &amp; Capacity</v>
          </cell>
          <cell r="K1735" t="str">
            <v>SRV_ED</v>
          </cell>
          <cell r="L1735" t="str">
            <v>JUR_WA</v>
          </cell>
          <cell r="M1735" t="str">
            <v>Elec Distribution 360-373</v>
          </cell>
          <cell r="N1735" t="str">
            <v>True</v>
          </cell>
          <cell r="O1735" t="str">
            <v>Active</v>
          </cell>
          <cell r="P1735" t="str">
            <v>ORG_C51</v>
          </cell>
        </row>
        <row r="1736">
          <cell r="A1736" t="str">
            <v>BI_PD600</v>
          </cell>
          <cell r="B1736" t="str">
            <v>PD600</v>
          </cell>
          <cell r="C1736" t="str">
            <v>BI_PD600 - Latah Jct 421:  Improve Reliability</v>
          </cell>
          <cell r="D1736" t="str">
            <v>ER_2516</v>
          </cell>
          <cell r="E1736" t="str">
            <v>2516</v>
          </cell>
          <cell r="F1736" t="str">
            <v>ER_2516 - Distribution - Pullman &amp; Lewis Clark</v>
          </cell>
          <cell r="G1736" t="str">
            <v>Distribution System Enhancements</v>
          </cell>
          <cell r="H1736" t="str">
            <v>T&amp;D Engineering</v>
          </cell>
          <cell r="I1736" t="str">
            <v>T&amp;D</v>
          </cell>
          <cell r="J1736" t="str">
            <v>Performance &amp; Capacity</v>
          </cell>
          <cell r="K1736" t="str">
            <v>SRV_ED</v>
          </cell>
          <cell r="L1736" t="str">
            <v>JUR_WA</v>
          </cell>
          <cell r="M1736" t="str">
            <v>Elec Distribution 360-373</v>
          </cell>
          <cell r="N1736" t="str">
            <v>True</v>
          </cell>
          <cell r="O1736" t="str">
            <v>Inactive</v>
          </cell>
          <cell r="P1736" t="str">
            <v>ORG_C51</v>
          </cell>
        </row>
        <row r="1737">
          <cell r="A1737" t="str">
            <v>BI_PD601</v>
          </cell>
          <cell r="B1737" t="str">
            <v>PD601</v>
          </cell>
          <cell r="C1737" t="str">
            <v>BI_PD601 - Rosalia 431:  Improve Reliability</v>
          </cell>
          <cell r="D1737" t="str">
            <v>ER_2516</v>
          </cell>
          <cell r="E1737" t="str">
            <v>2516</v>
          </cell>
          <cell r="F1737" t="str">
            <v>ER_2516 - Distribution - Pullman &amp; Lewis Clark</v>
          </cell>
          <cell r="G1737" t="str">
            <v>Distribution System Enhancements</v>
          </cell>
          <cell r="H1737" t="str">
            <v>T&amp;D Engineering</v>
          </cell>
          <cell r="I1737" t="str">
            <v>T&amp;D</v>
          </cell>
          <cell r="J1737" t="str">
            <v>Performance &amp; Capacity</v>
          </cell>
          <cell r="K1737" t="str">
            <v>SRV_ED</v>
          </cell>
          <cell r="L1737" t="str">
            <v>JUR_WA</v>
          </cell>
          <cell r="M1737" t="str">
            <v>Elec Distribution 360-373</v>
          </cell>
          <cell r="N1737" t="str">
            <v>True</v>
          </cell>
          <cell r="O1737" t="str">
            <v>Inactive</v>
          </cell>
          <cell r="P1737" t="str">
            <v>ORG_C51</v>
          </cell>
        </row>
        <row r="1738">
          <cell r="A1738" t="str">
            <v>BI_PD602</v>
          </cell>
          <cell r="B1738" t="str">
            <v>PD602</v>
          </cell>
          <cell r="C1738" t="str">
            <v>BI_PD602 - TUR112 Grid Mod Automation</v>
          </cell>
          <cell r="D1738" t="str">
            <v>ER_2599</v>
          </cell>
          <cell r="E1738" t="str">
            <v>2599</v>
          </cell>
          <cell r="F1738" t="str">
            <v>ER_2599 - Grid Mod Automation</v>
          </cell>
          <cell r="G1738" t="str">
            <v>Distribution Grid Modernization</v>
          </cell>
          <cell r="H1738" t="str">
            <v>T&amp;D Operations</v>
          </cell>
          <cell r="I1738" t="str">
            <v>T&amp;D</v>
          </cell>
          <cell r="J1738" t="str">
            <v>Asset Condition</v>
          </cell>
          <cell r="K1738" t="str">
            <v>SRV_ED</v>
          </cell>
          <cell r="L1738" t="str">
            <v>JUR_AN</v>
          </cell>
          <cell r="M1738" t="str">
            <v>Elec Distribution 360-373</v>
          </cell>
          <cell r="N1738" t="str">
            <v>True</v>
          </cell>
          <cell r="O1738" t="str">
            <v>Inactive</v>
          </cell>
          <cell r="P1738" t="str">
            <v>ORG_T51</v>
          </cell>
        </row>
        <row r="1739">
          <cell r="A1739" t="str">
            <v>BI_PD603</v>
          </cell>
          <cell r="B1739" t="str">
            <v>PD603</v>
          </cell>
          <cell r="C1739" t="str">
            <v>BI_PD603 - Extend Electrical to Chinook - WSU</v>
          </cell>
          <cell r="D1739" t="str">
            <v>ER_2070</v>
          </cell>
          <cell r="E1739" t="str">
            <v>2070</v>
          </cell>
          <cell r="F1739" t="str">
            <v>ER_2070 - Trans/Dist/Sub Reimbursable Projects</v>
          </cell>
          <cell r="G1739" t="str">
            <v>T&amp;D Reimbursable</v>
          </cell>
          <cell r="H1739" t="str">
            <v>T&amp;D Engineering</v>
          </cell>
          <cell r="I1739" t="str">
            <v>T&amp;D</v>
          </cell>
          <cell r="J1739" t="str">
            <v>Customer Requested</v>
          </cell>
          <cell r="K1739" t="str">
            <v>SRV_ED</v>
          </cell>
          <cell r="L1739" t="str">
            <v>JUR_AN</v>
          </cell>
          <cell r="M1739" t="str">
            <v>Elec Transmission 350-359</v>
          </cell>
          <cell r="N1739" t="str">
            <v>False</v>
          </cell>
          <cell r="O1739" t="str">
            <v>Inactive</v>
          </cell>
          <cell r="P1739" t="str">
            <v>ORG_B53</v>
          </cell>
        </row>
        <row r="1740">
          <cell r="A1740" t="str">
            <v>BI_PD604</v>
          </cell>
          <cell r="B1740" t="str">
            <v>PD604</v>
          </cell>
          <cell r="C1740" t="str">
            <v>BI_PD604 - Extend Electrical to Multicultural Building - WSU</v>
          </cell>
          <cell r="D1740" t="str">
            <v>ER_2070</v>
          </cell>
          <cell r="E1740" t="str">
            <v>2070</v>
          </cell>
          <cell r="F1740" t="str">
            <v>ER_2070 - Trans/Dist/Sub Reimbursable Projects</v>
          </cell>
          <cell r="G1740" t="str">
            <v>T&amp;D Reimbursable</v>
          </cell>
          <cell r="H1740" t="str">
            <v>T&amp;D Engineering</v>
          </cell>
          <cell r="I1740" t="str">
            <v>T&amp;D</v>
          </cell>
          <cell r="J1740" t="str">
            <v>Customer Requested</v>
          </cell>
          <cell r="K1740" t="str">
            <v>SRV_ED</v>
          </cell>
          <cell r="L1740" t="str">
            <v>JUR_AN</v>
          </cell>
          <cell r="M1740" t="str">
            <v>Elec Transmission 350-359</v>
          </cell>
          <cell r="N1740" t="str">
            <v>False</v>
          </cell>
          <cell r="O1740" t="str">
            <v>Inactive</v>
          </cell>
          <cell r="P1740" t="str">
            <v>ORG_B53</v>
          </cell>
        </row>
        <row r="1741">
          <cell r="A1741" t="str">
            <v>BI_PD605</v>
          </cell>
          <cell r="B1741" t="str">
            <v>PD605</v>
          </cell>
          <cell r="C1741" t="str">
            <v>BI_PD605 - Troy Hall Renovations - WSU - Engineering Design</v>
          </cell>
          <cell r="D1741" t="str">
            <v>ER_2070</v>
          </cell>
          <cell r="E1741" t="str">
            <v>2070</v>
          </cell>
          <cell r="F1741" t="str">
            <v>ER_2070 - Trans/Dist/Sub Reimbursable Projects</v>
          </cell>
          <cell r="G1741" t="str">
            <v>T&amp;D Reimbursable</v>
          </cell>
          <cell r="H1741" t="str">
            <v>T&amp;D Engineering</v>
          </cell>
          <cell r="I1741" t="str">
            <v>T&amp;D</v>
          </cell>
          <cell r="J1741" t="str">
            <v>Customer Requested</v>
          </cell>
          <cell r="K1741" t="str">
            <v>SRV_ED</v>
          </cell>
          <cell r="L1741" t="str">
            <v>JUR_AN</v>
          </cell>
          <cell r="M1741" t="str">
            <v>Elec Transmission 350-359</v>
          </cell>
          <cell r="N1741" t="str">
            <v>True</v>
          </cell>
          <cell r="O1741" t="str">
            <v>Inactive</v>
          </cell>
          <cell r="P1741" t="str">
            <v>ORG_B53</v>
          </cell>
        </row>
        <row r="1742">
          <cell r="A1742" t="str">
            <v>BI_PD606</v>
          </cell>
          <cell r="B1742" t="str">
            <v>PD606</v>
          </cell>
          <cell r="C1742" t="str">
            <v>BI_PD606 - WSU Fiber Install - Phase 1</v>
          </cell>
          <cell r="D1742" t="str">
            <v>ER_2070</v>
          </cell>
          <cell r="E1742" t="str">
            <v>2070</v>
          </cell>
          <cell r="F1742" t="str">
            <v>ER_2070 - Trans/Dist/Sub Reimbursable Projects</v>
          </cell>
          <cell r="G1742" t="str">
            <v>T&amp;D Reimbursable</v>
          </cell>
          <cell r="H1742" t="str">
            <v>T&amp;D Engineering</v>
          </cell>
          <cell r="I1742" t="str">
            <v>T&amp;D</v>
          </cell>
          <cell r="J1742" t="str">
            <v>Customer Requested</v>
          </cell>
          <cell r="K1742" t="str">
            <v>SRV_ED</v>
          </cell>
          <cell r="L1742" t="str">
            <v>JUR_WA</v>
          </cell>
          <cell r="M1742" t="str">
            <v>Elec Transmission 350-359</v>
          </cell>
          <cell r="N1742" t="str">
            <v>False</v>
          </cell>
          <cell r="O1742" t="str">
            <v>Inactive</v>
          </cell>
          <cell r="P1742" t="str">
            <v>ORG_B53</v>
          </cell>
        </row>
        <row r="1743">
          <cell r="A1743" t="str">
            <v>BI_PD607</v>
          </cell>
          <cell r="B1743" t="str">
            <v>PD607</v>
          </cell>
          <cell r="C1743" t="str">
            <v>BI_PD607 - Latah Midline Regulator Replacement</v>
          </cell>
          <cell r="D1743" t="str">
            <v>ER_2516</v>
          </cell>
          <cell r="E1743" t="str">
            <v>2516</v>
          </cell>
          <cell r="F1743" t="str">
            <v>ER_2516 - Distribution - Pullman &amp; Lewis Clark</v>
          </cell>
          <cell r="G1743" t="str">
            <v>Distribution System Enhancements</v>
          </cell>
          <cell r="H1743" t="str">
            <v>T&amp;D Engineering</v>
          </cell>
          <cell r="I1743" t="str">
            <v>T&amp;D</v>
          </cell>
          <cell r="J1743" t="str">
            <v>Performance &amp; Capacity</v>
          </cell>
          <cell r="K1743" t="str">
            <v>SRV_ED</v>
          </cell>
          <cell r="L1743" t="str">
            <v>JUR_WA</v>
          </cell>
          <cell r="M1743" t="str">
            <v>Elec Distribution 360-373</v>
          </cell>
          <cell r="N1743" t="str">
            <v>True</v>
          </cell>
          <cell r="O1743" t="str">
            <v>Inactive</v>
          </cell>
          <cell r="P1743" t="str">
            <v>ORG_C51</v>
          </cell>
        </row>
        <row r="1744">
          <cell r="A1744" t="str">
            <v>BI_PD637</v>
          </cell>
          <cell r="B1744" t="str">
            <v>PD637</v>
          </cell>
          <cell r="C1744" t="str">
            <v>BI_PD637 - TVW132 interconnection to PUL117</v>
          </cell>
          <cell r="D1744" t="str">
            <v>ER_2264</v>
          </cell>
          <cell r="E1744" t="str">
            <v>2264</v>
          </cell>
          <cell r="F1744" t="str">
            <v>ER_2264 - Terre View 115-Sub Construct (WSU)</v>
          </cell>
          <cell r="G1744" t="str">
            <v>Regular Capital - Pre Business Case</v>
          </cell>
          <cell r="H1744" t="str">
            <v>No Subfunction</v>
          </cell>
          <cell r="I1744" t="str">
            <v>No Function</v>
          </cell>
          <cell r="J1744" t="str">
            <v>No Driver</v>
          </cell>
          <cell r="K1744" t="str">
            <v>SRV_ED</v>
          </cell>
          <cell r="L1744" t="str">
            <v>JUR_WA</v>
          </cell>
          <cell r="M1744" t="str">
            <v>Elec Distribution 360-373</v>
          </cell>
          <cell r="N1744" t="str">
            <v>True</v>
          </cell>
          <cell r="O1744" t="str">
            <v>Inactive</v>
          </cell>
          <cell r="P1744" t="str">
            <v>ORG_B53</v>
          </cell>
        </row>
        <row r="1745">
          <cell r="A1745" t="str">
            <v>BI_PD638</v>
          </cell>
          <cell r="B1745" t="str">
            <v>PD638</v>
          </cell>
          <cell r="C1745" t="str">
            <v>BI_PD638 - Terre View-WSU Feed to Golf Course</v>
          </cell>
          <cell r="D1745" t="str">
            <v>ER_2264</v>
          </cell>
          <cell r="E1745" t="str">
            <v>2264</v>
          </cell>
          <cell r="F1745" t="str">
            <v>ER_2264 - Terre View 115-Sub Construct (WSU)</v>
          </cell>
          <cell r="G1745" t="str">
            <v>Regular Capital - Pre Business Case</v>
          </cell>
          <cell r="H1745" t="str">
            <v>No Subfunction</v>
          </cell>
          <cell r="I1745" t="str">
            <v>No Function</v>
          </cell>
          <cell r="J1745" t="str">
            <v>No Driver</v>
          </cell>
          <cell r="K1745" t="str">
            <v>SRV_ED</v>
          </cell>
          <cell r="L1745" t="str">
            <v>JUR_WA</v>
          </cell>
          <cell r="M1745" t="str">
            <v>Elec Distribution 360-373</v>
          </cell>
          <cell r="N1745" t="str">
            <v>True</v>
          </cell>
          <cell r="O1745" t="str">
            <v>Inactive</v>
          </cell>
          <cell r="P1745" t="str">
            <v>ORG_B53</v>
          </cell>
        </row>
        <row r="1746">
          <cell r="A1746" t="str">
            <v>BI_PD641</v>
          </cell>
          <cell r="B1746" t="str">
            <v>PD641</v>
          </cell>
          <cell r="C1746" t="str">
            <v>BI_PD641 - Construct New Rockford Distrib Feeder</v>
          </cell>
          <cell r="D1746" t="str">
            <v>ER_2427</v>
          </cell>
          <cell r="E1746" t="str">
            <v>2427</v>
          </cell>
          <cell r="F1746" t="str">
            <v>ER_2427 - Rockford 24kV Sub-Convert to 13kV Sub</v>
          </cell>
          <cell r="G1746" t="str">
            <v>Regular Capital - Pre Business Case</v>
          </cell>
          <cell r="H1746" t="str">
            <v>No Subfunction</v>
          </cell>
          <cell r="I1746" t="str">
            <v>No Function</v>
          </cell>
          <cell r="J1746" t="str">
            <v>No Driver</v>
          </cell>
          <cell r="K1746" t="str">
            <v>SRV_ED</v>
          </cell>
          <cell r="L1746" t="str">
            <v>JUR_WA</v>
          </cell>
          <cell r="M1746" t="str">
            <v>Elec Distribution 360-373</v>
          </cell>
          <cell r="N1746" t="str">
            <v>True</v>
          </cell>
          <cell r="O1746" t="str">
            <v>Inactive</v>
          </cell>
          <cell r="P1746" t="str">
            <v>ORG_B53</v>
          </cell>
        </row>
        <row r="1747">
          <cell r="A1747" t="str">
            <v>BI_PD659</v>
          </cell>
          <cell r="B1747" t="str">
            <v>PD659</v>
          </cell>
          <cell r="C1747" t="str">
            <v>BI_PD659 - WSU Clark Hall-Relocate Feeder</v>
          </cell>
          <cell r="D1747" t="str">
            <v>ER_2070</v>
          </cell>
          <cell r="E1747" t="str">
            <v>2070</v>
          </cell>
          <cell r="F1747" t="str">
            <v>ER_2070 - Trans/Dist/Sub Reimbursable Projects</v>
          </cell>
          <cell r="G1747" t="str">
            <v>T&amp;D Reimbursable</v>
          </cell>
          <cell r="H1747" t="str">
            <v>T&amp;D Engineering</v>
          </cell>
          <cell r="I1747" t="str">
            <v>T&amp;D</v>
          </cell>
          <cell r="J1747" t="str">
            <v>Customer Requested</v>
          </cell>
          <cell r="K1747" t="str">
            <v>SRV_ED</v>
          </cell>
          <cell r="L1747" t="str">
            <v>JUR_AN</v>
          </cell>
          <cell r="M1747" t="str">
            <v>Elec Transmission 350-359</v>
          </cell>
          <cell r="N1747" t="str">
            <v>True</v>
          </cell>
          <cell r="O1747" t="str">
            <v>Inactive</v>
          </cell>
          <cell r="P1747" t="str">
            <v>ORG_B53</v>
          </cell>
        </row>
        <row r="1748">
          <cell r="A1748" t="str">
            <v>BI_PD676</v>
          </cell>
          <cell r="B1748" t="str">
            <v>PD676</v>
          </cell>
          <cell r="C1748" t="str">
            <v>BI_PD676 -  To Be Determined</v>
          </cell>
          <cell r="D1748" t="str">
            <v>ER_2429</v>
          </cell>
          <cell r="E1748" t="str">
            <v>2429</v>
          </cell>
          <cell r="F1748" t="str">
            <v>ER_2429 - St John-Replace and Add Recloser</v>
          </cell>
          <cell r="G1748" t="str">
            <v>Regular Capital - Pre Business Case</v>
          </cell>
          <cell r="H1748" t="str">
            <v>No Subfunction</v>
          </cell>
          <cell r="I1748" t="str">
            <v>No Function</v>
          </cell>
          <cell r="J1748" t="str">
            <v>No Driver</v>
          </cell>
          <cell r="K1748" t="str">
            <v>SRV_ED</v>
          </cell>
          <cell r="L1748" t="str">
            <v>JUR_WA</v>
          </cell>
          <cell r="M1748" t="str">
            <v>Elec Distribution 360-373</v>
          </cell>
          <cell r="N1748" t="str">
            <v>True</v>
          </cell>
          <cell r="O1748" t="str">
            <v>Inactive</v>
          </cell>
          <cell r="P1748" t="str">
            <v>ORG_M08</v>
          </cell>
        </row>
        <row r="1749">
          <cell r="A1749" t="str">
            <v>BI_PD700</v>
          </cell>
          <cell r="B1749" t="str">
            <v>PD700</v>
          </cell>
          <cell r="C1749" t="str">
            <v>BI_PD700 - TVW 132 Airport Runway</v>
          </cell>
          <cell r="D1749" t="str">
            <v>ER_2516</v>
          </cell>
          <cell r="E1749" t="str">
            <v>2516</v>
          </cell>
          <cell r="F1749" t="str">
            <v>ER_2516 - Distribution - Pullman &amp; Lewis Clark</v>
          </cell>
          <cell r="G1749" t="str">
            <v>Distribution System Enhancements</v>
          </cell>
          <cell r="H1749" t="str">
            <v>T&amp;D Engineering</v>
          </cell>
          <cell r="I1749" t="str">
            <v>T&amp;D</v>
          </cell>
          <cell r="J1749" t="str">
            <v>Performance &amp; Capacity</v>
          </cell>
          <cell r="K1749" t="str">
            <v>SRV_ED</v>
          </cell>
          <cell r="L1749" t="str">
            <v>JUR_WA</v>
          </cell>
          <cell r="M1749" t="str">
            <v>Elec Distribution 360-373</v>
          </cell>
          <cell r="N1749" t="str">
            <v>True</v>
          </cell>
          <cell r="O1749" t="str">
            <v>Active</v>
          </cell>
          <cell r="P1749" t="str">
            <v>ORG_C51</v>
          </cell>
        </row>
        <row r="1750">
          <cell r="A1750" t="str">
            <v>BI_PD701</v>
          </cell>
          <cell r="B1750" t="str">
            <v>PD701</v>
          </cell>
          <cell r="C1750" t="str">
            <v>BI_PD701 - M15514 Automation/Coms for Grid Modernization</v>
          </cell>
          <cell r="D1750" t="str">
            <v>ER_2599</v>
          </cell>
          <cell r="E1750" t="str">
            <v>2599</v>
          </cell>
          <cell r="F1750" t="str">
            <v>ER_2599 - Grid Mod Automation</v>
          </cell>
          <cell r="G1750" t="str">
            <v>Distribution Grid Modernization</v>
          </cell>
          <cell r="H1750" t="str">
            <v>T&amp;D Operations</v>
          </cell>
          <cell r="I1750" t="str">
            <v>T&amp;D</v>
          </cell>
          <cell r="J1750" t="str">
            <v>Asset Condition</v>
          </cell>
          <cell r="K1750" t="str">
            <v>SRV_ED</v>
          </cell>
          <cell r="L1750" t="str">
            <v>JUR_ID</v>
          </cell>
          <cell r="M1750" t="str">
            <v>Elec Distribution 360-373</v>
          </cell>
          <cell r="N1750" t="str">
            <v>True</v>
          </cell>
          <cell r="O1750" t="str">
            <v>Active</v>
          </cell>
          <cell r="P1750" t="str">
            <v>ORG_T51</v>
          </cell>
        </row>
        <row r="1751">
          <cell r="A1751" t="str">
            <v>BI_PD702</v>
          </cell>
          <cell r="B1751" t="str">
            <v>PD702</v>
          </cell>
          <cell r="C1751" t="str">
            <v>BI_PD702 - M15514 Grid Modernization</v>
          </cell>
          <cell r="D1751" t="str">
            <v>ER_2470</v>
          </cell>
          <cell r="E1751" t="str">
            <v>2470</v>
          </cell>
          <cell r="F1751" t="str">
            <v>ER_2470 - Dist Grid Modernization</v>
          </cell>
          <cell r="G1751" t="str">
            <v>Distribution Grid Modernization</v>
          </cell>
          <cell r="H1751" t="str">
            <v>T&amp;D Operations</v>
          </cell>
          <cell r="I1751" t="str">
            <v>T&amp;D</v>
          </cell>
          <cell r="J1751" t="str">
            <v>Asset Condition</v>
          </cell>
          <cell r="K1751" t="str">
            <v>SRV_ED</v>
          </cell>
          <cell r="L1751" t="str">
            <v>JUR_ID</v>
          </cell>
          <cell r="M1751" t="str">
            <v>Elec Distribution 360-373</v>
          </cell>
          <cell r="N1751" t="str">
            <v>True</v>
          </cell>
          <cell r="O1751" t="str">
            <v>Active</v>
          </cell>
          <cell r="P1751" t="str">
            <v>ORG_T51</v>
          </cell>
        </row>
        <row r="1752">
          <cell r="A1752" t="str">
            <v>BI_PD703</v>
          </cell>
          <cell r="B1752" t="str">
            <v>PD703</v>
          </cell>
          <cell r="C1752" t="str">
            <v>BI_PD703 - Gateway Aparments Moscow Idaho</v>
          </cell>
          <cell r="D1752" t="str">
            <v>ER_2070</v>
          </cell>
          <cell r="E1752" t="str">
            <v>2070</v>
          </cell>
          <cell r="F1752" t="str">
            <v>ER_2070 - Trans/Dist/Sub Reimbursable Projects</v>
          </cell>
          <cell r="G1752" t="str">
            <v>T&amp;D Reimbursable</v>
          </cell>
          <cell r="H1752" t="str">
            <v>T&amp;D Engineering</v>
          </cell>
          <cell r="I1752" t="str">
            <v>T&amp;D</v>
          </cell>
          <cell r="J1752" t="str">
            <v>Customer Requested</v>
          </cell>
          <cell r="K1752" t="str">
            <v>SRV_ED</v>
          </cell>
          <cell r="L1752" t="str">
            <v>JUR_ID</v>
          </cell>
          <cell r="M1752" t="str">
            <v>Elec Transmission 350-359</v>
          </cell>
          <cell r="N1752" t="str">
            <v>False</v>
          </cell>
          <cell r="O1752" t="str">
            <v>Inactive</v>
          </cell>
          <cell r="P1752" t="str">
            <v>ORG_B53</v>
          </cell>
        </row>
        <row r="1753">
          <cell r="A1753" t="str">
            <v>BI_PD719</v>
          </cell>
          <cell r="B1753" t="str">
            <v>PD719</v>
          </cell>
          <cell r="C1753" t="str">
            <v>BI_PD719 - Pullman Feeder Tie</v>
          </cell>
          <cell r="D1753" t="str">
            <v>ER_2442</v>
          </cell>
          <cell r="E1753" t="str">
            <v>2442</v>
          </cell>
          <cell r="F1753" t="str">
            <v>ER_2442 - Pullman 115kV Sub-Increase Capacity</v>
          </cell>
          <cell r="G1753" t="str">
            <v>Regular Capital - Pre Business Case</v>
          </cell>
          <cell r="H1753" t="str">
            <v>No Subfunction</v>
          </cell>
          <cell r="I1753" t="str">
            <v>No Function</v>
          </cell>
          <cell r="J1753" t="str">
            <v>No Driver</v>
          </cell>
          <cell r="K1753" t="str">
            <v>SRV_ED</v>
          </cell>
          <cell r="L1753" t="str">
            <v>JUR_WA</v>
          </cell>
          <cell r="M1753" t="str">
            <v>Elec Transmission 350-359</v>
          </cell>
          <cell r="N1753" t="str">
            <v>True</v>
          </cell>
          <cell r="O1753" t="str">
            <v>Inactive</v>
          </cell>
          <cell r="P1753" t="str">
            <v>ORG_B53</v>
          </cell>
        </row>
        <row r="1754">
          <cell r="A1754" t="str">
            <v>BI_PD725</v>
          </cell>
          <cell r="B1754" t="str">
            <v>PD725</v>
          </cell>
          <cell r="C1754" t="str">
            <v>BI_PD725 - Available BI number</v>
          </cell>
          <cell r="D1754" t="str">
            <v>ER_2392</v>
          </cell>
          <cell r="E1754" t="str">
            <v>2392</v>
          </cell>
          <cell r="F1754" t="str">
            <v>ER_2392 - Latah Jct 115 Sub-Add 115 PCBs (KEC)</v>
          </cell>
          <cell r="G1754" t="str">
            <v>Regular Capital - Pre Business Case</v>
          </cell>
          <cell r="H1754" t="str">
            <v>No Subfunction</v>
          </cell>
          <cell r="I1754" t="str">
            <v>No Function</v>
          </cell>
          <cell r="J1754" t="str">
            <v>No Driver</v>
          </cell>
          <cell r="K1754" t="str">
            <v>SRV_ED</v>
          </cell>
          <cell r="L1754" t="str">
            <v>JUR_WA</v>
          </cell>
          <cell r="M1754" t="str">
            <v>Elec Transmission 350-359</v>
          </cell>
          <cell r="N1754" t="str">
            <v>False</v>
          </cell>
          <cell r="O1754" t="str">
            <v>Inactive</v>
          </cell>
          <cell r="P1754" t="str">
            <v>ORG_M08</v>
          </cell>
        </row>
        <row r="1755">
          <cell r="A1755" t="str">
            <v>BI_PD767</v>
          </cell>
          <cell r="B1755" t="str">
            <v>PD767</v>
          </cell>
          <cell r="C1755" t="str">
            <v>BI_PD767 - Terre View-Biotech Addition</v>
          </cell>
          <cell r="D1755" t="str">
            <v>ER_2070</v>
          </cell>
          <cell r="E1755" t="str">
            <v>2070</v>
          </cell>
          <cell r="F1755" t="str">
            <v>ER_2070 - Trans/Dist/Sub Reimbursable Projects</v>
          </cell>
          <cell r="G1755" t="str">
            <v>T&amp;D Reimbursable</v>
          </cell>
          <cell r="H1755" t="str">
            <v>T&amp;D Engineering</v>
          </cell>
          <cell r="I1755" t="str">
            <v>T&amp;D</v>
          </cell>
          <cell r="J1755" t="str">
            <v>Customer Requested</v>
          </cell>
          <cell r="K1755" t="str">
            <v>SRV_ED</v>
          </cell>
          <cell r="L1755" t="str">
            <v>JUR_AN</v>
          </cell>
          <cell r="M1755" t="str">
            <v>Elec Transmission 350-359</v>
          </cell>
          <cell r="N1755" t="str">
            <v>True</v>
          </cell>
          <cell r="O1755" t="str">
            <v>Inactive</v>
          </cell>
          <cell r="P1755" t="str">
            <v>ORG_B53</v>
          </cell>
        </row>
        <row r="1756">
          <cell r="A1756" t="str">
            <v>BI_PD800</v>
          </cell>
          <cell r="B1756" t="str">
            <v>PD800</v>
          </cell>
          <cell r="C1756" t="str">
            <v>BI_PD800 - WSU - Global Animal Health Phase 2</v>
          </cell>
          <cell r="D1756" t="str">
            <v>ER_2070</v>
          </cell>
          <cell r="E1756" t="str">
            <v>2070</v>
          </cell>
          <cell r="F1756" t="str">
            <v>ER_2070 - Trans/Dist/Sub Reimbursable Projects</v>
          </cell>
          <cell r="G1756" t="str">
            <v>T&amp;D Reimbursable</v>
          </cell>
          <cell r="H1756" t="str">
            <v>T&amp;D Engineering</v>
          </cell>
          <cell r="I1756" t="str">
            <v>T&amp;D</v>
          </cell>
          <cell r="J1756" t="str">
            <v>Customer Requested</v>
          </cell>
          <cell r="K1756" t="str">
            <v>SRV_ED</v>
          </cell>
          <cell r="L1756" t="str">
            <v>JUR_WA</v>
          </cell>
          <cell r="M1756" t="str">
            <v>Elec Transmission 350-359</v>
          </cell>
          <cell r="N1756" t="str">
            <v>True</v>
          </cell>
          <cell r="O1756" t="str">
            <v>Active</v>
          </cell>
          <cell r="P1756" t="str">
            <v>ORG_B53</v>
          </cell>
        </row>
        <row r="1757">
          <cell r="A1757" t="str">
            <v>BI_PD801</v>
          </cell>
          <cell r="B1757" t="str">
            <v>PD801</v>
          </cell>
          <cell r="C1757" t="str">
            <v>BI_PD801 - WSU Bio-Tech Fiber</v>
          </cell>
          <cell r="D1757" t="str">
            <v>ER_2264</v>
          </cell>
          <cell r="E1757" t="str">
            <v>2264</v>
          </cell>
          <cell r="F1757" t="str">
            <v>ER_2264 - Terre View 115-Sub Construct (WSU)</v>
          </cell>
          <cell r="G1757" t="str">
            <v>Regular Capital - Pre Business Case</v>
          </cell>
          <cell r="H1757" t="str">
            <v>No Subfunction</v>
          </cell>
          <cell r="I1757" t="str">
            <v>No Function</v>
          </cell>
          <cell r="J1757" t="str">
            <v>No Driver</v>
          </cell>
          <cell r="K1757" t="str">
            <v>SRV_ED</v>
          </cell>
          <cell r="L1757" t="str">
            <v>JUR_WA</v>
          </cell>
          <cell r="M1757" t="str">
            <v>Elec Distribution 360-373</v>
          </cell>
          <cell r="N1757" t="str">
            <v>True</v>
          </cell>
          <cell r="O1757" t="str">
            <v>Inactive</v>
          </cell>
          <cell r="P1757" t="str">
            <v>ORG_B53</v>
          </cell>
        </row>
        <row r="1758">
          <cell r="A1758" t="str">
            <v>BI_PD802</v>
          </cell>
          <cell r="B1758" t="str">
            <v>PD802</v>
          </cell>
          <cell r="C1758" t="str">
            <v>BI_PD802 - LEON 611 Lateral Rebuild</v>
          </cell>
          <cell r="D1758" t="str">
            <v>ER_2516</v>
          </cell>
          <cell r="E1758" t="str">
            <v>2516</v>
          </cell>
          <cell r="F1758" t="str">
            <v>ER_2516 - Distribution - Pullman &amp; Lewis Clark</v>
          </cell>
          <cell r="G1758" t="str">
            <v>Distribution System Enhancements</v>
          </cell>
          <cell r="H1758" t="str">
            <v>T&amp;D Engineering</v>
          </cell>
          <cell r="I1758" t="str">
            <v>T&amp;D</v>
          </cell>
          <cell r="J1758" t="str">
            <v>Performance &amp; Capacity</v>
          </cell>
          <cell r="K1758" t="str">
            <v>SRV_ED</v>
          </cell>
          <cell r="L1758" t="str">
            <v>JUR_ID</v>
          </cell>
          <cell r="M1758" t="str">
            <v>Elec Distribution 360-373</v>
          </cell>
          <cell r="N1758" t="str">
            <v>False</v>
          </cell>
          <cell r="O1758" t="str">
            <v>Active</v>
          </cell>
          <cell r="P1758" t="str">
            <v>ORG_C51</v>
          </cell>
        </row>
        <row r="1759">
          <cell r="A1759" t="str">
            <v>BI_PD803</v>
          </cell>
          <cell r="B1759" t="str">
            <v>PD803</v>
          </cell>
          <cell r="C1759" t="str">
            <v>BI_PD803 - Plummer HLH Reimbursable Labor Time</v>
          </cell>
          <cell r="D1759" t="str">
            <v>ER_2070</v>
          </cell>
          <cell r="E1759" t="str">
            <v>2070</v>
          </cell>
          <cell r="F1759" t="str">
            <v>ER_2070 - Trans/Dist/Sub Reimbursable Projects</v>
          </cell>
          <cell r="G1759" t="str">
            <v>T&amp;D Reimbursable</v>
          </cell>
          <cell r="H1759" t="str">
            <v>T&amp;D Engineering</v>
          </cell>
          <cell r="I1759" t="str">
            <v>T&amp;D</v>
          </cell>
          <cell r="J1759" t="str">
            <v>Customer Requested</v>
          </cell>
          <cell r="K1759" t="str">
            <v>SRV_ED</v>
          </cell>
          <cell r="L1759" t="str">
            <v>JUR_ID</v>
          </cell>
          <cell r="M1759" t="str">
            <v>Elec Transmission 350-359</v>
          </cell>
          <cell r="N1759" t="str">
            <v>False</v>
          </cell>
          <cell r="O1759" t="str">
            <v>Active</v>
          </cell>
          <cell r="P1759" t="str">
            <v>ORG_B53</v>
          </cell>
        </row>
        <row r="1760">
          <cell r="A1760" t="str">
            <v>BI_PD804</v>
          </cell>
          <cell r="B1760" t="str">
            <v>PD804</v>
          </cell>
          <cell r="C1760" t="str">
            <v>BI_PD804 - WSU Plant Sciences</v>
          </cell>
          <cell r="D1760" t="str">
            <v>ER_2070</v>
          </cell>
          <cell r="E1760" t="str">
            <v>2070</v>
          </cell>
          <cell r="F1760" t="str">
            <v>ER_2070 - Trans/Dist/Sub Reimbursable Projects</v>
          </cell>
          <cell r="G1760" t="str">
            <v>T&amp;D Reimbursable</v>
          </cell>
          <cell r="H1760" t="str">
            <v>T&amp;D Engineering</v>
          </cell>
          <cell r="I1760" t="str">
            <v>T&amp;D</v>
          </cell>
          <cell r="J1760" t="str">
            <v>Customer Requested</v>
          </cell>
          <cell r="K1760" t="str">
            <v>SRV_ED</v>
          </cell>
          <cell r="L1760" t="str">
            <v>JUR_WA</v>
          </cell>
          <cell r="M1760" t="str">
            <v>Elec Transmission 350-359</v>
          </cell>
          <cell r="N1760" t="str">
            <v>False</v>
          </cell>
          <cell r="O1760" t="str">
            <v>Active</v>
          </cell>
          <cell r="P1760" t="str">
            <v>ORG_B53</v>
          </cell>
        </row>
        <row r="1761">
          <cell r="A1761" t="str">
            <v>BI_PD805</v>
          </cell>
          <cell r="B1761" t="str">
            <v>PD805</v>
          </cell>
          <cell r="C1761" t="str">
            <v>BI_PD805 - SR23 Minor Upgrade</v>
          </cell>
          <cell r="D1761" t="str">
            <v>ER_2516</v>
          </cell>
          <cell r="E1761" t="str">
            <v>2516</v>
          </cell>
          <cell r="F1761" t="str">
            <v>ER_2516 - Distribution - Pullman &amp; Lewis Clark</v>
          </cell>
          <cell r="G1761" t="str">
            <v>Distribution System Enhancements</v>
          </cell>
          <cell r="H1761" t="str">
            <v>T&amp;D Engineering</v>
          </cell>
          <cell r="I1761" t="str">
            <v>T&amp;D</v>
          </cell>
          <cell r="J1761" t="str">
            <v>Performance &amp; Capacity</v>
          </cell>
          <cell r="K1761" t="str">
            <v>SRV_ED</v>
          </cell>
          <cell r="L1761" t="str">
            <v>JUR_WA</v>
          </cell>
          <cell r="M1761" t="str">
            <v>Elec Distribution 360-373</v>
          </cell>
          <cell r="N1761" t="str">
            <v>False</v>
          </cell>
          <cell r="O1761" t="str">
            <v>Active</v>
          </cell>
          <cell r="P1761" t="str">
            <v>ORG_C51</v>
          </cell>
        </row>
        <row r="1762">
          <cell r="A1762" t="str">
            <v>BI_PD806</v>
          </cell>
          <cell r="B1762" t="str">
            <v>PD806</v>
          </cell>
          <cell r="C1762" t="str">
            <v>BI_PD806 - CRG1261 - Granite Rd URD</v>
          </cell>
          <cell r="D1762" t="str">
            <v>ER_2516</v>
          </cell>
          <cell r="E1762" t="str">
            <v>2516</v>
          </cell>
          <cell r="F1762" t="str">
            <v>ER_2516 - Distribution - Pullman &amp; Lewis Clark</v>
          </cell>
          <cell r="G1762" t="str">
            <v>Distribution System Enhancements</v>
          </cell>
          <cell r="H1762" t="str">
            <v>T&amp;D Engineering</v>
          </cell>
          <cell r="I1762" t="str">
            <v>T&amp;D</v>
          </cell>
          <cell r="J1762" t="str">
            <v>Performance &amp; Capacity</v>
          </cell>
          <cell r="K1762" t="str">
            <v>SRV_ED</v>
          </cell>
          <cell r="L1762" t="str">
            <v>JUR_ID</v>
          </cell>
          <cell r="M1762" t="str">
            <v>Elec Distribution 360-373</v>
          </cell>
          <cell r="N1762" t="str">
            <v>True</v>
          </cell>
          <cell r="O1762" t="str">
            <v>Active</v>
          </cell>
          <cell r="P1762" t="str">
            <v>ORG_C51</v>
          </cell>
        </row>
        <row r="1763">
          <cell r="A1763" t="str">
            <v>BI_PD900</v>
          </cell>
          <cell r="B1763" t="str">
            <v>PD900</v>
          </cell>
          <cell r="C1763" t="str">
            <v>BI_PD900 - Diamond 232 - Palouse</v>
          </cell>
          <cell r="D1763" t="str">
            <v>ER_2414</v>
          </cell>
          <cell r="E1763" t="str">
            <v>2414</v>
          </cell>
          <cell r="F1763" t="str">
            <v>ER_2414 - Sys-Dist Reliability-Improve Worst Fdrs</v>
          </cell>
          <cell r="G1763" t="str">
            <v>Distribution System Enhancements</v>
          </cell>
          <cell r="H1763" t="str">
            <v>T&amp;D Engineering</v>
          </cell>
          <cell r="I1763" t="str">
            <v>T&amp;D</v>
          </cell>
          <cell r="J1763" t="str">
            <v>Performance &amp; Capacity</v>
          </cell>
          <cell r="K1763" t="str">
            <v>SRV_ED</v>
          </cell>
          <cell r="L1763" t="str">
            <v>JUR_AN</v>
          </cell>
          <cell r="M1763" t="str">
            <v>Elec Distribution 360-373</v>
          </cell>
          <cell r="N1763" t="str">
            <v>True</v>
          </cell>
          <cell r="O1763" t="str">
            <v>Inactive</v>
          </cell>
          <cell r="P1763" t="str">
            <v>ORG_B53</v>
          </cell>
        </row>
        <row r="1764">
          <cell r="A1764" t="str">
            <v>BI_PD901</v>
          </cell>
          <cell r="B1764" t="str">
            <v>PD901</v>
          </cell>
          <cell r="C1764" t="str">
            <v>BI_PD901 - Recond betwn MOS 512 &amp; M514 creating 500A Fdr tie</v>
          </cell>
          <cell r="D1764" t="str">
            <v>ER_2489</v>
          </cell>
          <cell r="E1764" t="str">
            <v>2489</v>
          </cell>
          <cell r="F1764" t="str">
            <v>ER_2489 - Recond btwn MOS 512&amp;M514 creating 500A Fdr tie</v>
          </cell>
          <cell r="G1764" t="str">
            <v>Regular Capital - Pre Business Case</v>
          </cell>
          <cell r="H1764" t="str">
            <v>No Subfunction</v>
          </cell>
          <cell r="I1764" t="str">
            <v>No Function</v>
          </cell>
          <cell r="J1764" t="str">
            <v>No Driver</v>
          </cell>
          <cell r="K1764" t="str">
            <v>SRV_ED</v>
          </cell>
          <cell r="L1764" t="str">
            <v>JUR_ID</v>
          </cell>
          <cell r="M1764" t="str">
            <v>Elec Distribution 360-373</v>
          </cell>
          <cell r="N1764" t="str">
            <v>True</v>
          </cell>
          <cell r="O1764" t="str">
            <v>Inactive</v>
          </cell>
          <cell r="P1764" t="str">
            <v>ORG_B53</v>
          </cell>
        </row>
        <row r="1765">
          <cell r="A1765" t="str">
            <v>BI_PD902</v>
          </cell>
          <cell r="B1765" t="str">
            <v>PD902</v>
          </cell>
          <cell r="C1765" t="str">
            <v>BI_PD902 - Underbuild PUL-TVW 115kv line</v>
          </cell>
          <cell r="D1765" t="str">
            <v>ER_2455</v>
          </cell>
          <cell r="E1765" t="str">
            <v>2455</v>
          </cell>
          <cell r="F1765" t="str">
            <v>ER_2455 - Mos23-N Moscow 115 Recond</v>
          </cell>
          <cell r="G1765" t="str">
            <v>Regular Capital - Pre Business Case</v>
          </cell>
          <cell r="H1765" t="str">
            <v>No Subfunction</v>
          </cell>
          <cell r="I1765" t="str">
            <v>No Function</v>
          </cell>
          <cell r="J1765" t="str">
            <v>No Driver</v>
          </cell>
          <cell r="K1765" t="str">
            <v>SRV_ED</v>
          </cell>
          <cell r="L1765" t="str">
            <v>JUR_ID</v>
          </cell>
          <cell r="M1765" t="str">
            <v>Elec Transmission 350-359</v>
          </cell>
          <cell r="N1765" t="str">
            <v>True</v>
          </cell>
          <cell r="O1765" t="str">
            <v>Inactive</v>
          </cell>
          <cell r="P1765" t="str">
            <v>ORG_B53</v>
          </cell>
        </row>
        <row r="1766">
          <cell r="A1766" t="str">
            <v>BI_PD903</v>
          </cell>
          <cell r="B1766" t="str">
            <v>PD903</v>
          </cell>
          <cell r="C1766" t="str">
            <v>BI_PD903 - Moscow City 115/13V Sub Rebld &amp; SCADA Dist Integ</v>
          </cell>
          <cell r="D1766" t="str">
            <v>ER_2204</v>
          </cell>
          <cell r="E1766" t="str">
            <v>2204</v>
          </cell>
          <cell r="F1766" t="str">
            <v>ER_2204 - Substation Rebuilds</v>
          </cell>
          <cell r="G1766" t="str">
            <v>Substation - Station Rebuilds Program</v>
          </cell>
          <cell r="H1766" t="str">
            <v>T&amp;D Engineering</v>
          </cell>
          <cell r="I1766" t="str">
            <v>T&amp;D</v>
          </cell>
          <cell r="J1766" t="str">
            <v>Asset Condition</v>
          </cell>
          <cell r="K1766" t="str">
            <v>SRV_ED</v>
          </cell>
          <cell r="L1766" t="str">
            <v>JUR_ID</v>
          </cell>
          <cell r="M1766" t="str">
            <v>Elec Distribution 360-373</v>
          </cell>
          <cell r="N1766" t="str">
            <v>True</v>
          </cell>
          <cell r="O1766" t="str">
            <v>Active</v>
          </cell>
          <cell r="P1766" t="str">
            <v>ORG_C51</v>
          </cell>
        </row>
        <row r="1767">
          <cell r="A1767" t="str">
            <v>BI_PD904</v>
          </cell>
          <cell r="B1767" t="str">
            <v>PD904</v>
          </cell>
          <cell r="C1767" t="str">
            <v>BI_PD904 - TEN1256 Grid Modernization</v>
          </cell>
          <cell r="D1767" t="str">
            <v>ER_2470</v>
          </cell>
          <cell r="E1767" t="str">
            <v>2470</v>
          </cell>
          <cell r="F1767" t="str">
            <v>ER_2470 - Dist Grid Modernization</v>
          </cell>
          <cell r="G1767" t="str">
            <v>Distribution Grid Modernization</v>
          </cell>
          <cell r="H1767" t="str">
            <v>T&amp;D Operations</v>
          </cell>
          <cell r="I1767" t="str">
            <v>T&amp;D</v>
          </cell>
          <cell r="J1767" t="str">
            <v>Asset Condition</v>
          </cell>
          <cell r="K1767" t="str">
            <v>SRV_ED</v>
          </cell>
          <cell r="L1767" t="str">
            <v>JUR_ID</v>
          </cell>
          <cell r="M1767" t="str">
            <v>Elec Distribution 360-373</v>
          </cell>
          <cell r="N1767" t="str">
            <v>True</v>
          </cell>
          <cell r="O1767" t="str">
            <v>Active</v>
          </cell>
          <cell r="P1767" t="str">
            <v>ORG_T51</v>
          </cell>
        </row>
        <row r="1768">
          <cell r="A1768" t="str">
            <v>BI_PD905</v>
          </cell>
          <cell r="B1768" t="str">
            <v>PD905</v>
          </cell>
          <cell r="C1768" t="str">
            <v>BI_PD905 - Moscow-Pullman State Line Sub - New (Dist)</v>
          </cell>
          <cell r="D1768" t="str">
            <v>ER_2274</v>
          </cell>
          <cell r="E1768" t="str">
            <v>2274</v>
          </cell>
          <cell r="F1768" t="str">
            <v>ER_2274 - New Substations</v>
          </cell>
          <cell r="G1768" t="str">
            <v>Substation - New Distribution Station Capacity Program</v>
          </cell>
          <cell r="H1768" t="str">
            <v>T&amp;D Engineering</v>
          </cell>
          <cell r="I1768" t="str">
            <v>T&amp;D</v>
          </cell>
          <cell r="J1768" t="str">
            <v>Performance &amp; Capacity</v>
          </cell>
          <cell r="K1768" t="str">
            <v>SRV_ED</v>
          </cell>
          <cell r="L1768" t="str">
            <v>JUR_WA</v>
          </cell>
          <cell r="M1768" t="str">
            <v>Elec Transmission 350-359</v>
          </cell>
          <cell r="N1768" t="str">
            <v>True</v>
          </cell>
          <cell r="O1768" t="str">
            <v>Active</v>
          </cell>
          <cell r="P1768" t="str">
            <v>ORG_C51</v>
          </cell>
        </row>
        <row r="1769">
          <cell r="A1769" t="str">
            <v>BI_PD906</v>
          </cell>
          <cell r="B1769" t="str">
            <v>PD906</v>
          </cell>
          <cell r="C1769" t="str">
            <v>BI_PD906 - WSU Global Animal Health II</v>
          </cell>
          <cell r="D1769" t="str">
            <v>ER_2070</v>
          </cell>
          <cell r="E1769" t="str">
            <v>2070</v>
          </cell>
          <cell r="F1769" t="str">
            <v>ER_2070 - Trans/Dist/Sub Reimbursable Projects</v>
          </cell>
          <cell r="G1769" t="str">
            <v>T&amp;D Reimbursable</v>
          </cell>
          <cell r="H1769" t="str">
            <v>T&amp;D Engineering</v>
          </cell>
          <cell r="I1769" t="str">
            <v>T&amp;D</v>
          </cell>
          <cell r="J1769" t="str">
            <v>Customer Requested</v>
          </cell>
          <cell r="K1769" t="str">
            <v>SRV_ED</v>
          </cell>
          <cell r="L1769" t="str">
            <v>JUR_WA</v>
          </cell>
          <cell r="M1769" t="str">
            <v>Elec Distribution 360-373</v>
          </cell>
          <cell r="N1769" t="str">
            <v>True</v>
          </cell>
          <cell r="O1769" t="str">
            <v>Active</v>
          </cell>
          <cell r="P1769" t="str">
            <v>ORG_B53</v>
          </cell>
        </row>
        <row r="1770">
          <cell r="A1770" t="str">
            <v>BI_PD990</v>
          </cell>
          <cell r="B1770" t="str">
            <v>PD990</v>
          </cell>
          <cell r="C1770" t="str">
            <v>BI_PD990 - Pal WA Area - Dx Performance and Capacity</v>
          </cell>
          <cell r="D1770" t="str">
            <v>ER_2516</v>
          </cell>
          <cell r="E1770" t="str">
            <v>2516</v>
          </cell>
          <cell r="F1770" t="str">
            <v>ER_2516 - Distribution - Pullman &amp; Lewis Clark</v>
          </cell>
          <cell r="G1770" t="str">
            <v>Distribution System Enhancements</v>
          </cell>
          <cell r="H1770" t="str">
            <v>T&amp;D Engineering</v>
          </cell>
          <cell r="I1770" t="str">
            <v>T&amp;D</v>
          </cell>
          <cell r="J1770" t="str">
            <v>Performance &amp; Capacity</v>
          </cell>
          <cell r="K1770" t="str">
            <v>SRV_ED</v>
          </cell>
          <cell r="L1770" t="str">
            <v>JUR_WA</v>
          </cell>
          <cell r="M1770" t="str">
            <v>Elec Distribution 360-373</v>
          </cell>
          <cell r="N1770" t="str">
            <v>False</v>
          </cell>
          <cell r="O1770" t="str">
            <v>Active</v>
          </cell>
          <cell r="P1770" t="str">
            <v>ORG_C51</v>
          </cell>
        </row>
        <row r="1771">
          <cell r="A1771" t="str">
            <v>BI_PD991</v>
          </cell>
          <cell r="B1771" t="str">
            <v>PD991</v>
          </cell>
          <cell r="C1771" t="str">
            <v>BI_PD991 - Pal ID Area - Dx Performance and Capacity</v>
          </cell>
          <cell r="D1771" t="str">
            <v>ER_2516</v>
          </cell>
          <cell r="E1771" t="str">
            <v>2516</v>
          </cell>
          <cell r="F1771" t="str">
            <v>ER_2516 - Distribution - Pullman &amp; Lewis Clark</v>
          </cell>
          <cell r="G1771" t="str">
            <v>Distribution System Enhancements</v>
          </cell>
          <cell r="H1771" t="str">
            <v>T&amp;D Engineering</v>
          </cell>
          <cell r="I1771" t="str">
            <v>T&amp;D</v>
          </cell>
          <cell r="J1771" t="str">
            <v>Performance &amp; Capacity</v>
          </cell>
          <cell r="K1771" t="str">
            <v>SRV_ED</v>
          </cell>
          <cell r="L1771" t="str">
            <v>JUR_ID</v>
          </cell>
          <cell r="M1771" t="str">
            <v>Elec Distribution 360-373</v>
          </cell>
          <cell r="N1771" t="str">
            <v>False</v>
          </cell>
          <cell r="O1771" t="str">
            <v>Active</v>
          </cell>
          <cell r="P1771" t="str">
            <v>ORG_C51</v>
          </cell>
        </row>
        <row r="1772">
          <cell r="A1772" t="str">
            <v>BI_PG100</v>
          </cell>
          <cell r="B1772" t="str">
            <v>PG100</v>
          </cell>
          <cell r="C1772" t="str">
            <v>BI_PG100 - Boulder Pk Non Utiltiy Property Transfer</v>
          </cell>
          <cell r="D1772" t="str">
            <v>ER_4146</v>
          </cell>
          <cell r="E1772" t="str">
            <v>4146</v>
          </cell>
          <cell r="F1772" t="str">
            <v>ER_4146 - Boulder Pk Non Utility Property Transfer</v>
          </cell>
          <cell r="G1772" t="str">
            <v>Regular Capital - Pre Business Case</v>
          </cell>
          <cell r="H1772" t="str">
            <v>No Subfunction</v>
          </cell>
          <cell r="I1772" t="str">
            <v>No Function</v>
          </cell>
          <cell r="J1772" t="str">
            <v>No Driver</v>
          </cell>
          <cell r="K1772" t="str">
            <v>SRV_ED</v>
          </cell>
          <cell r="L1772" t="str">
            <v>JUR_AN</v>
          </cell>
          <cell r="M1772" t="str">
            <v>None Depreciation Cat Attr</v>
          </cell>
          <cell r="N1772" t="str">
            <v>False</v>
          </cell>
          <cell r="O1772" t="str">
            <v>Inactive</v>
          </cell>
          <cell r="P1772" t="str">
            <v>ORG_E55</v>
          </cell>
        </row>
        <row r="1773">
          <cell r="A1773" t="str">
            <v>BI_PG400</v>
          </cell>
          <cell r="B1773" t="str">
            <v>PG400</v>
          </cell>
          <cell r="C1773" t="str">
            <v>BI_PG400 - Boulder Park Generator Replacement</v>
          </cell>
          <cell r="D1773" t="str">
            <v>ER_4234</v>
          </cell>
          <cell r="E1773" t="str">
            <v>4234</v>
          </cell>
          <cell r="F1773" t="str">
            <v>ER_4234 - Boulder Park Generator Replacement</v>
          </cell>
          <cell r="G1773" t="str">
            <v>Boulder Park Generator Replacement</v>
          </cell>
          <cell r="H1773" t="str">
            <v>Generation Subfunction</v>
          </cell>
          <cell r="I1773" t="str">
            <v>Generation Function</v>
          </cell>
          <cell r="J1773" t="str">
            <v>Failed Plant &amp; Operations</v>
          </cell>
          <cell r="K1773" t="str">
            <v>SRV_ED</v>
          </cell>
          <cell r="L1773" t="str">
            <v>JUR_AN</v>
          </cell>
          <cell r="M1773" t="str">
            <v>Thermal 311-316</v>
          </cell>
          <cell r="N1773" t="str">
            <v>True</v>
          </cell>
          <cell r="O1773" t="str">
            <v>Active</v>
          </cell>
          <cell r="P1773" t="str">
            <v>ORG_A07</v>
          </cell>
        </row>
        <row r="1774">
          <cell r="A1774" t="str">
            <v>BI_PG500</v>
          </cell>
          <cell r="B1774" t="str">
            <v>PG500</v>
          </cell>
          <cell r="C1774" t="str">
            <v>BI_PG500 - Boulder Park Engine Controls Upgrade</v>
          </cell>
          <cell r="D1774" t="str">
            <v>ER_4246</v>
          </cell>
          <cell r="E1774" t="str">
            <v>4246</v>
          </cell>
          <cell r="F1774" t="str">
            <v>ER_4246 - Boulder Park Engine Controls Upgrade</v>
          </cell>
          <cell r="G1774" t="str">
            <v>Boulder Park Engine Controls Upgrade</v>
          </cell>
          <cell r="H1774" t="str">
            <v>Generation Subfunction</v>
          </cell>
          <cell r="I1774" t="str">
            <v>Generation Function</v>
          </cell>
          <cell r="J1774" t="str">
            <v>Asset Condition</v>
          </cell>
          <cell r="K1774" t="str">
            <v>SRV_ED</v>
          </cell>
          <cell r="L1774" t="str">
            <v>JUR_AN</v>
          </cell>
          <cell r="M1774" t="str">
            <v>Thermal 311-316</v>
          </cell>
          <cell r="N1774" t="str">
            <v>True</v>
          </cell>
          <cell r="O1774" t="str">
            <v>Active</v>
          </cell>
          <cell r="P1774" t="str">
            <v>ORG_R07</v>
          </cell>
        </row>
        <row r="1775">
          <cell r="A1775" t="str">
            <v>BI_PS001</v>
          </cell>
          <cell r="B1775" t="str">
            <v>PS001</v>
          </cell>
          <cell r="C1775" t="str">
            <v>BI_PS001 - N. Moscow - Increase Capacity</v>
          </cell>
          <cell r="D1775" t="str">
            <v>ER_2204</v>
          </cell>
          <cell r="E1775" t="str">
            <v>2204</v>
          </cell>
          <cell r="F1775" t="str">
            <v>ER_2204 - Substation Rebuilds</v>
          </cell>
          <cell r="G1775" t="str">
            <v>Substation - Station Rebuilds Program</v>
          </cell>
          <cell r="H1775" t="str">
            <v>T&amp;D Engineering</v>
          </cell>
          <cell r="I1775" t="str">
            <v>T&amp;D</v>
          </cell>
          <cell r="J1775" t="str">
            <v>Asset Condition</v>
          </cell>
          <cell r="K1775" t="str">
            <v>SRV_ED</v>
          </cell>
          <cell r="L1775" t="str">
            <v>JUR_AN</v>
          </cell>
          <cell r="M1775" t="str">
            <v>Elec Distribution 360-373</v>
          </cell>
          <cell r="N1775" t="str">
            <v>True</v>
          </cell>
          <cell r="O1775" t="str">
            <v>Inactive</v>
          </cell>
          <cell r="P1775" t="str">
            <v>ORG_M08</v>
          </cell>
        </row>
        <row r="1776">
          <cell r="A1776" t="str">
            <v>BI_PS002</v>
          </cell>
          <cell r="B1776" t="str">
            <v>PS002</v>
          </cell>
          <cell r="C1776" t="str">
            <v>BI_PS002 - Moscow 230 kV Sub - Rebuild 230 kV Yard</v>
          </cell>
          <cell r="D1776" t="str">
            <v>ER_2484</v>
          </cell>
          <cell r="E1776" t="str">
            <v>2484</v>
          </cell>
          <cell r="F1776" t="str">
            <v>ER_2484 - Moscow 230 kV Sub-Rebuild 230 kV Yard</v>
          </cell>
          <cell r="G1776" t="str">
            <v>Moscow 230 Sustation Rebuild</v>
          </cell>
          <cell r="H1776" t="str">
            <v>T&amp;D Engineering</v>
          </cell>
          <cell r="I1776" t="str">
            <v>T&amp;D</v>
          </cell>
          <cell r="J1776" t="str">
            <v>No Driver</v>
          </cell>
          <cell r="K1776" t="str">
            <v>SRV_ED</v>
          </cell>
          <cell r="L1776" t="str">
            <v>JUR_AN</v>
          </cell>
          <cell r="M1776" t="str">
            <v>Elec Transmission 350-359</v>
          </cell>
          <cell r="N1776" t="str">
            <v>True</v>
          </cell>
          <cell r="O1776" t="str">
            <v>Inactive</v>
          </cell>
          <cell r="P1776" t="str">
            <v>ORG_M08</v>
          </cell>
        </row>
        <row r="1777">
          <cell r="A1777" t="str">
            <v>BI_PS003</v>
          </cell>
          <cell r="B1777" t="str">
            <v>PS003</v>
          </cell>
          <cell r="C1777" t="str">
            <v>BI_PS003 - SGDP-North Pullman Sub Construction</v>
          </cell>
          <cell r="D1777" t="str">
            <v>ER_2530</v>
          </cell>
          <cell r="E1777" t="str">
            <v>2530</v>
          </cell>
          <cell r="F1777" t="str">
            <v>ER_2530 - SGDP-Pullman Smart Grid Demonstration Project</v>
          </cell>
          <cell r="G1777" t="str">
            <v>Smart Grid Demonstration Project</v>
          </cell>
          <cell r="H1777" t="str">
            <v>T&amp;D Engineering</v>
          </cell>
          <cell r="I1777" t="str">
            <v>T&amp;D</v>
          </cell>
          <cell r="J1777" t="str">
            <v>No Driver</v>
          </cell>
          <cell r="K1777" t="str">
            <v>SRV_ED</v>
          </cell>
          <cell r="L1777" t="str">
            <v>JUR_WA</v>
          </cell>
          <cell r="M1777" t="str">
            <v>Elec Distribution 360-373</v>
          </cell>
          <cell r="N1777" t="str">
            <v>True</v>
          </cell>
          <cell r="O1777" t="str">
            <v>Inactive</v>
          </cell>
          <cell r="P1777" t="str">
            <v>ORG_H08</v>
          </cell>
        </row>
        <row r="1778">
          <cell r="A1778" t="str">
            <v>BI_PS004</v>
          </cell>
          <cell r="B1778" t="str">
            <v>PS004</v>
          </cell>
          <cell r="C1778" t="str">
            <v>BI_PS004 - SGDP- South Pullman Sub Constr</v>
          </cell>
          <cell r="D1778" t="str">
            <v>ER_2530</v>
          </cell>
          <cell r="E1778" t="str">
            <v>2530</v>
          </cell>
          <cell r="F1778" t="str">
            <v>ER_2530 - SGDP-Pullman Smart Grid Demonstration Project</v>
          </cell>
          <cell r="G1778" t="str">
            <v>Smart Grid Demonstration Project</v>
          </cell>
          <cell r="H1778" t="str">
            <v>T&amp;D Engineering</v>
          </cell>
          <cell r="I1778" t="str">
            <v>T&amp;D</v>
          </cell>
          <cell r="J1778" t="str">
            <v>No Driver</v>
          </cell>
          <cell r="K1778" t="str">
            <v>SRV_ED</v>
          </cell>
          <cell r="L1778" t="str">
            <v>JUR_WA</v>
          </cell>
          <cell r="M1778" t="str">
            <v>Elec Distribution 360-373</v>
          </cell>
          <cell r="N1778" t="str">
            <v>True</v>
          </cell>
          <cell r="O1778" t="str">
            <v>Inactive</v>
          </cell>
          <cell r="P1778" t="str">
            <v>ORG_H08</v>
          </cell>
        </row>
        <row r="1779">
          <cell r="A1779" t="str">
            <v>BI_PS005</v>
          </cell>
          <cell r="B1779" t="str">
            <v>PS005</v>
          </cell>
          <cell r="C1779" t="str">
            <v>BI_PS005 - SGDP- Terra View Sub Constr</v>
          </cell>
          <cell r="D1779" t="str">
            <v>ER_2530</v>
          </cell>
          <cell r="E1779" t="str">
            <v>2530</v>
          </cell>
          <cell r="F1779" t="str">
            <v>ER_2530 - SGDP-Pullman Smart Grid Demonstration Project</v>
          </cell>
          <cell r="G1779" t="str">
            <v>Smart Grid Demonstration Project</v>
          </cell>
          <cell r="H1779" t="str">
            <v>T&amp;D Engineering</v>
          </cell>
          <cell r="I1779" t="str">
            <v>T&amp;D</v>
          </cell>
          <cell r="J1779" t="str">
            <v>No Driver</v>
          </cell>
          <cell r="K1779" t="str">
            <v>SRV_ED</v>
          </cell>
          <cell r="L1779" t="str">
            <v>JUR_AN</v>
          </cell>
          <cell r="M1779" t="str">
            <v>Elec Distribution 360-373</v>
          </cell>
          <cell r="N1779" t="str">
            <v>True</v>
          </cell>
          <cell r="O1779" t="str">
            <v>Inactive</v>
          </cell>
          <cell r="P1779" t="str">
            <v>ORG_H08</v>
          </cell>
        </row>
        <row r="1780">
          <cell r="A1780" t="str">
            <v>BI_PS006</v>
          </cell>
          <cell r="B1780" t="str">
            <v>PS006</v>
          </cell>
          <cell r="C1780" t="str">
            <v>BI_PS006 - Pullman Substation Rebuild</v>
          </cell>
          <cell r="D1780" t="str">
            <v>ER_2533</v>
          </cell>
          <cell r="E1780" t="str">
            <v>2533</v>
          </cell>
          <cell r="F1780" t="str">
            <v>ER_2533 - Pullman Substation - Rebuild</v>
          </cell>
          <cell r="G1780" t="str">
            <v>Substation - Station Rebuilds Program</v>
          </cell>
          <cell r="H1780" t="str">
            <v>T&amp;D Engineering</v>
          </cell>
          <cell r="I1780" t="str">
            <v>T&amp;D</v>
          </cell>
          <cell r="J1780" t="str">
            <v>Asset Condition</v>
          </cell>
          <cell r="K1780" t="str">
            <v>SRV_ED</v>
          </cell>
          <cell r="L1780" t="str">
            <v>JUR_WA</v>
          </cell>
          <cell r="M1780" t="str">
            <v>Elec Distribution 360-373</v>
          </cell>
          <cell r="N1780" t="str">
            <v>True</v>
          </cell>
          <cell r="O1780" t="str">
            <v>Inactive</v>
          </cell>
          <cell r="P1780" t="str">
            <v>ORG_M08</v>
          </cell>
        </row>
        <row r="1781">
          <cell r="A1781" t="str">
            <v>BI_PS007</v>
          </cell>
          <cell r="B1781" t="str">
            <v>PS007</v>
          </cell>
          <cell r="C1781" t="str">
            <v>BI_PS007 - Pullman Substation - Rebuild - Property purchase</v>
          </cell>
          <cell r="D1781" t="str">
            <v>ER_2533</v>
          </cell>
          <cell r="E1781" t="str">
            <v>2533</v>
          </cell>
          <cell r="F1781" t="str">
            <v>ER_2533 - Pullman Substation - Rebuild</v>
          </cell>
          <cell r="G1781" t="str">
            <v>Substation - Station Rebuilds Program</v>
          </cell>
          <cell r="H1781" t="str">
            <v>T&amp;D Engineering</v>
          </cell>
          <cell r="I1781" t="str">
            <v>T&amp;D</v>
          </cell>
          <cell r="J1781" t="str">
            <v>Asset Condition</v>
          </cell>
          <cell r="K1781" t="str">
            <v>SRV_ED</v>
          </cell>
          <cell r="L1781" t="str">
            <v>JUR_WA</v>
          </cell>
          <cell r="M1781" t="str">
            <v>Elec Distribution 360-373</v>
          </cell>
          <cell r="N1781" t="str">
            <v>False</v>
          </cell>
          <cell r="O1781" t="str">
            <v>Inactive</v>
          </cell>
          <cell r="P1781" t="str">
            <v>ORG_M08</v>
          </cell>
        </row>
        <row r="1782">
          <cell r="A1782" t="str">
            <v>BI_PS008</v>
          </cell>
          <cell r="B1782" t="str">
            <v>PS008</v>
          </cell>
          <cell r="C1782" t="str">
            <v>BI_PS008 - Moscow 230 kV Sub - Rebuild  - Purchase Property</v>
          </cell>
          <cell r="D1782" t="str">
            <v>ER_2484</v>
          </cell>
          <cell r="E1782" t="str">
            <v>2484</v>
          </cell>
          <cell r="F1782" t="str">
            <v>ER_2484 - Moscow 230 kV Sub-Rebuild 230 kV Yard</v>
          </cell>
          <cell r="G1782" t="str">
            <v>Moscow 230 Sustation Rebuild</v>
          </cell>
          <cell r="H1782" t="str">
            <v>T&amp;D Engineering</v>
          </cell>
          <cell r="I1782" t="str">
            <v>T&amp;D</v>
          </cell>
          <cell r="J1782" t="str">
            <v>No Driver</v>
          </cell>
          <cell r="K1782" t="str">
            <v>SRV_ED</v>
          </cell>
          <cell r="L1782" t="str">
            <v>JUR_AN</v>
          </cell>
          <cell r="M1782" t="str">
            <v>Elec Transmission 350-359</v>
          </cell>
          <cell r="N1782" t="str">
            <v>False</v>
          </cell>
          <cell r="O1782" t="str">
            <v>Inactive</v>
          </cell>
          <cell r="P1782" t="str">
            <v>ORG_M08</v>
          </cell>
        </row>
        <row r="1783">
          <cell r="A1783" t="str">
            <v>BI_PS009</v>
          </cell>
          <cell r="B1783" t="str">
            <v>PS009</v>
          </cell>
          <cell r="C1783" t="str">
            <v>BI_PS009 - SHN Protection System Upgrades for PRC-002 (Sub)</v>
          </cell>
          <cell r="D1783" t="str">
            <v>ER_2608</v>
          </cell>
          <cell r="E1783" t="str">
            <v>2608</v>
          </cell>
          <cell r="F1783" t="str">
            <v>ER_2608 - Protection System Upgrades for PRC-002</v>
          </cell>
          <cell r="G1783" t="str">
            <v>Protection System Upgrade for PRC-002</v>
          </cell>
          <cell r="H1783" t="str">
            <v>T&amp;D Engineering</v>
          </cell>
          <cell r="I1783" t="str">
            <v>T&amp;D</v>
          </cell>
          <cell r="J1783" t="str">
            <v>Mandatory &amp; Compliance</v>
          </cell>
          <cell r="K1783" t="str">
            <v>SRV_ED</v>
          </cell>
          <cell r="L1783" t="str">
            <v>JUR_AN</v>
          </cell>
          <cell r="M1783" t="str">
            <v>Elec Transmission 350-359</v>
          </cell>
          <cell r="N1783" t="str">
            <v>True</v>
          </cell>
          <cell r="O1783" t="str">
            <v>Active</v>
          </cell>
          <cell r="P1783" t="str">
            <v>ORG_M08</v>
          </cell>
        </row>
        <row r="1784">
          <cell r="A1784" t="str">
            <v>BI_PS100</v>
          </cell>
          <cell r="B1784" t="str">
            <v>PS100</v>
          </cell>
          <cell r="C1784" t="str">
            <v>BI_PS100 - Thornton 230 kV Switching Station - Construct</v>
          </cell>
          <cell r="D1784" t="str">
            <v>ER_2545</v>
          </cell>
          <cell r="E1784" t="str">
            <v>2545</v>
          </cell>
          <cell r="F1784" t="str">
            <v>ER_2545 - Thornton 230 kV Switching Station - Construct</v>
          </cell>
          <cell r="G1784" t="str">
            <v>Thornton 230 kV Switching Station</v>
          </cell>
          <cell r="H1784" t="str">
            <v>T&amp;D Engineering</v>
          </cell>
          <cell r="I1784" t="str">
            <v>T&amp;D</v>
          </cell>
          <cell r="J1784" t="str">
            <v>No Driver</v>
          </cell>
          <cell r="K1784" t="str">
            <v>SRV_ED</v>
          </cell>
          <cell r="L1784" t="str">
            <v>JUR_AN</v>
          </cell>
          <cell r="M1784" t="str">
            <v>Elec Transmission 350-359</v>
          </cell>
          <cell r="N1784" t="str">
            <v>True</v>
          </cell>
          <cell r="O1784" t="str">
            <v>Inactive</v>
          </cell>
          <cell r="P1784" t="str">
            <v>ORG_M08</v>
          </cell>
        </row>
        <row r="1785">
          <cell r="A1785" t="str">
            <v>BI_PS101</v>
          </cell>
          <cell r="B1785" t="str">
            <v>PS101</v>
          </cell>
          <cell r="C1785" t="str">
            <v>BI_PS101 - Deary - Purchase Adjacent Property</v>
          </cell>
          <cell r="D1785" t="str">
            <v>ER_2548</v>
          </cell>
          <cell r="E1785" t="str">
            <v>2548</v>
          </cell>
          <cell r="F1785" t="str">
            <v>ER_2548 - Deary - Purchase Adjacent Property</v>
          </cell>
          <cell r="G1785" t="str">
            <v>Regular Capital - Pre Business Case</v>
          </cell>
          <cell r="H1785" t="str">
            <v>No Subfunction</v>
          </cell>
          <cell r="I1785" t="str">
            <v>No Function</v>
          </cell>
          <cell r="J1785" t="str">
            <v>No Driver</v>
          </cell>
          <cell r="K1785" t="str">
            <v>SRV_ED</v>
          </cell>
          <cell r="L1785" t="str">
            <v>JUR_ID</v>
          </cell>
          <cell r="M1785" t="str">
            <v>Elec Distribution 360-373</v>
          </cell>
          <cell r="N1785" t="str">
            <v>False</v>
          </cell>
          <cell r="O1785" t="str">
            <v>Inactive</v>
          </cell>
          <cell r="P1785" t="str">
            <v>ORG_M08</v>
          </cell>
        </row>
        <row r="1786">
          <cell r="A1786" t="str">
            <v>BI_PS102</v>
          </cell>
          <cell r="B1786" t="str">
            <v>PS102</v>
          </cell>
          <cell r="C1786" t="str">
            <v>BI_PS102 - South Pullman - Extend Panelhouse</v>
          </cell>
          <cell r="D1786" t="str">
            <v>ER_2210</v>
          </cell>
          <cell r="E1786" t="str">
            <v>2210</v>
          </cell>
          <cell r="F1786" t="str">
            <v>ER_2210 - System-Working Space</v>
          </cell>
          <cell r="G1786" t="str">
            <v>Substation - New Distribution Station Capacity Program</v>
          </cell>
          <cell r="H1786" t="str">
            <v>T&amp;D Engineering</v>
          </cell>
          <cell r="I1786" t="str">
            <v>T&amp;D</v>
          </cell>
          <cell r="J1786" t="str">
            <v>Performance &amp; Capacity</v>
          </cell>
          <cell r="K1786" t="str">
            <v>SRV_ED</v>
          </cell>
          <cell r="L1786" t="str">
            <v>JUR_AN</v>
          </cell>
          <cell r="M1786" t="str">
            <v>Elec Distribution 360-373</v>
          </cell>
          <cell r="N1786" t="str">
            <v>False</v>
          </cell>
          <cell r="O1786" t="str">
            <v>Inactive</v>
          </cell>
          <cell r="P1786" t="str">
            <v>ORG_M08</v>
          </cell>
        </row>
        <row r="1787">
          <cell r="A1787" t="str">
            <v>BI_PS103</v>
          </cell>
          <cell r="B1787" t="str">
            <v>PS103</v>
          </cell>
          <cell r="C1787" t="str">
            <v>BI_PS103 - M23 Auto Replacement</v>
          </cell>
          <cell r="D1787" t="str">
            <v>ER_2630</v>
          </cell>
          <cell r="E1787" t="str">
            <v>2630</v>
          </cell>
          <cell r="F1787" t="str">
            <v>ER_2630 - M23 Auto Replacement</v>
          </cell>
          <cell r="G1787" t="str">
            <v>Substation - Station Rebuilds Program</v>
          </cell>
          <cell r="H1787" t="str">
            <v>T&amp;D Engineering</v>
          </cell>
          <cell r="I1787" t="str">
            <v>T&amp;D</v>
          </cell>
          <cell r="J1787" t="str">
            <v>Asset Condition</v>
          </cell>
          <cell r="K1787" t="str">
            <v>SRV_ED</v>
          </cell>
          <cell r="L1787" t="str">
            <v>JUR_AN</v>
          </cell>
          <cell r="M1787" t="str">
            <v>Elec Transmission 350-359</v>
          </cell>
          <cell r="N1787" t="str">
            <v>True</v>
          </cell>
          <cell r="O1787" t="str">
            <v>Active</v>
          </cell>
          <cell r="P1787" t="str">
            <v>ORG_M08</v>
          </cell>
        </row>
        <row r="1788">
          <cell r="A1788" t="str">
            <v>BI_PS202</v>
          </cell>
          <cell r="B1788" t="str">
            <v>PS202</v>
          </cell>
          <cell r="C1788" t="str">
            <v>BI_PS202 - Plummer 115 sub-inc capacity &amp; rebuild</v>
          </cell>
          <cell r="D1788" t="str">
            <v>ER_2302</v>
          </cell>
          <cell r="E1788" t="str">
            <v>2302</v>
          </cell>
          <cell r="F1788" t="str">
            <v>ER_2302 - Plummer-Increase Capacity/Rebuild</v>
          </cell>
          <cell r="G1788" t="str">
            <v>Regular Capital - Pre Business Case</v>
          </cell>
          <cell r="H1788" t="str">
            <v>No Subfunction</v>
          </cell>
          <cell r="I1788" t="str">
            <v>No Function</v>
          </cell>
          <cell r="J1788" t="str">
            <v>No Driver</v>
          </cell>
          <cell r="K1788" t="str">
            <v>SRV_ED</v>
          </cell>
          <cell r="L1788" t="str">
            <v>JUR_ID</v>
          </cell>
          <cell r="M1788" t="str">
            <v>Elec Distribution 360-373</v>
          </cell>
          <cell r="N1788" t="str">
            <v>True</v>
          </cell>
          <cell r="O1788" t="str">
            <v>Inactive</v>
          </cell>
          <cell r="P1788" t="str">
            <v>ORG_M08</v>
          </cell>
        </row>
        <row r="1789">
          <cell r="A1789" t="str">
            <v>BI_PS203</v>
          </cell>
          <cell r="B1789" t="str">
            <v>PS203</v>
          </cell>
          <cell r="C1789" t="str">
            <v>BI_PS203 - Tamarack Sub - New 115-13 kV Sub - Property</v>
          </cell>
          <cell r="D1789" t="str">
            <v>ER_2274</v>
          </cell>
          <cell r="E1789" t="str">
            <v>2274</v>
          </cell>
          <cell r="F1789" t="str">
            <v>ER_2274 - New Substations</v>
          </cell>
          <cell r="G1789" t="str">
            <v>Substation - New Distribution Station Capacity Program</v>
          </cell>
          <cell r="H1789" t="str">
            <v>T&amp;D Engineering</v>
          </cell>
          <cell r="I1789" t="str">
            <v>T&amp;D</v>
          </cell>
          <cell r="J1789" t="str">
            <v>Performance &amp; Capacity</v>
          </cell>
          <cell r="K1789" t="str">
            <v>SRV_ED</v>
          </cell>
          <cell r="L1789" t="str">
            <v>JUR_AN</v>
          </cell>
          <cell r="M1789" t="str">
            <v>Elec Transmission 350-359</v>
          </cell>
          <cell r="N1789" t="str">
            <v>True</v>
          </cell>
          <cell r="O1789" t="str">
            <v>Active</v>
          </cell>
          <cell r="P1789" t="str">
            <v>ORG_M08</v>
          </cell>
        </row>
        <row r="1790">
          <cell r="A1790" t="str">
            <v>BI_PS204</v>
          </cell>
          <cell r="B1790" t="str">
            <v>PS204</v>
          </cell>
          <cell r="C1790" t="str">
            <v>BI_PS204 - South Moscow - Station Construction</v>
          </cell>
          <cell r="D1790" t="str">
            <v>ER_2274</v>
          </cell>
          <cell r="E1790" t="str">
            <v>2274</v>
          </cell>
          <cell r="F1790" t="str">
            <v>ER_2274 - New Substations</v>
          </cell>
          <cell r="G1790" t="str">
            <v>Substation - New Distribution Station Capacity Program</v>
          </cell>
          <cell r="H1790" t="str">
            <v>T&amp;D Engineering</v>
          </cell>
          <cell r="I1790" t="str">
            <v>T&amp;D</v>
          </cell>
          <cell r="J1790" t="str">
            <v>Performance &amp; Capacity</v>
          </cell>
          <cell r="K1790" t="str">
            <v>SRV_ED</v>
          </cell>
          <cell r="L1790" t="str">
            <v>JUR_ID</v>
          </cell>
          <cell r="M1790" t="str">
            <v>Elec Distribution 360-373</v>
          </cell>
          <cell r="N1790" t="str">
            <v>True</v>
          </cell>
          <cell r="O1790" t="str">
            <v>Active</v>
          </cell>
          <cell r="P1790" t="str">
            <v>ORG_M08</v>
          </cell>
        </row>
        <row r="1791">
          <cell r="A1791" t="str">
            <v>BI_PS301</v>
          </cell>
          <cell r="B1791" t="str">
            <v>PS301</v>
          </cell>
          <cell r="C1791" t="str">
            <v>BI_PS301 - Benewah 230 Sub - Add Shawnee Line Position</v>
          </cell>
          <cell r="D1791" t="str">
            <v>ER_2105</v>
          </cell>
          <cell r="E1791" t="str">
            <v>2105</v>
          </cell>
          <cell r="F1791" t="str">
            <v>ER_2105 - Benewah-Shawnee 230 kV Construction</v>
          </cell>
          <cell r="G1791" t="str">
            <v>Regular Capital - Pre Business Case</v>
          </cell>
          <cell r="H1791" t="str">
            <v>No Subfunction</v>
          </cell>
          <cell r="I1791" t="str">
            <v>No Function</v>
          </cell>
          <cell r="J1791" t="str">
            <v>No Driver</v>
          </cell>
          <cell r="K1791" t="str">
            <v>SRV_ED</v>
          </cell>
          <cell r="L1791" t="str">
            <v>JUR_AN</v>
          </cell>
          <cell r="M1791" t="str">
            <v>Elec Transmission 350-359</v>
          </cell>
          <cell r="N1791" t="str">
            <v>True</v>
          </cell>
          <cell r="O1791" t="str">
            <v>Inactive</v>
          </cell>
          <cell r="P1791" t="str">
            <v>ORG_F08</v>
          </cell>
        </row>
        <row r="1792">
          <cell r="A1792" t="str">
            <v>BI_PS401</v>
          </cell>
          <cell r="B1792" t="str">
            <v>PS401</v>
          </cell>
          <cell r="C1792" t="str">
            <v>BI_PS401 - Terre View 115kV Sub-Construct</v>
          </cell>
          <cell r="D1792" t="str">
            <v>ER_2264</v>
          </cell>
          <cell r="E1792" t="str">
            <v>2264</v>
          </cell>
          <cell r="F1792" t="str">
            <v>ER_2264 - Terre View 115-Sub Construct (WSU)</v>
          </cell>
          <cell r="G1792" t="str">
            <v>Regular Capital - Pre Business Case</v>
          </cell>
          <cell r="H1792" t="str">
            <v>No Subfunction</v>
          </cell>
          <cell r="I1792" t="str">
            <v>No Function</v>
          </cell>
          <cell r="J1792" t="str">
            <v>No Driver</v>
          </cell>
          <cell r="K1792" t="str">
            <v>SRV_ED</v>
          </cell>
          <cell r="L1792" t="str">
            <v>JUR_WA</v>
          </cell>
          <cell r="M1792" t="str">
            <v>Elec Distribution 360-373</v>
          </cell>
          <cell r="N1792" t="str">
            <v>True</v>
          </cell>
          <cell r="O1792" t="str">
            <v>Inactive</v>
          </cell>
          <cell r="P1792" t="str">
            <v>ORG_M08</v>
          </cell>
        </row>
        <row r="1793">
          <cell r="A1793" t="str">
            <v>BI_PS402</v>
          </cell>
          <cell r="B1793" t="str">
            <v>PS402</v>
          </cell>
          <cell r="C1793" t="str">
            <v>BI_PS402 - S Pullman 115 - Add Fdr 125</v>
          </cell>
          <cell r="D1793" t="str">
            <v>ER_2267</v>
          </cell>
          <cell r="E1793" t="str">
            <v>2267</v>
          </cell>
          <cell r="F1793" t="str">
            <v>ER_2267 - WSU Increase Capacity</v>
          </cell>
          <cell r="G1793" t="str">
            <v>Regular Capital - Pre Business Case</v>
          </cell>
          <cell r="H1793" t="str">
            <v>No Subfunction</v>
          </cell>
          <cell r="I1793" t="str">
            <v>No Function</v>
          </cell>
          <cell r="J1793" t="str">
            <v>No Driver</v>
          </cell>
          <cell r="K1793" t="str">
            <v>SRV_ED</v>
          </cell>
          <cell r="L1793" t="str">
            <v>JUR_WA</v>
          </cell>
          <cell r="M1793" t="str">
            <v>Elec Distribution 360-373</v>
          </cell>
          <cell r="N1793" t="str">
            <v>True</v>
          </cell>
          <cell r="O1793" t="str">
            <v>Inactive</v>
          </cell>
          <cell r="P1793" t="str">
            <v>ORG_F08</v>
          </cell>
        </row>
        <row r="1794">
          <cell r="A1794" t="str">
            <v>BI_PS403</v>
          </cell>
          <cell r="B1794" t="str">
            <v>PS403</v>
          </cell>
          <cell r="C1794" t="str">
            <v>BI_PS403 - WSU 13 Sub - Return Xfmr 1 and Bus</v>
          </cell>
          <cell r="D1794" t="str">
            <v>ER_2267</v>
          </cell>
          <cell r="E1794" t="str">
            <v>2267</v>
          </cell>
          <cell r="F1794" t="str">
            <v>ER_2267 - WSU Increase Capacity</v>
          </cell>
          <cell r="G1794" t="str">
            <v>Regular Capital - Pre Business Case</v>
          </cell>
          <cell r="H1794" t="str">
            <v>No Subfunction</v>
          </cell>
          <cell r="I1794" t="str">
            <v>No Function</v>
          </cell>
          <cell r="J1794" t="str">
            <v>No Driver</v>
          </cell>
          <cell r="K1794" t="str">
            <v>SRV_ED</v>
          </cell>
          <cell r="L1794" t="str">
            <v>JUR_WA</v>
          </cell>
          <cell r="M1794" t="str">
            <v>Elec Distribution 360-373</v>
          </cell>
          <cell r="N1794" t="str">
            <v>True</v>
          </cell>
          <cell r="O1794" t="str">
            <v>Inactive</v>
          </cell>
          <cell r="P1794" t="str">
            <v>ORG_F08</v>
          </cell>
        </row>
        <row r="1795">
          <cell r="A1795" t="str">
            <v>BI_PS404</v>
          </cell>
          <cell r="B1795" t="str">
            <v>PS404</v>
          </cell>
          <cell r="C1795" t="str">
            <v>BI_PS404 - Deary Sub - Replace Fdr 651 Recloser</v>
          </cell>
          <cell r="D1795" t="str">
            <v>ER_2278</v>
          </cell>
          <cell r="E1795" t="str">
            <v>2278</v>
          </cell>
          <cell r="F1795" t="str">
            <v>ER_2278 - Distribution Device Management Program</v>
          </cell>
          <cell r="G1795" t="str">
            <v>Substation - Station Rebuilds Program</v>
          </cell>
          <cell r="H1795" t="str">
            <v>T&amp;D Engineering</v>
          </cell>
          <cell r="I1795" t="str">
            <v>T&amp;D</v>
          </cell>
          <cell r="J1795" t="str">
            <v>Asset Condition</v>
          </cell>
          <cell r="K1795" t="str">
            <v>SRV_ED</v>
          </cell>
          <cell r="L1795" t="str">
            <v>JUR_AN</v>
          </cell>
          <cell r="M1795" t="str">
            <v>Elec Distribution 360-373</v>
          </cell>
          <cell r="N1795" t="str">
            <v>True</v>
          </cell>
          <cell r="O1795" t="str">
            <v>Inactive</v>
          </cell>
          <cell r="P1795" t="str">
            <v>ORG_F08</v>
          </cell>
        </row>
        <row r="1796">
          <cell r="A1796" t="str">
            <v>BI_PS500</v>
          </cell>
          <cell r="B1796" t="str">
            <v>PS500</v>
          </cell>
          <cell r="C1796" t="str">
            <v>BI_PS500 - NE Pullman 115 sub - const</v>
          </cell>
          <cell r="D1796" t="str">
            <v>ER_2264</v>
          </cell>
          <cell r="E1796" t="str">
            <v>2264</v>
          </cell>
          <cell r="F1796" t="str">
            <v>ER_2264 - Terre View 115-Sub Construct (WSU)</v>
          </cell>
          <cell r="G1796" t="str">
            <v>Regular Capital - Pre Business Case</v>
          </cell>
          <cell r="H1796" t="str">
            <v>No Subfunction</v>
          </cell>
          <cell r="I1796" t="str">
            <v>No Function</v>
          </cell>
          <cell r="J1796" t="str">
            <v>No Driver</v>
          </cell>
          <cell r="K1796" t="str">
            <v>SRV_ED</v>
          </cell>
          <cell r="L1796" t="str">
            <v>JUR_WA</v>
          </cell>
          <cell r="M1796" t="str">
            <v>Elec Distribution 360-373</v>
          </cell>
          <cell r="N1796" t="str">
            <v>True</v>
          </cell>
          <cell r="O1796" t="str">
            <v>Inactive</v>
          </cell>
          <cell r="P1796" t="str">
            <v>ORG_F08</v>
          </cell>
        </row>
        <row r="1797">
          <cell r="A1797" t="str">
            <v>BI_PS501</v>
          </cell>
          <cell r="B1797" t="str">
            <v>PS501</v>
          </cell>
          <cell r="C1797" t="str">
            <v>BI_PS501 - Moscow 230 upgr relays</v>
          </cell>
          <cell r="D1797" t="str">
            <v>ER_2105</v>
          </cell>
          <cell r="E1797" t="str">
            <v>2105</v>
          </cell>
          <cell r="F1797" t="str">
            <v>ER_2105 - Benewah-Shawnee 230 kV Construction</v>
          </cell>
          <cell r="G1797" t="str">
            <v>Regular Capital - Pre Business Case</v>
          </cell>
          <cell r="H1797" t="str">
            <v>No Subfunction</v>
          </cell>
          <cell r="I1797" t="str">
            <v>No Function</v>
          </cell>
          <cell r="J1797" t="str">
            <v>No Driver</v>
          </cell>
          <cell r="K1797" t="str">
            <v>SRV_ED</v>
          </cell>
          <cell r="L1797" t="str">
            <v>JUR_AN</v>
          </cell>
          <cell r="M1797" t="str">
            <v>Elec Transmission 350-359</v>
          </cell>
          <cell r="N1797" t="str">
            <v>True</v>
          </cell>
          <cell r="O1797" t="str">
            <v>Inactive</v>
          </cell>
          <cell r="P1797" t="str">
            <v>ORG_F08</v>
          </cell>
        </row>
        <row r="1798">
          <cell r="A1798" t="str">
            <v>BI_PS502</v>
          </cell>
          <cell r="B1798" t="str">
            <v>PS502</v>
          </cell>
          <cell r="C1798" t="str">
            <v>BI_PS502 - Shawnee 230 add Benewah ln pos</v>
          </cell>
          <cell r="D1798" t="str">
            <v>ER_2105</v>
          </cell>
          <cell r="E1798" t="str">
            <v>2105</v>
          </cell>
          <cell r="F1798" t="str">
            <v>ER_2105 - Benewah-Shawnee 230 kV Construction</v>
          </cell>
          <cell r="G1798" t="str">
            <v>Regular Capital - Pre Business Case</v>
          </cell>
          <cell r="H1798" t="str">
            <v>No Subfunction</v>
          </cell>
          <cell r="I1798" t="str">
            <v>No Function</v>
          </cell>
          <cell r="J1798" t="str">
            <v>No Driver</v>
          </cell>
          <cell r="K1798" t="str">
            <v>SRV_ED</v>
          </cell>
          <cell r="L1798" t="str">
            <v>JUR_AN</v>
          </cell>
          <cell r="M1798" t="str">
            <v>Elec Transmission 350-359</v>
          </cell>
          <cell r="N1798" t="str">
            <v>True</v>
          </cell>
          <cell r="O1798" t="str">
            <v>Inactive</v>
          </cell>
          <cell r="P1798" t="str">
            <v>ORG_F08</v>
          </cell>
        </row>
        <row r="1799">
          <cell r="A1799" t="str">
            <v>BI_PS503</v>
          </cell>
          <cell r="B1799" t="str">
            <v>PS503</v>
          </cell>
          <cell r="C1799" t="str">
            <v>BI_PS503 - Moscow City 115 Sub - Inc Cap Xfmr #1</v>
          </cell>
          <cell r="D1799" t="str">
            <v>ER_2323</v>
          </cell>
          <cell r="E1799" t="str">
            <v>2323</v>
          </cell>
          <cell r="F1799" t="str">
            <v>ER_2323 - Moscow City Sub - Increase XFMR #1 Capacity</v>
          </cell>
          <cell r="G1799" t="str">
            <v>Regular Capital - Pre Business Case</v>
          </cell>
          <cell r="H1799" t="str">
            <v>No Subfunction</v>
          </cell>
          <cell r="I1799" t="str">
            <v>No Function</v>
          </cell>
          <cell r="J1799" t="str">
            <v>No Driver</v>
          </cell>
          <cell r="K1799" t="str">
            <v>SRV_ED</v>
          </cell>
          <cell r="L1799" t="str">
            <v>JUR_ID</v>
          </cell>
          <cell r="M1799" t="str">
            <v>Elec Distribution 360-373</v>
          </cell>
          <cell r="N1799" t="str">
            <v>True</v>
          </cell>
          <cell r="O1799" t="str">
            <v>Inactive</v>
          </cell>
          <cell r="P1799" t="str">
            <v>ORG_F08</v>
          </cell>
        </row>
        <row r="1800">
          <cell r="A1800" t="str">
            <v>BI_PS504</v>
          </cell>
          <cell r="B1800" t="str">
            <v>PS504</v>
          </cell>
          <cell r="C1800" t="str">
            <v>BI_PS504 - Moscow City 115 Sub - Replace 13kV Bus Tie</v>
          </cell>
          <cell r="D1800" t="str">
            <v>ER_2340</v>
          </cell>
          <cell r="E1800" t="str">
            <v>2340</v>
          </cell>
          <cell r="F1800" t="str">
            <v>ER_2340 - Moscow City 115 Sub - Replace 13kV Bus Tie</v>
          </cell>
          <cell r="G1800" t="str">
            <v>Regular Capital - Pre Business Case</v>
          </cell>
          <cell r="H1800" t="str">
            <v>No Subfunction</v>
          </cell>
          <cell r="I1800" t="str">
            <v>No Function</v>
          </cell>
          <cell r="J1800" t="str">
            <v>No Driver</v>
          </cell>
          <cell r="K1800" t="str">
            <v>SRV_ED</v>
          </cell>
          <cell r="L1800" t="str">
            <v>JUR_ID</v>
          </cell>
          <cell r="M1800" t="str">
            <v>Elec Distribution 360-373</v>
          </cell>
          <cell r="N1800" t="str">
            <v>True</v>
          </cell>
          <cell r="O1800" t="str">
            <v>Inactive</v>
          </cell>
          <cell r="P1800" t="str">
            <v>ORG_F08</v>
          </cell>
        </row>
        <row r="1801">
          <cell r="A1801" t="str">
            <v>BI_PS505</v>
          </cell>
          <cell r="B1801" t="str">
            <v>PS505</v>
          </cell>
          <cell r="C1801" t="str">
            <v>BI_PS505 - Benewah 230 - Replace Auto</v>
          </cell>
          <cell r="D1801" t="str">
            <v>ER_2357</v>
          </cell>
          <cell r="E1801" t="str">
            <v>2357</v>
          </cell>
          <cell r="F1801" t="str">
            <v>ER_2357 - Benewah 230-Replace Auto</v>
          </cell>
          <cell r="G1801" t="str">
            <v>Regular Capital - Pre Business Case</v>
          </cell>
          <cell r="H1801" t="str">
            <v>No Subfunction</v>
          </cell>
          <cell r="I1801" t="str">
            <v>No Function</v>
          </cell>
          <cell r="J1801" t="str">
            <v>No Driver</v>
          </cell>
          <cell r="K1801" t="str">
            <v>SRV_ED</v>
          </cell>
          <cell r="L1801" t="str">
            <v>JUR_ID</v>
          </cell>
          <cell r="M1801" t="str">
            <v>Elec Transmission 350-359</v>
          </cell>
          <cell r="N1801" t="str">
            <v>True</v>
          </cell>
          <cell r="O1801" t="str">
            <v>Inactive</v>
          </cell>
          <cell r="P1801" t="str">
            <v>ORG_F08</v>
          </cell>
        </row>
        <row r="1802">
          <cell r="A1802" t="str">
            <v>BI_PS510</v>
          </cell>
          <cell r="B1802" t="str">
            <v>PS510</v>
          </cell>
          <cell r="C1802" t="str">
            <v>BI_PS510 - Latah Jct 115 Sub</v>
          </cell>
          <cell r="D1802" t="str">
            <v>ER_2368</v>
          </cell>
          <cell r="E1802" t="str">
            <v>2368</v>
          </cell>
          <cell r="F1802" t="str">
            <v>ER_2368 - Latah Jct 115 Sub</v>
          </cell>
          <cell r="G1802" t="str">
            <v>Regular Capital - Pre Business Case</v>
          </cell>
          <cell r="H1802" t="str">
            <v>No Subfunction</v>
          </cell>
          <cell r="I1802" t="str">
            <v>No Function</v>
          </cell>
          <cell r="J1802" t="str">
            <v>No Driver</v>
          </cell>
          <cell r="K1802" t="str">
            <v>SRV_ED</v>
          </cell>
          <cell r="L1802" t="str">
            <v>JUR_WA</v>
          </cell>
          <cell r="M1802" t="str">
            <v>Elec Distribution 360-373</v>
          </cell>
          <cell r="N1802" t="str">
            <v>True</v>
          </cell>
          <cell r="O1802" t="str">
            <v>Inactive</v>
          </cell>
          <cell r="P1802" t="str">
            <v>ORG_F08</v>
          </cell>
        </row>
        <row r="1803">
          <cell r="A1803" t="str">
            <v>BI_PS623</v>
          </cell>
          <cell r="B1803" t="str">
            <v>PS623</v>
          </cell>
          <cell r="C1803" t="str">
            <v>BI_PS623 - Rockford 115Sub-Install SOO Control MOAS</v>
          </cell>
          <cell r="D1803" t="str">
            <v>ER_2392</v>
          </cell>
          <cell r="E1803" t="str">
            <v>2392</v>
          </cell>
          <cell r="F1803" t="str">
            <v>ER_2392 - Latah Jct 115 Sub-Add 115 PCBs (KEC)</v>
          </cell>
          <cell r="G1803" t="str">
            <v>Regular Capital - Pre Business Case</v>
          </cell>
          <cell r="H1803" t="str">
            <v>No Subfunction</v>
          </cell>
          <cell r="I1803" t="str">
            <v>No Function</v>
          </cell>
          <cell r="J1803" t="str">
            <v>No Driver</v>
          </cell>
          <cell r="K1803" t="str">
            <v>SRV_ED</v>
          </cell>
          <cell r="L1803" t="str">
            <v>JUR_WA</v>
          </cell>
          <cell r="M1803" t="str">
            <v>Elec Transmission 350-359</v>
          </cell>
          <cell r="N1803" t="str">
            <v>True</v>
          </cell>
          <cell r="O1803" t="str">
            <v>Inactive</v>
          </cell>
          <cell r="P1803" t="str">
            <v>ORG_F08</v>
          </cell>
        </row>
        <row r="1804">
          <cell r="A1804" t="str">
            <v>BI_PS624</v>
          </cell>
          <cell r="B1804" t="str">
            <v>PS624</v>
          </cell>
          <cell r="C1804" t="str">
            <v>BI_PS624 - Latah Jct 115 Sub-Add 115 PCBs (KEC)</v>
          </cell>
          <cell r="D1804" t="str">
            <v>ER_2392</v>
          </cell>
          <cell r="E1804" t="str">
            <v>2392</v>
          </cell>
          <cell r="F1804" t="str">
            <v>ER_2392 - Latah Jct 115 Sub-Add 115 PCBs (KEC)</v>
          </cell>
          <cell r="G1804" t="str">
            <v>Regular Capital - Pre Business Case</v>
          </cell>
          <cell r="H1804" t="str">
            <v>No Subfunction</v>
          </cell>
          <cell r="I1804" t="str">
            <v>No Function</v>
          </cell>
          <cell r="J1804" t="str">
            <v>No Driver</v>
          </cell>
          <cell r="K1804" t="str">
            <v>SRV_ED</v>
          </cell>
          <cell r="L1804" t="str">
            <v>JUR_WA</v>
          </cell>
          <cell r="M1804" t="str">
            <v>Elec Transmission 350-359</v>
          </cell>
          <cell r="N1804" t="str">
            <v>True</v>
          </cell>
          <cell r="O1804" t="str">
            <v>Inactive</v>
          </cell>
          <cell r="P1804" t="str">
            <v>ORG_F08</v>
          </cell>
        </row>
        <row r="1805">
          <cell r="A1805" t="str">
            <v>BI_PS632</v>
          </cell>
          <cell r="B1805" t="str">
            <v>PS632</v>
          </cell>
          <cell r="C1805" t="str">
            <v>BI_PS632 - Shawnee 230kV Sub-Add Benewah Ln Pos</v>
          </cell>
          <cell r="D1805" t="str">
            <v>ER_2105</v>
          </cell>
          <cell r="E1805" t="str">
            <v>2105</v>
          </cell>
          <cell r="F1805" t="str">
            <v>ER_2105 - Benewah-Shawnee 230 kV Construction</v>
          </cell>
          <cell r="G1805" t="str">
            <v>Regular Capital - Pre Business Case</v>
          </cell>
          <cell r="H1805" t="str">
            <v>No Subfunction</v>
          </cell>
          <cell r="I1805" t="str">
            <v>No Function</v>
          </cell>
          <cell r="J1805" t="str">
            <v>No Driver</v>
          </cell>
          <cell r="K1805" t="str">
            <v>SRV_ED</v>
          </cell>
          <cell r="L1805" t="str">
            <v>JUR_AN</v>
          </cell>
          <cell r="M1805" t="str">
            <v>Elec Transmission 350-359</v>
          </cell>
          <cell r="N1805" t="str">
            <v>True</v>
          </cell>
          <cell r="O1805" t="str">
            <v>Inactive</v>
          </cell>
          <cell r="P1805" t="str">
            <v>ORG_F08</v>
          </cell>
        </row>
        <row r="1806">
          <cell r="A1806" t="str">
            <v>BI_PS637</v>
          </cell>
          <cell r="B1806" t="str">
            <v>PS637</v>
          </cell>
          <cell r="C1806" t="str">
            <v>BI_PS637 - Pullman 115kV Sub-Increase Capacity</v>
          </cell>
          <cell r="D1806" t="str">
            <v>ER_2442</v>
          </cell>
          <cell r="E1806" t="str">
            <v>2442</v>
          </cell>
          <cell r="F1806" t="str">
            <v>ER_2442 - Pullman 115kV Sub-Increase Capacity</v>
          </cell>
          <cell r="G1806" t="str">
            <v>Regular Capital - Pre Business Case</v>
          </cell>
          <cell r="H1806" t="str">
            <v>No Subfunction</v>
          </cell>
          <cell r="I1806" t="str">
            <v>No Function</v>
          </cell>
          <cell r="J1806" t="str">
            <v>No Driver</v>
          </cell>
          <cell r="K1806" t="str">
            <v>SRV_ED</v>
          </cell>
          <cell r="L1806" t="str">
            <v>JUR_WA</v>
          </cell>
          <cell r="M1806" t="str">
            <v>Elec Transmission 350-359</v>
          </cell>
          <cell r="N1806" t="str">
            <v>True</v>
          </cell>
          <cell r="O1806" t="str">
            <v>Inactive</v>
          </cell>
          <cell r="P1806" t="str">
            <v>ORG_M08</v>
          </cell>
        </row>
        <row r="1807">
          <cell r="A1807" t="str">
            <v>BI_PS638</v>
          </cell>
          <cell r="B1807" t="str">
            <v>PS638</v>
          </cell>
          <cell r="C1807" t="str">
            <v>BI_PS638 - Latah Jct Sub-Property</v>
          </cell>
          <cell r="D1807" t="str">
            <v>ER_2392</v>
          </cell>
          <cell r="E1807" t="str">
            <v>2392</v>
          </cell>
          <cell r="F1807" t="str">
            <v>ER_2392 - Latah Jct 115 Sub-Add 115 PCBs (KEC)</v>
          </cell>
          <cell r="G1807" t="str">
            <v>Regular Capital - Pre Business Case</v>
          </cell>
          <cell r="H1807" t="str">
            <v>No Subfunction</v>
          </cell>
          <cell r="I1807" t="str">
            <v>No Function</v>
          </cell>
          <cell r="J1807" t="str">
            <v>No Driver</v>
          </cell>
          <cell r="K1807" t="str">
            <v>SRV_ED</v>
          </cell>
          <cell r="L1807" t="str">
            <v>JUR_WA</v>
          </cell>
          <cell r="M1807" t="str">
            <v>Elec Transmission 350-359</v>
          </cell>
          <cell r="N1807" t="str">
            <v>False</v>
          </cell>
          <cell r="O1807" t="str">
            <v>Inactive</v>
          </cell>
          <cell r="P1807" t="str">
            <v>ORG_M08</v>
          </cell>
        </row>
        <row r="1808">
          <cell r="A1808" t="str">
            <v>BI_PS648</v>
          </cell>
          <cell r="B1808" t="str">
            <v>PS648</v>
          </cell>
          <cell r="C1808" t="str">
            <v>BI_PS648 - Rockford 24kV Sub-Convert to 13kV Sub</v>
          </cell>
          <cell r="D1808" t="str">
            <v>ER_2427</v>
          </cell>
          <cell r="E1808" t="str">
            <v>2427</v>
          </cell>
          <cell r="F1808" t="str">
            <v>ER_2427 - Rockford 24kV Sub-Convert to 13kV Sub</v>
          </cell>
          <cell r="G1808" t="str">
            <v>Regular Capital - Pre Business Case</v>
          </cell>
          <cell r="H1808" t="str">
            <v>No Subfunction</v>
          </cell>
          <cell r="I1808" t="str">
            <v>No Function</v>
          </cell>
          <cell r="J1808" t="str">
            <v>No Driver</v>
          </cell>
          <cell r="K1808" t="str">
            <v>SRV_ED</v>
          </cell>
          <cell r="L1808" t="str">
            <v>JUR_WA</v>
          </cell>
          <cell r="M1808" t="str">
            <v>Elec Distribution 360-373</v>
          </cell>
          <cell r="N1808" t="str">
            <v>True</v>
          </cell>
          <cell r="O1808" t="str">
            <v>Inactive</v>
          </cell>
          <cell r="P1808" t="str">
            <v>ORG_M08</v>
          </cell>
        </row>
        <row r="1809">
          <cell r="A1809" t="str">
            <v>BI_PS700</v>
          </cell>
          <cell r="B1809" t="str">
            <v>PS700</v>
          </cell>
          <cell r="C1809" t="str">
            <v>BI_PS700 - Potlatch Sub 115/13V Transformer Replacement</v>
          </cell>
          <cell r="D1809" t="str">
            <v>ER_2204</v>
          </cell>
          <cell r="E1809" t="str">
            <v>2204</v>
          </cell>
          <cell r="F1809" t="str">
            <v>ER_2204 - Substation Rebuilds</v>
          </cell>
          <cell r="G1809" t="str">
            <v>Substation - Station Rebuilds Program</v>
          </cell>
          <cell r="H1809" t="str">
            <v>T&amp;D Engineering</v>
          </cell>
          <cell r="I1809" t="str">
            <v>T&amp;D</v>
          </cell>
          <cell r="J1809" t="str">
            <v>Asset Condition</v>
          </cell>
          <cell r="K1809" t="str">
            <v>SRV_ED</v>
          </cell>
          <cell r="L1809" t="str">
            <v>JUR_AN</v>
          </cell>
          <cell r="M1809" t="str">
            <v>Elec Distribution 360-373</v>
          </cell>
          <cell r="N1809" t="str">
            <v>True</v>
          </cell>
          <cell r="O1809" t="str">
            <v>Active</v>
          </cell>
          <cell r="P1809" t="str">
            <v>ORG_M08</v>
          </cell>
        </row>
        <row r="1810">
          <cell r="A1810" t="str">
            <v>BI_PS701</v>
          </cell>
          <cell r="B1810" t="str">
            <v>PS701</v>
          </cell>
          <cell r="C1810" t="str">
            <v>BI_PS701 - Bovil Sub and Tx 115/24kV Proj: Sub Construction</v>
          </cell>
          <cell r="D1810" t="str">
            <v>ER_2274</v>
          </cell>
          <cell r="E1810" t="str">
            <v>2274</v>
          </cell>
          <cell r="F1810" t="str">
            <v>ER_2274 - New Substations</v>
          </cell>
          <cell r="G1810" t="str">
            <v>Substation - New Distribution Station Capacity Program</v>
          </cell>
          <cell r="H1810" t="str">
            <v>T&amp;D Engineering</v>
          </cell>
          <cell r="I1810" t="str">
            <v>T&amp;D</v>
          </cell>
          <cell r="J1810" t="str">
            <v>Performance &amp; Capacity</v>
          </cell>
          <cell r="K1810" t="str">
            <v>SRV_ED</v>
          </cell>
          <cell r="L1810" t="str">
            <v>JUR_AN</v>
          </cell>
          <cell r="M1810" t="str">
            <v>Elec Transmission 350-359</v>
          </cell>
          <cell r="N1810" t="str">
            <v>True</v>
          </cell>
          <cell r="O1810" t="str">
            <v>Active</v>
          </cell>
          <cell r="P1810" t="str">
            <v>ORG_M08</v>
          </cell>
        </row>
        <row r="1811">
          <cell r="A1811" t="str">
            <v>BI_PS726</v>
          </cell>
          <cell r="B1811" t="str">
            <v>PS726</v>
          </cell>
          <cell r="C1811" t="str">
            <v>BI_PS726 - St John-Replace and Add Recloser</v>
          </cell>
          <cell r="D1811" t="str">
            <v>ER_2429</v>
          </cell>
          <cell r="E1811" t="str">
            <v>2429</v>
          </cell>
          <cell r="F1811" t="str">
            <v>ER_2429 - St John-Replace and Add Recloser</v>
          </cell>
          <cell r="G1811" t="str">
            <v>Regular Capital - Pre Business Case</v>
          </cell>
          <cell r="H1811" t="str">
            <v>No Subfunction</v>
          </cell>
          <cell r="I1811" t="str">
            <v>No Function</v>
          </cell>
          <cell r="J1811" t="str">
            <v>No Driver</v>
          </cell>
          <cell r="K1811" t="str">
            <v>SRV_ED</v>
          </cell>
          <cell r="L1811" t="str">
            <v>JUR_WA</v>
          </cell>
          <cell r="M1811" t="str">
            <v>Elec Distribution 360-373</v>
          </cell>
          <cell r="N1811" t="str">
            <v>True</v>
          </cell>
          <cell r="O1811" t="str">
            <v>Inactive</v>
          </cell>
          <cell r="P1811" t="str">
            <v>ORG_M08</v>
          </cell>
        </row>
        <row r="1812">
          <cell r="A1812" t="str">
            <v>BI_PS800</v>
          </cell>
          <cell r="B1812" t="str">
            <v>PS800</v>
          </cell>
          <cell r="C1812" t="str">
            <v>BI_PS800 - Tamarack 115 kV Sub - New Construction</v>
          </cell>
          <cell r="D1812" t="str">
            <v>ER_2274</v>
          </cell>
          <cell r="E1812" t="str">
            <v>2274</v>
          </cell>
          <cell r="F1812" t="str">
            <v>ER_2274 - New Substations</v>
          </cell>
          <cell r="G1812" t="str">
            <v>Substation - New Distribution Station Capacity Program</v>
          </cell>
          <cell r="H1812" t="str">
            <v>T&amp;D Engineering</v>
          </cell>
          <cell r="I1812" t="str">
            <v>T&amp;D</v>
          </cell>
          <cell r="J1812" t="str">
            <v>Performance &amp; Capacity</v>
          </cell>
          <cell r="K1812" t="str">
            <v>SRV_ED</v>
          </cell>
          <cell r="L1812" t="str">
            <v>JUR_ID</v>
          </cell>
          <cell r="M1812" t="str">
            <v>Elec Transmission 350-359</v>
          </cell>
          <cell r="N1812" t="str">
            <v>True</v>
          </cell>
          <cell r="O1812" t="str">
            <v>Active</v>
          </cell>
          <cell r="P1812" t="str">
            <v>ORG_M08</v>
          </cell>
        </row>
        <row r="1813">
          <cell r="A1813" t="str">
            <v>BI_PS801</v>
          </cell>
          <cell r="B1813" t="str">
            <v>PS801</v>
          </cell>
          <cell r="C1813" t="str">
            <v>BI_PS801 - Moscow 230 Feeder 621 SCADA Install</v>
          </cell>
          <cell r="D1813" t="str">
            <v>ER_2450</v>
          </cell>
          <cell r="E1813" t="str">
            <v>2450</v>
          </cell>
          <cell r="F1813" t="str">
            <v>ER_2450 - Moscow 230 Feeder 621 SCADA Install</v>
          </cell>
          <cell r="G1813" t="str">
            <v>Regular Capital - Pre Business Case</v>
          </cell>
          <cell r="H1813" t="str">
            <v>No Subfunction</v>
          </cell>
          <cell r="I1813" t="str">
            <v>No Function</v>
          </cell>
          <cell r="J1813" t="str">
            <v>No Driver</v>
          </cell>
          <cell r="K1813" t="str">
            <v>SRV_ED</v>
          </cell>
          <cell r="L1813" t="str">
            <v>JUR_ID</v>
          </cell>
          <cell r="M1813" t="str">
            <v>Elec Transmission 350-359</v>
          </cell>
          <cell r="N1813" t="str">
            <v>True</v>
          </cell>
          <cell r="O1813" t="str">
            <v>Inactive</v>
          </cell>
          <cell r="P1813" t="str">
            <v>ORG_M08</v>
          </cell>
        </row>
        <row r="1814">
          <cell r="A1814" t="str">
            <v>BI_PS900</v>
          </cell>
          <cell r="B1814" t="str">
            <v>PS900</v>
          </cell>
          <cell r="C1814" t="str">
            <v>BI_PS900 - Center Street Substation - New (Substation)</v>
          </cell>
          <cell r="D1814" t="str">
            <v>ER_2274</v>
          </cell>
          <cell r="E1814" t="str">
            <v>2274</v>
          </cell>
          <cell r="F1814" t="str">
            <v>ER_2274 - New Substations</v>
          </cell>
          <cell r="G1814" t="str">
            <v>Substation - New Distribution Station Capacity Program</v>
          </cell>
          <cell r="H1814" t="str">
            <v>T&amp;D Engineering</v>
          </cell>
          <cell r="I1814" t="str">
            <v>T&amp;D</v>
          </cell>
          <cell r="J1814" t="str">
            <v>Performance &amp; Capacity</v>
          </cell>
          <cell r="K1814" t="str">
            <v>SRV_ED</v>
          </cell>
          <cell r="L1814" t="str">
            <v>JUR_AN</v>
          </cell>
          <cell r="M1814" t="str">
            <v>Elec Transmission 350-359</v>
          </cell>
          <cell r="N1814" t="str">
            <v>True</v>
          </cell>
          <cell r="O1814" t="str">
            <v>Active</v>
          </cell>
          <cell r="P1814" t="str">
            <v>ORG_M08</v>
          </cell>
        </row>
        <row r="1815">
          <cell r="A1815" t="str">
            <v>BI_PS901</v>
          </cell>
          <cell r="B1815" t="str">
            <v>PS901</v>
          </cell>
          <cell r="C1815" t="str">
            <v>BI_PS901 - Moscow-Pullman State Line Sub - New (Sub)</v>
          </cell>
          <cell r="D1815" t="str">
            <v>ER_2274</v>
          </cell>
          <cell r="E1815" t="str">
            <v>2274</v>
          </cell>
          <cell r="F1815" t="str">
            <v>ER_2274 - New Substations</v>
          </cell>
          <cell r="G1815" t="str">
            <v>Substation - New Distribution Station Capacity Program</v>
          </cell>
          <cell r="H1815" t="str">
            <v>T&amp;D Engineering</v>
          </cell>
          <cell r="I1815" t="str">
            <v>T&amp;D</v>
          </cell>
          <cell r="J1815" t="str">
            <v>Performance &amp; Capacity</v>
          </cell>
          <cell r="K1815" t="str">
            <v>SRV_ED</v>
          </cell>
          <cell r="L1815" t="str">
            <v>JUR_AN</v>
          </cell>
          <cell r="M1815" t="str">
            <v>Elec Transmission 350-359</v>
          </cell>
          <cell r="N1815" t="str">
            <v>True</v>
          </cell>
          <cell r="O1815" t="str">
            <v>Active</v>
          </cell>
          <cell r="P1815" t="str">
            <v>ORG_M08</v>
          </cell>
        </row>
        <row r="1816">
          <cell r="A1816" t="str">
            <v>BI_PS903</v>
          </cell>
          <cell r="B1816" t="str">
            <v>PS903</v>
          </cell>
          <cell r="C1816" t="str">
            <v>BI_PS903 - Moscow City 115/13V Substation Rebuild and SCADA</v>
          </cell>
          <cell r="D1816" t="str">
            <v>ER_2204</v>
          </cell>
          <cell r="E1816" t="str">
            <v>2204</v>
          </cell>
          <cell r="F1816" t="str">
            <v>ER_2204 - Substation Rebuilds</v>
          </cell>
          <cell r="G1816" t="str">
            <v>Substation - Station Rebuilds Program</v>
          </cell>
          <cell r="H1816" t="str">
            <v>T&amp;D Engineering</v>
          </cell>
          <cell r="I1816" t="str">
            <v>T&amp;D</v>
          </cell>
          <cell r="J1816" t="str">
            <v>Asset Condition</v>
          </cell>
          <cell r="K1816" t="str">
            <v>SRV_ED</v>
          </cell>
          <cell r="L1816" t="str">
            <v>JUR_AN</v>
          </cell>
          <cell r="M1816" t="str">
            <v>Elec Distribution 360-373</v>
          </cell>
          <cell r="N1816" t="str">
            <v>True</v>
          </cell>
          <cell r="O1816" t="str">
            <v>Active</v>
          </cell>
          <cell r="P1816" t="str">
            <v>ORG_M08</v>
          </cell>
        </row>
        <row r="1817">
          <cell r="A1817" t="str">
            <v>BI_PT001</v>
          </cell>
          <cell r="B1817" t="str">
            <v>PT001</v>
          </cell>
          <cell r="C1817" t="str">
            <v>BI_PT001 - Const New Line</v>
          </cell>
          <cell r="D1817" t="str">
            <v>ER_2105</v>
          </cell>
          <cell r="E1817" t="str">
            <v>2105</v>
          </cell>
          <cell r="F1817" t="str">
            <v>ER_2105 - Benewah-Shawnee 230 kV Construction</v>
          </cell>
          <cell r="G1817" t="str">
            <v>Regular Capital - Pre Business Case</v>
          </cell>
          <cell r="H1817" t="str">
            <v>No Subfunction</v>
          </cell>
          <cell r="I1817" t="str">
            <v>No Function</v>
          </cell>
          <cell r="J1817" t="str">
            <v>No Driver</v>
          </cell>
          <cell r="K1817" t="str">
            <v>SRV_ED</v>
          </cell>
          <cell r="L1817" t="str">
            <v>JUR_AN</v>
          </cell>
          <cell r="M1817" t="str">
            <v>Elec Transmission 350-359</v>
          </cell>
          <cell r="N1817" t="str">
            <v>True</v>
          </cell>
          <cell r="O1817" t="str">
            <v>Inactive</v>
          </cell>
          <cell r="P1817" t="str">
            <v>ORG_L08</v>
          </cell>
        </row>
        <row r="1818">
          <cell r="A1818" t="str">
            <v>BI_PT002</v>
          </cell>
          <cell r="B1818" t="str">
            <v>PT002</v>
          </cell>
          <cell r="C1818" t="str">
            <v>BI_PT002 - Moscow 230 Sub Rebuild: Transmission Integration</v>
          </cell>
          <cell r="D1818" t="str">
            <v>ER_2484</v>
          </cell>
          <cell r="E1818" t="str">
            <v>2484</v>
          </cell>
          <cell r="F1818" t="str">
            <v>ER_2484 - Moscow 230 kV Sub-Rebuild 230 kV Yard</v>
          </cell>
          <cell r="G1818" t="str">
            <v>Moscow 230 Sustation Rebuild</v>
          </cell>
          <cell r="H1818" t="str">
            <v>T&amp;D Engineering</v>
          </cell>
          <cell r="I1818" t="str">
            <v>T&amp;D</v>
          </cell>
          <cell r="J1818" t="str">
            <v>No Driver</v>
          </cell>
          <cell r="K1818" t="str">
            <v>SRV_ED</v>
          </cell>
          <cell r="L1818" t="str">
            <v>JUR_AN</v>
          </cell>
          <cell r="M1818" t="str">
            <v>Elec Transmission 350-359</v>
          </cell>
          <cell r="N1818" t="str">
            <v>True</v>
          </cell>
          <cell r="O1818" t="str">
            <v>Inactive</v>
          </cell>
          <cell r="P1818" t="str">
            <v>ORG_L08</v>
          </cell>
        </row>
        <row r="1819">
          <cell r="A1819" t="str">
            <v>BI_PT003</v>
          </cell>
          <cell r="B1819" t="str">
            <v>PT003</v>
          </cell>
          <cell r="C1819" t="str">
            <v>BI_PT003 - SGDP-Smart Grid Demo Project TX Make Ready Const</v>
          </cell>
          <cell r="D1819" t="str">
            <v>ER_2530</v>
          </cell>
          <cell r="E1819" t="str">
            <v>2530</v>
          </cell>
          <cell r="F1819" t="str">
            <v>ER_2530 - SGDP-Pullman Smart Grid Demonstration Project</v>
          </cell>
          <cell r="G1819" t="str">
            <v>Smart Grid Demonstration Project</v>
          </cell>
          <cell r="H1819" t="str">
            <v>T&amp;D Engineering</v>
          </cell>
          <cell r="I1819" t="str">
            <v>T&amp;D</v>
          </cell>
          <cell r="J1819" t="str">
            <v>No Driver</v>
          </cell>
          <cell r="K1819" t="str">
            <v>SRV_ED</v>
          </cell>
          <cell r="L1819" t="str">
            <v>JUR_WA</v>
          </cell>
          <cell r="M1819" t="str">
            <v>Elec Distribution 360-373</v>
          </cell>
          <cell r="N1819" t="str">
            <v>False</v>
          </cell>
          <cell r="O1819" t="str">
            <v>Inactive</v>
          </cell>
          <cell r="P1819" t="str">
            <v>ORG_H08</v>
          </cell>
        </row>
        <row r="1820">
          <cell r="A1820" t="str">
            <v>BI_PT004</v>
          </cell>
          <cell r="B1820" t="str">
            <v>PT004</v>
          </cell>
          <cell r="C1820" t="str">
            <v>BI_PT004 - Pullman Substation-Rebld-Transmission integration</v>
          </cell>
          <cell r="D1820" t="str">
            <v>ER_2533</v>
          </cell>
          <cell r="E1820" t="str">
            <v>2533</v>
          </cell>
          <cell r="F1820" t="str">
            <v>ER_2533 - Pullman Substation - Rebuild</v>
          </cell>
          <cell r="G1820" t="str">
            <v>Substation - Station Rebuilds Program</v>
          </cell>
          <cell r="H1820" t="str">
            <v>T&amp;D Engineering</v>
          </cell>
          <cell r="I1820" t="str">
            <v>T&amp;D</v>
          </cell>
          <cell r="J1820" t="str">
            <v>Asset Condition</v>
          </cell>
          <cell r="K1820" t="str">
            <v>SRV_ED</v>
          </cell>
          <cell r="L1820" t="str">
            <v>JUR_WA</v>
          </cell>
          <cell r="M1820" t="str">
            <v>Elec Distribution 360-373</v>
          </cell>
          <cell r="N1820" t="str">
            <v>True</v>
          </cell>
          <cell r="O1820" t="str">
            <v>Inactive</v>
          </cell>
          <cell r="P1820" t="str">
            <v>ORG_L08</v>
          </cell>
        </row>
        <row r="1821">
          <cell r="A1821" t="str">
            <v>BI_PT005</v>
          </cell>
          <cell r="B1821" t="str">
            <v>PT005</v>
          </cell>
          <cell r="C1821" t="str">
            <v>BI_PT005 - Three Forks 115 Subst New Const:Transm Integration</v>
          </cell>
          <cell r="D1821" t="str">
            <v>ER_2533</v>
          </cell>
          <cell r="E1821" t="str">
            <v>2533</v>
          </cell>
          <cell r="F1821" t="str">
            <v>ER_2533 - Pullman Substation - Rebuild</v>
          </cell>
          <cell r="G1821" t="str">
            <v>Substation - Station Rebuilds Program</v>
          </cell>
          <cell r="H1821" t="str">
            <v>T&amp;D Engineering</v>
          </cell>
          <cell r="I1821" t="str">
            <v>T&amp;D</v>
          </cell>
          <cell r="J1821" t="str">
            <v>Asset Condition</v>
          </cell>
          <cell r="K1821" t="str">
            <v>SRV_ED</v>
          </cell>
          <cell r="L1821" t="str">
            <v>JUR_WA</v>
          </cell>
          <cell r="M1821" t="str">
            <v>Elec Distribution 360-373</v>
          </cell>
          <cell r="N1821" t="str">
            <v>True</v>
          </cell>
          <cell r="O1821" t="str">
            <v>Inactive</v>
          </cell>
          <cell r="P1821" t="str">
            <v>ORG_L08</v>
          </cell>
        </row>
        <row r="1822">
          <cell r="A1822" t="str">
            <v>BI_PT006</v>
          </cell>
          <cell r="B1822" t="str">
            <v>PT006</v>
          </cell>
          <cell r="C1822" t="str">
            <v>BI_PT006 - SHN Protection System Upgrades for PRC-002 (Trans)</v>
          </cell>
          <cell r="D1822" t="str">
            <v>ER_2608</v>
          </cell>
          <cell r="E1822" t="str">
            <v>2608</v>
          </cell>
          <cell r="F1822" t="str">
            <v>ER_2608 - Protection System Upgrades for PRC-002</v>
          </cell>
          <cell r="G1822" t="str">
            <v>Protection System Upgrade for PRC-002</v>
          </cell>
          <cell r="H1822" t="str">
            <v>T&amp;D Engineering</v>
          </cell>
          <cell r="I1822" t="str">
            <v>T&amp;D</v>
          </cell>
          <cell r="J1822" t="str">
            <v>Mandatory &amp; Compliance</v>
          </cell>
          <cell r="K1822" t="str">
            <v>SRV_ED</v>
          </cell>
          <cell r="L1822" t="str">
            <v>JUR_AN</v>
          </cell>
          <cell r="M1822" t="str">
            <v>Elec Transmission 350-359</v>
          </cell>
          <cell r="N1822" t="str">
            <v>True</v>
          </cell>
          <cell r="O1822" t="str">
            <v>Active</v>
          </cell>
          <cell r="P1822" t="str">
            <v>ORG_L08</v>
          </cell>
        </row>
        <row r="1823">
          <cell r="A1823" t="str">
            <v>BI_PT007</v>
          </cell>
          <cell r="B1823" t="str">
            <v>PT007</v>
          </cell>
          <cell r="C1823" t="str">
            <v>BI_PT007 - M15-NLW 115kV Line Relocation at Thorne Creek Road</v>
          </cell>
          <cell r="D1823" t="str">
            <v>ER_2070</v>
          </cell>
          <cell r="E1823" t="str">
            <v>2070</v>
          </cell>
          <cell r="F1823" t="str">
            <v>ER_2070 - Trans/Dist/Sub Reimbursable Projects</v>
          </cell>
          <cell r="G1823" t="str">
            <v>T&amp;D Reimbursable</v>
          </cell>
          <cell r="H1823" t="str">
            <v>T&amp;D Engineering</v>
          </cell>
          <cell r="I1823" t="str">
            <v>T&amp;D</v>
          </cell>
          <cell r="J1823" t="str">
            <v>Customer Requested</v>
          </cell>
          <cell r="K1823" t="str">
            <v>SRV_ED</v>
          </cell>
          <cell r="L1823" t="str">
            <v>JUR_AN</v>
          </cell>
          <cell r="M1823" t="str">
            <v>Elec Transmission 350-359</v>
          </cell>
          <cell r="N1823" t="str">
            <v>True</v>
          </cell>
          <cell r="O1823" t="str">
            <v>Active</v>
          </cell>
          <cell r="P1823" t="str">
            <v>ORG_L08</v>
          </cell>
        </row>
        <row r="1824">
          <cell r="A1824" t="str">
            <v>BI_PT101</v>
          </cell>
          <cell r="B1824" t="str">
            <v>PT101</v>
          </cell>
          <cell r="C1824" t="str">
            <v>BI_PT101 - Thornton 230kV Switching Station Trans Integration</v>
          </cell>
          <cell r="D1824" t="str">
            <v>ER_2545</v>
          </cell>
          <cell r="E1824" t="str">
            <v>2545</v>
          </cell>
          <cell r="F1824" t="str">
            <v>ER_2545 - Thornton 230 kV Switching Station - Construct</v>
          </cell>
          <cell r="G1824" t="str">
            <v>Thornton 230 kV Switching Station</v>
          </cell>
          <cell r="H1824" t="str">
            <v>T&amp;D Engineering</v>
          </cell>
          <cell r="I1824" t="str">
            <v>T&amp;D</v>
          </cell>
          <cell r="J1824" t="str">
            <v>No Driver</v>
          </cell>
          <cell r="K1824" t="str">
            <v>SRV_ED</v>
          </cell>
          <cell r="L1824" t="str">
            <v>JUR_AN</v>
          </cell>
          <cell r="M1824" t="str">
            <v>Elec Transmission 350-359</v>
          </cell>
          <cell r="N1824" t="str">
            <v>True</v>
          </cell>
          <cell r="O1824" t="str">
            <v>Inactive</v>
          </cell>
          <cell r="P1824" t="str">
            <v>ORG_L08</v>
          </cell>
        </row>
        <row r="1825">
          <cell r="A1825" t="str">
            <v>BI_PT106</v>
          </cell>
          <cell r="B1825" t="str">
            <v>PT106</v>
          </cell>
          <cell r="C1825" t="str">
            <v>BI_PT106 - Terre View 115 Tap</v>
          </cell>
          <cell r="D1825" t="str">
            <v>ER_2264</v>
          </cell>
          <cell r="E1825" t="str">
            <v>2264</v>
          </cell>
          <cell r="F1825" t="str">
            <v>ER_2264 - Terre View 115-Sub Construct (WSU)</v>
          </cell>
          <cell r="G1825" t="str">
            <v>Regular Capital - Pre Business Case</v>
          </cell>
          <cell r="H1825" t="str">
            <v>No Subfunction</v>
          </cell>
          <cell r="I1825" t="str">
            <v>No Function</v>
          </cell>
          <cell r="J1825" t="str">
            <v>No Driver</v>
          </cell>
          <cell r="K1825" t="str">
            <v>SRV_ED</v>
          </cell>
          <cell r="L1825" t="str">
            <v>JUR_WA</v>
          </cell>
          <cell r="M1825" t="str">
            <v>Elec Distribution 360-373</v>
          </cell>
          <cell r="N1825" t="str">
            <v>True</v>
          </cell>
          <cell r="O1825" t="str">
            <v>Inactive</v>
          </cell>
          <cell r="P1825" t="str">
            <v>ORG_L08</v>
          </cell>
        </row>
        <row r="1826">
          <cell r="A1826" t="str">
            <v>BI_PT107</v>
          </cell>
          <cell r="B1826" t="str">
            <v>PT107</v>
          </cell>
          <cell r="C1826" t="str">
            <v>BI_PT107 - Moscow City to North Lewiston 115kV Rebuild Project</v>
          </cell>
          <cell r="D1826" t="str">
            <v>ER_2549</v>
          </cell>
          <cell r="E1826" t="str">
            <v>2549</v>
          </cell>
          <cell r="F1826" t="str">
            <v>ER_2549 - Moscow City to North Lewiston 115kV Rebuild Proj</v>
          </cell>
          <cell r="G1826" t="str">
            <v>Transmission - Reconductors and Rebuilds</v>
          </cell>
          <cell r="H1826" t="str">
            <v>T&amp;D Engineering</v>
          </cell>
          <cell r="I1826" t="str">
            <v>T&amp;D</v>
          </cell>
          <cell r="J1826" t="str">
            <v>No Driver</v>
          </cell>
          <cell r="K1826" t="str">
            <v>SRV_ED</v>
          </cell>
          <cell r="L1826" t="str">
            <v>JUR_AN</v>
          </cell>
          <cell r="M1826" t="str">
            <v>Elec Transmission 350-359</v>
          </cell>
          <cell r="N1826" t="str">
            <v>True</v>
          </cell>
          <cell r="O1826" t="str">
            <v>Inactive</v>
          </cell>
          <cell r="P1826" t="str">
            <v>ORG_L08</v>
          </cell>
        </row>
        <row r="1827">
          <cell r="A1827" t="str">
            <v>BI_PT108</v>
          </cell>
          <cell r="B1827" t="str">
            <v>PT108</v>
          </cell>
          <cell r="C1827" t="str">
            <v>BI_PT108 - Hatwai-Moscow 230kV Asset Condition Rebuild</v>
          </cell>
          <cell r="D1827" t="str">
            <v>ER_2629</v>
          </cell>
          <cell r="E1827" t="str">
            <v>2629</v>
          </cell>
          <cell r="F1827" t="str">
            <v>ER_2629 - Hatwai-Moscow 230kV Asset Condition Rebuild</v>
          </cell>
          <cell r="G1827" t="str">
            <v>Transmission Major Rebuild - Asset Condition</v>
          </cell>
          <cell r="H1827" t="str">
            <v>T&amp;D Engineering</v>
          </cell>
          <cell r="I1827" t="str">
            <v>T&amp;D</v>
          </cell>
          <cell r="J1827" t="str">
            <v>Asset Condition</v>
          </cell>
          <cell r="K1827" t="str">
            <v>SRV_ED</v>
          </cell>
          <cell r="L1827" t="str">
            <v>JUR_AN</v>
          </cell>
          <cell r="M1827" t="str">
            <v>Elec Transmission 350-359</v>
          </cell>
          <cell r="N1827" t="str">
            <v>True</v>
          </cell>
          <cell r="O1827" t="str">
            <v>Active</v>
          </cell>
          <cell r="P1827" t="str">
            <v>ORG_L08</v>
          </cell>
        </row>
        <row r="1828">
          <cell r="A1828" t="str">
            <v>BI_PT202</v>
          </cell>
          <cell r="B1828" t="str">
            <v>PT202</v>
          </cell>
          <cell r="C1828" t="str">
            <v>BI_PT202 - N Lewiston-Shawnee 230Kv-Add Corona Ring-17/6</v>
          </cell>
          <cell r="D1828" t="str">
            <v>ER_2057</v>
          </cell>
          <cell r="E1828" t="str">
            <v>2057</v>
          </cell>
          <cell r="F1828" t="str">
            <v>ER_2057 - Transmission Minor Rebuild</v>
          </cell>
          <cell r="G1828" t="str">
            <v>Transmission - Minor Rebuild</v>
          </cell>
          <cell r="H1828" t="str">
            <v>T&amp;D Engineering</v>
          </cell>
          <cell r="I1828" t="str">
            <v>T&amp;D</v>
          </cell>
          <cell r="J1828" t="str">
            <v>Asset Condition</v>
          </cell>
          <cell r="K1828" t="str">
            <v>SRV_ED</v>
          </cell>
          <cell r="L1828" t="str">
            <v>JUR_AN</v>
          </cell>
          <cell r="M1828" t="str">
            <v>Elec Transmission 350-359</v>
          </cell>
          <cell r="N1828" t="str">
            <v>False</v>
          </cell>
          <cell r="O1828" t="str">
            <v>Inactive</v>
          </cell>
          <cell r="P1828" t="str">
            <v>ORG_B53</v>
          </cell>
        </row>
        <row r="1829">
          <cell r="A1829" t="str">
            <v>BI_PT203</v>
          </cell>
          <cell r="B1829" t="str">
            <v>PT203</v>
          </cell>
          <cell r="C1829" t="str">
            <v>BI_PT203 - Tamarack 115 Sub New Cons:Transmission Integration</v>
          </cell>
          <cell r="D1829" t="str">
            <v>ER_2274</v>
          </cell>
          <cell r="E1829" t="str">
            <v>2274</v>
          </cell>
          <cell r="F1829" t="str">
            <v>ER_2274 - New Substations</v>
          </cell>
          <cell r="G1829" t="str">
            <v>Substation - New Distribution Station Capacity Program</v>
          </cell>
          <cell r="H1829" t="str">
            <v>T&amp;D Engineering</v>
          </cell>
          <cell r="I1829" t="str">
            <v>T&amp;D</v>
          </cell>
          <cell r="J1829" t="str">
            <v>Performance &amp; Capacity</v>
          </cell>
          <cell r="K1829" t="str">
            <v>SRV_ED</v>
          </cell>
          <cell r="L1829" t="str">
            <v>JUR_WA</v>
          </cell>
          <cell r="M1829" t="str">
            <v>Elec Transmission 350-359</v>
          </cell>
          <cell r="N1829" t="str">
            <v>True</v>
          </cell>
          <cell r="O1829" t="str">
            <v>Active</v>
          </cell>
          <cell r="P1829" t="str">
            <v>ORG_L08</v>
          </cell>
        </row>
        <row r="1830">
          <cell r="A1830" t="str">
            <v>BI_PT204</v>
          </cell>
          <cell r="B1830" t="str">
            <v>PT204</v>
          </cell>
          <cell r="C1830" t="str">
            <v>BI_PT204 - N Moscow Add Transformer: Transmission Integration</v>
          </cell>
          <cell r="D1830" t="str">
            <v>ER_2204</v>
          </cell>
          <cell r="E1830" t="str">
            <v>2204</v>
          </cell>
          <cell r="F1830" t="str">
            <v>ER_2204 - Substation Rebuilds</v>
          </cell>
          <cell r="G1830" t="str">
            <v>Substation - Station Rebuilds Program</v>
          </cell>
          <cell r="H1830" t="str">
            <v>T&amp;D Engineering</v>
          </cell>
          <cell r="I1830" t="str">
            <v>T&amp;D</v>
          </cell>
          <cell r="J1830" t="str">
            <v>Asset Condition</v>
          </cell>
          <cell r="K1830" t="str">
            <v>SRV_ED</v>
          </cell>
          <cell r="L1830" t="str">
            <v>JUR_AN</v>
          </cell>
          <cell r="M1830" t="str">
            <v>Elec Distribution 360-373</v>
          </cell>
          <cell r="N1830" t="str">
            <v>True</v>
          </cell>
          <cell r="O1830" t="str">
            <v>Active</v>
          </cell>
          <cell r="P1830" t="str">
            <v>ORG_L08</v>
          </cell>
        </row>
        <row r="1831">
          <cell r="A1831" t="str">
            <v>BI_PT205</v>
          </cell>
          <cell r="B1831" t="str">
            <v>PT205</v>
          </cell>
          <cell r="C1831" t="str">
            <v>BI_PT205 - N Moscow Add Transfrmer:Upgrd Trans for New Fdr UB</v>
          </cell>
          <cell r="D1831" t="str">
            <v>ER_2204</v>
          </cell>
          <cell r="E1831" t="str">
            <v>2204</v>
          </cell>
          <cell r="F1831" t="str">
            <v>ER_2204 - Substation Rebuilds</v>
          </cell>
          <cell r="G1831" t="str">
            <v>Substation - Station Rebuilds Program</v>
          </cell>
          <cell r="H1831" t="str">
            <v>T&amp;D Engineering</v>
          </cell>
          <cell r="I1831" t="str">
            <v>T&amp;D</v>
          </cell>
          <cell r="J1831" t="str">
            <v>Asset Condition</v>
          </cell>
          <cell r="K1831" t="str">
            <v>SRV_ED</v>
          </cell>
          <cell r="L1831" t="str">
            <v>JUR_WA</v>
          </cell>
          <cell r="M1831" t="str">
            <v>Elec Distribution 360-373</v>
          </cell>
          <cell r="N1831" t="str">
            <v>True</v>
          </cell>
          <cell r="O1831" t="str">
            <v>Inactive</v>
          </cell>
          <cell r="P1831" t="str">
            <v>ORG_L08</v>
          </cell>
        </row>
        <row r="1832">
          <cell r="A1832" t="str">
            <v>BI_PT206</v>
          </cell>
          <cell r="B1832" t="str">
            <v>PT206</v>
          </cell>
          <cell r="C1832" t="str">
            <v>BI_PT206 - Moscow - Terre View 115kV Reloc at Pullman Airport</v>
          </cell>
          <cell r="D1832" t="str">
            <v>ER_2070</v>
          </cell>
          <cell r="E1832" t="str">
            <v>2070</v>
          </cell>
          <cell r="F1832" t="str">
            <v>ER_2070 - Trans/Dist/Sub Reimbursable Projects</v>
          </cell>
          <cell r="G1832" t="str">
            <v>T&amp;D Reimbursable</v>
          </cell>
          <cell r="H1832" t="str">
            <v>T&amp;D Engineering</v>
          </cell>
          <cell r="I1832" t="str">
            <v>T&amp;D</v>
          </cell>
          <cell r="J1832" t="str">
            <v>Customer Requested</v>
          </cell>
          <cell r="K1832" t="str">
            <v>SRV_ED</v>
          </cell>
          <cell r="L1832" t="str">
            <v>JUR_AN</v>
          </cell>
          <cell r="M1832" t="str">
            <v>Elec Transmission 350-359</v>
          </cell>
          <cell r="N1832" t="str">
            <v>True</v>
          </cell>
          <cell r="O1832" t="str">
            <v>Inactive</v>
          </cell>
          <cell r="P1832" t="str">
            <v>ORG_L08</v>
          </cell>
        </row>
        <row r="1833">
          <cell r="A1833" t="str">
            <v>BI_PT207</v>
          </cell>
          <cell r="B1833" t="str">
            <v>PT207</v>
          </cell>
          <cell r="C1833" t="str">
            <v>BI_PT207 - Center Street Substation - New (Transmission)</v>
          </cell>
          <cell r="D1833" t="str">
            <v>ER_2274</v>
          </cell>
          <cell r="E1833" t="str">
            <v>2274</v>
          </cell>
          <cell r="F1833" t="str">
            <v>ER_2274 - New Substations</v>
          </cell>
          <cell r="G1833" t="str">
            <v>Substation - New Distribution Station Capacity Program</v>
          </cell>
          <cell r="H1833" t="str">
            <v>T&amp;D Engineering</v>
          </cell>
          <cell r="I1833" t="str">
            <v>T&amp;D</v>
          </cell>
          <cell r="J1833" t="str">
            <v>Performance &amp; Capacity</v>
          </cell>
          <cell r="K1833" t="str">
            <v>SRV_ED</v>
          </cell>
          <cell r="L1833" t="str">
            <v>JUR_AN</v>
          </cell>
          <cell r="M1833" t="str">
            <v>Elec Transmission 350-359</v>
          </cell>
          <cell r="N1833" t="str">
            <v>True</v>
          </cell>
          <cell r="O1833" t="str">
            <v>Active</v>
          </cell>
          <cell r="P1833" t="str">
            <v>ORG_L08</v>
          </cell>
        </row>
        <row r="1834">
          <cell r="A1834" t="str">
            <v>BI_PT301</v>
          </cell>
          <cell r="B1834" t="str">
            <v>PT301</v>
          </cell>
          <cell r="C1834" t="str">
            <v>BI_PT301 - Moscow-Orofino 115 Kv: Replace Pole-Arms</v>
          </cell>
          <cell r="D1834" t="str">
            <v>ER_2057</v>
          </cell>
          <cell r="E1834" t="str">
            <v>2057</v>
          </cell>
          <cell r="F1834" t="str">
            <v>ER_2057 - Transmission Minor Rebuild</v>
          </cell>
          <cell r="G1834" t="str">
            <v>Transmission - Minor Rebuild</v>
          </cell>
          <cell r="H1834" t="str">
            <v>T&amp;D Engineering</v>
          </cell>
          <cell r="I1834" t="str">
            <v>T&amp;D</v>
          </cell>
          <cell r="J1834" t="str">
            <v>Asset Condition</v>
          </cell>
          <cell r="K1834" t="str">
            <v>SRV_ED</v>
          </cell>
          <cell r="L1834" t="str">
            <v>JUR_AN</v>
          </cell>
          <cell r="M1834" t="str">
            <v>Elec Transmission 350-359</v>
          </cell>
          <cell r="N1834" t="str">
            <v>False</v>
          </cell>
          <cell r="O1834" t="str">
            <v>Inactive</v>
          </cell>
          <cell r="P1834" t="str">
            <v>ORG_B53</v>
          </cell>
        </row>
        <row r="1835">
          <cell r="A1835" t="str">
            <v>BI_PT302</v>
          </cell>
          <cell r="B1835" t="str">
            <v>PT302</v>
          </cell>
          <cell r="C1835" t="str">
            <v>BI_PT302 - AVA/Cingular Wireless Mw Project - Pullman</v>
          </cell>
          <cell r="D1835" t="str">
            <v>ER_5102</v>
          </cell>
          <cell r="E1835" t="str">
            <v>5102</v>
          </cell>
          <cell r="F1835" t="str">
            <v>ER_5102 - Private Transport</v>
          </cell>
          <cell r="G1835" t="str">
            <v>Regular Capital - Pre Business Case</v>
          </cell>
          <cell r="H1835" t="str">
            <v>No Subfunction</v>
          </cell>
          <cell r="I1835" t="str">
            <v>No Function</v>
          </cell>
          <cell r="J1835" t="str">
            <v>No Driver</v>
          </cell>
          <cell r="K1835" t="str">
            <v>SRV_CD</v>
          </cell>
          <cell r="L1835" t="str">
            <v>JUR_AA</v>
          </cell>
          <cell r="M1835" t="str">
            <v>General 5yr 389 / 393-395 / 397-398</v>
          </cell>
          <cell r="N1835" t="str">
            <v>True</v>
          </cell>
          <cell r="O1835" t="str">
            <v>Inactive</v>
          </cell>
          <cell r="P1835" t="str">
            <v>ORG_B09</v>
          </cell>
        </row>
        <row r="1836">
          <cell r="A1836" t="str">
            <v>BI_PT303</v>
          </cell>
          <cell r="B1836" t="str">
            <v>PT303</v>
          </cell>
          <cell r="C1836" t="str">
            <v>BI_PT303 - SHAWNEE-S PULLMAN 115 KV: RELOC FOR PULLMAN HOSPITAL</v>
          </cell>
          <cell r="D1836" t="str">
            <v>ER_2226</v>
          </cell>
          <cell r="E1836" t="str">
            <v>2226</v>
          </cell>
          <cell r="F1836" t="str">
            <v>ER_2226 - Shawnee-S Pullman 115kV Hospital Expand</v>
          </cell>
          <cell r="G1836" t="str">
            <v>Regular Capital - Pre Business Case</v>
          </cell>
          <cell r="H1836" t="str">
            <v>No Subfunction</v>
          </cell>
          <cell r="I1836" t="str">
            <v>No Function</v>
          </cell>
          <cell r="J1836" t="str">
            <v>No Driver</v>
          </cell>
          <cell r="K1836" t="str">
            <v>SRV_ED</v>
          </cell>
          <cell r="L1836" t="str">
            <v>JUR_WA</v>
          </cell>
          <cell r="M1836" t="str">
            <v>Elec Transmission 350-359</v>
          </cell>
          <cell r="N1836" t="str">
            <v>False</v>
          </cell>
          <cell r="O1836" t="str">
            <v>Inactive</v>
          </cell>
          <cell r="P1836" t="str">
            <v>ORG_B53</v>
          </cell>
        </row>
        <row r="1837">
          <cell r="A1837" t="str">
            <v>BI_PT304</v>
          </cell>
          <cell r="B1837" t="str">
            <v>PT304</v>
          </cell>
          <cell r="C1837" t="str">
            <v>BI_PT304 - Hatwai-Moscow 230kV Trans Line: LiDAR</v>
          </cell>
          <cell r="D1837" t="str">
            <v>ER_2560</v>
          </cell>
          <cell r="E1837" t="str">
            <v>2560</v>
          </cell>
          <cell r="F1837" t="str">
            <v>ER_2560 - Line Ratings Mitigation Project</v>
          </cell>
          <cell r="G1837" t="str">
            <v>Transmission - NERC High Priority Mitigation</v>
          </cell>
          <cell r="H1837" t="str">
            <v>T&amp;D Engineering</v>
          </cell>
          <cell r="I1837" t="str">
            <v>T&amp;D</v>
          </cell>
          <cell r="J1837" t="str">
            <v>Mandatory &amp; Compliance</v>
          </cell>
          <cell r="K1837" t="str">
            <v>SRV_ED</v>
          </cell>
          <cell r="L1837" t="str">
            <v>JUR_AN</v>
          </cell>
          <cell r="M1837" t="str">
            <v>Elec Transmission 350-359</v>
          </cell>
          <cell r="N1837" t="str">
            <v>True</v>
          </cell>
          <cell r="O1837" t="str">
            <v>Inactive</v>
          </cell>
          <cell r="P1837" t="str">
            <v>ORG_L08</v>
          </cell>
        </row>
        <row r="1838">
          <cell r="A1838" t="str">
            <v>BI_PT305</v>
          </cell>
          <cell r="B1838" t="str">
            <v>PT305</v>
          </cell>
          <cell r="C1838" t="str">
            <v>BI_PT305 - Benewah-Moscow 230kV - Structure Replacement</v>
          </cell>
          <cell r="D1838" t="str">
            <v>ER_2577</v>
          </cell>
          <cell r="E1838" t="str">
            <v>2577</v>
          </cell>
          <cell r="F1838" t="str">
            <v>ER_2577 - Benewah-Moscow 230kV - Structure Replacement</v>
          </cell>
          <cell r="G1838" t="str">
            <v>Transmission Major Rebuild - Asset Condition</v>
          </cell>
          <cell r="H1838" t="str">
            <v>T&amp;D Engineering</v>
          </cell>
          <cell r="I1838" t="str">
            <v>T&amp;D</v>
          </cell>
          <cell r="J1838" t="str">
            <v>Asset Condition</v>
          </cell>
          <cell r="K1838" t="str">
            <v>SRV_ED</v>
          </cell>
          <cell r="L1838" t="str">
            <v>JUR_AN</v>
          </cell>
          <cell r="M1838" t="str">
            <v>Elec Transmission 350-359</v>
          </cell>
          <cell r="N1838" t="str">
            <v>True</v>
          </cell>
          <cell r="O1838" t="str">
            <v>Active</v>
          </cell>
          <cell r="P1838" t="str">
            <v>ORG_L08</v>
          </cell>
        </row>
        <row r="1839">
          <cell r="A1839" t="str">
            <v>BI_PT306</v>
          </cell>
          <cell r="B1839" t="str">
            <v>PT306</v>
          </cell>
          <cell r="C1839" t="str">
            <v>BI_PT306 - Benewah-Moscow 230kV - Med Priority Rtg Mitigation</v>
          </cell>
          <cell r="D1839" t="str">
            <v>ER_2581</v>
          </cell>
          <cell r="E1839" t="str">
            <v>2581</v>
          </cell>
          <cell r="F1839" t="str">
            <v>ER_2581 - Medium Priority Ratings Mitigation</v>
          </cell>
          <cell r="G1839" t="str">
            <v>Transmission NERC Medium-Risk Priority Lines Mitigation</v>
          </cell>
          <cell r="H1839" t="str">
            <v>T&amp;D Engineering</v>
          </cell>
          <cell r="I1839" t="str">
            <v>T&amp;D</v>
          </cell>
          <cell r="J1839" t="str">
            <v>Mandatory &amp; Compliance</v>
          </cell>
          <cell r="K1839" t="str">
            <v>SRV_ED</v>
          </cell>
          <cell r="L1839" t="str">
            <v>JUR_AN</v>
          </cell>
          <cell r="M1839" t="str">
            <v>Elec Transmission 350-359</v>
          </cell>
          <cell r="N1839" t="str">
            <v>True</v>
          </cell>
          <cell r="O1839" t="str">
            <v>Inactive</v>
          </cell>
          <cell r="P1839" t="str">
            <v>ORG_L08</v>
          </cell>
        </row>
        <row r="1840">
          <cell r="A1840" t="str">
            <v>BI_PT401</v>
          </cell>
          <cell r="B1840" t="str">
            <v>PT401</v>
          </cell>
          <cell r="C1840" t="str">
            <v>BI_PT401 - Benewah-Moscow 115 Kv: Minor Rebuild</v>
          </cell>
          <cell r="D1840" t="str">
            <v>ER_2057</v>
          </cell>
          <cell r="E1840" t="str">
            <v>2057</v>
          </cell>
          <cell r="F1840" t="str">
            <v>ER_2057 - Transmission Minor Rebuild</v>
          </cell>
          <cell r="G1840" t="str">
            <v>Transmission - Minor Rebuild</v>
          </cell>
          <cell r="H1840" t="str">
            <v>T&amp;D Engineering</v>
          </cell>
          <cell r="I1840" t="str">
            <v>T&amp;D</v>
          </cell>
          <cell r="J1840" t="str">
            <v>Asset Condition</v>
          </cell>
          <cell r="K1840" t="str">
            <v>SRV_ED</v>
          </cell>
          <cell r="L1840" t="str">
            <v>JUR_AN</v>
          </cell>
          <cell r="M1840" t="str">
            <v>Elec Transmission 350-359</v>
          </cell>
          <cell r="N1840" t="str">
            <v>False</v>
          </cell>
          <cell r="O1840" t="str">
            <v>Inactive</v>
          </cell>
          <cell r="P1840" t="str">
            <v>ORG_B53</v>
          </cell>
        </row>
        <row r="1841">
          <cell r="A1841" t="str">
            <v>BI_PT500</v>
          </cell>
          <cell r="B1841" t="str">
            <v>PT500</v>
          </cell>
          <cell r="C1841" t="str">
            <v>BI_PT500 - NE Pullman 115 - tap xmsn</v>
          </cell>
          <cell r="D1841" t="str">
            <v>ER_2264</v>
          </cell>
          <cell r="E1841" t="str">
            <v>2264</v>
          </cell>
          <cell r="F1841" t="str">
            <v>ER_2264 - Terre View 115-Sub Construct (WSU)</v>
          </cell>
          <cell r="G1841" t="str">
            <v>Regular Capital - Pre Business Case</v>
          </cell>
          <cell r="H1841" t="str">
            <v>No Subfunction</v>
          </cell>
          <cell r="I1841" t="str">
            <v>No Function</v>
          </cell>
          <cell r="J1841" t="str">
            <v>No Driver</v>
          </cell>
          <cell r="K1841" t="str">
            <v>SRV_ED</v>
          </cell>
          <cell r="L1841" t="str">
            <v>JUR_WA</v>
          </cell>
          <cell r="M1841" t="str">
            <v>Elec Distribution 360-373</v>
          </cell>
          <cell r="N1841" t="str">
            <v>True</v>
          </cell>
          <cell r="O1841" t="str">
            <v>Inactive</v>
          </cell>
          <cell r="P1841" t="str">
            <v>ORG_B53</v>
          </cell>
        </row>
        <row r="1842">
          <cell r="A1842" t="str">
            <v>BI_PT501</v>
          </cell>
          <cell r="B1842" t="str">
            <v>PT501</v>
          </cell>
          <cell r="C1842" t="str">
            <v>BI_PT501 - Lind-Shawnee LPRM Project</v>
          </cell>
          <cell r="D1842" t="str">
            <v>ER_2579</v>
          </cell>
          <cell r="E1842" t="str">
            <v>2579</v>
          </cell>
          <cell r="F1842" t="str">
            <v>ER_2579 - Low Priority Ratings Mitigation</v>
          </cell>
          <cell r="G1842" t="str">
            <v>Transmission NERC Low-Risk Priority Lines Mitigation</v>
          </cell>
          <cell r="H1842" t="str">
            <v>T&amp;D Engineering</v>
          </cell>
          <cell r="I1842" t="str">
            <v>T&amp;D</v>
          </cell>
          <cell r="J1842" t="str">
            <v>Mandatory &amp; Compliance</v>
          </cell>
          <cell r="K1842" t="str">
            <v>SRV_ED</v>
          </cell>
          <cell r="L1842" t="str">
            <v>JUR_AN</v>
          </cell>
          <cell r="M1842" t="str">
            <v>Elec Transmission 350-359</v>
          </cell>
          <cell r="N1842" t="str">
            <v>True</v>
          </cell>
          <cell r="O1842" t="str">
            <v>Active</v>
          </cell>
          <cell r="P1842" t="str">
            <v>ORG_L08</v>
          </cell>
        </row>
        <row r="1843">
          <cell r="A1843" t="str">
            <v>BI_PT502</v>
          </cell>
          <cell r="B1843" t="str">
            <v>PT502</v>
          </cell>
          <cell r="C1843" t="str">
            <v>BI_PT502 - Deary-Bovill 115kV New Transmission Line Extension</v>
          </cell>
          <cell r="D1843" t="str">
            <v>ER_2603</v>
          </cell>
          <cell r="E1843" t="str">
            <v>2603</v>
          </cell>
          <cell r="F1843" t="str">
            <v>ER_2603 - Deary-Bovill 115kV New Transmission Line Extension</v>
          </cell>
          <cell r="G1843" t="str">
            <v>Regular Capital - Pre Business Case</v>
          </cell>
          <cell r="H1843" t="str">
            <v>No Subfunction</v>
          </cell>
          <cell r="I1843" t="str">
            <v>No Function</v>
          </cell>
          <cell r="J1843" t="str">
            <v>No Driver</v>
          </cell>
          <cell r="K1843" t="str">
            <v>SRV_ED</v>
          </cell>
          <cell r="L1843" t="str">
            <v>JUR_AN</v>
          </cell>
          <cell r="M1843" t="str">
            <v>Elec Transmission 350-359</v>
          </cell>
          <cell r="N1843" t="str">
            <v>True</v>
          </cell>
          <cell r="O1843" t="str">
            <v>Active</v>
          </cell>
          <cell r="P1843" t="str">
            <v>ORG_L08</v>
          </cell>
        </row>
        <row r="1844">
          <cell r="A1844" t="str">
            <v>BI_PT506</v>
          </cell>
          <cell r="B1844" t="str">
            <v>PT506</v>
          </cell>
          <cell r="C1844" t="str">
            <v>BI_PT506 - 115kV Deary Tap: Replace Crossarms</v>
          </cell>
          <cell r="D1844" t="str">
            <v>ER_2057</v>
          </cell>
          <cell r="E1844" t="str">
            <v>2057</v>
          </cell>
          <cell r="F1844" t="str">
            <v>ER_2057 - Transmission Minor Rebuild</v>
          </cell>
          <cell r="G1844" t="str">
            <v>Transmission - Minor Rebuild</v>
          </cell>
          <cell r="H1844" t="str">
            <v>T&amp;D Engineering</v>
          </cell>
          <cell r="I1844" t="str">
            <v>T&amp;D</v>
          </cell>
          <cell r="J1844" t="str">
            <v>Asset Condition</v>
          </cell>
          <cell r="K1844" t="str">
            <v>SRV_ED</v>
          </cell>
          <cell r="L1844" t="str">
            <v>JUR_AN</v>
          </cell>
          <cell r="M1844" t="str">
            <v>Elec Transmission 350-359</v>
          </cell>
          <cell r="N1844" t="str">
            <v>False</v>
          </cell>
          <cell r="O1844" t="str">
            <v>Inactive</v>
          </cell>
          <cell r="P1844" t="str">
            <v>ORG_B53</v>
          </cell>
        </row>
        <row r="1845">
          <cell r="A1845" t="str">
            <v>BI_PT612</v>
          </cell>
          <cell r="B1845" t="str">
            <v>PT612</v>
          </cell>
          <cell r="C1845" t="str">
            <v>BI_PT612 - Benewah 230 Integration</v>
          </cell>
          <cell r="D1845" t="str">
            <v>ER_2105</v>
          </cell>
          <cell r="E1845" t="str">
            <v>2105</v>
          </cell>
          <cell r="F1845" t="str">
            <v>ER_2105 - Benewah-Shawnee 230 kV Construction</v>
          </cell>
          <cell r="G1845" t="str">
            <v>Regular Capital - Pre Business Case</v>
          </cell>
          <cell r="H1845" t="str">
            <v>No Subfunction</v>
          </cell>
          <cell r="I1845" t="str">
            <v>No Function</v>
          </cell>
          <cell r="J1845" t="str">
            <v>No Driver</v>
          </cell>
          <cell r="K1845" t="str">
            <v>SRV_ED</v>
          </cell>
          <cell r="L1845" t="str">
            <v>JUR_AN</v>
          </cell>
          <cell r="M1845" t="str">
            <v>Elec Transmission 350-359</v>
          </cell>
          <cell r="N1845" t="str">
            <v>True</v>
          </cell>
          <cell r="O1845" t="str">
            <v>Inactive</v>
          </cell>
          <cell r="P1845" t="str">
            <v>ORG_L08</v>
          </cell>
        </row>
        <row r="1846">
          <cell r="A1846" t="str">
            <v>BI_PT650</v>
          </cell>
          <cell r="B1846" t="str">
            <v>PT650</v>
          </cell>
          <cell r="C1846" t="str">
            <v>BI_PT650 - 8th &amp; Fancher-Latah 115kV: Minor Rebuild</v>
          </cell>
          <cell r="D1846" t="str">
            <v>ER_2057</v>
          </cell>
          <cell r="E1846" t="str">
            <v>2057</v>
          </cell>
          <cell r="F1846" t="str">
            <v>ER_2057 - Transmission Minor Rebuild</v>
          </cell>
          <cell r="G1846" t="str">
            <v>Transmission - Minor Rebuild</v>
          </cell>
          <cell r="H1846" t="str">
            <v>T&amp;D Engineering</v>
          </cell>
          <cell r="I1846" t="str">
            <v>T&amp;D</v>
          </cell>
          <cell r="J1846" t="str">
            <v>Asset Condition</v>
          </cell>
          <cell r="K1846" t="str">
            <v>SRV_ED</v>
          </cell>
          <cell r="L1846" t="str">
            <v>JUR_AN</v>
          </cell>
          <cell r="M1846" t="str">
            <v>Elec Transmission 350-359</v>
          </cell>
          <cell r="N1846" t="str">
            <v>True</v>
          </cell>
          <cell r="O1846" t="str">
            <v>Inactive</v>
          </cell>
          <cell r="P1846" t="str">
            <v>ORG_B53</v>
          </cell>
        </row>
        <row r="1847">
          <cell r="A1847" t="str">
            <v>BI_PT675</v>
          </cell>
          <cell r="B1847" t="str">
            <v>PT675</v>
          </cell>
          <cell r="C1847" t="str">
            <v>BI_PT675 -  Benewah-Boulder 230kV:KEC Reimbursable</v>
          </cell>
          <cell r="D1847" t="str">
            <v>ER_2070</v>
          </cell>
          <cell r="E1847" t="str">
            <v>2070</v>
          </cell>
          <cell r="F1847" t="str">
            <v>ER_2070 - Trans/Dist/Sub Reimbursable Projects</v>
          </cell>
          <cell r="G1847" t="str">
            <v>T&amp;D Reimbursable</v>
          </cell>
          <cell r="H1847" t="str">
            <v>T&amp;D Engineering</v>
          </cell>
          <cell r="I1847" t="str">
            <v>T&amp;D</v>
          </cell>
          <cell r="J1847" t="str">
            <v>Customer Requested</v>
          </cell>
          <cell r="K1847" t="str">
            <v>SRV_ED</v>
          </cell>
          <cell r="L1847" t="str">
            <v>JUR_AN</v>
          </cell>
          <cell r="M1847" t="str">
            <v>Elec Transmission 350-359</v>
          </cell>
          <cell r="N1847" t="str">
            <v>False</v>
          </cell>
          <cell r="O1847" t="str">
            <v>Inactive</v>
          </cell>
          <cell r="P1847" t="str">
            <v>ORG_L08</v>
          </cell>
        </row>
        <row r="1848">
          <cell r="A1848" t="str">
            <v>BI_PT700</v>
          </cell>
          <cell r="B1848" t="str">
            <v>PT700</v>
          </cell>
          <cell r="C1848" t="str">
            <v>BI_PT700 - Potlatch Sub 115/13V Transformer Repl Tx Integ</v>
          </cell>
          <cell r="D1848" t="str">
            <v>ER_2204</v>
          </cell>
          <cell r="E1848" t="str">
            <v>2204</v>
          </cell>
          <cell r="F1848" t="str">
            <v>ER_2204 - Substation Rebuilds</v>
          </cell>
          <cell r="G1848" t="str">
            <v>Substation - Station Rebuilds Program</v>
          </cell>
          <cell r="H1848" t="str">
            <v>T&amp;D Engineering</v>
          </cell>
          <cell r="I1848" t="str">
            <v>T&amp;D</v>
          </cell>
          <cell r="J1848" t="str">
            <v>Asset Condition</v>
          </cell>
          <cell r="K1848" t="str">
            <v>SRV_ED</v>
          </cell>
          <cell r="L1848" t="str">
            <v>JUR_AN</v>
          </cell>
          <cell r="M1848" t="str">
            <v>Elec Distribution 360-373</v>
          </cell>
          <cell r="N1848" t="str">
            <v>True</v>
          </cell>
          <cell r="O1848" t="str">
            <v>Active</v>
          </cell>
          <cell r="P1848" t="str">
            <v>ORG_L08</v>
          </cell>
        </row>
        <row r="1849">
          <cell r="A1849" t="str">
            <v>BI_PT701</v>
          </cell>
          <cell r="B1849" t="str">
            <v>PT701</v>
          </cell>
          <cell r="C1849" t="str">
            <v>BI_PT701 - Deary Tap 115kV Line Mitigation</v>
          </cell>
          <cell r="D1849" t="str">
            <v>ER_2579</v>
          </cell>
          <cell r="E1849" t="str">
            <v>2579</v>
          </cell>
          <cell r="F1849" t="str">
            <v>ER_2579 - Low Priority Ratings Mitigation</v>
          </cell>
          <cell r="G1849" t="str">
            <v>Transmission NERC Low-Risk Priority Lines Mitigation</v>
          </cell>
          <cell r="H1849" t="str">
            <v>T&amp;D Engineering</v>
          </cell>
          <cell r="I1849" t="str">
            <v>T&amp;D</v>
          </cell>
          <cell r="J1849" t="str">
            <v>Mandatory &amp; Compliance</v>
          </cell>
          <cell r="K1849" t="str">
            <v>SRV_ED</v>
          </cell>
          <cell r="L1849" t="str">
            <v>JUR_ID</v>
          </cell>
          <cell r="M1849" t="str">
            <v>Elec Transmission 350-359</v>
          </cell>
          <cell r="N1849" t="str">
            <v>True</v>
          </cell>
          <cell r="O1849" t="str">
            <v>Inactive</v>
          </cell>
          <cell r="P1849" t="str">
            <v>ORG_L08</v>
          </cell>
        </row>
        <row r="1850">
          <cell r="A1850" t="str">
            <v>BI_PT702</v>
          </cell>
          <cell r="B1850" t="str">
            <v>PT702</v>
          </cell>
          <cell r="C1850" t="str">
            <v>BI_PT702 - Latah-Moscow 115kV Line Mitigation</v>
          </cell>
          <cell r="D1850" t="str">
            <v>ER_2579</v>
          </cell>
          <cell r="E1850" t="str">
            <v>2579</v>
          </cell>
          <cell r="F1850" t="str">
            <v>ER_2579 - Low Priority Ratings Mitigation</v>
          </cell>
          <cell r="G1850" t="str">
            <v>Transmission NERC Low-Risk Priority Lines Mitigation</v>
          </cell>
          <cell r="H1850" t="str">
            <v>T&amp;D Engineering</v>
          </cell>
          <cell r="I1850" t="str">
            <v>T&amp;D</v>
          </cell>
          <cell r="J1850" t="str">
            <v>Mandatory &amp; Compliance</v>
          </cell>
          <cell r="K1850" t="str">
            <v>SRV_ED</v>
          </cell>
          <cell r="L1850" t="str">
            <v>JUR_WA</v>
          </cell>
          <cell r="M1850" t="str">
            <v>Elec Transmission 350-359</v>
          </cell>
          <cell r="N1850" t="str">
            <v>True</v>
          </cell>
          <cell r="O1850" t="str">
            <v>Inactive</v>
          </cell>
          <cell r="P1850" t="str">
            <v>ORG_L08</v>
          </cell>
        </row>
        <row r="1851">
          <cell r="A1851" t="str">
            <v>BI_PT703</v>
          </cell>
          <cell r="B1851" t="str">
            <v>PT703</v>
          </cell>
          <cell r="C1851" t="str">
            <v>BI_PT703 - Eighth &amp; Fancher-Latah 115kV Line Mitigation</v>
          </cell>
          <cell r="D1851" t="str">
            <v>ER_2579</v>
          </cell>
          <cell r="E1851" t="str">
            <v>2579</v>
          </cell>
          <cell r="F1851" t="str">
            <v>ER_2579 - Low Priority Ratings Mitigation</v>
          </cell>
          <cell r="G1851" t="str">
            <v>Transmission NERC Low-Risk Priority Lines Mitigation</v>
          </cell>
          <cell r="H1851" t="str">
            <v>T&amp;D Engineering</v>
          </cell>
          <cell r="I1851" t="str">
            <v>T&amp;D</v>
          </cell>
          <cell r="J1851" t="str">
            <v>Mandatory &amp; Compliance</v>
          </cell>
          <cell r="K1851" t="str">
            <v>SRV_ED</v>
          </cell>
          <cell r="L1851" t="str">
            <v>JUR_AN</v>
          </cell>
          <cell r="M1851" t="str">
            <v>Elec Transmission 350-359</v>
          </cell>
          <cell r="N1851" t="str">
            <v>True</v>
          </cell>
          <cell r="O1851" t="str">
            <v>Active</v>
          </cell>
          <cell r="P1851" t="str">
            <v>ORG_L08</v>
          </cell>
        </row>
        <row r="1852">
          <cell r="A1852" t="str">
            <v>BI_PT766</v>
          </cell>
          <cell r="B1852" t="str">
            <v>PT766</v>
          </cell>
          <cell r="C1852" t="str">
            <v>BI_PT766 - Latah Jct 115 Integration</v>
          </cell>
          <cell r="D1852" t="str">
            <v>ER_2392</v>
          </cell>
          <cell r="E1852" t="str">
            <v>2392</v>
          </cell>
          <cell r="F1852" t="str">
            <v>ER_2392 - Latah Jct 115 Sub-Add 115 PCBs (KEC)</v>
          </cell>
          <cell r="G1852" t="str">
            <v>Regular Capital - Pre Business Case</v>
          </cell>
          <cell r="H1852" t="str">
            <v>No Subfunction</v>
          </cell>
          <cell r="I1852" t="str">
            <v>No Function</v>
          </cell>
          <cell r="J1852" t="str">
            <v>No Driver</v>
          </cell>
          <cell r="K1852" t="str">
            <v>SRV_ED</v>
          </cell>
          <cell r="L1852" t="str">
            <v>JUR_WA</v>
          </cell>
          <cell r="M1852" t="str">
            <v>Elec Transmission 350-359</v>
          </cell>
          <cell r="N1852" t="str">
            <v>True</v>
          </cell>
          <cell r="O1852" t="str">
            <v>Inactive</v>
          </cell>
          <cell r="P1852" t="str">
            <v>ORG_L08</v>
          </cell>
        </row>
        <row r="1853">
          <cell r="A1853" t="str">
            <v>BI_PT801</v>
          </cell>
          <cell r="B1853" t="str">
            <v>PT801</v>
          </cell>
          <cell r="C1853" t="str">
            <v>BI_PT801 - Shw-Sun 115 Nelson Steel</v>
          </cell>
          <cell r="D1853" t="str">
            <v>ER_2453</v>
          </cell>
          <cell r="E1853" t="str">
            <v>2453</v>
          </cell>
          <cell r="F1853" t="str">
            <v>ER_2453 - Shw-Sun 115 Nelson Steel</v>
          </cell>
          <cell r="G1853" t="str">
            <v>Regular Capital - Pre Business Case</v>
          </cell>
          <cell r="H1853" t="str">
            <v>No Subfunction</v>
          </cell>
          <cell r="I1853" t="str">
            <v>No Function</v>
          </cell>
          <cell r="J1853" t="str">
            <v>No Driver</v>
          </cell>
          <cell r="K1853" t="str">
            <v>SRV_ED</v>
          </cell>
          <cell r="L1853" t="str">
            <v>JUR_WA</v>
          </cell>
          <cell r="M1853" t="str">
            <v>Elec Transmission 350-359</v>
          </cell>
          <cell r="N1853" t="str">
            <v>True</v>
          </cell>
          <cell r="O1853" t="str">
            <v>Inactive</v>
          </cell>
          <cell r="P1853" t="str">
            <v>ORG_L08</v>
          </cell>
        </row>
        <row r="1854">
          <cell r="A1854" t="str">
            <v>BI_PT802</v>
          </cell>
          <cell r="B1854" t="str">
            <v>PT802</v>
          </cell>
          <cell r="C1854" t="str">
            <v>BI_PT802 - Terre View Substation:  Integrate 115 Xsm</v>
          </cell>
          <cell r="D1854" t="str">
            <v>ER_2264</v>
          </cell>
          <cell r="E1854" t="str">
            <v>2264</v>
          </cell>
          <cell r="F1854" t="str">
            <v>ER_2264 - Terre View 115-Sub Construct (WSU)</v>
          </cell>
          <cell r="G1854" t="str">
            <v>Regular Capital - Pre Business Case</v>
          </cell>
          <cell r="H1854" t="str">
            <v>No Subfunction</v>
          </cell>
          <cell r="I1854" t="str">
            <v>No Function</v>
          </cell>
          <cell r="J1854" t="str">
            <v>No Driver</v>
          </cell>
          <cell r="K1854" t="str">
            <v>SRV_ED</v>
          </cell>
          <cell r="L1854" t="str">
            <v>JUR_WA</v>
          </cell>
          <cell r="M1854" t="str">
            <v>Elec Distribution 360-373</v>
          </cell>
          <cell r="N1854" t="str">
            <v>True</v>
          </cell>
          <cell r="O1854" t="str">
            <v>Inactive</v>
          </cell>
          <cell r="P1854" t="str">
            <v>ORG_L08</v>
          </cell>
        </row>
        <row r="1855">
          <cell r="A1855" t="str">
            <v>BI_PT900</v>
          </cell>
          <cell r="B1855" t="str">
            <v>PT900</v>
          </cell>
          <cell r="C1855" t="str">
            <v>BI_PT900 - Moscow-Pullman State Line Sub - New (Trans)</v>
          </cell>
          <cell r="D1855" t="str">
            <v>ER_2274</v>
          </cell>
          <cell r="E1855" t="str">
            <v>2274</v>
          </cell>
          <cell r="F1855" t="str">
            <v>ER_2274 - New Substations</v>
          </cell>
          <cell r="G1855" t="str">
            <v>Substation - New Distribution Station Capacity Program</v>
          </cell>
          <cell r="H1855" t="str">
            <v>T&amp;D Engineering</v>
          </cell>
          <cell r="I1855" t="str">
            <v>T&amp;D</v>
          </cell>
          <cell r="J1855" t="str">
            <v>Performance &amp; Capacity</v>
          </cell>
          <cell r="K1855" t="str">
            <v>SRV_ED</v>
          </cell>
          <cell r="L1855" t="str">
            <v>JUR_AN</v>
          </cell>
          <cell r="M1855" t="str">
            <v>Elec Transmission 350-359</v>
          </cell>
          <cell r="N1855" t="str">
            <v>True</v>
          </cell>
          <cell r="O1855" t="str">
            <v>Active</v>
          </cell>
          <cell r="P1855" t="str">
            <v>ORG_L08</v>
          </cell>
        </row>
        <row r="1856">
          <cell r="A1856" t="str">
            <v>BI_PT901</v>
          </cell>
          <cell r="B1856" t="str">
            <v>PT901</v>
          </cell>
          <cell r="C1856" t="str">
            <v>BI_PT901 - Mos23-N Moscow 115 Recond</v>
          </cell>
          <cell r="D1856" t="str">
            <v>ER_2455</v>
          </cell>
          <cell r="E1856" t="str">
            <v>2455</v>
          </cell>
          <cell r="F1856" t="str">
            <v>ER_2455 - Mos23-N Moscow 115 Recond</v>
          </cell>
          <cell r="G1856" t="str">
            <v>Regular Capital - Pre Business Case</v>
          </cell>
          <cell r="H1856" t="str">
            <v>No Subfunction</v>
          </cell>
          <cell r="I1856" t="str">
            <v>No Function</v>
          </cell>
          <cell r="J1856" t="str">
            <v>No Driver</v>
          </cell>
          <cell r="K1856" t="str">
            <v>SRV_ED</v>
          </cell>
          <cell r="L1856" t="str">
            <v>JUR_ID</v>
          </cell>
          <cell r="M1856" t="str">
            <v>Elec Transmission 350-359</v>
          </cell>
          <cell r="N1856" t="str">
            <v>True</v>
          </cell>
          <cell r="O1856" t="str">
            <v>Inactive</v>
          </cell>
          <cell r="P1856" t="str">
            <v>ORG_L08</v>
          </cell>
        </row>
        <row r="1857">
          <cell r="A1857" t="str">
            <v>BI_PT902</v>
          </cell>
          <cell r="B1857" t="str">
            <v>PT902</v>
          </cell>
          <cell r="C1857" t="str">
            <v>BI_PT902 - N Moscow-Pullman 115 Recond</v>
          </cell>
          <cell r="D1857" t="str">
            <v>ER_2455</v>
          </cell>
          <cell r="E1857" t="str">
            <v>2455</v>
          </cell>
          <cell r="F1857" t="str">
            <v>ER_2455 - Mos23-N Moscow 115 Recond</v>
          </cell>
          <cell r="G1857" t="str">
            <v>Regular Capital - Pre Business Case</v>
          </cell>
          <cell r="H1857" t="str">
            <v>No Subfunction</v>
          </cell>
          <cell r="I1857" t="str">
            <v>No Function</v>
          </cell>
          <cell r="J1857" t="str">
            <v>No Driver</v>
          </cell>
          <cell r="K1857" t="str">
            <v>SRV_ED</v>
          </cell>
          <cell r="L1857" t="str">
            <v>JUR_ID</v>
          </cell>
          <cell r="M1857" t="str">
            <v>Elec Transmission 350-359</v>
          </cell>
          <cell r="N1857" t="str">
            <v>True</v>
          </cell>
          <cell r="O1857" t="str">
            <v>Inactive</v>
          </cell>
          <cell r="P1857" t="str">
            <v>ORG_L08</v>
          </cell>
        </row>
        <row r="1858">
          <cell r="A1858" t="str">
            <v>BI_PT903</v>
          </cell>
          <cell r="B1858" t="str">
            <v>PT903</v>
          </cell>
          <cell r="C1858" t="str">
            <v>BI_PT903 - Moscow City 115/13V Sub Rebld and SCADA Tx Integ</v>
          </cell>
          <cell r="D1858" t="str">
            <v>ER_2204</v>
          </cell>
          <cell r="E1858" t="str">
            <v>2204</v>
          </cell>
          <cell r="F1858" t="str">
            <v>ER_2204 - Substation Rebuilds</v>
          </cell>
          <cell r="G1858" t="str">
            <v>Substation - Station Rebuilds Program</v>
          </cell>
          <cell r="H1858" t="str">
            <v>T&amp;D Engineering</v>
          </cell>
          <cell r="I1858" t="str">
            <v>T&amp;D</v>
          </cell>
          <cell r="J1858" t="str">
            <v>Asset Condition</v>
          </cell>
          <cell r="K1858" t="str">
            <v>SRV_ED</v>
          </cell>
          <cell r="L1858" t="str">
            <v>JUR_AN</v>
          </cell>
          <cell r="M1858" t="str">
            <v>Elec Distribution 360-373</v>
          </cell>
          <cell r="N1858" t="str">
            <v>True</v>
          </cell>
          <cell r="O1858" t="str">
            <v>Active</v>
          </cell>
          <cell r="P1858" t="str">
            <v>ORG_L08</v>
          </cell>
        </row>
        <row r="1859">
          <cell r="A1859" t="str">
            <v>BI_PY101</v>
          </cell>
          <cell r="B1859" t="str">
            <v>PY101</v>
          </cell>
          <cell r="C1859" t="str">
            <v>BI_PY101 - Boulder Park Generating Station</v>
          </cell>
          <cell r="D1859" t="str">
            <v>ER_4113</v>
          </cell>
          <cell r="E1859" t="str">
            <v>4113</v>
          </cell>
          <cell r="F1859" t="str">
            <v>ER_4113 - Boulder Park Generating Station</v>
          </cell>
          <cell r="G1859" t="str">
            <v>Regular Capital - Pre Business Case</v>
          </cell>
          <cell r="H1859" t="str">
            <v>No Subfunction</v>
          </cell>
          <cell r="I1859" t="str">
            <v>No Function</v>
          </cell>
          <cell r="J1859" t="str">
            <v>No Driver</v>
          </cell>
          <cell r="K1859" t="str">
            <v>SRV_ED</v>
          </cell>
          <cell r="L1859" t="str">
            <v>JUR_WA</v>
          </cell>
          <cell r="M1859" t="str">
            <v>Other Elec Production / Turbines 340-346</v>
          </cell>
          <cell r="N1859" t="str">
            <v>True</v>
          </cell>
          <cell r="O1859" t="str">
            <v>Inactive</v>
          </cell>
          <cell r="P1859" t="str">
            <v>ORG_E07</v>
          </cell>
        </row>
        <row r="1860">
          <cell r="A1860" t="str">
            <v>BI_RBG11</v>
          </cell>
          <cell r="B1860" t="str">
            <v>RBG11</v>
          </cell>
          <cell r="C1860" t="str">
            <v>BI_RBG11 - Gas Revenue Blanket-Spokane</v>
          </cell>
          <cell r="D1860" t="str">
            <v>ER_1001</v>
          </cell>
          <cell r="E1860" t="str">
            <v>1001</v>
          </cell>
          <cell r="F1860" t="str">
            <v>ER_1001 - Gas Revenue Blanket</v>
          </cell>
          <cell r="G1860" t="str">
            <v>New Revenue - Growth</v>
          </cell>
          <cell r="H1860" t="str">
            <v>Growth Subfunction</v>
          </cell>
          <cell r="I1860" t="str">
            <v>Growth</v>
          </cell>
          <cell r="J1860" t="str">
            <v>Customer Requested</v>
          </cell>
          <cell r="K1860" t="str">
            <v>SRV_GD</v>
          </cell>
          <cell r="L1860" t="str">
            <v>JUR_AA</v>
          </cell>
          <cell r="M1860" t="str">
            <v>Gas Distribution 374-387</v>
          </cell>
          <cell r="N1860" t="str">
            <v>False</v>
          </cell>
          <cell r="O1860" t="str">
            <v>Inactive</v>
          </cell>
          <cell r="P1860" t="str">
            <v>ORG_L50</v>
          </cell>
        </row>
        <row r="1861">
          <cell r="A1861" t="str">
            <v>BI_RBO11</v>
          </cell>
          <cell r="B1861" t="str">
            <v>RBO11</v>
          </cell>
          <cell r="C1861" t="str">
            <v>BI_RBO11 - Gas Revenue Blanket-Othello</v>
          </cell>
          <cell r="D1861" t="str">
            <v>ER_1001</v>
          </cell>
          <cell r="E1861" t="str">
            <v>1001</v>
          </cell>
          <cell r="F1861" t="str">
            <v>ER_1001 - Gas Revenue Blanket</v>
          </cell>
          <cell r="G1861" t="str">
            <v>New Revenue - Growth</v>
          </cell>
          <cell r="H1861" t="str">
            <v>Growth Subfunction</v>
          </cell>
          <cell r="I1861" t="str">
            <v>Growth</v>
          </cell>
          <cell r="J1861" t="str">
            <v>Customer Requested</v>
          </cell>
          <cell r="K1861" t="str">
            <v>SRV_GD</v>
          </cell>
          <cell r="L1861" t="str">
            <v>JUR_AA</v>
          </cell>
          <cell r="M1861" t="str">
            <v>Gas Distribution 374-387</v>
          </cell>
          <cell r="N1861" t="str">
            <v>False</v>
          </cell>
          <cell r="O1861" t="str">
            <v>Inactive</v>
          </cell>
          <cell r="P1861" t="str">
            <v>ORG_H50</v>
          </cell>
        </row>
        <row r="1862">
          <cell r="A1862" t="str">
            <v>BI_RBW11</v>
          </cell>
          <cell r="B1862" t="str">
            <v>RBW11</v>
          </cell>
          <cell r="C1862" t="str">
            <v>BI_RBW11 - Gas Revenue Blanket-Colville</v>
          </cell>
          <cell r="D1862" t="str">
            <v>ER_1001</v>
          </cell>
          <cell r="E1862" t="str">
            <v>1001</v>
          </cell>
          <cell r="F1862" t="str">
            <v>ER_1001 - Gas Revenue Blanket</v>
          </cell>
          <cell r="G1862" t="str">
            <v>New Revenue - Growth</v>
          </cell>
          <cell r="H1862" t="str">
            <v>Growth Subfunction</v>
          </cell>
          <cell r="I1862" t="str">
            <v>Growth</v>
          </cell>
          <cell r="J1862" t="str">
            <v>Customer Requested</v>
          </cell>
          <cell r="K1862" t="str">
            <v>SRV_GD</v>
          </cell>
          <cell r="L1862" t="str">
            <v>JUR_AA</v>
          </cell>
          <cell r="M1862" t="str">
            <v>Gas Distribution 374-387</v>
          </cell>
          <cell r="N1862" t="str">
            <v>False</v>
          </cell>
          <cell r="O1862" t="str">
            <v>Inactive</v>
          </cell>
          <cell r="P1862" t="str">
            <v>ORG_G50</v>
          </cell>
        </row>
        <row r="1863">
          <cell r="A1863" t="str">
            <v>BI_RCJ11</v>
          </cell>
          <cell r="B1863" t="str">
            <v>RCJ11</v>
          </cell>
          <cell r="C1863" t="str">
            <v>BI_RCJ11 - Gas Revenue Blanket-Coeur D'Alene</v>
          </cell>
          <cell r="D1863" t="str">
            <v>ER_1001</v>
          </cell>
          <cell r="E1863" t="str">
            <v>1001</v>
          </cell>
          <cell r="F1863" t="str">
            <v>ER_1001 - Gas Revenue Blanket</v>
          </cell>
          <cell r="G1863" t="str">
            <v>New Revenue - Growth</v>
          </cell>
          <cell r="H1863" t="str">
            <v>Growth Subfunction</v>
          </cell>
          <cell r="I1863" t="str">
            <v>Growth</v>
          </cell>
          <cell r="J1863" t="str">
            <v>Customer Requested</v>
          </cell>
          <cell r="K1863" t="str">
            <v>SRV_GD</v>
          </cell>
          <cell r="L1863" t="str">
            <v>JUR_AA</v>
          </cell>
          <cell r="M1863" t="str">
            <v>Gas Distribution 374-387</v>
          </cell>
          <cell r="N1863" t="str">
            <v>False</v>
          </cell>
          <cell r="O1863" t="str">
            <v>Inactive</v>
          </cell>
          <cell r="P1863" t="str">
            <v>ORG_L53</v>
          </cell>
        </row>
        <row r="1864">
          <cell r="A1864" t="str">
            <v>BI_RLL11</v>
          </cell>
          <cell r="B1864" t="str">
            <v>RLL11</v>
          </cell>
          <cell r="C1864" t="str">
            <v>BI_RLL11 - Gas Revenue Blanket-Lewiston/Clarkston</v>
          </cell>
          <cell r="D1864" t="str">
            <v>ER_1001</v>
          </cell>
          <cell r="E1864" t="str">
            <v>1001</v>
          </cell>
          <cell r="F1864" t="str">
            <v>ER_1001 - Gas Revenue Blanket</v>
          </cell>
          <cell r="G1864" t="str">
            <v>New Revenue - Growth</v>
          </cell>
          <cell r="H1864" t="str">
            <v>Growth Subfunction</v>
          </cell>
          <cell r="I1864" t="str">
            <v>Growth</v>
          </cell>
          <cell r="J1864" t="str">
            <v>Customer Requested</v>
          </cell>
          <cell r="K1864" t="str">
            <v>SRV_GD</v>
          </cell>
          <cell r="L1864" t="str">
            <v>JUR_AA</v>
          </cell>
          <cell r="M1864" t="str">
            <v>Gas Distribution 374-387</v>
          </cell>
          <cell r="N1864" t="str">
            <v>False</v>
          </cell>
          <cell r="O1864" t="str">
            <v>Inactive</v>
          </cell>
          <cell r="P1864" t="str">
            <v>ORG_D53</v>
          </cell>
        </row>
        <row r="1865">
          <cell r="A1865" t="str">
            <v>BI_RPJ11</v>
          </cell>
          <cell r="B1865" t="str">
            <v>RPJ11</v>
          </cell>
          <cell r="C1865" t="str">
            <v>BI_RPJ11 - Gas Revenue Blanket-Palouse</v>
          </cell>
          <cell r="D1865" t="str">
            <v>ER_1001</v>
          </cell>
          <cell r="E1865" t="str">
            <v>1001</v>
          </cell>
          <cell r="F1865" t="str">
            <v>ER_1001 - Gas Revenue Blanket</v>
          </cell>
          <cell r="G1865" t="str">
            <v>New Revenue - Growth</v>
          </cell>
          <cell r="H1865" t="str">
            <v>Growth Subfunction</v>
          </cell>
          <cell r="I1865" t="str">
            <v>Growth</v>
          </cell>
          <cell r="J1865" t="str">
            <v>Customer Requested</v>
          </cell>
          <cell r="K1865" t="str">
            <v>SRV_GD</v>
          </cell>
          <cell r="L1865" t="str">
            <v>JUR_AA</v>
          </cell>
          <cell r="M1865" t="str">
            <v>Gas Distribution 374-387</v>
          </cell>
          <cell r="N1865" t="str">
            <v>False</v>
          </cell>
          <cell r="O1865" t="str">
            <v>Inactive</v>
          </cell>
          <cell r="P1865" t="str">
            <v>ORG_B53</v>
          </cell>
        </row>
        <row r="1866">
          <cell r="A1866" t="str">
            <v>BI_SBC10</v>
          </cell>
          <cell r="B1866" t="str">
            <v>SBC10</v>
          </cell>
          <cell r="C1866" t="str">
            <v>BI_SBC10 - Kendall Yards-New Revenue</v>
          </cell>
          <cell r="D1866" t="str">
            <v>ER_2070</v>
          </cell>
          <cell r="E1866" t="str">
            <v>2070</v>
          </cell>
          <cell r="F1866" t="str">
            <v>ER_2070 - Trans/Dist/Sub Reimbursable Projects</v>
          </cell>
          <cell r="G1866" t="str">
            <v>T&amp;D Reimbursable</v>
          </cell>
          <cell r="H1866" t="str">
            <v>T&amp;D Engineering</v>
          </cell>
          <cell r="I1866" t="str">
            <v>T&amp;D</v>
          </cell>
          <cell r="J1866" t="str">
            <v>Customer Requested</v>
          </cell>
          <cell r="K1866" t="str">
            <v>SRV_ED</v>
          </cell>
          <cell r="L1866" t="str">
            <v>JUR_AN</v>
          </cell>
          <cell r="M1866" t="str">
            <v>Elec Transmission 350-359</v>
          </cell>
          <cell r="N1866" t="str">
            <v>False</v>
          </cell>
          <cell r="O1866" t="str">
            <v>Inactive</v>
          </cell>
          <cell r="P1866" t="str">
            <v>ORG_B50</v>
          </cell>
        </row>
        <row r="1867">
          <cell r="A1867" t="str">
            <v>BI_SC000</v>
          </cell>
          <cell r="B1867" t="str">
            <v>SC000</v>
          </cell>
          <cell r="C1867" t="str">
            <v>BI_SC000 - Sunset 115kV Substation Rebuild - Backhaul Comm</v>
          </cell>
          <cell r="D1867" t="str">
            <v>ER_2204</v>
          </cell>
          <cell r="E1867" t="str">
            <v>2204</v>
          </cell>
          <cell r="F1867" t="str">
            <v>ER_2204 - Substation Rebuilds</v>
          </cell>
          <cell r="G1867" t="str">
            <v>Substation - Station Rebuilds Program</v>
          </cell>
          <cell r="H1867" t="str">
            <v>T&amp;D Engineering</v>
          </cell>
          <cell r="I1867" t="str">
            <v>T&amp;D</v>
          </cell>
          <cell r="J1867" t="str">
            <v>Asset Condition</v>
          </cell>
          <cell r="K1867" t="str">
            <v>SRV_CD</v>
          </cell>
          <cell r="L1867" t="str">
            <v>JUR_AA</v>
          </cell>
          <cell r="M1867" t="str">
            <v>General 12yr 389 / 393-395 / 397-398</v>
          </cell>
          <cell r="N1867" t="str">
            <v>True</v>
          </cell>
          <cell r="O1867" t="str">
            <v>Active</v>
          </cell>
          <cell r="P1867" t="str">
            <v>ORG_J09</v>
          </cell>
        </row>
        <row r="1868">
          <cell r="A1868" t="str">
            <v>BI_SC001</v>
          </cell>
          <cell r="B1868" t="str">
            <v>SC001</v>
          </cell>
          <cell r="C1868" t="str">
            <v>BI_SC001 - Sunset 115kV Substation Rebuild - Security Monitoring</v>
          </cell>
          <cell r="D1868" t="str">
            <v>ER_2204</v>
          </cell>
          <cell r="E1868" t="str">
            <v>2204</v>
          </cell>
          <cell r="F1868" t="str">
            <v>ER_2204 - Substation Rebuilds</v>
          </cell>
          <cell r="G1868" t="str">
            <v>Substation - Station Rebuilds Program</v>
          </cell>
          <cell r="H1868" t="str">
            <v>T&amp;D Engineering</v>
          </cell>
          <cell r="I1868" t="str">
            <v>T&amp;D</v>
          </cell>
          <cell r="J1868" t="str">
            <v>Asset Condition</v>
          </cell>
          <cell r="K1868" t="str">
            <v>SRV_CD</v>
          </cell>
          <cell r="L1868" t="str">
            <v>JUR_AA</v>
          </cell>
          <cell r="M1868" t="str">
            <v>General 12yr 389 / 393-395 / 397-398</v>
          </cell>
          <cell r="N1868" t="str">
            <v>True</v>
          </cell>
          <cell r="O1868" t="str">
            <v>Active</v>
          </cell>
          <cell r="P1868" t="str">
            <v>ORG_C09</v>
          </cell>
        </row>
        <row r="1869">
          <cell r="A1869" t="str">
            <v>BI_SC002</v>
          </cell>
          <cell r="B1869" t="str">
            <v>SC002</v>
          </cell>
          <cell r="C1869" t="str">
            <v>BI_SC002 - Metro 115kV Substation Rebuild - Backhaul Comm</v>
          </cell>
          <cell r="D1869" t="str">
            <v>ER_2204</v>
          </cell>
          <cell r="E1869" t="str">
            <v>2204</v>
          </cell>
          <cell r="F1869" t="str">
            <v>ER_2204 - Substation Rebuilds</v>
          </cell>
          <cell r="G1869" t="str">
            <v>Substation - Station Rebuilds Program</v>
          </cell>
          <cell r="H1869" t="str">
            <v>T&amp;D Engineering</v>
          </cell>
          <cell r="I1869" t="str">
            <v>T&amp;D</v>
          </cell>
          <cell r="J1869" t="str">
            <v>Asset Condition</v>
          </cell>
          <cell r="K1869" t="str">
            <v>SRV_CD</v>
          </cell>
          <cell r="L1869" t="str">
            <v>JUR_AA</v>
          </cell>
          <cell r="M1869" t="str">
            <v>General 12yr 389 / 393-395 / 397-398</v>
          </cell>
          <cell r="N1869" t="str">
            <v>True</v>
          </cell>
          <cell r="O1869" t="str">
            <v>Active</v>
          </cell>
          <cell r="P1869" t="str">
            <v>ORG_J09</v>
          </cell>
        </row>
        <row r="1870">
          <cell r="A1870" t="str">
            <v>BI_SC003</v>
          </cell>
          <cell r="B1870" t="str">
            <v>SC003</v>
          </cell>
          <cell r="C1870" t="str">
            <v>BI_SC003 - Metro 115kV Sub Rebuild - Security Monitoring</v>
          </cell>
          <cell r="D1870" t="str">
            <v>ER_2204</v>
          </cell>
          <cell r="E1870" t="str">
            <v>2204</v>
          </cell>
          <cell r="F1870" t="str">
            <v>ER_2204 - Substation Rebuilds</v>
          </cell>
          <cell r="G1870" t="str">
            <v>Substation - Station Rebuilds Program</v>
          </cell>
          <cell r="H1870" t="str">
            <v>T&amp;D Engineering</v>
          </cell>
          <cell r="I1870" t="str">
            <v>T&amp;D</v>
          </cell>
          <cell r="J1870" t="str">
            <v>Asset Condition</v>
          </cell>
          <cell r="K1870" t="str">
            <v>SRV_CD</v>
          </cell>
          <cell r="L1870" t="str">
            <v>JUR_AA</v>
          </cell>
          <cell r="M1870" t="str">
            <v>Facilities 390-391</v>
          </cell>
          <cell r="N1870" t="str">
            <v>True</v>
          </cell>
          <cell r="O1870" t="str">
            <v>Active</v>
          </cell>
          <cell r="P1870" t="str">
            <v>ORG_C09</v>
          </cell>
        </row>
        <row r="1871">
          <cell r="A1871" t="str">
            <v>BI_SC004</v>
          </cell>
          <cell r="B1871" t="str">
            <v>SC004</v>
          </cell>
          <cell r="C1871" t="str">
            <v>BI_SC004 - Metro 115kV Substation Rebuild - Netw Comms &amp; Sec Camera Integ</v>
          </cell>
          <cell r="D1871" t="str">
            <v>ER_2204</v>
          </cell>
          <cell r="E1871" t="str">
            <v>2204</v>
          </cell>
          <cell r="F1871" t="str">
            <v>ER_2204 - Substation Rebuilds</v>
          </cell>
          <cell r="G1871" t="str">
            <v>Substation - Station Rebuilds Program</v>
          </cell>
          <cell r="H1871" t="str">
            <v>T&amp;D Engineering</v>
          </cell>
          <cell r="I1871" t="str">
            <v>T&amp;D</v>
          </cell>
          <cell r="J1871" t="str">
            <v>Asset Condition</v>
          </cell>
          <cell r="K1871" t="str">
            <v>SRV_ED</v>
          </cell>
          <cell r="L1871" t="str">
            <v>JUR_AN</v>
          </cell>
          <cell r="M1871" t="str">
            <v>Elec Distribution 360-373</v>
          </cell>
          <cell r="N1871" t="str">
            <v>True</v>
          </cell>
          <cell r="O1871" t="str">
            <v>Active</v>
          </cell>
          <cell r="P1871" t="str">
            <v>ORG_J09</v>
          </cell>
        </row>
        <row r="1872">
          <cell r="A1872" t="str">
            <v>BI_SC005</v>
          </cell>
          <cell r="B1872" t="str">
            <v>SC005</v>
          </cell>
          <cell r="C1872" t="str">
            <v>BI_SC005 - Flint Rd Access Control &amp; Integ</v>
          </cell>
          <cell r="D1872" t="str">
            <v>ER_2274</v>
          </cell>
          <cell r="E1872" t="str">
            <v>2274</v>
          </cell>
          <cell r="F1872" t="str">
            <v>ER_2274 - New Substations</v>
          </cell>
          <cell r="G1872" t="str">
            <v>Substation - New Distribution Station Capacity Program</v>
          </cell>
          <cell r="H1872" t="str">
            <v>T&amp;D Engineering</v>
          </cell>
          <cell r="I1872" t="str">
            <v>T&amp;D</v>
          </cell>
          <cell r="J1872" t="str">
            <v>Performance &amp; Capacity</v>
          </cell>
          <cell r="K1872" t="str">
            <v>SRV_ED</v>
          </cell>
          <cell r="L1872" t="str">
            <v>JUR_AN</v>
          </cell>
          <cell r="M1872" t="str">
            <v>General 12yr 389 / 393-395 / 397-398</v>
          </cell>
          <cell r="N1872" t="str">
            <v>True</v>
          </cell>
          <cell r="O1872" t="str">
            <v>Active</v>
          </cell>
          <cell r="P1872" t="str">
            <v>ORG_C09</v>
          </cell>
        </row>
        <row r="1873">
          <cell r="A1873" t="str">
            <v>BI_SC006</v>
          </cell>
          <cell r="B1873" t="str">
            <v>SC006</v>
          </cell>
          <cell r="C1873" t="str">
            <v>BI_SC006 - Flint Rd Network Comm &amp; Camera Integ</v>
          </cell>
          <cell r="D1873" t="str">
            <v>ER_2274</v>
          </cell>
          <cell r="E1873" t="str">
            <v>2274</v>
          </cell>
          <cell r="F1873" t="str">
            <v>ER_2274 - New Substations</v>
          </cell>
          <cell r="G1873" t="str">
            <v>Substation - New Distribution Station Capacity Program</v>
          </cell>
          <cell r="H1873" t="str">
            <v>T&amp;D Engineering</v>
          </cell>
          <cell r="I1873" t="str">
            <v>T&amp;D</v>
          </cell>
          <cell r="J1873" t="str">
            <v>Performance &amp; Capacity</v>
          </cell>
          <cell r="K1873" t="str">
            <v>SRV_CD</v>
          </cell>
          <cell r="L1873" t="str">
            <v>JUR_AA</v>
          </cell>
          <cell r="M1873" t="str">
            <v>General 12yr 389 / 393-395 / 397-398</v>
          </cell>
          <cell r="N1873" t="str">
            <v>True</v>
          </cell>
          <cell r="O1873" t="str">
            <v>Active</v>
          </cell>
          <cell r="P1873" t="str">
            <v>ORG_J09</v>
          </cell>
        </row>
        <row r="1874">
          <cell r="A1874" t="str">
            <v>BI_SC007</v>
          </cell>
          <cell r="B1874" t="str">
            <v>SC007</v>
          </cell>
          <cell r="C1874" t="str">
            <v>BI_SC007 - Midway Access Control &amp; Integ</v>
          </cell>
          <cell r="D1874" t="str">
            <v>ER_2274</v>
          </cell>
          <cell r="E1874" t="str">
            <v>2274</v>
          </cell>
          <cell r="F1874" t="str">
            <v>ER_2274 - New Substations</v>
          </cell>
          <cell r="G1874" t="str">
            <v>Substation - New Distribution Station Capacity Program</v>
          </cell>
          <cell r="H1874" t="str">
            <v>T&amp;D Engineering</v>
          </cell>
          <cell r="I1874" t="str">
            <v>T&amp;D</v>
          </cell>
          <cell r="J1874" t="str">
            <v>Performance &amp; Capacity</v>
          </cell>
          <cell r="K1874" t="str">
            <v>SRV_ED</v>
          </cell>
          <cell r="L1874" t="str">
            <v>JUR_AN</v>
          </cell>
          <cell r="M1874" t="str">
            <v>General 12yr 389 / 393-395 / 397-398</v>
          </cell>
          <cell r="N1874" t="str">
            <v>True</v>
          </cell>
          <cell r="O1874" t="str">
            <v>Active</v>
          </cell>
          <cell r="P1874" t="str">
            <v>ORG_C09</v>
          </cell>
        </row>
        <row r="1875">
          <cell r="A1875" t="str">
            <v>BI_SC008</v>
          </cell>
          <cell r="B1875" t="str">
            <v>SC008</v>
          </cell>
          <cell r="C1875" t="str">
            <v>BI_SC008 - Midway Network Comm &amp; Camera Integ</v>
          </cell>
          <cell r="D1875" t="str">
            <v>ER_2274</v>
          </cell>
          <cell r="E1875" t="str">
            <v>2274</v>
          </cell>
          <cell r="F1875" t="str">
            <v>ER_2274 - New Substations</v>
          </cell>
          <cell r="G1875" t="str">
            <v>Substation - New Distribution Station Capacity Program</v>
          </cell>
          <cell r="H1875" t="str">
            <v>T&amp;D Engineering</v>
          </cell>
          <cell r="I1875" t="str">
            <v>T&amp;D</v>
          </cell>
          <cell r="J1875" t="str">
            <v>Performance &amp; Capacity</v>
          </cell>
          <cell r="K1875" t="str">
            <v>SRV_CD</v>
          </cell>
          <cell r="L1875" t="str">
            <v>JUR_AA</v>
          </cell>
          <cell r="M1875" t="str">
            <v>General 12yr 389 / 393-395 / 397-398</v>
          </cell>
          <cell r="N1875" t="str">
            <v>True</v>
          </cell>
          <cell r="O1875" t="str">
            <v>Active</v>
          </cell>
          <cell r="P1875" t="str">
            <v>ORG_J09</v>
          </cell>
        </row>
        <row r="1876">
          <cell r="A1876" t="str">
            <v>BI_SC009</v>
          </cell>
          <cell r="B1876" t="str">
            <v>SC009</v>
          </cell>
          <cell r="C1876" t="str">
            <v>BI_SC009 - Irvin Access Control &amp; Integ</v>
          </cell>
          <cell r="D1876" t="str">
            <v>ER_2446</v>
          </cell>
          <cell r="E1876" t="str">
            <v>2446</v>
          </cell>
          <cell r="F1876" t="str">
            <v>ER_2446 - Irvin Sub - New Construction</v>
          </cell>
          <cell r="G1876" t="str">
            <v>Spokane Valley Transmission Reinforcement Project</v>
          </cell>
          <cell r="H1876" t="str">
            <v>T&amp;D Engineering</v>
          </cell>
          <cell r="I1876" t="str">
            <v>T&amp;D</v>
          </cell>
          <cell r="J1876" t="str">
            <v>Mandatory &amp; Compliance</v>
          </cell>
          <cell r="K1876" t="str">
            <v>SRV_ED</v>
          </cell>
          <cell r="L1876" t="str">
            <v>JUR_AN</v>
          </cell>
          <cell r="M1876" t="str">
            <v>General 12yr 389 / 393-395 / 397-398</v>
          </cell>
          <cell r="N1876" t="str">
            <v>True</v>
          </cell>
          <cell r="O1876" t="str">
            <v>Active</v>
          </cell>
          <cell r="P1876" t="str">
            <v>ORG_C09</v>
          </cell>
        </row>
        <row r="1877">
          <cell r="A1877" t="str">
            <v>BI_SC010</v>
          </cell>
          <cell r="B1877" t="str">
            <v>SC010</v>
          </cell>
          <cell r="C1877" t="str">
            <v>BI_SC010 - Irvin Network Comm &amp; Camera Integ</v>
          </cell>
          <cell r="D1877" t="str">
            <v>ER_2446</v>
          </cell>
          <cell r="E1877" t="str">
            <v>2446</v>
          </cell>
          <cell r="F1877" t="str">
            <v>ER_2446 - Irvin Sub - New Construction</v>
          </cell>
          <cell r="G1877" t="str">
            <v>Spokane Valley Transmission Reinforcement Project</v>
          </cell>
          <cell r="H1877" t="str">
            <v>T&amp;D Engineering</v>
          </cell>
          <cell r="I1877" t="str">
            <v>T&amp;D</v>
          </cell>
          <cell r="J1877" t="str">
            <v>Mandatory &amp; Compliance</v>
          </cell>
          <cell r="K1877" t="str">
            <v>SRV_CD</v>
          </cell>
          <cell r="L1877" t="str">
            <v>JUR_AA</v>
          </cell>
          <cell r="M1877" t="str">
            <v>General 12yr 389 / 393-395 / 397-398</v>
          </cell>
          <cell r="N1877" t="str">
            <v>True</v>
          </cell>
          <cell r="O1877" t="str">
            <v>Active</v>
          </cell>
          <cell r="P1877" t="str">
            <v>ORG_J09</v>
          </cell>
        </row>
        <row r="1878">
          <cell r="A1878" t="str">
            <v>BI_SC100</v>
          </cell>
          <cell r="B1878" t="str">
            <v>SC100</v>
          </cell>
          <cell r="C1878" t="str">
            <v>BI_SC100 - West Plains Fiber</v>
          </cell>
          <cell r="D1878" t="str">
            <v>ER_2204</v>
          </cell>
          <cell r="E1878" t="str">
            <v>2204</v>
          </cell>
          <cell r="F1878" t="str">
            <v>ER_2204 - Substation Rebuilds</v>
          </cell>
          <cell r="G1878" t="str">
            <v>Substation - Station Rebuilds Program</v>
          </cell>
          <cell r="H1878" t="str">
            <v>T&amp;D Engineering</v>
          </cell>
          <cell r="I1878" t="str">
            <v>T&amp;D</v>
          </cell>
          <cell r="J1878" t="str">
            <v>Asset Condition</v>
          </cell>
          <cell r="K1878" t="str">
            <v>SRV_CD</v>
          </cell>
          <cell r="L1878" t="str">
            <v>JUR_AA</v>
          </cell>
          <cell r="M1878" t="str">
            <v>General 12yr 389 / 393-395 / 397-398</v>
          </cell>
          <cell r="N1878" t="str">
            <v>True</v>
          </cell>
          <cell r="O1878" t="str">
            <v>Active</v>
          </cell>
          <cell r="P1878" t="str">
            <v>ORG_J09</v>
          </cell>
        </row>
        <row r="1879">
          <cell r="A1879" t="str">
            <v>BI_SC101</v>
          </cell>
          <cell r="B1879" t="str">
            <v>SC101</v>
          </cell>
          <cell r="C1879" t="str">
            <v>BI_SC101 - Southeast Access Control &amp; Integ</v>
          </cell>
          <cell r="D1879" t="str">
            <v>ER_2274</v>
          </cell>
          <cell r="E1879" t="str">
            <v>2274</v>
          </cell>
          <cell r="F1879" t="str">
            <v>ER_2274 - New Substations</v>
          </cell>
          <cell r="G1879" t="str">
            <v>Substation - New Distribution Station Capacity Program</v>
          </cell>
          <cell r="H1879" t="str">
            <v>T&amp;D Engineering</v>
          </cell>
          <cell r="I1879" t="str">
            <v>T&amp;D</v>
          </cell>
          <cell r="J1879" t="str">
            <v>Performance &amp; Capacity</v>
          </cell>
          <cell r="K1879" t="str">
            <v>SRV_ED</v>
          </cell>
          <cell r="L1879" t="str">
            <v>JUR_AN</v>
          </cell>
          <cell r="M1879" t="str">
            <v>General 12yr 389 / 393-395 / 397-398</v>
          </cell>
          <cell r="N1879" t="str">
            <v>True</v>
          </cell>
          <cell r="O1879" t="str">
            <v>Active</v>
          </cell>
          <cell r="P1879" t="str">
            <v>ORG_C09</v>
          </cell>
        </row>
        <row r="1880">
          <cell r="A1880" t="str">
            <v>BI_SC102</v>
          </cell>
          <cell r="B1880" t="str">
            <v>SC102</v>
          </cell>
          <cell r="C1880" t="str">
            <v>BI_SC102 - Southeast Network Comm &amp; Camera Integ</v>
          </cell>
          <cell r="D1880" t="str">
            <v>ER_2274</v>
          </cell>
          <cell r="E1880" t="str">
            <v>2274</v>
          </cell>
          <cell r="F1880" t="str">
            <v>ER_2274 - New Substations</v>
          </cell>
          <cell r="G1880" t="str">
            <v>Substation - New Distribution Station Capacity Program</v>
          </cell>
          <cell r="H1880" t="str">
            <v>T&amp;D Engineering</v>
          </cell>
          <cell r="I1880" t="str">
            <v>T&amp;D</v>
          </cell>
          <cell r="J1880" t="str">
            <v>Performance &amp; Capacity</v>
          </cell>
          <cell r="K1880" t="str">
            <v>SRV_CD</v>
          </cell>
          <cell r="L1880" t="str">
            <v>JUR_AA</v>
          </cell>
          <cell r="M1880" t="str">
            <v>General 12yr 389 / 393-395 / 397-398</v>
          </cell>
          <cell r="N1880" t="str">
            <v>True</v>
          </cell>
          <cell r="O1880" t="str">
            <v>Active</v>
          </cell>
          <cell r="P1880" t="str">
            <v>ORG_J09</v>
          </cell>
        </row>
        <row r="1881">
          <cell r="A1881" t="str">
            <v>BI_SC103</v>
          </cell>
          <cell r="B1881" t="str">
            <v>SC103</v>
          </cell>
          <cell r="C1881" t="str">
            <v>BI_SC103 - WES Rebuild Access Control_Sub Integ</v>
          </cell>
          <cell r="D1881" t="str">
            <v>ER_2531</v>
          </cell>
          <cell r="E1881" t="str">
            <v>2531</v>
          </cell>
          <cell r="F1881" t="str">
            <v>ER_2531 - Westside 230 kV Substation - Rebuild</v>
          </cell>
          <cell r="G1881" t="str">
            <v>Westside 230/115kV Station Brownfield Rebuild Project</v>
          </cell>
          <cell r="H1881" t="str">
            <v>T&amp;D Engineering</v>
          </cell>
          <cell r="I1881" t="str">
            <v>T&amp;D</v>
          </cell>
          <cell r="J1881" t="str">
            <v>Mandatory &amp; Compliance</v>
          </cell>
          <cell r="K1881" t="str">
            <v>SRV_ED</v>
          </cell>
          <cell r="L1881" t="str">
            <v>JUR_AN</v>
          </cell>
          <cell r="M1881" t="str">
            <v>General 12yr 389 / 393-395 / 397-398</v>
          </cell>
          <cell r="N1881" t="str">
            <v>True</v>
          </cell>
          <cell r="O1881" t="str">
            <v>Active</v>
          </cell>
          <cell r="P1881" t="str">
            <v>ORG_C09</v>
          </cell>
        </row>
        <row r="1882">
          <cell r="A1882" t="str">
            <v>BI_SC104</v>
          </cell>
          <cell r="B1882" t="str">
            <v>SC104</v>
          </cell>
          <cell r="C1882" t="str">
            <v>BI_SC104 - WES Rebuild Network Comm_Camera Integ</v>
          </cell>
          <cell r="D1882" t="str">
            <v>ER_2531</v>
          </cell>
          <cell r="E1882" t="str">
            <v>2531</v>
          </cell>
          <cell r="F1882" t="str">
            <v>ER_2531 - Westside 230 kV Substation - Rebuild</v>
          </cell>
          <cell r="G1882" t="str">
            <v>Westside 230/115kV Station Brownfield Rebuild Project</v>
          </cell>
          <cell r="H1882" t="str">
            <v>T&amp;D Engineering</v>
          </cell>
          <cell r="I1882" t="str">
            <v>T&amp;D</v>
          </cell>
          <cell r="J1882" t="str">
            <v>Mandatory &amp; Compliance</v>
          </cell>
          <cell r="K1882" t="str">
            <v>SRV_CD</v>
          </cell>
          <cell r="L1882" t="str">
            <v>JUR_AA</v>
          </cell>
          <cell r="M1882" t="str">
            <v>General 12yr 389 / 393-395 / 397-398</v>
          </cell>
          <cell r="N1882" t="str">
            <v>True</v>
          </cell>
          <cell r="O1882" t="str">
            <v>Active</v>
          </cell>
          <cell r="P1882" t="str">
            <v>ORG_J09</v>
          </cell>
        </row>
        <row r="1883">
          <cell r="A1883" t="str">
            <v>BI_SC200</v>
          </cell>
          <cell r="B1883" t="str">
            <v>SC200</v>
          </cell>
          <cell r="C1883" t="str">
            <v>BI_SC200 - Chester Sub - Access Control &amp; Sub Integ</v>
          </cell>
          <cell r="D1883" t="str">
            <v>ER_2204</v>
          </cell>
          <cell r="E1883" t="str">
            <v>2204</v>
          </cell>
          <cell r="F1883" t="str">
            <v>ER_2204 - Substation Rebuilds</v>
          </cell>
          <cell r="G1883" t="str">
            <v>Substation - Station Rebuilds Program</v>
          </cell>
          <cell r="H1883" t="str">
            <v>T&amp;D Engineering</v>
          </cell>
          <cell r="I1883" t="str">
            <v>T&amp;D</v>
          </cell>
          <cell r="J1883" t="str">
            <v>Asset Condition</v>
          </cell>
          <cell r="K1883" t="str">
            <v>SRV_ED</v>
          </cell>
          <cell r="L1883" t="str">
            <v>JUR_AN</v>
          </cell>
          <cell r="M1883" t="str">
            <v>Elec Distribution 360-373</v>
          </cell>
          <cell r="N1883" t="str">
            <v>True</v>
          </cell>
          <cell r="O1883" t="str">
            <v>Active</v>
          </cell>
          <cell r="P1883" t="str">
            <v>ORG_C09</v>
          </cell>
        </row>
        <row r="1884">
          <cell r="A1884" t="str">
            <v>BI_SC201</v>
          </cell>
          <cell r="B1884" t="str">
            <v>SC201</v>
          </cell>
          <cell r="C1884" t="str">
            <v>BI_SC201 - Chester Sub - Network Comm &amp; Security Integ</v>
          </cell>
          <cell r="D1884" t="str">
            <v>ER_2204</v>
          </cell>
          <cell r="E1884" t="str">
            <v>2204</v>
          </cell>
          <cell r="F1884" t="str">
            <v>ER_2204 - Substation Rebuilds</v>
          </cell>
          <cell r="G1884" t="str">
            <v>Substation - Station Rebuilds Program</v>
          </cell>
          <cell r="H1884" t="str">
            <v>T&amp;D Engineering</v>
          </cell>
          <cell r="I1884" t="str">
            <v>T&amp;D</v>
          </cell>
          <cell r="J1884" t="str">
            <v>Asset Condition</v>
          </cell>
          <cell r="K1884" t="str">
            <v>SRV_CD</v>
          </cell>
          <cell r="L1884" t="str">
            <v>JUR_AA</v>
          </cell>
          <cell r="M1884" t="str">
            <v>Elec Distribution 360-373</v>
          </cell>
          <cell r="N1884" t="str">
            <v>True</v>
          </cell>
          <cell r="O1884" t="str">
            <v>Active</v>
          </cell>
          <cell r="P1884" t="str">
            <v>ORG_J09</v>
          </cell>
        </row>
        <row r="1885">
          <cell r="A1885" t="str">
            <v>BI_SC202</v>
          </cell>
          <cell r="B1885" t="str">
            <v>SC202</v>
          </cell>
          <cell r="C1885" t="str">
            <v>BI_SC202 - Northwest Sub - Access Control &amp; Sub Integ</v>
          </cell>
          <cell r="D1885" t="str">
            <v>ER_2204</v>
          </cell>
          <cell r="E1885" t="str">
            <v>2204</v>
          </cell>
          <cell r="F1885" t="str">
            <v>ER_2204 - Substation Rebuilds</v>
          </cell>
          <cell r="G1885" t="str">
            <v>Substation - Station Rebuilds Program</v>
          </cell>
          <cell r="H1885" t="str">
            <v>T&amp;D Engineering</v>
          </cell>
          <cell r="I1885" t="str">
            <v>T&amp;D</v>
          </cell>
          <cell r="J1885" t="str">
            <v>Asset Condition</v>
          </cell>
          <cell r="K1885" t="str">
            <v>SRV_ED</v>
          </cell>
          <cell r="L1885" t="str">
            <v>JUR_AN</v>
          </cell>
          <cell r="M1885" t="str">
            <v>Elec Distribution 360-373</v>
          </cell>
          <cell r="N1885" t="str">
            <v>True</v>
          </cell>
          <cell r="O1885" t="str">
            <v>Active</v>
          </cell>
          <cell r="P1885" t="str">
            <v>ORG_C09</v>
          </cell>
        </row>
        <row r="1886">
          <cell r="A1886" t="str">
            <v>BI_SC203</v>
          </cell>
          <cell r="B1886" t="str">
            <v>SC203</v>
          </cell>
          <cell r="C1886" t="str">
            <v>BI_SC203 - Northwest Sub - Network Comm &amp; Security Integ</v>
          </cell>
          <cell r="D1886" t="str">
            <v>ER_2204</v>
          </cell>
          <cell r="E1886" t="str">
            <v>2204</v>
          </cell>
          <cell r="F1886" t="str">
            <v>ER_2204 - Substation Rebuilds</v>
          </cell>
          <cell r="G1886" t="str">
            <v>Substation - Station Rebuilds Program</v>
          </cell>
          <cell r="H1886" t="str">
            <v>T&amp;D Engineering</v>
          </cell>
          <cell r="I1886" t="str">
            <v>T&amp;D</v>
          </cell>
          <cell r="J1886" t="str">
            <v>Asset Condition</v>
          </cell>
          <cell r="K1886" t="str">
            <v>SRV_CD</v>
          </cell>
          <cell r="L1886" t="str">
            <v>JUR_AA</v>
          </cell>
          <cell r="M1886" t="str">
            <v>Elec Distribution 360-373</v>
          </cell>
          <cell r="N1886" t="str">
            <v>True</v>
          </cell>
          <cell r="O1886" t="str">
            <v>Active</v>
          </cell>
          <cell r="P1886" t="str">
            <v>ORG_J09</v>
          </cell>
        </row>
        <row r="1887">
          <cell r="A1887" t="str">
            <v>BI_SC204</v>
          </cell>
          <cell r="B1887" t="str">
            <v>SC204</v>
          </cell>
          <cell r="C1887" t="str">
            <v>BI_SC204 - Downtown West - Access Control &amp; Sub Integ</v>
          </cell>
          <cell r="D1887" t="str">
            <v>ER_2274</v>
          </cell>
          <cell r="E1887" t="str">
            <v>2274</v>
          </cell>
          <cell r="F1887" t="str">
            <v>ER_2274 - New Substations</v>
          </cell>
          <cell r="G1887" t="str">
            <v>Substation - New Distribution Station Capacity Program</v>
          </cell>
          <cell r="H1887" t="str">
            <v>T&amp;D Engineering</v>
          </cell>
          <cell r="I1887" t="str">
            <v>T&amp;D</v>
          </cell>
          <cell r="J1887" t="str">
            <v>Performance &amp; Capacity</v>
          </cell>
          <cell r="K1887" t="str">
            <v>SRV_ED</v>
          </cell>
          <cell r="L1887" t="str">
            <v>JUR_AN</v>
          </cell>
          <cell r="M1887" t="str">
            <v>Elec Distribution 360-373</v>
          </cell>
          <cell r="N1887" t="str">
            <v>True</v>
          </cell>
          <cell r="O1887" t="str">
            <v>Active</v>
          </cell>
          <cell r="P1887" t="str">
            <v>ORG_C09</v>
          </cell>
        </row>
        <row r="1888">
          <cell r="A1888" t="str">
            <v>BI_SC205</v>
          </cell>
          <cell r="B1888" t="str">
            <v>SC205</v>
          </cell>
          <cell r="C1888" t="str">
            <v>BI_SC205 - Downtown West - Access Control &amp; Sub Integ</v>
          </cell>
          <cell r="D1888" t="str">
            <v>ER_2274</v>
          </cell>
          <cell r="E1888" t="str">
            <v>2274</v>
          </cell>
          <cell r="F1888" t="str">
            <v>ER_2274 - New Substations</v>
          </cell>
          <cell r="G1888" t="str">
            <v>Substation - New Distribution Station Capacity Program</v>
          </cell>
          <cell r="H1888" t="str">
            <v>T&amp;D Engineering</v>
          </cell>
          <cell r="I1888" t="str">
            <v>T&amp;D</v>
          </cell>
          <cell r="J1888" t="str">
            <v>Performance &amp; Capacity</v>
          </cell>
          <cell r="K1888" t="str">
            <v>SRV_ED</v>
          </cell>
          <cell r="L1888" t="str">
            <v>JUR_AA</v>
          </cell>
          <cell r="M1888" t="str">
            <v>Elec Distribution 360-373</v>
          </cell>
          <cell r="N1888" t="str">
            <v>True</v>
          </cell>
          <cell r="O1888" t="str">
            <v>Active</v>
          </cell>
          <cell r="P1888" t="str">
            <v>ORG_J09</v>
          </cell>
        </row>
        <row r="1889">
          <cell r="A1889" t="str">
            <v>BI_SC206</v>
          </cell>
          <cell r="B1889" t="str">
            <v>SC206</v>
          </cell>
          <cell r="C1889" t="str">
            <v>BI_SC206 - Bluebird - Network Comm &amp; Security Camera</v>
          </cell>
          <cell r="D1889" t="str">
            <v>ER_2539</v>
          </cell>
          <cell r="E1889" t="str">
            <v>2539</v>
          </cell>
          <cell r="F1889" t="str">
            <v>ER_2539 - Garden Springs 230-115 kV Substation</v>
          </cell>
          <cell r="G1889" t="str">
            <v>West Plains New 230kV Substation</v>
          </cell>
          <cell r="H1889" t="str">
            <v>T&amp;D Engineering</v>
          </cell>
          <cell r="I1889" t="str">
            <v>T&amp;D</v>
          </cell>
          <cell r="J1889" t="str">
            <v>Mandatory &amp; Compliance</v>
          </cell>
          <cell r="K1889" t="str">
            <v>SRV_ED</v>
          </cell>
          <cell r="L1889" t="str">
            <v>JUR_AA</v>
          </cell>
          <cell r="M1889" t="str">
            <v>Elec Transmission 350-359</v>
          </cell>
          <cell r="N1889" t="str">
            <v>True</v>
          </cell>
          <cell r="O1889" t="str">
            <v>Active</v>
          </cell>
          <cell r="P1889" t="str">
            <v>ORG_J09</v>
          </cell>
        </row>
        <row r="1890">
          <cell r="A1890" t="str">
            <v>BI_SC207</v>
          </cell>
          <cell r="B1890" t="str">
            <v>SC207</v>
          </cell>
          <cell r="C1890" t="str">
            <v>BI_SC207 - Garden Springs - Network Comm &amp; Security Camera</v>
          </cell>
          <cell r="D1890" t="str">
            <v>ER_2539</v>
          </cell>
          <cell r="E1890" t="str">
            <v>2539</v>
          </cell>
          <cell r="F1890" t="str">
            <v>ER_2539 - Garden Springs 230-115 kV Substation</v>
          </cell>
          <cell r="G1890" t="str">
            <v>West Plains New 230kV Substation</v>
          </cell>
          <cell r="H1890" t="str">
            <v>T&amp;D Engineering</v>
          </cell>
          <cell r="I1890" t="str">
            <v>T&amp;D</v>
          </cell>
          <cell r="J1890" t="str">
            <v>Mandatory &amp; Compliance</v>
          </cell>
          <cell r="K1890" t="str">
            <v>SRV_ED</v>
          </cell>
          <cell r="L1890" t="str">
            <v>JUR_AA</v>
          </cell>
          <cell r="M1890" t="str">
            <v>Elec Transmission 350-359</v>
          </cell>
          <cell r="N1890" t="str">
            <v>True</v>
          </cell>
          <cell r="O1890" t="str">
            <v>Active</v>
          </cell>
          <cell r="P1890" t="str">
            <v>ORG_J09</v>
          </cell>
        </row>
        <row r="1891">
          <cell r="A1891" t="str">
            <v>BI_SC208</v>
          </cell>
          <cell r="B1891" t="str">
            <v>SC208</v>
          </cell>
          <cell r="C1891" t="str">
            <v>BI_SC208 - Garden Springs - Access Control &amp; Sub Integ</v>
          </cell>
          <cell r="D1891" t="str">
            <v>ER_2539</v>
          </cell>
          <cell r="E1891" t="str">
            <v>2539</v>
          </cell>
          <cell r="F1891" t="str">
            <v>ER_2539 - Garden Springs 230-115 kV Substation</v>
          </cell>
          <cell r="G1891" t="str">
            <v>West Plains New 230kV Substation</v>
          </cell>
          <cell r="H1891" t="str">
            <v>T&amp;D Engineering</v>
          </cell>
          <cell r="I1891" t="str">
            <v>T&amp;D</v>
          </cell>
          <cell r="J1891" t="str">
            <v>Mandatory &amp; Compliance</v>
          </cell>
          <cell r="K1891" t="str">
            <v>SRV_ED</v>
          </cell>
          <cell r="L1891" t="str">
            <v>JUR_AN</v>
          </cell>
          <cell r="M1891" t="str">
            <v>Elec Transmission 350-359</v>
          </cell>
          <cell r="N1891" t="str">
            <v>True</v>
          </cell>
          <cell r="O1891" t="str">
            <v>Active</v>
          </cell>
          <cell r="P1891" t="str">
            <v>ORG_C09</v>
          </cell>
        </row>
        <row r="1892">
          <cell r="A1892" t="str">
            <v>BI_SC209</v>
          </cell>
          <cell r="B1892" t="str">
            <v>SC209</v>
          </cell>
          <cell r="C1892" t="str">
            <v>BI_SC209 - Bluebird - Access Control &amp; Sub Integ</v>
          </cell>
          <cell r="D1892" t="str">
            <v>ER_2539</v>
          </cell>
          <cell r="E1892" t="str">
            <v>2539</v>
          </cell>
          <cell r="F1892" t="str">
            <v>ER_2539 - Garden Springs 230-115 kV Substation</v>
          </cell>
          <cell r="G1892" t="str">
            <v>West Plains New 230kV Substation</v>
          </cell>
          <cell r="H1892" t="str">
            <v>T&amp;D Engineering</v>
          </cell>
          <cell r="I1892" t="str">
            <v>T&amp;D</v>
          </cell>
          <cell r="J1892" t="str">
            <v>Mandatory &amp; Compliance</v>
          </cell>
          <cell r="K1892" t="str">
            <v>SRV_ED</v>
          </cell>
          <cell r="L1892" t="str">
            <v>&lt;None&gt;</v>
          </cell>
          <cell r="M1892" t="str">
            <v>Elec Transmission 350-359</v>
          </cell>
          <cell r="N1892" t="str">
            <v>True</v>
          </cell>
          <cell r="O1892" t="str">
            <v>Active</v>
          </cell>
          <cell r="P1892" t="str">
            <v>ORG_C09</v>
          </cell>
        </row>
        <row r="1893">
          <cell r="A1893" t="str">
            <v>BI_SC900</v>
          </cell>
          <cell r="B1893" t="str">
            <v>SC900</v>
          </cell>
          <cell r="C1893" t="str">
            <v>BI_SC900 - Sunset 115kV Sub Comms</v>
          </cell>
          <cell r="D1893" t="str">
            <v>ER_2204</v>
          </cell>
          <cell r="E1893" t="str">
            <v>2204</v>
          </cell>
          <cell r="F1893" t="str">
            <v>ER_2204 - Substation Rebuilds</v>
          </cell>
          <cell r="G1893" t="str">
            <v>Substation - Station Rebuilds Program</v>
          </cell>
          <cell r="H1893" t="str">
            <v>T&amp;D Engineering</v>
          </cell>
          <cell r="I1893" t="str">
            <v>T&amp;D</v>
          </cell>
          <cell r="J1893" t="str">
            <v>Asset Condition</v>
          </cell>
          <cell r="K1893" t="str">
            <v>SRV_ED</v>
          </cell>
          <cell r="L1893" t="str">
            <v>JUR_AN</v>
          </cell>
          <cell r="M1893" t="str">
            <v>General 12yr 389 / 393-395 / 397-398</v>
          </cell>
          <cell r="N1893" t="str">
            <v>True</v>
          </cell>
          <cell r="O1893" t="str">
            <v>Active</v>
          </cell>
          <cell r="P1893" t="str">
            <v>ORG_J09</v>
          </cell>
        </row>
        <row r="1894">
          <cell r="A1894" t="str">
            <v>BI_SC901</v>
          </cell>
          <cell r="B1894" t="str">
            <v>SC901</v>
          </cell>
          <cell r="C1894" t="str">
            <v>BI_SC901 - Opportunity Valleyway Tap Metering</v>
          </cell>
          <cell r="D1894" t="str">
            <v>ER_2204</v>
          </cell>
          <cell r="E1894" t="str">
            <v>2204</v>
          </cell>
          <cell r="F1894" t="str">
            <v>ER_2204 - Substation Rebuilds</v>
          </cell>
          <cell r="G1894" t="str">
            <v>Substation - Station Rebuilds Program</v>
          </cell>
          <cell r="H1894" t="str">
            <v>T&amp;D Engineering</v>
          </cell>
          <cell r="I1894" t="str">
            <v>T&amp;D</v>
          </cell>
          <cell r="J1894" t="str">
            <v>Asset Condition</v>
          </cell>
          <cell r="K1894" t="str">
            <v>SRV_ED</v>
          </cell>
          <cell r="L1894" t="str">
            <v>JUR_AN</v>
          </cell>
          <cell r="M1894" t="str">
            <v>Elec Transmission 350-359</v>
          </cell>
          <cell r="N1894" t="str">
            <v>True</v>
          </cell>
          <cell r="O1894" t="str">
            <v>Active</v>
          </cell>
          <cell r="P1894" t="str">
            <v>ORG_J09</v>
          </cell>
        </row>
        <row r="1895">
          <cell r="A1895" t="str">
            <v>BI_SC902</v>
          </cell>
          <cell r="B1895" t="str">
            <v>SC902</v>
          </cell>
          <cell r="C1895" t="str">
            <v>BI_SC902 - Southeast 115-13kV Comm</v>
          </cell>
          <cell r="D1895" t="str">
            <v>ER_2274</v>
          </cell>
          <cell r="E1895" t="str">
            <v>2274</v>
          </cell>
          <cell r="F1895" t="str">
            <v>ER_2274 - New Substations</v>
          </cell>
          <cell r="G1895" t="str">
            <v>Substation - New Distribution Station Capacity Program</v>
          </cell>
          <cell r="H1895" t="str">
            <v>T&amp;D Engineering</v>
          </cell>
          <cell r="I1895" t="str">
            <v>T&amp;D</v>
          </cell>
          <cell r="J1895" t="str">
            <v>Performance &amp; Capacity</v>
          </cell>
          <cell r="K1895" t="str">
            <v>SRV_CD</v>
          </cell>
          <cell r="L1895" t="str">
            <v>JUR_AA</v>
          </cell>
          <cell r="M1895" t="str">
            <v>General 12yr 389 / 393-395 / 397-398</v>
          </cell>
          <cell r="N1895" t="str">
            <v>True</v>
          </cell>
          <cell r="O1895" t="str">
            <v>Active</v>
          </cell>
          <cell r="P1895" t="str">
            <v>ORG_J09</v>
          </cell>
        </row>
        <row r="1896">
          <cell r="A1896" t="str">
            <v>BI_SC903</v>
          </cell>
          <cell r="B1896" t="str">
            <v>SC903</v>
          </cell>
          <cell r="C1896" t="str">
            <v>BI_SC903 - Boulder 115/13kV Substation Comm</v>
          </cell>
          <cell r="D1896" t="str">
            <v>ER_2274</v>
          </cell>
          <cell r="E1896" t="str">
            <v>2274</v>
          </cell>
          <cell r="F1896" t="str">
            <v>ER_2274 - New Substations</v>
          </cell>
          <cell r="G1896" t="str">
            <v>Substation - New Distribution Station Capacity Program</v>
          </cell>
          <cell r="H1896" t="str">
            <v>T&amp;D Engineering</v>
          </cell>
          <cell r="I1896" t="str">
            <v>T&amp;D</v>
          </cell>
          <cell r="J1896" t="str">
            <v>Performance &amp; Capacity</v>
          </cell>
          <cell r="K1896" t="str">
            <v>SRV_CD</v>
          </cell>
          <cell r="L1896" t="str">
            <v>JUR_AA</v>
          </cell>
          <cell r="M1896" t="str">
            <v>General 12yr 389 / 393-395 / 397-398</v>
          </cell>
          <cell r="N1896" t="str">
            <v>True</v>
          </cell>
          <cell r="O1896" t="str">
            <v>Active</v>
          </cell>
          <cell r="P1896" t="str">
            <v>ORG_J09</v>
          </cell>
        </row>
        <row r="1897">
          <cell r="A1897" t="str">
            <v>BI_SC904</v>
          </cell>
          <cell r="B1897" t="str">
            <v>SC904</v>
          </cell>
          <cell r="C1897" t="str">
            <v>BI_SC904 - Sunset 115kV Sub Comm</v>
          </cell>
          <cell r="D1897" t="str">
            <v>ER_2204</v>
          </cell>
          <cell r="E1897" t="str">
            <v>2204</v>
          </cell>
          <cell r="F1897" t="str">
            <v>ER_2204 - Substation Rebuilds</v>
          </cell>
          <cell r="G1897" t="str">
            <v>Substation - Station Rebuilds Program</v>
          </cell>
          <cell r="H1897" t="str">
            <v>T&amp;D Engineering</v>
          </cell>
          <cell r="I1897" t="str">
            <v>T&amp;D</v>
          </cell>
          <cell r="J1897" t="str">
            <v>Asset Condition</v>
          </cell>
          <cell r="K1897" t="str">
            <v>SRV_CD</v>
          </cell>
          <cell r="L1897" t="str">
            <v>JUR_AA</v>
          </cell>
          <cell r="M1897" t="str">
            <v>General 12yr 389 / 393-395 / 397-398</v>
          </cell>
          <cell r="N1897" t="str">
            <v>True</v>
          </cell>
          <cell r="O1897" t="str">
            <v>Active</v>
          </cell>
          <cell r="P1897" t="str">
            <v>ORG_J09</v>
          </cell>
        </row>
        <row r="1898">
          <cell r="A1898" t="str">
            <v>BI_SC905</v>
          </cell>
          <cell r="B1898" t="str">
            <v>SC905</v>
          </cell>
          <cell r="C1898" t="str">
            <v>BI_SC905 - Metro 115-13kV Sub Comm</v>
          </cell>
          <cell r="D1898" t="str">
            <v>ER_2204</v>
          </cell>
          <cell r="E1898" t="str">
            <v>2204</v>
          </cell>
          <cell r="F1898" t="str">
            <v>ER_2204 - Substation Rebuilds</v>
          </cell>
          <cell r="G1898" t="str">
            <v>Substation - Station Rebuilds Program</v>
          </cell>
          <cell r="H1898" t="str">
            <v>T&amp;D Engineering</v>
          </cell>
          <cell r="I1898" t="str">
            <v>T&amp;D</v>
          </cell>
          <cell r="J1898" t="str">
            <v>Asset Condition</v>
          </cell>
          <cell r="K1898" t="str">
            <v>SRV_CD</v>
          </cell>
          <cell r="L1898" t="str">
            <v>JUR_AA</v>
          </cell>
          <cell r="M1898" t="str">
            <v>General 12yr 389 / 393-395 / 397-398</v>
          </cell>
          <cell r="N1898" t="str">
            <v>True</v>
          </cell>
          <cell r="O1898" t="str">
            <v>Active</v>
          </cell>
          <cell r="P1898" t="str">
            <v>ORG_J09</v>
          </cell>
        </row>
        <row r="1899">
          <cell r="A1899" t="str">
            <v>BI_SC906</v>
          </cell>
          <cell r="B1899" t="str">
            <v>SC906</v>
          </cell>
          <cell r="C1899" t="str">
            <v>BI_SC906 - Irvin 115kV Switching Station Comm</v>
          </cell>
          <cell r="D1899" t="str">
            <v>ER_2446</v>
          </cell>
          <cell r="E1899" t="str">
            <v>2446</v>
          </cell>
          <cell r="F1899" t="str">
            <v>ER_2446 - Irvin Sub - New Construction</v>
          </cell>
          <cell r="G1899" t="str">
            <v>Spokane Valley Transmission Reinforcement Project</v>
          </cell>
          <cell r="H1899" t="str">
            <v>T&amp;D Engineering</v>
          </cell>
          <cell r="I1899" t="str">
            <v>T&amp;D</v>
          </cell>
          <cell r="J1899" t="str">
            <v>Mandatory &amp; Compliance</v>
          </cell>
          <cell r="K1899" t="str">
            <v>SRV_CD</v>
          </cell>
          <cell r="L1899" t="str">
            <v>JUR_AA</v>
          </cell>
          <cell r="M1899" t="str">
            <v>General 12yr 389 / 393-395 / 397-398</v>
          </cell>
          <cell r="N1899" t="str">
            <v>True</v>
          </cell>
          <cell r="O1899" t="str">
            <v>Active</v>
          </cell>
          <cell r="P1899" t="str">
            <v>ORG_J09</v>
          </cell>
        </row>
        <row r="1900">
          <cell r="A1900" t="str">
            <v>BI_SC907</v>
          </cell>
          <cell r="B1900" t="str">
            <v>SC907</v>
          </cell>
          <cell r="C1900" t="str">
            <v>BI_SC907 - Beacon PRC-002 (Comms Integration)</v>
          </cell>
          <cell r="D1900" t="str">
            <v>ER_2608</v>
          </cell>
          <cell r="E1900" t="str">
            <v>2608</v>
          </cell>
          <cell r="F1900" t="str">
            <v>ER_2608 - Protection System Upgrades for PRC-002</v>
          </cell>
          <cell r="G1900" t="str">
            <v>Protection System Upgrade for PRC-002</v>
          </cell>
          <cell r="H1900" t="str">
            <v>T&amp;D Engineering</v>
          </cell>
          <cell r="I1900" t="str">
            <v>T&amp;D</v>
          </cell>
          <cell r="J1900" t="str">
            <v>Mandatory &amp; Compliance</v>
          </cell>
          <cell r="K1900" t="str">
            <v>SRV_CD</v>
          </cell>
          <cell r="L1900" t="str">
            <v>JUR_AA</v>
          </cell>
          <cell r="M1900" t="str">
            <v>General 12yr 389 / 393-395 / 397-398</v>
          </cell>
          <cell r="N1900" t="str">
            <v>True</v>
          </cell>
          <cell r="O1900" t="str">
            <v>Active</v>
          </cell>
          <cell r="P1900" t="str">
            <v>ORG_J09</v>
          </cell>
        </row>
        <row r="1901">
          <cell r="A1901" t="str">
            <v>BI_SD001</v>
          </cell>
          <cell r="B1901" t="str">
            <v>SD001</v>
          </cell>
          <cell r="C1901" t="str">
            <v>BI_SD001 - 3HT 12F2 Waste Water</v>
          </cell>
          <cell r="D1901" t="str">
            <v>ER_2514</v>
          </cell>
          <cell r="E1901" t="str">
            <v>2514</v>
          </cell>
          <cell r="F1901" t="str">
            <v>ER_2514 - Distribution - Spokane North &amp; West</v>
          </cell>
          <cell r="G1901" t="str">
            <v>Distribution System Enhancements</v>
          </cell>
          <cell r="H1901" t="str">
            <v>T&amp;D Engineering</v>
          </cell>
          <cell r="I1901" t="str">
            <v>T&amp;D</v>
          </cell>
          <cell r="J1901" t="str">
            <v>Performance &amp; Capacity</v>
          </cell>
          <cell r="K1901" t="str">
            <v>SRV_ED</v>
          </cell>
          <cell r="L1901" t="str">
            <v>JUR_WA</v>
          </cell>
          <cell r="M1901" t="str">
            <v>Elec Distribution 360-373</v>
          </cell>
          <cell r="N1901" t="str">
            <v>True</v>
          </cell>
          <cell r="O1901" t="str">
            <v>Inactive</v>
          </cell>
          <cell r="P1901" t="str">
            <v>ORG_B50</v>
          </cell>
        </row>
        <row r="1902">
          <cell r="A1902" t="str">
            <v>BI_SD002</v>
          </cell>
          <cell r="B1902" t="str">
            <v>SD002</v>
          </cell>
          <cell r="C1902" t="str">
            <v>BI_SD002 - Monroe St Recond</v>
          </cell>
          <cell r="D1902" t="str">
            <v>ER_2514</v>
          </cell>
          <cell r="E1902" t="str">
            <v>2514</v>
          </cell>
          <cell r="F1902" t="str">
            <v>ER_2514 - Distribution - Spokane North &amp; West</v>
          </cell>
          <cell r="G1902" t="str">
            <v>Distribution System Enhancements</v>
          </cell>
          <cell r="H1902" t="str">
            <v>T&amp;D Engineering</v>
          </cell>
          <cell r="I1902" t="str">
            <v>T&amp;D</v>
          </cell>
          <cell r="J1902" t="str">
            <v>Performance &amp; Capacity</v>
          </cell>
          <cell r="K1902" t="str">
            <v>SRV_ED</v>
          </cell>
          <cell r="L1902" t="str">
            <v>JUR_WA</v>
          </cell>
          <cell r="M1902" t="str">
            <v>Elec Distribution 360-373</v>
          </cell>
          <cell r="N1902" t="str">
            <v>True</v>
          </cell>
          <cell r="O1902" t="str">
            <v>Inactive</v>
          </cell>
          <cell r="P1902" t="str">
            <v>ORG_B50</v>
          </cell>
        </row>
        <row r="1903">
          <cell r="A1903" t="str">
            <v>BI_SD003</v>
          </cell>
          <cell r="B1903" t="str">
            <v>SD003</v>
          </cell>
          <cell r="C1903" t="str">
            <v>BI_SD003 - Millwood 12F4 Reconductor .5 miles</v>
          </cell>
          <cell r="D1903" t="str">
            <v>ER_2514</v>
          </cell>
          <cell r="E1903" t="str">
            <v>2514</v>
          </cell>
          <cell r="F1903" t="str">
            <v>ER_2514 - Distribution - Spokane North &amp; West</v>
          </cell>
          <cell r="G1903" t="str">
            <v>Distribution System Enhancements</v>
          </cell>
          <cell r="H1903" t="str">
            <v>T&amp;D Engineering</v>
          </cell>
          <cell r="I1903" t="str">
            <v>T&amp;D</v>
          </cell>
          <cell r="J1903" t="str">
            <v>Performance &amp; Capacity</v>
          </cell>
          <cell r="K1903" t="str">
            <v>SRV_ED</v>
          </cell>
          <cell r="L1903" t="str">
            <v>JUR_WA</v>
          </cell>
          <cell r="M1903" t="str">
            <v>Elec Distribution 360-373</v>
          </cell>
          <cell r="N1903" t="str">
            <v>True</v>
          </cell>
          <cell r="O1903" t="str">
            <v>Inactive</v>
          </cell>
          <cell r="P1903" t="str">
            <v>ORG_B50</v>
          </cell>
        </row>
        <row r="1904">
          <cell r="A1904" t="str">
            <v>BI_SD004</v>
          </cell>
          <cell r="B1904" t="str">
            <v>SD004</v>
          </cell>
          <cell r="C1904" t="str">
            <v>BI_SD004 - COB 12F1 Recond 4/0 ACSR</v>
          </cell>
          <cell r="D1904" t="str">
            <v>ER_2514</v>
          </cell>
          <cell r="E1904" t="str">
            <v>2514</v>
          </cell>
          <cell r="F1904" t="str">
            <v>ER_2514 - Distribution - Spokane North &amp; West</v>
          </cell>
          <cell r="G1904" t="str">
            <v>Distribution System Enhancements</v>
          </cell>
          <cell r="H1904" t="str">
            <v>T&amp;D Engineering</v>
          </cell>
          <cell r="I1904" t="str">
            <v>T&amp;D</v>
          </cell>
          <cell r="J1904" t="str">
            <v>Performance &amp; Capacity</v>
          </cell>
          <cell r="K1904" t="str">
            <v>SRV_ED</v>
          </cell>
          <cell r="L1904" t="str">
            <v>JUR_WA</v>
          </cell>
          <cell r="M1904" t="str">
            <v>Elec Distribution 360-373</v>
          </cell>
          <cell r="N1904" t="str">
            <v>True</v>
          </cell>
          <cell r="O1904" t="str">
            <v>Inactive</v>
          </cell>
          <cell r="P1904" t="str">
            <v>ORG_B50</v>
          </cell>
        </row>
        <row r="1905">
          <cell r="A1905" t="str">
            <v>BI_SD005</v>
          </cell>
          <cell r="B1905" t="str">
            <v>SD005</v>
          </cell>
          <cell r="C1905" t="str">
            <v>BI_SD005 - NE 12F2 Tie to NE 12F4</v>
          </cell>
          <cell r="D1905" t="str">
            <v>ER_2514</v>
          </cell>
          <cell r="E1905" t="str">
            <v>2514</v>
          </cell>
          <cell r="F1905" t="str">
            <v>ER_2514 - Distribution - Spokane North &amp; West</v>
          </cell>
          <cell r="G1905" t="str">
            <v>Distribution System Enhancements</v>
          </cell>
          <cell r="H1905" t="str">
            <v>T&amp;D Engineering</v>
          </cell>
          <cell r="I1905" t="str">
            <v>T&amp;D</v>
          </cell>
          <cell r="J1905" t="str">
            <v>Performance &amp; Capacity</v>
          </cell>
          <cell r="K1905" t="str">
            <v>SRV_ED</v>
          </cell>
          <cell r="L1905" t="str">
            <v>JUR_WA</v>
          </cell>
          <cell r="M1905" t="str">
            <v>Elec Distribution 360-373</v>
          </cell>
          <cell r="N1905" t="str">
            <v>True</v>
          </cell>
          <cell r="O1905" t="str">
            <v>Inactive</v>
          </cell>
          <cell r="P1905" t="str">
            <v>ORG_B50</v>
          </cell>
        </row>
        <row r="1906">
          <cell r="A1906" t="str">
            <v>BI_SD006</v>
          </cell>
          <cell r="B1906" t="str">
            <v>SD006</v>
          </cell>
          <cell r="C1906" t="str">
            <v>BI_SD006 - SE 12F2 Improve Tower MT Reliability</v>
          </cell>
          <cell r="D1906" t="str">
            <v>ER_2514</v>
          </cell>
          <cell r="E1906" t="str">
            <v>2514</v>
          </cell>
          <cell r="F1906" t="str">
            <v>ER_2514 - Distribution - Spokane North &amp; West</v>
          </cell>
          <cell r="G1906" t="str">
            <v>Distribution System Enhancements</v>
          </cell>
          <cell r="H1906" t="str">
            <v>T&amp;D Engineering</v>
          </cell>
          <cell r="I1906" t="str">
            <v>T&amp;D</v>
          </cell>
          <cell r="J1906" t="str">
            <v>Performance &amp; Capacity</v>
          </cell>
          <cell r="K1906" t="str">
            <v>SRV_ED</v>
          </cell>
          <cell r="L1906" t="str">
            <v>JUR_WA</v>
          </cell>
          <cell r="M1906" t="str">
            <v>Elec Distribution 360-373</v>
          </cell>
          <cell r="N1906" t="str">
            <v>True</v>
          </cell>
          <cell r="O1906" t="str">
            <v>Inactive</v>
          </cell>
          <cell r="P1906" t="str">
            <v>ORG_B50</v>
          </cell>
        </row>
        <row r="1907">
          <cell r="A1907" t="str">
            <v>BI_SD007</v>
          </cell>
          <cell r="B1907" t="str">
            <v>SD007</v>
          </cell>
          <cell r="C1907" t="str">
            <v>BI_SD007 - TCOP Related Distribution Rebuilds</v>
          </cell>
          <cell r="D1907" t="str">
            <v>ER_2535</v>
          </cell>
          <cell r="E1907" t="str">
            <v>2535</v>
          </cell>
          <cell r="F1907" t="str">
            <v>ER_2535 - TCOP Related Distribution Rebuilds</v>
          </cell>
          <cell r="G1907" t="str">
            <v>Distribution Transformer Change Out Program</v>
          </cell>
          <cell r="H1907" t="str">
            <v>T&amp;D Operations</v>
          </cell>
          <cell r="I1907" t="str">
            <v>T&amp;D</v>
          </cell>
          <cell r="J1907" t="str">
            <v>Asset Condition</v>
          </cell>
          <cell r="K1907" t="str">
            <v>SRV_ED</v>
          </cell>
          <cell r="L1907" t="str">
            <v>JUR_AN</v>
          </cell>
          <cell r="M1907" t="str">
            <v>Elec Distribution 360-373</v>
          </cell>
          <cell r="N1907" t="str">
            <v>False</v>
          </cell>
          <cell r="O1907" t="str">
            <v>Active</v>
          </cell>
          <cell r="P1907" t="str">
            <v>ORG_T51</v>
          </cell>
        </row>
        <row r="1908">
          <cell r="A1908" t="str">
            <v>BI_SD008</v>
          </cell>
          <cell r="B1908" t="str">
            <v>SD008</v>
          </cell>
          <cell r="C1908" t="str">
            <v>BI_SD008 - Beacon-F&amp;C 115:Relocate at Whitworth Distrib</v>
          </cell>
          <cell r="D1908" t="str">
            <v>ER_2473</v>
          </cell>
          <cell r="E1908" t="str">
            <v>2473</v>
          </cell>
          <cell r="F1908" t="str">
            <v>ER_2473 - Beacon-F&amp;C 115: Relocate at Whitworth</v>
          </cell>
          <cell r="G1908" t="str">
            <v>Regular Capital - Pre Business Case</v>
          </cell>
          <cell r="H1908" t="str">
            <v>No Subfunction</v>
          </cell>
          <cell r="I1908" t="str">
            <v>No Function</v>
          </cell>
          <cell r="J1908" t="str">
            <v>No Driver</v>
          </cell>
          <cell r="K1908" t="str">
            <v>SRV_ED</v>
          </cell>
          <cell r="L1908" t="str">
            <v>JUR_AN</v>
          </cell>
          <cell r="M1908" t="str">
            <v>Elec Transmission 350-359</v>
          </cell>
          <cell r="N1908" t="str">
            <v>True</v>
          </cell>
          <cell r="O1908" t="str">
            <v>Inactive</v>
          </cell>
          <cell r="P1908" t="str">
            <v>ORG_L08</v>
          </cell>
        </row>
        <row r="1909">
          <cell r="A1909" t="str">
            <v>BI_SD009</v>
          </cell>
          <cell r="B1909" t="str">
            <v>SD009</v>
          </cell>
          <cell r="C1909" t="str">
            <v>BI_SD009 - LIB12F2 Grid Modernization</v>
          </cell>
          <cell r="D1909" t="str">
            <v>ER_2470</v>
          </cell>
          <cell r="E1909" t="str">
            <v>2470</v>
          </cell>
          <cell r="F1909" t="str">
            <v>ER_2470 - Dist Grid Modernization</v>
          </cell>
          <cell r="G1909" t="str">
            <v>Distribution Grid Modernization</v>
          </cell>
          <cell r="H1909" t="str">
            <v>T&amp;D Operations</v>
          </cell>
          <cell r="I1909" t="str">
            <v>T&amp;D</v>
          </cell>
          <cell r="J1909" t="str">
            <v>Asset Condition</v>
          </cell>
          <cell r="K1909" t="str">
            <v>SRV_ED</v>
          </cell>
          <cell r="L1909" t="str">
            <v>JUR_WA</v>
          </cell>
          <cell r="M1909" t="str">
            <v>Elec Distribution 360-373</v>
          </cell>
          <cell r="N1909" t="str">
            <v>True</v>
          </cell>
          <cell r="O1909" t="str">
            <v>Active</v>
          </cell>
          <cell r="P1909" t="str">
            <v>ORG_T51</v>
          </cell>
        </row>
        <row r="1910">
          <cell r="A1910" t="str">
            <v>BI_SD010</v>
          </cell>
          <cell r="B1910" t="str">
            <v>SD010</v>
          </cell>
          <cell r="C1910" t="str">
            <v>BI_SD010 - SIP12F4 Grid Modernization</v>
          </cell>
          <cell r="D1910" t="str">
            <v>ER_2470</v>
          </cell>
          <cell r="E1910" t="str">
            <v>2470</v>
          </cell>
          <cell r="F1910" t="str">
            <v>ER_2470 - Dist Grid Modernization</v>
          </cell>
          <cell r="G1910" t="str">
            <v>Distribution Grid Modernization</v>
          </cell>
          <cell r="H1910" t="str">
            <v>T&amp;D Operations</v>
          </cell>
          <cell r="I1910" t="str">
            <v>T&amp;D</v>
          </cell>
          <cell r="J1910" t="str">
            <v>Asset Condition</v>
          </cell>
          <cell r="K1910" t="str">
            <v>SRV_ED</v>
          </cell>
          <cell r="L1910" t="str">
            <v>JUR_WA</v>
          </cell>
          <cell r="M1910" t="str">
            <v>Elec Distribution 360-373</v>
          </cell>
          <cell r="N1910" t="str">
            <v>True</v>
          </cell>
          <cell r="O1910" t="str">
            <v>Active</v>
          </cell>
          <cell r="P1910" t="str">
            <v>ORG_T51</v>
          </cell>
        </row>
        <row r="1911">
          <cell r="A1911" t="str">
            <v>BI_SD011</v>
          </cell>
          <cell r="B1911" t="str">
            <v>SD011</v>
          </cell>
          <cell r="C1911" t="str">
            <v>BI_SD011 - LIB12F2 Grid Modernization Automation</v>
          </cell>
          <cell r="D1911" t="str">
            <v>ER_2599</v>
          </cell>
          <cell r="E1911" t="str">
            <v>2599</v>
          </cell>
          <cell r="F1911" t="str">
            <v>ER_2599 - Grid Mod Automation</v>
          </cell>
          <cell r="G1911" t="str">
            <v>Distribution Grid Modernization</v>
          </cell>
          <cell r="H1911" t="str">
            <v>T&amp;D Operations</v>
          </cell>
          <cell r="I1911" t="str">
            <v>T&amp;D</v>
          </cell>
          <cell r="J1911" t="str">
            <v>Asset Condition</v>
          </cell>
          <cell r="K1911" t="str">
            <v>SRV_ED</v>
          </cell>
          <cell r="L1911" t="str">
            <v>JUR_WA</v>
          </cell>
          <cell r="M1911" t="str">
            <v>Elec Distribution 360-373</v>
          </cell>
          <cell r="N1911" t="str">
            <v>True</v>
          </cell>
          <cell r="O1911" t="str">
            <v>Active</v>
          </cell>
          <cell r="P1911" t="str">
            <v>ORG_T51</v>
          </cell>
        </row>
        <row r="1912">
          <cell r="A1912" t="str">
            <v>BI_SD012</v>
          </cell>
          <cell r="B1912" t="str">
            <v>SD012</v>
          </cell>
          <cell r="C1912" t="str">
            <v>BI_SD012 - SIP12F4 Grid Modernization Automation</v>
          </cell>
          <cell r="D1912" t="str">
            <v>ER_2599</v>
          </cell>
          <cell r="E1912" t="str">
            <v>2599</v>
          </cell>
          <cell r="F1912" t="str">
            <v>ER_2599 - Grid Mod Automation</v>
          </cell>
          <cell r="G1912" t="str">
            <v>Distribution Grid Modernization</v>
          </cell>
          <cell r="H1912" t="str">
            <v>T&amp;D Operations</v>
          </cell>
          <cell r="I1912" t="str">
            <v>T&amp;D</v>
          </cell>
          <cell r="J1912" t="str">
            <v>Asset Condition</v>
          </cell>
          <cell r="K1912" t="str">
            <v>SRV_ED</v>
          </cell>
          <cell r="L1912" t="str">
            <v>JUR_WA</v>
          </cell>
          <cell r="M1912" t="str">
            <v>Elec Distribution 360-373</v>
          </cell>
          <cell r="N1912" t="str">
            <v>True</v>
          </cell>
          <cell r="O1912" t="str">
            <v>Active</v>
          </cell>
          <cell r="P1912" t="str">
            <v>ORG_T51</v>
          </cell>
        </row>
        <row r="1913">
          <cell r="A1913" t="str">
            <v>BI_SD013</v>
          </cell>
          <cell r="B1913" t="str">
            <v>SD013</v>
          </cell>
          <cell r="C1913" t="str">
            <v>BI_SD013 - NE12F4 Grid Modernization</v>
          </cell>
          <cell r="D1913" t="str">
            <v>ER_2470</v>
          </cell>
          <cell r="E1913" t="str">
            <v>2470</v>
          </cell>
          <cell r="F1913" t="str">
            <v>ER_2470 - Dist Grid Modernization</v>
          </cell>
          <cell r="G1913" t="str">
            <v>Distribution Grid Modernization</v>
          </cell>
          <cell r="H1913" t="str">
            <v>T&amp;D Operations</v>
          </cell>
          <cell r="I1913" t="str">
            <v>T&amp;D</v>
          </cell>
          <cell r="J1913" t="str">
            <v>Asset Condition</v>
          </cell>
          <cell r="K1913" t="str">
            <v>SRV_ED</v>
          </cell>
          <cell r="L1913" t="str">
            <v>JUR_WA</v>
          </cell>
          <cell r="M1913" t="str">
            <v>Elec Distribution 360-373</v>
          </cell>
          <cell r="N1913" t="str">
            <v>True</v>
          </cell>
          <cell r="O1913" t="str">
            <v>Active</v>
          </cell>
          <cell r="P1913" t="str">
            <v>ORG_T51</v>
          </cell>
        </row>
        <row r="1914">
          <cell r="A1914" t="str">
            <v>BI_SD100</v>
          </cell>
          <cell r="B1914" t="str">
            <v>SD100</v>
          </cell>
          <cell r="C1914" t="str">
            <v>BI_SD100 - Metro Post St Cable Ph 2</v>
          </cell>
          <cell r="D1914" t="str">
            <v>ER_2237</v>
          </cell>
          <cell r="E1914" t="str">
            <v>2237</v>
          </cell>
          <cell r="F1914" t="str">
            <v>ER_2237 - Metro FDR Upgrade</v>
          </cell>
          <cell r="G1914" t="str">
            <v>Downtown Network - Performance &amp; Capacity</v>
          </cell>
          <cell r="H1914" t="str">
            <v>Downtown Network</v>
          </cell>
          <cell r="I1914" t="str">
            <v>T&amp;D</v>
          </cell>
          <cell r="J1914" t="str">
            <v>Performance &amp; Capacity</v>
          </cell>
          <cell r="K1914" t="str">
            <v>SRV_ED</v>
          </cell>
          <cell r="L1914" t="str">
            <v>JUR_WA</v>
          </cell>
          <cell r="M1914" t="str">
            <v>Elec Distribution 360-373</v>
          </cell>
          <cell r="N1914" t="str">
            <v>True</v>
          </cell>
          <cell r="O1914" t="str">
            <v>Inactive</v>
          </cell>
          <cell r="P1914" t="str">
            <v>ORG_C57</v>
          </cell>
        </row>
        <row r="1915">
          <cell r="A1915" t="str">
            <v>BI_SD101</v>
          </cell>
          <cell r="B1915" t="str">
            <v>SD101</v>
          </cell>
          <cell r="C1915" t="str">
            <v>BI_SD101 - Colbert 12F2 WA</v>
          </cell>
          <cell r="D1915" t="str">
            <v>ER_2414</v>
          </cell>
          <cell r="E1915" t="str">
            <v>2414</v>
          </cell>
          <cell r="F1915" t="str">
            <v>ER_2414 - Sys-Dist Reliability-Improve Worst Fdrs</v>
          </cell>
          <cell r="G1915" t="str">
            <v>Distribution System Enhancements</v>
          </cell>
          <cell r="H1915" t="str">
            <v>T&amp;D Engineering</v>
          </cell>
          <cell r="I1915" t="str">
            <v>T&amp;D</v>
          </cell>
          <cell r="J1915" t="str">
            <v>Performance &amp; Capacity</v>
          </cell>
          <cell r="K1915" t="str">
            <v>SRV_ED</v>
          </cell>
          <cell r="L1915" t="str">
            <v>JUR_AN</v>
          </cell>
          <cell r="M1915" t="str">
            <v>Elec Distribution 360-373</v>
          </cell>
          <cell r="N1915" t="str">
            <v>True</v>
          </cell>
          <cell r="O1915" t="str">
            <v>Inactive</v>
          </cell>
          <cell r="P1915" t="str">
            <v>ORG_B50</v>
          </cell>
        </row>
        <row r="1916">
          <cell r="A1916" t="str">
            <v>BI_SD102</v>
          </cell>
          <cell r="B1916" t="str">
            <v>SD102</v>
          </cell>
          <cell r="C1916" t="str">
            <v>BI_SD102 - 9th &amp; Central - Distribution Integration</v>
          </cell>
          <cell r="D1916" t="str">
            <v>ER_2204</v>
          </cell>
          <cell r="E1916" t="str">
            <v>2204</v>
          </cell>
          <cell r="F1916" t="str">
            <v>ER_2204 - Substation Rebuilds</v>
          </cell>
          <cell r="G1916" t="str">
            <v>Substation - Station Rebuilds Program</v>
          </cell>
          <cell r="H1916" t="str">
            <v>T&amp;D Engineering</v>
          </cell>
          <cell r="I1916" t="str">
            <v>T&amp;D</v>
          </cell>
          <cell r="J1916" t="str">
            <v>Asset Condition</v>
          </cell>
          <cell r="K1916" t="str">
            <v>SRV_ED</v>
          </cell>
          <cell r="L1916" t="str">
            <v>JUR_WA</v>
          </cell>
          <cell r="M1916" t="str">
            <v>Elec Distribution 360-373</v>
          </cell>
          <cell r="N1916" t="str">
            <v>True</v>
          </cell>
          <cell r="O1916" t="str">
            <v>Active</v>
          </cell>
          <cell r="P1916" t="str">
            <v>ORG_B50</v>
          </cell>
        </row>
        <row r="1917">
          <cell r="A1917" t="str">
            <v>BI_SD103</v>
          </cell>
          <cell r="B1917" t="str">
            <v>SD103</v>
          </cell>
          <cell r="C1917" t="str">
            <v>BI_SD103 - EFM 12F2 Tie</v>
          </cell>
          <cell r="D1917" t="str">
            <v>ER_2517</v>
          </cell>
          <cell r="E1917" t="str">
            <v>2517</v>
          </cell>
          <cell r="F1917" t="str">
            <v>ER_2517 - EFM 12F2 &amp; PVW 241 Feeder Tie</v>
          </cell>
          <cell r="G1917" t="str">
            <v>Regular Capital - Pre Business Case</v>
          </cell>
          <cell r="H1917" t="str">
            <v>No Subfunction</v>
          </cell>
          <cell r="I1917" t="str">
            <v>No Function</v>
          </cell>
          <cell r="J1917" t="str">
            <v>No Driver</v>
          </cell>
          <cell r="K1917" t="str">
            <v>SRV_ED</v>
          </cell>
          <cell r="L1917" t="str">
            <v>JUR_AN</v>
          </cell>
          <cell r="M1917" t="str">
            <v>Elec Transmission 350-359</v>
          </cell>
          <cell r="N1917" t="str">
            <v>True</v>
          </cell>
          <cell r="O1917" t="str">
            <v>Inactive</v>
          </cell>
          <cell r="P1917" t="str">
            <v>ORG_B50</v>
          </cell>
        </row>
        <row r="1918">
          <cell r="A1918" t="str">
            <v>BI_SD104</v>
          </cell>
          <cell r="B1918" t="str">
            <v>SD104</v>
          </cell>
          <cell r="C1918" t="str">
            <v>BI_SD104 - Liberty Lk 12F2 Henry Rd Tie</v>
          </cell>
          <cell r="D1918" t="str">
            <v>ER_2514</v>
          </cell>
          <cell r="E1918" t="str">
            <v>2514</v>
          </cell>
          <cell r="F1918" t="str">
            <v>ER_2514 - Distribution - Spokane North &amp; West</v>
          </cell>
          <cell r="G1918" t="str">
            <v>Distribution System Enhancements</v>
          </cell>
          <cell r="H1918" t="str">
            <v>T&amp;D Engineering</v>
          </cell>
          <cell r="I1918" t="str">
            <v>T&amp;D</v>
          </cell>
          <cell r="J1918" t="str">
            <v>Performance &amp; Capacity</v>
          </cell>
          <cell r="K1918" t="str">
            <v>SRV_ED</v>
          </cell>
          <cell r="L1918" t="str">
            <v>JUR_WA</v>
          </cell>
          <cell r="M1918" t="str">
            <v>Elec Distribution 360-373</v>
          </cell>
          <cell r="N1918" t="str">
            <v>True</v>
          </cell>
          <cell r="O1918" t="str">
            <v>Inactive</v>
          </cell>
          <cell r="P1918" t="str">
            <v>ORG_C51</v>
          </cell>
        </row>
        <row r="1919">
          <cell r="A1919" t="str">
            <v>BI_SD105</v>
          </cell>
          <cell r="B1919" t="str">
            <v>SD105</v>
          </cell>
          <cell r="C1919" t="str">
            <v>BI_SD105 - Mead Cx 12F3</v>
          </cell>
          <cell r="D1919" t="str">
            <v>ER_2525</v>
          </cell>
          <cell r="E1919" t="str">
            <v>2525</v>
          </cell>
          <cell r="F1919" t="str">
            <v>ER_2525 - Mead Cx 12F3</v>
          </cell>
          <cell r="G1919" t="str">
            <v>Regular Capital - Pre Business Case</v>
          </cell>
          <cell r="H1919" t="str">
            <v>No Subfunction</v>
          </cell>
          <cell r="I1919" t="str">
            <v>No Function</v>
          </cell>
          <cell r="J1919" t="str">
            <v>No Driver</v>
          </cell>
          <cell r="K1919" t="str">
            <v>SRV_ED</v>
          </cell>
          <cell r="L1919" t="str">
            <v>JUR_WA</v>
          </cell>
          <cell r="M1919" t="str">
            <v>Elec Distribution 360-373</v>
          </cell>
          <cell r="N1919" t="str">
            <v>True</v>
          </cell>
          <cell r="O1919" t="str">
            <v>Inactive</v>
          </cell>
          <cell r="P1919" t="str">
            <v>ORG_B50</v>
          </cell>
        </row>
        <row r="1920">
          <cell r="A1920" t="str">
            <v>BI_SD106</v>
          </cell>
          <cell r="B1920" t="str">
            <v>SD106</v>
          </cell>
          <cell r="C1920" t="str">
            <v>BI_SD106 - NE 12F1 Recond &amp; Split FDR</v>
          </cell>
          <cell r="D1920" t="str">
            <v>ER_2514</v>
          </cell>
          <cell r="E1920" t="str">
            <v>2514</v>
          </cell>
          <cell r="F1920" t="str">
            <v>ER_2514 - Distribution - Spokane North &amp; West</v>
          </cell>
          <cell r="G1920" t="str">
            <v>Distribution System Enhancements</v>
          </cell>
          <cell r="H1920" t="str">
            <v>T&amp;D Engineering</v>
          </cell>
          <cell r="I1920" t="str">
            <v>T&amp;D</v>
          </cell>
          <cell r="J1920" t="str">
            <v>Performance &amp; Capacity</v>
          </cell>
          <cell r="K1920" t="str">
            <v>SRV_ED</v>
          </cell>
          <cell r="L1920" t="str">
            <v>JUR_WA</v>
          </cell>
          <cell r="M1920" t="str">
            <v>Elec Distribution 360-373</v>
          </cell>
          <cell r="N1920" t="str">
            <v>True</v>
          </cell>
          <cell r="O1920" t="str">
            <v>Inactive</v>
          </cell>
          <cell r="P1920" t="str">
            <v>ORG_B50</v>
          </cell>
        </row>
        <row r="1921">
          <cell r="A1921" t="str">
            <v>BI_SD107</v>
          </cell>
          <cell r="B1921" t="str">
            <v>SD107</v>
          </cell>
          <cell r="C1921" t="str">
            <v>BI_SD107 - Southeast 12F6 - Cx FDR</v>
          </cell>
          <cell r="D1921" t="str">
            <v>ER_2274</v>
          </cell>
          <cell r="E1921" t="str">
            <v>2274</v>
          </cell>
          <cell r="F1921" t="str">
            <v>ER_2274 - New Substations</v>
          </cell>
          <cell r="G1921" t="str">
            <v>Substation - New Distribution Station Capacity Program</v>
          </cell>
          <cell r="H1921" t="str">
            <v>T&amp;D Engineering</v>
          </cell>
          <cell r="I1921" t="str">
            <v>T&amp;D</v>
          </cell>
          <cell r="J1921" t="str">
            <v>Performance &amp; Capacity</v>
          </cell>
          <cell r="K1921" t="str">
            <v>SRV_ED</v>
          </cell>
          <cell r="L1921" t="str">
            <v>JUR_WA</v>
          </cell>
          <cell r="M1921" t="str">
            <v>Elec Transmission 350-359</v>
          </cell>
          <cell r="N1921" t="str">
            <v>True</v>
          </cell>
          <cell r="O1921" t="str">
            <v>Active</v>
          </cell>
          <cell r="P1921" t="str">
            <v>ORG_B50</v>
          </cell>
        </row>
        <row r="1922">
          <cell r="A1922" t="str">
            <v>BI_SD108</v>
          </cell>
          <cell r="B1922" t="str">
            <v>SD108</v>
          </cell>
          <cell r="C1922" t="str">
            <v>BI_SD108 - 9CE 12F4 Recond 366</v>
          </cell>
          <cell r="D1922" t="str">
            <v>ER_2514</v>
          </cell>
          <cell r="E1922" t="str">
            <v>2514</v>
          </cell>
          <cell r="F1922" t="str">
            <v>ER_2514 - Distribution - Spokane North &amp; West</v>
          </cell>
          <cell r="G1922" t="str">
            <v>Distribution System Enhancements</v>
          </cell>
          <cell r="H1922" t="str">
            <v>T&amp;D Engineering</v>
          </cell>
          <cell r="I1922" t="str">
            <v>T&amp;D</v>
          </cell>
          <cell r="J1922" t="str">
            <v>Performance &amp; Capacity</v>
          </cell>
          <cell r="K1922" t="str">
            <v>SRV_ED</v>
          </cell>
          <cell r="L1922" t="str">
            <v>JUR_WA</v>
          </cell>
          <cell r="M1922" t="str">
            <v>Elec Distribution 360-373</v>
          </cell>
          <cell r="N1922" t="str">
            <v>True</v>
          </cell>
          <cell r="O1922" t="str">
            <v>Inactive</v>
          </cell>
          <cell r="P1922" t="str">
            <v>ORG_B50</v>
          </cell>
        </row>
        <row r="1923">
          <cell r="A1923" t="str">
            <v>BI_SD109</v>
          </cell>
          <cell r="B1923" t="str">
            <v>SD109</v>
          </cell>
          <cell r="C1923" t="str">
            <v>BI_SD109 - Greenacres - Distribution Line Integration</v>
          </cell>
          <cell r="D1923" t="str">
            <v>ER_2274</v>
          </cell>
          <cell r="E1923" t="str">
            <v>2274</v>
          </cell>
          <cell r="F1923" t="str">
            <v>ER_2274 - New Substations</v>
          </cell>
          <cell r="G1923" t="str">
            <v>Substation - New Distribution Station Capacity Program</v>
          </cell>
          <cell r="H1923" t="str">
            <v>T&amp;D Engineering</v>
          </cell>
          <cell r="I1923" t="str">
            <v>T&amp;D</v>
          </cell>
          <cell r="J1923" t="str">
            <v>Performance &amp; Capacity</v>
          </cell>
          <cell r="K1923" t="str">
            <v>SRV_ED</v>
          </cell>
          <cell r="L1923" t="str">
            <v>JUR_WA</v>
          </cell>
          <cell r="M1923" t="str">
            <v>Elec Transmission 350-359</v>
          </cell>
          <cell r="N1923" t="str">
            <v>True</v>
          </cell>
          <cell r="O1923" t="str">
            <v>Inactive</v>
          </cell>
          <cell r="P1923" t="str">
            <v>ORG_B50</v>
          </cell>
        </row>
        <row r="1924">
          <cell r="A1924" t="str">
            <v>BI_SD110</v>
          </cell>
          <cell r="B1924" t="str">
            <v>SD110</v>
          </cell>
          <cell r="C1924" t="str">
            <v>BI_SD110 - MIL 12F2 Recond 0.5 mi</v>
          </cell>
          <cell r="D1924" t="str">
            <v>ER_2514</v>
          </cell>
          <cell r="E1924" t="str">
            <v>2514</v>
          </cell>
          <cell r="F1924" t="str">
            <v>ER_2514 - Distribution - Spokane North &amp; West</v>
          </cell>
          <cell r="G1924" t="str">
            <v>Distribution System Enhancements</v>
          </cell>
          <cell r="H1924" t="str">
            <v>T&amp;D Engineering</v>
          </cell>
          <cell r="I1924" t="str">
            <v>T&amp;D</v>
          </cell>
          <cell r="J1924" t="str">
            <v>Performance &amp; Capacity</v>
          </cell>
          <cell r="K1924" t="str">
            <v>SRV_ED</v>
          </cell>
          <cell r="L1924" t="str">
            <v>JUR_WA</v>
          </cell>
          <cell r="M1924" t="str">
            <v>Elec Distribution 360-373</v>
          </cell>
          <cell r="N1924" t="str">
            <v>True</v>
          </cell>
          <cell r="O1924" t="str">
            <v>Inactive</v>
          </cell>
          <cell r="P1924" t="str">
            <v>ORG_B50</v>
          </cell>
        </row>
        <row r="1925">
          <cell r="A1925" t="str">
            <v>BI_SD111</v>
          </cell>
          <cell r="B1925" t="str">
            <v>SD111</v>
          </cell>
          <cell r="C1925" t="str">
            <v>BI_SD111 - BKR 12F3 Recond 2/0 ACSR 1 mi</v>
          </cell>
          <cell r="D1925" t="str">
            <v>ER_2514</v>
          </cell>
          <cell r="E1925" t="str">
            <v>2514</v>
          </cell>
          <cell r="F1925" t="str">
            <v>ER_2514 - Distribution - Spokane North &amp; West</v>
          </cell>
          <cell r="G1925" t="str">
            <v>Distribution System Enhancements</v>
          </cell>
          <cell r="H1925" t="str">
            <v>T&amp;D Engineering</v>
          </cell>
          <cell r="I1925" t="str">
            <v>T&amp;D</v>
          </cell>
          <cell r="J1925" t="str">
            <v>Performance &amp; Capacity</v>
          </cell>
          <cell r="K1925" t="str">
            <v>SRV_ED</v>
          </cell>
          <cell r="L1925" t="str">
            <v>JUR_WA</v>
          </cell>
          <cell r="M1925" t="str">
            <v>Elec Distribution 360-373</v>
          </cell>
          <cell r="N1925" t="str">
            <v>True</v>
          </cell>
          <cell r="O1925" t="str">
            <v>Inactive</v>
          </cell>
          <cell r="P1925" t="str">
            <v>ORG_B50</v>
          </cell>
        </row>
        <row r="1926">
          <cell r="A1926" t="str">
            <v>BI_SD112</v>
          </cell>
          <cell r="B1926" t="str">
            <v>SD112</v>
          </cell>
          <cell r="C1926" t="str">
            <v>BI_SD112 - CHE 12F3 Recond 2/0 CU 3 mi</v>
          </cell>
          <cell r="D1926" t="str">
            <v>ER_2514</v>
          </cell>
          <cell r="E1926" t="str">
            <v>2514</v>
          </cell>
          <cell r="F1926" t="str">
            <v>ER_2514 - Distribution - Spokane North &amp; West</v>
          </cell>
          <cell r="G1926" t="str">
            <v>Distribution System Enhancements</v>
          </cell>
          <cell r="H1926" t="str">
            <v>T&amp;D Engineering</v>
          </cell>
          <cell r="I1926" t="str">
            <v>T&amp;D</v>
          </cell>
          <cell r="J1926" t="str">
            <v>Performance &amp; Capacity</v>
          </cell>
          <cell r="K1926" t="str">
            <v>SRV_ED</v>
          </cell>
          <cell r="L1926" t="str">
            <v>JUR_WA</v>
          </cell>
          <cell r="M1926" t="str">
            <v>Elec Distribution 360-373</v>
          </cell>
          <cell r="N1926" t="str">
            <v>True</v>
          </cell>
          <cell r="O1926" t="str">
            <v>Inactive</v>
          </cell>
          <cell r="P1926" t="str">
            <v>ORG_B50</v>
          </cell>
        </row>
        <row r="1927">
          <cell r="A1927" t="str">
            <v>BI_SD113</v>
          </cell>
          <cell r="B1927" t="str">
            <v>SD113</v>
          </cell>
          <cell r="C1927" t="str">
            <v>BI_SD113 - MIL 12F1 Recond 1/0 CU 0.8 mi</v>
          </cell>
          <cell r="D1927" t="str">
            <v>ER_2514</v>
          </cell>
          <cell r="E1927" t="str">
            <v>2514</v>
          </cell>
          <cell r="F1927" t="str">
            <v>ER_2514 - Distribution - Spokane North &amp; West</v>
          </cell>
          <cell r="G1927" t="str">
            <v>Distribution System Enhancements</v>
          </cell>
          <cell r="H1927" t="str">
            <v>T&amp;D Engineering</v>
          </cell>
          <cell r="I1927" t="str">
            <v>T&amp;D</v>
          </cell>
          <cell r="J1927" t="str">
            <v>Performance &amp; Capacity</v>
          </cell>
          <cell r="K1927" t="str">
            <v>SRV_ED</v>
          </cell>
          <cell r="L1927" t="str">
            <v>JUR_WA</v>
          </cell>
          <cell r="M1927" t="str">
            <v>Elec Distribution 360-373</v>
          </cell>
          <cell r="N1927" t="str">
            <v>True</v>
          </cell>
          <cell r="O1927" t="str">
            <v>Inactive</v>
          </cell>
          <cell r="P1927" t="str">
            <v>ORG_B50</v>
          </cell>
        </row>
        <row r="1928">
          <cell r="A1928" t="str">
            <v>BI_SD114</v>
          </cell>
          <cell r="B1928" t="str">
            <v>SD114</v>
          </cell>
          <cell r="C1928" t="str">
            <v>BI_SD114 - 9CE 12F1 Tie to 9CE 12F3 Broadway 0.5 mi</v>
          </cell>
          <cell r="D1928" t="str">
            <v>ER_2514</v>
          </cell>
          <cell r="E1928" t="str">
            <v>2514</v>
          </cell>
          <cell r="F1928" t="str">
            <v>ER_2514 - Distribution - Spokane North &amp; West</v>
          </cell>
          <cell r="G1928" t="str">
            <v>Distribution System Enhancements</v>
          </cell>
          <cell r="H1928" t="str">
            <v>T&amp;D Engineering</v>
          </cell>
          <cell r="I1928" t="str">
            <v>T&amp;D</v>
          </cell>
          <cell r="J1928" t="str">
            <v>Performance &amp; Capacity</v>
          </cell>
          <cell r="K1928" t="str">
            <v>SRV_ED</v>
          </cell>
          <cell r="L1928" t="str">
            <v>JUR_WA</v>
          </cell>
          <cell r="M1928" t="str">
            <v>Elec Distribution 360-373</v>
          </cell>
          <cell r="N1928" t="str">
            <v>True</v>
          </cell>
          <cell r="O1928" t="str">
            <v>Inactive</v>
          </cell>
          <cell r="P1928" t="str">
            <v>ORG_B50</v>
          </cell>
        </row>
        <row r="1929">
          <cell r="A1929" t="str">
            <v>BI_SD115</v>
          </cell>
          <cell r="B1929" t="str">
            <v>SD115</v>
          </cell>
          <cell r="C1929" t="str">
            <v>BI_SD115 - Spokane Airport Switch Gear Repl.</v>
          </cell>
          <cell r="D1929" t="str">
            <v>ER_2544</v>
          </cell>
          <cell r="E1929" t="str">
            <v>2544</v>
          </cell>
          <cell r="F1929" t="str">
            <v>ER_2544 - Spokane Airport Switch Gear Repl.</v>
          </cell>
          <cell r="G1929" t="str">
            <v>Regular Capital - Pre Business Case</v>
          </cell>
          <cell r="H1929" t="str">
            <v>No Subfunction</v>
          </cell>
          <cell r="I1929" t="str">
            <v>No Function</v>
          </cell>
          <cell r="J1929" t="str">
            <v>No Driver</v>
          </cell>
          <cell r="K1929" t="str">
            <v>SRV_ED</v>
          </cell>
          <cell r="L1929" t="str">
            <v>JUR_WA</v>
          </cell>
          <cell r="M1929" t="str">
            <v>Elec Distribution 360-373</v>
          </cell>
          <cell r="N1929" t="str">
            <v>True</v>
          </cell>
          <cell r="O1929" t="str">
            <v>Inactive</v>
          </cell>
          <cell r="P1929" t="str">
            <v>ORG_C51</v>
          </cell>
        </row>
        <row r="1930">
          <cell r="A1930" t="str">
            <v>BI_SD116</v>
          </cell>
          <cell r="B1930" t="str">
            <v>SD116</v>
          </cell>
          <cell r="C1930" t="str">
            <v>BI_SD116 - Beacon 12 F1 Feeder Upgrade</v>
          </cell>
          <cell r="D1930" t="str">
            <v>ER_2470</v>
          </cell>
          <cell r="E1930" t="str">
            <v>2470</v>
          </cell>
          <cell r="F1930" t="str">
            <v>ER_2470 - Dist Grid Modernization</v>
          </cell>
          <cell r="G1930" t="str">
            <v>Distribution Grid Modernization</v>
          </cell>
          <cell r="H1930" t="str">
            <v>T&amp;D Operations</v>
          </cell>
          <cell r="I1930" t="str">
            <v>T&amp;D</v>
          </cell>
          <cell r="J1930" t="str">
            <v>Asset Condition</v>
          </cell>
          <cell r="K1930" t="str">
            <v>SRV_ED</v>
          </cell>
          <cell r="L1930" t="str">
            <v>JUR_WA</v>
          </cell>
          <cell r="M1930" t="str">
            <v>Elec Distribution 360-373</v>
          </cell>
          <cell r="N1930" t="str">
            <v>False</v>
          </cell>
          <cell r="O1930" t="str">
            <v>Inactive</v>
          </cell>
          <cell r="P1930" t="str">
            <v>ORG_E51</v>
          </cell>
        </row>
        <row r="1931">
          <cell r="A1931" t="str">
            <v>BI_SD117</v>
          </cell>
          <cell r="B1931" t="str">
            <v>SD117</v>
          </cell>
          <cell r="C1931" t="str">
            <v>BI_SD117 - F &amp; C 12F2 Feeder Upgrade</v>
          </cell>
          <cell r="D1931" t="str">
            <v>ER_2470</v>
          </cell>
          <cell r="E1931" t="str">
            <v>2470</v>
          </cell>
          <cell r="F1931" t="str">
            <v>ER_2470 - Dist Grid Modernization</v>
          </cell>
          <cell r="G1931" t="str">
            <v>Distribution Grid Modernization</v>
          </cell>
          <cell r="H1931" t="str">
            <v>T&amp;D Operations</v>
          </cell>
          <cell r="I1931" t="str">
            <v>T&amp;D</v>
          </cell>
          <cell r="J1931" t="str">
            <v>Asset Condition</v>
          </cell>
          <cell r="K1931" t="str">
            <v>SRV_ED</v>
          </cell>
          <cell r="L1931" t="str">
            <v>JUR_AN</v>
          </cell>
          <cell r="M1931" t="str">
            <v>Elec Distribution 360-373</v>
          </cell>
          <cell r="N1931" t="str">
            <v>True</v>
          </cell>
          <cell r="O1931" t="str">
            <v>Inactive</v>
          </cell>
          <cell r="P1931" t="str">
            <v>ORG_E51</v>
          </cell>
        </row>
        <row r="1932">
          <cell r="A1932" t="str">
            <v>BI_SD118</v>
          </cell>
          <cell r="B1932" t="str">
            <v>SD118</v>
          </cell>
          <cell r="C1932" t="str">
            <v>BI_SD118 - Waikiki-Mead Substation - New (Distribution)</v>
          </cell>
          <cell r="D1932" t="str">
            <v>ER_2274</v>
          </cell>
          <cell r="E1932" t="str">
            <v>2274</v>
          </cell>
          <cell r="F1932" t="str">
            <v>ER_2274 - New Substations</v>
          </cell>
          <cell r="G1932" t="str">
            <v>Substation - New Distribution Station Capacity Program</v>
          </cell>
          <cell r="H1932" t="str">
            <v>T&amp;D Engineering</v>
          </cell>
          <cell r="I1932" t="str">
            <v>T&amp;D</v>
          </cell>
          <cell r="J1932" t="str">
            <v>Performance &amp; Capacity</v>
          </cell>
          <cell r="K1932" t="str">
            <v>SRV_ED</v>
          </cell>
          <cell r="L1932" t="str">
            <v>JUR_WA</v>
          </cell>
          <cell r="M1932" t="str">
            <v>Elec Transmission 350-359</v>
          </cell>
          <cell r="N1932" t="str">
            <v>True</v>
          </cell>
          <cell r="O1932" t="str">
            <v>Active</v>
          </cell>
          <cell r="P1932" t="str">
            <v>ORG_C51</v>
          </cell>
        </row>
        <row r="1933">
          <cell r="A1933" t="str">
            <v>BI_SD119</v>
          </cell>
          <cell r="B1933" t="str">
            <v>SD119</v>
          </cell>
          <cell r="C1933" t="str">
            <v>BI_SD119 - Beacon-Ross Park 115kV Rebuild (Dist UB)</v>
          </cell>
          <cell r="D1933" t="str">
            <v>ER_2621</v>
          </cell>
          <cell r="E1933" t="str">
            <v>2621</v>
          </cell>
          <cell r="F1933" t="str">
            <v>ER_2621 - Beacon-Ross Park 115kV T-Line Rebuild</v>
          </cell>
          <cell r="G1933" t="str">
            <v>Transmission Construction - Compliance</v>
          </cell>
          <cell r="H1933" t="str">
            <v>T&amp;D Engineering</v>
          </cell>
          <cell r="I1933" t="str">
            <v>T&amp;D</v>
          </cell>
          <cell r="J1933" t="str">
            <v>Mandatory &amp; Compliance</v>
          </cell>
          <cell r="K1933" t="str">
            <v>SRV_ED</v>
          </cell>
          <cell r="L1933" t="str">
            <v>JUR_WA</v>
          </cell>
          <cell r="M1933" t="str">
            <v>Elec Distribution 360-373</v>
          </cell>
          <cell r="N1933" t="str">
            <v>True</v>
          </cell>
          <cell r="O1933" t="str">
            <v>Active</v>
          </cell>
          <cell r="P1933" t="str">
            <v>ORG_C51</v>
          </cell>
        </row>
        <row r="1934">
          <cell r="A1934" t="str">
            <v>BI_SD120</v>
          </cell>
          <cell r="B1934" t="str">
            <v>SD120</v>
          </cell>
          <cell r="C1934" t="str">
            <v>BI_SD120 - BLD-IRV#1 115kV Rebuild (Dist UB)</v>
          </cell>
          <cell r="D1934" t="str">
            <v>ER_2622</v>
          </cell>
          <cell r="E1934" t="str">
            <v>2622</v>
          </cell>
          <cell r="F1934" t="str">
            <v>ER_2622 - Beacon-Boulder #1 115kV T-Line Rebuild</v>
          </cell>
          <cell r="G1934" t="str">
            <v>Transmission Construction - Compliance</v>
          </cell>
          <cell r="H1934" t="str">
            <v>T&amp;D Engineering</v>
          </cell>
          <cell r="I1934" t="str">
            <v>T&amp;D</v>
          </cell>
          <cell r="J1934" t="str">
            <v>Mandatory &amp; Compliance</v>
          </cell>
          <cell r="K1934" t="str">
            <v>SRV_ED</v>
          </cell>
          <cell r="L1934" t="str">
            <v>JUR_WA</v>
          </cell>
          <cell r="M1934" t="str">
            <v>Elec Distribution 360-373</v>
          </cell>
          <cell r="N1934" t="str">
            <v>True</v>
          </cell>
          <cell r="O1934" t="str">
            <v>Active</v>
          </cell>
          <cell r="P1934" t="str">
            <v>ORG_L08</v>
          </cell>
        </row>
        <row r="1935">
          <cell r="A1935" t="str">
            <v>BI_SD171</v>
          </cell>
          <cell r="B1935" t="str">
            <v>SD171</v>
          </cell>
          <cell r="C1935" t="str">
            <v>BI_SD171 - Airway Heights 12F1 - Add Line Regulators</v>
          </cell>
          <cell r="D1935" t="str">
            <v>ER_2201</v>
          </cell>
          <cell r="E1935" t="str">
            <v>2201</v>
          </cell>
          <cell r="F1935" t="str">
            <v>ER_2201 - Airway Hts 12F1-Add Regulators</v>
          </cell>
          <cell r="G1935" t="str">
            <v>Regular Capital - Pre Business Case</v>
          </cell>
          <cell r="H1935" t="str">
            <v>No Subfunction</v>
          </cell>
          <cell r="I1935" t="str">
            <v>No Function</v>
          </cell>
          <cell r="J1935" t="str">
            <v>No Driver</v>
          </cell>
          <cell r="K1935" t="str">
            <v>SRV_ED</v>
          </cell>
          <cell r="L1935" t="str">
            <v>JUR_WA</v>
          </cell>
          <cell r="M1935" t="str">
            <v>Elec Distribution 360-373</v>
          </cell>
          <cell r="N1935" t="str">
            <v>True</v>
          </cell>
          <cell r="O1935" t="str">
            <v>Inactive</v>
          </cell>
          <cell r="P1935" t="str">
            <v>ORG_B50</v>
          </cell>
        </row>
        <row r="1936">
          <cell r="A1936" t="str">
            <v>BI_SD172</v>
          </cell>
          <cell r="B1936" t="str">
            <v>SD172</v>
          </cell>
          <cell r="C1936" t="str">
            <v>BI_SD172 - Ft Wright 12f1-reconductor 1Mi of feeder trunk</v>
          </cell>
          <cell r="D1936" t="str">
            <v>ER_2514</v>
          </cell>
          <cell r="E1936" t="str">
            <v>2514</v>
          </cell>
          <cell r="F1936" t="str">
            <v>ER_2514 - Distribution - Spokane North &amp; West</v>
          </cell>
          <cell r="G1936" t="str">
            <v>Distribution System Enhancements</v>
          </cell>
          <cell r="H1936" t="str">
            <v>T&amp;D Engineering</v>
          </cell>
          <cell r="I1936" t="str">
            <v>T&amp;D</v>
          </cell>
          <cell r="J1936" t="str">
            <v>Performance &amp; Capacity</v>
          </cell>
          <cell r="K1936" t="str">
            <v>SRV_ED</v>
          </cell>
          <cell r="L1936" t="str">
            <v>JUR_WA</v>
          </cell>
          <cell r="M1936" t="str">
            <v>Elec Distribution 360-373</v>
          </cell>
          <cell r="N1936" t="str">
            <v>False</v>
          </cell>
          <cell r="O1936" t="str">
            <v>Inactive</v>
          </cell>
          <cell r="P1936" t="str">
            <v>ORG_B50</v>
          </cell>
        </row>
        <row r="1937">
          <cell r="A1937" t="str">
            <v>BI_SD201</v>
          </cell>
          <cell r="B1937" t="str">
            <v>SD201</v>
          </cell>
          <cell r="C1937" t="str">
            <v>BI_SD201 - Post St. Sub Rebuild - Construct New Duct Lines</v>
          </cell>
          <cell r="D1937" t="str">
            <v>ER_2251</v>
          </cell>
          <cell r="E1937" t="str">
            <v>2251</v>
          </cell>
          <cell r="F1937" t="str">
            <v>ER_2251 - Post St-Improvement/Upgrades</v>
          </cell>
          <cell r="G1937" t="str">
            <v>Downtown Network - Performance &amp; Capacity</v>
          </cell>
          <cell r="H1937" t="str">
            <v>Downtown Network</v>
          </cell>
          <cell r="I1937" t="str">
            <v>T&amp;D</v>
          </cell>
          <cell r="J1937" t="str">
            <v>Performance &amp; Capacity</v>
          </cell>
          <cell r="K1937" t="str">
            <v>SRV_ED</v>
          </cell>
          <cell r="L1937" t="str">
            <v>JUR_WA</v>
          </cell>
          <cell r="M1937" t="str">
            <v>Elec Distribution 360-373</v>
          </cell>
          <cell r="N1937" t="str">
            <v>True</v>
          </cell>
          <cell r="O1937" t="str">
            <v>Inactive</v>
          </cell>
          <cell r="P1937" t="str">
            <v>ORG_C57</v>
          </cell>
        </row>
        <row r="1938">
          <cell r="A1938" t="str">
            <v>BI_SD202</v>
          </cell>
          <cell r="B1938" t="str">
            <v>SD202</v>
          </cell>
          <cell r="C1938" t="str">
            <v>BI_SD202 - Mead 12F1 &amp; 12F2 - Construct Feeders</v>
          </cell>
          <cell r="D1938" t="str">
            <v>ER_2258</v>
          </cell>
          <cell r="E1938" t="str">
            <v>2258</v>
          </cell>
          <cell r="F1938" t="str">
            <v>ER_2258 - Mead Sub- Construct</v>
          </cell>
          <cell r="G1938" t="str">
            <v>Regular Capital - Pre Business Case</v>
          </cell>
          <cell r="H1938" t="str">
            <v>No Subfunction</v>
          </cell>
          <cell r="I1938" t="str">
            <v>No Function</v>
          </cell>
          <cell r="J1938" t="str">
            <v>No Driver</v>
          </cell>
          <cell r="K1938" t="str">
            <v>SRV_ED</v>
          </cell>
          <cell r="L1938" t="str">
            <v>JUR_WA</v>
          </cell>
          <cell r="M1938" t="str">
            <v>Elec Distribution 360-373</v>
          </cell>
          <cell r="N1938" t="str">
            <v>True</v>
          </cell>
          <cell r="O1938" t="str">
            <v>Inactive</v>
          </cell>
          <cell r="P1938" t="str">
            <v>ORG_B50</v>
          </cell>
        </row>
        <row r="1939">
          <cell r="A1939" t="str">
            <v>BI_SD203</v>
          </cell>
          <cell r="B1939" t="str">
            <v>SD203</v>
          </cell>
          <cell r="C1939" t="str">
            <v>BI_SD203 - Hillyard 115-13kv Cx FDRs</v>
          </cell>
          <cell r="D1939" t="str">
            <v>ER_2274</v>
          </cell>
          <cell r="E1939" t="str">
            <v>2274</v>
          </cell>
          <cell r="F1939" t="str">
            <v>ER_2274 - New Substations</v>
          </cell>
          <cell r="G1939" t="str">
            <v>Substation - New Distribution Station Capacity Program</v>
          </cell>
          <cell r="H1939" t="str">
            <v>T&amp;D Engineering</v>
          </cell>
          <cell r="I1939" t="str">
            <v>T&amp;D</v>
          </cell>
          <cell r="J1939" t="str">
            <v>Performance &amp; Capacity</v>
          </cell>
          <cell r="K1939" t="str">
            <v>SRV_ED</v>
          </cell>
          <cell r="L1939" t="str">
            <v>JUR_WA</v>
          </cell>
          <cell r="M1939" t="str">
            <v>Elec Transmission 350-359</v>
          </cell>
          <cell r="N1939" t="str">
            <v>True</v>
          </cell>
          <cell r="O1939" t="str">
            <v>Inactive</v>
          </cell>
          <cell r="P1939" t="str">
            <v>ORG_B50</v>
          </cell>
        </row>
        <row r="1940">
          <cell r="A1940" t="str">
            <v>BI_SD204</v>
          </cell>
          <cell r="B1940" t="str">
            <v>SD204</v>
          </cell>
          <cell r="C1940" t="str">
            <v>BI_SD204 - Metro 13639 - construct new east network feeder</v>
          </cell>
          <cell r="D1940" t="str">
            <v>ER_2303</v>
          </cell>
          <cell r="E1940" t="str">
            <v>2303</v>
          </cell>
          <cell r="F1940" t="str">
            <v>ER_2303 - Metro-Install Feeder</v>
          </cell>
          <cell r="G1940" t="str">
            <v>Regular Capital - Pre Business Case</v>
          </cell>
          <cell r="H1940" t="str">
            <v>No Subfunction</v>
          </cell>
          <cell r="I1940" t="str">
            <v>No Function</v>
          </cell>
          <cell r="J1940" t="str">
            <v>No Driver</v>
          </cell>
          <cell r="K1940" t="str">
            <v>SRV_ED</v>
          </cell>
          <cell r="L1940" t="str">
            <v>JUR_WA</v>
          </cell>
          <cell r="M1940" t="str">
            <v>Elec Distribution 360-373</v>
          </cell>
          <cell r="N1940" t="str">
            <v>True</v>
          </cell>
          <cell r="O1940" t="str">
            <v>Inactive</v>
          </cell>
          <cell r="P1940" t="str">
            <v>ORG_C57</v>
          </cell>
        </row>
        <row r="1941">
          <cell r="A1941" t="str">
            <v>BI_SD205</v>
          </cell>
          <cell r="B1941" t="str">
            <v>SD205</v>
          </cell>
          <cell r="C1941" t="str">
            <v>BI_SD205 - Millwood Distribution Line Integration</v>
          </cell>
          <cell r="D1941" t="str">
            <v>ER_2283</v>
          </cell>
          <cell r="E1941" t="str">
            <v>2283</v>
          </cell>
          <cell r="F1941" t="str">
            <v>ER_2283 - Millwood Sub - Rebuild</v>
          </cell>
          <cell r="G1941" t="str">
            <v>Substation - Station Rebuilds Program</v>
          </cell>
          <cell r="H1941" t="str">
            <v>T&amp;D Engineering</v>
          </cell>
          <cell r="I1941" t="str">
            <v>T&amp;D</v>
          </cell>
          <cell r="J1941" t="str">
            <v>Asset Condition</v>
          </cell>
          <cell r="K1941" t="str">
            <v>SRV_ED</v>
          </cell>
          <cell r="L1941" t="str">
            <v>JUR_WA</v>
          </cell>
          <cell r="M1941" t="str">
            <v>Elec Distribution 360-373</v>
          </cell>
          <cell r="N1941" t="str">
            <v>True</v>
          </cell>
          <cell r="O1941" t="str">
            <v>Inactive</v>
          </cell>
          <cell r="P1941" t="str">
            <v>ORG_B50</v>
          </cell>
        </row>
        <row r="1942">
          <cell r="A1942" t="str">
            <v>BI_SD206</v>
          </cell>
          <cell r="B1942" t="str">
            <v>SD206</v>
          </cell>
          <cell r="C1942" t="str">
            <v>BI_SD206 - BKR 12F3 Recond 1 mi</v>
          </cell>
          <cell r="D1942" t="str">
            <v>ER_2514</v>
          </cell>
          <cell r="E1942" t="str">
            <v>2514</v>
          </cell>
          <cell r="F1942" t="str">
            <v>ER_2514 - Distribution - Spokane North &amp; West</v>
          </cell>
          <cell r="G1942" t="str">
            <v>Distribution System Enhancements</v>
          </cell>
          <cell r="H1942" t="str">
            <v>T&amp;D Engineering</v>
          </cell>
          <cell r="I1942" t="str">
            <v>T&amp;D</v>
          </cell>
          <cell r="J1942" t="str">
            <v>Performance &amp; Capacity</v>
          </cell>
          <cell r="K1942" t="str">
            <v>SRV_ED</v>
          </cell>
          <cell r="L1942" t="str">
            <v>JUR_WA</v>
          </cell>
          <cell r="M1942" t="str">
            <v>Elec Distribution 360-373</v>
          </cell>
          <cell r="N1942" t="str">
            <v>True</v>
          </cell>
          <cell r="O1942" t="str">
            <v>Inactive</v>
          </cell>
          <cell r="P1942" t="str">
            <v>ORG_B50</v>
          </cell>
        </row>
        <row r="1943">
          <cell r="A1943" t="str">
            <v>BI_SD207</v>
          </cell>
          <cell r="B1943" t="str">
            <v>SD207</v>
          </cell>
          <cell r="C1943" t="str">
            <v>BI_SD207 - Chester 12F1-12F4 Tie on Bowdish</v>
          </cell>
          <cell r="D1943" t="str">
            <v>ER_2514</v>
          </cell>
          <cell r="E1943" t="str">
            <v>2514</v>
          </cell>
          <cell r="F1943" t="str">
            <v>ER_2514 - Distribution - Spokane North &amp; West</v>
          </cell>
          <cell r="G1943" t="str">
            <v>Distribution System Enhancements</v>
          </cell>
          <cell r="H1943" t="str">
            <v>T&amp;D Engineering</v>
          </cell>
          <cell r="I1943" t="str">
            <v>T&amp;D</v>
          </cell>
          <cell r="J1943" t="str">
            <v>Performance &amp; Capacity</v>
          </cell>
          <cell r="K1943" t="str">
            <v>SRV_ED</v>
          </cell>
          <cell r="L1943" t="str">
            <v>JUR_WA</v>
          </cell>
          <cell r="M1943" t="str">
            <v>Elec Distribution 360-373</v>
          </cell>
          <cell r="N1943" t="str">
            <v>True</v>
          </cell>
          <cell r="O1943" t="str">
            <v>Inactive</v>
          </cell>
          <cell r="P1943" t="str">
            <v>ORG_B50</v>
          </cell>
        </row>
        <row r="1944">
          <cell r="A1944" t="str">
            <v>BI_SD208</v>
          </cell>
          <cell r="B1944" t="str">
            <v>SD208</v>
          </cell>
          <cell r="C1944" t="str">
            <v>BI_SD208 - Mica Peak Convert OH to URD</v>
          </cell>
          <cell r="D1944" t="str">
            <v>ER_2514</v>
          </cell>
          <cell r="E1944" t="str">
            <v>2514</v>
          </cell>
          <cell r="F1944" t="str">
            <v>ER_2514 - Distribution - Spokane North &amp; West</v>
          </cell>
          <cell r="G1944" t="str">
            <v>Distribution System Enhancements</v>
          </cell>
          <cell r="H1944" t="str">
            <v>T&amp;D Engineering</v>
          </cell>
          <cell r="I1944" t="str">
            <v>T&amp;D</v>
          </cell>
          <cell r="J1944" t="str">
            <v>Performance &amp; Capacity</v>
          </cell>
          <cell r="K1944" t="str">
            <v>SRV_ED</v>
          </cell>
          <cell r="L1944" t="str">
            <v>JUR_WA</v>
          </cell>
          <cell r="M1944" t="str">
            <v>Elec Distribution 360-373</v>
          </cell>
          <cell r="N1944" t="str">
            <v>True</v>
          </cell>
          <cell r="O1944" t="str">
            <v>Inactive</v>
          </cell>
          <cell r="P1944" t="str">
            <v>ORG_C51</v>
          </cell>
        </row>
        <row r="1945">
          <cell r="A1945" t="str">
            <v>BI_SD210</v>
          </cell>
          <cell r="B1945" t="str">
            <v>SD210</v>
          </cell>
          <cell r="C1945" t="str">
            <v>BI_SD210 - South Hill Secondary Reconductor Project</v>
          </cell>
          <cell r="D1945" t="str">
            <v>ER_2200</v>
          </cell>
          <cell r="E1945" t="str">
            <v>2200</v>
          </cell>
          <cell r="F1945" t="str">
            <v>ER_2200 - S Hill 2ndry Reconstruction</v>
          </cell>
          <cell r="G1945" t="str">
            <v>Regular Capital - Pre Business Case</v>
          </cell>
          <cell r="H1945" t="str">
            <v>No Subfunction</v>
          </cell>
          <cell r="I1945" t="str">
            <v>No Function</v>
          </cell>
          <cell r="J1945" t="str">
            <v>No Driver</v>
          </cell>
          <cell r="K1945" t="str">
            <v>SRV_ED</v>
          </cell>
          <cell r="L1945" t="str">
            <v>JUR_AN</v>
          </cell>
          <cell r="M1945" t="str">
            <v>Elec Distribution 360-373</v>
          </cell>
          <cell r="N1945" t="str">
            <v>False</v>
          </cell>
          <cell r="O1945" t="str">
            <v>Inactive</v>
          </cell>
          <cell r="P1945" t="str">
            <v>ORG_B50</v>
          </cell>
        </row>
        <row r="1946">
          <cell r="A1946" t="str">
            <v>BI_SD211</v>
          </cell>
          <cell r="B1946" t="str">
            <v>SD211</v>
          </cell>
          <cell r="C1946" t="str">
            <v>BI_SD211 - U-District URD FDR Tie Trent Avenue</v>
          </cell>
          <cell r="D1946" t="str">
            <v>ER_2514</v>
          </cell>
          <cell r="E1946" t="str">
            <v>2514</v>
          </cell>
          <cell r="F1946" t="str">
            <v>ER_2514 - Distribution - Spokane North &amp; West</v>
          </cell>
          <cell r="G1946" t="str">
            <v>Distribution System Enhancements</v>
          </cell>
          <cell r="H1946" t="str">
            <v>T&amp;D Engineering</v>
          </cell>
          <cell r="I1946" t="str">
            <v>T&amp;D</v>
          </cell>
          <cell r="J1946" t="str">
            <v>Performance &amp; Capacity</v>
          </cell>
          <cell r="K1946" t="str">
            <v>SRV_ED</v>
          </cell>
          <cell r="L1946" t="str">
            <v>JUR_WA</v>
          </cell>
          <cell r="M1946" t="str">
            <v>Elec Distribution 360-373</v>
          </cell>
          <cell r="N1946" t="str">
            <v>True</v>
          </cell>
          <cell r="O1946" t="str">
            <v>Inactive</v>
          </cell>
          <cell r="P1946" t="str">
            <v>ORG_C51</v>
          </cell>
        </row>
        <row r="1947">
          <cell r="A1947" t="str">
            <v>BI_SD212</v>
          </cell>
          <cell r="B1947" t="str">
            <v>SD212</v>
          </cell>
          <cell r="C1947" t="str">
            <v>BI_SD212 - Barker Road Substation - Rebuild (Distribution)</v>
          </cell>
          <cell r="D1947" t="str">
            <v>ER_2204</v>
          </cell>
          <cell r="E1947" t="str">
            <v>2204</v>
          </cell>
          <cell r="F1947" t="str">
            <v>ER_2204 - Substation Rebuilds</v>
          </cell>
          <cell r="G1947" t="str">
            <v>Substation - Station Rebuilds Program</v>
          </cell>
          <cell r="H1947" t="str">
            <v>T&amp;D Engineering</v>
          </cell>
          <cell r="I1947" t="str">
            <v>T&amp;D</v>
          </cell>
          <cell r="J1947" t="str">
            <v>Asset Condition</v>
          </cell>
          <cell r="K1947" t="str">
            <v>SRV_ED</v>
          </cell>
          <cell r="L1947" t="str">
            <v>JUR_WA</v>
          </cell>
          <cell r="M1947" t="str">
            <v>Elec Distribution 360-373</v>
          </cell>
          <cell r="N1947" t="str">
            <v>True</v>
          </cell>
          <cell r="O1947" t="str">
            <v>Active</v>
          </cell>
          <cell r="P1947" t="str">
            <v>ORG_C51</v>
          </cell>
        </row>
        <row r="1948">
          <cell r="A1948" t="str">
            <v>BI_SD213</v>
          </cell>
          <cell r="B1948" t="str">
            <v>SD213</v>
          </cell>
          <cell r="C1948" t="str">
            <v>BI_SD213 - Hillyard Substation - New Station (Dist)</v>
          </cell>
          <cell r="D1948" t="str">
            <v>ER_2274</v>
          </cell>
          <cell r="E1948" t="str">
            <v>2274</v>
          </cell>
          <cell r="F1948" t="str">
            <v>ER_2274 - New Substations</v>
          </cell>
          <cell r="G1948" t="str">
            <v>Substation - New Distribution Station Capacity Program</v>
          </cell>
          <cell r="H1948" t="str">
            <v>T&amp;D Engineering</v>
          </cell>
          <cell r="I1948" t="str">
            <v>T&amp;D</v>
          </cell>
          <cell r="J1948" t="str">
            <v>Performance &amp; Capacity</v>
          </cell>
          <cell r="K1948" t="str">
            <v>SRV_ED</v>
          </cell>
          <cell r="L1948" t="str">
            <v>JUR_WA</v>
          </cell>
          <cell r="M1948" t="str">
            <v>Elec Transmission 350-359</v>
          </cell>
          <cell r="N1948" t="str">
            <v>True</v>
          </cell>
          <cell r="O1948" t="str">
            <v>Active</v>
          </cell>
          <cell r="P1948" t="str">
            <v>ORG_C51</v>
          </cell>
        </row>
        <row r="1949">
          <cell r="A1949" t="str">
            <v>BI_SD214</v>
          </cell>
          <cell r="B1949" t="str">
            <v>SD214</v>
          </cell>
          <cell r="C1949" t="str">
            <v>BI_SD214 - BEA-IRV #2 Distribution Support</v>
          </cell>
          <cell r="D1949" t="str">
            <v>ER_2474</v>
          </cell>
          <cell r="E1949" t="str">
            <v>2474</v>
          </cell>
          <cell r="F1949" t="str">
            <v>ER_2474 - Beacon-Boulder #2 115:  Capacity Upgrade</v>
          </cell>
          <cell r="G1949" t="str">
            <v>Spokane Valley Transmission Reinforcement Project</v>
          </cell>
          <cell r="H1949" t="str">
            <v>T&amp;D Engineering</v>
          </cell>
          <cell r="I1949" t="str">
            <v>T&amp;D</v>
          </cell>
          <cell r="J1949" t="str">
            <v>Mandatory &amp; Compliance</v>
          </cell>
          <cell r="K1949" t="str">
            <v>SRV_ED</v>
          </cell>
          <cell r="L1949" t="str">
            <v>JUR_WA</v>
          </cell>
          <cell r="M1949" t="str">
            <v>Elec Distribution 360-373</v>
          </cell>
          <cell r="N1949" t="str">
            <v>True</v>
          </cell>
          <cell r="O1949" t="str">
            <v>Active</v>
          </cell>
          <cell r="P1949" t="str">
            <v>ORG_C51</v>
          </cell>
        </row>
        <row r="1950">
          <cell r="A1950" t="str">
            <v>BI_SD215</v>
          </cell>
          <cell r="B1950" t="str">
            <v>SD215</v>
          </cell>
          <cell r="C1950" t="str">
            <v>BI_SD215 - 9CE-SUN 115kV Rebuild (Distribution UB)</v>
          </cell>
          <cell r="D1950" t="str">
            <v>ER_2557</v>
          </cell>
          <cell r="E1950" t="str">
            <v>2557</v>
          </cell>
          <cell r="F1950" t="str">
            <v>ER_2557 - 9CE-Sunset 115kV Transmission Line: Rebuild</v>
          </cell>
          <cell r="G1950" t="str">
            <v>Transmission Construction - Compliance</v>
          </cell>
          <cell r="H1950" t="str">
            <v>T&amp;D Engineering</v>
          </cell>
          <cell r="I1950" t="str">
            <v>T&amp;D</v>
          </cell>
          <cell r="J1950" t="str">
            <v>Mandatory &amp; Compliance</v>
          </cell>
          <cell r="K1950" t="str">
            <v>SRV_ED</v>
          </cell>
          <cell r="L1950" t="str">
            <v>JUR_WA</v>
          </cell>
          <cell r="M1950" t="str">
            <v>Elec Distribution 360-373</v>
          </cell>
          <cell r="N1950" t="str">
            <v>True</v>
          </cell>
          <cell r="O1950" t="str">
            <v>Active</v>
          </cell>
          <cell r="P1950" t="str">
            <v>ORG_L08</v>
          </cell>
        </row>
        <row r="1951">
          <cell r="A1951" t="str">
            <v>BI_SD221</v>
          </cell>
          <cell r="B1951" t="str">
            <v>SD221</v>
          </cell>
          <cell r="C1951" t="str">
            <v>BI_SD221 - Downtown West - Dist Integration</v>
          </cell>
          <cell r="D1951" t="str">
            <v>ER_2274</v>
          </cell>
          <cell r="E1951" t="str">
            <v>2274</v>
          </cell>
          <cell r="F1951" t="str">
            <v>ER_2274 - New Substations</v>
          </cell>
          <cell r="G1951" t="str">
            <v>Substation - New Distribution Station Capacity Program</v>
          </cell>
          <cell r="H1951" t="str">
            <v>T&amp;D Engineering</v>
          </cell>
          <cell r="I1951" t="str">
            <v>T&amp;D</v>
          </cell>
          <cell r="J1951" t="str">
            <v>Performance &amp; Capacity</v>
          </cell>
          <cell r="K1951" t="str">
            <v>SRV_ED</v>
          </cell>
          <cell r="L1951" t="str">
            <v>JUR_WA</v>
          </cell>
          <cell r="M1951" t="str">
            <v>Elec Distribution 360-373</v>
          </cell>
          <cell r="N1951" t="str">
            <v>True</v>
          </cell>
          <cell r="O1951" t="str">
            <v>Active</v>
          </cell>
          <cell r="P1951" t="str">
            <v>ORG_C51</v>
          </cell>
        </row>
        <row r="1952">
          <cell r="A1952" t="str">
            <v>BI_SD300</v>
          </cell>
          <cell r="B1952" t="str">
            <v>SD300</v>
          </cell>
          <cell r="C1952" t="str">
            <v>BI_SD300 - Colbert 12F2 - Reconductor 1.6 Miles</v>
          </cell>
          <cell r="D1952" t="str">
            <v>ER_2258</v>
          </cell>
          <cell r="E1952" t="str">
            <v>2258</v>
          </cell>
          <cell r="F1952" t="str">
            <v>ER_2258 - Mead Sub- Construct</v>
          </cell>
          <cell r="G1952" t="str">
            <v>Regular Capital - Pre Business Case</v>
          </cell>
          <cell r="H1952" t="str">
            <v>No Subfunction</v>
          </cell>
          <cell r="I1952" t="str">
            <v>No Function</v>
          </cell>
          <cell r="J1952" t="str">
            <v>No Driver</v>
          </cell>
          <cell r="K1952" t="str">
            <v>SRV_ED</v>
          </cell>
          <cell r="L1952" t="str">
            <v>JUR_WA</v>
          </cell>
          <cell r="M1952" t="str">
            <v>Elec Distribution 360-373</v>
          </cell>
          <cell r="N1952" t="str">
            <v>True</v>
          </cell>
          <cell r="O1952" t="str">
            <v>Inactive</v>
          </cell>
          <cell r="P1952" t="str">
            <v>ORG_B50</v>
          </cell>
        </row>
        <row r="1953">
          <cell r="A1953" t="str">
            <v>BI_SD301</v>
          </cell>
          <cell r="B1953" t="str">
            <v>SD301</v>
          </cell>
          <cell r="C1953" t="str">
            <v>BI_SD301 - OPT 12F2 Cx Fdr</v>
          </cell>
          <cell r="D1953" t="str">
            <v>ER_2526</v>
          </cell>
          <cell r="E1953" t="str">
            <v>2526</v>
          </cell>
          <cell r="F1953" t="str">
            <v>ER_2526 - Opportunity 12F2 Cx Fdr</v>
          </cell>
          <cell r="G1953" t="str">
            <v>Spokane Valley Transmission Reinforcement Project</v>
          </cell>
          <cell r="H1953" t="str">
            <v>T&amp;D Engineering</v>
          </cell>
          <cell r="I1953" t="str">
            <v>T&amp;D</v>
          </cell>
          <cell r="J1953" t="str">
            <v>Mandatory &amp; Compliance</v>
          </cell>
          <cell r="K1953" t="str">
            <v>SRV_ED</v>
          </cell>
          <cell r="L1953" t="str">
            <v>JUR_WA</v>
          </cell>
          <cell r="M1953" t="str">
            <v>Elec Distribution 360-373</v>
          </cell>
          <cell r="N1953" t="str">
            <v>True</v>
          </cell>
          <cell r="O1953" t="str">
            <v>Inactive</v>
          </cell>
          <cell r="P1953" t="str">
            <v>ORG_B50</v>
          </cell>
        </row>
        <row r="1954">
          <cell r="A1954" t="str">
            <v>BI_SD302</v>
          </cell>
          <cell r="B1954" t="str">
            <v>SD302</v>
          </cell>
          <cell r="C1954" t="str">
            <v>BI_SD302 - Sunset 12F2 - Recond 2 Miles</v>
          </cell>
          <cell r="D1954" t="str">
            <v>ER_2218</v>
          </cell>
          <cell r="E1954" t="str">
            <v>2218</v>
          </cell>
          <cell r="F1954" t="str">
            <v>ER_2218 - Sun 12F2 Reconductor</v>
          </cell>
          <cell r="G1954" t="str">
            <v>Regular Capital - Pre Business Case</v>
          </cell>
          <cell r="H1954" t="str">
            <v>No Subfunction</v>
          </cell>
          <cell r="I1954" t="str">
            <v>No Function</v>
          </cell>
          <cell r="J1954" t="str">
            <v>No Driver</v>
          </cell>
          <cell r="K1954" t="str">
            <v>SRV_ED</v>
          </cell>
          <cell r="L1954" t="str">
            <v>JUR_WA</v>
          </cell>
          <cell r="M1954" t="str">
            <v>Elec Distribution 360-373</v>
          </cell>
          <cell r="N1954" t="str">
            <v>True</v>
          </cell>
          <cell r="O1954" t="str">
            <v>Inactive</v>
          </cell>
          <cell r="P1954" t="str">
            <v>ORG_B50</v>
          </cell>
        </row>
        <row r="1955">
          <cell r="A1955" t="str">
            <v>BI_SD303</v>
          </cell>
          <cell r="B1955" t="str">
            <v>SD303</v>
          </cell>
          <cell r="C1955" t="str">
            <v>BI_SD303 - SIP 12F6 Cx Fdr</v>
          </cell>
          <cell r="D1955" t="str">
            <v>ER_2528</v>
          </cell>
          <cell r="E1955" t="str">
            <v>2528</v>
          </cell>
          <cell r="F1955" t="str">
            <v>ER_2528 - SIP 12F6 Cx Fdr</v>
          </cell>
          <cell r="G1955" t="str">
            <v>Regular Capital - Pre Business Case</v>
          </cell>
          <cell r="H1955" t="str">
            <v>No Subfunction</v>
          </cell>
          <cell r="I1955" t="str">
            <v>No Function</v>
          </cell>
          <cell r="J1955" t="str">
            <v>No Driver</v>
          </cell>
          <cell r="K1955" t="str">
            <v>SRV_ED</v>
          </cell>
          <cell r="L1955" t="str">
            <v>JUR_WA</v>
          </cell>
          <cell r="M1955" t="str">
            <v>Elec Distribution 360-373</v>
          </cell>
          <cell r="N1955" t="str">
            <v>True</v>
          </cell>
          <cell r="O1955" t="str">
            <v>Inactive</v>
          </cell>
          <cell r="P1955" t="str">
            <v>ORG_B50</v>
          </cell>
        </row>
        <row r="1956">
          <cell r="A1956" t="str">
            <v>BI_SD304</v>
          </cell>
          <cell r="B1956" t="str">
            <v>SD304</v>
          </cell>
          <cell r="C1956" t="str">
            <v>BI_SD304 - Southeast 12F1 - Recond 3 Miles</v>
          </cell>
          <cell r="D1956" t="str">
            <v>ER_2212</v>
          </cell>
          <cell r="E1956" t="str">
            <v>2212</v>
          </cell>
          <cell r="F1956" t="str">
            <v>ER_2212 - Southeast-Upgrade Xfmr</v>
          </cell>
          <cell r="G1956" t="str">
            <v>Regular Capital - Pre Business Case</v>
          </cell>
          <cell r="H1956" t="str">
            <v>No Subfunction</v>
          </cell>
          <cell r="I1956" t="str">
            <v>No Function</v>
          </cell>
          <cell r="J1956" t="str">
            <v>No Driver</v>
          </cell>
          <cell r="K1956" t="str">
            <v>SRV_ED</v>
          </cell>
          <cell r="L1956" t="str">
            <v>JUR_WA</v>
          </cell>
          <cell r="M1956" t="str">
            <v>Elec Distribution 360-373</v>
          </cell>
          <cell r="N1956" t="str">
            <v>True</v>
          </cell>
          <cell r="O1956" t="str">
            <v>Inactive</v>
          </cell>
          <cell r="P1956" t="str">
            <v>ORG_B50</v>
          </cell>
        </row>
        <row r="1957">
          <cell r="A1957" t="str">
            <v>BI_SD305</v>
          </cell>
          <cell r="B1957" t="str">
            <v>SD305</v>
          </cell>
          <cell r="C1957" t="str">
            <v>BI_SD305 - Southeast 12F5 - Construct New Feeder</v>
          </cell>
          <cell r="D1957" t="str">
            <v>ER_2212</v>
          </cell>
          <cell r="E1957" t="str">
            <v>2212</v>
          </cell>
          <cell r="F1957" t="str">
            <v>ER_2212 - Southeast-Upgrade Xfmr</v>
          </cell>
          <cell r="G1957" t="str">
            <v>Regular Capital - Pre Business Case</v>
          </cell>
          <cell r="H1957" t="str">
            <v>No Subfunction</v>
          </cell>
          <cell r="I1957" t="str">
            <v>No Function</v>
          </cell>
          <cell r="J1957" t="str">
            <v>No Driver</v>
          </cell>
          <cell r="K1957" t="str">
            <v>SRV_ED</v>
          </cell>
          <cell r="L1957" t="str">
            <v>JUR_WA</v>
          </cell>
          <cell r="M1957" t="str">
            <v>Elec Distribution 360-373</v>
          </cell>
          <cell r="N1957" t="str">
            <v>True</v>
          </cell>
          <cell r="O1957" t="str">
            <v>Inactive</v>
          </cell>
          <cell r="P1957" t="str">
            <v>ORG_B50</v>
          </cell>
        </row>
        <row r="1958">
          <cell r="A1958" t="str">
            <v>BI_SD306</v>
          </cell>
          <cell r="B1958" t="str">
            <v>SD306</v>
          </cell>
          <cell r="C1958" t="str">
            <v>BI_SD306 - Deer Park 12F2 - Recond 2/0 ACSR</v>
          </cell>
          <cell r="D1958" t="str">
            <v>ER_2514</v>
          </cell>
          <cell r="E1958" t="str">
            <v>2514</v>
          </cell>
          <cell r="F1958" t="str">
            <v>ER_2514 - Distribution - Spokane North &amp; West</v>
          </cell>
          <cell r="G1958" t="str">
            <v>Distribution System Enhancements</v>
          </cell>
          <cell r="H1958" t="str">
            <v>T&amp;D Engineering</v>
          </cell>
          <cell r="I1958" t="str">
            <v>T&amp;D</v>
          </cell>
          <cell r="J1958" t="str">
            <v>Performance &amp; Capacity</v>
          </cell>
          <cell r="K1958" t="str">
            <v>SRV_ED</v>
          </cell>
          <cell r="L1958" t="str">
            <v>JUR_WA</v>
          </cell>
          <cell r="M1958" t="str">
            <v>Elec Distribution 360-373</v>
          </cell>
          <cell r="N1958" t="str">
            <v>True</v>
          </cell>
          <cell r="O1958" t="str">
            <v>Inactive</v>
          </cell>
          <cell r="P1958" t="str">
            <v>ORG_B50</v>
          </cell>
        </row>
        <row r="1959">
          <cell r="A1959" t="str">
            <v>BI_SD307</v>
          </cell>
          <cell r="B1959" t="str">
            <v>SD307</v>
          </cell>
          <cell r="C1959" t="str">
            <v>BI_SD307 - NE 12F2 - Tie to WAK 12F3</v>
          </cell>
          <cell r="D1959" t="str">
            <v>ER_2514</v>
          </cell>
          <cell r="E1959" t="str">
            <v>2514</v>
          </cell>
          <cell r="F1959" t="str">
            <v>ER_2514 - Distribution - Spokane North &amp; West</v>
          </cell>
          <cell r="G1959" t="str">
            <v>Distribution System Enhancements</v>
          </cell>
          <cell r="H1959" t="str">
            <v>T&amp;D Engineering</v>
          </cell>
          <cell r="I1959" t="str">
            <v>T&amp;D</v>
          </cell>
          <cell r="J1959" t="str">
            <v>Performance &amp; Capacity</v>
          </cell>
          <cell r="K1959" t="str">
            <v>SRV_ED</v>
          </cell>
          <cell r="L1959" t="str">
            <v>JUR_WA</v>
          </cell>
          <cell r="M1959" t="str">
            <v>Elec Distribution 360-373</v>
          </cell>
          <cell r="N1959" t="str">
            <v>True</v>
          </cell>
          <cell r="O1959" t="str">
            <v>Inactive</v>
          </cell>
          <cell r="P1959" t="str">
            <v>ORG_B50</v>
          </cell>
        </row>
        <row r="1960">
          <cell r="A1960" t="str">
            <v>BI_SD308</v>
          </cell>
          <cell r="B1960" t="str">
            <v>SD308</v>
          </cell>
          <cell r="C1960" t="str">
            <v>BI_SD308 - Avista Campus Electric Service Upgrades</v>
          </cell>
          <cell r="D1960" t="str">
            <v>ER_2222</v>
          </cell>
          <cell r="E1960" t="str">
            <v>2222</v>
          </cell>
          <cell r="F1960" t="str">
            <v>ER_2222 - AVA Electric Upgrades</v>
          </cell>
          <cell r="G1960" t="str">
            <v>Regular Capital - Pre Business Case</v>
          </cell>
          <cell r="H1960" t="str">
            <v>No Subfunction</v>
          </cell>
          <cell r="I1960" t="str">
            <v>No Function</v>
          </cell>
          <cell r="J1960" t="str">
            <v>No Driver</v>
          </cell>
          <cell r="K1960" t="str">
            <v>SRV_ED</v>
          </cell>
          <cell r="L1960" t="str">
            <v>JUR_WA</v>
          </cell>
          <cell r="M1960" t="str">
            <v>Elec Distribution 360-373</v>
          </cell>
          <cell r="N1960" t="str">
            <v>True</v>
          </cell>
          <cell r="O1960" t="str">
            <v>Inactive</v>
          </cell>
          <cell r="P1960" t="str">
            <v>ORG_B50</v>
          </cell>
        </row>
        <row r="1961">
          <cell r="A1961" t="str">
            <v>BI_SD309</v>
          </cell>
          <cell r="B1961" t="str">
            <v>SD309</v>
          </cell>
          <cell r="C1961" t="str">
            <v>BI_SD309 - Millwood 12F2 Northwoods Loop</v>
          </cell>
          <cell r="D1961" t="str">
            <v>ER_2514</v>
          </cell>
          <cell r="E1961" t="str">
            <v>2514</v>
          </cell>
          <cell r="F1961" t="str">
            <v>ER_2514 - Distribution - Spokane North &amp; West</v>
          </cell>
          <cell r="G1961" t="str">
            <v>Distribution System Enhancements</v>
          </cell>
          <cell r="H1961" t="str">
            <v>T&amp;D Engineering</v>
          </cell>
          <cell r="I1961" t="str">
            <v>T&amp;D</v>
          </cell>
          <cell r="J1961" t="str">
            <v>Performance &amp; Capacity</v>
          </cell>
          <cell r="K1961" t="str">
            <v>SRV_ED</v>
          </cell>
          <cell r="L1961" t="str">
            <v>JUR_WA</v>
          </cell>
          <cell r="M1961" t="str">
            <v>Elec Distribution 360-373</v>
          </cell>
          <cell r="N1961" t="str">
            <v>True</v>
          </cell>
          <cell r="O1961" t="str">
            <v>Inactive</v>
          </cell>
          <cell r="P1961" t="str">
            <v>ORG_C51</v>
          </cell>
        </row>
        <row r="1962">
          <cell r="A1962" t="str">
            <v>BI_SD310</v>
          </cell>
          <cell r="B1962" t="str">
            <v>SD310</v>
          </cell>
          <cell r="C1962" t="str">
            <v>BI_SD310 - Lib Lk 12F1-EFM 12F2 600 A UG Tie</v>
          </cell>
          <cell r="D1962" t="str">
            <v>ER_2514</v>
          </cell>
          <cell r="E1962" t="str">
            <v>2514</v>
          </cell>
          <cell r="F1962" t="str">
            <v>ER_2514 - Distribution - Spokane North &amp; West</v>
          </cell>
          <cell r="G1962" t="str">
            <v>Distribution System Enhancements</v>
          </cell>
          <cell r="H1962" t="str">
            <v>T&amp;D Engineering</v>
          </cell>
          <cell r="I1962" t="str">
            <v>T&amp;D</v>
          </cell>
          <cell r="J1962" t="str">
            <v>Performance &amp; Capacity</v>
          </cell>
          <cell r="K1962" t="str">
            <v>SRV_ED</v>
          </cell>
          <cell r="L1962" t="str">
            <v>JUR_WA</v>
          </cell>
          <cell r="M1962" t="str">
            <v>Elec Distribution 360-373</v>
          </cell>
          <cell r="N1962" t="str">
            <v>True</v>
          </cell>
          <cell r="O1962" t="str">
            <v>Inactive</v>
          </cell>
          <cell r="P1962" t="str">
            <v>ORG_C51</v>
          </cell>
        </row>
        <row r="1963">
          <cell r="A1963" t="str">
            <v>BI_SD311</v>
          </cell>
          <cell r="B1963" t="str">
            <v>SD311</v>
          </cell>
          <cell r="C1963" t="str">
            <v>BI_SD311 - Baseline Spk &amp; West Segment Recond</v>
          </cell>
          <cell r="D1963" t="str">
            <v>ER_2514</v>
          </cell>
          <cell r="E1963" t="str">
            <v>2514</v>
          </cell>
          <cell r="F1963" t="str">
            <v>ER_2514 - Distribution - Spokane North &amp; West</v>
          </cell>
          <cell r="G1963" t="str">
            <v>Distribution System Enhancements</v>
          </cell>
          <cell r="H1963" t="str">
            <v>T&amp;D Engineering</v>
          </cell>
          <cell r="I1963" t="str">
            <v>T&amp;D</v>
          </cell>
          <cell r="J1963" t="str">
            <v>Performance &amp; Capacity</v>
          </cell>
          <cell r="K1963" t="str">
            <v>SRV_ED</v>
          </cell>
          <cell r="L1963" t="str">
            <v>JUR_WA</v>
          </cell>
          <cell r="M1963" t="str">
            <v>Elec Distribution 360-373</v>
          </cell>
          <cell r="N1963" t="str">
            <v>True</v>
          </cell>
          <cell r="O1963" t="str">
            <v>Active</v>
          </cell>
          <cell r="P1963" t="str">
            <v>ORG_C51</v>
          </cell>
        </row>
        <row r="1964">
          <cell r="A1964" t="str">
            <v>BI_SD312</v>
          </cell>
          <cell r="B1964" t="str">
            <v>SD312</v>
          </cell>
          <cell r="C1964" t="str">
            <v>BI_SD312 - Beacon 12 F5 Feeder Upgrade</v>
          </cell>
          <cell r="D1964" t="str">
            <v>ER_2470</v>
          </cell>
          <cell r="E1964" t="str">
            <v>2470</v>
          </cell>
          <cell r="F1964" t="str">
            <v>ER_2470 - Dist Grid Modernization</v>
          </cell>
          <cell r="G1964" t="str">
            <v>Distribution Grid Modernization</v>
          </cell>
          <cell r="H1964" t="str">
            <v>T&amp;D Operations</v>
          </cell>
          <cell r="I1964" t="str">
            <v>T&amp;D</v>
          </cell>
          <cell r="J1964" t="str">
            <v>Asset Condition</v>
          </cell>
          <cell r="K1964" t="str">
            <v>SRV_ED</v>
          </cell>
          <cell r="L1964" t="str">
            <v>JUR_AN</v>
          </cell>
          <cell r="M1964" t="str">
            <v>Elec Distribution 360-373</v>
          </cell>
          <cell r="N1964" t="str">
            <v>True</v>
          </cell>
          <cell r="O1964" t="str">
            <v>Inactive</v>
          </cell>
          <cell r="P1964" t="str">
            <v>ORG_E51</v>
          </cell>
        </row>
        <row r="1965">
          <cell r="A1965" t="str">
            <v>BI_SD313</v>
          </cell>
          <cell r="B1965" t="str">
            <v>SD313</v>
          </cell>
          <cell r="C1965" t="str">
            <v>BI_SD313 - SUN 12F4 - repl midline recloser 249R</v>
          </cell>
          <cell r="D1965" t="str">
            <v>ER_2514</v>
          </cell>
          <cell r="E1965" t="str">
            <v>2514</v>
          </cell>
          <cell r="F1965" t="str">
            <v>ER_2514 - Distribution - Spokane North &amp; West</v>
          </cell>
          <cell r="G1965" t="str">
            <v>Distribution System Enhancements</v>
          </cell>
          <cell r="H1965" t="str">
            <v>T&amp;D Engineering</v>
          </cell>
          <cell r="I1965" t="str">
            <v>T&amp;D</v>
          </cell>
          <cell r="J1965" t="str">
            <v>Performance &amp; Capacity</v>
          </cell>
          <cell r="K1965" t="str">
            <v>SRV_ED</v>
          </cell>
          <cell r="L1965" t="str">
            <v>JUR_WA</v>
          </cell>
          <cell r="M1965" t="str">
            <v>Elec Distribution 360-373</v>
          </cell>
          <cell r="N1965" t="str">
            <v>True</v>
          </cell>
          <cell r="O1965" t="str">
            <v>Inactive</v>
          </cell>
          <cell r="P1965" t="str">
            <v>ORG_C51</v>
          </cell>
        </row>
        <row r="1966">
          <cell r="A1966" t="str">
            <v>BI_SD314</v>
          </cell>
          <cell r="B1966" t="str">
            <v>SD314</v>
          </cell>
          <cell r="C1966" t="str">
            <v>BI_SD314 - Greenacres Henry Road Tie</v>
          </cell>
          <cell r="D1966" t="str">
            <v>ER_2514</v>
          </cell>
          <cell r="E1966" t="str">
            <v>2514</v>
          </cell>
          <cell r="F1966" t="str">
            <v>ER_2514 - Distribution - Spokane North &amp; West</v>
          </cell>
          <cell r="G1966" t="str">
            <v>Distribution System Enhancements</v>
          </cell>
          <cell r="H1966" t="str">
            <v>T&amp;D Engineering</v>
          </cell>
          <cell r="I1966" t="str">
            <v>T&amp;D</v>
          </cell>
          <cell r="J1966" t="str">
            <v>Performance &amp; Capacity</v>
          </cell>
          <cell r="K1966" t="str">
            <v>SRV_ED</v>
          </cell>
          <cell r="L1966" t="str">
            <v>JUR_WA</v>
          </cell>
          <cell r="M1966" t="str">
            <v>Elec Distribution 360-373</v>
          </cell>
          <cell r="N1966" t="str">
            <v>True</v>
          </cell>
          <cell r="O1966" t="str">
            <v>Inactive</v>
          </cell>
          <cell r="P1966" t="str">
            <v>ORG_C51</v>
          </cell>
        </row>
        <row r="1967">
          <cell r="A1967" t="str">
            <v>BI_SD349</v>
          </cell>
          <cell r="B1967" t="str">
            <v>SD349</v>
          </cell>
          <cell r="C1967" t="str">
            <v>BI_SD349 - Barker Rd 12f2 - construct fdr tie to LIB 12f2</v>
          </cell>
          <cell r="D1967" t="str">
            <v>ER_2514</v>
          </cell>
          <cell r="E1967" t="str">
            <v>2514</v>
          </cell>
          <cell r="F1967" t="str">
            <v>ER_2514 - Distribution - Spokane North &amp; West</v>
          </cell>
          <cell r="G1967" t="str">
            <v>Distribution System Enhancements</v>
          </cell>
          <cell r="H1967" t="str">
            <v>T&amp;D Engineering</v>
          </cell>
          <cell r="I1967" t="str">
            <v>T&amp;D</v>
          </cell>
          <cell r="J1967" t="str">
            <v>Performance &amp; Capacity</v>
          </cell>
          <cell r="K1967" t="str">
            <v>SRV_ED</v>
          </cell>
          <cell r="L1967" t="str">
            <v>JUR_WA</v>
          </cell>
          <cell r="M1967" t="str">
            <v>Elec Distribution 360-373</v>
          </cell>
          <cell r="N1967" t="str">
            <v>True</v>
          </cell>
          <cell r="O1967" t="str">
            <v>Inactive</v>
          </cell>
          <cell r="P1967" t="str">
            <v>ORG_B50</v>
          </cell>
        </row>
        <row r="1968">
          <cell r="A1968" t="str">
            <v>BI_SD400</v>
          </cell>
          <cell r="B1968" t="str">
            <v>SD400</v>
          </cell>
          <cell r="C1968" t="str">
            <v>BI_SD400 - 3HT 12F1 U District Loop</v>
          </cell>
          <cell r="D1968" t="str">
            <v>ER_2514</v>
          </cell>
          <cell r="E1968" t="str">
            <v>2514</v>
          </cell>
          <cell r="F1968" t="str">
            <v>ER_2514 - Distribution - Spokane North &amp; West</v>
          </cell>
          <cell r="G1968" t="str">
            <v>Distribution System Enhancements</v>
          </cell>
          <cell r="H1968" t="str">
            <v>T&amp;D Engineering</v>
          </cell>
          <cell r="I1968" t="str">
            <v>T&amp;D</v>
          </cell>
          <cell r="J1968" t="str">
            <v>Performance &amp; Capacity</v>
          </cell>
          <cell r="K1968" t="str">
            <v>SRV_ED</v>
          </cell>
          <cell r="L1968" t="str">
            <v>JUR_WA</v>
          </cell>
          <cell r="M1968" t="str">
            <v>Elec Distribution 360-373</v>
          </cell>
          <cell r="N1968" t="str">
            <v>True</v>
          </cell>
          <cell r="O1968" t="str">
            <v>Inactive</v>
          </cell>
          <cell r="P1968" t="str">
            <v>ORG_C51</v>
          </cell>
        </row>
        <row r="1969">
          <cell r="A1969" t="str">
            <v>BI_SD401</v>
          </cell>
          <cell r="B1969" t="str">
            <v>SD401</v>
          </cell>
          <cell r="C1969" t="str">
            <v>BI_SD401 - Barker 12F2 Recond 2/0 CU on Mission</v>
          </cell>
          <cell r="D1969" t="str">
            <v>ER_2514</v>
          </cell>
          <cell r="E1969" t="str">
            <v>2514</v>
          </cell>
          <cell r="F1969" t="str">
            <v>ER_2514 - Distribution - Spokane North &amp; West</v>
          </cell>
          <cell r="G1969" t="str">
            <v>Distribution System Enhancements</v>
          </cell>
          <cell r="H1969" t="str">
            <v>T&amp;D Engineering</v>
          </cell>
          <cell r="I1969" t="str">
            <v>T&amp;D</v>
          </cell>
          <cell r="J1969" t="str">
            <v>Performance &amp; Capacity</v>
          </cell>
          <cell r="K1969" t="str">
            <v>SRV_ED</v>
          </cell>
          <cell r="L1969" t="str">
            <v>JUR_WA</v>
          </cell>
          <cell r="M1969" t="str">
            <v>Elec Distribution 360-373</v>
          </cell>
          <cell r="N1969" t="str">
            <v>True</v>
          </cell>
          <cell r="O1969" t="str">
            <v>Inactive</v>
          </cell>
          <cell r="P1969" t="str">
            <v>ORG_C51</v>
          </cell>
        </row>
        <row r="1970">
          <cell r="A1970" t="str">
            <v>BI_SD402</v>
          </cell>
          <cell r="B1970" t="str">
            <v>SD402</v>
          </cell>
          <cell r="C1970" t="str">
            <v>BI_SD402 - Liberty Lake 12F2 - Recond Crapo At Barker Rd</v>
          </cell>
          <cell r="D1970" t="str">
            <v>ER_2232</v>
          </cell>
          <cell r="E1970" t="str">
            <v>2232</v>
          </cell>
          <cell r="F1970" t="str">
            <v>ER_2232 - East Valley Reconductor CRAPO</v>
          </cell>
          <cell r="G1970" t="str">
            <v>Regular Capital - Pre Business Case</v>
          </cell>
          <cell r="H1970" t="str">
            <v>No Subfunction</v>
          </cell>
          <cell r="I1970" t="str">
            <v>No Function</v>
          </cell>
          <cell r="J1970" t="str">
            <v>No Driver</v>
          </cell>
          <cell r="K1970" t="str">
            <v>SRV_ED</v>
          </cell>
          <cell r="L1970" t="str">
            <v>JUR_WA</v>
          </cell>
          <cell r="M1970" t="str">
            <v>Elec Distribution 360-373</v>
          </cell>
          <cell r="N1970" t="str">
            <v>False</v>
          </cell>
          <cell r="O1970" t="str">
            <v>Inactive</v>
          </cell>
          <cell r="P1970" t="str">
            <v>ORG_B50</v>
          </cell>
        </row>
        <row r="1971">
          <cell r="A1971" t="str">
            <v>BI_SD403</v>
          </cell>
          <cell r="B1971" t="str">
            <v>SD403</v>
          </cell>
          <cell r="C1971" t="str">
            <v>BI_SD403 - East Farms 12F2 - Recond Crapo on Starr Rd</v>
          </cell>
          <cell r="D1971" t="str">
            <v>ER_2232</v>
          </cell>
          <cell r="E1971" t="str">
            <v>2232</v>
          </cell>
          <cell r="F1971" t="str">
            <v>ER_2232 - East Valley Reconductor CRAPO</v>
          </cell>
          <cell r="G1971" t="str">
            <v>Regular Capital - Pre Business Case</v>
          </cell>
          <cell r="H1971" t="str">
            <v>No Subfunction</v>
          </cell>
          <cell r="I1971" t="str">
            <v>No Function</v>
          </cell>
          <cell r="J1971" t="str">
            <v>No Driver</v>
          </cell>
          <cell r="K1971" t="str">
            <v>SRV_ED</v>
          </cell>
          <cell r="L1971" t="str">
            <v>JUR_WA</v>
          </cell>
          <cell r="M1971" t="str">
            <v>Elec Distribution 360-373</v>
          </cell>
          <cell r="N1971" t="str">
            <v>False</v>
          </cell>
          <cell r="O1971" t="str">
            <v>Inactive</v>
          </cell>
          <cell r="P1971" t="str">
            <v>ORG_B50</v>
          </cell>
        </row>
        <row r="1972">
          <cell r="A1972" t="str">
            <v>BI_SD404</v>
          </cell>
          <cell r="B1972" t="str">
            <v>SD404</v>
          </cell>
          <cell r="C1972" t="str">
            <v>BI_SD404 - Deaconess - Install Switches and Cable</v>
          </cell>
          <cell r="D1972" t="str">
            <v>ER_2234</v>
          </cell>
          <cell r="E1972" t="str">
            <v>2234</v>
          </cell>
          <cell r="F1972" t="str">
            <v>ER_2234 - Deaconess Install</v>
          </cell>
          <cell r="G1972" t="str">
            <v>Regular Capital - Pre Business Case</v>
          </cell>
          <cell r="H1972" t="str">
            <v>No Subfunction</v>
          </cell>
          <cell r="I1972" t="str">
            <v>No Function</v>
          </cell>
          <cell r="J1972" t="str">
            <v>No Driver</v>
          </cell>
          <cell r="K1972" t="str">
            <v>SRV_ED</v>
          </cell>
          <cell r="L1972" t="str">
            <v>JUR_WA</v>
          </cell>
          <cell r="M1972" t="str">
            <v>Elec Distribution 360-373</v>
          </cell>
          <cell r="N1972" t="str">
            <v>True</v>
          </cell>
          <cell r="O1972" t="str">
            <v>Inactive</v>
          </cell>
          <cell r="P1972" t="str">
            <v>ORG_B50</v>
          </cell>
        </row>
        <row r="1973">
          <cell r="A1973" t="str">
            <v>BI_SD407</v>
          </cell>
          <cell r="B1973" t="str">
            <v>SD407</v>
          </cell>
          <cell r="C1973" t="str">
            <v>BI_SD407 - F&amp;C 12F1 - Reconductor Tie to Nw 12F4</v>
          </cell>
          <cell r="D1973" t="str">
            <v>ER_2236</v>
          </cell>
          <cell r="E1973" t="str">
            <v>2236</v>
          </cell>
          <cell r="F1973" t="str">
            <v>ER_2236 - Francis &amp; Cedar 12F1 Reconductor</v>
          </cell>
          <cell r="G1973" t="str">
            <v>Regular Capital - Pre Business Case</v>
          </cell>
          <cell r="H1973" t="str">
            <v>No Subfunction</v>
          </cell>
          <cell r="I1973" t="str">
            <v>No Function</v>
          </cell>
          <cell r="J1973" t="str">
            <v>No Driver</v>
          </cell>
          <cell r="K1973" t="str">
            <v>SRV_ED</v>
          </cell>
          <cell r="L1973" t="str">
            <v>JUR_WA</v>
          </cell>
          <cell r="M1973" t="str">
            <v>Elec Distribution 360-373</v>
          </cell>
          <cell r="N1973" t="str">
            <v>True</v>
          </cell>
          <cell r="O1973" t="str">
            <v>Inactive</v>
          </cell>
          <cell r="P1973" t="str">
            <v>ORG_B50</v>
          </cell>
        </row>
        <row r="1974">
          <cell r="A1974" t="str">
            <v>BI_SD408</v>
          </cell>
          <cell r="B1974" t="str">
            <v>SD408</v>
          </cell>
          <cell r="C1974" t="str">
            <v>BI_SD408 - Liberty Lake 12F2 - Recond Crapo on Henry Rd</v>
          </cell>
          <cell r="D1974" t="str">
            <v>ER_2232</v>
          </cell>
          <cell r="E1974" t="str">
            <v>2232</v>
          </cell>
          <cell r="F1974" t="str">
            <v>ER_2232 - East Valley Reconductor CRAPO</v>
          </cell>
          <cell r="G1974" t="str">
            <v>Regular Capital - Pre Business Case</v>
          </cell>
          <cell r="H1974" t="str">
            <v>No Subfunction</v>
          </cell>
          <cell r="I1974" t="str">
            <v>No Function</v>
          </cell>
          <cell r="J1974" t="str">
            <v>No Driver</v>
          </cell>
          <cell r="K1974" t="str">
            <v>SRV_ED</v>
          </cell>
          <cell r="L1974" t="str">
            <v>JUR_WA</v>
          </cell>
          <cell r="M1974" t="str">
            <v>Elec Distribution 360-373</v>
          </cell>
          <cell r="N1974" t="str">
            <v>False</v>
          </cell>
          <cell r="O1974" t="str">
            <v>Inactive</v>
          </cell>
          <cell r="P1974" t="str">
            <v>ORG_B50</v>
          </cell>
        </row>
        <row r="1975">
          <cell r="A1975" t="str">
            <v>BI_SD409</v>
          </cell>
          <cell r="B1975" t="str">
            <v>SD409</v>
          </cell>
          <cell r="C1975" t="str">
            <v>BI_SD409 - Ne 12F3 - Bea 12F2 - Reconductor Tie</v>
          </cell>
          <cell r="D1975" t="str">
            <v>ER_2296</v>
          </cell>
          <cell r="E1975" t="str">
            <v>2296</v>
          </cell>
          <cell r="F1975" t="str">
            <v>ER_2296 - NE Sub-Increase Capacity</v>
          </cell>
          <cell r="G1975" t="str">
            <v>Regular Capital - Pre Business Case</v>
          </cell>
          <cell r="H1975" t="str">
            <v>No Subfunction</v>
          </cell>
          <cell r="I1975" t="str">
            <v>No Function</v>
          </cell>
          <cell r="J1975" t="str">
            <v>No Driver</v>
          </cell>
          <cell r="K1975" t="str">
            <v>SRV_ED</v>
          </cell>
          <cell r="L1975" t="str">
            <v>JUR_WA</v>
          </cell>
          <cell r="M1975" t="str">
            <v>Elec Distribution 360-373</v>
          </cell>
          <cell r="N1975" t="str">
            <v>True</v>
          </cell>
          <cell r="O1975" t="str">
            <v>Inactive</v>
          </cell>
          <cell r="P1975" t="str">
            <v>ORG_B50</v>
          </cell>
        </row>
        <row r="1976">
          <cell r="A1976" t="str">
            <v>BI_SD410</v>
          </cell>
          <cell r="B1976" t="str">
            <v>SD410</v>
          </cell>
          <cell r="C1976" t="str">
            <v>BI_SD410 - NTWK Metro-Reconductor PILC</v>
          </cell>
          <cell r="D1976" t="str">
            <v>ER_2237</v>
          </cell>
          <cell r="E1976" t="str">
            <v>2237</v>
          </cell>
          <cell r="F1976" t="str">
            <v>ER_2237 - Metro FDR Upgrade</v>
          </cell>
          <cell r="G1976" t="str">
            <v>Downtown Network - Performance &amp; Capacity</v>
          </cell>
          <cell r="H1976" t="str">
            <v>Downtown Network</v>
          </cell>
          <cell r="I1976" t="str">
            <v>T&amp;D</v>
          </cell>
          <cell r="J1976" t="str">
            <v>Performance &amp; Capacity</v>
          </cell>
          <cell r="K1976" t="str">
            <v>SRV_ED</v>
          </cell>
          <cell r="L1976" t="str">
            <v>JUR_WA</v>
          </cell>
          <cell r="M1976" t="str">
            <v>Elec Distribution 360-373</v>
          </cell>
          <cell r="N1976" t="str">
            <v>True</v>
          </cell>
          <cell r="O1976" t="str">
            <v>Active</v>
          </cell>
          <cell r="P1976" t="str">
            <v>ORG_C57</v>
          </cell>
        </row>
        <row r="1977">
          <cell r="A1977" t="str">
            <v>BI_SD411</v>
          </cell>
          <cell r="B1977" t="str">
            <v>SD411</v>
          </cell>
          <cell r="C1977" t="str">
            <v>BI_SD411 - Ross Park 12F4 Reconductor on Astor</v>
          </cell>
          <cell r="D1977" t="str">
            <v>ER_2245</v>
          </cell>
          <cell r="E1977" t="str">
            <v>2245</v>
          </cell>
          <cell r="F1977" t="str">
            <v>ER_2245 - ROS 12F4 Reconductor</v>
          </cell>
          <cell r="G1977" t="str">
            <v>Regular Capital - Pre Business Case</v>
          </cell>
          <cell r="H1977" t="str">
            <v>No Subfunction</v>
          </cell>
          <cell r="I1977" t="str">
            <v>No Function</v>
          </cell>
          <cell r="J1977" t="str">
            <v>No Driver</v>
          </cell>
          <cell r="K1977" t="str">
            <v>SRV_ED</v>
          </cell>
          <cell r="L1977" t="str">
            <v>JUR_WA</v>
          </cell>
          <cell r="M1977" t="str">
            <v>Elec Distribution 360-373</v>
          </cell>
          <cell r="N1977" t="str">
            <v>False</v>
          </cell>
          <cell r="O1977" t="str">
            <v>Inactive</v>
          </cell>
          <cell r="P1977" t="str">
            <v>ORG_B50</v>
          </cell>
        </row>
        <row r="1978">
          <cell r="A1978" t="str">
            <v>BI_SD412</v>
          </cell>
          <cell r="B1978" t="str">
            <v>SD412</v>
          </cell>
          <cell r="C1978" t="str">
            <v>BI_SD412 - East Farms 12F1 - Reconductor 1.5 Miles</v>
          </cell>
          <cell r="D1978" t="str">
            <v>ER_2514</v>
          </cell>
          <cell r="E1978" t="str">
            <v>2514</v>
          </cell>
          <cell r="F1978" t="str">
            <v>ER_2514 - Distribution - Spokane North &amp; West</v>
          </cell>
          <cell r="G1978" t="str">
            <v>Distribution System Enhancements</v>
          </cell>
          <cell r="H1978" t="str">
            <v>T&amp;D Engineering</v>
          </cell>
          <cell r="I1978" t="str">
            <v>T&amp;D</v>
          </cell>
          <cell r="J1978" t="str">
            <v>Performance &amp; Capacity</v>
          </cell>
          <cell r="K1978" t="str">
            <v>SRV_ED</v>
          </cell>
          <cell r="L1978" t="str">
            <v>JUR_WA</v>
          </cell>
          <cell r="M1978" t="str">
            <v>Elec Distribution 360-373</v>
          </cell>
          <cell r="N1978" t="str">
            <v>True</v>
          </cell>
          <cell r="O1978" t="str">
            <v>Inactive</v>
          </cell>
          <cell r="P1978" t="str">
            <v>ORG_B50</v>
          </cell>
        </row>
        <row r="1979">
          <cell r="A1979" t="str">
            <v>BI_SD413</v>
          </cell>
          <cell r="B1979" t="str">
            <v>SD413</v>
          </cell>
          <cell r="C1979" t="str">
            <v>BI_SD413 - Deer Park 12F1 - Midline Recloser</v>
          </cell>
          <cell r="D1979" t="str">
            <v>ER_2248</v>
          </cell>
          <cell r="E1979" t="str">
            <v>2248</v>
          </cell>
          <cell r="F1979" t="str">
            <v>ER_2248 - Deer Park 12F1 Recloser</v>
          </cell>
          <cell r="G1979" t="str">
            <v>Regular Capital - Pre Business Case</v>
          </cell>
          <cell r="H1979" t="str">
            <v>No Subfunction</v>
          </cell>
          <cell r="I1979" t="str">
            <v>No Function</v>
          </cell>
          <cell r="J1979" t="str">
            <v>No Driver</v>
          </cell>
          <cell r="K1979" t="str">
            <v>SRV_ED</v>
          </cell>
          <cell r="L1979" t="str">
            <v>JUR_WA</v>
          </cell>
          <cell r="M1979" t="str">
            <v>Elec Distribution 360-373</v>
          </cell>
          <cell r="N1979" t="str">
            <v>False</v>
          </cell>
          <cell r="O1979" t="str">
            <v>Inactive</v>
          </cell>
          <cell r="P1979" t="str">
            <v>ORG_B50</v>
          </cell>
        </row>
        <row r="1980">
          <cell r="A1980" t="str">
            <v>BI_SD414</v>
          </cell>
          <cell r="B1980" t="str">
            <v>SD414</v>
          </cell>
          <cell r="C1980" t="str">
            <v>BI_SD414 - Millwood 12F1 - Reconductor 0.8 Miles</v>
          </cell>
          <cell r="D1980" t="str">
            <v>ER_2514</v>
          </cell>
          <cell r="E1980" t="str">
            <v>2514</v>
          </cell>
          <cell r="F1980" t="str">
            <v>ER_2514 - Distribution - Spokane North &amp; West</v>
          </cell>
          <cell r="G1980" t="str">
            <v>Distribution System Enhancements</v>
          </cell>
          <cell r="H1980" t="str">
            <v>T&amp;D Engineering</v>
          </cell>
          <cell r="I1980" t="str">
            <v>T&amp;D</v>
          </cell>
          <cell r="J1980" t="str">
            <v>Performance &amp; Capacity</v>
          </cell>
          <cell r="K1980" t="str">
            <v>SRV_ED</v>
          </cell>
          <cell r="L1980" t="str">
            <v>JUR_WA</v>
          </cell>
          <cell r="M1980" t="str">
            <v>Elec Distribution 360-373</v>
          </cell>
          <cell r="N1980" t="str">
            <v>True</v>
          </cell>
          <cell r="O1980" t="str">
            <v>Inactive</v>
          </cell>
          <cell r="P1980" t="str">
            <v>ORG_B50</v>
          </cell>
        </row>
        <row r="1981">
          <cell r="A1981" t="str">
            <v>BI_SD415</v>
          </cell>
          <cell r="B1981" t="str">
            <v>SD415</v>
          </cell>
          <cell r="C1981" t="str">
            <v>BI_SD415 - Millwood 12F4 - Reconductor 0.3 Miles</v>
          </cell>
          <cell r="D1981" t="str">
            <v>ER_2283</v>
          </cell>
          <cell r="E1981" t="str">
            <v>2283</v>
          </cell>
          <cell r="F1981" t="str">
            <v>ER_2283 - Millwood Sub - Rebuild</v>
          </cell>
          <cell r="G1981" t="str">
            <v>Substation - Station Rebuilds Program</v>
          </cell>
          <cell r="H1981" t="str">
            <v>T&amp;D Engineering</v>
          </cell>
          <cell r="I1981" t="str">
            <v>T&amp;D</v>
          </cell>
          <cell r="J1981" t="str">
            <v>Asset Condition</v>
          </cell>
          <cell r="K1981" t="str">
            <v>SRV_ED</v>
          </cell>
          <cell r="L1981" t="str">
            <v>JUR_WA</v>
          </cell>
          <cell r="M1981" t="str">
            <v>Elec Distribution 360-373</v>
          </cell>
          <cell r="N1981" t="str">
            <v>False</v>
          </cell>
          <cell r="O1981" t="str">
            <v>Inactive</v>
          </cell>
          <cell r="P1981" t="str">
            <v>ORG_B50</v>
          </cell>
        </row>
        <row r="1982">
          <cell r="A1982" t="str">
            <v>BI_SD416</v>
          </cell>
          <cell r="B1982" t="str">
            <v>SD416</v>
          </cell>
          <cell r="C1982" t="str">
            <v>BI_SD416 - SUN12F2 - Replace Sw 475 w/ Recloser</v>
          </cell>
          <cell r="D1982" t="str">
            <v>ER_2514</v>
          </cell>
          <cell r="E1982" t="str">
            <v>2514</v>
          </cell>
          <cell r="F1982" t="str">
            <v>ER_2514 - Distribution - Spokane North &amp; West</v>
          </cell>
          <cell r="G1982" t="str">
            <v>Distribution System Enhancements</v>
          </cell>
          <cell r="H1982" t="str">
            <v>T&amp;D Engineering</v>
          </cell>
          <cell r="I1982" t="str">
            <v>T&amp;D</v>
          </cell>
          <cell r="J1982" t="str">
            <v>Performance &amp; Capacity</v>
          </cell>
          <cell r="K1982" t="str">
            <v>SRV_ED</v>
          </cell>
          <cell r="L1982" t="str">
            <v>JUR_WA</v>
          </cell>
          <cell r="M1982" t="str">
            <v>Elec Distribution 360-373</v>
          </cell>
          <cell r="N1982" t="str">
            <v>True</v>
          </cell>
          <cell r="O1982" t="str">
            <v>Inactive</v>
          </cell>
          <cell r="P1982" t="str">
            <v>ORG_C51</v>
          </cell>
        </row>
        <row r="1983">
          <cell r="A1983" t="str">
            <v>BI_SD417</v>
          </cell>
          <cell r="B1983" t="str">
            <v>SD417</v>
          </cell>
          <cell r="C1983" t="str">
            <v>BI_SD417 - Indian Tr 12F2 - Dr Prk 12F1: Imp FDR tie capacity</v>
          </cell>
          <cell r="D1983" t="str">
            <v>ER_2514</v>
          </cell>
          <cell r="E1983" t="str">
            <v>2514</v>
          </cell>
          <cell r="F1983" t="str">
            <v>ER_2514 - Distribution - Spokane North &amp; West</v>
          </cell>
          <cell r="G1983" t="str">
            <v>Distribution System Enhancements</v>
          </cell>
          <cell r="H1983" t="str">
            <v>T&amp;D Engineering</v>
          </cell>
          <cell r="I1983" t="str">
            <v>T&amp;D</v>
          </cell>
          <cell r="J1983" t="str">
            <v>Performance &amp; Capacity</v>
          </cell>
          <cell r="K1983" t="str">
            <v>SRV_ED</v>
          </cell>
          <cell r="L1983" t="str">
            <v>JUR_WA</v>
          </cell>
          <cell r="M1983" t="str">
            <v>Elec Distribution 360-373</v>
          </cell>
          <cell r="N1983" t="str">
            <v>True</v>
          </cell>
          <cell r="O1983" t="str">
            <v>Inactive</v>
          </cell>
          <cell r="P1983" t="str">
            <v>ORG_C51</v>
          </cell>
        </row>
        <row r="1984">
          <cell r="A1984" t="str">
            <v>BI_SD418</v>
          </cell>
          <cell r="B1984" t="str">
            <v>SD418</v>
          </cell>
          <cell r="C1984" t="str">
            <v>BI_SD418 - Post St E - Recond PILC</v>
          </cell>
          <cell r="D1984" t="str">
            <v>ER_2251</v>
          </cell>
          <cell r="E1984" t="str">
            <v>2251</v>
          </cell>
          <cell r="F1984" t="str">
            <v>ER_2251 - Post St-Improvement/Upgrades</v>
          </cell>
          <cell r="G1984" t="str">
            <v>Downtown Network - Performance &amp; Capacity</v>
          </cell>
          <cell r="H1984" t="str">
            <v>Downtown Network</v>
          </cell>
          <cell r="I1984" t="str">
            <v>T&amp;D</v>
          </cell>
          <cell r="J1984" t="str">
            <v>Performance &amp; Capacity</v>
          </cell>
          <cell r="K1984" t="str">
            <v>SRV_ED</v>
          </cell>
          <cell r="L1984" t="str">
            <v>JUR_WA</v>
          </cell>
          <cell r="M1984" t="str">
            <v>Elec Distribution 360-373</v>
          </cell>
          <cell r="N1984" t="str">
            <v>True</v>
          </cell>
          <cell r="O1984" t="str">
            <v>Inactive</v>
          </cell>
          <cell r="P1984" t="str">
            <v>ORG_C57</v>
          </cell>
        </row>
        <row r="1985">
          <cell r="A1985" t="str">
            <v>BI_SD419</v>
          </cell>
          <cell r="B1985" t="str">
            <v>SD419</v>
          </cell>
          <cell r="C1985" t="str">
            <v>BI_SD419 - MIRABEAU PKWY CONDUIT</v>
          </cell>
          <cell r="D1985" t="str">
            <v>ER_2514</v>
          </cell>
          <cell r="E1985" t="str">
            <v>2514</v>
          </cell>
          <cell r="F1985" t="str">
            <v>ER_2514 - Distribution - Spokane North &amp; West</v>
          </cell>
          <cell r="G1985" t="str">
            <v>Distribution System Enhancements</v>
          </cell>
          <cell r="H1985" t="str">
            <v>T&amp;D Engineering</v>
          </cell>
          <cell r="I1985" t="str">
            <v>T&amp;D</v>
          </cell>
          <cell r="J1985" t="str">
            <v>Performance &amp; Capacity</v>
          </cell>
          <cell r="K1985" t="str">
            <v>SRV_ED</v>
          </cell>
          <cell r="L1985" t="str">
            <v>JUR_WA</v>
          </cell>
          <cell r="M1985" t="str">
            <v>Elec Distribution 360-373</v>
          </cell>
          <cell r="N1985" t="str">
            <v>False</v>
          </cell>
          <cell r="O1985" t="str">
            <v>Inactive</v>
          </cell>
          <cell r="P1985" t="str">
            <v>ORG_C51</v>
          </cell>
        </row>
        <row r="1986">
          <cell r="A1986" t="str">
            <v>BI_SD420</v>
          </cell>
          <cell r="B1986" t="str">
            <v>SD420</v>
          </cell>
          <cell r="C1986" t="str">
            <v>BI_SD420 - BEA12F1 Feeder Upgrade</v>
          </cell>
          <cell r="D1986" t="str">
            <v>ER_2599</v>
          </cell>
          <cell r="E1986" t="str">
            <v>2599</v>
          </cell>
          <cell r="F1986" t="str">
            <v>ER_2599 - Grid Mod Automation</v>
          </cell>
          <cell r="G1986" t="str">
            <v>Distribution Grid Modernization</v>
          </cell>
          <cell r="H1986" t="str">
            <v>T&amp;D Operations</v>
          </cell>
          <cell r="I1986" t="str">
            <v>T&amp;D</v>
          </cell>
          <cell r="J1986" t="str">
            <v>Asset Condition</v>
          </cell>
          <cell r="K1986" t="str">
            <v>SRV_ED</v>
          </cell>
          <cell r="L1986" t="str">
            <v>JUR_WA</v>
          </cell>
          <cell r="M1986" t="str">
            <v>Elec Distribution 360-373</v>
          </cell>
          <cell r="N1986" t="str">
            <v>False</v>
          </cell>
          <cell r="O1986" t="str">
            <v>Inactive</v>
          </cell>
          <cell r="P1986" t="str">
            <v>ORG_T08</v>
          </cell>
        </row>
        <row r="1987">
          <cell r="A1987" t="str">
            <v>BI_SD421</v>
          </cell>
          <cell r="B1987" t="str">
            <v>SD421</v>
          </cell>
          <cell r="C1987" t="str">
            <v>BI_SD421 - Irvin Sub Distribution Construction</v>
          </cell>
          <cell r="D1987" t="str">
            <v>ER_2446</v>
          </cell>
          <cell r="E1987" t="str">
            <v>2446</v>
          </cell>
          <cell r="F1987" t="str">
            <v>ER_2446 - Irvin Sub - New Construction</v>
          </cell>
          <cell r="G1987" t="str">
            <v>Spokane Valley Transmission Reinforcement Project</v>
          </cell>
          <cell r="H1987" t="str">
            <v>T&amp;D Engineering</v>
          </cell>
          <cell r="I1987" t="str">
            <v>T&amp;D</v>
          </cell>
          <cell r="J1987" t="str">
            <v>Mandatory &amp; Compliance</v>
          </cell>
          <cell r="K1987" t="str">
            <v>SRV_ED</v>
          </cell>
          <cell r="L1987" t="str">
            <v>JUR_WA</v>
          </cell>
          <cell r="M1987" t="str">
            <v>Elec Transmission 350-359</v>
          </cell>
          <cell r="N1987" t="str">
            <v>True</v>
          </cell>
          <cell r="O1987" t="str">
            <v>Active</v>
          </cell>
          <cell r="P1987" t="str">
            <v>ORG_M08</v>
          </cell>
        </row>
        <row r="1988">
          <cell r="A1988" t="str">
            <v>BI_SD422</v>
          </cell>
          <cell r="B1988" t="str">
            <v>SD422</v>
          </cell>
          <cell r="C1988" t="str">
            <v>BI_SD422 - Irvin Sub Opportunity Distribution</v>
          </cell>
          <cell r="D1988" t="str">
            <v>ER_2274</v>
          </cell>
          <cell r="E1988" t="str">
            <v>2274</v>
          </cell>
          <cell r="F1988" t="str">
            <v>ER_2274 - New Substations</v>
          </cell>
          <cell r="G1988" t="str">
            <v>Substation - New Distribution Station Capacity Program</v>
          </cell>
          <cell r="H1988" t="str">
            <v>T&amp;D Engineering</v>
          </cell>
          <cell r="I1988" t="str">
            <v>T&amp;D</v>
          </cell>
          <cell r="J1988" t="str">
            <v>Performance &amp; Capacity</v>
          </cell>
          <cell r="K1988" t="str">
            <v>SRV_ED</v>
          </cell>
          <cell r="L1988" t="str">
            <v>JUR_WA</v>
          </cell>
          <cell r="M1988" t="str">
            <v>Elec Transmission 350-359</v>
          </cell>
          <cell r="N1988" t="str">
            <v>True</v>
          </cell>
          <cell r="O1988" t="str">
            <v>Active</v>
          </cell>
          <cell r="P1988" t="str">
            <v>ORG_M08</v>
          </cell>
        </row>
        <row r="1989">
          <cell r="A1989" t="str">
            <v>BI_SD424</v>
          </cell>
          <cell r="B1989" t="str">
            <v>SD424</v>
          </cell>
          <cell r="C1989" t="str">
            <v>BI_SD424 - Hawthorne Substation - New (Distribution)</v>
          </cell>
          <cell r="D1989" t="str">
            <v>ER_2274</v>
          </cell>
          <cell r="E1989" t="str">
            <v>2274</v>
          </cell>
          <cell r="F1989" t="str">
            <v>ER_2274 - New Substations</v>
          </cell>
          <cell r="G1989" t="str">
            <v>Substation - New Distribution Station Capacity Program</v>
          </cell>
          <cell r="H1989" t="str">
            <v>T&amp;D Engineering</v>
          </cell>
          <cell r="I1989" t="str">
            <v>T&amp;D</v>
          </cell>
          <cell r="J1989" t="str">
            <v>Performance &amp; Capacity</v>
          </cell>
          <cell r="K1989" t="str">
            <v>SRV_ED</v>
          </cell>
          <cell r="L1989" t="str">
            <v>JUR_WA</v>
          </cell>
          <cell r="M1989" t="str">
            <v>Elec Transmission 350-359</v>
          </cell>
          <cell r="N1989" t="str">
            <v>True</v>
          </cell>
          <cell r="O1989" t="str">
            <v>Active</v>
          </cell>
          <cell r="P1989" t="str">
            <v>ORG_C51</v>
          </cell>
        </row>
        <row r="1990">
          <cell r="A1990" t="str">
            <v>BI_SD500</v>
          </cell>
          <cell r="B1990" t="str">
            <v>SD500</v>
          </cell>
          <cell r="C1990" t="str">
            <v>BI_SD500 - Ft Wright 12F4 recond</v>
          </cell>
          <cell r="D1990" t="str">
            <v>ER_2514</v>
          </cell>
          <cell r="E1990" t="str">
            <v>2514</v>
          </cell>
          <cell r="F1990" t="str">
            <v>ER_2514 - Distribution - Spokane North &amp; West</v>
          </cell>
          <cell r="G1990" t="str">
            <v>Distribution System Enhancements</v>
          </cell>
          <cell r="H1990" t="str">
            <v>T&amp;D Engineering</v>
          </cell>
          <cell r="I1990" t="str">
            <v>T&amp;D</v>
          </cell>
          <cell r="J1990" t="str">
            <v>Performance &amp; Capacity</v>
          </cell>
          <cell r="K1990" t="str">
            <v>SRV_ED</v>
          </cell>
          <cell r="L1990" t="str">
            <v>JUR_WA</v>
          </cell>
          <cell r="M1990" t="str">
            <v>Elec Distribution 360-373</v>
          </cell>
          <cell r="N1990" t="str">
            <v>True</v>
          </cell>
          <cell r="O1990" t="str">
            <v>Inactive</v>
          </cell>
          <cell r="P1990" t="str">
            <v>ORG_B50</v>
          </cell>
        </row>
        <row r="1991">
          <cell r="A1991" t="str">
            <v>BI_SD501</v>
          </cell>
          <cell r="B1991" t="str">
            <v>SD501</v>
          </cell>
          <cell r="C1991" t="str">
            <v>BI_SD501 - NTWK Post St - Reconductor PILC</v>
          </cell>
          <cell r="D1991" t="str">
            <v>ER_2251</v>
          </cell>
          <cell r="E1991" t="str">
            <v>2251</v>
          </cell>
          <cell r="F1991" t="str">
            <v>ER_2251 - Post St-Improvement/Upgrades</v>
          </cell>
          <cell r="G1991" t="str">
            <v>Downtown Network - Performance &amp; Capacity</v>
          </cell>
          <cell r="H1991" t="str">
            <v>Downtown Network</v>
          </cell>
          <cell r="I1991" t="str">
            <v>T&amp;D</v>
          </cell>
          <cell r="J1991" t="str">
            <v>Performance &amp; Capacity</v>
          </cell>
          <cell r="K1991" t="str">
            <v>SRV_ED</v>
          </cell>
          <cell r="L1991" t="str">
            <v>JUR_AN</v>
          </cell>
          <cell r="M1991" t="str">
            <v>Elec Distribution 360-373</v>
          </cell>
          <cell r="N1991" t="str">
            <v>True</v>
          </cell>
          <cell r="O1991" t="str">
            <v>Inactive</v>
          </cell>
          <cell r="P1991" t="str">
            <v>ORG_C57</v>
          </cell>
        </row>
        <row r="1992">
          <cell r="A1992" t="str">
            <v>BI_SD502</v>
          </cell>
          <cell r="B1992" t="str">
            <v>SD502</v>
          </cell>
          <cell r="C1992" t="str">
            <v>BI_SD502 - Northeast 115 sub split 13 kv bus</v>
          </cell>
          <cell r="D1992" t="str">
            <v>ER_2296</v>
          </cell>
          <cell r="E1992" t="str">
            <v>2296</v>
          </cell>
          <cell r="F1992" t="str">
            <v>ER_2296 - NE Sub-Increase Capacity</v>
          </cell>
          <cell r="G1992" t="str">
            <v>Regular Capital - Pre Business Case</v>
          </cell>
          <cell r="H1992" t="str">
            <v>No Subfunction</v>
          </cell>
          <cell r="I1992" t="str">
            <v>No Function</v>
          </cell>
          <cell r="J1992" t="str">
            <v>No Driver</v>
          </cell>
          <cell r="K1992" t="str">
            <v>SRV_ED</v>
          </cell>
          <cell r="L1992" t="str">
            <v>JUR_WA</v>
          </cell>
          <cell r="M1992" t="str">
            <v>Elec Distribution 360-373</v>
          </cell>
          <cell r="N1992" t="str">
            <v>True</v>
          </cell>
          <cell r="O1992" t="str">
            <v>Inactive</v>
          </cell>
          <cell r="P1992" t="str">
            <v>ORG_B50</v>
          </cell>
        </row>
        <row r="1993">
          <cell r="A1993" t="str">
            <v>BI_SD503</v>
          </cell>
          <cell r="B1993" t="str">
            <v>SD503</v>
          </cell>
          <cell r="C1993" t="str">
            <v>BI_SD503 - Northeast 12F3 recond</v>
          </cell>
          <cell r="D1993" t="str">
            <v>ER_2296</v>
          </cell>
          <cell r="E1993" t="str">
            <v>2296</v>
          </cell>
          <cell r="F1993" t="str">
            <v>ER_2296 - NE Sub-Increase Capacity</v>
          </cell>
          <cell r="G1993" t="str">
            <v>Regular Capital - Pre Business Case</v>
          </cell>
          <cell r="H1993" t="str">
            <v>No Subfunction</v>
          </cell>
          <cell r="I1993" t="str">
            <v>No Function</v>
          </cell>
          <cell r="J1993" t="str">
            <v>No Driver</v>
          </cell>
          <cell r="K1993" t="str">
            <v>SRV_ED</v>
          </cell>
          <cell r="L1993" t="str">
            <v>JUR_WA</v>
          </cell>
          <cell r="M1993" t="str">
            <v>Elec Distribution 360-373</v>
          </cell>
          <cell r="N1993" t="str">
            <v>True</v>
          </cell>
          <cell r="O1993" t="str">
            <v>Inactive</v>
          </cell>
          <cell r="P1993" t="str">
            <v>ORG_B50</v>
          </cell>
        </row>
        <row r="1994">
          <cell r="A1994" t="str">
            <v>BI_SD504</v>
          </cell>
          <cell r="B1994" t="str">
            <v>SD504</v>
          </cell>
          <cell r="C1994" t="str">
            <v>BI_SD504 - Ross Park 12F7 &amp; 12F8 const</v>
          </cell>
          <cell r="D1994" t="str">
            <v>ER_2312</v>
          </cell>
          <cell r="E1994" t="str">
            <v>2312</v>
          </cell>
          <cell r="F1994" t="str">
            <v>ER_2312 - Ross Park 115 Sub- Add 3rd Xfmr &amp; 2 Fdrs</v>
          </cell>
          <cell r="G1994" t="str">
            <v>Regular Capital - Pre Business Case</v>
          </cell>
          <cell r="H1994" t="str">
            <v>No Subfunction</v>
          </cell>
          <cell r="I1994" t="str">
            <v>No Function</v>
          </cell>
          <cell r="J1994" t="str">
            <v>No Driver</v>
          </cell>
          <cell r="K1994" t="str">
            <v>SRV_ED</v>
          </cell>
          <cell r="L1994" t="str">
            <v>JUR_WA</v>
          </cell>
          <cell r="M1994" t="str">
            <v>Elec Distribution 360-373</v>
          </cell>
          <cell r="N1994" t="str">
            <v>True</v>
          </cell>
          <cell r="O1994" t="str">
            <v>Inactive</v>
          </cell>
          <cell r="P1994" t="str">
            <v>ORG_B50</v>
          </cell>
        </row>
        <row r="1995">
          <cell r="A1995" t="str">
            <v>BI_SD505</v>
          </cell>
          <cell r="B1995" t="str">
            <v>SD505</v>
          </cell>
          <cell r="C1995" t="str">
            <v>BI_SD505 - Hallett &amp; White 12F2 - Construct feeder</v>
          </cell>
          <cell r="D1995" t="str">
            <v>ER_2316</v>
          </cell>
          <cell r="E1995" t="str">
            <v>2316</v>
          </cell>
          <cell r="F1995" t="str">
            <v>ER_2316 - Hallett &amp; White 115 Sub-Increase Capacity</v>
          </cell>
          <cell r="G1995" t="str">
            <v>Regular Capital - Pre Business Case</v>
          </cell>
          <cell r="H1995" t="str">
            <v>No Subfunction</v>
          </cell>
          <cell r="I1995" t="str">
            <v>No Function</v>
          </cell>
          <cell r="J1995" t="str">
            <v>No Driver</v>
          </cell>
          <cell r="K1995" t="str">
            <v>SRV_ED</v>
          </cell>
          <cell r="L1995" t="str">
            <v>JUR_WA</v>
          </cell>
          <cell r="M1995" t="str">
            <v>Elec Distribution 360-373</v>
          </cell>
          <cell r="N1995" t="str">
            <v>False</v>
          </cell>
          <cell r="O1995" t="str">
            <v>Inactive</v>
          </cell>
          <cell r="P1995" t="str">
            <v>ORG_B50</v>
          </cell>
        </row>
        <row r="1996">
          <cell r="A1996" t="str">
            <v>BI_SD506</v>
          </cell>
          <cell r="B1996" t="str">
            <v>SD506</v>
          </cell>
          <cell r="C1996" t="str">
            <v>BI_SD506 - Lyons &amp; Standard 12F6 - Construct feeder</v>
          </cell>
          <cell r="D1996" t="str">
            <v>ER_2204</v>
          </cell>
          <cell r="E1996" t="str">
            <v>2204</v>
          </cell>
          <cell r="F1996" t="str">
            <v>ER_2204 - Substation Rebuilds</v>
          </cell>
          <cell r="G1996" t="str">
            <v>Substation - Station Rebuilds Program</v>
          </cell>
          <cell r="H1996" t="str">
            <v>T&amp;D Engineering</v>
          </cell>
          <cell r="I1996" t="str">
            <v>T&amp;D</v>
          </cell>
          <cell r="J1996" t="str">
            <v>Asset Condition</v>
          </cell>
          <cell r="K1996" t="str">
            <v>SRV_ED</v>
          </cell>
          <cell r="L1996" t="str">
            <v>JUR_WA</v>
          </cell>
          <cell r="M1996" t="str">
            <v>Elec Distribution 360-373</v>
          </cell>
          <cell r="N1996" t="str">
            <v>True</v>
          </cell>
          <cell r="O1996" t="str">
            <v>Inactive</v>
          </cell>
          <cell r="P1996" t="str">
            <v>ORG_B50</v>
          </cell>
        </row>
        <row r="1997">
          <cell r="A1997" t="str">
            <v>BI_SD507</v>
          </cell>
          <cell r="B1997" t="str">
            <v>SD507</v>
          </cell>
          <cell r="C1997" t="str">
            <v>BI_SD507 - Ninth &amp; Cent 12F1 - Recond tie to Bea 12F6</v>
          </cell>
          <cell r="D1997" t="str">
            <v>ER_2514</v>
          </cell>
          <cell r="E1997" t="str">
            <v>2514</v>
          </cell>
          <cell r="F1997" t="str">
            <v>ER_2514 - Distribution - Spokane North &amp; West</v>
          </cell>
          <cell r="G1997" t="str">
            <v>Distribution System Enhancements</v>
          </cell>
          <cell r="H1997" t="str">
            <v>T&amp;D Engineering</v>
          </cell>
          <cell r="I1997" t="str">
            <v>T&amp;D</v>
          </cell>
          <cell r="J1997" t="str">
            <v>Performance &amp; Capacity</v>
          </cell>
          <cell r="K1997" t="str">
            <v>SRV_ED</v>
          </cell>
          <cell r="L1997" t="str">
            <v>JUR_WA</v>
          </cell>
          <cell r="M1997" t="str">
            <v>Elec Distribution 360-373</v>
          </cell>
          <cell r="N1997" t="str">
            <v>True</v>
          </cell>
          <cell r="O1997" t="str">
            <v>Inactive</v>
          </cell>
          <cell r="P1997" t="str">
            <v>ORG_B50</v>
          </cell>
        </row>
        <row r="1998">
          <cell r="A1998" t="str">
            <v>BI_SD508</v>
          </cell>
          <cell r="B1998" t="str">
            <v>SD508</v>
          </cell>
          <cell r="C1998" t="str">
            <v>BI_SD508 - Ninth &amp; Central 12F2 - Chester 12F2 tie</v>
          </cell>
          <cell r="D1998" t="str">
            <v>ER_2514</v>
          </cell>
          <cell r="E1998" t="str">
            <v>2514</v>
          </cell>
          <cell r="F1998" t="str">
            <v>ER_2514 - Distribution - Spokane North &amp; West</v>
          </cell>
          <cell r="G1998" t="str">
            <v>Distribution System Enhancements</v>
          </cell>
          <cell r="H1998" t="str">
            <v>T&amp;D Engineering</v>
          </cell>
          <cell r="I1998" t="str">
            <v>T&amp;D</v>
          </cell>
          <cell r="J1998" t="str">
            <v>Performance &amp; Capacity</v>
          </cell>
          <cell r="K1998" t="str">
            <v>SRV_ED</v>
          </cell>
          <cell r="L1998" t="str">
            <v>JUR_WA</v>
          </cell>
          <cell r="M1998" t="str">
            <v>Elec Distribution 360-373</v>
          </cell>
          <cell r="N1998" t="str">
            <v>True</v>
          </cell>
          <cell r="O1998" t="str">
            <v>Inactive</v>
          </cell>
          <cell r="P1998" t="str">
            <v>ORG_B50</v>
          </cell>
        </row>
        <row r="1999">
          <cell r="A1999" t="str">
            <v>BI_SD509</v>
          </cell>
          <cell r="B1999" t="str">
            <v>SD509</v>
          </cell>
          <cell r="C1999" t="str">
            <v>BI_SD509 - Silver Lake 12F1 - Recond 2.1 mi</v>
          </cell>
          <cell r="D1999" t="str">
            <v>ER_2514</v>
          </cell>
          <cell r="E1999" t="str">
            <v>2514</v>
          </cell>
          <cell r="F1999" t="str">
            <v>ER_2514 - Distribution - Spokane North &amp; West</v>
          </cell>
          <cell r="G1999" t="str">
            <v>Distribution System Enhancements</v>
          </cell>
          <cell r="H1999" t="str">
            <v>T&amp;D Engineering</v>
          </cell>
          <cell r="I1999" t="str">
            <v>T&amp;D</v>
          </cell>
          <cell r="J1999" t="str">
            <v>Performance &amp; Capacity</v>
          </cell>
          <cell r="K1999" t="str">
            <v>SRV_ED</v>
          </cell>
          <cell r="L1999" t="str">
            <v>JUR_WA</v>
          </cell>
          <cell r="M1999" t="str">
            <v>Elec Distribution 360-373</v>
          </cell>
          <cell r="N1999" t="str">
            <v>True</v>
          </cell>
          <cell r="O1999" t="str">
            <v>Inactive</v>
          </cell>
          <cell r="P1999" t="str">
            <v>ORG_B50</v>
          </cell>
        </row>
        <row r="2000">
          <cell r="A2000" t="str">
            <v>BI_SD510</v>
          </cell>
          <cell r="B2000" t="str">
            <v>SD510</v>
          </cell>
          <cell r="C2000" t="str">
            <v>BI_SD510 - Third &amp; Hatch 12F1 - Construct 3HT 12F7 tie</v>
          </cell>
          <cell r="D2000" t="str">
            <v>ER_2514</v>
          </cell>
          <cell r="E2000" t="str">
            <v>2514</v>
          </cell>
          <cell r="F2000" t="str">
            <v>ER_2514 - Distribution - Spokane North &amp; West</v>
          </cell>
          <cell r="G2000" t="str">
            <v>Distribution System Enhancements</v>
          </cell>
          <cell r="H2000" t="str">
            <v>T&amp;D Engineering</v>
          </cell>
          <cell r="I2000" t="str">
            <v>T&amp;D</v>
          </cell>
          <cell r="J2000" t="str">
            <v>Performance &amp; Capacity</v>
          </cell>
          <cell r="K2000" t="str">
            <v>SRV_ED</v>
          </cell>
          <cell r="L2000" t="str">
            <v>JUR_WA</v>
          </cell>
          <cell r="M2000" t="str">
            <v>Elec Distribution 360-373</v>
          </cell>
          <cell r="N2000" t="str">
            <v>True</v>
          </cell>
          <cell r="O2000" t="str">
            <v>Inactive</v>
          </cell>
          <cell r="P2000" t="str">
            <v>ORG_B50</v>
          </cell>
        </row>
        <row r="2001">
          <cell r="A2001" t="str">
            <v>BI_SD511</v>
          </cell>
          <cell r="B2001" t="str">
            <v>SD511</v>
          </cell>
          <cell r="C2001" t="str">
            <v>BI_SD511 - Airway Heights 12F3 - Construct feeder</v>
          </cell>
          <cell r="D2001" t="str">
            <v>ER_2335</v>
          </cell>
          <cell r="E2001" t="str">
            <v>2335</v>
          </cell>
          <cell r="F2001" t="str">
            <v>ER_2335 - Airway Heights - Add 12F3</v>
          </cell>
          <cell r="G2001" t="str">
            <v>Regular Capital - Pre Business Case</v>
          </cell>
          <cell r="H2001" t="str">
            <v>No Subfunction</v>
          </cell>
          <cell r="I2001" t="str">
            <v>No Function</v>
          </cell>
          <cell r="J2001" t="str">
            <v>No Driver</v>
          </cell>
          <cell r="K2001" t="str">
            <v>SRV_ED</v>
          </cell>
          <cell r="L2001" t="str">
            <v>JUR_WA</v>
          </cell>
          <cell r="M2001" t="str">
            <v>Elec Distribution 360-373</v>
          </cell>
          <cell r="N2001" t="str">
            <v>True</v>
          </cell>
          <cell r="O2001" t="str">
            <v>Inactive</v>
          </cell>
          <cell r="P2001" t="str">
            <v>ORG_B50</v>
          </cell>
        </row>
        <row r="2002">
          <cell r="A2002" t="str">
            <v>BI_SD512</v>
          </cell>
          <cell r="B2002" t="str">
            <v>SD512</v>
          </cell>
          <cell r="C2002" t="str">
            <v>BI_SD512 - Milan 12F2 - Construct new feeder</v>
          </cell>
          <cell r="D2002" t="str">
            <v>ER_2337</v>
          </cell>
          <cell r="E2002" t="str">
            <v>2337</v>
          </cell>
          <cell r="F2002" t="str">
            <v>ER_2337 - Milan 115 - Add Second Xfmr and 12F2</v>
          </cell>
          <cell r="G2002" t="str">
            <v>Regular Capital - Pre Business Case</v>
          </cell>
          <cell r="H2002" t="str">
            <v>No Subfunction</v>
          </cell>
          <cell r="I2002" t="str">
            <v>No Function</v>
          </cell>
          <cell r="J2002" t="str">
            <v>No Driver</v>
          </cell>
          <cell r="K2002" t="str">
            <v>SRV_ED</v>
          </cell>
          <cell r="L2002" t="str">
            <v>JUR_WA</v>
          </cell>
          <cell r="M2002" t="str">
            <v>Elec Distribution 360-373</v>
          </cell>
          <cell r="N2002" t="str">
            <v>False</v>
          </cell>
          <cell r="O2002" t="str">
            <v>Inactive</v>
          </cell>
          <cell r="P2002" t="str">
            <v>ORG_B50</v>
          </cell>
        </row>
        <row r="2003">
          <cell r="A2003" t="str">
            <v>BI_SD513</v>
          </cell>
          <cell r="B2003" t="str">
            <v>SD513</v>
          </cell>
          <cell r="C2003" t="str">
            <v>BI_SD513 - C&amp;W 12F4/3HT 12F7 - New Fdr tie</v>
          </cell>
          <cell r="D2003" t="str">
            <v>ER_2514</v>
          </cell>
          <cell r="E2003" t="str">
            <v>2514</v>
          </cell>
          <cell r="F2003" t="str">
            <v>ER_2514 - Distribution - Spokane North &amp; West</v>
          </cell>
          <cell r="G2003" t="str">
            <v>Distribution System Enhancements</v>
          </cell>
          <cell r="H2003" t="str">
            <v>T&amp;D Engineering</v>
          </cell>
          <cell r="I2003" t="str">
            <v>T&amp;D</v>
          </cell>
          <cell r="J2003" t="str">
            <v>Performance &amp; Capacity</v>
          </cell>
          <cell r="K2003" t="str">
            <v>SRV_ED</v>
          </cell>
          <cell r="L2003" t="str">
            <v>JUR_WA</v>
          </cell>
          <cell r="M2003" t="str">
            <v>Elec Distribution 360-373</v>
          </cell>
          <cell r="N2003" t="str">
            <v>True</v>
          </cell>
          <cell r="O2003" t="str">
            <v>Inactive</v>
          </cell>
          <cell r="P2003" t="str">
            <v>ORG_B50</v>
          </cell>
        </row>
        <row r="2004">
          <cell r="A2004" t="str">
            <v>BI_SD514</v>
          </cell>
          <cell r="B2004" t="str">
            <v>SD514</v>
          </cell>
          <cell r="C2004" t="str">
            <v>BI_SD514 - Chester 12F4 - Reconductor</v>
          </cell>
          <cell r="D2004" t="str">
            <v>ER_2514</v>
          </cell>
          <cell r="E2004" t="str">
            <v>2514</v>
          </cell>
          <cell r="F2004" t="str">
            <v>ER_2514 - Distribution - Spokane North &amp; West</v>
          </cell>
          <cell r="G2004" t="str">
            <v>Distribution System Enhancements</v>
          </cell>
          <cell r="H2004" t="str">
            <v>T&amp;D Engineering</v>
          </cell>
          <cell r="I2004" t="str">
            <v>T&amp;D</v>
          </cell>
          <cell r="J2004" t="str">
            <v>Performance &amp; Capacity</v>
          </cell>
          <cell r="K2004" t="str">
            <v>SRV_ED</v>
          </cell>
          <cell r="L2004" t="str">
            <v>JUR_WA</v>
          </cell>
          <cell r="M2004" t="str">
            <v>Elec Distribution 360-373</v>
          </cell>
          <cell r="N2004" t="str">
            <v>True</v>
          </cell>
          <cell r="O2004" t="str">
            <v>Inactive</v>
          </cell>
          <cell r="P2004" t="str">
            <v>ORG_C51</v>
          </cell>
        </row>
        <row r="2005">
          <cell r="A2005" t="str">
            <v>BI_SD515</v>
          </cell>
          <cell r="B2005" t="str">
            <v>SD515</v>
          </cell>
          <cell r="C2005" t="str">
            <v>BI_SD515 - Liberty Lake 12F1 - Rebuild</v>
          </cell>
          <cell r="D2005" t="str">
            <v>ER_2351</v>
          </cell>
          <cell r="E2005" t="str">
            <v>2351</v>
          </cell>
          <cell r="F2005" t="str">
            <v>ER_2351 - Liberty Lake 12F1 - Rebuild 2/0 to 556</v>
          </cell>
          <cell r="G2005" t="str">
            <v>Regular Capital - Pre Business Case</v>
          </cell>
          <cell r="H2005" t="str">
            <v>No Subfunction</v>
          </cell>
          <cell r="I2005" t="str">
            <v>No Function</v>
          </cell>
          <cell r="J2005" t="str">
            <v>No Driver</v>
          </cell>
          <cell r="K2005" t="str">
            <v>SRV_ED</v>
          </cell>
          <cell r="L2005" t="str">
            <v>JUR_WA</v>
          </cell>
          <cell r="M2005" t="str">
            <v>Elec Distribution 360-373</v>
          </cell>
          <cell r="N2005" t="str">
            <v>True</v>
          </cell>
          <cell r="O2005" t="str">
            <v>Inactive</v>
          </cell>
          <cell r="P2005" t="str">
            <v>ORG_B50</v>
          </cell>
        </row>
        <row r="2006">
          <cell r="A2006" t="str">
            <v>BI_SD516</v>
          </cell>
          <cell r="B2006" t="str">
            <v>SD516</v>
          </cell>
          <cell r="C2006" t="str">
            <v>BI_SD516 - Ninth &amp; Cent 12F1/12F3 - Recond 1 mi</v>
          </cell>
          <cell r="D2006" t="str">
            <v>ER_2352</v>
          </cell>
          <cell r="E2006" t="str">
            <v>2352</v>
          </cell>
          <cell r="F2006" t="str">
            <v>ER_2352 - Ninth &amp; Central 12F1/12F3 - Reconductor 1 mile</v>
          </cell>
          <cell r="G2006" t="str">
            <v>Regular Capital - Pre Business Case</v>
          </cell>
          <cell r="H2006" t="str">
            <v>No Subfunction</v>
          </cell>
          <cell r="I2006" t="str">
            <v>No Function</v>
          </cell>
          <cell r="J2006" t="str">
            <v>No Driver</v>
          </cell>
          <cell r="K2006" t="str">
            <v>SRV_ED</v>
          </cell>
          <cell r="L2006" t="str">
            <v>JUR_WA</v>
          </cell>
          <cell r="M2006" t="str">
            <v>Elec Distribution 360-373</v>
          </cell>
          <cell r="N2006" t="str">
            <v>True</v>
          </cell>
          <cell r="O2006" t="str">
            <v>Inactive</v>
          </cell>
          <cell r="P2006" t="str">
            <v>ORG_B50</v>
          </cell>
        </row>
        <row r="2007">
          <cell r="A2007" t="str">
            <v>BI_SD517</v>
          </cell>
          <cell r="B2007" t="str">
            <v>SD517</v>
          </cell>
          <cell r="C2007" t="str">
            <v>BI_SD517 - Ninth &amp; Cent 12F3/Bea 12F1-Recond 1Mi</v>
          </cell>
          <cell r="D2007" t="str">
            <v>ER_2514</v>
          </cell>
          <cell r="E2007" t="str">
            <v>2514</v>
          </cell>
          <cell r="F2007" t="str">
            <v>ER_2514 - Distribution - Spokane North &amp; West</v>
          </cell>
          <cell r="G2007" t="str">
            <v>Distribution System Enhancements</v>
          </cell>
          <cell r="H2007" t="str">
            <v>T&amp;D Engineering</v>
          </cell>
          <cell r="I2007" t="str">
            <v>T&amp;D</v>
          </cell>
          <cell r="J2007" t="str">
            <v>Performance &amp; Capacity</v>
          </cell>
          <cell r="K2007" t="str">
            <v>SRV_ED</v>
          </cell>
          <cell r="L2007" t="str">
            <v>JUR_WA</v>
          </cell>
          <cell r="M2007" t="str">
            <v>Elec Distribution 360-373</v>
          </cell>
          <cell r="N2007" t="str">
            <v>True</v>
          </cell>
          <cell r="O2007" t="str">
            <v>Inactive</v>
          </cell>
          <cell r="P2007" t="str">
            <v>ORG_C51</v>
          </cell>
        </row>
        <row r="2008">
          <cell r="A2008" t="str">
            <v>BI_SD518</v>
          </cell>
          <cell r="B2008" t="str">
            <v>SD518</v>
          </cell>
          <cell r="C2008" t="str">
            <v>BI_SD518 - Post St. 12F1 - Rplc cable Upper Fls conduit</v>
          </cell>
          <cell r="D2008" t="str">
            <v>ER_2354</v>
          </cell>
          <cell r="E2008" t="str">
            <v>2354</v>
          </cell>
          <cell r="F2008" t="str">
            <v>ER_2354 - Post St 12F1 - Rebuild conduits Riverfront Park</v>
          </cell>
          <cell r="G2008" t="str">
            <v>Regular Capital - Pre Business Case</v>
          </cell>
          <cell r="H2008" t="str">
            <v>No Subfunction</v>
          </cell>
          <cell r="I2008" t="str">
            <v>No Function</v>
          </cell>
          <cell r="J2008" t="str">
            <v>No Driver</v>
          </cell>
          <cell r="K2008" t="str">
            <v>SRV_ED</v>
          </cell>
          <cell r="L2008" t="str">
            <v>JUR_WA</v>
          </cell>
          <cell r="M2008" t="str">
            <v>Elec Distribution 360-373</v>
          </cell>
          <cell r="N2008" t="str">
            <v>True</v>
          </cell>
          <cell r="O2008" t="str">
            <v>Inactive</v>
          </cell>
          <cell r="P2008" t="str">
            <v>ORG_B50</v>
          </cell>
        </row>
        <row r="2009">
          <cell r="A2009" t="str">
            <v>BI_SD519</v>
          </cell>
          <cell r="B2009" t="str">
            <v>SD519</v>
          </cell>
          <cell r="C2009" t="str">
            <v>BI_SD519 - Spokane Airport-Incr dist sys capacity</v>
          </cell>
          <cell r="D2009" t="str">
            <v>ER_2355</v>
          </cell>
          <cell r="E2009" t="str">
            <v>2355</v>
          </cell>
          <cell r="F2009" t="str">
            <v>ER_2355 - Spokane Airport-Increase distrib system capacity</v>
          </cell>
          <cell r="G2009" t="str">
            <v>Regular Capital - Pre Business Case</v>
          </cell>
          <cell r="H2009" t="str">
            <v>No Subfunction</v>
          </cell>
          <cell r="I2009" t="str">
            <v>No Function</v>
          </cell>
          <cell r="J2009" t="str">
            <v>No Driver</v>
          </cell>
          <cell r="K2009" t="str">
            <v>SRV_ED</v>
          </cell>
          <cell r="L2009" t="str">
            <v>JUR_WA</v>
          </cell>
          <cell r="M2009" t="str">
            <v>Elec Distribution 360-373</v>
          </cell>
          <cell r="N2009" t="str">
            <v>False</v>
          </cell>
          <cell r="O2009" t="str">
            <v>Inactive</v>
          </cell>
          <cell r="P2009" t="str">
            <v>ORG_B50</v>
          </cell>
        </row>
        <row r="2010">
          <cell r="A2010" t="str">
            <v>BI_SD520</v>
          </cell>
          <cell r="B2010" t="str">
            <v>SD520</v>
          </cell>
          <cell r="C2010" t="str">
            <v>BI_SD520 - Third &amp; Hatch 12F4 - Reconductor</v>
          </cell>
          <cell r="D2010" t="str">
            <v>ER_2514</v>
          </cell>
          <cell r="E2010" t="str">
            <v>2514</v>
          </cell>
          <cell r="F2010" t="str">
            <v>ER_2514 - Distribution - Spokane North &amp; West</v>
          </cell>
          <cell r="G2010" t="str">
            <v>Distribution System Enhancements</v>
          </cell>
          <cell r="H2010" t="str">
            <v>T&amp;D Engineering</v>
          </cell>
          <cell r="I2010" t="str">
            <v>T&amp;D</v>
          </cell>
          <cell r="J2010" t="str">
            <v>Performance &amp; Capacity</v>
          </cell>
          <cell r="K2010" t="str">
            <v>SRV_ED</v>
          </cell>
          <cell r="L2010" t="str">
            <v>JUR_WA</v>
          </cell>
          <cell r="M2010" t="str">
            <v>Elec Distribution 360-373</v>
          </cell>
          <cell r="N2010" t="str">
            <v>True</v>
          </cell>
          <cell r="O2010" t="str">
            <v>Inactive</v>
          </cell>
          <cell r="P2010" t="str">
            <v>ORG_B50</v>
          </cell>
        </row>
        <row r="2011">
          <cell r="A2011" t="str">
            <v>BI_SD521</v>
          </cell>
          <cell r="B2011" t="str">
            <v>SD521</v>
          </cell>
          <cell r="C2011" t="str">
            <v>BI_SD521 - Hallett &amp; White Sub - Increase Capacity - Goodrich</v>
          </cell>
          <cell r="D2011" t="str">
            <v>ER_2359</v>
          </cell>
          <cell r="E2011" t="str">
            <v>2359</v>
          </cell>
          <cell r="F2011" t="str">
            <v>ER_2359 - Hallett &amp; White Sub - Increase Capacity - Goodrich</v>
          </cell>
          <cell r="G2011" t="str">
            <v>Regular Capital - Pre Business Case</v>
          </cell>
          <cell r="H2011" t="str">
            <v>No Subfunction</v>
          </cell>
          <cell r="I2011" t="str">
            <v>No Function</v>
          </cell>
          <cell r="J2011" t="str">
            <v>No Driver</v>
          </cell>
          <cell r="K2011" t="str">
            <v>SRV_ED</v>
          </cell>
          <cell r="L2011" t="str">
            <v>JUR_WA</v>
          </cell>
          <cell r="M2011" t="str">
            <v>Elec Distribution 360-373</v>
          </cell>
          <cell r="N2011" t="str">
            <v>True</v>
          </cell>
          <cell r="O2011" t="str">
            <v>Inactive</v>
          </cell>
          <cell r="P2011" t="str">
            <v>ORG_M08</v>
          </cell>
        </row>
        <row r="2012">
          <cell r="A2012" t="str">
            <v>BI_SD522</v>
          </cell>
          <cell r="B2012" t="str">
            <v>SD522</v>
          </cell>
          <cell r="C2012" t="str">
            <v>BI_SD522 - Downtown West - Distribution Integration</v>
          </cell>
          <cell r="D2012" t="str">
            <v>ER_2274</v>
          </cell>
          <cell r="E2012" t="str">
            <v>2274</v>
          </cell>
          <cell r="F2012" t="str">
            <v>ER_2274 - New Substations</v>
          </cell>
          <cell r="G2012" t="str">
            <v>Substation - New Distribution Station Capacity Program</v>
          </cell>
          <cell r="H2012" t="str">
            <v>T&amp;D Engineering</v>
          </cell>
          <cell r="I2012" t="str">
            <v>T&amp;D</v>
          </cell>
          <cell r="J2012" t="str">
            <v>Performance &amp; Capacity</v>
          </cell>
          <cell r="K2012" t="str">
            <v>SRV_ED</v>
          </cell>
          <cell r="L2012" t="str">
            <v>JUR_WA</v>
          </cell>
          <cell r="M2012" t="str">
            <v>Elec Transmission 350-359</v>
          </cell>
          <cell r="N2012" t="str">
            <v>True</v>
          </cell>
          <cell r="O2012" t="str">
            <v>Active</v>
          </cell>
          <cell r="P2012" t="str">
            <v>ORG_B50</v>
          </cell>
        </row>
        <row r="2013">
          <cell r="A2013" t="str">
            <v>BI_SD523</v>
          </cell>
          <cell r="B2013" t="str">
            <v>SD523</v>
          </cell>
          <cell r="C2013" t="str">
            <v>BI_SD523 - Barker 12F1 - Liberty Lk 12F2 on Mission</v>
          </cell>
          <cell r="D2013" t="str">
            <v>ER_2514</v>
          </cell>
          <cell r="E2013" t="str">
            <v>2514</v>
          </cell>
          <cell r="F2013" t="str">
            <v>ER_2514 - Distribution - Spokane North &amp; West</v>
          </cell>
          <cell r="G2013" t="str">
            <v>Distribution System Enhancements</v>
          </cell>
          <cell r="H2013" t="str">
            <v>T&amp;D Engineering</v>
          </cell>
          <cell r="I2013" t="str">
            <v>T&amp;D</v>
          </cell>
          <cell r="J2013" t="str">
            <v>Performance &amp; Capacity</v>
          </cell>
          <cell r="K2013" t="str">
            <v>SRV_ED</v>
          </cell>
          <cell r="L2013" t="str">
            <v>JUR_WA</v>
          </cell>
          <cell r="M2013" t="str">
            <v>Elec Distribution 360-373</v>
          </cell>
          <cell r="N2013" t="str">
            <v>True</v>
          </cell>
          <cell r="O2013" t="str">
            <v>Active</v>
          </cell>
          <cell r="P2013" t="str">
            <v>ORG_C51</v>
          </cell>
        </row>
        <row r="2014">
          <cell r="A2014" t="str">
            <v>BI_SD524</v>
          </cell>
          <cell r="B2014" t="str">
            <v>SD524</v>
          </cell>
          <cell r="C2014" t="str">
            <v>BI_SD524 - WAK12F1 - 12F4 Tie</v>
          </cell>
          <cell r="D2014" t="str">
            <v>ER_2514</v>
          </cell>
          <cell r="E2014" t="str">
            <v>2514</v>
          </cell>
          <cell r="F2014" t="str">
            <v>ER_2514 - Distribution - Spokane North &amp; West</v>
          </cell>
          <cell r="G2014" t="str">
            <v>Distribution System Enhancements</v>
          </cell>
          <cell r="H2014" t="str">
            <v>T&amp;D Engineering</v>
          </cell>
          <cell r="I2014" t="str">
            <v>T&amp;D</v>
          </cell>
          <cell r="J2014" t="str">
            <v>Performance &amp; Capacity</v>
          </cell>
          <cell r="K2014" t="str">
            <v>SRV_ED</v>
          </cell>
          <cell r="L2014" t="str">
            <v>JUR_WA</v>
          </cell>
          <cell r="M2014" t="str">
            <v>Elec Distribution 360-373</v>
          </cell>
          <cell r="N2014" t="str">
            <v>True</v>
          </cell>
          <cell r="O2014" t="str">
            <v>Inactive</v>
          </cell>
          <cell r="P2014" t="str">
            <v>ORG_C51</v>
          </cell>
        </row>
        <row r="2015">
          <cell r="A2015" t="str">
            <v>BI_SD525</v>
          </cell>
          <cell r="B2015" t="str">
            <v>SD525</v>
          </cell>
          <cell r="C2015" t="str">
            <v>BI_SD525 - SUN12F4 - Reconductor 2/0 @ SIA</v>
          </cell>
          <cell r="D2015" t="str">
            <v>ER_2514</v>
          </cell>
          <cell r="E2015" t="str">
            <v>2514</v>
          </cell>
          <cell r="F2015" t="str">
            <v>ER_2514 - Distribution - Spokane North &amp; West</v>
          </cell>
          <cell r="G2015" t="str">
            <v>Distribution System Enhancements</v>
          </cell>
          <cell r="H2015" t="str">
            <v>T&amp;D Engineering</v>
          </cell>
          <cell r="I2015" t="str">
            <v>T&amp;D</v>
          </cell>
          <cell r="J2015" t="str">
            <v>Performance &amp; Capacity</v>
          </cell>
          <cell r="K2015" t="str">
            <v>SRV_ED</v>
          </cell>
          <cell r="L2015" t="str">
            <v>JUR_WA</v>
          </cell>
          <cell r="M2015" t="str">
            <v>Elec Distribution 360-373</v>
          </cell>
          <cell r="N2015" t="str">
            <v>True</v>
          </cell>
          <cell r="O2015" t="str">
            <v>Inactive</v>
          </cell>
          <cell r="P2015" t="str">
            <v>ORG_C51</v>
          </cell>
        </row>
        <row r="2016">
          <cell r="A2016" t="str">
            <v>BI_SD526</v>
          </cell>
          <cell r="B2016" t="str">
            <v>SD526</v>
          </cell>
          <cell r="C2016" t="str">
            <v>BI_SD526 - WAK12F2 Feeder Upgrade</v>
          </cell>
          <cell r="D2016" t="str">
            <v>ER_2470</v>
          </cell>
          <cell r="E2016" t="str">
            <v>2470</v>
          </cell>
          <cell r="F2016" t="str">
            <v>ER_2470 - Dist Grid Modernization</v>
          </cell>
          <cell r="G2016" t="str">
            <v>Distribution Grid Modernization</v>
          </cell>
          <cell r="H2016" t="str">
            <v>T&amp;D Operations</v>
          </cell>
          <cell r="I2016" t="str">
            <v>T&amp;D</v>
          </cell>
          <cell r="J2016" t="str">
            <v>Asset Condition</v>
          </cell>
          <cell r="K2016" t="str">
            <v>SRV_ED</v>
          </cell>
          <cell r="L2016" t="str">
            <v>JUR_WA</v>
          </cell>
          <cell r="M2016" t="str">
            <v>Elec Distribution 360-373</v>
          </cell>
          <cell r="N2016" t="str">
            <v>False</v>
          </cell>
          <cell r="O2016" t="str">
            <v>Inactive</v>
          </cell>
          <cell r="P2016" t="str">
            <v>ORG_T08</v>
          </cell>
        </row>
        <row r="2017">
          <cell r="A2017" t="str">
            <v>BI_SD527</v>
          </cell>
          <cell r="B2017" t="str">
            <v>SD527</v>
          </cell>
          <cell r="C2017" t="str">
            <v>BI_SD527 - 3HT F5-F2 Tie</v>
          </cell>
          <cell r="D2017" t="str">
            <v>ER_2514</v>
          </cell>
          <cell r="E2017" t="str">
            <v>2514</v>
          </cell>
          <cell r="F2017" t="str">
            <v>ER_2514 - Distribution - Spokane North &amp; West</v>
          </cell>
          <cell r="G2017" t="str">
            <v>Distribution System Enhancements</v>
          </cell>
          <cell r="H2017" t="str">
            <v>T&amp;D Engineering</v>
          </cell>
          <cell r="I2017" t="str">
            <v>T&amp;D</v>
          </cell>
          <cell r="J2017" t="str">
            <v>Performance &amp; Capacity</v>
          </cell>
          <cell r="K2017" t="str">
            <v>SRV_ED</v>
          </cell>
          <cell r="L2017" t="str">
            <v>JUR_WA</v>
          </cell>
          <cell r="M2017" t="str">
            <v>Elec Distribution 360-373</v>
          </cell>
          <cell r="N2017" t="str">
            <v>True</v>
          </cell>
          <cell r="O2017" t="str">
            <v>Inactive</v>
          </cell>
          <cell r="P2017" t="str">
            <v>ORG_C51</v>
          </cell>
        </row>
        <row r="2018">
          <cell r="A2018" t="str">
            <v>BI_SD528</v>
          </cell>
          <cell r="B2018" t="str">
            <v>SD528</v>
          </cell>
          <cell r="C2018" t="str">
            <v>BI_SD528 - INT 12F2-DEE 12F1 Improve Tie</v>
          </cell>
          <cell r="D2018" t="str">
            <v>ER_2514</v>
          </cell>
          <cell r="E2018" t="str">
            <v>2514</v>
          </cell>
          <cell r="F2018" t="str">
            <v>ER_2514 - Distribution - Spokane North &amp; West</v>
          </cell>
          <cell r="G2018" t="str">
            <v>Distribution System Enhancements</v>
          </cell>
          <cell r="H2018" t="str">
            <v>T&amp;D Engineering</v>
          </cell>
          <cell r="I2018" t="str">
            <v>T&amp;D</v>
          </cell>
          <cell r="J2018" t="str">
            <v>Performance &amp; Capacity</v>
          </cell>
          <cell r="K2018" t="str">
            <v>SRV_ED</v>
          </cell>
          <cell r="L2018" t="str">
            <v>JUR_WA</v>
          </cell>
          <cell r="M2018" t="str">
            <v>Elec Distribution 360-373</v>
          </cell>
          <cell r="N2018" t="str">
            <v>True</v>
          </cell>
          <cell r="O2018" t="str">
            <v>Inactive</v>
          </cell>
          <cell r="P2018" t="str">
            <v>ORG_C51</v>
          </cell>
        </row>
        <row r="2019">
          <cell r="A2019" t="str">
            <v>BI_SD529</v>
          </cell>
          <cell r="B2019" t="str">
            <v>SD529</v>
          </cell>
          <cell r="C2019" t="str">
            <v>BI_SD529 - Crapo Removal (aka Big R) 8 miles</v>
          </cell>
          <cell r="D2019" t="str">
            <v>ER_2414</v>
          </cell>
          <cell r="E2019" t="str">
            <v>2414</v>
          </cell>
          <cell r="F2019" t="str">
            <v>ER_2414 - Sys-Dist Reliability-Improve Worst Fdrs</v>
          </cell>
          <cell r="G2019" t="str">
            <v>Distribution System Enhancements</v>
          </cell>
          <cell r="H2019" t="str">
            <v>T&amp;D Engineering</v>
          </cell>
          <cell r="I2019" t="str">
            <v>T&amp;D</v>
          </cell>
          <cell r="J2019" t="str">
            <v>Performance &amp; Capacity</v>
          </cell>
          <cell r="K2019" t="str">
            <v>SRV_ED</v>
          </cell>
          <cell r="L2019" t="str">
            <v>JUR_WA</v>
          </cell>
          <cell r="M2019" t="str">
            <v>Elec Distribution 360-373</v>
          </cell>
          <cell r="N2019" t="str">
            <v>True</v>
          </cell>
          <cell r="O2019" t="str">
            <v>Inactive</v>
          </cell>
          <cell r="P2019" t="str">
            <v>ORG_C51</v>
          </cell>
        </row>
        <row r="2020">
          <cell r="A2020" t="str">
            <v>BI_SD530</v>
          </cell>
          <cell r="B2020" t="str">
            <v>SD530</v>
          </cell>
          <cell r="C2020" t="str">
            <v>BI_SD530 - MIL12F2 Feeder Upgrade</v>
          </cell>
          <cell r="D2020" t="str">
            <v>ER_2470</v>
          </cell>
          <cell r="E2020" t="str">
            <v>2470</v>
          </cell>
          <cell r="F2020" t="str">
            <v>ER_2470 - Dist Grid Modernization</v>
          </cell>
          <cell r="G2020" t="str">
            <v>Distribution Grid Modernization</v>
          </cell>
          <cell r="H2020" t="str">
            <v>T&amp;D Operations</v>
          </cell>
          <cell r="I2020" t="str">
            <v>T&amp;D</v>
          </cell>
          <cell r="J2020" t="str">
            <v>Asset Condition</v>
          </cell>
          <cell r="K2020" t="str">
            <v>SRV_ED</v>
          </cell>
          <cell r="L2020" t="str">
            <v>JUR_WA</v>
          </cell>
          <cell r="M2020" t="str">
            <v>Elec Distribution 360-373</v>
          </cell>
          <cell r="N2020" t="str">
            <v>False</v>
          </cell>
          <cell r="O2020" t="str">
            <v>Active</v>
          </cell>
          <cell r="P2020" t="str">
            <v>ORG_T08</v>
          </cell>
        </row>
        <row r="2021">
          <cell r="A2021" t="str">
            <v>BI_SD535</v>
          </cell>
          <cell r="B2021" t="str">
            <v>SD535</v>
          </cell>
          <cell r="C2021" t="str">
            <v>BI_SD535 - FDR Tie Pro Colton WAK 12F2</v>
          </cell>
          <cell r="D2021" t="str">
            <v>ER_2514</v>
          </cell>
          <cell r="E2021" t="str">
            <v>2514</v>
          </cell>
          <cell r="F2021" t="str">
            <v>ER_2514 - Distribution - Spokane North &amp; West</v>
          </cell>
          <cell r="G2021" t="str">
            <v>Distribution System Enhancements</v>
          </cell>
          <cell r="H2021" t="str">
            <v>T&amp;D Engineering</v>
          </cell>
          <cell r="I2021" t="str">
            <v>T&amp;D</v>
          </cell>
          <cell r="J2021" t="str">
            <v>Performance &amp; Capacity</v>
          </cell>
          <cell r="K2021" t="str">
            <v>SRV_ED</v>
          </cell>
          <cell r="L2021" t="str">
            <v>JUR_WA</v>
          </cell>
          <cell r="M2021" t="str">
            <v>Elec Distribution 360-373</v>
          </cell>
          <cell r="N2021" t="str">
            <v>True</v>
          </cell>
          <cell r="O2021" t="str">
            <v>Inactive</v>
          </cell>
          <cell r="P2021" t="str">
            <v>ORG_C51</v>
          </cell>
        </row>
        <row r="2022">
          <cell r="A2022" t="str">
            <v>BI_SD536</v>
          </cell>
          <cell r="B2022" t="str">
            <v>SD536</v>
          </cell>
          <cell r="C2022" t="str">
            <v>BI_SD536 - Beacon-Ross Park Minor Rebuild - Distr Underbuild</v>
          </cell>
          <cell r="D2022" t="str">
            <v>ER_2057</v>
          </cell>
          <cell r="E2022" t="str">
            <v>2057</v>
          </cell>
          <cell r="F2022" t="str">
            <v>ER_2057 - Transmission Minor Rebuild</v>
          </cell>
          <cell r="G2022" t="str">
            <v>Transmission - Minor Rebuild</v>
          </cell>
          <cell r="H2022" t="str">
            <v>T&amp;D Engineering</v>
          </cell>
          <cell r="I2022" t="str">
            <v>T&amp;D</v>
          </cell>
          <cell r="J2022" t="str">
            <v>Asset Condition</v>
          </cell>
          <cell r="K2022" t="str">
            <v>SRV_ED</v>
          </cell>
          <cell r="L2022" t="str">
            <v>JUR_AN</v>
          </cell>
          <cell r="M2022" t="str">
            <v>Elec Transmission 350-359</v>
          </cell>
          <cell r="N2022" t="str">
            <v>False</v>
          </cell>
          <cell r="O2022" t="str">
            <v>Inactive</v>
          </cell>
          <cell r="P2022" t="str">
            <v>ORG_L08</v>
          </cell>
        </row>
        <row r="2023">
          <cell r="A2023" t="str">
            <v>BI_SD537</v>
          </cell>
          <cell r="B2023" t="str">
            <v>SD537</v>
          </cell>
          <cell r="C2023" t="str">
            <v>BI_SD537 - Hallett &amp; White Subst - Expand Sub; Add Capacity</v>
          </cell>
          <cell r="D2023" t="str">
            <v>ER_1108</v>
          </cell>
          <cell r="E2023" t="str">
            <v>1108</v>
          </cell>
          <cell r="F2023" t="str">
            <v>ER_1108 - Hallett &amp; White Subst - Expand Sub; Add Capacity</v>
          </cell>
          <cell r="G2023" t="str">
            <v>New Revenue - Growth</v>
          </cell>
          <cell r="H2023" t="str">
            <v>Growth Subfunction</v>
          </cell>
          <cell r="I2023" t="str">
            <v>Growth</v>
          </cell>
          <cell r="J2023" t="str">
            <v>Customer Requested</v>
          </cell>
          <cell r="K2023" t="str">
            <v>SRV_ED</v>
          </cell>
          <cell r="L2023" t="str">
            <v>JUR_WA</v>
          </cell>
          <cell r="M2023" t="str">
            <v>Elec Distribution 360-373</v>
          </cell>
          <cell r="N2023" t="str">
            <v>True</v>
          </cell>
          <cell r="O2023" t="str">
            <v>Active</v>
          </cell>
          <cell r="P2023" t="str">
            <v>ORG_C51</v>
          </cell>
        </row>
        <row r="2024">
          <cell r="A2024" t="str">
            <v>BI_SD600</v>
          </cell>
          <cell r="B2024" t="str">
            <v>SD600</v>
          </cell>
          <cell r="C2024" t="str">
            <v>BI_SD600 - 3HT 12F3 Recond 2/0 Switch #980</v>
          </cell>
          <cell r="D2024" t="str">
            <v>ER_2514</v>
          </cell>
          <cell r="E2024" t="str">
            <v>2514</v>
          </cell>
          <cell r="F2024" t="str">
            <v>ER_2514 - Distribution - Spokane North &amp; West</v>
          </cell>
          <cell r="G2024" t="str">
            <v>Distribution System Enhancements</v>
          </cell>
          <cell r="H2024" t="str">
            <v>T&amp;D Engineering</v>
          </cell>
          <cell r="I2024" t="str">
            <v>T&amp;D</v>
          </cell>
          <cell r="J2024" t="str">
            <v>Performance &amp; Capacity</v>
          </cell>
          <cell r="K2024" t="str">
            <v>SRV_ED</v>
          </cell>
          <cell r="L2024" t="str">
            <v>JUR_WA</v>
          </cell>
          <cell r="M2024" t="str">
            <v>Elec Distribution 360-373</v>
          </cell>
          <cell r="N2024" t="str">
            <v>True</v>
          </cell>
          <cell r="O2024" t="str">
            <v>Inactive</v>
          </cell>
          <cell r="P2024" t="str">
            <v>ORG_C51</v>
          </cell>
        </row>
        <row r="2025">
          <cell r="A2025" t="str">
            <v>BI_SD601</v>
          </cell>
          <cell r="B2025" t="str">
            <v>SD601</v>
          </cell>
          <cell r="C2025" t="str">
            <v>BI_SD601 - SIP General Upg</v>
          </cell>
          <cell r="D2025" t="str">
            <v>ER_2514</v>
          </cell>
          <cell r="E2025" t="str">
            <v>2514</v>
          </cell>
          <cell r="F2025" t="str">
            <v>ER_2514 - Distribution - Spokane North &amp; West</v>
          </cell>
          <cell r="G2025" t="str">
            <v>Distribution System Enhancements</v>
          </cell>
          <cell r="H2025" t="str">
            <v>T&amp;D Engineering</v>
          </cell>
          <cell r="I2025" t="str">
            <v>T&amp;D</v>
          </cell>
          <cell r="J2025" t="str">
            <v>Performance &amp; Capacity</v>
          </cell>
          <cell r="K2025" t="str">
            <v>SRV_ED</v>
          </cell>
          <cell r="L2025" t="str">
            <v>JUR_WA</v>
          </cell>
          <cell r="M2025" t="str">
            <v>Elec Distribution 360-373</v>
          </cell>
          <cell r="N2025" t="str">
            <v>True</v>
          </cell>
          <cell r="O2025" t="str">
            <v>Inactive</v>
          </cell>
          <cell r="P2025" t="str">
            <v>ORG_C51</v>
          </cell>
        </row>
        <row r="2026">
          <cell r="A2026" t="str">
            <v>BI_SD602</v>
          </cell>
          <cell r="B2026" t="str">
            <v>SD602</v>
          </cell>
          <cell r="C2026" t="str">
            <v>BI_SD602 - Kendall Yards-Distribution Temporary Relocates</v>
          </cell>
          <cell r="D2026" t="str">
            <v>ER_2070</v>
          </cell>
          <cell r="E2026" t="str">
            <v>2070</v>
          </cell>
          <cell r="F2026" t="str">
            <v>ER_2070 - Trans/Dist/Sub Reimbursable Projects</v>
          </cell>
          <cell r="G2026" t="str">
            <v>T&amp;D Reimbursable</v>
          </cell>
          <cell r="H2026" t="str">
            <v>T&amp;D Engineering</v>
          </cell>
          <cell r="I2026" t="str">
            <v>T&amp;D</v>
          </cell>
          <cell r="J2026" t="str">
            <v>Customer Requested</v>
          </cell>
          <cell r="K2026" t="str">
            <v>SRV_ED</v>
          </cell>
          <cell r="L2026" t="str">
            <v>JUR_AN</v>
          </cell>
          <cell r="M2026" t="str">
            <v>Elec Transmission 350-359</v>
          </cell>
          <cell r="N2026" t="str">
            <v>True</v>
          </cell>
          <cell r="O2026" t="str">
            <v>Inactive</v>
          </cell>
          <cell r="P2026" t="str">
            <v>ORG_B50</v>
          </cell>
        </row>
        <row r="2027">
          <cell r="A2027" t="str">
            <v>BI_SD603</v>
          </cell>
          <cell r="B2027" t="str">
            <v>SD603</v>
          </cell>
          <cell r="C2027" t="str">
            <v>BI_SD603 - 9CE-SUN 115kV Reconductor (UB Constr - 9CE,GLN,SE)</v>
          </cell>
          <cell r="D2027" t="str">
            <v>ER_2557</v>
          </cell>
          <cell r="E2027" t="str">
            <v>2557</v>
          </cell>
          <cell r="F2027" t="str">
            <v>ER_2557 - 9CE-Sunset 115kV Transmission Line: Rebuild</v>
          </cell>
          <cell r="G2027" t="str">
            <v>Transmission Construction - Compliance</v>
          </cell>
          <cell r="H2027" t="str">
            <v>T&amp;D Engineering</v>
          </cell>
          <cell r="I2027" t="str">
            <v>T&amp;D</v>
          </cell>
          <cell r="J2027" t="str">
            <v>Mandatory &amp; Compliance</v>
          </cell>
          <cell r="K2027" t="str">
            <v>SRV_ED</v>
          </cell>
          <cell r="L2027" t="str">
            <v>JUR_AN</v>
          </cell>
          <cell r="M2027" t="str">
            <v>Elec Transmission 350-359</v>
          </cell>
          <cell r="N2027" t="str">
            <v>True</v>
          </cell>
          <cell r="O2027" t="str">
            <v>Inactive</v>
          </cell>
          <cell r="P2027" t="str">
            <v>ORG_B50</v>
          </cell>
        </row>
        <row r="2028">
          <cell r="A2028" t="str">
            <v>BI_SD604</v>
          </cell>
          <cell r="B2028" t="str">
            <v>SD604</v>
          </cell>
          <cell r="C2028" t="str">
            <v>BI_SD604 - Center Street Re-Alignment (ROS Substation)</v>
          </cell>
          <cell r="D2028" t="str">
            <v>ER_7131</v>
          </cell>
          <cell r="E2028" t="str">
            <v>7131</v>
          </cell>
          <cell r="F2028" t="str">
            <v>ER_7131 - COF Long Term Restructuring Plan Phase 2</v>
          </cell>
          <cell r="G2028" t="str">
            <v>Campus Repurposing Phase 2</v>
          </cell>
          <cell r="H2028" t="str">
            <v>Facilities Capital</v>
          </cell>
          <cell r="I2028" t="str">
            <v>Other Function</v>
          </cell>
          <cell r="J2028" t="str">
            <v>Performance &amp; Capacity</v>
          </cell>
          <cell r="K2028" t="str">
            <v>SRV_CD</v>
          </cell>
          <cell r="L2028" t="str">
            <v>JUR_AA</v>
          </cell>
          <cell r="M2028" t="str">
            <v>Facilities 390-391</v>
          </cell>
          <cell r="N2028" t="str">
            <v>True</v>
          </cell>
          <cell r="O2028" t="str">
            <v>Inactive</v>
          </cell>
          <cell r="P2028" t="str">
            <v>ORG_B50</v>
          </cell>
        </row>
        <row r="2029">
          <cell r="A2029" t="str">
            <v>BI_SD605</v>
          </cell>
          <cell r="B2029" t="str">
            <v>SD605</v>
          </cell>
          <cell r="C2029" t="str">
            <v>BI_SD605 - LIB 12F2/12F4 Feeder Tie (Trutina)</v>
          </cell>
          <cell r="D2029" t="str">
            <v>ER_2514</v>
          </cell>
          <cell r="E2029" t="str">
            <v>2514</v>
          </cell>
          <cell r="F2029" t="str">
            <v>ER_2514 - Distribution - Spokane North &amp; West</v>
          </cell>
          <cell r="G2029" t="str">
            <v>Distribution System Enhancements</v>
          </cell>
          <cell r="H2029" t="str">
            <v>T&amp;D Engineering</v>
          </cell>
          <cell r="I2029" t="str">
            <v>T&amp;D</v>
          </cell>
          <cell r="J2029" t="str">
            <v>Performance &amp; Capacity</v>
          </cell>
          <cell r="K2029" t="str">
            <v>SRV_ED</v>
          </cell>
          <cell r="L2029" t="str">
            <v>JUR_WA</v>
          </cell>
          <cell r="M2029" t="str">
            <v>Elec Distribution 360-373</v>
          </cell>
          <cell r="N2029" t="str">
            <v>True</v>
          </cell>
          <cell r="O2029" t="str">
            <v>Inactive</v>
          </cell>
          <cell r="P2029" t="str">
            <v>ORG_C51</v>
          </cell>
        </row>
        <row r="2030">
          <cell r="A2030" t="str">
            <v>BI_SD606</v>
          </cell>
          <cell r="B2030" t="str">
            <v>SD606</v>
          </cell>
          <cell r="C2030" t="str">
            <v>BI_SD606 - East Farms: FDR Tie 12F1-12F2</v>
          </cell>
          <cell r="D2030" t="str">
            <v>ER_2514</v>
          </cell>
          <cell r="E2030" t="str">
            <v>2514</v>
          </cell>
          <cell r="F2030" t="str">
            <v>ER_2514 - Distribution - Spokane North &amp; West</v>
          </cell>
          <cell r="G2030" t="str">
            <v>Distribution System Enhancements</v>
          </cell>
          <cell r="H2030" t="str">
            <v>T&amp;D Engineering</v>
          </cell>
          <cell r="I2030" t="str">
            <v>T&amp;D</v>
          </cell>
          <cell r="J2030" t="str">
            <v>Performance &amp; Capacity</v>
          </cell>
          <cell r="K2030" t="str">
            <v>SRV_ED</v>
          </cell>
          <cell r="L2030" t="str">
            <v>JUR_WA</v>
          </cell>
          <cell r="M2030" t="str">
            <v>Elec Distribution 360-373</v>
          </cell>
          <cell r="N2030" t="str">
            <v>True</v>
          </cell>
          <cell r="O2030" t="str">
            <v>Inactive</v>
          </cell>
          <cell r="P2030" t="str">
            <v>ORG_C51</v>
          </cell>
        </row>
        <row r="2031">
          <cell r="A2031" t="str">
            <v>BI_SD607</v>
          </cell>
          <cell r="B2031" t="str">
            <v>SD607</v>
          </cell>
          <cell r="C2031" t="str">
            <v>BI_SD607 - WAK12F2 Grid Mod Automation</v>
          </cell>
          <cell r="D2031" t="str">
            <v>ER_2599</v>
          </cell>
          <cell r="E2031" t="str">
            <v>2599</v>
          </cell>
          <cell r="F2031" t="str">
            <v>ER_2599 - Grid Mod Automation</v>
          </cell>
          <cell r="G2031" t="str">
            <v>Distribution Grid Modernization</v>
          </cell>
          <cell r="H2031" t="str">
            <v>T&amp;D Operations</v>
          </cell>
          <cell r="I2031" t="str">
            <v>T&amp;D</v>
          </cell>
          <cell r="J2031" t="str">
            <v>Asset Condition</v>
          </cell>
          <cell r="K2031" t="str">
            <v>SRV_ED</v>
          </cell>
          <cell r="L2031" t="str">
            <v>JUR_AN</v>
          </cell>
          <cell r="M2031" t="str">
            <v>Elec Distribution 360-373</v>
          </cell>
          <cell r="N2031" t="str">
            <v>False</v>
          </cell>
          <cell r="O2031" t="str">
            <v>Active</v>
          </cell>
          <cell r="P2031" t="str">
            <v>ORG_T51</v>
          </cell>
        </row>
        <row r="2032">
          <cell r="A2032" t="str">
            <v>BI_SD608</v>
          </cell>
          <cell r="B2032" t="str">
            <v>SD608</v>
          </cell>
          <cell r="C2032" t="str">
            <v>BI_SD608 - MIL12F2 Grid Mod Automation</v>
          </cell>
          <cell r="D2032" t="str">
            <v>ER_2599</v>
          </cell>
          <cell r="E2032" t="str">
            <v>2599</v>
          </cell>
          <cell r="F2032" t="str">
            <v>ER_2599 - Grid Mod Automation</v>
          </cell>
          <cell r="G2032" t="str">
            <v>Distribution Grid Modernization</v>
          </cell>
          <cell r="H2032" t="str">
            <v>T&amp;D Operations</v>
          </cell>
          <cell r="I2032" t="str">
            <v>T&amp;D</v>
          </cell>
          <cell r="J2032" t="str">
            <v>Asset Condition</v>
          </cell>
          <cell r="K2032" t="str">
            <v>SRV_ED</v>
          </cell>
          <cell r="L2032" t="str">
            <v>JUR_AN</v>
          </cell>
          <cell r="M2032" t="str">
            <v>Elec Distribution 360-373</v>
          </cell>
          <cell r="N2032" t="str">
            <v>True</v>
          </cell>
          <cell r="O2032" t="str">
            <v>Inactive</v>
          </cell>
          <cell r="P2032" t="str">
            <v>ORG_T51</v>
          </cell>
        </row>
        <row r="2033">
          <cell r="A2033" t="str">
            <v>BI_SD609</v>
          </cell>
          <cell r="B2033" t="str">
            <v>SD609</v>
          </cell>
          <cell r="C2033" t="str">
            <v>BI_SD609 - SPR761 Grid Mod Automation</v>
          </cell>
          <cell r="D2033" t="str">
            <v>ER_2599</v>
          </cell>
          <cell r="E2033" t="str">
            <v>2599</v>
          </cell>
          <cell r="F2033" t="str">
            <v>ER_2599 - Grid Mod Automation</v>
          </cell>
          <cell r="G2033" t="str">
            <v>Distribution Grid Modernization</v>
          </cell>
          <cell r="H2033" t="str">
            <v>T&amp;D Operations</v>
          </cell>
          <cell r="I2033" t="str">
            <v>T&amp;D</v>
          </cell>
          <cell r="J2033" t="str">
            <v>Asset Condition</v>
          </cell>
          <cell r="K2033" t="str">
            <v>SRV_ED</v>
          </cell>
          <cell r="L2033" t="str">
            <v>JUR_AN</v>
          </cell>
          <cell r="M2033" t="str">
            <v>Elec Distribution 360-373</v>
          </cell>
          <cell r="N2033" t="str">
            <v>False</v>
          </cell>
          <cell r="O2033" t="str">
            <v>Active</v>
          </cell>
          <cell r="P2033" t="str">
            <v>ORG_T51</v>
          </cell>
        </row>
        <row r="2034">
          <cell r="A2034" t="str">
            <v>BI_SD610</v>
          </cell>
          <cell r="B2034" t="str">
            <v>SD610</v>
          </cell>
          <cell r="C2034" t="str">
            <v>BI_SD610 - COB12F1 Reconductor along Hatch Road</v>
          </cell>
          <cell r="D2034" t="str">
            <v>ER_2439</v>
          </cell>
          <cell r="E2034" t="str">
            <v>2439</v>
          </cell>
          <cell r="F2034" t="str">
            <v>ER_2439 - COB12F1 Reconductor along Hatch Road</v>
          </cell>
          <cell r="G2034" t="str">
            <v>Regular Capital - Pre Business Case</v>
          </cell>
          <cell r="H2034" t="str">
            <v>No Subfunction</v>
          </cell>
          <cell r="I2034" t="str">
            <v>No Function</v>
          </cell>
          <cell r="J2034" t="str">
            <v>No Driver</v>
          </cell>
          <cell r="K2034" t="str">
            <v>SRV_ED</v>
          </cell>
          <cell r="L2034" t="str">
            <v>JUR_WA</v>
          </cell>
          <cell r="M2034" t="str">
            <v>Elec Distribution 360-373</v>
          </cell>
          <cell r="N2034" t="str">
            <v>True</v>
          </cell>
          <cell r="O2034" t="str">
            <v>Inactive</v>
          </cell>
          <cell r="P2034" t="str">
            <v>ORG_B50</v>
          </cell>
        </row>
        <row r="2035">
          <cell r="A2035" t="str">
            <v>BI_SD611</v>
          </cell>
          <cell r="B2035" t="str">
            <v>SD611</v>
          </cell>
          <cell r="C2035" t="str">
            <v>BI_SD611 - BEA-BLD#2 115kV Rebuild (Dist UB - MIL 12F4)</v>
          </cell>
          <cell r="D2035" t="str">
            <v>ER_2474</v>
          </cell>
          <cell r="E2035" t="str">
            <v>2474</v>
          </cell>
          <cell r="F2035" t="str">
            <v>ER_2474 - Beacon-Boulder #2 115:  Capacity Upgrade</v>
          </cell>
          <cell r="G2035" t="str">
            <v>Spokane Valley Transmission Reinforcement Project</v>
          </cell>
          <cell r="H2035" t="str">
            <v>T&amp;D Engineering</v>
          </cell>
          <cell r="I2035" t="str">
            <v>T&amp;D</v>
          </cell>
          <cell r="J2035" t="str">
            <v>Mandatory &amp; Compliance</v>
          </cell>
          <cell r="K2035" t="str">
            <v>SRV_ED</v>
          </cell>
          <cell r="L2035" t="str">
            <v>JUR_AN</v>
          </cell>
          <cell r="M2035" t="str">
            <v>Elec Transmission 350-359</v>
          </cell>
          <cell r="N2035" t="str">
            <v>True</v>
          </cell>
          <cell r="O2035" t="str">
            <v>Inactive</v>
          </cell>
          <cell r="P2035" t="str">
            <v>ORG_B50</v>
          </cell>
        </row>
        <row r="2036">
          <cell r="A2036" t="str">
            <v>BI_SD612</v>
          </cell>
          <cell r="B2036" t="str">
            <v>SD612</v>
          </cell>
          <cell r="C2036" t="str">
            <v>BI_SD612 - Beacon 12F6 Havana Project</v>
          </cell>
          <cell r="D2036" t="str">
            <v>ER_2438</v>
          </cell>
          <cell r="E2036" t="str">
            <v>2438</v>
          </cell>
          <cell r="F2036" t="str">
            <v>ER_2438 - Bridge the Valley Project</v>
          </cell>
          <cell r="G2036" t="str">
            <v>Regular Capital - Pre Business Case</v>
          </cell>
          <cell r="H2036" t="str">
            <v>No Subfunction</v>
          </cell>
          <cell r="I2036" t="str">
            <v>No Function</v>
          </cell>
          <cell r="J2036" t="str">
            <v>No Driver</v>
          </cell>
          <cell r="K2036" t="str">
            <v>SRV_ED</v>
          </cell>
          <cell r="L2036" t="str">
            <v>JUR_WA</v>
          </cell>
          <cell r="M2036" t="str">
            <v>Elec Distribution 360-373</v>
          </cell>
          <cell r="N2036" t="str">
            <v>True</v>
          </cell>
          <cell r="O2036" t="str">
            <v>Inactive</v>
          </cell>
          <cell r="P2036" t="str">
            <v>ORG_B50</v>
          </cell>
        </row>
        <row r="2037">
          <cell r="A2037" t="str">
            <v>BI_SD620</v>
          </cell>
          <cell r="B2037" t="str">
            <v>SD620</v>
          </cell>
          <cell r="C2037" t="str">
            <v>BI_SD620 - Indian Trail Construct 12F1 and 12F2</v>
          </cell>
          <cell r="D2037" t="str">
            <v>ER_2391</v>
          </cell>
          <cell r="E2037" t="str">
            <v>2391</v>
          </cell>
          <cell r="F2037" t="str">
            <v>ER_2391 - Indian Trail 115-13kV Sub-Cnstrct New Sub</v>
          </cell>
          <cell r="G2037" t="str">
            <v>Regular Capital - Pre Business Case</v>
          </cell>
          <cell r="H2037" t="str">
            <v>No Subfunction</v>
          </cell>
          <cell r="I2037" t="str">
            <v>No Function</v>
          </cell>
          <cell r="J2037" t="str">
            <v>No Driver</v>
          </cell>
          <cell r="K2037" t="str">
            <v>SRV_ED</v>
          </cell>
          <cell r="L2037" t="str">
            <v>JUR_WA</v>
          </cell>
          <cell r="M2037" t="str">
            <v>Elec Distribution 360-373</v>
          </cell>
          <cell r="N2037" t="str">
            <v>True</v>
          </cell>
          <cell r="O2037" t="str">
            <v>Inactive</v>
          </cell>
          <cell r="P2037" t="str">
            <v>ORG_B50</v>
          </cell>
        </row>
        <row r="2038">
          <cell r="A2038" t="str">
            <v>BI_SD627</v>
          </cell>
          <cell r="B2038" t="str">
            <v>SD627</v>
          </cell>
          <cell r="C2038" t="str">
            <v>BI_SD627 - C&amp;W Kendall Project</v>
          </cell>
          <cell r="D2038" t="str">
            <v>ER_2393</v>
          </cell>
          <cell r="E2038" t="str">
            <v>2393</v>
          </cell>
          <cell r="F2038" t="str">
            <v>ER_2393 - C&amp;W Kendall Project</v>
          </cell>
          <cell r="G2038" t="str">
            <v>Regular Capital - Pre Business Case</v>
          </cell>
          <cell r="H2038" t="str">
            <v>No Subfunction</v>
          </cell>
          <cell r="I2038" t="str">
            <v>No Function</v>
          </cell>
          <cell r="J2038" t="str">
            <v>No Driver</v>
          </cell>
          <cell r="K2038" t="str">
            <v>SRV_ED</v>
          </cell>
          <cell r="L2038" t="str">
            <v>JUR_WA</v>
          </cell>
          <cell r="M2038" t="str">
            <v>Elec Distribution 360-373</v>
          </cell>
          <cell r="N2038" t="str">
            <v>True</v>
          </cell>
          <cell r="O2038" t="str">
            <v>Inactive</v>
          </cell>
          <cell r="P2038" t="str">
            <v>ORG_B50</v>
          </cell>
        </row>
        <row r="2039">
          <cell r="A2039" t="str">
            <v>BI_SD630</v>
          </cell>
          <cell r="B2039" t="str">
            <v>SD630</v>
          </cell>
          <cell r="C2039" t="str">
            <v>BI_SD630 - Post Street Bridge Conduit Work</v>
          </cell>
          <cell r="D2039" t="str">
            <v>ER_2394</v>
          </cell>
          <cell r="E2039" t="str">
            <v>2394</v>
          </cell>
          <cell r="F2039" t="str">
            <v>ER_2394 - Post Street Bridge Conduit Work</v>
          </cell>
          <cell r="G2039" t="str">
            <v>Regular Capital - Pre Business Case</v>
          </cell>
          <cell r="H2039" t="str">
            <v>No Subfunction</v>
          </cell>
          <cell r="I2039" t="str">
            <v>No Function</v>
          </cell>
          <cell r="J2039" t="str">
            <v>No Driver</v>
          </cell>
          <cell r="K2039" t="str">
            <v>SRV_ED</v>
          </cell>
          <cell r="L2039" t="str">
            <v>JUR_WA</v>
          </cell>
          <cell r="M2039" t="str">
            <v>Elec Distribution 360-373</v>
          </cell>
          <cell r="N2039" t="str">
            <v>True</v>
          </cell>
          <cell r="O2039" t="str">
            <v>Inactive</v>
          </cell>
          <cell r="P2039" t="str">
            <v>ORG_C57</v>
          </cell>
        </row>
        <row r="2040">
          <cell r="A2040" t="str">
            <v>BI_SD643</v>
          </cell>
          <cell r="B2040" t="str">
            <v>SD643</v>
          </cell>
          <cell r="C2040" t="str">
            <v>BI_SD643 -  Barker 12F1 Reconductor Along Appleway</v>
          </cell>
          <cell r="D2040" t="str">
            <v>ER_2437</v>
          </cell>
          <cell r="E2040" t="str">
            <v>2437</v>
          </cell>
          <cell r="F2040" t="str">
            <v>ER_2437 - Barker 12F1 Reconductor Along Appleway</v>
          </cell>
          <cell r="G2040" t="str">
            <v>Regular Capital - Pre Business Case</v>
          </cell>
          <cell r="H2040" t="str">
            <v>No Subfunction</v>
          </cell>
          <cell r="I2040" t="str">
            <v>No Function</v>
          </cell>
          <cell r="J2040" t="str">
            <v>No Driver</v>
          </cell>
          <cell r="K2040" t="str">
            <v>SRV_ED</v>
          </cell>
          <cell r="L2040" t="str">
            <v>JUR_WA</v>
          </cell>
          <cell r="M2040" t="str">
            <v>Elec Distribution 360-373</v>
          </cell>
          <cell r="N2040" t="str">
            <v>True</v>
          </cell>
          <cell r="O2040" t="str">
            <v>Inactive</v>
          </cell>
          <cell r="P2040" t="str">
            <v>ORG_B50</v>
          </cell>
        </row>
        <row r="2041">
          <cell r="A2041" t="str">
            <v>BI_SD662</v>
          </cell>
          <cell r="B2041" t="str">
            <v>SD662</v>
          </cell>
          <cell r="C2041" t="str">
            <v>BI_SD662 - Kendall Yards-Relocate Facilities Reimb</v>
          </cell>
          <cell r="D2041" t="str">
            <v>ER_2070</v>
          </cell>
          <cell r="E2041" t="str">
            <v>2070</v>
          </cell>
          <cell r="F2041" t="str">
            <v>ER_2070 - Trans/Dist/Sub Reimbursable Projects</v>
          </cell>
          <cell r="G2041" t="str">
            <v>T&amp;D Reimbursable</v>
          </cell>
          <cell r="H2041" t="str">
            <v>T&amp;D Engineering</v>
          </cell>
          <cell r="I2041" t="str">
            <v>T&amp;D</v>
          </cell>
          <cell r="J2041" t="str">
            <v>Customer Requested</v>
          </cell>
          <cell r="K2041" t="str">
            <v>SRV_ED</v>
          </cell>
          <cell r="L2041" t="str">
            <v>JUR_AN</v>
          </cell>
          <cell r="M2041" t="str">
            <v>Elec Transmission 350-359</v>
          </cell>
          <cell r="N2041" t="str">
            <v>True</v>
          </cell>
          <cell r="O2041" t="str">
            <v>Inactive</v>
          </cell>
          <cell r="P2041" t="str">
            <v>ORG_B50</v>
          </cell>
        </row>
        <row r="2042">
          <cell r="A2042" t="str">
            <v>BI_SD696</v>
          </cell>
          <cell r="B2042" t="str">
            <v>SD696</v>
          </cell>
          <cell r="C2042" t="str">
            <v>BI_SD696 - Construct New Post St Duct Line</v>
          </cell>
          <cell r="D2042" t="str">
            <v>ER_2435</v>
          </cell>
          <cell r="E2042" t="str">
            <v>2435</v>
          </cell>
          <cell r="F2042" t="str">
            <v>ER_2435 - Post St East NW Upgrade Fdrs</v>
          </cell>
          <cell r="G2042" t="str">
            <v>Regular Capital - Pre Business Case</v>
          </cell>
          <cell r="H2042" t="str">
            <v>No Subfunction</v>
          </cell>
          <cell r="I2042" t="str">
            <v>No Function</v>
          </cell>
          <cell r="J2042" t="str">
            <v>No Driver</v>
          </cell>
          <cell r="K2042" t="str">
            <v>SRV_ED</v>
          </cell>
          <cell r="L2042" t="str">
            <v>JUR_WA</v>
          </cell>
          <cell r="M2042" t="str">
            <v>Elec Distribution 360-373</v>
          </cell>
          <cell r="N2042" t="str">
            <v>True</v>
          </cell>
          <cell r="O2042" t="str">
            <v>Inactive</v>
          </cell>
          <cell r="P2042" t="str">
            <v>ORG_C57</v>
          </cell>
        </row>
        <row r="2043">
          <cell r="A2043" t="str">
            <v>BI_SD700</v>
          </cell>
          <cell r="B2043" t="str">
            <v>SD700</v>
          </cell>
          <cell r="C2043" t="str">
            <v>BI_SD700 - 3HT 12F1-12F5 Tie at Iron Bridge</v>
          </cell>
          <cell r="D2043" t="str">
            <v>ER_2514</v>
          </cell>
          <cell r="E2043" t="str">
            <v>2514</v>
          </cell>
          <cell r="F2043" t="str">
            <v>ER_2514 - Distribution - Spokane North &amp; West</v>
          </cell>
          <cell r="G2043" t="str">
            <v>Distribution System Enhancements</v>
          </cell>
          <cell r="H2043" t="str">
            <v>T&amp;D Engineering</v>
          </cell>
          <cell r="I2043" t="str">
            <v>T&amp;D</v>
          </cell>
          <cell r="J2043" t="str">
            <v>Performance &amp; Capacity</v>
          </cell>
          <cell r="K2043" t="str">
            <v>SRV_ED</v>
          </cell>
          <cell r="L2043" t="str">
            <v>JUR_WA</v>
          </cell>
          <cell r="M2043" t="str">
            <v>Elec Distribution 360-373</v>
          </cell>
          <cell r="N2043" t="str">
            <v>True</v>
          </cell>
          <cell r="O2043" t="str">
            <v>Inactive</v>
          </cell>
          <cell r="P2043" t="str">
            <v>ORG_C51</v>
          </cell>
        </row>
        <row r="2044">
          <cell r="A2044" t="str">
            <v>BI_SD701</v>
          </cell>
          <cell r="B2044" t="str">
            <v>SD701</v>
          </cell>
          <cell r="C2044" t="str">
            <v>BI_SD701 - BKR 12F3 Recond 1 mi-Central Premix</v>
          </cell>
          <cell r="D2044" t="str">
            <v>ER_2514</v>
          </cell>
          <cell r="E2044" t="str">
            <v>2514</v>
          </cell>
          <cell r="F2044" t="str">
            <v>ER_2514 - Distribution - Spokane North &amp; West</v>
          </cell>
          <cell r="G2044" t="str">
            <v>Distribution System Enhancements</v>
          </cell>
          <cell r="H2044" t="str">
            <v>T&amp;D Engineering</v>
          </cell>
          <cell r="I2044" t="str">
            <v>T&amp;D</v>
          </cell>
          <cell r="J2044" t="str">
            <v>Performance &amp; Capacity</v>
          </cell>
          <cell r="K2044" t="str">
            <v>SRV_ED</v>
          </cell>
          <cell r="L2044" t="str">
            <v>JUR_WA</v>
          </cell>
          <cell r="M2044" t="str">
            <v>Elec Distribution 360-373</v>
          </cell>
          <cell r="N2044" t="str">
            <v>True</v>
          </cell>
          <cell r="O2044" t="str">
            <v>Inactive</v>
          </cell>
          <cell r="P2044" t="str">
            <v>ORG_C51</v>
          </cell>
        </row>
        <row r="2045">
          <cell r="A2045" t="str">
            <v>BI_SD702</v>
          </cell>
          <cell r="B2045" t="str">
            <v>SD702</v>
          </cell>
          <cell r="C2045" t="str">
            <v>BI_SD702 - COB 12F1 - Split FDR</v>
          </cell>
          <cell r="D2045" t="str">
            <v>ER_2514</v>
          </cell>
          <cell r="E2045" t="str">
            <v>2514</v>
          </cell>
          <cell r="F2045" t="str">
            <v>ER_2514 - Distribution - Spokane North &amp; West</v>
          </cell>
          <cell r="G2045" t="str">
            <v>Distribution System Enhancements</v>
          </cell>
          <cell r="H2045" t="str">
            <v>T&amp;D Engineering</v>
          </cell>
          <cell r="I2045" t="str">
            <v>T&amp;D</v>
          </cell>
          <cell r="J2045" t="str">
            <v>Performance &amp; Capacity</v>
          </cell>
          <cell r="K2045" t="str">
            <v>SRV_ED</v>
          </cell>
          <cell r="L2045" t="str">
            <v>JUR_WA</v>
          </cell>
          <cell r="M2045" t="str">
            <v>Elec Distribution 360-373</v>
          </cell>
          <cell r="N2045" t="str">
            <v>True</v>
          </cell>
          <cell r="O2045" t="str">
            <v>Inactive</v>
          </cell>
          <cell r="P2045" t="str">
            <v>ORG_C51</v>
          </cell>
        </row>
        <row r="2046">
          <cell r="A2046" t="str">
            <v>BI_SD703</v>
          </cell>
          <cell r="B2046" t="str">
            <v>SD703</v>
          </cell>
          <cell r="C2046" t="str">
            <v>BI_SD703 - COB 12F2 Bernhill Rd Rcd 2 ACSR</v>
          </cell>
          <cell r="D2046" t="str">
            <v>ER_2514</v>
          </cell>
          <cell r="E2046" t="str">
            <v>2514</v>
          </cell>
          <cell r="F2046" t="str">
            <v>ER_2514 - Distribution - Spokane North &amp; West</v>
          </cell>
          <cell r="G2046" t="str">
            <v>Distribution System Enhancements</v>
          </cell>
          <cell r="H2046" t="str">
            <v>T&amp;D Engineering</v>
          </cell>
          <cell r="I2046" t="str">
            <v>T&amp;D</v>
          </cell>
          <cell r="J2046" t="str">
            <v>Performance &amp; Capacity</v>
          </cell>
          <cell r="K2046" t="str">
            <v>SRV_ED</v>
          </cell>
          <cell r="L2046" t="str">
            <v>JUR_WA</v>
          </cell>
          <cell r="M2046" t="str">
            <v>Elec Distribution 360-373</v>
          </cell>
          <cell r="N2046" t="str">
            <v>True</v>
          </cell>
          <cell r="O2046" t="str">
            <v>Active</v>
          </cell>
          <cell r="P2046" t="str">
            <v>ORG_C51</v>
          </cell>
        </row>
        <row r="2047">
          <cell r="A2047" t="str">
            <v>BI_SD704</v>
          </cell>
          <cell r="B2047" t="str">
            <v>SD704</v>
          </cell>
          <cell r="C2047" t="str">
            <v>BI_SD704 - LIB 12F3 Rcd W Side Lib Lk</v>
          </cell>
          <cell r="D2047" t="str">
            <v>ER_2514</v>
          </cell>
          <cell r="E2047" t="str">
            <v>2514</v>
          </cell>
          <cell r="F2047" t="str">
            <v>ER_2514 - Distribution - Spokane North &amp; West</v>
          </cell>
          <cell r="G2047" t="str">
            <v>Distribution System Enhancements</v>
          </cell>
          <cell r="H2047" t="str">
            <v>T&amp;D Engineering</v>
          </cell>
          <cell r="I2047" t="str">
            <v>T&amp;D</v>
          </cell>
          <cell r="J2047" t="str">
            <v>Performance &amp; Capacity</v>
          </cell>
          <cell r="K2047" t="str">
            <v>SRV_ED</v>
          </cell>
          <cell r="L2047" t="str">
            <v>JUR_WA</v>
          </cell>
          <cell r="M2047" t="str">
            <v>Elec Distribution 360-373</v>
          </cell>
          <cell r="N2047" t="str">
            <v>True</v>
          </cell>
          <cell r="O2047" t="str">
            <v>Inactive</v>
          </cell>
          <cell r="P2047" t="str">
            <v>ORG_C51</v>
          </cell>
        </row>
        <row r="2048">
          <cell r="A2048" t="str">
            <v>BI_SD705</v>
          </cell>
          <cell r="B2048" t="str">
            <v>SD705</v>
          </cell>
          <cell r="C2048" t="str">
            <v>BI_SD705 - NW 12F3 Tie INT 12F1 Strong Rd URD</v>
          </cell>
          <cell r="D2048" t="str">
            <v>ER_2514</v>
          </cell>
          <cell r="E2048" t="str">
            <v>2514</v>
          </cell>
          <cell r="F2048" t="str">
            <v>ER_2514 - Distribution - Spokane North &amp; West</v>
          </cell>
          <cell r="G2048" t="str">
            <v>Distribution System Enhancements</v>
          </cell>
          <cell r="H2048" t="str">
            <v>T&amp;D Engineering</v>
          </cell>
          <cell r="I2048" t="str">
            <v>T&amp;D</v>
          </cell>
          <cell r="J2048" t="str">
            <v>Performance &amp; Capacity</v>
          </cell>
          <cell r="K2048" t="str">
            <v>SRV_ED</v>
          </cell>
          <cell r="L2048" t="str">
            <v>JUR_WA</v>
          </cell>
          <cell r="M2048" t="str">
            <v>Elec Distribution 360-373</v>
          </cell>
          <cell r="N2048" t="str">
            <v>True</v>
          </cell>
          <cell r="O2048" t="str">
            <v>Inactive</v>
          </cell>
          <cell r="P2048" t="str">
            <v>ORG_C51</v>
          </cell>
        </row>
        <row r="2049">
          <cell r="A2049" t="str">
            <v>BI_SD707</v>
          </cell>
          <cell r="B2049" t="str">
            <v>SD707</v>
          </cell>
          <cell r="C2049" t="str">
            <v>BI_SD707 - F&amp;C12F1  Grid Modernization</v>
          </cell>
          <cell r="D2049" t="str">
            <v>ER_2470</v>
          </cell>
          <cell r="E2049" t="str">
            <v>2470</v>
          </cell>
          <cell r="F2049" t="str">
            <v>ER_2470 - Dist Grid Modernization</v>
          </cell>
          <cell r="G2049" t="str">
            <v>Distribution Grid Modernization</v>
          </cell>
          <cell r="H2049" t="str">
            <v>T&amp;D Operations</v>
          </cell>
          <cell r="I2049" t="str">
            <v>T&amp;D</v>
          </cell>
          <cell r="J2049" t="str">
            <v>Asset Condition</v>
          </cell>
          <cell r="K2049" t="str">
            <v>SRV_ED</v>
          </cell>
          <cell r="L2049" t="str">
            <v>JUR_WA</v>
          </cell>
          <cell r="M2049" t="str">
            <v>Elec Distribution 360-373</v>
          </cell>
          <cell r="N2049" t="str">
            <v>True</v>
          </cell>
          <cell r="O2049" t="str">
            <v>Active</v>
          </cell>
          <cell r="P2049" t="str">
            <v>ORG_T51</v>
          </cell>
        </row>
        <row r="2050">
          <cell r="A2050" t="str">
            <v>BI_SD708</v>
          </cell>
          <cell r="B2050" t="str">
            <v>SD708</v>
          </cell>
          <cell r="C2050" t="str">
            <v>BI_SD708 - 3HT 12F7 PINE ST LOOP CE II</v>
          </cell>
          <cell r="D2050" t="str">
            <v>ER_2514</v>
          </cell>
          <cell r="E2050" t="str">
            <v>2514</v>
          </cell>
          <cell r="F2050" t="str">
            <v>ER_2514 - Distribution - Spokane North &amp; West</v>
          </cell>
          <cell r="G2050" t="str">
            <v>Distribution System Enhancements</v>
          </cell>
          <cell r="H2050" t="str">
            <v>T&amp;D Engineering</v>
          </cell>
          <cell r="I2050" t="str">
            <v>T&amp;D</v>
          </cell>
          <cell r="J2050" t="str">
            <v>Performance &amp; Capacity</v>
          </cell>
          <cell r="K2050" t="str">
            <v>SRV_ED</v>
          </cell>
          <cell r="L2050" t="str">
            <v>JUR_WA</v>
          </cell>
          <cell r="M2050" t="str">
            <v>Elec Distribution 360-373</v>
          </cell>
          <cell r="N2050" t="str">
            <v>True</v>
          </cell>
          <cell r="O2050" t="str">
            <v>Inactive</v>
          </cell>
          <cell r="P2050" t="str">
            <v>ORG_C51</v>
          </cell>
        </row>
        <row r="2051">
          <cell r="A2051" t="str">
            <v>BI_SD709</v>
          </cell>
          <cell r="B2051" t="str">
            <v>SD709</v>
          </cell>
          <cell r="C2051" t="str">
            <v>BI_SD709 - F&amp;C12F1 Automation/Coms for Grid Modernization</v>
          </cell>
          <cell r="D2051" t="str">
            <v>ER_2599</v>
          </cell>
          <cell r="E2051" t="str">
            <v>2599</v>
          </cell>
          <cell r="F2051" t="str">
            <v>ER_2599 - Grid Mod Automation</v>
          </cell>
          <cell r="G2051" t="str">
            <v>Distribution Grid Modernization</v>
          </cell>
          <cell r="H2051" t="str">
            <v>T&amp;D Operations</v>
          </cell>
          <cell r="I2051" t="str">
            <v>T&amp;D</v>
          </cell>
          <cell r="J2051" t="str">
            <v>Asset Condition</v>
          </cell>
          <cell r="K2051" t="str">
            <v>SRV_ED</v>
          </cell>
          <cell r="L2051" t="str">
            <v>JUR_WA</v>
          </cell>
          <cell r="M2051" t="str">
            <v>Elec Distribution 360-373</v>
          </cell>
          <cell r="N2051" t="str">
            <v>True</v>
          </cell>
          <cell r="O2051" t="str">
            <v>Active</v>
          </cell>
          <cell r="P2051" t="str">
            <v>ORG_T51</v>
          </cell>
        </row>
        <row r="2052">
          <cell r="A2052" t="str">
            <v>BI_SD710</v>
          </cell>
          <cell r="B2052" t="str">
            <v>SD710</v>
          </cell>
          <cell r="C2052" t="str">
            <v>BI_SD710 - MIL12F4 University Reconductor</v>
          </cell>
          <cell r="D2052" t="str">
            <v>ER_2514</v>
          </cell>
          <cell r="E2052" t="str">
            <v>2514</v>
          </cell>
          <cell r="F2052" t="str">
            <v>ER_2514 - Distribution - Spokane North &amp; West</v>
          </cell>
          <cell r="G2052" t="str">
            <v>Distribution System Enhancements</v>
          </cell>
          <cell r="H2052" t="str">
            <v>T&amp;D Engineering</v>
          </cell>
          <cell r="I2052" t="str">
            <v>T&amp;D</v>
          </cell>
          <cell r="J2052" t="str">
            <v>Performance &amp; Capacity</v>
          </cell>
          <cell r="K2052" t="str">
            <v>SRV_ED</v>
          </cell>
          <cell r="L2052" t="str">
            <v>JUR_WA</v>
          </cell>
          <cell r="M2052" t="str">
            <v>Elec Distribution 360-373</v>
          </cell>
          <cell r="N2052" t="str">
            <v>True</v>
          </cell>
          <cell r="O2052" t="str">
            <v>Inactive</v>
          </cell>
          <cell r="P2052" t="str">
            <v>ORG_C51</v>
          </cell>
        </row>
        <row r="2053">
          <cell r="A2053" t="str">
            <v>BI_SD711</v>
          </cell>
          <cell r="B2053" t="str">
            <v>SD711</v>
          </cell>
          <cell r="C2053" t="str">
            <v>BI_SD711 - Mead Sub-Add 3rd Feeder to 30MVA Line-ups (Dist)</v>
          </cell>
          <cell r="D2053" t="str">
            <v>ER_2274</v>
          </cell>
          <cell r="E2053" t="str">
            <v>2274</v>
          </cell>
          <cell r="F2053" t="str">
            <v>ER_2274 - New Substations</v>
          </cell>
          <cell r="G2053" t="str">
            <v>Substation - New Distribution Station Capacity Program</v>
          </cell>
          <cell r="H2053" t="str">
            <v>T&amp;D Engineering</v>
          </cell>
          <cell r="I2053" t="str">
            <v>T&amp;D</v>
          </cell>
          <cell r="J2053" t="str">
            <v>Performance &amp; Capacity</v>
          </cell>
          <cell r="K2053" t="str">
            <v>SRV_ED</v>
          </cell>
          <cell r="L2053" t="str">
            <v>JUR_WA</v>
          </cell>
          <cell r="M2053" t="str">
            <v>Elec Transmission 350-359</v>
          </cell>
          <cell r="N2053" t="str">
            <v>True</v>
          </cell>
          <cell r="O2053" t="str">
            <v>Active</v>
          </cell>
          <cell r="P2053" t="str">
            <v>ORG_C51</v>
          </cell>
        </row>
        <row r="2054">
          <cell r="A2054" t="str">
            <v>BI_SD71R</v>
          </cell>
          <cell r="B2054" t="str">
            <v>SD71R</v>
          </cell>
          <cell r="C2054" t="str">
            <v>BI_SD71R - OPT 12F2 New Feeder</v>
          </cell>
          <cell r="D2054" t="str">
            <v>ER_2418</v>
          </cell>
          <cell r="E2054" t="str">
            <v>2418</v>
          </cell>
          <cell r="F2054" t="str">
            <v>ER_2418 - Opportunity 115 Sub-Add Feeder 12F2</v>
          </cell>
          <cell r="G2054" t="str">
            <v>Regular Capital - Pre Business Case</v>
          </cell>
          <cell r="H2054" t="str">
            <v>No Subfunction</v>
          </cell>
          <cell r="I2054" t="str">
            <v>No Function</v>
          </cell>
          <cell r="J2054" t="str">
            <v>No Driver</v>
          </cell>
          <cell r="K2054" t="str">
            <v>SRV_ED</v>
          </cell>
          <cell r="L2054" t="str">
            <v>JUR_WA</v>
          </cell>
          <cell r="M2054" t="str">
            <v>Elec Distribution 360-373</v>
          </cell>
          <cell r="N2054" t="str">
            <v>True</v>
          </cell>
          <cell r="O2054" t="str">
            <v>Inactive</v>
          </cell>
          <cell r="P2054" t="str">
            <v>ORG_B50</v>
          </cell>
        </row>
        <row r="2055">
          <cell r="A2055" t="str">
            <v>BI_SD736</v>
          </cell>
          <cell r="B2055" t="str">
            <v>SD736</v>
          </cell>
          <cell r="C2055" t="str">
            <v>BI_SD736 - Kendall Yards-Submersible Transformers</v>
          </cell>
          <cell r="D2055" t="str">
            <v>ER_2070</v>
          </cell>
          <cell r="E2055" t="str">
            <v>2070</v>
          </cell>
          <cell r="F2055" t="str">
            <v>ER_2070 - Trans/Dist/Sub Reimbursable Projects</v>
          </cell>
          <cell r="G2055" t="str">
            <v>T&amp;D Reimbursable</v>
          </cell>
          <cell r="H2055" t="str">
            <v>T&amp;D Engineering</v>
          </cell>
          <cell r="I2055" t="str">
            <v>T&amp;D</v>
          </cell>
          <cell r="J2055" t="str">
            <v>Customer Requested</v>
          </cell>
          <cell r="K2055" t="str">
            <v>SRV_ED</v>
          </cell>
          <cell r="L2055" t="str">
            <v>JUR_AN</v>
          </cell>
          <cell r="M2055" t="str">
            <v>Elec Transmission 350-359</v>
          </cell>
          <cell r="N2055" t="str">
            <v>True</v>
          </cell>
          <cell r="O2055" t="str">
            <v>Inactive</v>
          </cell>
          <cell r="P2055" t="str">
            <v>ORG_B50</v>
          </cell>
        </row>
        <row r="2056">
          <cell r="A2056" t="str">
            <v>BI_SD787</v>
          </cell>
          <cell r="B2056" t="str">
            <v>SD787</v>
          </cell>
          <cell r="C2056" t="str">
            <v>BI_SD787 - Third &amp; Hatch 12f2 - reconductor feeder</v>
          </cell>
          <cell r="D2056" t="str">
            <v>ER_2514</v>
          </cell>
          <cell r="E2056" t="str">
            <v>2514</v>
          </cell>
          <cell r="F2056" t="str">
            <v>ER_2514 - Distribution - Spokane North &amp; West</v>
          </cell>
          <cell r="G2056" t="str">
            <v>Distribution System Enhancements</v>
          </cell>
          <cell r="H2056" t="str">
            <v>T&amp;D Engineering</v>
          </cell>
          <cell r="I2056" t="str">
            <v>T&amp;D</v>
          </cell>
          <cell r="J2056" t="str">
            <v>Performance &amp; Capacity</v>
          </cell>
          <cell r="K2056" t="str">
            <v>SRV_ED</v>
          </cell>
          <cell r="L2056" t="str">
            <v>JUR_WA</v>
          </cell>
          <cell r="M2056" t="str">
            <v>Elec Distribution 360-373</v>
          </cell>
          <cell r="N2056" t="str">
            <v>False</v>
          </cell>
          <cell r="O2056" t="str">
            <v>Inactive</v>
          </cell>
          <cell r="P2056" t="str">
            <v>ORG_B50</v>
          </cell>
        </row>
        <row r="2057">
          <cell r="A2057" t="str">
            <v>BI_SD800</v>
          </cell>
          <cell r="B2057" t="str">
            <v>SD800</v>
          </cell>
          <cell r="C2057" t="str">
            <v>BI_SD800 - Sunset 12F5 Voltage Regulators</v>
          </cell>
          <cell r="D2057" t="str">
            <v>ER_2462</v>
          </cell>
          <cell r="E2057" t="str">
            <v>2462</v>
          </cell>
          <cell r="F2057" t="str">
            <v>ER_2462 - Sunset 12F5 Voltage Regulators</v>
          </cell>
          <cell r="G2057" t="str">
            <v>Regular Capital - Pre Business Case</v>
          </cell>
          <cell r="H2057" t="str">
            <v>No Subfunction</v>
          </cell>
          <cell r="I2057" t="str">
            <v>No Function</v>
          </cell>
          <cell r="J2057" t="str">
            <v>No Driver</v>
          </cell>
          <cell r="K2057" t="str">
            <v>SRV_ED</v>
          </cell>
          <cell r="L2057" t="str">
            <v>JUR_WA</v>
          </cell>
          <cell r="M2057" t="str">
            <v>Elec Distribution 360-373</v>
          </cell>
          <cell r="N2057" t="str">
            <v>False</v>
          </cell>
          <cell r="O2057" t="str">
            <v>Inactive</v>
          </cell>
          <cell r="P2057" t="str">
            <v>ORG_B50</v>
          </cell>
        </row>
        <row r="2058">
          <cell r="A2058" t="str">
            <v>BI_SD801</v>
          </cell>
          <cell r="B2058" t="str">
            <v>SD801</v>
          </cell>
          <cell r="C2058" t="str">
            <v>BI_SD801 - F&amp;C 12F2 Strong Reconductor</v>
          </cell>
          <cell r="D2058" t="str">
            <v>ER_2514</v>
          </cell>
          <cell r="E2058" t="str">
            <v>2514</v>
          </cell>
          <cell r="F2058" t="str">
            <v>ER_2514 - Distribution - Spokane North &amp; West</v>
          </cell>
          <cell r="G2058" t="str">
            <v>Distribution System Enhancements</v>
          </cell>
          <cell r="H2058" t="str">
            <v>T&amp;D Engineering</v>
          </cell>
          <cell r="I2058" t="str">
            <v>T&amp;D</v>
          </cell>
          <cell r="J2058" t="str">
            <v>Performance &amp; Capacity</v>
          </cell>
          <cell r="K2058" t="str">
            <v>SRV_ED</v>
          </cell>
          <cell r="L2058" t="str">
            <v>JUR_WA</v>
          </cell>
          <cell r="M2058" t="str">
            <v>Elec Distribution 360-373</v>
          </cell>
          <cell r="N2058" t="str">
            <v>True</v>
          </cell>
          <cell r="O2058" t="str">
            <v>Inactive</v>
          </cell>
          <cell r="P2058" t="str">
            <v>ORG_B50</v>
          </cell>
        </row>
        <row r="2059">
          <cell r="A2059" t="str">
            <v>BI_SD802</v>
          </cell>
          <cell r="B2059" t="str">
            <v>SD802</v>
          </cell>
          <cell r="C2059" t="str">
            <v>BI_SD802 - LIB 12F3 6CU to 2/0 ACSR</v>
          </cell>
          <cell r="D2059" t="str">
            <v>ER_2514</v>
          </cell>
          <cell r="E2059" t="str">
            <v>2514</v>
          </cell>
          <cell r="F2059" t="str">
            <v>ER_2514 - Distribution - Spokane North &amp; West</v>
          </cell>
          <cell r="G2059" t="str">
            <v>Distribution System Enhancements</v>
          </cell>
          <cell r="H2059" t="str">
            <v>T&amp;D Engineering</v>
          </cell>
          <cell r="I2059" t="str">
            <v>T&amp;D</v>
          </cell>
          <cell r="J2059" t="str">
            <v>Performance &amp; Capacity</v>
          </cell>
          <cell r="K2059" t="str">
            <v>SRV_ED</v>
          </cell>
          <cell r="L2059" t="str">
            <v>JUR_WA</v>
          </cell>
          <cell r="M2059" t="str">
            <v>Elec Distribution 360-373</v>
          </cell>
          <cell r="N2059" t="str">
            <v>True</v>
          </cell>
          <cell r="O2059" t="str">
            <v>Inactive</v>
          </cell>
          <cell r="P2059" t="str">
            <v>ORG_B50</v>
          </cell>
        </row>
        <row r="2060">
          <cell r="A2060" t="str">
            <v>BI_SD803</v>
          </cell>
          <cell r="B2060" t="str">
            <v>SD803</v>
          </cell>
          <cell r="C2060" t="str">
            <v>BI_SD803 - Opportunity 12F2 Construct New Feeder</v>
          </cell>
          <cell r="D2060" t="str">
            <v>ER_2418</v>
          </cell>
          <cell r="E2060" t="str">
            <v>2418</v>
          </cell>
          <cell r="F2060" t="str">
            <v>ER_2418 - Opportunity 115 Sub-Add Feeder 12F2</v>
          </cell>
          <cell r="G2060" t="str">
            <v>Regular Capital - Pre Business Case</v>
          </cell>
          <cell r="H2060" t="str">
            <v>No Subfunction</v>
          </cell>
          <cell r="I2060" t="str">
            <v>No Function</v>
          </cell>
          <cell r="J2060" t="str">
            <v>No Driver</v>
          </cell>
          <cell r="K2060" t="str">
            <v>SRV_ED</v>
          </cell>
          <cell r="L2060" t="str">
            <v>JUR_WA</v>
          </cell>
          <cell r="M2060" t="str">
            <v>Elec Distribution 360-373</v>
          </cell>
          <cell r="N2060" t="str">
            <v>True</v>
          </cell>
          <cell r="O2060" t="str">
            <v>Inactive</v>
          </cell>
          <cell r="P2060" t="str">
            <v>ORG_B50</v>
          </cell>
        </row>
        <row r="2061">
          <cell r="A2061" t="str">
            <v>BI_SD804</v>
          </cell>
          <cell r="B2061" t="str">
            <v>SD804</v>
          </cell>
          <cell r="C2061" t="str">
            <v>BI_SD804 - NE Sub - Distribution feeder getaway construction</v>
          </cell>
          <cell r="D2061" t="str">
            <v>ER_2296</v>
          </cell>
          <cell r="E2061" t="str">
            <v>2296</v>
          </cell>
          <cell r="F2061" t="str">
            <v>ER_2296 - NE Sub-Increase Capacity</v>
          </cell>
          <cell r="G2061" t="str">
            <v>Regular Capital - Pre Business Case</v>
          </cell>
          <cell r="H2061" t="str">
            <v>No Subfunction</v>
          </cell>
          <cell r="I2061" t="str">
            <v>No Function</v>
          </cell>
          <cell r="J2061" t="str">
            <v>No Driver</v>
          </cell>
          <cell r="K2061" t="str">
            <v>SRV_ED</v>
          </cell>
          <cell r="L2061" t="str">
            <v>JUR_WA</v>
          </cell>
          <cell r="M2061" t="str">
            <v>Elec Distribution 360-373</v>
          </cell>
          <cell r="N2061" t="str">
            <v>True</v>
          </cell>
          <cell r="O2061" t="str">
            <v>Inactive</v>
          </cell>
          <cell r="P2061" t="str">
            <v>ORG_M08</v>
          </cell>
        </row>
        <row r="2062">
          <cell r="A2062" t="str">
            <v>BI_SD805</v>
          </cell>
          <cell r="B2062" t="str">
            <v>SD805</v>
          </cell>
          <cell r="C2062" t="str">
            <v>BI_SD805 - SE 12F2 Improve Tower Mt Reliability</v>
          </cell>
          <cell r="D2062" t="str">
            <v>ER_2514</v>
          </cell>
          <cell r="E2062" t="str">
            <v>2514</v>
          </cell>
          <cell r="F2062" t="str">
            <v>ER_2514 - Distribution - Spokane North &amp; West</v>
          </cell>
          <cell r="G2062" t="str">
            <v>Distribution System Enhancements</v>
          </cell>
          <cell r="H2062" t="str">
            <v>T&amp;D Engineering</v>
          </cell>
          <cell r="I2062" t="str">
            <v>T&amp;D</v>
          </cell>
          <cell r="J2062" t="str">
            <v>Performance &amp; Capacity</v>
          </cell>
          <cell r="K2062" t="str">
            <v>SRV_ED</v>
          </cell>
          <cell r="L2062" t="str">
            <v>JUR_WA</v>
          </cell>
          <cell r="M2062" t="str">
            <v>Elec Distribution 360-373</v>
          </cell>
          <cell r="N2062" t="str">
            <v>True</v>
          </cell>
          <cell r="O2062" t="str">
            <v>Inactive</v>
          </cell>
          <cell r="P2062" t="str">
            <v>ORG_B50</v>
          </cell>
        </row>
        <row r="2063">
          <cell r="A2063" t="str">
            <v>BI_SD806</v>
          </cell>
          <cell r="B2063" t="str">
            <v>SD806</v>
          </cell>
          <cell r="C2063" t="str">
            <v>BI_SD806 - Ross Park 12 F4 Pole Move Distribution</v>
          </cell>
          <cell r="D2063" t="str">
            <v>ER_2495</v>
          </cell>
          <cell r="E2063" t="str">
            <v>2495</v>
          </cell>
          <cell r="F2063" t="str">
            <v>ER_2495 - Ross Park 12F4 Pole Move</v>
          </cell>
          <cell r="G2063" t="str">
            <v>Regular Capital - Pre Business Case</v>
          </cell>
          <cell r="H2063" t="str">
            <v>No Subfunction</v>
          </cell>
          <cell r="I2063" t="str">
            <v>No Function</v>
          </cell>
          <cell r="J2063" t="str">
            <v>No Driver</v>
          </cell>
          <cell r="K2063" t="str">
            <v>SRV_ED</v>
          </cell>
          <cell r="L2063" t="str">
            <v>JUR_WA</v>
          </cell>
          <cell r="M2063" t="str">
            <v>Elec Distribution 360-373</v>
          </cell>
          <cell r="N2063" t="str">
            <v>False</v>
          </cell>
          <cell r="O2063" t="str">
            <v>Inactive</v>
          </cell>
          <cell r="P2063" t="str">
            <v>ORG_B50</v>
          </cell>
        </row>
        <row r="2064">
          <cell r="A2064" t="str">
            <v>BI_SD807</v>
          </cell>
          <cell r="B2064" t="str">
            <v>SD807</v>
          </cell>
          <cell r="C2064" t="str">
            <v>BI_SD807 - BEA 12F6-9CE 12F1 Havana Rcd 1/0 ACSR</v>
          </cell>
          <cell r="D2064" t="str">
            <v>ER_2514</v>
          </cell>
          <cell r="E2064" t="str">
            <v>2514</v>
          </cell>
          <cell r="F2064" t="str">
            <v>ER_2514 - Distribution - Spokane North &amp; West</v>
          </cell>
          <cell r="G2064" t="str">
            <v>Distribution System Enhancements</v>
          </cell>
          <cell r="H2064" t="str">
            <v>T&amp;D Engineering</v>
          </cell>
          <cell r="I2064" t="str">
            <v>T&amp;D</v>
          </cell>
          <cell r="J2064" t="str">
            <v>Performance &amp; Capacity</v>
          </cell>
          <cell r="K2064" t="str">
            <v>SRV_ED</v>
          </cell>
          <cell r="L2064" t="str">
            <v>JUR_WA</v>
          </cell>
          <cell r="M2064" t="str">
            <v>Elec Distribution 360-373</v>
          </cell>
          <cell r="N2064" t="str">
            <v>True</v>
          </cell>
          <cell r="O2064" t="str">
            <v>Active</v>
          </cell>
          <cell r="P2064" t="str">
            <v>ORG_C51</v>
          </cell>
        </row>
        <row r="2065">
          <cell r="A2065" t="str">
            <v>BI_SD808</v>
          </cell>
          <cell r="B2065" t="str">
            <v>SD808</v>
          </cell>
          <cell r="C2065" t="str">
            <v>BI_SD808 - FWT 12F4-C&amp;W 12F5 River Xing</v>
          </cell>
          <cell r="D2065" t="str">
            <v>ER_2514</v>
          </cell>
          <cell r="E2065" t="str">
            <v>2514</v>
          </cell>
          <cell r="F2065" t="str">
            <v>ER_2514 - Distribution - Spokane North &amp; West</v>
          </cell>
          <cell r="G2065" t="str">
            <v>Distribution System Enhancements</v>
          </cell>
          <cell r="H2065" t="str">
            <v>T&amp;D Engineering</v>
          </cell>
          <cell r="I2065" t="str">
            <v>T&amp;D</v>
          </cell>
          <cell r="J2065" t="str">
            <v>Performance &amp; Capacity</v>
          </cell>
          <cell r="K2065" t="str">
            <v>SRV_ED</v>
          </cell>
          <cell r="L2065" t="str">
            <v>JUR_WA</v>
          </cell>
          <cell r="M2065" t="str">
            <v>Elec Distribution 360-373</v>
          </cell>
          <cell r="N2065" t="str">
            <v>True</v>
          </cell>
          <cell r="O2065" t="str">
            <v>Active</v>
          </cell>
          <cell r="P2065" t="str">
            <v>ORG_C51</v>
          </cell>
        </row>
        <row r="2066">
          <cell r="A2066" t="str">
            <v>BI_SD809</v>
          </cell>
          <cell r="B2066" t="str">
            <v>SD809</v>
          </cell>
          <cell r="C2066" t="str">
            <v>BI_SD809 - Northwest Sub Rbld:  Integrate Distribution Lines</v>
          </cell>
          <cell r="D2066" t="str">
            <v>ER_2204</v>
          </cell>
          <cell r="E2066" t="str">
            <v>2204</v>
          </cell>
          <cell r="F2066" t="str">
            <v>ER_2204 - Substation Rebuilds</v>
          </cell>
          <cell r="G2066" t="str">
            <v>Substation - Station Rebuilds Program</v>
          </cell>
          <cell r="H2066" t="str">
            <v>T&amp;D Engineering</v>
          </cell>
          <cell r="I2066" t="str">
            <v>T&amp;D</v>
          </cell>
          <cell r="J2066" t="str">
            <v>Asset Condition</v>
          </cell>
          <cell r="K2066" t="str">
            <v>SRV_ED</v>
          </cell>
          <cell r="L2066" t="str">
            <v>JUR_WA</v>
          </cell>
          <cell r="M2066" t="str">
            <v>Elec Distribution 360-373</v>
          </cell>
          <cell r="N2066" t="str">
            <v>True</v>
          </cell>
          <cell r="O2066" t="str">
            <v>Active</v>
          </cell>
          <cell r="P2066" t="str">
            <v>ORG_M08</v>
          </cell>
        </row>
        <row r="2067">
          <cell r="A2067" t="str">
            <v>BI_SD810</v>
          </cell>
          <cell r="B2067" t="str">
            <v>SD810</v>
          </cell>
          <cell r="C2067" t="str">
            <v>BI_SD810 - Hallett &amp; White: New 12F4 FDR (Avista)</v>
          </cell>
          <cell r="D2067" t="str">
            <v>ER_2204</v>
          </cell>
          <cell r="E2067" t="str">
            <v>2204</v>
          </cell>
          <cell r="F2067" t="str">
            <v>ER_2204 - Substation Rebuilds</v>
          </cell>
          <cell r="G2067" t="str">
            <v>Substation - Station Rebuilds Program</v>
          </cell>
          <cell r="H2067" t="str">
            <v>T&amp;D Engineering</v>
          </cell>
          <cell r="I2067" t="str">
            <v>T&amp;D</v>
          </cell>
          <cell r="J2067" t="str">
            <v>Asset Condition</v>
          </cell>
          <cell r="K2067" t="str">
            <v>SRV_ED</v>
          </cell>
          <cell r="L2067" t="str">
            <v>JUR_WA</v>
          </cell>
          <cell r="M2067" t="str">
            <v>Elec Distribution 360-373</v>
          </cell>
          <cell r="N2067" t="str">
            <v>True</v>
          </cell>
          <cell r="O2067" t="str">
            <v>Active</v>
          </cell>
          <cell r="P2067" t="str">
            <v>ORG_M08</v>
          </cell>
        </row>
        <row r="2068">
          <cell r="A2068" t="str">
            <v>BI_SD811</v>
          </cell>
          <cell r="B2068" t="str">
            <v>SD811</v>
          </cell>
          <cell r="C2068" t="str">
            <v>BI_SD811 - BEA12F2  Grid Modernization</v>
          </cell>
          <cell r="D2068" t="str">
            <v>ER_2470</v>
          </cell>
          <cell r="E2068" t="str">
            <v>2470</v>
          </cell>
          <cell r="F2068" t="str">
            <v>ER_2470 - Dist Grid Modernization</v>
          </cell>
          <cell r="G2068" t="str">
            <v>Distribution Grid Modernization</v>
          </cell>
          <cell r="H2068" t="str">
            <v>T&amp;D Operations</v>
          </cell>
          <cell r="I2068" t="str">
            <v>T&amp;D</v>
          </cell>
          <cell r="J2068" t="str">
            <v>Asset Condition</v>
          </cell>
          <cell r="K2068" t="str">
            <v>SRV_ED</v>
          </cell>
          <cell r="L2068" t="str">
            <v>JUR_WA</v>
          </cell>
          <cell r="M2068" t="str">
            <v>Elec Distribution 360-373</v>
          </cell>
          <cell r="N2068" t="str">
            <v>True</v>
          </cell>
          <cell r="O2068" t="str">
            <v>Active</v>
          </cell>
          <cell r="P2068" t="str">
            <v>ORG_T51</v>
          </cell>
        </row>
        <row r="2069">
          <cell r="A2069" t="str">
            <v>BI_SD812</v>
          </cell>
          <cell r="B2069" t="str">
            <v>SD812</v>
          </cell>
          <cell r="C2069" t="str">
            <v>BI_SD812 - Metro 115/13V Substation Rebuild Dist Integration</v>
          </cell>
          <cell r="D2069" t="str">
            <v>ER_2204</v>
          </cell>
          <cell r="E2069" t="str">
            <v>2204</v>
          </cell>
          <cell r="F2069" t="str">
            <v>ER_2204 - Substation Rebuilds</v>
          </cell>
          <cell r="G2069" t="str">
            <v>Substation - Station Rebuilds Program</v>
          </cell>
          <cell r="H2069" t="str">
            <v>T&amp;D Engineering</v>
          </cell>
          <cell r="I2069" t="str">
            <v>T&amp;D</v>
          </cell>
          <cell r="J2069" t="str">
            <v>Asset Condition</v>
          </cell>
          <cell r="K2069" t="str">
            <v>SRV_ED</v>
          </cell>
          <cell r="L2069" t="str">
            <v>JUR_WA</v>
          </cell>
          <cell r="M2069" t="str">
            <v>Elec Distribution 360-373</v>
          </cell>
          <cell r="N2069" t="str">
            <v>True</v>
          </cell>
          <cell r="O2069" t="str">
            <v>Active</v>
          </cell>
          <cell r="P2069" t="str">
            <v>ORG_C51</v>
          </cell>
        </row>
        <row r="2070">
          <cell r="A2070" t="str">
            <v>BI_SD813</v>
          </cell>
          <cell r="B2070" t="str">
            <v>SD813</v>
          </cell>
          <cell r="C2070" t="str">
            <v>BI_SD813 - Garden Springs 115/13kV Sub Rebld Dist Integration</v>
          </cell>
          <cell r="D2070" t="str">
            <v>ER_2539</v>
          </cell>
          <cell r="E2070" t="str">
            <v>2539</v>
          </cell>
          <cell r="F2070" t="str">
            <v>ER_2539 - Garden Springs 230-115 kV Substation</v>
          </cell>
          <cell r="G2070" t="str">
            <v>West Plains New 230kV Substation</v>
          </cell>
          <cell r="H2070" t="str">
            <v>T&amp;D Engineering</v>
          </cell>
          <cell r="I2070" t="str">
            <v>T&amp;D</v>
          </cell>
          <cell r="J2070" t="str">
            <v>Mandatory &amp; Compliance</v>
          </cell>
          <cell r="K2070" t="str">
            <v>SRV_ED</v>
          </cell>
          <cell r="L2070" t="str">
            <v>JUR_WA</v>
          </cell>
          <cell r="M2070" t="str">
            <v>Elec Transmission 350-359</v>
          </cell>
          <cell r="N2070" t="str">
            <v>True</v>
          </cell>
          <cell r="O2070" t="str">
            <v>Active</v>
          </cell>
          <cell r="P2070" t="str">
            <v>ORG_C51</v>
          </cell>
        </row>
        <row r="2071">
          <cell r="A2071" t="str">
            <v>BI_SD814</v>
          </cell>
          <cell r="B2071" t="str">
            <v>SD814</v>
          </cell>
          <cell r="C2071" t="str">
            <v>BI_SD814 - BEA12F2 Automation/Coms for Grid Modernization</v>
          </cell>
          <cell r="D2071" t="str">
            <v>ER_2599</v>
          </cell>
          <cell r="E2071" t="str">
            <v>2599</v>
          </cell>
          <cell r="F2071" t="str">
            <v>ER_2599 - Grid Mod Automation</v>
          </cell>
          <cell r="G2071" t="str">
            <v>Distribution Grid Modernization</v>
          </cell>
          <cell r="H2071" t="str">
            <v>T&amp;D Operations</v>
          </cell>
          <cell r="I2071" t="str">
            <v>T&amp;D</v>
          </cell>
          <cell r="J2071" t="str">
            <v>Asset Condition</v>
          </cell>
          <cell r="K2071" t="str">
            <v>SRV_ED</v>
          </cell>
          <cell r="L2071" t="str">
            <v>JUR_WA</v>
          </cell>
          <cell r="M2071" t="str">
            <v>Elec Distribution 360-373</v>
          </cell>
          <cell r="N2071" t="str">
            <v>True</v>
          </cell>
          <cell r="O2071" t="str">
            <v>Active</v>
          </cell>
          <cell r="P2071" t="str">
            <v>ORG_T51</v>
          </cell>
        </row>
        <row r="2072">
          <cell r="A2072" t="str">
            <v>BI_SD815</v>
          </cell>
          <cell r="B2072" t="str">
            <v>SD815</v>
          </cell>
          <cell r="C2072" t="str">
            <v>BI_SD815 - Flint Road Substation - New (Distribution)</v>
          </cell>
          <cell r="D2072" t="str">
            <v>ER_2274</v>
          </cell>
          <cell r="E2072" t="str">
            <v>2274</v>
          </cell>
          <cell r="F2072" t="str">
            <v>ER_2274 - New Substations</v>
          </cell>
          <cell r="G2072" t="str">
            <v>Substation - New Distribution Station Capacity Program</v>
          </cell>
          <cell r="H2072" t="str">
            <v>T&amp;D Engineering</v>
          </cell>
          <cell r="I2072" t="str">
            <v>T&amp;D</v>
          </cell>
          <cell r="J2072" t="str">
            <v>Performance &amp; Capacity</v>
          </cell>
          <cell r="K2072" t="str">
            <v>SRV_ED</v>
          </cell>
          <cell r="L2072" t="str">
            <v>JUR_WA</v>
          </cell>
          <cell r="M2072" t="str">
            <v>Elec Transmission 350-359</v>
          </cell>
          <cell r="N2072" t="str">
            <v>True</v>
          </cell>
          <cell r="O2072" t="str">
            <v>Active</v>
          </cell>
          <cell r="P2072" t="str">
            <v>ORG_C51</v>
          </cell>
        </row>
        <row r="2073">
          <cell r="A2073" t="str">
            <v>BI_SD816</v>
          </cell>
          <cell r="B2073" t="str">
            <v>SD816</v>
          </cell>
          <cell r="C2073" t="str">
            <v>BI_SD816 - West Plains Dist Protection and Voltage Support</v>
          </cell>
          <cell r="D2073" t="str">
            <v>ER_2514</v>
          </cell>
          <cell r="E2073" t="str">
            <v>2514</v>
          </cell>
          <cell r="F2073" t="str">
            <v>ER_2514 - Distribution - Spokane North &amp; West</v>
          </cell>
          <cell r="G2073" t="str">
            <v>Distribution System Enhancements</v>
          </cell>
          <cell r="H2073" t="str">
            <v>T&amp;D Engineering</v>
          </cell>
          <cell r="I2073" t="str">
            <v>T&amp;D</v>
          </cell>
          <cell r="J2073" t="str">
            <v>Performance &amp; Capacity</v>
          </cell>
          <cell r="K2073" t="str">
            <v>SRV_ED</v>
          </cell>
          <cell r="L2073" t="str">
            <v>JUR_WA</v>
          </cell>
          <cell r="M2073" t="str">
            <v>Elec Distribution 360-373</v>
          </cell>
          <cell r="N2073" t="str">
            <v>True</v>
          </cell>
          <cell r="O2073" t="str">
            <v>Active</v>
          </cell>
          <cell r="P2073" t="str">
            <v>ORG_C51</v>
          </cell>
        </row>
        <row r="2074">
          <cell r="A2074" t="str">
            <v>BI_SD817</v>
          </cell>
          <cell r="B2074" t="str">
            <v>SD817</v>
          </cell>
          <cell r="C2074" t="str">
            <v>BI_SD817 - Valleyway Tap Minor Rebuild:  Dist Underbuild</v>
          </cell>
          <cell r="D2074" t="str">
            <v>ER_2057</v>
          </cell>
          <cell r="E2074" t="str">
            <v>2057</v>
          </cell>
          <cell r="F2074" t="str">
            <v>ER_2057 - Transmission Minor Rebuild</v>
          </cell>
          <cell r="G2074" t="str">
            <v>Transmission - Minor Rebuild</v>
          </cell>
          <cell r="H2074" t="str">
            <v>T&amp;D Engineering</v>
          </cell>
          <cell r="I2074" t="str">
            <v>T&amp;D</v>
          </cell>
          <cell r="J2074" t="str">
            <v>Asset Condition</v>
          </cell>
          <cell r="K2074" t="str">
            <v>SRV_ED</v>
          </cell>
          <cell r="L2074" t="str">
            <v>JUR_WA</v>
          </cell>
          <cell r="M2074" t="str">
            <v>Elec Transmission 350-359</v>
          </cell>
          <cell r="N2074" t="str">
            <v>False</v>
          </cell>
          <cell r="O2074" t="str">
            <v>Active</v>
          </cell>
          <cell r="P2074" t="str">
            <v>ORG_C51</v>
          </cell>
        </row>
        <row r="2075">
          <cell r="A2075" t="str">
            <v>BI_SD818</v>
          </cell>
          <cell r="B2075" t="str">
            <v>SD818</v>
          </cell>
          <cell r="C2075" t="str">
            <v>BI_SD818 - Vault Integration Project</v>
          </cell>
          <cell r="D2075" t="str">
            <v>ER_2058</v>
          </cell>
          <cell r="E2075" t="str">
            <v>2058</v>
          </cell>
          <cell r="F2075" t="str">
            <v>ER_2058 - Spokane Electric Network Incr Capacity</v>
          </cell>
          <cell r="G2075" t="str">
            <v>Downtown Network - Performance &amp; Capacity</v>
          </cell>
          <cell r="H2075" t="str">
            <v>Downtown Network</v>
          </cell>
          <cell r="I2075" t="str">
            <v>T&amp;D</v>
          </cell>
          <cell r="J2075" t="str">
            <v>Performance &amp; Capacity</v>
          </cell>
          <cell r="K2075" t="str">
            <v>SRV_ED</v>
          </cell>
          <cell r="L2075" t="str">
            <v>JUR_WA</v>
          </cell>
          <cell r="M2075" t="str">
            <v>Elec Distribution 360-373</v>
          </cell>
          <cell r="N2075" t="str">
            <v>True</v>
          </cell>
          <cell r="O2075" t="str">
            <v>Active</v>
          </cell>
          <cell r="P2075" t="str">
            <v>ORG_C57</v>
          </cell>
        </row>
        <row r="2076">
          <cell r="A2076" t="str">
            <v>BI_SD819</v>
          </cell>
          <cell r="B2076" t="str">
            <v>SD819</v>
          </cell>
          <cell r="C2076" t="str">
            <v>BI_SD819 - ROS12F3/12F6 Fleet Bldg Removal</v>
          </cell>
          <cell r="D2076" t="str">
            <v>ER_7131</v>
          </cell>
          <cell r="E2076" t="str">
            <v>7131</v>
          </cell>
          <cell r="F2076" t="str">
            <v>ER_7131 - COF Long Term Restructuring Plan Phase 2</v>
          </cell>
          <cell r="G2076" t="str">
            <v>Campus Repurposing Phase 2</v>
          </cell>
          <cell r="H2076" t="str">
            <v>Facilities Capital</v>
          </cell>
          <cell r="I2076" t="str">
            <v>Other Function</v>
          </cell>
          <cell r="J2076" t="str">
            <v>Performance &amp; Capacity</v>
          </cell>
          <cell r="K2076" t="str">
            <v>SRV_ED</v>
          </cell>
          <cell r="L2076" t="str">
            <v>JUR_WA</v>
          </cell>
          <cell r="M2076" t="str">
            <v>Facilities 390-391</v>
          </cell>
          <cell r="N2076" t="str">
            <v>True</v>
          </cell>
          <cell r="O2076" t="str">
            <v>Active</v>
          </cell>
          <cell r="P2076" t="str">
            <v>ORG_B50</v>
          </cell>
        </row>
        <row r="2077">
          <cell r="A2077" t="str">
            <v>BI_SD820</v>
          </cell>
          <cell r="B2077" t="str">
            <v>SD820</v>
          </cell>
          <cell r="C2077" t="str">
            <v>BI_SD820 - WAK 12F3 - Taxidermy BitCoin</v>
          </cell>
          <cell r="D2077" t="str">
            <v>ER_2514</v>
          </cell>
          <cell r="E2077" t="str">
            <v>2514</v>
          </cell>
          <cell r="F2077" t="str">
            <v>ER_2514 - Distribution - Spokane North &amp; West</v>
          </cell>
          <cell r="G2077" t="str">
            <v>Distribution System Enhancements</v>
          </cell>
          <cell r="H2077" t="str">
            <v>T&amp;D Engineering</v>
          </cell>
          <cell r="I2077" t="str">
            <v>T&amp;D</v>
          </cell>
          <cell r="J2077" t="str">
            <v>Performance &amp; Capacity</v>
          </cell>
          <cell r="K2077" t="str">
            <v>SRV_ED</v>
          </cell>
          <cell r="L2077" t="str">
            <v>JUR_WA</v>
          </cell>
          <cell r="M2077" t="str">
            <v>Elec Distribution 360-373</v>
          </cell>
          <cell r="N2077" t="str">
            <v>True</v>
          </cell>
          <cell r="O2077" t="str">
            <v>Active</v>
          </cell>
          <cell r="P2077" t="str">
            <v>ORG_C51</v>
          </cell>
        </row>
        <row r="2078">
          <cell r="A2078" t="str">
            <v>BI_SD821</v>
          </cell>
          <cell r="B2078" t="str">
            <v>SD821</v>
          </cell>
          <cell r="C2078" t="str">
            <v>BI_SD821 - C&amp;W12F4 Freeway Crossing</v>
          </cell>
          <cell r="D2078" t="str">
            <v>ER_2514</v>
          </cell>
          <cell r="E2078" t="str">
            <v>2514</v>
          </cell>
          <cell r="F2078" t="str">
            <v>ER_2514 - Distribution - Spokane North &amp; West</v>
          </cell>
          <cell r="G2078" t="str">
            <v>Distribution System Enhancements</v>
          </cell>
          <cell r="H2078" t="str">
            <v>T&amp;D Engineering</v>
          </cell>
          <cell r="I2078" t="str">
            <v>T&amp;D</v>
          </cell>
          <cell r="J2078" t="str">
            <v>Performance &amp; Capacity</v>
          </cell>
          <cell r="K2078" t="str">
            <v>SRV_ED</v>
          </cell>
          <cell r="L2078" t="str">
            <v>JUR_WA</v>
          </cell>
          <cell r="M2078" t="str">
            <v>Elec Distribution 360-373</v>
          </cell>
          <cell r="N2078" t="str">
            <v>False</v>
          </cell>
          <cell r="O2078" t="str">
            <v>Active</v>
          </cell>
          <cell r="P2078" t="str">
            <v>ORG_C51</v>
          </cell>
        </row>
        <row r="2079">
          <cell r="A2079" t="str">
            <v>BI_SD822</v>
          </cell>
          <cell r="B2079" t="str">
            <v>SD822</v>
          </cell>
          <cell r="C2079" t="str">
            <v>BI_SD822 - Vault Integration</v>
          </cell>
          <cell r="D2079" t="str">
            <v>ER_2063</v>
          </cell>
          <cell r="E2079" t="str">
            <v>2063</v>
          </cell>
          <cell r="F2079" t="str">
            <v>ER_2063 - Downtown Network - Performance &amp; Capacity</v>
          </cell>
          <cell r="G2079" t="str">
            <v>Downtown Network - Performance &amp; Capacity</v>
          </cell>
          <cell r="H2079" t="str">
            <v>Downtown Network</v>
          </cell>
          <cell r="I2079" t="str">
            <v>T&amp;D</v>
          </cell>
          <cell r="J2079" t="str">
            <v>Performance &amp; Capacity</v>
          </cell>
          <cell r="K2079" t="str">
            <v>SRV_ED</v>
          </cell>
          <cell r="L2079" t="str">
            <v>JUR_WA</v>
          </cell>
          <cell r="M2079" t="str">
            <v>Elec Distribution 360-373</v>
          </cell>
          <cell r="N2079" t="str">
            <v>True</v>
          </cell>
          <cell r="O2079" t="str">
            <v>Active</v>
          </cell>
          <cell r="P2079" t="str">
            <v>ORG_C57</v>
          </cell>
        </row>
        <row r="2080">
          <cell r="A2080" t="str">
            <v>BI_SD823</v>
          </cell>
          <cell r="B2080" t="str">
            <v>SD823</v>
          </cell>
          <cell r="C2080" t="str">
            <v>BI_SD823 - C&amp;W12F4-3HT12F7 200 Amp Tie</v>
          </cell>
          <cell r="D2080" t="str">
            <v>ER_2514</v>
          </cell>
          <cell r="E2080" t="str">
            <v>2514</v>
          </cell>
          <cell r="F2080" t="str">
            <v>ER_2514 - Distribution - Spokane North &amp; West</v>
          </cell>
          <cell r="G2080" t="str">
            <v>Distribution System Enhancements</v>
          </cell>
          <cell r="H2080" t="str">
            <v>T&amp;D Engineering</v>
          </cell>
          <cell r="I2080" t="str">
            <v>T&amp;D</v>
          </cell>
          <cell r="J2080" t="str">
            <v>Performance &amp; Capacity</v>
          </cell>
          <cell r="K2080" t="str">
            <v>SRV_ED</v>
          </cell>
          <cell r="L2080" t="str">
            <v>JUR_WA</v>
          </cell>
          <cell r="M2080" t="str">
            <v>Elec Distribution 360-373</v>
          </cell>
          <cell r="N2080" t="str">
            <v>True</v>
          </cell>
          <cell r="O2080" t="str">
            <v>Active</v>
          </cell>
          <cell r="P2080" t="str">
            <v>ORG_C51</v>
          </cell>
        </row>
        <row r="2081">
          <cell r="A2081" t="str">
            <v>BI_SD824</v>
          </cell>
          <cell r="B2081" t="str">
            <v>SD824</v>
          </cell>
          <cell r="C2081" t="str">
            <v>BI_SD824 - Boulder Phase 1  - Distribution Integration</v>
          </cell>
          <cell r="D2081" t="str">
            <v>ER_2274</v>
          </cell>
          <cell r="E2081" t="str">
            <v>2274</v>
          </cell>
          <cell r="F2081" t="str">
            <v>ER_2274 - New Substations</v>
          </cell>
          <cell r="G2081" t="str">
            <v>Substation - New Distribution Station Capacity Program</v>
          </cell>
          <cell r="H2081" t="str">
            <v>T&amp;D Engineering</v>
          </cell>
          <cell r="I2081" t="str">
            <v>T&amp;D</v>
          </cell>
          <cell r="J2081" t="str">
            <v>Performance &amp; Capacity</v>
          </cell>
          <cell r="K2081" t="str">
            <v>SRV_ED</v>
          </cell>
          <cell r="L2081" t="str">
            <v>JUR_WA</v>
          </cell>
          <cell r="M2081" t="str">
            <v>Elec Transmission 350-359</v>
          </cell>
          <cell r="N2081" t="str">
            <v>True</v>
          </cell>
          <cell r="O2081" t="str">
            <v>Active</v>
          </cell>
          <cell r="P2081" t="str">
            <v>ORG_C51</v>
          </cell>
        </row>
        <row r="2082">
          <cell r="A2082" t="str">
            <v>BI_SD826</v>
          </cell>
          <cell r="B2082" t="str">
            <v>SD826</v>
          </cell>
          <cell r="C2082" t="str">
            <v>BI_SD826 - Electrical Improvements</v>
          </cell>
          <cell r="D2082" t="str">
            <v>ER_2063</v>
          </cell>
          <cell r="E2082" t="str">
            <v>2063</v>
          </cell>
          <cell r="F2082" t="str">
            <v>ER_2063 - Downtown Network - Performance &amp; Capacity</v>
          </cell>
          <cell r="G2082" t="str">
            <v>Downtown Network - Performance &amp; Capacity</v>
          </cell>
          <cell r="H2082" t="str">
            <v>Downtown Network</v>
          </cell>
          <cell r="I2082" t="str">
            <v>T&amp;D</v>
          </cell>
          <cell r="J2082" t="str">
            <v>Performance &amp; Capacity</v>
          </cell>
          <cell r="K2082" t="str">
            <v>SRV_ED</v>
          </cell>
          <cell r="L2082" t="str">
            <v>JUR_WA</v>
          </cell>
          <cell r="M2082" t="str">
            <v>Elec Distribution 360-373</v>
          </cell>
          <cell r="N2082" t="str">
            <v>False</v>
          </cell>
          <cell r="O2082" t="str">
            <v>Active</v>
          </cell>
          <cell r="P2082" t="str">
            <v>ORG_C57</v>
          </cell>
        </row>
        <row r="2083">
          <cell r="A2083" t="str">
            <v>BI_SD827</v>
          </cell>
          <cell r="B2083" t="str">
            <v>SD827</v>
          </cell>
          <cell r="C2083" t="str">
            <v>BI_SD827 - Structural Improvements</v>
          </cell>
          <cell r="D2083" t="str">
            <v>ER_2063</v>
          </cell>
          <cell r="E2083" t="str">
            <v>2063</v>
          </cell>
          <cell r="F2083" t="str">
            <v>ER_2063 - Downtown Network - Performance &amp; Capacity</v>
          </cell>
          <cell r="G2083" t="str">
            <v>Downtown Network - Performance &amp; Capacity</v>
          </cell>
          <cell r="H2083" t="str">
            <v>Downtown Network</v>
          </cell>
          <cell r="I2083" t="str">
            <v>T&amp;D</v>
          </cell>
          <cell r="J2083" t="str">
            <v>Performance &amp; Capacity</v>
          </cell>
          <cell r="K2083" t="str">
            <v>SRV_ED</v>
          </cell>
          <cell r="L2083" t="str">
            <v>JUR_WA</v>
          </cell>
          <cell r="M2083" t="str">
            <v>Elec Distribution 360-373</v>
          </cell>
          <cell r="N2083" t="str">
            <v>False</v>
          </cell>
          <cell r="O2083" t="str">
            <v>Active</v>
          </cell>
          <cell r="P2083" t="str">
            <v>ORG_C57</v>
          </cell>
        </row>
        <row r="2084">
          <cell r="A2084" t="str">
            <v>BI_SD839</v>
          </cell>
          <cell r="B2084" t="str">
            <v>SD839</v>
          </cell>
          <cell r="C2084" t="str">
            <v>BI_SD839 - Kendall Yards-Vaults Reimbursable</v>
          </cell>
          <cell r="D2084" t="str">
            <v>ER_2070</v>
          </cell>
          <cell r="E2084" t="str">
            <v>2070</v>
          </cell>
          <cell r="F2084" t="str">
            <v>ER_2070 - Trans/Dist/Sub Reimbursable Projects</v>
          </cell>
          <cell r="G2084" t="str">
            <v>T&amp;D Reimbursable</v>
          </cell>
          <cell r="H2084" t="str">
            <v>T&amp;D Engineering</v>
          </cell>
          <cell r="I2084" t="str">
            <v>T&amp;D</v>
          </cell>
          <cell r="J2084" t="str">
            <v>Customer Requested</v>
          </cell>
          <cell r="K2084" t="str">
            <v>SRV_ED</v>
          </cell>
          <cell r="L2084" t="str">
            <v>JUR_AN</v>
          </cell>
          <cell r="M2084" t="str">
            <v>Elec Transmission 350-359</v>
          </cell>
          <cell r="N2084" t="str">
            <v>True</v>
          </cell>
          <cell r="O2084" t="str">
            <v>Inactive</v>
          </cell>
          <cell r="P2084" t="str">
            <v>ORG_B50</v>
          </cell>
        </row>
        <row r="2085">
          <cell r="A2085" t="str">
            <v>BI_SD894</v>
          </cell>
          <cell r="B2085" t="str">
            <v>SD894</v>
          </cell>
          <cell r="C2085" t="str">
            <v>BI_SD894 - Millwood 12F1 - Reconductor 1.1 Miles</v>
          </cell>
          <cell r="D2085" t="str">
            <v>ER_2283</v>
          </cell>
          <cell r="E2085" t="str">
            <v>2283</v>
          </cell>
          <cell r="F2085" t="str">
            <v>ER_2283 - Millwood Sub - Rebuild</v>
          </cell>
          <cell r="G2085" t="str">
            <v>Substation - Station Rebuilds Program</v>
          </cell>
          <cell r="H2085" t="str">
            <v>T&amp;D Engineering</v>
          </cell>
          <cell r="I2085" t="str">
            <v>T&amp;D</v>
          </cell>
          <cell r="J2085" t="str">
            <v>Asset Condition</v>
          </cell>
          <cell r="K2085" t="str">
            <v>SRV_ED</v>
          </cell>
          <cell r="L2085" t="str">
            <v>JUR_WA</v>
          </cell>
          <cell r="M2085" t="str">
            <v>Elec Distribution 360-373</v>
          </cell>
          <cell r="N2085" t="str">
            <v>True</v>
          </cell>
          <cell r="O2085" t="str">
            <v>Inactive</v>
          </cell>
          <cell r="P2085" t="str">
            <v>ORG_B50</v>
          </cell>
        </row>
        <row r="2086">
          <cell r="A2086" t="str">
            <v>BI_SD895</v>
          </cell>
          <cell r="B2086" t="str">
            <v>SD895</v>
          </cell>
          <cell r="C2086" t="str">
            <v>BI_SD895 - Millwood 12F3 - Reconductor 1.6 Miles</v>
          </cell>
          <cell r="D2086" t="str">
            <v>ER_2283</v>
          </cell>
          <cell r="E2086" t="str">
            <v>2283</v>
          </cell>
          <cell r="F2086" t="str">
            <v>ER_2283 - Millwood Sub - Rebuild</v>
          </cell>
          <cell r="G2086" t="str">
            <v>Substation - Station Rebuilds Program</v>
          </cell>
          <cell r="H2086" t="str">
            <v>T&amp;D Engineering</v>
          </cell>
          <cell r="I2086" t="str">
            <v>T&amp;D</v>
          </cell>
          <cell r="J2086" t="str">
            <v>Asset Condition</v>
          </cell>
          <cell r="K2086" t="str">
            <v>SRV_ED</v>
          </cell>
          <cell r="L2086" t="str">
            <v>JUR_WA</v>
          </cell>
          <cell r="M2086" t="str">
            <v>Elec Distribution 360-373</v>
          </cell>
          <cell r="N2086" t="str">
            <v>True</v>
          </cell>
          <cell r="O2086" t="str">
            <v>Inactive</v>
          </cell>
          <cell r="P2086" t="str">
            <v>ORG_B50</v>
          </cell>
        </row>
        <row r="2087">
          <cell r="A2087" t="str">
            <v>BI_SD896</v>
          </cell>
          <cell r="B2087" t="str">
            <v>SD896</v>
          </cell>
          <cell r="C2087" t="str">
            <v>BI_SD896 - Sunset 12F1 - Reconductor 1.5 Miles</v>
          </cell>
          <cell r="D2087" t="str">
            <v>ER_2514</v>
          </cell>
          <cell r="E2087" t="str">
            <v>2514</v>
          </cell>
          <cell r="F2087" t="str">
            <v>ER_2514 - Distribution - Spokane North &amp; West</v>
          </cell>
          <cell r="G2087" t="str">
            <v>Distribution System Enhancements</v>
          </cell>
          <cell r="H2087" t="str">
            <v>T&amp;D Engineering</v>
          </cell>
          <cell r="I2087" t="str">
            <v>T&amp;D</v>
          </cell>
          <cell r="J2087" t="str">
            <v>Performance &amp; Capacity</v>
          </cell>
          <cell r="K2087" t="str">
            <v>SRV_ED</v>
          </cell>
          <cell r="L2087" t="str">
            <v>JUR_WA</v>
          </cell>
          <cell r="M2087" t="str">
            <v>Elec Distribution 360-373</v>
          </cell>
          <cell r="N2087" t="str">
            <v>True</v>
          </cell>
          <cell r="O2087" t="str">
            <v>Inactive</v>
          </cell>
          <cell r="P2087" t="str">
            <v>ORG_B50</v>
          </cell>
        </row>
        <row r="2088">
          <cell r="A2088" t="str">
            <v>BI_SD900</v>
          </cell>
          <cell r="B2088" t="str">
            <v>SD900</v>
          </cell>
          <cell r="C2088" t="str">
            <v>BI_SD900 - Ninth &amp; Central 12F4 Feeder Upgrade</v>
          </cell>
          <cell r="D2088" t="str">
            <v>ER_2470</v>
          </cell>
          <cell r="E2088" t="str">
            <v>2470</v>
          </cell>
          <cell r="F2088" t="str">
            <v>ER_2470 - Dist Grid Modernization</v>
          </cell>
          <cell r="G2088" t="str">
            <v>Distribution Grid Modernization</v>
          </cell>
          <cell r="H2088" t="str">
            <v>T&amp;D Operations</v>
          </cell>
          <cell r="I2088" t="str">
            <v>T&amp;D</v>
          </cell>
          <cell r="J2088" t="str">
            <v>Asset Condition</v>
          </cell>
          <cell r="K2088" t="str">
            <v>SRV_ED</v>
          </cell>
          <cell r="L2088" t="str">
            <v>JUR_AN</v>
          </cell>
          <cell r="M2088" t="str">
            <v>Elec Distribution 360-373</v>
          </cell>
          <cell r="N2088" t="str">
            <v>True</v>
          </cell>
          <cell r="O2088" t="str">
            <v>Inactive</v>
          </cell>
          <cell r="P2088" t="str">
            <v>ORG_C51</v>
          </cell>
        </row>
        <row r="2089">
          <cell r="A2089" t="str">
            <v>BI_SD902</v>
          </cell>
          <cell r="B2089" t="str">
            <v>SD902</v>
          </cell>
          <cell r="C2089" t="str">
            <v>BI_SD902 - Spokane Tribe Distribution</v>
          </cell>
          <cell r="D2089" t="str">
            <v>ER_2301</v>
          </cell>
          <cell r="E2089" t="str">
            <v>2301</v>
          </cell>
          <cell r="F2089" t="str">
            <v>ER_2301 - Tribal Permits and Settlements</v>
          </cell>
          <cell r="G2089" t="str">
            <v>Tribal Permits &amp; Settlements</v>
          </cell>
          <cell r="H2089" t="str">
            <v>Other Subfunction</v>
          </cell>
          <cell r="I2089" t="str">
            <v>Other Function</v>
          </cell>
          <cell r="J2089" t="str">
            <v>Mandatory &amp; Compliance</v>
          </cell>
          <cell r="K2089" t="str">
            <v>SRV_ED</v>
          </cell>
          <cell r="L2089" t="str">
            <v>JUR_AN</v>
          </cell>
          <cell r="M2089" t="str">
            <v>Elec Transmission 350-359</v>
          </cell>
          <cell r="N2089" t="str">
            <v>False</v>
          </cell>
          <cell r="O2089" t="str">
            <v>Active</v>
          </cell>
          <cell r="P2089" t="str">
            <v>ORG_A01</v>
          </cell>
        </row>
        <row r="2090">
          <cell r="A2090" t="str">
            <v>BI_SD903</v>
          </cell>
          <cell r="B2090" t="str">
            <v>SD903</v>
          </cell>
          <cell r="C2090" t="str">
            <v>BI_SD903 - Smart Circuit - Distribution Work</v>
          </cell>
          <cell r="D2090" t="str">
            <v>ER_2529</v>
          </cell>
          <cell r="E2090" t="str">
            <v>2529</v>
          </cell>
          <cell r="F2090" t="str">
            <v>ER_2529 - Spokane Smart Circuit</v>
          </cell>
          <cell r="G2090" t="str">
            <v>Spokane Smart Circuit</v>
          </cell>
          <cell r="H2090" t="str">
            <v>T&amp;D Engineering</v>
          </cell>
          <cell r="I2090" t="str">
            <v>T&amp;D</v>
          </cell>
          <cell r="J2090" t="str">
            <v>No Driver</v>
          </cell>
          <cell r="K2090" t="str">
            <v>SRV_ED</v>
          </cell>
          <cell r="L2090" t="str">
            <v>JUR_WA</v>
          </cell>
          <cell r="M2090" t="str">
            <v>Elec Distribution 360-373</v>
          </cell>
          <cell r="N2090" t="str">
            <v>False</v>
          </cell>
          <cell r="O2090" t="str">
            <v>Inactive</v>
          </cell>
          <cell r="P2090" t="str">
            <v>ORG_H08</v>
          </cell>
        </row>
        <row r="2091">
          <cell r="A2091" t="str">
            <v>BI_SD904</v>
          </cell>
          <cell r="B2091" t="str">
            <v>SD904</v>
          </cell>
          <cell r="C2091" t="str">
            <v>BI_SD904 - Smart Circuit - Communication Work</v>
          </cell>
          <cell r="D2091" t="str">
            <v>ER_2529</v>
          </cell>
          <cell r="E2091" t="str">
            <v>2529</v>
          </cell>
          <cell r="F2091" t="str">
            <v>ER_2529 - Spokane Smart Circuit</v>
          </cell>
          <cell r="G2091" t="str">
            <v>Spokane Smart Circuit</v>
          </cell>
          <cell r="H2091" t="str">
            <v>T&amp;D Engineering</v>
          </cell>
          <cell r="I2091" t="str">
            <v>T&amp;D</v>
          </cell>
          <cell r="J2091" t="str">
            <v>No Driver</v>
          </cell>
          <cell r="K2091" t="str">
            <v>SRV_ED</v>
          </cell>
          <cell r="L2091" t="str">
            <v>JUR_WA</v>
          </cell>
          <cell r="M2091" t="str">
            <v>Elec Distribution 360-373</v>
          </cell>
          <cell r="N2091" t="str">
            <v>True</v>
          </cell>
          <cell r="O2091" t="str">
            <v>Inactive</v>
          </cell>
          <cell r="P2091" t="str">
            <v>ORG_H08</v>
          </cell>
        </row>
        <row r="2092">
          <cell r="A2092" t="str">
            <v>BI_SD905</v>
          </cell>
          <cell r="B2092" t="str">
            <v>SD905</v>
          </cell>
          <cell r="C2092" t="str">
            <v>BI_SD905 - Smart Circuit - NonMatching</v>
          </cell>
          <cell r="D2092" t="str">
            <v>ER_2529</v>
          </cell>
          <cell r="E2092" t="str">
            <v>2529</v>
          </cell>
          <cell r="F2092" t="str">
            <v>ER_2529 - Spokane Smart Circuit</v>
          </cell>
          <cell r="G2092" t="str">
            <v>Spokane Smart Circuit</v>
          </cell>
          <cell r="H2092" t="str">
            <v>T&amp;D Engineering</v>
          </cell>
          <cell r="I2092" t="str">
            <v>T&amp;D</v>
          </cell>
          <cell r="J2092" t="str">
            <v>No Driver</v>
          </cell>
          <cell r="K2092" t="str">
            <v>SRV_ED</v>
          </cell>
          <cell r="L2092" t="str">
            <v>JUR_WA</v>
          </cell>
          <cell r="M2092" t="str">
            <v>Elec Distribution 360-373</v>
          </cell>
          <cell r="N2092" t="str">
            <v>False</v>
          </cell>
          <cell r="O2092" t="str">
            <v>Inactive</v>
          </cell>
          <cell r="P2092" t="str">
            <v>ORG_H08</v>
          </cell>
        </row>
        <row r="2093">
          <cell r="A2093" t="str">
            <v>BI_SD906</v>
          </cell>
          <cell r="B2093" t="str">
            <v>SD906</v>
          </cell>
          <cell r="C2093" t="str">
            <v>BI_SD906 - Smart Circuit - Reporting &amp; Analytics</v>
          </cell>
          <cell r="D2093" t="str">
            <v>ER_2529</v>
          </cell>
          <cell r="E2093" t="str">
            <v>2529</v>
          </cell>
          <cell r="F2093" t="str">
            <v>ER_2529 - Spokane Smart Circuit</v>
          </cell>
          <cell r="G2093" t="str">
            <v>Spokane Smart Circuit</v>
          </cell>
          <cell r="H2093" t="str">
            <v>T&amp;D Engineering</v>
          </cell>
          <cell r="I2093" t="str">
            <v>T&amp;D</v>
          </cell>
          <cell r="J2093" t="str">
            <v>No Driver</v>
          </cell>
          <cell r="K2093" t="str">
            <v>SRV_ED</v>
          </cell>
          <cell r="L2093" t="str">
            <v>JUR_WA</v>
          </cell>
          <cell r="M2093" t="str">
            <v>Elec Distribution 360-373</v>
          </cell>
          <cell r="N2093" t="str">
            <v>False</v>
          </cell>
          <cell r="O2093" t="str">
            <v>Inactive</v>
          </cell>
          <cell r="P2093" t="str">
            <v>ORG_H08</v>
          </cell>
        </row>
        <row r="2094">
          <cell r="A2094" t="str">
            <v>BI_SD907</v>
          </cell>
          <cell r="B2094" t="str">
            <v>SD907</v>
          </cell>
          <cell r="C2094" t="str">
            <v>BI_SD907 - Smart Circuit - Software Purchase</v>
          </cell>
          <cell r="D2094" t="str">
            <v>ER_2529</v>
          </cell>
          <cell r="E2094" t="str">
            <v>2529</v>
          </cell>
          <cell r="F2094" t="str">
            <v>ER_2529 - Spokane Smart Circuit</v>
          </cell>
          <cell r="G2094" t="str">
            <v>Spokane Smart Circuit</v>
          </cell>
          <cell r="H2094" t="str">
            <v>T&amp;D Engineering</v>
          </cell>
          <cell r="I2094" t="str">
            <v>T&amp;D</v>
          </cell>
          <cell r="J2094" t="str">
            <v>No Driver</v>
          </cell>
          <cell r="K2094" t="str">
            <v>SRV_ED</v>
          </cell>
          <cell r="L2094" t="str">
            <v>JUR_WA</v>
          </cell>
          <cell r="M2094" t="str">
            <v>Elec Distribution 360-373</v>
          </cell>
          <cell r="N2094" t="str">
            <v>False</v>
          </cell>
          <cell r="O2094" t="str">
            <v>Inactive</v>
          </cell>
          <cell r="P2094" t="str">
            <v>ORG_H08</v>
          </cell>
        </row>
        <row r="2095">
          <cell r="A2095" t="str">
            <v>BI_SD908</v>
          </cell>
          <cell r="B2095" t="str">
            <v>SD908</v>
          </cell>
          <cell r="C2095" t="str">
            <v>BI_SD908 - Chester 115/13V Substation Rebld Dist Integration</v>
          </cell>
          <cell r="D2095" t="str">
            <v>ER_2204</v>
          </cell>
          <cell r="E2095" t="str">
            <v>2204</v>
          </cell>
          <cell r="F2095" t="str">
            <v>ER_2204 - Substation Rebuilds</v>
          </cell>
          <cell r="G2095" t="str">
            <v>Substation - Station Rebuilds Program</v>
          </cell>
          <cell r="H2095" t="str">
            <v>T&amp;D Engineering</v>
          </cell>
          <cell r="I2095" t="str">
            <v>T&amp;D</v>
          </cell>
          <cell r="J2095" t="str">
            <v>Asset Condition</v>
          </cell>
          <cell r="K2095" t="str">
            <v>SRV_ED</v>
          </cell>
          <cell r="L2095" t="str">
            <v>JUR_WA</v>
          </cell>
          <cell r="M2095" t="str">
            <v>Elec Distribution 360-373</v>
          </cell>
          <cell r="N2095" t="str">
            <v>True</v>
          </cell>
          <cell r="O2095" t="str">
            <v>Active</v>
          </cell>
          <cell r="P2095" t="str">
            <v>ORG_C51</v>
          </cell>
        </row>
        <row r="2096">
          <cell r="A2096" t="str">
            <v>BI_SD909</v>
          </cell>
          <cell r="B2096" t="str">
            <v>SD909</v>
          </cell>
          <cell r="C2096" t="str">
            <v>BI_SD909 - Sunset 115/13V Sub Rebuild Dist Integration</v>
          </cell>
          <cell r="D2096" t="str">
            <v>ER_2204</v>
          </cell>
          <cell r="E2096" t="str">
            <v>2204</v>
          </cell>
          <cell r="F2096" t="str">
            <v>ER_2204 - Substation Rebuilds</v>
          </cell>
          <cell r="G2096" t="str">
            <v>Substation - Station Rebuilds Program</v>
          </cell>
          <cell r="H2096" t="str">
            <v>T&amp;D Engineering</v>
          </cell>
          <cell r="I2096" t="str">
            <v>T&amp;D</v>
          </cell>
          <cell r="J2096" t="str">
            <v>Asset Condition</v>
          </cell>
          <cell r="K2096" t="str">
            <v>SRV_ED</v>
          </cell>
          <cell r="L2096" t="str">
            <v>JUR_WA</v>
          </cell>
          <cell r="M2096" t="str">
            <v>Elec Distribution 360-373</v>
          </cell>
          <cell r="N2096" t="str">
            <v>True</v>
          </cell>
          <cell r="O2096" t="str">
            <v>Active</v>
          </cell>
          <cell r="P2096" t="str">
            <v>ORG_C51</v>
          </cell>
        </row>
        <row r="2097">
          <cell r="A2097" t="str">
            <v>BI_SD910</v>
          </cell>
          <cell r="B2097" t="str">
            <v>SD910</v>
          </cell>
          <cell r="C2097" t="str">
            <v>BI_SD910 - Downtown East 115/13kV Sub Rebld Dist Integration</v>
          </cell>
          <cell r="D2097" t="str">
            <v>ER_2274</v>
          </cell>
          <cell r="E2097" t="str">
            <v>2274</v>
          </cell>
          <cell r="F2097" t="str">
            <v>ER_2274 - New Substations</v>
          </cell>
          <cell r="G2097" t="str">
            <v>Substation - New Distribution Station Capacity Program</v>
          </cell>
          <cell r="H2097" t="str">
            <v>T&amp;D Engineering</v>
          </cell>
          <cell r="I2097" t="str">
            <v>T&amp;D</v>
          </cell>
          <cell r="J2097" t="str">
            <v>Performance &amp; Capacity</v>
          </cell>
          <cell r="K2097" t="str">
            <v>SRV_ED</v>
          </cell>
          <cell r="L2097" t="str">
            <v>JUR_WA</v>
          </cell>
          <cell r="M2097" t="str">
            <v>Elec Transmission 350-359</v>
          </cell>
          <cell r="N2097" t="str">
            <v>True</v>
          </cell>
          <cell r="O2097" t="str">
            <v>Active</v>
          </cell>
          <cell r="P2097" t="str">
            <v>ORG_C51</v>
          </cell>
        </row>
        <row r="2098">
          <cell r="A2098" t="str">
            <v>BI_SD911</v>
          </cell>
          <cell r="B2098" t="str">
            <v>SD911</v>
          </cell>
          <cell r="C2098" t="str">
            <v>BI_SD911 - FWT12F2 Automation/Coms for Grid Modernization</v>
          </cell>
          <cell r="D2098" t="str">
            <v>ER_2599</v>
          </cell>
          <cell r="E2098" t="str">
            <v>2599</v>
          </cell>
          <cell r="F2098" t="str">
            <v>ER_2599 - Grid Mod Automation</v>
          </cell>
          <cell r="G2098" t="str">
            <v>Distribution Grid Modernization</v>
          </cell>
          <cell r="H2098" t="str">
            <v>T&amp;D Operations</v>
          </cell>
          <cell r="I2098" t="str">
            <v>T&amp;D</v>
          </cell>
          <cell r="J2098" t="str">
            <v>Asset Condition</v>
          </cell>
          <cell r="K2098" t="str">
            <v>SRV_ED</v>
          </cell>
          <cell r="L2098" t="str">
            <v>JUR_WA</v>
          </cell>
          <cell r="M2098" t="str">
            <v>Elec Distribution 360-373</v>
          </cell>
          <cell r="N2098" t="str">
            <v>True</v>
          </cell>
          <cell r="O2098" t="str">
            <v>Active</v>
          </cell>
          <cell r="P2098" t="str">
            <v>ORG_T51</v>
          </cell>
        </row>
        <row r="2099">
          <cell r="A2099" t="str">
            <v>BI_SD912</v>
          </cell>
          <cell r="B2099" t="str">
            <v>SD912</v>
          </cell>
          <cell r="C2099" t="str">
            <v>BI_SD912 - MLN12F1 Automation/Coms for Grid Modernization</v>
          </cell>
          <cell r="D2099" t="str">
            <v>ER_2599</v>
          </cell>
          <cell r="E2099" t="str">
            <v>2599</v>
          </cell>
          <cell r="F2099" t="str">
            <v>ER_2599 - Grid Mod Automation</v>
          </cell>
          <cell r="G2099" t="str">
            <v>Distribution Grid Modernization</v>
          </cell>
          <cell r="H2099" t="str">
            <v>T&amp;D Operations</v>
          </cell>
          <cell r="I2099" t="str">
            <v>T&amp;D</v>
          </cell>
          <cell r="J2099" t="str">
            <v>Asset Condition</v>
          </cell>
          <cell r="K2099" t="str">
            <v>SRV_ED</v>
          </cell>
          <cell r="L2099" t="str">
            <v>JUR_WA</v>
          </cell>
          <cell r="M2099" t="str">
            <v>Elec Distribution 360-373</v>
          </cell>
          <cell r="N2099" t="str">
            <v>True</v>
          </cell>
          <cell r="O2099" t="str">
            <v>Active</v>
          </cell>
          <cell r="P2099" t="str">
            <v>ORG_T51</v>
          </cell>
        </row>
        <row r="2100">
          <cell r="A2100" t="str">
            <v>BI_SD913</v>
          </cell>
          <cell r="B2100" t="str">
            <v>SD913</v>
          </cell>
          <cell r="C2100" t="str">
            <v>BI_SD913 - FWT12F2 Automation/Coms for Grid Modernization</v>
          </cell>
          <cell r="D2100" t="str">
            <v>ER_2470</v>
          </cell>
          <cell r="E2100" t="str">
            <v>2470</v>
          </cell>
          <cell r="F2100" t="str">
            <v>ER_2470 - Dist Grid Modernization</v>
          </cell>
          <cell r="G2100" t="str">
            <v>Distribution Grid Modernization</v>
          </cell>
          <cell r="H2100" t="str">
            <v>T&amp;D Operations</v>
          </cell>
          <cell r="I2100" t="str">
            <v>T&amp;D</v>
          </cell>
          <cell r="J2100" t="str">
            <v>Asset Condition</v>
          </cell>
          <cell r="K2100" t="str">
            <v>SRV_ED</v>
          </cell>
          <cell r="L2100" t="str">
            <v>JUR_WA</v>
          </cell>
          <cell r="M2100" t="str">
            <v>Elec Distribution 360-373</v>
          </cell>
          <cell r="N2100" t="str">
            <v>True</v>
          </cell>
          <cell r="O2100" t="str">
            <v>Active</v>
          </cell>
          <cell r="P2100" t="str">
            <v>ORG_T51</v>
          </cell>
        </row>
        <row r="2101">
          <cell r="A2101" t="str">
            <v>BI_SD914</v>
          </cell>
          <cell r="B2101" t="str">
            <v>SD914</v>
          </cell>
          <cell r="C2101" t="str">
            <v>BI_SD914 - Airway Heights 12f1 - transfer distribution</v>
          </cell>
          <cell r="D2101" t="str">
            <v>ER_2310</v>
          </cell>
          <cell r="E2101" t="str">
            <v>2310</v>
          </cell>
          <cell r="F2101" t="str">
            <v>ER_2310 - West Plains Transmission Reinforce</v>
          </cell>
          <cell r="G2101" t="str">
            <v>Transmission Construction - Compliance</v>
          </cell>
          <cell r="H2101" t="str">
            <v>T&amp;D Engineering</v>
          </cell>
          <cell r="I2101" t="str">
            <v>T&amp;D</v>
          </cell>
          <cell r="J2101" t="str">
            <v>Mandatory &amp; Compliance</v>
          </cell>
          <cell r="K2101" t="str">
            <v>SRV_ED</v>
          </cell>
          <cell r="L2101" t="str">
            <v>JUR_AN</v>
          </cell>
          <cell r="M2101" t="str">
            <v>Elec Transmission 350-359</v>
          </cell>
          <cell r="N2101" t="str">
            <v>True</v>
          </cell>
          <cell r="O2101" t="str">
            <v>Inactive</v>
          </cell>
          <cell r="P2101" t="str">
            <v>ORG_B50</v>
          </cell>
        </row>
        <row r="2102">
          <cell r="A2102" t="str">
            <v>BI_SD915</v>
          </cell>
          <cell r="B2102" t="str">
            <v>SD915</v>
          </cell>
          <cell r="C2102" t="str">
            <v>BI_SD915 - Silver Lake 12f2 - transfer distribution</v>
          </cell>
          <cell r="D2102" t="str">
            <v>ER_2310</v>
          </cell>
          <cell r="E2102" t="str">
            <v>2310</v>
          </cell>
          <cell r="F2102" t="str">
            <v>ER_2310 - West Plains Transmission Reinforce</v>
          </cell>
          <cell r="G2102" t="str">
            <v>Transmission Construction - Compliance</v>
          </cell>
          <cell r="H2102" t="str">
            <v>T&amp;D Engineering</v>
          </cell>
          <cell r="I2102" t="str">
            <v>T&amp;D</v>
          </cell>
          <cell r="J2102" t="str">
            <v>Mandatory &amp; Compliance</v>
          </cell>
          <cell r="K2102" t="str">
            <v>SRV_ED</v>
          </cell>
          <cell r="L2102" t="str">
            <v>JUR_AN</v>
          </cell>
          <cell r="M2102" t="str">
            <v>Elec Transmission 350-359</v>
          </cell>
          <cell r="N2102" t="str">
            <v>True</v>
          </cell>
          <cell r="O2102" t="str">
            <v>Inactive</v>
          </cell>
          <cell r="P2102" t="str">
            <v>ORG_B50</v>
          </cell>
        </row>
        <row r="2103">
          <cell r="A2103" t="str">
            <v>BI_SD916</v>
          </cell>
          <cell r="B2103" t="str">
            <v>SD916</v>
          </cell>
          <cell r="C2103" t="str">
            <v>BI_SD916 - Greenacres 115-13,20 MVA 2 Fdrs</v>
          </cell>
          <cell r="D2103" t="str">
            <v>ER_2443</v>
          </cell>
          <cell r="E2103" t="str">
            <v>2443</v>
          </cell>
          <cell r="F2103" t="str">
            <v>ER_2443 - Greenacres 115-13kV Sub - New Construct</v>
          </cell>
          <cell r="G2103" t="str">
            <v>Substation - New Distribution Station Capacity Program</v>
          </cell>
          <cell r="H2103" t="str">
            <v>T&amp;D Engineering</v>
          </cell>
          <cell r="I2103" t="str">
            <v>T&amp;D</v>
          </cell>
          <cell r="J2103" t="str">
            <v>Performance &amp; Capacity</v>
          </cell>
          <cell r="K2103" t="str">
            <v>SRV_ED</v>
          </cell>
          <cell r="L2103" t="str">
            <v>JUR_WA</v>
          </cell>
          <cell r="M2103" t="str">
            <v>Elec Distribution 360-373</v>
          </cell>
          <cell r="N2103" t="str">
            <v>True</v>
          </cell>
          <cell r="O2103" t="str">
            <v>Inactive</v>
          </cell>
          <cell r="P2103" t="str">
            <v>ORG_B50</v>
          </cell>
        </row>
        <row r="2104">
          <cell r="A2104" t="str">
            <v>BI_SD921</v>
          </cell>
          <cell r="B2104" t="str">
            <v>SD921</v>
          </cell>
          <cell r="C2104" t="str">
            <v>BI_SD921 - North Hill 4F1 &amp; 4F2 - Convert Load to 13Kv</v>
          </cell>
          <cell r="D2104" t="str">
            <v>ER_2288</v>
          </cell>
          <cell r="E2104" t="str">
            <v>2288</v>
          </cell>
          <cell r="F2104" t="str">
            <v>ER_2288 - N Hill-Retire&amp;Salvage</v>
          </cell>
          <cell r="G2104" t="str">
            <v>Regular Capital - Pre Business Case</v>
          </cell>
          <cell r="H2104" t="str">
            <v>No Subfunction</v>
          </cell>
          <cell r="I2104" t="str">
            <v>No Function</v>
          </cell>
          <cell r="J2104" t="str">
            <v>No Driver</v>
          </cell>
          <cell r="K2104" t="str">
            <v>SRV_ED</v>
          </cell>
          <cell r="L2104" t="str">
            <v>JUR_WA</v>
          </cell>
          <cell r="M2104" t="str">
            <v>Elec Distribution 360-373</v>
          </cell>
          <cell r="N2104" t="str">
            <v>True</v>
          </cell>
          <cell r="O2104" t="str">
            <v>Inactive</v>
          </cell>
          <cell r="P2104" t="str">
            <v>ORG_B50</v>
          </cell>
        </row>
        <row r="2105">
          <cell r="A2105" t="str">
            <v>BI_SD922</v>
          </cell>
          <cell r="B2105" t="str">
            <v>SD922</v>
          </cell>
          <cell r="C2105" t="str">
            <v>BI_SD922 - AIR 12F2-SUN 12F4 URD SIA Flint Rd</v>
          </cell>
          <cell r="D2105" t="str">
            <v>ER_2514</v>
          </cell>
          <cell r="E2105" t="str">
            <v>2514</v>
          </cell>
          <cell r="F2105" t="str">
            <v>ER_2514 - Distribution - Spokane North &amp; West</v>
          </cell>
          <cell r="G2105" t="str">
            <v>Distribution System Enhancements</v>
          </cell>
          <cell r="H2105" t="str">
            <v>T&amp;D Engineering</v>
          </cell>
          <cell r="I2105" t="str">
            <v>T&amp;D</v>
          </cell>
          <cell r="J2105" t="str">
            <v>Performance &amp; Capacity</v>
          </cell>
          <cell r="K2105" t="str">
            <v>SRV_ED</v>
          </cell>
          <cell r="L2105" t="str">
            <v>JUR_WA</v>
          </cell>
          <cell r="M2105" t="str">
            <v>Elec Distribution 360-373</v>
          </cell>
          <cell r="N2105" t="str">
            <v>True</v>
          </cell>
          <cell r="O2105" t="str">
            <v>Inactive</v>
          </cell>
          <cell r="P2105" t="str">
            <v>ORG_C51</v>
          </cell>
        </row>
        <row r="2106">
          <cell r="A2106" t="str">
            <v>BI_SD923</v>
          </cell>
          <cell r="B2106" t="str">
            <v>SD923</v>
          </cell>
          <cell r="C2106" t="str">
            <v>BI_SD923 - C&amp;W 12F1-12F5 2/0</v>
          </cell>
          <cell r="D2106" t="str">
            <v>ER_2514</v>
          </cell>
          <cell r="E2106" t="str">
            <v>2514</v>
          </cell>
          <cell r="F2106" t="str">
            <v>ER_2514 - Distribution - Spokane North &amp; West</v>
          </cell>
          <cell r="G2106" t="str">
            <v>Distribution System Enhancements</v>
          </cell>
          <cell r="H2106" t="str">
            <v>T&amp;D Engineering</v>
          </cell>
          <cell r="I2106" t="str">
            <v>T&amp;D</v>
          </cell>
          <cell r="J2106" t="str">
            <v>Performance &amp; Capacity</v>
          </cell>
          <cell r="K2106" t="str">
            <v>SRV_ED</v>
          </cell>
          <cell r="L2106" t="str">
            <v>JUR_WA</v>
          </cell>
          <cell r="M2106" t="str">
            <v>Elec Distribution 360-373</v>
          </cell>
          <cell r="N2106" t="str">
            <v>True</v>
          </cell>
          <cell r="O2106" t="str">
            <v>Active</v>
          </cell>
          <cell r="P2106" t="str">
            <v>ORG_C51</v>
          </cell>
        </row>
        <row r="2107">
          <cell r="A2107" t="str">
            <v>BI_SD924</v>
          </cell>
          <cell r="B2107" t="str">
            <v>SD924</v>
          </cell>
          <cell r="C2107" t="str">
            <v>BI_SD924 - C&amp;W 12F4-SUN 12F1</v>
          </cell>
          <cell r="D2107" t="str">
            <v>ER_2514</v>
          </cell>
          <cell r="E2107" t="str">
            <v>2514</v>
          </cell>
          <cell r="F2107" t="str">
            <v>ER_2514 - Distribution - Spokane North &amp; West</v>
          </cell>
          <cell r="G2107" t="str">
            <v>Distribution System Enhancements</v>
          </cell>
          <cell r="H2107" t="str">
            <v>T&amp;D Engineering</v>
          </cell>
          <cell r="I2107" t="str">
            <v>T&amp;D</v>
          </cell>
          <cell r="J2107" t="str">
            <v>Performance &amp; Capacity</v>
          </cell>
          <cell r="K2107" t="str">
            <v>SRV_ED</v>
          </cell>
          <cell r="L2107" t="str">
            <v>JUR_WA</v>
          </cell>
          <cell r="M2107" t="str">
            <v>Elec Distribution 360-373</v>
          </cell>
          <cell r="N2107" t="str">
            <v>True</v>
          </cell>
          <cell r="O2107" t="str">
            <v>Inactive</v>
          </cell>
          <cell r="P2107" t="str">
            <v>ORG_C51</v>
          </cell>
        </row>
        <row r="2108">
          <cell r="A2108" t="str">
            <v>BI_SD925</v>
          </cell>
          <cell r="B2108" t="str">
            <v>SD925</v>
          </cell>
          <cell r="C2108" t="str">
            <v>BI_SD925 - MIL 12F2-12F3 URD Northwoods</v>
          </cell>
          <cell r="D2108" t="str">
            <v>ER_2514</v>
          </cell>
          <cell r="E2108" t="str">
            <v>2514</v>
          </cell>
          <cell r="F2108" t="str">
            <v>ER_2514 - Distribution - Spokane North &amp; West</v>
          </cell>
          <cell r="G2108" t="str">
            <v>Distribution System Enhancements</v>
          </cell>
          <cell r="H2108" t="str">
            <v>T&amp;D Engineering</v>
          </cell>
          <cell r="I2108" t="str">
            <v>T&amp;D</v>
          </cell>
          <cell r="J2108" t="str">
            <v>Performance &amp; Capacity</v>
          </cell>
          <cell r="K2108" t="str">
            <v>SRV_ED</v>
          </cell>
          <cell r="L2108" t="str">
            <v>JUR_WA</v>
          </cell>
          <cell r="M2108" t="str">
            <v>Elec Distribution 360-373</v>
          </cell>
          <cell r="N2108" t="str">
            <v>True</v>
          </cell>
          <cell r="O2108" t="str">
            <v>Active</v>
          </cell>
          <cell r="P2108" t="str">
            <v>ORG_C51</v>
          </cell>
        </row>
        <row r="2109">
          <cell r="A2109" t="str">
            <v>BI_SD926</v>
          </cell>
          <cell r="B2109" t="str">
            <v>SD926</v>
          </cell>
          <cell r="C2109" t="str">
            <v>BI_SD926 - SUN 12F4-12F2 #2CU</v>
          </cell>
          <cell r="D2109" t="str">
            <v>ER_2514</v>
          </cell>
          <cell r="E2109" t="str">
            <v>2514</v>
          </cell>
          <cell r="F2109" t="str">
            <v>ER_2514 - Distribution - Spokane North &amp; West</v>
          </cell>
          <cell r="G2109" t="str">
            <v>Distribution System Enhancements</v>
          </cell>
          <cell r="H2109" t="str">
            <v>T&amp;D Engineering</v>
          </cell>
          <cell r="I2109" t="str">
            <v>T&amp;D</v>
          </cell>
          <cell r="J2109" t="str">
            <v>Performance &amp; Capacity</v>
          </cell>
          <cell r="K2109" t="str">
            <v>SRV_ED</v>
          </cell>
          <cell r="L2109" t="str">
            <v>JUR_WA</v>
          </cell>
          <cell r="M2109" t="str">
            <v>Elec Distribution 360-373</v>
          </cell>
          <cell r="N2109" t="str">
            <v>True</v>
          </cell>
          <cell r="O2109" t="str">
            <v>Active</v>
          </cell>
          <cell r="P2109" t="str">
            <v>ORG_C51</v>
          </cell>
        </row>
        <row r="2110">
          <cell r="A2110" t="str">
            <v>BI_SD927</v>
          </cell>
          <cell r="B2110" t="str">
            <v>SD927</v>
          </cell>
          <cell r="C2110" t="str">
            <v>BI_SD927 - Waikiki Sub-Upgrade to (2) 30MVA Line-ups (Dist)</v>
          </cell>
          <cell r="D2110" t="str">
            <v>ER_2274</v>
          </cell>
          <cell r="E2110" t="str">
            <v>2274</v>
          </cell>
          <cell r="F2110" t="str">
            <v>ER_2274 - New Substations</v>
          </cell>
          <cell r="G2110" t="str">
            <v>Substation - New Distribution Station Capacity Program</v>
          </cell>
          <cell r="H2110" t="str">
            <v>T&amp;D Engineering</v>
          </cell>
          <cell r="I2110" t="str">
            <v>T&amp;D</v>
          </cell>
          <cell r="J2110" t="str">
            <v>Performance &amp; Capacity</v>
          </cell>
          <cell r="K2110" t="str">
            <v>SRV_ED</v>
          </cell>
          <cell r="L2110" t="str">
            <v>JUR_WA</v>
          </cell>
          <cell r="M2110" t="str">
            <v>Elec Transmission 350-359</v>
          </cell>
          <cell r="N2110" t="str">
            <v>True</v>
          </cell>
          <cell r="O2110" t="str">
            <v>Active</v>
          </cell>
          <cell r="P2110" t="str">
            <v>ORG_C51</v>
          </cell>
        </row>
        <row r="2111">
          <cell r="A2111" t="str">
            <v>BI_SD928</v>
          </cell>
          <cell r="B2111" t="str">
            <v>SD928</v>
          </cell>
          <cell r="C2111" t="str">
            <v>BI_SD928 - NE 12F4 - Macaroni Trunk Extension</v>
          </cell>
          <cell r="D2111" t="str">
            <v>ER_2514</v>
          </cell>
          <cell r="E2111" t="str">
            <v>2514</v>
          </cell>
          <cell r="F2111" t="str">
            <v>ER_2514 - Distribution - Spokane North &amp; West</v>
          </cell>
          <cell r="G2111" t="str">
            <v>Distribution System Enhancements</v>
          </cell>
          <cell r="H2111" t="str">
            <v>T&amp;D Engineering</v>
          </cell>
          <cell r="I2111" t="str">
            <v>T&amp;D</v>
          </cell>
          <cell r="J2111" t="str">
            <v>Performance &amp; Capacity</v>
          </cell>
          <cell r="K2111" t="str">
            <v>SRV_ED</v>
          </cell>
          <cell r="L2111" t="str">
            <v>JUR_WA</v>
          </cell>
          <cell r="M2111" t="str">
            <v>Elec Distribution 360-373</v>
          </cell>
          <cell r="N2111" t="str">
            <v>True</v>
          </cell>
          <cell r="O2111" t="str">
            <v>Active</v>
          </cell>
          <cell r="P2111" t="str">
            <v>ORG_C51</v>
          </cell>
        </row>
        <row r="2112">
          <cell r="A2112" t="str">
            <v>BI_SD929</v>
          </cell>
          <cell r="B2112" t="str">
            <v>SD929</v>
          </cell>
          <cell r="C2112" t="str">
            <v>BI_SD929 - MLN 12F1 Eloika Rd Tie &amp; Regs (0.7m)</v>
          </cell>
          <cell r="D2112" t="str">
            <v>ER_2514</v>
          </cell>
          <cell r="E2112" t="str">
            <v>2514</v>
          </cell>
          <cell r="F2112" t="str">
            <v>ER_2514 - Distribution - Spokane North &amp; West</v>
          </cell>
          <cell r="G2112" t="str">
            <v>Distribution System Enhancements</v>
          </cell>
          <cell r="H2112" t="str">
            <v>T&amp;D Engineering</v>
          </cell>
          <cell r="I2112" t="str">
            <v>T&amp;D</v>
          </cell>
          <cell r="J2112" t="str">
            <v>Performance &amp; Capacity</v>
          </cell>
          <cell r="K2112" t="str">
            <v>SRV_ED</v>
          </cell>
          <cell r="L2112" t="str">
            <v>JUR_WA</v>
          </cell>
          <cell r="M2112" t="str">
            <v>Elec Distribution 360-373</v>
          </cell>
          <cell r="N2112" t="str">
            <v>True</v>
          </cell>
          <cell r="O2112" t="str">
            <v>Active</v>
          </cell>
          <cell r="P2112" t="str">
            <v>ORG_C51</v>
          </cell>
        </row>
        <row r="2113">
          <cell r="A2113" t="str">
            <v>BI_SD930</v>
          </cell>
          <cell r="B2113" t="str">
            <v>SD930</v>
          </cell>
          <cell r="C2113" t="str">
            <v>BI_SD930 - INT 12F2 Recond Rutter Pkwy (2m)</v>
          </cell>
          <cell r="D2113" t="str">
            <v>ER_2514</v>
          </cell>
          <cell r="E2113" t="str">
            <v>2514</v>
          </cell>
          <cell r="F2113" t="str">
            <v>ER_2514 - Distribution - Spokane North &amp; West</v>
          </cell>
          <cell r="G2113" t="str">
            <v>Distribution System Enhancements</v>
          </cell>
          <cell r="H2113" t="str">
            <v>T&amp;D Engineering</v>
          </cell>
          <cell r="I2113" t="str">
            <v>T&amp;D</v>
          </cell>
          <cell r="J2113" t="str">
            <v>Performance &amp; Capacity</v>
          </cell>
          <cell r="K2113" t="str">
            <v>SRV_ED</v>
          </cell>
          <cell r="L2113" t="str">
            <v>JUR_WA</v>
          </cell>
          <cell r="M2113" t="str">
            <v>Elec Distribution 360-373</v>
          </cell>
          <cell r="N2113" t="str">
            <v>True</v>
          </cell>
          <cell r="O2113" t="str">
            <v>Active</v>
          </cell>
          <cell r="P2113" t="str">
            <v>ORG_C51</v>
          </cell>
        </row>
        <row r="2114">
          <cell r="A2114" t="str">
            <v>BI_SD931</v>
          </cell>
          <cell r="B2114" t="str">
            <v>SD931</v>
          </cell>
          <cell r="C2114" t="str">
            <v>BI_SD931 - ROS12F5 Grid Modernization</v>
          </cell>
          <cell r="D2114" t="str">
            <v>ER_2470</v>
          </cell>
          <cell r="E2114" t="str">
            <v>2470</v>
          </cell>
          <cell r="F2114" t="str">
            <v>ER_2470 - Dist Grid Modernization</v>
          </cell>
          <cell r="G2114" t="str">
            <v>Distribution Grid Modernization</v>
          </cell>
          <cell r="H2114" t="str">
            <v>T&amp;D Operations</v>
          </cell>
          <cell r="I2114" t="str">
            <v>T&amp;D</v>
          </cell>
          <cell r="J2114" t="str">
            <v>Asset Condition</v>
          </cell>
          <cell r="K2114" t="str">
            <v>SRV_ED</v>
          </cell>
          <cell r="L2114" t="str">
            <v>JUR_WA</v>
          </cell>
          <cell r="M2114" t="str">
            <v>Elec Distribution 360-373</v>
          </cell>
          <cell r="N2114" t="str">
            <v>True</v>
          </cell>
          <cell r="O2114" t="str">
            <v>Active</v>
          </cell>
          <cell r="P2114" t="str">
            <v>ORG_T51</v>
          </cell>
        </row>
        <row r="2115">
          <cell r="A2115" t="str">
            <v>BI_SD932</v>
          </cell>
          <cell r="B2115" t="str">
            <v>SD932</v>
          </cell>
          <cell r="C2115" t="str">
            <v>BI_SD932 - ROS12F4 Grid Modernization</v>
          </cell>
          <cell r="D2115" t="str">
            <v>ER_2470</v>
          </cell>
          <cell r="E2115" t="str">
            <v>2470</v>
          </cell>
          <cell r="F2115" t="str">
            <v>ER_2470 - Dist Grid Modernization</v>
          </cell>
          <cell r="G2115" t="str">
            <v>Distribution Grid Modernization</v>
          </cell>
          <cell r="H2115" t="str">
            <v>T&amp;D Operations</v>
          </cell>
          <cell r="I2115" t="str">
            <v>T&amp;D</v>
          </cell>
          <cell r="J2115" t="str">
            <v>Asset Condition</v>
          </cell>
          <cell r="K2115" t="str">
            <v>SRV_ED</v>
          </cell>
          <cell r="L2115" t="str">
            <v>JUR_WA</v>
          </cell>
          <cell r="M2115" t="str">
            <v>Elec Distribution 360-373</v>
          </cell>
          <cell r="N2115" t="str">
            <v>True</v>
          </cell>
          <cell r="O2115" t="str">
            <v>Active</v>
          </cell>
          <cell r="P2115" t="str">
            <v>ORG_T51</v>
          </cell>
        </row>
        <row r="2116">
          <cell r="A2116" t="str">
            <v>BI_SD933</v>
          </cell>
          <cell r="B2116" t="str">
            <v>SD933</v>
          </cell>
          <cell r="C2116" t="str">
            <v>BI_SD933 - ROS12F4 Grid Mod Automation</v>
          </cell>
          <cell r="D2116" t="str">
            <v>ER_2599</v>
          </cell>
          <cell r="E2116" t="str">
            <v>2599</v>
          </cell>
          <cell r="F2116" t="str">
            <v>ER_2599 - Grid Mod Automation</v>
          </cell>
          <cell r="G2116" t="str">
            <v>Distribution Grid Modernization</v>
          </cell>
          <cell r="H2116" t="str">
            <v>T&amp;D Operations</v>
          </cell>
          <cell r="I2116" t="str">
            <v>T&amp;D</v>
          </cell>
          <cell r="J2116" t="str">
            <v>Asset Condition</v>
          </cell>
          <cell r="K2116" t="str">
            <v>SRV_ED</v>
          </cell>
          <cell r="L2116" t="str">
            <v>JUR_WA</v>
          </cell>
          <cell r="M2116" t="str">
            <v>Elec Distribution 360-373</v>
          </cell>
          <cell r="N2116" t="str">
            <v>True</v>
          </cell>
          <cell r="O2116" t="str">
            <v>Active</v>
          </cell>
          <cell r="P2116" t="str">
            <v>ORG_T51</v>
          </cell>
        </row>
        <row r="2117">
          <cell r="A2117" t="str">
            <v>BI_SD985</v>
          </cell>
          <cell r="B2117" t="str">
            <v>SD985</v>
          </cell>
          <cell r="C2117" t="str">
            <v>BI_SD985 - North East 12F1 - Reconductor 1.6 Miles</v>
          </cell>
          <cell r="D2117" t="str">
            <v>ER_2296</v>
          </cell>
          <cell r="E2117" t="str">
            <v>2296</v>
          </cell>
          <cell r="F2117" t="str">
            <v>ER_2296 - NE Sub-Increase Capacity</v>
          </cell>
          <cell r="G2117" t="str">
            <v>Regular Capital - Pre Business Case</v>
          </cell>
          <cell r="H2117" t="str">
            <v>No Subfunction</v>
          </cell>
          <cell r="I2117" t="str">
            <v>No Function</v>
          </cell>
          <cell r="J2117" t="str">
            <v>No Driver</v>
          </cell>
          <cell r="K2117" t="str">
            <v>SRV_ED</v>
          </cell>
          <cell r="L2117" t="str">
            <v>JUR_WA</v>
          </cell>
          <cell r="M2117" t="str">
            <v>Elec Distribution 360-373</v>
          </cell>
          <cell r="N2117" t="str">
            <v>True</v>
          </cell>
          <cell r="O2117" t="str">
            <v>Inactive</v>
          </cell>
          <cell r="P2117" t="str">
            <v>ORG_B50</v>
          </cell>
        </row>
        <row r="2118">
          <cell r="A2118" t="str">
            <v>BI_SD990</v>
          </cell>
          <cell r="B2118" t="str">
            <v>SD990</v>
          </cell>
          <cell r="C2118" t="str">
            <v>BI_SD990 - Spokane Area - Dx Performance and Capacity</v>
          </cell>
          <cell r="D2118" t="str">
            <v>ER_2514</v>
          </cell>
          <cell r="E2118" t="str">
            <v>2514</v>
          </cell>
          <cell r="F2118" t="str">
            <v>ER_2514 - Distribution - Spokane North &amp; West</v>
          </cell>
          <cell r="G2118" t="str">
            <v>Distribution System Enhancements</v>
          </cell>
          <cell r="H2118" t="str">
            <v>T&amp;D Engineering</v>
          </cell>
          <cell r="I2118" t="str">
            <v>T&amp;D</v>
          </cell>
          <cell r="J2118" t="str">
            <v>Performance &amp; Capacity</v>
          </cell>
          <cell r="K2118" t="str">
            <v>SRV_ED</v>
          </cell>
          <cell r="L2118" t="str">
            <v>JUR_WA</v>
          </cell>
          <cell r="M2118" t="str">
            <v>Elec Distribution 360-373</v>
          </cell>
          <cell r="N2118" t="str">
            <v>False</v>
          </cell>
          <cell r="O2118" t="str">
            <v>Active</v>
          </cell>
          <cell r="P2118" t="str">
            <v>ORG_C51</v>
          </cell>
        </row>
        <row r="2119">
          <cell r="A2119" t="str">
            <v>BI_SG900</v>
          </cell>
          <cell r="B2119" t="str">
            <v>SG900</v>
          </cell>
          <cell r="C2119" t="str">
            <v>BI_SG900 - SR License Implementation</v>
          </cell>
          <cell r="D2119" t="str">
            <v>ER_4004</v>
          </cell>
          <cell r="E2119" t="str">
            <v>4004</v>
          </cell>
          <cell r="F2119" t="str">
            <v>ER_4004 - Spokane River License Implementation</v>
          </cell>
          <cell r="G2119" t="str">
            <v>Regular Capital - Pre Business Case</v>
          </cell>
          <cell r="H2119" t="str">
            <v>No Subfunction</v>
          </cell>
          <cell r="I2119" t="str">
            <v>No Function</v>
          </cell>
          <cell r="J2119" t="str">
            <v>No Driver</v>
          </cell>
          <cell r="K2119" t="str">
            <v>SRV_ED</v>
          </cell>
          <cell r="L2119" t="str">
            <v>JUR_AN</v>
          </cell>
          <cell r="M2119" t="str">
            <v>Hydro 331-336</v>
          </cell>
          <cell r="N2119" t="str">
            <v>True</v>
          </cell>
          <cell r="O2119" t="str">
            <v>Inactive</v>
          </cell>
          <cell r="P2119" t="str">
            <v>ORG_E07</v>
          </cell>
        </row>
        <row r="2120">
          <cell r="A2120" t="str">
            <v>BI_SI621</v>
          </cell>
          <cell r="B2120" t="str">
            <v>SI621</v>
          </cell>
          <cell r="C2120" t="str">
            <v>BI_SI621 - Spokane River License PM&amp;Es</v>
          </cell>
          <cell r="D2120" t="str">
            <v>ER_6107</v>
          </cell>
          <cell r="E2120" t="str">
            <v>6107</v>
          </cell>
          <cell r="F2120" t="str">
            <v>ER_6107 - Spokane River Implementation (PM&amp;E)</v>
          </cell>
          <cell r="G2120" t="str">
            <v>Spokane River License Implementation</v>
          </cell>
          <cell r="H2120" t="str">
            <v>Environmental Subfunction</v>
          </cell>
          <cell r="I2120" t="str">
            <v>Environmental</v>
          </cell>
          <cell r="J2120" t="str">
            <v>Mandatory &amp; Compliance</v>
          </cell>
          <cell r="K2120" t="str">
            <v>SRV_ED</v>
          </cell>
          <cell r="L2120" t="str">
            <v>JUR_AN</v>
          </cell>
          <cell r="M2120" t="str">
            <v>Hydro 331-336</v>
          </cell>
          <cell r="N2120" t="str">
            <v>True</v>
          </cell>
          <cell r="O2120" t="str">
            <v>Active</v>
          </cell>
          <cell r="P2120" t="str">
            <v>ORG_C04</v>
          </cell>
        </row>
        <row r="2121">
          <cell r="A2121" t="str">
            <v>BI_SN101</v>
          </cell>
          <cell r="B2121" t="str">
            <v>SN101</v>
          </cell>
          <cell r="C2121" t="str">
            <v>BI_SN101 - Relocate Op Gas Main on Monroe St. Bridge</v>
          </cell>
          <cell r="D2121" t="str">
            <v>ER_3101</v>
          </cell>
          <cell r="E2121" t="str">
            <v>3101</v>
          </cell>
          <cell r="F2121" t="str">
            <v>ER_3101 - Monroe St Bridge-Gas piping</v>
          </cell>
          <cell r="G2121" t="str">
            <v>Regular Capital - Pre Business Case</v>
          </cell>
          <cell r="H2121" t="str">
            <v>No Subfunction</v>
          </cell>
          <cell r="I2121" t="str">
            <v>No Function</v>
          </cell>
          <cell r="J2121" t="str">
            <v>No Driver</v>
          </cell>
          <cell r="K2121" t="str">
            <v>SRV_GD</v>
          </cell>
          <cell r="L2121" t="str">
            <v>JUR_WA</v>
          </cell>
          <cell r="M2121" t="str">
            <v>Gas Distribution 374-387</v>
          </cell>
          <cell r="N2121" t="str">
            <v>False</v>
          </cell>
          <cell r="O2121" t="str">
            <v>Inactive</v>
          </cell>
          <cell r="P2121" t="str">
            <v>ORG_L50</v>
          </cell>
        </row>
        <row r="2122">
          <cell r="A2122" t="str">
            <v>BI_SN121</v>
          </cell>
          <cell r="B2122" t="str">
            <v>SN121</v>
          </cell>
          <cell r="C2122" t="str">
            <v>BI_SN121 - Relocate Hp Gas Main for N-S Freeway Project</v>
          </cell>
          <cell r="D2122" t="str">
            <v>ER_3102</v>
          </cell>
          <cell r="E2122" t="str">
            <v>3102</v>
          </cell>
          <cell r="F2122" t="str">
            <v>ER_3102 - N-S Freeway/Gas</v>
          </cell>
          <cell r="G2122" t="str">
            <v>Regular Capital - Pre Business Case</v>
          </cell>
          <cell r="H2122" t="str">
            <v>No Subfunction</v>
          </cell>
          <cell r="I2122" t="str">
            <v>No Function</v>
          </cell>
          <cell r="J2122" t="str">
            <v>No Driver</v>
          </cell>
          <cell r="K2122" t="str">
            <v>SRV_GD</v>
          </cell>
          <cell r="L2122" t="str">
            <v>JUR_WA</v>
          </cell>
          <cell r="M2122" t="str">
            <v>Gas Distribution 374-387</v>
          </cell>
          <cell r="N2122" t="str">
            <v>True</v>
          </cell>
          <cell r="O2122" t="str">
            <v>Inactive</v>
          </cell>
          <cell r="P2122" t="str">
            <v>ORG_L50</v>
          </cell>
        </row>
        <row r="2123">
          <cell r="A2123" t="str">
            <v>BI_SS001</v>
          </cell>
          <cell r="B2123" t="str">
            <v>SS001</v>
          </cell>
          <cell r="C2123" t="str">
            <v>BI_SS001 - Garden Springs - Upgrade Bus</v>
          </cell>
          <cell r="D2123" t="str">
            <v>ER_2310</v>
          </cell>
          <cell r="E2123" t="str">
            <v>2310</v>
          </cell>
          <cell r="F2123" t="str">
            <v>ER_2310 - West Plains Transmission Reinforce</v>
          </cell>
          <cell r="G2123" t="str">
            <v>Transmission Construction - Compliance</v>
          </cell>
          <cell r="H2123" t="str">
            <v>T&amp;D Engineering</v>
          </cell>
          <cell r="I2123" t="str">
            <v>T&amp;D</v>
          </cell>
          <cell r="J2123" t="str">
            <v>Mandatory &amp; Compliance</v>
          </cell>
          <cell r="K2123" t="str">
            <v>SRV_ED</v>
          </cell>
          <cell r="L2123" t="str">
            <v>JUR_AN</v>
          </cell>
          <cell r="M2123" t="str">
            <v>Elec Transmission 350-359</v>
          </cell>
          <cell r="N2123" t="str">
            <v>True</v>
          </cell>
          <cell r="O2123" t="str">
            <v>Inactive</v>
          </cell>
          <cell r="P2123" t="str">
            <v>ORG_M08</v>
          </cell>
        </row>
        <row r="2124">
          <cell r="A2124" t="str">
            <v>BI_SS002</v>
          </cell>
          <cell r="B2124" t="str">
            <v>SS002</v>
          </cell>
          <cell r="C2124" t="str">
            <v>BI_SS002 - Reardan Wind Integr-Silver Lake(SLK) 115 Sub Recon</v>
          </cell>
          <cell r="D2124" t="str">
            <v>ER_2519</v>
          </cell>
          <cell r="E2124" t="str">
            <v>2519</v>
          </cell>
          <cell r="F2124" t="str">
            <v>ER_2519 - Reardan Wind Farm Integration -Substation</v>
          </cell>
          <cell r="G2124" t="str">
            <v>Regular Capital - Pre Business Case</v>
          </cell>
          <cell r="H2124" t="str">
            <v>No Subfunction</v>
          </cell>
          <cell r="I2124" t="str">
            <v>No Function</v>
          </cell>
          <cell r="J2124" t="str">
            <v>No Driver</v>
          </cell>
          <cell r="K2124" t="str">
            <v>SRV_ED</v>
          </cell>
          <cell r="L2124" t="str">
            <v>JUR_WA</v>
          </cell>
          <cell r="M2124" t="str">
            <v>Elec Transmission 350-359</v>
          </cell>
          <cell r="N2124" t="str">
            <v>True</v>
          </cell>
          <cell r="O2124" t="str">
            <v>Inactive</v>
          </cell>
          <cell r="P2124" t="str">
            <v>ORG_M08</v>
          </cell>
        </row>
        <row r="2125">
          <cell r="A2125" t="str">
            <v>BI_SS003</v>
          </cell>
          <cell r="B2125" t="str">
            <v>SS003</v>
          </cell>
          <cell r="C2125" t="str">
            <v>BI_SS003 - Reardan Wind Integr-POI 115kV Switching Station</v>
          </cell>
          <cell r="D2125" t="str">
            <v>ER_2519</v>
          </cell>
          <cell r="E2125" t="str">
            <v>2519</v>
          </cell>
          <cell r="F2125" t="str">
            <v>ER_2519 - Reardan Wind Farm Integration -Substation</v>
          </cell>
          <cell r="G2125" t="str">
            <v>Regular Capital - Pre Business Case</v>
          </cell>
          <cell r="H2125" t="str">
            <v>No Subfunction</v>
          </cell>
          <cell r="I2125" t="str">
            <v>No Function</v>
          </cell>
          <cell r="J2125" t="str">
            <v>No Driver</v>
          </cell>
          <cell r="K2125" t="str">
            <v>SRV_ED</v>
          </cell>
          <cell r="L2125" t="str">
            <v>JUR_WA</v>
          </cell>
          <cell r="M2125" t="str">
            <v>Elec Transmission 350-359</v>
          </cell>
          <cell r="N2125" t="str">
            <v>True</v>
          </cell>
          <cell r="O2125" t="str">
            <v>Inactive</v>
          </cell>
          <cell r="P2125" t="str">
            <v>ORG_M08</v>
          </cell>
        </row>
        <row r="2126">
          <cell r="A2126" t="str">
            <v>BI_SS004</v>
          </cell>
          <cell r="B2126" t="str">
            <v>SS004</v>
          </cell>
          <cell r="C2126" t="str">
            <v>BI_SS004 - Reardan Wind Integr-Garden Springs(GDN)New 115 Sub</v>
          </cell>
          <cell r="D2126" t="str">
            <v>ER_2519</v>
          </cell>
          <cell r="E2126" t="str">
            <v>2519</v>
          </cell>
          <cell r="F2126" t="str">
            <v>ER_2519 - Reardan Wind Farm Integration -Substation</v>
          </cell>
          <cell r="G2126" t="str">
            <v>Regular Capital - Pre Business Case</v>
          </cell>
          <cell r="H2126" t="str">
            <v>No Subfunction</v>
          </cell>
          <cell r="I2126" t="str">
            <v>No Function</v>
          </cell>
          <cell r="J2126" t="str">
            <v>No Driver</v>
          </cell>
          <cell r="K2126" t="str">
            <v>SRV_ED</v>
          </cell>
          <cell r="L2126" t="str">
            <v>JUR_WA</v>
          </cell>
          <cell r="M2126" t="str">
            <v>Elec Transmission 350-359</v>
          </cell>
          <cell r="N2126" t="str">
            <v>True</v>
          </cell>
          <cell r="O2126" t="str">
            <v>Inactive</v>
          </cell>
          <cell r="P2126" t="str">
            <v>ORG_M08</v>
          </cell>
        </row>
        <row r="2127">
          <cell r="A2127" t="str">
            <v>BI_SS005</v>
          </cell>
          <cell r="B2127" t="str">
            <v>SS005</v>
          </cell>
          <cell r="C2127" t="str">
            <v>BI_SS005 - WPP Collector Stn -Direct Assigned (Cont,Prot,Mtr)</v>
          </cell>
          <cell r="D2127" t="str">
            <v>ER_2520</v>
          </cell>
          <cell r="E2127" t="str">
            <v>2520</v>
          </cell>
          <cell r="F2127" t="str">
            <v>ER_2520 - Reardan Wind Farm Integration - Reimbursable</v>
          </cell>
          <cell r="G2127" t="str">
            <v>Regular Capital - Pre Business Case</v>
          </cell>
          <cell r="H2127" t="str">
            <v>No Subfunction</v>
          </cell>
          <cell r="I2127" t="str">
            <v>No Function</v>
          </cell>
          <cell r="J2127" t="str">
            <v>No Driver</v>
          </cell>
          <cell r="K2127" t="str">
            <v>SRV_ED</v>
          </cell>
          <cell r="L2127" t="str">
            <v>JUR_WA</v>
          </cell>
          <cell r="M2127" t="str">
            <v>Elec Transmission 350-359</v>
          </cell>
          <cell r="N2127" t="str">
            <v>True</v>
          </cell>
          <cell r="O2127" t="str">
            <v>Inactive</v>
          </cell>
          <cell r="P2127" t="str">
            <v>ORG_M08</v>
          </cell>
        </row>
        <row r="2128">
          <cell r="A2128" t="str">
            <v>BI_SS006</v>
          </cell>
          <cell r="B2128" t="str">
            <v>SS006</v>
          </cell>
          <cell r="C2128" t="str">
            <v>BI_SS006 - Point of Interconnection Stn (POI)-Direct Assigned</v>
          </cell>
          <cell r="D2128" t="str">
            <v>ER_2520</v>
          </cell>
          <cell r="E2128" t="str">
            <v>2520</v>
          </cell>
          <cell r="F2128" t="str">
            <v>ER_2520 - Reardan Wind Farm Integration - Reimbursable</v>
          </cell>
          <cell r="G2128" t="str">
            <v>Regular Capital - Pre Business Case</v>
          </cell>
          <cell r="H2128" t="str">
            <v>No Subfunction</v>
          </cell>
          <cell r="I2128" t="str">
            <v>No Function</v>
          </cell>
          <cell r="J2128" t="str">
            <v>No Driver</v>
          </cell>
          <cell r="K2128" t="str">
            <v>SRV_ED</v>
          </cell>
          <cell r="L2128" t="str">
            <v>JUR_WA</v>
          </cell>
          <cell r="M2128" t="str">
            <v>Elec Transmission 350-359</v>
          </cell>
          <cell r="N2128" t="str">
            <v>True</v>
          </cell>
          <cell r="O2128" t="str">
            <v>Inactive</v>
          </cell>
          <cell r="P2128" t="str">
            <v>ORG_M08</v>
          </cell>
        </row>
        <row r="2129">
          <cell r="A2129" t="str">
            <v>BI_SS007</v>
          </cell>
          <cell r="B2129" t="str">
            <v>SS007</v>
          </cell>
          <cell r="C2129" t="str">
            <v>BI_SS007 - Reardan Wind Integr-New Circ Swtchrs Airwy Hts Sub</v>
          </cell>
          <cell r="D2129" t="str">
            <v>ER_2519</v>
          </cell>
          <cell r="E2129" t="str">
            <v>2519</v>
          </cell>
          <cell r="F2129" t="str">
            <v>ER_2519 - Reardan Wind Farm Integration -Substation</v>
          </cell>
          <cell r="G2129" t="str">
            <v>Regular Capital - Pre Business Case</v>
          </cell>
          <cell r="H2129" t="str">
            <v>No Subfunction</v>
          </cell>
          <cell r="I2129" t="str">
            <v>No Function</v>
          </cell>
          <cell r="J2129" t="str">
            <v>No Driver</v>
          </cell>
          <cell r="K2129" t="str">
            <v>SRV_ED</v>
          </cell>
          <cell r="L2129" t="str">
            <v>JUR_WA</v>
          </cell>
          <cell r="M2129" t="str">
            <v>Elec Transmission 350-359</v>
          </cell>
          <cell r="N2129" t="str">
            <v>True</v>
          </cell>
          <cell r="O2129" t="str">
            <v>Inactive</v>
          </cell>
          <cell r="P2129" t="str">
            <v>ORG_M08</v>
          </cell>
        </row>
        <row r="2130">
          <cell r="A2130" t="str">
            <v>BI_SS008</v>
          </cell>
          <cell r="B2130" t="str">
            <v>SS008</v>
          </cell>
          <cell r="C2130" t="str">
            <v>BI_SS008 - Reardan Wind Intgr-Upgd Relay Pkgs at Various Stns</v>
          </cell>
          <cell r="D2130" t="str">
            <v>ER_2519</v>
          </cell>
          <cell r="E2130" t="str">
            <v>2519</v>
          </cell>
          <cell r="F2130" t="str">
            <v>ER_2519 - Reardan Wind Farm Integration -Substation</v>
          </cell>
          <cell r="G2130" t="str">
            <v>Regular Capital - Pre Business Case</v>
          </cell>
          <cell r="H2130" t="str">
            <v>No Subfunction</v>
          </cell>
          <cell r="I2130" t="str">
            <v>No Function</v>
          </cell>
          <cell r="J2130" t="str">
            <v>No Driver</v>
          </cell>
          <cell r="K2130" t="str">
            <v>SRV_ED</v>
          </cell>
          <cell r="L2130" t="str">
            <v>JUR_WA</v>
          </cell>
          <cell r="M2130" t="str">
            <v>Elec Transmission 350-359</v>
          </cell>
          <cell r="N2130" t="str">
            <v>True</v>
          </cell>
          <cell r="O2130" t="str">
            <v>Inactive</v>
          </cell>
          <cell r="P2130" t="str">
            <v>ORG_M08</v>
          </cell>
        </row>
        <row r="2131">
          <cell r="A2131" t="str">
            <v>BI_SS009</v>
          </cell>
          <cell r="B2131" t="str">
            <v>SS009</v>
          </cell>
          <cell r="C2131" t="str">
            <v>BI_SS009 - Reardan Wind Intgr-Fbr Drops&amp; Comm Eqp DGP-POI-SLK</v>
          </cell>
          <cell r="D2131" t="str">
            <v>ER_2519</v>
          </cell>
          <cell r="E2131" t="str">
            <v>2519</v>
          </cell>
          <cell r="F2131" t="str">
            <v>ER_2519 - Reardan Wind Farm Integration -Substation</v>
          </cell>
          <cell r="G2131" t="str">
            <v>Regular Capital - Pre Business Case</v>
          </cell>
          <cell r="H2131" t="str">
            <v>No Subfunction</v>
          </cell>
          <cell r="I2131" t="str">
            <v>No Function</v>
          </cell>
          <cell r="J2131" t="str">
            <v>No Driver</v>
          </cell>
          <cell r="K2131" t="str">
            <v>SRV_ED</v>
          </cell>
          <cell r="L2131" t="str">
            <v>JUR_WA</v>
          </cell>
          <cell r="M2131" t="str">
            <v>Elec Transmission 350-359</v>
          </cell>
          <cell r="N2131" t="str">
            <v>True</v>
          </cell>
          <cell r="O2131" t="str">
            <v>Inactive</v>
          </cell>
          <cell r="P2131" t="str">
            <v>ORG_M08</v>
          </cell>
        </row>
        <row r="2132">
          <cell r="A2132" t="str">
            <v>BI_SS010</v>
          </cell>
          <cell r="B2132" t="str">
            <v>SS010</v>
          </cell>
          <cell r="C2132" t="str">
            <v>BI_SS010 - Irvin 115 kV Switching Station - Purchase lot</v>
          </cell>
          <cell r="D2132" t="str">
            <v>ER_2446</v>
          </cell>
          <cell r="E2132" t="str">
            <v>2446</v>
          </cell>
          <cell r="F2132" t="str">
            <v>ER_2446 - Irvin Sub - New Construction</v>
          </cell>
          <cell r="G2132" t="str">
            <v>Spokane Valley Transmission Reinforcement Project</v>
          </cell>
          <cell r="H2132" t="str">
            <v>T&amp;D Engineering</v>
          </cell>
          <cell r="I2132" t="str">
            <v>T&amp;D</v>
          </cell>
          <cell r="J2132" t="str">
            <v>Mandatory &amp; Compliance</v>
          </cell>
          <cell r="K2132" t="str">
            <v>SRV_ED</v>
          </cell>
          <cell r="L2132" t="str">
            <v>JUR_AN</v>
          </cell>
          <cell r="M2132" t="str">
            <v>Elec Transmission 350-359</v>
          </cell>
          <cell r="N2132" t="str">
            <v>False</v>
          </cell>
          <cell r="O2132" t="str">
            <v>Inactive</v>
          </cell>
          <cell r="P2132" t="str">
            <v>ORG_M08</v>
          </cell>
        </row>
        <row r="2133">
          <cell r="A2133" t="str">
            <v>BI_SS013</v>
          </cell>
          <cell r="B2133" t="str">
            <v>SS013</v>
          </cell>
          <cell r="C2133" t="str">
            <v>BI_SS013 - Post St 115 Sub - Retire &amp; Salvage 4Kv Equipment</v>
          </cell>
          <cell r="D2133" t="str">
            <v>ER_2251</v>
          </cell>
          <cell r="E2133" t="str">
            <v>2251</v>
          </cell>
          <cell r="F2133" t="str">
            <v>ER_2251 - Post St-Improvement/Upgrades</v>
          </cell>
          <cell r="G2133" t="str">
            <v>Downtown Network - Performance &amp; Capacity</v>
          </cell>
          <cell r="H2133" t="str">
            <v>Downtown Network</v>
          </cell>
          <cell r="I2133" t="str">
            <v>T&amp;D</v>
          </cell>
          <cell r="J2133" t="str">
            <v>Performance &amp; Capacity</v>
          </cell>
          <cell r="K2133" t="str">
            <v>SRV_ED</v>
          </cell>
          <cell r="L2133" t="str">
            <v>JUR_WA</v>
          </cell>
          <cell r="M2133" t="str">
            <v>Elec Distribution 360-373</v>
          </cell>
          <cell r="N2133" t="str">
            <v>True</v>
          </cell>
          <cell r="O2133" t="str">
            <v>Inactive</v>
          </cell>
          <cell r="P2133" t="str">
            <v>ORG_F08</v>
          </cell>
        </row>
        <row r="2134">
          <cell r="A2134" t="str">
            <v>BI_SS014</v>
          </cell>
          <cell r="B2134" t="str">
            <v>SS014</v>
          </cell>
          <cell r="C2134" t="str">
            <v>BI_SS014 - Beacon 230 kV Sub - Convert to DB-DB</v>
          </cell>
          <cell r="D2134" t="str">
            <v>ER_2204</v>
          </cell>
          <cell r="E2134" t="str">
            <v>2204</v>
          </cell>
          <cell r="F2134" t="str">
            <v>ER_2204 - Substation Rebuilds</v>
          </cell>
          <cell r="G2134" t="str">
            <v>Substation - Station Rebuilds Program</v>
          </cell>
          <cell r="H2134" t="str">
            <v>T&amp;D Engineering</v>
          </cell>
          <cell r="I2134" t="str">
            <v>T&amp;D</v>
          </cell>
          <cell r="J2134" t="str">
            <v>Asset Condition</v>
          </cell>
          <cell r="K2134" t="str">
            <v>SRV_ED</v>
          </cell>
          <cell r="L2134" t="str">
            <v>JUR_AN</v>
          </cell>
          <cell r="M2134" t="str">
            <v>Elec Distribution 360-373</v>
          </cell>
          <cell r="N2134" t="str">
            <v>True</v>
          </cell>
          <cell r="O2134" t="str">
            <v>Inactive</v>
          </cell>
          <cell r="P2134" t="str">
            <v>ORG_M08</v>
          </cell>
        </row>
        <row r="2135">
          <cell r="A2135" t="str">
            <v>BI_SS015</v>
          </cell>
          <cell r="B2135" t="str">
            <v>SS015</v>
          </cell>
          <cell r="C2135" t="str">
            <v>BI_SS015 - College &amp; Walnut Substation Yard Expansion</v>
          </cell>
          <cell r="D2135" t="str">
            <v>ER_2204</v>
          </cell>
          <cell r="E2135" t="str">
            <v>2204</v>
          </cell>
          <cell r="F2135" t="str">
            <v>ER_2204 - Substation Rebuilds</v>
          </cell>
          <cell r="G2135" t="str">
            <v>Substation - Station Rebuilds Program</v>
          </cell>
          <cell r="H2135" t="str">
            <v>T&amp;D Engineering</v>
          </cell>
          <cell r="I2135" t="str">
            <v>T&amp;D</v>
          </cell>
          <cell r="J2135" t="str">
            <v>Asset Condition</v>
          </cell>
          <cell r="K2135" t="str">
            <v>SRV_ED</v>
          </cell>
          <cell r="L2135" t="str">
            <v>JUR_AN</v>
          </cell>
          <cell r="M2135" t="str">
            <v>Elec Distribution 360-373</v>
          </cell>
          <cell r="N2135" t="str">
            <v>False</v>
          </cell>
          <cell r="O2135" t="str">
            <v>Inactive</v>
          </cell>
          <cell r="P2135" t="str">
            <v>ORG_M08</v>
          </cell>
        </row>
        <row r="2136">
          <cell r="A2136" t="str">
            <v>BI_SS016</v>
          </cell>
          <cell r="B2136" t="str">
            <v>SS016</v>
          </cell>
          <cell r="C2136" t="str">
            <v>BI_SS016 - Sunset - Replace 13 kV Bus 2 UG Cable</v>
          </cell>
          <cell r="D2136" t="str">
            <v>ER_2285</v>
          </cell>
          <cell r="E2136" t="str">
            <v>2285</v>
          </cell>
          <cell r="F2136" t="str">
            <v>ER_2285 - Sunset Sub - Rebuild</v>
          </cell>
          <cell r="G2136" t="str">
            <v>Substation - Station Rebuilds Program</v>
          </cell>
          <cell r="H2136" t="str">
            <v>T&amp;D Engineering</v>
          </cell>
          <cell r="I2136" t="str">
            <v>T&amp;D</v>
          </cell>
          <cell r="J2136" t="str">
            <v>Asset Condition</v>
          </cell>
          <cell r="K2136" t="str">
            <v>SRV_ED</v>
          </cell>
          <cell r="L2136" t="str">
            <v>JUR_WA</v>
          </cell>
          <cell r="M2136" t="str">
            <v>Elec Distribution 360-373</v>
          </cell>
          <cell r="N2136" t="str">
            <v>False</v>
          </cell>
          <cell r="O2136" t="str">
            <v>Inactive</v>
          </cell>
          <cell r="P2136" t="str">
            <v>ORG_M08</v>
          </cell>
        </row>
        <row r="2137">
          <cell r="A2137" t="str">
            <v>BI_SS017</v>
          </cell>
          <cell r="B2137" t="str">
            <v>SS017</v>
          </cell>
          <cell r="C2137" t="str">
            <v>BI_SS017 - Garden Springs 230-115 kV Sub - Property</v>
          </cell>
          <cell r="D2137" t="str">
            <v>ER_2539</v>
          </cell>
          <cell r="E2137" t="str">
            <v>2539</v>
          </cell>
          <cell r="F2137" t="str">
            <v>ER_2539 - Garden Springs 230-115 kV Substation</v>
          </cell>
          <cell r="G2137" t="str">
            <v>West Plains New 230kV Substation</v>
          </cell>
          <cell r="H2137" t="str">
            <v>T&amp;D Engineering</v>
          </cell>
          <cell r="I2137" t="str">
            <v>T&amp;D</v>
          </cell>
          <cell r="J2137" t="str">
            <v>Mandatory &amp; Compliance</v>
          </cell>
          <cell r="K2137" t="str">
            <v>SRV_ED</v>
          </cell>
          <cell r="L2137" t="str">
            <v>JUR_WA</v>
          </cell>
          <cell r="M2137" t="str">
            <v>Elec Transmission 350-359</v>
          </cell>
          <cell r="N2137" t="str">
            <v>False</v>
          </cell>
          <cell r="O2137" t="str">
            <v>Inactive</v>
          </cell>
          <cell r="P2137" t="str">
            <v>ORG_M08</v>
          </cell>
        </row>
        <row r="2138">
          <cell r="A2138" t="str">
            <v>BI_SS018</v>
          </cell>
          <cell r="B2138" t="str">
            <v>SS018</v>
          </cell>
          <cell r="C2138" t="str">
            <v>BI_SS018 - Melville Switch Station - Sub</v>
          </cell>
          <cell r="D2138" t="str">
            <v>ER_2274</v>
          </cell>
          <cell r="E2138" t="str">
            <v>2274</v>
          </cell>
          <cell r="F2138" t="str">
            <v>ER_2274 - New Substations</v>
          </cell>
          <cell r="G2138" t="str">
            <v>Substation - New Distribution Station Capacity Program</v>
          </cell>
          <cell r="H2138" t="str">
            <v>T&amp;D Engineering</v>
          </cell>
          <cell r="I2138" t="str">
            <v>T&amp;D</v>
          </cell>
          <cell r="J2138" t="str">
            <v>Performance &amp; Capacity</v>
          </cell>
          <cell r="K2138" t="str">
            <v>SRV_ED</v>
          </cell>
          <cell r="L2138" t="str">
            <v>JUR_ID</v>
          </cell>
          <cell r="M2138" t="str">
            <v>Elec Transmission 350-359</v>
          </cell>
          <cell r="N2138" t="str">
            <v>True</v>
          </cell>
          <cell r="O2138" t="str">
            <v>Active</v>
          </cell>
          <cell r="P2138" t="str">
            <v>ORG_M08</v>
          </cell>
        </row>
        <row r="2139">
          <cell r="A2139" t="str">
            <v>BI_SS101</v>
          </cell>
          <cell r="B2139" t="str">
            <v>SS101</v>
          </cell>
          <cell r="C2139" t="str">
            <v>BI_SS101 - Boulder 230Kv Sub - Construct</v>
          </cell>
          <cell r="D2139" t="str">
            <v>ER_2106</v>
          </cell>
          <cell r="E2139" t="str">
            <v>2106</v>
          </cell>
          <cell r="F2139" t="str">
            <v>ER_2106 - Boulder -Construction</v>
          </cell>
          <cell r="G2139" t="str">
            <v>Regular Capital - Pre Business Case</v>
          </cell>
          <cell r="H2139" t="str">
            <v>No Subfunction</v>
          </cell>
          <cell r="I2139" t="str">
            <v>No Function</v>
          </cell>
          <cell r="J2139" t="str">
            <v>No Driver</v>
          </cell>
          <cell r="K2139" t="str">
            <v>SRV_ED</v>
          </cell>
          <cell r="L2139" t="str">
            <v>JUR_WA</v>
          </cell>
          <cell r="M2139" t="str">
            <v>Elec Transmission 350-359</v>
          </cell>
          <cell r="N2139" t="str">
            <v>True</v>
          </cell>
          <cell r="O2139" t="str">
            <v>Inactive</v>
          </cell>
          <cell r="P2139" t="str">
            <v>ORG_F08</v>
          </cell>
        </row>
        <row r="2140">
          <cell r="A2140" t="str">
            <v>BI_SS102</v>
          </cell>
          <cell r="B2140" t="str">
            <v>SS102</v>
          </cell>
          <cell r="C2140" t="str">
            <v>BI_SS102 - Otis Orchards 115 Sub-Property</v>
          </cell>
          <cell r="D2140" t="str">
            <v>ER_2106</v>
          </cell>
          <cell r="E2140" t="str">
            <v>2106</v>
          </cell>
          <cell r="F2140" t="str">
            <v>ER_2106 - Boulder -Construction</v>
          </cell>
          <cell r="G2140" t="str">
            <v>Regular Capital - Pre Business Case</v>
          </cell>
          <cell r="H2140" t="str">
            <v>No Subfunction</v>
          </cell>
          <cell r="I2140" t="str">
            <v>No Function</v>
          </cell>
          <cell r="J2140" t="str">
            <v>No Driver</v>
          </cell>
          <cell r="K2140" t="str">
            <v>SRV_ED</v>
          </cell>
          <cell r="L2140" t="str">
            <v>JUR_WA</v>
          </cell>
          <cell r="M2140" t="str">
            <v>Elec Transmission 350-359</v>
          </cell>
          <cell r="N2140" t="str">
            <v>True</v>
          </cell>
          <cell r="O2140" t="str">
            <v>Inactive</v>
          </cell>
          <cell r="P2140" t="str">
            <v>ORG_M08</v>
          </cell>
        </row>
        <row r="2141">
          <cell r="A2141" t="str">
            <v>BI_SS103</v>
          </cell>
          <cell r="B2141" t="str">
            <v>SS103</v>
          </cell>
          <cell r="C2141" t="str">
            <v>BI_SS103 - Mead 115 Sub: Construct</v>
          </cell>
          <cell r="D2141" t="str">
            <v>ER_2258</v>
          </cell>
          <cell r="E2141" t="str">
            <v>2258</v>
          </cell>
          <cell r="F2141" t="str">
            <v>ER_2258 - Mead Sub- Construct</v>
          </cell>
          <cell r="G2141" t="str">
            <v>Regular Capital - Pre Business Case</v>
          </cell>
          <cell r="H2141" t="str">
            <v>No Subfunction</v>
          </cell>
          <cell r="I2141" t="str">
            <v>No Function</v>
          </cell>
          <cell r="J2141" t="str">
            <v>No Driver</v>
          </cell>
          <cell r="K2141" t="str">
            <v>SRV_ED</v>
          </cell>
          <cell r="L2141" t="str">
            <v>JUR_WA</v>
          </cell>
          <cell r="M2141" t="str">
            <v>Elec Distribution 360-373</v>
          </cell>
          <cell r="N2141" t="str">
            <v>True</v>
          </cell>
          <cell r="O2141" t="str">
            <v>Inactive</v>
          </cell>
          <cell r="P2141" t="str">
            <v>ORG_F08</v>
          </cell>
        </row>
        <row r="2142">
          <cell r="A2142" t="str">
            <v>BI_SS104</v>
          </cell>
          <cell r="B2142" t="str">
            <v>SS104</v>
          </cell>
          <cell r="C2142" t="str">
            <v>BI_SS104 - Beacon 230kV Sub-Install Relay/Comm Bridge</v>
          </cell>
          <cell r="D2142" t="str">
            <v>ER_2106</v>
          </cell>
          <cell r="E2142" t="str">
            <v>2106</v>
          </cell>
          <cell r="F2142" t="str">
            <v>ER_2106 - Boulder -Construction</v>
          </cell>
          <cell r="G2142" t="str">
            <v>Regular Capital - Pre Business Case</v>
          </cell>
          <cell r="H2142" t="str">
            <v>No Subfunction</v>
          </cell>
          <cell r="I2142" t="str">
            <v>No Function</v>
          </cell>
          <cell r="J2142" t="str">
            <v>No Driver</v>
          </cell>
          <cell r="K2142" t="str">
            <v>SRV_ED</v>
          </cell>
          <cell r="L2142" t="str">
            <v>JUR_WA</v>
          </cell>
          <cell r="M2142" t="str">
            <v>Elec Transmission 350-359</v>
          </cell>
          <cell r="N2142" t="str">
            <v>True</v>
          </cell>
          <cell r="O2142" t="str">
            <v>Inactive</v>
          </cell>
          <cell r="P2142" t="str">
            <v>ORG_M08</v>
          </cell>
        </row>
        <row r="2143">
          <cell r="A2143" t="str">
            <v>BI_SS106</v>
          </cell>
          <cell r="B2143" t="str">
            <v>SS106</v>
          </cell>
          <cell r="C2143" t="str">
            <v>BI_SS106 - Mead Sub - Add Feeder 12F3</v>
          </cell>
          <cell r="D2143" t="str">
            <v>ER_2525</v>
          </cell>
          <cell r="E2143" t="str">
            <v>2525</v>
          </cell>
          <cell r="F2143" t="str">
            <v>ER_2525 - Mead Cx 12F3</v>
          </cell>
          <cell r="G2143" t="str">
            <v>Regular Capital - Pre Business Case</v>
          </cell>
          <cell r="H2143" t="str">
            <v>No Subfunction</v>
          </cell>
          <cell r="I2143" t="str">
            <v>No Function</v>
          </cell>
          <cell r="J2143" t="str">
            <v>No Driver</v>
          </cell>
          <cell r="K2143" t="str">
            <v>SRV_ED</v>
          </cell>
          <cell r="L2143" t="str">
            <v>JUR_WA</v>
          </cell>
          <cell r="M2143" t="str">
            <v>Elec Distribution 360-373</v>
          </cell>
          <cell r="N2143" t="str">
            <v>True</v>
          </cell>
          <cell r="O2143" t="str">
            <v>Inactive</v>
          </cell>
          <cell r="P2143" t="str">
            <v>ORG_M08</v>
          </cell>
        </row>
        <row r="2144">
          <cell r="A2144" t="str">
            <v>BI_SS108</v>
          </cell>
          <cell r="B2144" t="str">
            <v>SS108</v>
          </cell>
          <cell r="C2144" t="str">
            <v>BI_SS108 - BLD - New 12F5 Feeder</v>
          </cell>
          <cell r="D2144" t="str">
            <v>ER_1109</v>
          </cell>
          <cell r="E2144" t="str">
            <v>1109</v>
          </cell>
          <cell r="F2144" t="str">
            <v>ER_1109 - Boulder Sub New 12F5</v>
          </cell>
          <cell r="G2144" t="str">
            <v>New Revenue - Growth</v>
          </cell>
          <cell r="H2144" t="str">
            <v>Growth Subfunction</v>
          </cell>
          <cell r="I2144" t="str">
            <v>Growth</v>
          </cell>
          <cell r="J2144" t="str">
            <v>Customer Requested</v>
          </cell>
          <cell r="K2144" t="str">
            <v>SRV_ED</v>
          </cell>
          <cell r="L2144" t="str">
            <v>JUR_WA</v>
          </cell>
          <cell r="M2144" t="str">
            <v>Elec Distribution 360-373</v>
          </cell>
          <cell r="N2144" t="str">
            <v>True</v>
          </cell>
          <cell r="O2144" t="str">
            <v>Active</v>
          </cell>
          <cell r="P2144" t="str">
            <v>ORG_M08</v>
          </cell>
        </row>
        <row r="2145">
          <cell r="A2145" t="str">
            <v>BI_SS111</v>
          </cell>
          <cell r="B2145" t="str">
            <v>SS111</v>
          </cell>
          <cell r="C2145" t="str">
            <v>BI_SS111 - Southeast 115 Sub: Upg X#2 to 30 Mva</v>
          </cell>
          <cell r="D2145" t="str">
            <v>ER_2212</v>
          </cell>
          <cell r="E2145" t="str">
            <v>2212</v>
          </cell>
          <cell r="F2145" t="str">
            <v>ER_2212 - Southeast-Upgrade Xfmr</v>
          </cell>
          <cell r="G2145" t="str">
            <v>Regular Capital - Pre Business Case</v>
          </cell>
          <cell r="H2145" t="str">
            <v>No Subfunction</v>
          </cell>
          <cell r="I2145" t="str">
            <v>No Function</v>
          </cell>
          <cell r="J2145" t="str">
            <v>No Driver</v>
          </cell>
          <cell r="K2145" t="str">
            <v>SRV_ED</v>
          </cell>
          <cell r="L2145" t="str">
            <v>JUR_WA</v>
          </cell>
          <cell r="M2145" t="str">
            <v>Elec Distribution 360-373</v>
          </cell>
          <cell r="N2145" t="str">
            <v>True</v>
          </cell>
          <cell r="O2145" t="str">
            <v>Inactive</v>
          </cell>
          <cell r="P2145" t="str">
            <v>ORG_F08</v>
          </cell>
        </row>
        <row r="2146">
          <cell r="A2146" t="str">
            <v>BI_SS112</v>
          </cell>
          <cell r="B2146" t="str">
            <v>SS112</v>
          </cell>
          <cell r="C2146" t="str">
            <v>BI_SS112 - Indian Trail 115 Construct New Sub</v>
          </cell>
          <cell r="D2146" t="str">
            <v>ER_2391</v>
          </cell>
          <cell r="E2146" t="str">
            <v>2391</v>
          </cell>
          <cell r="F2146" t="str">
            <v>ER_2391 - Indian Trail 115-13kV Sub-Cnstrct New Sub</v>
          </cell>
          <cell r="G2146" t="str">
            <v>Regular Capital - Pre Business Case</v>
          </cell>
          <cell r="H2146" t="str">
            <v>No Subfunction</v>
          </cell>
          <cell r="I2146" t="str">
            <v>No Function</v>
          </cell>
          <cell r="J2146" t="str">
            <v>No Driver</v>
          </cell>
          <cell r="K2146" t="str">
            <v>SRV_ED</v>
          </cell>
          <cell r="L2146" t="str">
            <v>JUR_WA</v>
          </cell>
          <cell r="M2146" t="str">
            <v>Elec Distribution 360-373</v>
          </cell>
          <cell r="N2146" t="str">
            <v>True</v>
          </cell>
          <cell r="O2146" t="str">
            <v>Inactive</v>
          </cell>
          <cell r="P2146" t="str">
            <v>ORG_M08</v>
          </cell>
        </row>
        <row r="2147">
          <cell r="A2147" t="str">
            <v>BI_SS113</v>
          </cell>
          <cell r="B2147" t="str">
            <v>SS113</v>
          </cell>
          <cell r="C2147" t="str">
            <v>BI_SS113 - AIR - Transformer Upgrade</v>
          </cell>
          <cell r="D2147" t="str">
            <v>ER_2274</v>
          </cell>
          <cell r="E2147" t="str">
            <v>2274</v>
          </cell>
          <cell r="F2147" t="str">
            <v>ER_2274 - New Substations</v>
          </cell>
          <cell r="G2147" t="str">
            <v>Substation - New Distribution Station Capacity Program</v>
          </cell>
          <cell r="H2147" t="str">
            <v>T&amp;D Engineering</v>
          </cell>
          <cell r="I2147" t="str">
            <v>T&amp;D</v>
          </cell>
          <cell r="J2147" t="str">
            <v>Performance &amp; Capacity</v>
          </cell>
          <cell r="K2147" t="str">
            <v>SRV_ED</v>
          </cell>
          <cell r="L2147" t="str">
            <v>JUR_WA</v>
          </cell>
          <cell r="M2147" t="str">
            <v>Elec Distribution 360-373</v>
          </cell>
          <cell r="N2147" t="str">
            <v>True</v>
          </cell>
          <cell r="O2147" t="str">
            <v>Active</v>
          </cell>
          <cell r="P2147" t="str">
            <v>ORG_M08</v>
          </cell>
        </row>
        <row r="2148">
          <cell r="A2148" t="str">
            <v>BI_SS116</v>
          </cell>
          <cell r="B2148" t="str">
            <v>SS116</v>
          </cell>
          <cell r="C2148" t="str">
            <v>BI_SS116 - Post St 115 Sub - Inst Bldg Security System</v>
          </cell>
          <cell r="D2148" t="str">
            <v>ER_2251</v>
          </cell>
          <cell r="E2148" t="str">
            <v>2251</v>
          </cell>
          <cell r="F2148" t="str">
            <v>ER_2251 - Post St-Improvement/Upgrades</v>
          </cell>
          <cell r="G2148" t="str">
            <v>Downtown Network - Performance &amp; Capacity</v>
          </cell>
          <cell r="H2148" t="str">
            <v>Downtown Network</v>
          </cell>
          <cell r="I2148" t="str">
            <v>T&amp;D</v>
          </cell>
          <cell r="J2148" t="str">
            <v>Performance &amp; Capacity</v>
          </cell>
          <cell r="K2148" t="str">
            <v>SRV_ED</v>
          </cell>
          <cell r="L2148" t="str">
            <v>JUR_WA</v>
          </cell>
          <cell r="M2148" t="str">
            <v>Elec Distribution 360-373</v>
          </cell>
          <cell r="N2148" t="str">
            <v>True</v>
          </cell>
          <cell r="O2148" t="str">
            <v>Inactive</v>
          </cell>
          <cell r="P2148" t="str">
            <v>ORG_F08</v>
          </cell>
        </row>
        <row r="2149">
          <cell r="A2149" t="str">
            <v>BI_SS120</v>
          </cell>
          <cell r="B2149" t="str">
            <v>SS120</v>
          </cell>
          <cell r="C2149" t="str">
            <v>BI_SS120 - Post St. 115 Sub - Enhance Controls</v>
          </cell>
          <cell r="D2149" t="str">
            <v>ER_2251</v>
          </cell>
          <cell r="E2149" t="str">
            <v>2251</v>
          </cell>
          <cell r="F2149" t="str">
            <v>ER_2251 - Post St-Improvement/Upgrades</v>
          </cell>
          <cell r="G2149" t="str">
            <v>Downtown Network - Performance &amp; Capacity</v>
          </cell>
          <cell r="H2149" t="str">
            <v>Downtown Network</v>
          </cell>
          <cell r="I2149" t="str">
            <v>T&amp;D</v>
          </cell>
          <cell r="J2149" t="str">
            <v>Performance &amp; Capacity</v>
          </cell>
          <cell r="K2149" t="str">
            <v>SRV_ED</v>
          </cell>
          <cell r="L2149" t="str">
            <v>JUR_WA</v>
          </cell>
          <cell r="M2149" t="str">
            <v>Elec Distribution 360-373</v>
          </cell>
          <cell r="N2149" t="str">
            <v>True</v>
          </cell>
          <cell r="O2149" t="str">
            <v>Inactive</v>
          </cell>
          <cell r="P2149" t="str">
            <v>ORG_F08</v>
          </cell>
        </row>
        <row r="2150">
          <cell r="A2150" t="str">
            <v>BI_SS160</v>
          </cell>
          <cell r="B2150" t="str">
            <v>SS160</v>
          </cell>
          <cell r="C2150" t="str">
            <v>BI_SS160 - Post St. 115 Substation-Replace With Ltc</v>
          </cell>
          <cell r="D2150" t="str">
            <v>ER_2251</v>
          </cell>
          <cell r="E2150" t="str">
            <v>2251</v>
          </cell>
          <cell r="F2150" t="str">
            <v>ER_2251 - Post St-Improvement/Upgrades</v>
          </cell>
          <cell r="G2150" t="str">
            <v>Downtown Network - Performance &amp; Capacity</v>
          </cell>
          <cell r="H2150" t="str">
            <v>Downtown Network</v>
          </cell>
          <cell r="I2150" t="str">
            <v>T&amp;D</v>
          </cell>
          <cell r="J2150" t="str">
            <v>Performance &amp; Capacity</v>
          </cell>
          <cell r="K2150" t="str">
            <v>SRV_ED</v>
          </cell>
          <cell r="L2150" t="str">
            <v>JUR_WA</v>
          </cell>
          <cell r="M2150" t="str">
            <v>Elec Distribution 360-373</v>
          </cell>
          <cell r="N2150" t="str">
            <v>True</v>
          </cell>
          <cell r="O2150" t="str">
            <v>Inactive</v>
          </cell>
          <cell r="P2150" t="str">
            <v>ORG_F08</v>
          </cell>
        </row>
        <row r="2151">
          <cell r="A2151" t="str">
            <v>BI_SS201</v>
          </cell>
          <cell r="B2151" t="str">
            <v>SS201</v>
          </cell>
          <cell r="C2151" t="str">
            <v>BI_SS201 - Westside 230 kV Substation - Rebuild</v>
          </cell>
          <cell r="D2151" t="str">
            <v>ER_2531</v>
          </cell>
          <cell r="E2151" t="str">
            <v>2531</v>
          </cell>
          <cell r="F2151" t="str">
            <v>ER_2531 - Westside 230 kV Substation - Rebuild</v>
          </cell>
          <cell r="G2151" t="str">
            <v>Westside 230/115kV Station Brownfield Rebuild Project</v>
          </cell>
          <cell r="H2151" t="str">
            <v>T&amp;D Engineering</v>
          </cell>
          <cell r="I2151" t="str">
            <v>T&amp;D</v>
          </cell>
          <cell r="J2151" t="str">
            <v>Mandatory &amp; Compliance</v>
          </cell>
          <cell r="K2151" t="str">
            <v>SRV_ED</v>
          </cell>
          <cell r="L2151" t="str">
            <v>JUR_AN</v>
          </cell>
          <cell r="M2151" t="str">
            <v>Elec Transmission 350-359</v>
          </cell>
          <cell r="N2151" t="str">
            <v>True</v>
          </cell>
          <cell r="O2151" t="str">
            <v>Active</v>
          </cell>
          <cell r="P2151" t="str">
            <v>ORG_M08</v>
          </cell>
        </row>
        <row r="2152">
          <cell r="A2152" t="str">
            <v>BI_SS202</v>
          </cell>
          <cell r="B2152" t="str">
            <v>SS202</v>
          </cell>
          <cell r="C2152" t="str">
            <v>BI_SS202 - Beacon 230 Sub - Upgrade Line Term for Double Ckt</v>
          </cell>
          <cell r="D2152" t="str">
            <v>ER_2100</v>
          </cell>
          <cell r="E2152" t="str">
            <v>2100</v>
          </cell>
          <cell r="F2152" t="str">
            <v>ER_2100 - Beacon-Rathdrum-Double Circuit 230kV</v>
          </cell>
          <cell r="G2152" t="str">
            <v>Regular Capital - Pre Business Case</v>
          </cell>
          <cell r="H2152" t="str">
            <v>No Subfunction</v>
          </cell>
          <cell r="I2152" t="str">
            <v>No Function</v>
          </cell>
          <cell r="J2152" t="str">
            <v>No Driver</v>
          </cell>
          <cell r="K2152" t="str">
            <v>SRV_ED</v>
          </cell>
          <cell r="L2152" t="str">
            <v>JUR_AN</v>
          </cell>
          <cell r="M2152" t="str">
            <v>Elec Transmission 350-359</v>
          </cell>
          <cell r="N2152" t="str">
            <v>True</v>
          </cell>
          <cell r="O2152" t="str">
            <v>Inactive</v>
          </cell>
          <cell r="P2152" t="str">
            <v>ORG_F08</v>
          </cell>
        </row>
        <row r="2153">
          <cell r="A2153" t="str">
            <v>BI_SS203</v>
          </cell>
          <cell r="B2153" t="str">
            <v>SS203</v>
          </cell>
          <cell r="C2153" t="str">
            <v>BI_SS203 - Hillyard - New 115-13 kV Substation</v>
          </cell>
          <cell r="D2153" t="str">
            <v>ER_2274</v>
          </cell>
          <cell r="E2153" t="str">
            <v>2274</v>
          </cell>
          <cell r="F2153" t="str">
            <v>ER_2274 - New Substations</v>
          </cell>
          <cell r="G2153" t="str">
            <v>Substation - New Distribution Station Capacity Program</v>
          </cell>
          <cell r="H2153" t="str">
            <v>T&amp;D Engineering</v>
          </cell>
          <cell r="I2153" t="str">
            <v>T&amp;D</v>
          </cell>
          <cell r="J2153" t="str">
            <v>Performance &amp; Capacity</v>
          </cell>
          <cell r="K2153" t="str">
            <v>SRV_ED</v>
          </cell>
          <cell r="L2153" t="str">
            <v>JUR_WA</v>
          </cell>
          <cell r="M2153" t="str">
            <v>Elec Transmission 350-359</v>
          </cell>
          <cell r="N2153" t="str">
            <v>True</v>
          </cell>
          <cell r="O2153" t="str">
            <v>Active</v>
          </cell>
          <cell r="P2153" t="str">
            <v>ORG_M08</v>
          </cell>
        </row>
        <row r="2154">
          <cell r="A2154" t="str">
            <v>BI_SS204</v>
          </cell>
          <cell r="B2154" t="str">
            <v>SS204</v>
          </cell>
          <cell r="C2154" t="str">
            <v>BI_SS204 - Opportunity 115 kV Switching Station</v>
          </cell>
          <cell r="D2154" t="str">
            <v>ER_2552</v>
          </cell>
          <cell r="E2154" t="str">
            <v>2552</v>
          </cell>
          <cell r="F2154" t="str">
            <v>ER_2552 - Opportunity 115 kV Switching Station</v>
          </cell>
          <cell r="G2154" t="str">
            <v>Spokane Valley Transmission Reinforcement Project</v>
          </cell>
          <cell r="H2154" t="str">
            <v>T&amp;D Engineering</v>
          </cell>
          <cell r="I2154" t="str">
            <v>T&amp;D</v>
          </cell>
          <cell r="J2154" t="str">
            <v>Mandatory &amp; Compliance</v>
          </cell>
          <cell r="K2154" t="str">
            <v>SRV_ED</v>
          </cell>
          <cell r="L2154" t="str">
            <v>JUR_AN</v>
          </cell>
          <cell r="M2154" t="str">
            <v>Elec Transmission 350-359</v>
          </cell>
          <cell r="N2154" t="str">
            <v>True</v>
          </cell>
          <cell r="O2154" t="str">
            <v>Inactive</v>
          </cell>
          <cell r="P2154" t="str">
            <v>ORG_M08</v>
          </cell>
        </row>
        <row r="2155">
          <cell r="A2155" t="str">
            <v>BI_SS205</v>
          </cell>
          <cell r="B2155" t="str">
            <v>SS205</v>
          </cell>
          <cell r="C2155" t="str">
            <v>BI_SS205 - Beacon 230 Sub: Generation Dropping Ras</v>
          </cell>
          <cell r="D2155" t="str">
            <v>ER_2101</v>
          </cell>
          <cell r="E2155" t="str">
            <v>2101</v>
          </cell>
          <cell r="F2155" t="str">
            <v>ER_2101 - Noxon/Cabinet-Generation RAS</v>
          </cell>
          <cell r="G2155" t="str">
            <v>Regular Capital - Pre Business Case</v>
          </cell>
          <cell r="H2155" t="str">
            <v>No Subfunction</v>
          </cell>
          <cell r="I2155" t="str">
            <v>No Function</v>
          </cell>
          <cell r="J2155" t="str">
            <v>No Driver</v>
          </cell>
          <cell r="K2155" t="str">
            <v>SRV_ED</v>
          </cell>
          <cell r="L2155" t="str">
            <v>JUR_AN</v>
          </cell>
          <cell r="M2155" t="str">
            <v>Elec Transmission 350-359</v>
          </cell>
          <cell r="N2155" t="str">
            <v>True</v>
          </cell>
          <cell r="O2155" t="str">
            <v>Inactive</v>
          </cell>
          <cell r="P2155" t="str">
            <v>ORG_F08</v>
          </cell>
        </row>
        <row r="2156">
          <cell r="A2156" t="str">
            <v>BI_SS206</v>
          </cell>
          <cell r="B2156" t="str">
            <v>SS206</v>
          </cell>
          <cell r="C2156" t="str">
            <v>BI_SS206 - Northwest 115 kV - Rebuild Substation</v>
          </cell>
          <cell r="D2156" t="str">
            <v>ER_2204</v>
          </cell>
          <cell r="E2156" t="str">
            <v>2204</v>
          </cell>
          <cell r="F2156" t="str">
            <v>ER_2204 - Substation Rebuilds</v>
          </cell>
          <cell r="G2156" t="str">
            <v>Substation - Station Rebuilds Program</v>
          </cell>
          <cell r="H2156" t="str">
            <v>T&amp;D Engineering</v>
          </cell>
          <cell r="I2156" t="str">
            <v>T&amp;D</v>
          </cell>
          <cell r="J2156" t="str">
            <v>Asset Condition</v>
          </cell>
          <cell r="K2156" t="str">
            <v>SRV_ED</v>
          </cell>
          <cell r="L2156" t="str">
            <v>JUR_WA</v>
          </cell>
          <cell r="M2156" t="str">
            <v>Elec Distribution 360-373</v>
          </cell>
          <cell r="N2156" t="str">
            <v>True</v>
          </cell>
          <cell r="O2156" t="str">
            <v>Active</v>
          </cell>
          <cell r="P2156" t="str">
            <v>ORG_M08</v>
          </cell>
        </row>
        <row r="2157">
          <cell r="A2157" t="str">
            <v>BI_SS207</v>
          </cell>
          <cell r="B2157" t="str">
            <v>SS207</v>
          </cell>
          <cell r="C2157" t="str">
            <v>BI_SS207 - Chester 115 kV - Rebuild Substation</v>
          </cell>
          <cell r="D2157" t="str">
            <v>ER_2204</v>
          </cell>
          <cell r="E2157" t="str">
            <v>2204</v>
          </cell>
          <cell r="F2157" t="str">
            <v>ER_2204 - Substation Rebuilds</v>
          </cell>
          <cell r="G2157" t="str">
            <v>Substation - Station Rebuilds Program</v>
          </cell>
          <cell r="H2157" t="str">
            <v>T&amp;D Engineering</v>
          </cell>
          <cell r="I2157" t="str">
            <v>T&amp;D</v>
          </cell>
          <cell r="J2157" t="str">
            <v>Asset Condition</v>
          </cell>
          <cell r="K2157" t="str">
            <v>SRV_ED</v>
          </cell>
          <cell r="L2157" t="str">
            <v>JUR_WA</v>
          </cell>
          <cell r="M2157" t="str">
            <v>Elec Distribution 360-373</v>
          </cell>
          <cell r="N2157" t="str">
            <v>True</v>
          </cell>
          <cell r="O2157" t="str">
            <v>Active</v>
          </cell>
          <cell r="P2157" t="str">
            <v>ORG_M08</v>
          </cell>
        </row>
        <row r="2158">
          <cell r="A2158" t="str">
            <v>BI_SS208</v>
          </cell>
          <cell r="B2158" t="str">
            <v>SS208</v>
          </cell>
          <cell r="C2158" t="str">
            <v>BI_SS208 - Metro 115 kV - Rebuild Substation</v>
          </cell>
          <cell r="D2158" t="str">
            <v>ER_2204</v>
          </cell>
          <cell r="E2158" t="str">
            <v>2204</v>
          </cell>
          <cell r="F2158" t="str">
            <v>ER_2204 - Substation Rebuilds</v>
          </cell>
          <cell r="G2158" t="str">
            <v>Substation - Station Rebuilds Program</v>
          </cell>
          <cell r="H2158" t="str">
            <v>T&amp;D Engineering</v>
          </cell>
          <cell r="I2158" t="str">
            <v>T&amp;D</v>
          </cell>
          <cell r="J2158" t="str">
            <v>Asset Condition</v>
          </cell>
          <cell r="K2158" t="str">
            <v>SRV_ED</v>
          </cell>
          <cell r="L2158" t="str">
            <v>JUR_WA</v>
          </cell>
          <cell r="M2158" t="str">
            <v>Elec Distribution 360-373</v>
          </cell>
          <cell r="N2158" t="str">
            <v>True</v>
          </cell>
          <cell r="O2158" t="str">
            <v>Active</v>
          </cell>
          <cell r="P2158" t="str">
            <v>ORG_M08</v>
          </cell>
        </row>
        <row r="2159">
          <cell r="A2159" t="str">
            <v>BI_SS209</v>
          </cell>
          <cell r="B2159" t="str">
            <v>SS209</v>
          </cell>
          <cell r="C2159" t="str">
            <v>BI_SS209 - Rathdrum Breakers and Cap Banks</v>
          </cell>
          <cell r="D2159" t="str">
            <v>ER_2204</v>
          </cell>
          <cell r="E2159" t="str">
            <v>2204</v>
          </cell>
          <cell r="F2159" t="str">
            <v>ER_2204 - Substation Rebuilds</v>
          </cell>
          <cell r="G2159" t="str">
            <v>Substation - Station Rebuilds Program</v>
          </cell>
          <cell r="H2159" t="str">
            <v>T&amp;D Engineering</v>
          </cell>
          <cell r="I2159" t="str">
            <v>T&amp;D</v>
          </cell>
          <cell r="J2159" t="str">
            <v>Asset Condition</v>
          </cell>
          <cell r="K2159" t="str">
            <v>SRV_ED</v>
          </cell>
          <cell r="L2159" t="str">
            <v>JUR_AN</v>
          </cell>
          <cell r="M2159" t="str">
            <v>Elec Transmission 350-359</v>
          </cell>
          <cell r="N2159" t="str">
            <v>True</v>
          </cell>
          <cell r="O2159" t="str">
            <v>Active</v>
          </cell>
          <cell r="P2159" t="str">
            <v>ORG_M08</v>
          </cell>
        </row>
        <row r="2160">
          <cell r="A2160" t="str">
            <v>BI_SS210</v>
          </cell>
          <cell r="B2160" t="str">
            <v>SS210</v>
          </cell>
          <cell r="C2160" t="str">
            <v>BI_SS210 - Greenacres Sub - Add Capacity</v>
          </cell>
          <cell r="D2160" t="str">
            <v>ER_2274</v>
          </cell>
          <cell r="E2160" t="str">
            <v>2274</v>
          </cell>
          <cell r="F2160" t="str">
            <v>ER_2274 - New Substations</v>
          </cell>
          <cell r="G2160" t="str">
            <v>Substation - New Distribution Station Capacity Program</v>
          </cell>
          <cell r="H2160" t="str">
            <v>T&amp;D Engineering</v>
          </cell>
          <cell r="I2160" t="str">
            <v>T&amp;D</v>
          </cell>
          <cell r="J2160" t="str">
            <v>Performance &amp; Capacity</v>
          </cell>
          <cell r="K2160" t="str">
            <v>SRV_ED</v>
          </cell>
          <cell r="L2160" t="str">
            <v>JUR_WA</v>
          </cell>
          <cell r="M2160" t="str">
            <v>Elec Distribution 360-373</v>
          </cell>
          <cell r="N2160" t="str">
            <v>True</v>
          </cell>
          <cell r="O2160" t="str">
            <v>Active</v>
          </cell>
          <cell r="P2160" t="str">
            <v>ORG_M08</v>
          </cell>
        </row>
        <row r="2161">
          <cell r="A2161" t="str">
            <v>BI_SS211</v>
          </cell>
          <cell r="B2161" t="str">
            <v>SS211</v>
          </cell>
          <cell r="C2161" t="str">
            <v>BI_SS211 - Indian Trail Add Capacity</v>
          </cell>
          <cell r="D2161" t="str">
            <v>ER_2274</v>
          </cell>
          <cell r="E2161" t="str">
            <v>2274</v>
          </cell>
          <cell r="F2161" t="str">
            <v>ER_2274 - New Substations</v>
          </cell>
          <cell r="G2161" t="str">
            <v>Substation - New Distribution Station Capacity Program</v>
          </cell>
          <cell r="H2161" t="str">
            <v>T&amp;D Engineering</v>
          </cell>
          <cell r="I2161" t="str">
            <v>T&amp;D</v>
          </cell>
          <cell r="J2161" t="str">
            <v>Performance &amp; Capacity</v>
          </cell>
          <cell r="K2161" t="str">
            <v>SRV_ED</v>
          </cell>
          <cell r="L2161" t="str">
            <v>JUR_WA</v>
          </cell>
          <cell r="M2161" t="str">
            <v>Elec Distribution 360-373</v>
          </cell>
          <cell r="N2161" t="str">
            <v>True</v>
          </cell>
          <cell r="O2161" t="str">
            <v>Active</v>
          </cell>
          <cell r="P2161" t="str">
            <v>ORG_M08</v>
          </cell>
        </row>
        <row r="2162">
          <cell r="A2162" t="str">
            <v>BI_SS212</v>
          </cell>
          <cell r="B2162" t="str">
            <v>SS212</v>
          </cell>
          <cell r="C2162" t="str">
            <v>BI_SS212 - Bluebird Sub - New Construction</v>
          </cell>
          <cell r="D2162" t="str">
            <v>ER_2539</v>
          </cell>
          <cell r="E2162" t="str">
            <v>2539</v>
          </cell>
          <cell r="F2162" t="str">
            <v>ER_2539 - Garden Springs 230-115 kV Substation</v>
          </cell>
          <cell r="G2162" t="str">
            <v>West Plains New 230kV Substation</v>
          </cell>
          <cell r="H2162" t="str">
            <v>T&amp;D Engineering</v>
          </cell>
          <cell r="I2162" t="str">
            <v>T&amp;D</v>
          </cell>
          <cell r="J2162" t="str">
            <v>Mandatory &amp; Compliance</v>
          </cell>
          <cell r="K2162" t="str">
            <v>SRV_ED</v>
          </cell>
          <cell r="L2162" t="str">
            <v>JUR_AN</v>
          </cell>
          <cell r="M2162" t="str">
            <v>Elec Transmission 350-359</v>
          </cell>
          <cell r="N2162" t="str">
            <v>True</v>
          </cell>
          <cell r="O2162" t="str">
            <v>Active</v>
          </cell>
          <cell r="P2162" t="str">
            <v>ORG_M08</v>
          </cell>
        </row>
        <row r="2163">
          <cell r="A2163" t="str">
            <v>BI_SS213</v>
          </cell>
          <cell r="B2163" t="str">
            <v>SS213</v>
          </cell>
          <cell r="C2163" t="str">
            <v>BI_SS213 - Beacon Breakers and Cap Banks</v>
          </cell>
          <cell r="D2163" t="str">
            <v>ER_2204</v>
          </cell>
          <cell r="E2163" t="str">
            <v>2204</v>
          </cell>
          <cell r="F2163" t="str">
            <v>ER_2204 - Substation Rebuilds</v>
          </cell>
          <cell r="G2163" t="str">
            <v>Substation - Station Rebuilds Program</v>
          </cell>
          <cell r="H2163" t="str">
            <v>T&amp;D Engineering</v>
          </cell>
          <cell r="I2163" t="str">
            <v>T&amp;D</v>
          </cell>
          <cell r="J2163" t="str">
            <v>Asset Condition</v>
          </cell>
          <cell r="K2163" t="str">
            <v>SRV_ED</v>
          </cell>
          <cell r="L2163" t="str">
            <v>JUR_AN</v>
          </cell>
          <cell r="M2163" t="str">
            <v>Elec Transmission 350-359</v>
          </cell>
          <cell r="N2163" t="str">
            <v>True</v>
          </cell>
          <cell r="O2163" t="str">
            <v>Active</v>
          </cell>
          <cell r="P2163" t="str">
            <v>&lt;None&gt;</v>
          </cell>
        </row>
        <row r="2164">
          <cell r="A2164" t="str">
            <v>BI_SS231</v>
          </cell>
          <cell r="B2164" t="str">
            <v>SS231</v>
          </cell>
          <cell r="C2164" t="str">
            <v>BI_SS231 - Colbert - Add 15 Mvar Cap Bank</v>
          </cell>
          <cell r="D2164" t="str">
            <v>ER_2258</v>
          </cell>
          <cell r="E2164" t="str">
            <v>2258</v>
          </cell>
          <cell r="F2164" t="str">
            <v>ER_2258 - Mead Sub- Construct</v>
          </cell>
          <cell r="G2164" t="str">
            <v>Regular Capital - Pre Business Case</v>
          </cell>
          <cell r="H2164" t="str">
            <v>No Subfunction</v>
          </cell>
          <cell r="I2164" t="str">
            <v>No Function</v>
          </cell>
          <cell r="J2164" t="str">
            <v>No Driver</v>
          </cell>
          <cell r="K2164" t="str">
            <v>SRV_ED</v>
          </cell>
          <cell r="L2164" t="str">
            <v>JUR_WA</v>
          </cell>
          <cell r="M2164" t="str">
            <v>Elec Distribution 360-373</v>
          </cell>
          <cell r="N2164" t="str">
            <v>True</v>
          </cell>
          <cell r="O2164" t="str">
            <v>Inactive</v>
          </cell>
          <cell r="P2164" t="str">
            <v>ORG_F08</v>
          </cell>
        </row>
        <row r="2165">
          <cell r="A2165" t="str">
            <v>BI_SS301</v>
          </cell>
          <cell r="B2165" t="str">
            <v>SS301</v>
          </cell>
          <cell r="C2165" t="str">
            <v>BI_SS301 - South East 815 Sub - Add Fdr 12F5</v>
          </cell>
          <cell r="D2165" t="str">
            <v>ER_2212</v>
          </cell>
          <cell r="E2165" t="str">
            <v>2212</v>
          </cell>
          <cell r="F2165" t="str">
            <v>ER_2212 - Southeast-Upgrade Xfmr</v>
          </cell>
          <cell r="G2165" t="str">
            <v>Regular Capital - Pre Business Case</v>
          </cell>
          <cell r="H2165" t="str">
            <v>No Subfunction</v>
          </cell>
          <cell r="I2165" t="str">
            <v>No Function</v>
          </cell>
          <cell r="J2165" t="str">
            <v>No Driver</v>
          </cell>
          <cell r="K2165" t="str">
            <v>SRV_ED</v>
          </cell>
          <cell r="L2165" t="str">
            <v>JUR_WA</v>
          </cell>
          <cell r="M2165" t="str">
            <v>Elec Distribution 360-373</v>
          </cell>
          <cell r="N2165" t="str">
            <v>True</v>
          </cell>
          <cell r="O2165" t="str">
            <v>Inactive</v>
          </cell>
          <cell r="P2165" t="str">
            <v>ORG_F08</v>
          </cell>
        </row>
        <row r="2166">
          <cell r="A2166" t="str">
            <v>BI_SS302</v>
          </cell>
          <cell r="B2166" t="str">
            <v>SS302</v>
          </cell>
          <cell r="C2166" t="str">
            <v>BI_SS302 - Northeast 115 Sub - Split 13 kV Bus</v>
          </cell>
          <cell r="D2166" t="str">
            <v>ER_2296</v>
          </cell>
          <cell r="E2166" t="str">
            <v>2296</v>
          </cell>
          <cell r="F2166" t="str">
            <v>ER_2296 - NE Sub-Increase Capacity</v>
          </cell>
          <cell r="G2166" t="str">
            <v>Regular Capital - Pre Business Case</v>
          </cell>
          <cell r="H2166" t="str">
            <v>No Subfunction</v>
          </cell>
          <cell r="I2166" t="str">
            <v>No Function</v>
          </cell>
          <cell r="J2166" t="str">
            <v>No Driver</v>
          </cell>
          <cell r="K2166" t="str">
            <v>SRV_ED</v>
          </cell>
          <cell r="L2166" t="str">
            <v>JUR_WA</v>
          </cell>
          <cell r="M2166" t="str">
            <v>Elec Distribution 360-373</v>
          </cell>
          <cell r="N2166" t="str">
            <v>True</v>
          </cell>
          <cell r="O2166" t="str">
            <v>Inactive</v>
          </cell>
          <cell r="P2166" t="str">
            <v>ORG_M08</v>
          </cell>
        </row>
        <row r="2167">
          <cell r="A2167" t="str">
            <v>BI_SS303</v>
          </cell>
          <cell r="B2167" t="str">
            <v>SS303</v>
          </cell>
          <cell r="C2167" t="str">
            <v>BI_SS303 - Metro - Add Feeder 13631</v>
          </cell>
          <cell r="D2167" t="str">
            <v>ER_2303</v>
          </cell>
          <cell r="E2167" t="str">
            <v>2303</v>
          </cell>
          <cell r="F2167" t="str">
            <v>ER_2303 - Metro-Install Feeder</v>
          </cell>
          <cell r="G2167" t="str">
            <v>Regular Capital - Pre Business Case</v>
          </cell>
          <cell r="H2167" t="str">
            <v>No Subfunction</v>
          </cell>
          <cell r="I2167" t="str">
            <v>No Function</v>
          </cell>
          <cell r="J2167" t="str">
            <v>No Driver</v>
          </cell>
          <cell r="K2167" t="str">
            <v>SRV_ED</v>
          </cell>
          <cell r="L2167" t="str">
            <v>JUR_WA</v>
          </cell>
          <cell r="M2167" t="str">
            <v>Elec Distribution 360-373</v>
          </cell>
          <cell r="N2167" t="str">
            <v>True</v>
          </cell>
          <cell r="O2167" t="str">
            <v>Inactive</v>
          </cell>
          <cell r="P2167" t="str">
            <v>ORG_M08</v>
          </cell>
        </row>
        <row r="2168">
          <cell r="A2168" t="str">
            <v>BI_SS322</v>
          </cell>
          <cell r="B2168" t="str">
            <v>SS322</v>
          </cell>
          <cell r="C2168" t="str">
            <v>BI_SS322 - F &amp; Cedar 115 Sub-Install Adap Volt Cont on 3 Fdrs</v>
          </cell>
          <cell r="D2168" t="str">
            <v>ER_2231</v>
          </cell>
          <cell r="E2168" t="str">
            <v>2231</v>
          </cell>
          <cell r="F2168" t="str">
            <v>ER_2231 - Francis&amp;Cedar Sub-Install AVC</v>
          </cell>
          <cell r="G2168" t="str">
            <v>Regular Capital - Pre Business Case</v>
          </cell>
          <cell r="H2168" t="str">
            <v>No Subfunction</v>
          </cell>
          <cell r="I2168" t="str">
            <v>No Function</v>
          </cell>
          <cell r="J2168" t="str">
            <v>No Driver</v>
          </cell>
          <cell r="K2168" t="str">
            <v>SRV_ED</v>
          </cell>
          <cell r="L2168" t="str">
            <v>JUR_WA</v>
          </cell>
          <cell r="M2168" t="str">
            <v>Elec Distribution 360-373</v>
          </cell>
          <cell r="N2168" t="str">
            <v>True</v>
          </cell>
          <cell r="O2168" t="str">
            <v>Inactive</v>
          </cell>
          <cell r="P2168" t="str">
            <v>ORG_F08</v>
          </cell>
        </row>
        <row r="2169">
          <cell r="A2169" t="str">
            <v>BI_SS377</v>
          </cell>
          <cell r="B2169" t="str">
            <v>SS377</v>
          </cell>
          <cell r="C2169" t="str">
            <v>BI_SS377 - Lincoln Hts 13 Substation: Retire &amp; Salvage</v>
          </cell>
          <cell r="D2169" t="str">
            <v>ER_2257</v>
          </cell>
          <cell r="E2169" t="str">
            <v>2257</v>
          </cell>
          <cell r="F2169" t="str">
            <v>ER_2257 - Lincoln Hts-Retire&amp;Salvage</v>
          </cell>
          <cell r="G2169" t="str">
            <v>Regular Capital - Pre Business Case</v>
          </cell>
          <cell r="H2169" t="str">
            <v>No Subfunction</v>
          </cell>
          <cell r="I2169" t="str">
            <v>No Function</v>
          </cell>
          <cell r="J2169" t="str">
            <v>No Driver</v>
          </cell>
          <cell r="K2169" t="str">
            <v>SRV_ED</v>
          </cell>
          <cell r="L2169" t="str">
            <v>JUR_WA</v>
          </cell>
          <cell r="M2169" t="str">
            <v>Elec Distribution 360-373</v>
          </cell>
          <cell r="N2169" t="str">
            <v>True</v>
          </cell>
          <cell r="O2169" t="str">
            <v>Inactive</v>
          </cell>
          <cell r="P2169" t="str">
            <v>ORG_F08</v>
          </cell>
        </row>
        <row r="2170">
          <cell r="A2170" t="str">
            <v>BI_SS379</v>
          </cell>
          <cell r="B2170" t="str">
            <v>SS379</v>
          </cell>
          <cell r="C2170" t="str">
            <v>BI_SS379 - Mead 115 Sub: Property</v>
          </cell>
          <cell r="D2170" t="str">
            <v>ER_2258</v>
          </cell>
          <cell r="E2170" t="str">
            <v>2258</v>
          </cell>
          <cell r="F2170" t="str">
            <v>ER_2258 - Mead Sub- Construct</v>
          </cell>
          <cell r="G2170" t="str">
            <v>Regular Capital - Pre Business Case</v>
          </cell>
          <cell r="H2170" t="str">
            <v>No Subfunction</v>
          </cell>
          <cell r="I2170" t="str">
            <v>No Function</v>
          </cell>
          <cell r="J2170" t="str">
            <v>No Driver</v>
          </cell>
          <cell r="K2170" t="str">
            <v>SRV_ED</v>
          </cell>
          <cell r="L2170" t="str">
            <v>JUR_WA</v>
          </cell>
          <cell r="M2170" t="str">
            <v>Elec Distribution 360-373</v>
          </cell>
          <cell r="N2170" t="str">
            <v>True</v>
          </cell>
          <cell r="O2170" t="str">
            <v>Inactive</v>
          </cell>
          <cell r="P2170" t="str">
            <v>ORG_M08</v>
          </cell>
        </row>
        <row r="2171">
          <cell r="A2171" t="str">
            <v>BI_SS401</v>
          </cell>
          <cell r="B2171" t="str">
            <v>SS401</v>
          </cell>
          <cell r="C2171" t="str">
            <v>BI_SS401 - Fourth and Herald 115 - R&amp;S</v>
          </cell>
          <cell r="D2171" t="str">
            <v>ER_2243</v>
          </cell>
          <cell r="E2171" t="str">
            <v>2243</v>
          </cell>
          <cell r="F2171" t="str">
            <v>ER_2243 - Fourth &amp; Herald 11</v>
          </cell>
          <cell r="G2171" t="str">
            <v>Regular Capital - Pre Business Case</v>
          </cell>
          <cell r="H2171" t="str">
            <v>No Subfunction</v>
          </cell>
          <cell r="I2171" t="str">
            <v>No Function</v>
          </cell>
          <cell r="J2171" t="str">
            <v>No Driver</v>
          </cell>
          <cell r="K2171" t="str">
            <v>SRV_ED</v>
          </cell>
          <cell r="L2171" t="str">
            <v>JUR_WA</v>
          </cell>
          <cell r="M2171" t="str">
            <v>Elec Distribution 360-373</v>
          </cell>
          <cell r="N2171" t="str">
            <v>False</v>
          </cell>
          <cell r="O2171" t="str">
            <v>Inactive</v>
          </cell>
          <cell r="P2171" t="str">
            <v>ORG_M08</v>
          </cell>
        </row>
        <row r="2172">
          <cell r="A2172" t="str">
            <v>BI_SS403</v>
          </cell>
          <cell r="B2172" t="str">
            <v>SS403</v>
          </cell>
          <cell r="C2172" t="str">
            <v>BI_SS403 - Beacon 230 - Upgrade Bell 4 Relays</v>
          </cell>
          <cell r="D2172" t="str">
            <v>ER_2104</v>
          </cell>
          <cell r="E2172" t="str">
            <v>2104</v>
          </cell>
          <cell r="F2172" t="str">
            <v>ER_2104 - Beacon-Bell #4 230kV Reconductor</v>
          </cell>
          <cell r="G2172" t="str">
            <v>Regular Capital - Pre Business Case</v>
          </cell>
          <cell r="H2172" t="str">
            <v>No Subfunction</v>
          </cell>
          <cell r="I2172" t="str">
            <v>No Function</v>
          </cell>
          <cell r="J2172" t="str">
            <v>No Driver</v>
          </cell>
          <cell r="K2172" t="str">
            <v>SRV_ED</v>
          </cell>
          <cell r="L2172" t="str">
            <v>JUR_WA</v>
          </cell>
          <cell r="M2172" t="str">
            <v>Elec Transmission 350-359</v>
          </cell>
          <cell r="N2172" t="str">
            <v>True</v>
          </cell>
          <cell r="O2172" t="str">
            <v>Inactive</v>
          </cell>
          <cell r="P2172" t="str">
            <v>ORG_F08</v>
          </cell>
        </row>
        <row r="2173">
          <cell r="A2173" t="str">
            <v>BI_SS404</v>
          </cell>
          <cell r="B2173" t="str">
            <v>SS404</v>
          </cell>
          <cell r="C2173" t="str">
            <v>BI_SS404 - Sunset 115 - Upgrade 12F4 and 6 to 500A</v>
          </cell>
          <cell r="D2173" t="str">
            <v>ER_2285</v>
          </cell>
          <cell r="E2173" t="str">
            <v>2285</v>
          </cell>
          <cell r="F2173" t="str">
            <v>ER_2285 - Sunset Sub - Rebuild</v>
          </cell>
          <cell r="G2173" t="str">
            <v>Substation - Station Rebuilds Program</v>
          </cell>
          <cell r="H2173" t="str">
            <v>T&amp;D Engineering</v>
          </cell>
          <cell r="I2173" t="str">
            <v>T&amp;D</v>
          </cell>
          <cell r="J2173" t="str">
            <v>Asset Condition</v>
          </cell>
          <cell r="K2173" t="str">
            <v>SRV_ED</v>
          </cell>
          <cell r="L2173" t="str">
            <v>JUR_WA</v>
          </cell>
          <cell r="M2173" t="str">
            <v>Elec Distribution 360-373</v>
          </cell>
          <cell r="N2173" t="str">
            <v>True</v>
          </cell>
          <cell r="O2173" t="str">
            <v>Inactive</v>
          </cell>
          <cell r="P2173" t="str">
            <v>ORG_F08</v>
          </cell>
        </row>
        <row r="2174">
          <cell r="A2174" t="str">
            <v>BI_SS405</v>
          </cell>
          <cell r="B2174" t="str">
            <v>SS405</v>
          </cell>
          <cell r="C2174" t="str">
            <v>BI_SS405 - Deer Park 115 kV Substation - Minor Rebuild</v>
          </cell>
          <cell r="D2174" t="str">
            <v>ER_2204</v>
          </cell>
          <cell r="E2174" t="str">
            <v>2204</v>
          </cell>
          <cell r="F2174" t="str">
            <v>ER_2204 - Substation Rebuilds</v>
          </cell>
          <cell r="G2174" t="str">
            <v>Substation - Station Rebuilds Program</v>
          </cell>
          <cell r="H2174" t="str">
            <v>T&amp;D Engineering</v>
          </cell>
          <cell r="I2174" t="str">
            <v>T&amp;D</v>
          </cell>
          <cell r="J2174" t="str">
            <v>Asset Condition</v>
          </cell>
          <cell r="K2174" t="str">
            <v>SRV_ED</v>
          </cell>
          <cell r="L2174" t="str">
            <v>JUR_WA</v>
          </cell>
          <cell r="M2174" t="str">
            <v>Elec Distribution 360-373</v>
          </cell>
          <cell r="N2174" t="str">
            <v>True</v>
          </cell>
          <cell r="O2174" t="str">
            <v>Inactive</v>
          </cell>
          <cell r="P2174" t="str">
            <v>ORG_M08</v>
          </cell>
        </row>
        <row r="2175">
          <cell r="A2175" t="str">
            <v>BI_SS406</v>
          </cell>
          <cell r="B2175" t="str">
            <v>SS406</v>
          </cell>
          <cell r="C2175" t="str">
            <v>BI_SS406 - Beacon 12F1 - Replace Breaker - Grid Mod</v>
          </cell>
          <cell r="D2175" t="str">
            <v>ER_2599</v>
          </cell>
          <cell r="E2175" t="str">
            <v>2599</v>
          </cell>
          <cell r="F2175" t="str">
            <v>ER_2599 - Grid Mod Automation</v>
          </cell>
          <cell r="G2175" t="str">
            <v>Distribution Grid Modernization</v>
          </cell>
          <cell r="H2175" t="str">
            <v>T&amp;D Operations</v>
          </cell>
          <cell r="I2175" t="str">
            <v>T&amp;D</v>
          </cell>
          <cell r="J2175" t="str">
            <v>Asset Condition</v>
          </cell>
          <cell r="K2175" t="str">
            <v>SRV_ED</v>
          </cell>
          <cell r="L2175" t="str">
            <v>JUR_WA</v>
          </cell>
          <cell r="M2175" t="str">
            <v>Elec Distribution 360-373</v>
          </cell>
          <cell r="N2175" t="str">
            <v>True</v>
          </cell>
          <cell r="O2175" t="str">
            <v>Inactive</v>
          </cell>
          <cell r="P2175" t="str">
            <v>ORG_M08</v>
          </cell>
        </row>
        <row r="2176">
          <cell r="A2176" t="str">
            <v>BI_SS434</v>
          </cell>
          <cell r="B2176" t="str">
            <v>SS434</v>
          </cell>
          <cell r="C2176" t="str">
            <v>BI_SS434 - Post St 115 Sub-Install Reactors on 13T03</v>
          </cell>
          <cell r="D2176" t="str">
            <v>ER_2251</v>
          </cell>
          <cell r="E2176" t="str">
            <v>2251</v>
          </cell>
          <cell r="F2176" t="str">
            <v>ER_2251 - Post St-Improvement/Upgrades</v>
          </cell>
          <cell r="G2176" t="str">
            <v>Downtown Network - Performance &amp; Capacity</v>
          </cell>
          <cell r="H2176" t="str">
            <v>Downtown Network</v>
          </cell>
          <cell r="I2176" t="str">
            <v>T&amp;D</v>
          </cell>
          <cell r="J2176" t="str">
            <v>Performance &amp; Capacity</v>
          </cell>
          <cell r="K2176" t="str">
            <v>SRV_ED</v>
          </cell>
          <cell r="L2176" t="str">
            <v>JUR_WA</v>
          </cell>
          <cell r="M2176" t="str">
            <v>Elec Distribution 360-373</v>
          </cell>
          <cell r="N2176" t="str">
            <v>True</v>
          </cell>
          <cell r="O2176" t="str">
            <v>Inactive</v>
          </cell>
          <cell r="P2176" t="str">
            <v>ORG_F08</v>
          </cell>
        </row>
        <row r="2177">
          <cell r="A2177" t="str">
            <v>BI_SS435</v>
          </cell>
          <cell r="B2177" t="str">
            <v>SS435</v>
          </cell>
          <cell r="C2177" t="str">
            <v>BI_SS435 - Post St 115 Sub-Repl 13Kv Swgr&amp;Upgrd Ring Bus Conf</v>
          </cell>
          <cell r="D2177" t="str">
            <v>ER_2251</v>
          </cell>
          <cell r="E2177" t="str">
            <v>2251</v>
          </cell>
          <cell r="F2177" t="str">
            <v>ER_2251 - Post St-Improvement/Upgrades</v>
          </cell>
          <cell r="G2177" t="str">
            <v>Downtown Network - Performance &amp; Capacity</v>
          </cell>
          <cell r="H2177" t="str">
            <v>Downtown Network</v>
          </cell>
          <cell r="I2177" t="str">
            <v>T&amp;D</v>
          </cell>
          <cell r="J2177" t="str">
            <v>Performance &amp; Capacity</v>
          </cell>
          <cell r="K2177" t="str">
            <v>SRV_ED</v>
          </cell>
          <cell r="L2177" t="str">
            <v>JUR_WA</v>
          </cell>
          <cell r="M2177" t="str">
            <v>Elec Distribution 360-373</v>
          </cell>
          <cell r="N2177" t="str">
            <v>True</v>
          </cell>
          <cell r="O2177" t="str">
            <v>Inactive</v>
          </cell>
          <cell r="P2177" t="str">
            <v>ORG_F08</v>
          </cell>
        </row>
        <row r="2178">
          <cell r="A2178" t="str">
            <v>BI_SS500</v>
          </cell>
          <cell r="B2178" t="str">
            <v>SS500</v>
          </cell>
          <cell r="C2178" t="str">
            <v>BI_SS500 - Metro 115 - inst fdr 13639 pos</v>
          </cell>
          <cell r="D2178" t="str">
            <v>ER_2303</v>
          </cell>
          <cell r="E2178" t="str">
            <v>2303</v>
          </cell>
          <cell r="F2178" t="str">
            <v>ER_2303 - Metro-Install Feeder</v>
          </cell>
          <cell r="G2178" t="str">
            <v>Regular Capital - Pre Business Case</v>
          </cell>
          <cell r="H2178" t="str">
            <v>No Subfunction</v>
          </cell>
          <cell r="I2178" t="str">
            <v>No Function</v>
          </cell>
          <cell r="J2178" t="str">
            <v>No Driver</v>
          </cell>
          <cell r="K2178" t="str">
            <v>SRV_ED</v>
          </cell>
          <cell r="L2178" t="str">
            <v>JUR_WA</v>
          </cell>
          <cell r="M2178" t="str">
            <v>Elec Distribution 360-373</v>
          </cell>
          <cell r="N2178" t="str">
            <v>True</v>
          </cell>
          <cell r="O2178" t="str">
            <v>Inactive</v>
          </cell>
          <cell r="P2178" t="str">
            <v>ORG_F08</v>
          </cell>
        </row>
        <row r="2179">
          <cell r="A2179" t="str">
            <v>BI_SS501</v>
          </cell>
          <cell r="B2179" t="str">
            <v>SS501</v>
          </cell>
          <cell r="C2179" t="str">
            <v>BI_SS501 - Otis 115 - r&amp;s</v>
          </cell>
          <cell r="D2179" t="str">
            <v>ER_2106</v>
          </cell>
          <cell r="E2179" t="str">
            <v>2106</v>
          </cell>
          <cell r="F2179" t="str">
            <v>ER_2106 - Boulder -Construction</v>
          </cell>
          <cell r="G2179" t="str">
            <v>Regular Capital - Pre Business Case</v>
          </cell>
          <cell r="H2179" t="str">
            <v>No Subfunction</v>
          </cell>
          <cell r="I2179" t="str">
            <v>No Function</v>
          </cell>
          <cell r="J2179" t="str">
            <v>No Driver</v>
          </cell>
          <cell r="K2179" t="str">
            <v>SRV_ED</v>
          </cell>
          <cell r="L2179" t="str">
            <v>JUR_WA</v>
          </cell>
          <cell r="M2179" t="str">
            <v>Elec Transmission 350-359</v>
          </cell>
          <cell r="N2179" t="str">
            <v>True</v>
          </cell>
          <cell r="O2179" t="str">
            <v>Inactive</v>
          </cell>
          <cell r="P2179" t="str">
            <v>ORG_F08</v>
          </cell>
        </row>
        <row r="2180">
          <cell r="A2180" t="str">
            <v>BI_SS503</v>
          </cell>
          <cell r="B2180" t="str">
            <v>SS503</v>
          </cell>
          <cell r="C2180" t="str">
            <v>BI_SS503 -  Hallett &amp; White 115 Sub- Upgrd Xfmr&amp;add Fdr 12F2</v>
          </cell>
          <cell r="D2180" t="str">
            <v>ER_2316</v>
          </cell>
          <cell r="E2180" t="str">
            <v>2316</v>
          </cell>
          <cell r="F2180" t="str">
            <v>ER_2316 - Hallett &amp; White 115 Sub-Increase Capacity</v>
          </cell>
          <cell r="G2180" t="str">
            <v>Regular Capital - Pre Business Case</v>
          </cell>
          <cell r="H2180" t="str">
            <v>No Subfunction</v>
          </cell>
          <cell r="I2180" t="str">
            <v>No Function</v>
          </cell>
          <cell r="J2180" t="str">
            <v>No Driver</v>
          </cell>
          <cell r="K2180" t="str">
            <v>SRV_ED</v>
          </cell>
          <cell r="L2180" t="str">
            <v>JUR_WA</v>
          </cell>
          <cell r="M2180" t="str">
            <v>Elec Distribution 360-373</v>
          </cell>
          <cell r="N2180" t="str">
            <v>True</v>
          </cell>
          <cell r="O2180" t="str">
            <v>Inactive</v>
          </cell>
          <cell r="P2180" t="str">
            <v>ORG_F08</v>
          </cell>
        </row>
        <row r="2181">
          <cell r="A2181" t="str">
            <v>BI_SS504</v>
          </cell>
          <cell r="B2181" t="str">
            <v>SS504</v>
          </cell>
          <cell r="C2181" t="str">
            <v>BI_SS504 - Lyons &amp; Standard 115 Sub-Add 12F6 Fdr</v>
          </cell>
          <cell r="D2181" t="str">
            <v>ER_2204</v>
          </cell>
          <cell r="E2181" t="str">
            <v>2204</v>
          </cell>
          <cell r="F2181" t="str">
            <v>ER_2204 - Substation Rebuilds</v>
          </cell>
          <cell r="G2181" t="str">
            <v>Substation - Station Rebuilds Program</v>
          </cell>
          <cell r="H2181" t="str">
            <v>T&amp;D Engineering</v>
          </cell>
          <cell r="I2181" t="str">
            <v>T&amp;D</v>
          </cell>
          <cell r="J2181" t="str">
            <v>Asset Condition</v>
          </cell>
          <cell r="K2181" t="str">
            <v>SRV_ED</v>
          </cell>
          <cell r="L2181" t="str">
            <v>JUR_WA</v>
          </cell>
          <cell r="M2181" t="str">
            <v>Elec Distribution 360-373</v>
          </cell>
          <cell r="N2181" t="str">
            <v>True</v>
          </cell>
          <cell r="O2181" t="str">
            <v>Inactive</v>
          </cell>
          <cell r="P2181" t="str">
            <v>ORG_M08</v>
          </cell>
        </row>
        <row r="2182">
          <cell r="A2182" t="str">
            <v>BI_SS505</v>
          </cell>
          <cell r="B2182" t="str">
            <v>SS505</v>
          </cell>
          <cell r="C2182" t="str">
            <v>BI_SS505 - Barker Road Sub - Install XFMR #2</v>
          </cell>
          <cell r="D2182" t="str">
            <v>ER_2320</v>
          </cell>
          <cell r="E2182" t="str">
            <v>2320</v>
          </cell>
          <cell r="F2182" t="str">
            <v>ER_2320 - Barker Road Sub - Install XFMR #2</v>
          </cell>
          <cell r="G2182" t="str">
            <v>Regular Capital - Pre Business Case</v>
          </cell>
          <cell r="H2182" t="str">
            <v>No Subfunction</v>
          </cell>
          <cell r="I2182" t="str">
            <v>No Function</v>
          </cell>
          <cell r="J2182" t="str">
            <v>No Driver</v>
          </cell>
          <cell r="K2182" t="str">
            <v>SRV_ED</v>
          </cell>
          <cell r="L2182" t="str">
            <v>JUR_WA</v>
          </cell>
          <cell r="M2182" t="str">
            <v>Elec Distribution 360-373</v>
          </cell>
          <cell r="N2182" t="str">
            <v>True</v>
          </cell>
          <cell r="O2182" t="str">
            <v>Inactive</v>
          </cell>
          <cell r="P2182" t="str">
            <v>ORG_F08</v>
          </cell>
        </row>
        <row r="2183">
          <cell r="A2183" t="str">
            <v>BI_SS506</v>
          </cell>
          <cell r="B2183" t="str">
            <v>SS506</v>
          </cell>
          <cell r="C2183" t="str">
            <v>BI_SS506 - Downtown East Sub - Property</v>
          </cell>
          <cell r="D2183" t="str">
            <v>ER_2321</v>
          </cell>
          <cell r="E2183" t="str">
            <v>2321</v>
          </cell>
          <cell r="F2183" t="str">
            <v>ER_2321 - Downtown East - New 115 kV Sub</v>
          </cell>
          <cell r="G2183" t="str">
            <v>Regular Capital - Pre Business Case</v>
          </cell>
          <cell r="H2183" t="str">
            <v>No Subfunction</v>
          </cell>
          <cell r="I2183" t="str">
            <v>No Function</v>
          </cell>
          <cell r="J2183" t="str">
            <v>No Driver</v>
          </cell>
          <cell r="K2183" t="str">
            <v>SRV_ED</v>
          </cell>
          <cell r="L2183" t="str">
            <v>JUR_WA</v>
          </cell>
          <cell r="M2183" t="str">
            <v>Elec Distribution 360-373</v>
          </cell>
          <cell r="N2183" t="str">
            <v>True</v>
          </cell>
          <cell r="O2183" t="str">
            <v>Inactive</v>
          </cell>
          <cell r="P2183" t="str">
            <v>ORG_M08</v>
          </cell>
        </row>
        <row r="2184">
          <cell r="A2184" t="str">
            <v>BI_SS507</v>
          </cell>
          <cell r="B2184" t="str">
            <v>SS507</v>
          </cell>
          <cell r="C2184" t="str">
            <v>BI_SS507 - Downtown West Sub - Property</v>
          </cell>
          <cell r="D2184" t="str">
            <v>ER_2322</v>
          </cell>
          <cell r="E2184" t="str">
            <v>2322</v>
          </cell>
          <cell r="F2184" t="str">
            <v>ER_2322 - Downtown West Sub - Property</v>
          </cell>
          <cell r="G2184" t="str">
            <v>Substation - New Distribution Station Capacity Program</v>
          </cell>
          <cell r="H2184" t="str">
            <v>T&amp;D Engineering</v>
          </cell>
          <cell r="I2184" t="str">
            <v>T&amp;D</v>
          </cell>
          <cell r="J2184" t="str">
            <v>Performance &amp; Capacity</v>
          </cell>
          <cell r="K2184" t="str">
            <v>SRV_ED</v>
          </cell>
          <cell r="L2184" t="str">
            <v>JUR_WA</v>
          </cell>
          <cell r="M2184" t="str">
            <v>Elec Distribution 360-373</v>
          </cell>
          <cell r="N2184" t="str">
            <v>True</v>
          </cell>
          <cell r="O2184" t="str">
            <v>Inactive</v>
          </cell>
          <cell r="P2184" t="str">
            <v>ORG_M08</v>
          </cell>
        </row>
        <row r="2185">
          <cell r="A2185" t="str">
            <v>BI_SS508</v>
          </cell>
          <cell r="B2185" t="str">
            <v>SS508</v>
          </cell>
          <cell r="C2185" t="str">
            <v>BI_SS508 - Third &amp; Hatch 115 Sub-Purch Add Property</v>
          </cell>
          <cell r="D2185" t="str">
            <v>ER_2327</v>
          </cell>
          <cell r="E2185" t="str">
            <v>2327</v>
          </cell>
          <cell r="F2185" t="str">
            <v>ER_2327 - Third &amp; Hatch 115 Sub-Purch Add'l Property</v>
          </cell>
          <cell r="G2185" t="str">
            <v>Regular Capital - Pre Business Case</v>
          </cell>
          <cell r="H2185" t="str">
            <v>No Subfunction</v>
          </cell>
          <cell r="I2185" t="str">
            <v>No Function</v>
          </cell>
          <cell r="J2185" t="str">
            <v>No Driver</v>
          </cell>
          <cell r="K2185" t="str">
            <v>SRV_ED</v>
          </cell>
          <cell r="L2185" t="str">
            <v>JUR_WA</v>
          </cell>
          <cell r="M2185" t="str">
            <v>Elec Distribution 360-373</v>
          </cell>
          <cell r="N2185" t="str">
            <v>False</v>
          </cell>
          <cell r="O2185" t="str">
            <v>Inactive</v>
          </cell>
          <cell r="P2185" t="str">
            <v>ORG_M08</v>
          </cell>
        </row>
        <row r="2186">
          <cell r="A2186" t="str">
            <v>BI_SS509</v>
          </cell>
          <cell r="B2186" t="str">
            <v>SS509</v>
          </cell>
          <cell r="C2186" t="str">
            <v>BI_SS509 - Beacon - Line Terminal</v>
          </cell>
          <cell r="D2186" t="str">
            <v>ER_2108</v>
          </cell>
          <cell r="E2186" t="str">
            <v>2108</v>
          </cell>
          <cell r="F2186" t="str">
            <v>ER_2108 - Beacon-Bell #5 Reconductor</v>
          </cell>
          <cell r="G2186" t="str">
            <v>Regular Capital - Pre Business Case</v>
          </cell>
          <cell r="H2186" t="str">
            <v>No Subfunction</v>
          </cell>
          <cell r="I2186" t="str">
            <v>No Function</v>
          </cell>
          <cell r="J2186" t="str">
            <v>No Driver</v>
          </cell>
          <cell r="K2186" t="str">
            <v>SRV_ED</v>
          </cell>
          <cell r="L2186" t="str">
            <v>JUR_WA</v>
          </cell>
          <cell r="M2186" t="str">
            <v>Elec Transmission 350-359</v>
          </cell>
          <cell r="N2186" t="str">
            <v>True</v>
          </cell>
          <cell r="O2186" t="str">
            <v>Inactive</v>
          </cell>
          <cell r="P2186" t="str">
            <v>ORG_F08</v>
          </cell>
        </row>
        <row r="2187">
          <cell r="A2187" t="str">
            <v>BI_SS510</v>
          </cell>
          <cell r="B2187" t="str">
            <v>SS510</v>
          </cell>
          <cell r="C2187" t="str">
            <v>BI_SS510 - Bell - Line Terminal (BPA)</v>
          </cell>
          <cell r="D2187" t="str">
            <v>ER_2108</v>
          </cell>
          <cell r="E2187" t="str">
            <v>2108</v>
          </cell>
          <cell r="F2187" t="str">
            <v>ER_2108 - Beacon-Bell #5 Reconductor</v>
          </cell>
          <cell r="G2187" t="str">
            <v>Regular Capital - Pre Business Case</v>
          </cell>
          <cell r="H2187" t="str">
            <v>No Subfunction</v>
          </cell>
          <cell r="I2187" t="str">
            <v>No Function</v>
          </cell>
          <cell r="J2187" t="str">
            <v>No Driver</v>
          </cell>
          <cell r="K2187" t="str">
            <v>SRV_ED</v>
          </cell>
          <cell r="L2187" t="str">
            <v>JUR_WA</v>
          </cell>
          <cell r="M2187" t="str">
            <v>Elec Transmission 350-359</v>
          </cell>
          <cell r="N2187" t="str">
            <v>True</v>
          </cell>
          <cell r="O2187" t="str">
            <v>Inactive</v>
          </cell>
          <cell r="P2187" t="str">
            <v>ORG_F08</v>
          </cell>
        </row>
        <row r="2188">
          <cell r="A2188" t="str">
            <v>BI_SS511</v>
          </cell>
          <cell r="B2188" t="str">
            <v>SS511</v>
          </cell>
          <cell r="C2188" t="str">
            <v>BI_SS511 - Deer Park 115 Sub - Purchase from BPA</v>
          </cell>
          <cell r="D2188" t="str">
            <v>ER_2331</v>
          </cell>
          <cell r="E2188" t="str">
            <v>2331</v>
          </cell>
          <cell r="F2188" t="str">
            <v>ER_2331 - Deer Park 115 Sub - Purchase from BPA</v>
          </cell>
          <cell r="G2188" t="str">
            <v>Regular Capital - Pre Business Case</v>
          </cell>
          <cell r="H2188" t="str">
            <v>No Subfunction</v>
          </cell>
          <cell r="I2188" t="str">
            <v>No Function</v>
          </cell>
          <cell r="J2188" t="str">
            <v>No Driver</v>
          </cell>
          <cell r="K2188" t="str">
            <v>SRV_ED</v>
          </cell>
          <cell r="L2188" t="str">
            <v>JUR_WA</v>
          </cell>
          <cell r="M2188" t="str">
            <v>Elec Distribution 360-373</v>
          </cell>
          <cell r="N2188" t="str">
            <v>False</v>
          </cell>
          <cell r="O2188" t="str">
            <v>Inactive</v>
          </cell>
          <cell r="P2188" t="str">
            <v>ORG_M08</v>
          </cell>
        </row>
        <row r="2189">
          <cell r="A2189" t="str">
            <v>BI_SS512</v>
          </cell>
          <cell r="B2189" t="str">
            <v>SS512</v>
          </cell>
          <cell r="C2189" t="str">
            <v>BI_SS512 - Airway Heights - Add 12F3</v>
          </cell>
          <cell r="D2189" t="str">
            <v>ER_2335</v>
          </cell>
          <cell r="E2189" t="str">
            <v>2335</v>
          </cell>
          <cell r="F2189" t="str">
            <v>ER_2335 - Airway Heights - Add 12F3</v>
          </cell>
          <cell r="G2189" t="str">
            <v>Regular Capital - Pre Business Case</v>
          </cell>
          <cell r="H2189" t="str">
            <v>No Subfunction</v>
          </cell>
          <cell r="I2189" t="str">
            <v>No Function</v>
          </cell>
          <cell r="J2189" t="str">
            <v>No Driver</v>
          </cell>
          <cell r="K2189" t="str">
            <v>SRV_ED</v>
          </cell>
          <cell r="L2189" t="str">
            <v>JUR_WA</v>
          </cell>
          <cell r="M2189" t="str">
            <v>Elec Distribution 360-373</v>
          </cell>
          <cell r="N2189" t="str">
            <v>True</v>
          </cell>
          <cell r="O2189" t="str">
            <v>Inactive</v>
          </cell>
          <cell r="P2189" t="str">
            <v>ORG_F08</v>
          </cell>
        </row>
        <row r="2190">
          <cell r="A2190" t="str">
            <v>BI_SS513</v>
          </cell>
          <cell r="B2190" t="str">
            <v>SS513</v>
          </cell>
          <cell r="C2190" t="str">
            <v>BI_SS513 - Milan 115 - Add second Xfmr and 12F2</v>
          </cell>
          <cell r="D2190" t="str">
            <v>ER_2337</v>
          </cell>
          <cell r="E2190" t="str">
            <v>2337</v>
          </cell>
          <cell r="F2190" t="str">
            <v>ER_2337 - Milan 115 - Add Second Xfmr and 12F2</v>
          </cell>
          <cell r="G2190" t="str">
            <v>Regular Capital - Pre Business Case</v>
          </cell>
          <cell r="H2190" t="str">
            <v>No Subfunction</v>
          </cell>
          <cell r="I2190" t="str">
            <v>No Function</v>
          </cell>
          <cell r="J2190" t="str">
            <v>No Driver</v>
          </cell>
          <cell r="K2190" t="str">
            <v>SRV_ED</v>
          </cell>
          <cell r="L2190" t="str">
            <v>JUR_WA</v>
          </cell>
          <cell r="M2190" t="str">
            <v>Elec Distribution 360-373</v>
          </cell>
          <cell r="N2190" t="str">
            <v>True</v>
          </cell>
          <cell r="O2190" t="str">
            <v>Inactive</v>
          </cell>
          <cell r="P2190" t="str">
            <v>ORG_F08</v>
          </cell>
        </row>
        <row r="2191">
          <cell r="A2191" t="str">
            <v>BI_SS514</v>
          </cell>
          <cell r="B2191" t="str">
            <v>SS514</v>
          </cell>
          <cell r="C2191" t="str">
            <v>BI_SS514 - 9th &amp; Central - Substation Rebuild</v>
          </cell>
          <cell r="D2191" t="str">
            <v>ER_2204</v>
          </cell>
          <cell r="E2191" t="str">
            <v>2204</v>
          </cell>
          <cell r="F2191" t="str">
            <v>ER_2204 - Substation Rebuilds</v>
          </cell>
          <cell r="G2191" t="str">
            <v>Substation - Station Rebuilds Program</v>
          </cell>
          <cell r="H2191" t="str">
            <v>T&amp;D Engineering</v>
          </cell>
          <cell r="I2191" t="str">
            <v>T&amp;D</v>
          </cell>
          <cell r="J2191" t="str">
            <v>Asset Condition</v>
          </cell>
          <cell r="K2191" t="str">
            <v>SRV_ED</v>
          </cell>
          <cell r="L2191" t="str">
            <v>JUR_WA</v>
          </cell>
          <cell r="M2191" t="str">
            <v>Elec Distribution 360-373</v>
          </cell>
          <cell r="N2191" t="str">
            <v>True</v>
          </cell>
          <cell r="O2191" t="str">
            <v>Active</v>
          </cell>
          <cell r="P2191" t="str">
            <v>ORG_M08</v>
          </cell>
        </row>
        <row r="2192">
          <cell r="A2192" t="str">
            <v>BI_SS515</v>
          </cell>
          <cell r="B2192" t="str">
            <v>SS515</v>
          </cell>
          <cell r="C2192" t="str">
            <v>BI_SS515 - Boulder Park 230 Sub-Revisions</v>
          </cell>
          <cell r="D2192" t="str">
            <v>ER_2106</v>
          </cell>
          <cell r="E2192" t="str">
            <v>2106</v>
          </cell>
          <cell r="F2192" t="str">
            <v>ER_2106 - Boulder -Construction</v>
          </cell>
          <cell r="G2192" t="str">
            <v>Regular Capital - Pre Business Case</v>
          </cell>
          <cell r="H2192" t="str">
            <v>No Subfunction</v>
          </cell>
          <cell r="I2192" t="str">
            <v>No Function</v>
          </cell>
          <cell r="J2192" t="str">
            <v>No Driver</v>
          </cell>
          <cell r="K2192" t="str">
            <v>SRV_ED</v>
          </cell>
          <cell r="L2192" t="str">
            <v>JUR_WA</v>
          </cell>
          <cell r="M2192" t="str">
            <v>Elec Transmission 350-359</v>
          </cell>
          <cell r="N2192" t="str">
            <v>True</v>
          </cell>
          <cell r="O2192" t="str">
            <v>Inactive</v>
          </cell>
          <cell r="P2192" t="str">
            <v>ORG_M08</v>
          </cell>
        </row>
        <row r="2193">
          <cell r="A2193" t="str">
            <v>BI_SS516</v>
          </cell>
          <cell r="B2193" t="str">
            <v>SS516</v>
          </cell>
          <cell r="C2193" t="str">
            <v>BI_SS516 - McFarlane - New Substation</v>
          </cell>
          <cell r="D2193" t="str">
            <v>ER_2274</v>
          </cell>
          <cell r="E2193" t="str">
            <v>2274</v>
          </cell>
          <cell r="F2193" t="str">
            <v>ER_2274 - New Substations</v>
          </cell>
          <cell r="G2193" t="str">
            <v>Substation - New Distribution Station Capacity Program</v>
          </cell>
          <cell r="H2193" t="str">
            <v>T&amp;D Engineering</v>
          </cell>
          <cell r="I2193" t="str">
            <v>T&amp;D</v>
          </cell>
          <cell r="J2193" t="str">
            <v>Performance &amp; Capacity</v>
          </cell>
          <cell r="K2193" t="str">
            <v>SRV_ED</v>
          </cell>
          <cell r="L2193" t="str">
            <v>JUR_WA</v>
          </cell>
          <cell r="M2193" t="str">
            <v>Elec Transmission 350-359</v>
          </cell>
          <cell r="N2193" t="str">
            <v>True</v>
          </cell>
          <cell r="O2193" t="str">
            <v>Active</v>
          </cell>
          <cell r="P2193" t="str">
            <v>ORG_M08</v>
          </cell>
        </row>
        <row r="2194">
          <cell r="A2194" t="str">
            <v>BI_SS520</v>
          </cell>
          <cell r="B2194" t="str">
            <v>SS520</v>
          </cell>
          <cell r="C2194" t="str">
            <v>BI_SS520 - Opportunity 115 Sub-R&amp;S Surplus Equip</v>
          </cell>
          <cell r="D2194" t="str">
            <v>ER_2371</v>
          </cell>
          <cell r="E2194" t="str">
            <v>2371</v>
          </cell>
          <cell r="F2194" t="str">
            <v>ER_2371 - Opportunity 115 Sub-R&amp;S Surplus Equip</v>
          </cell>
          <cell r="G2194" t="str">
            <v>Regular Capital - Pre Business Case</v>
          </cell>
          <cell r="H2194" t="str">
            <v>No Subfunction</v>
          </cell>
          <cell r="I2194" t="str">
            <v>No Function</v>
          </cell>
          <cell r="J2194" t="str">
            <v>No Driver</v>
          </cell>
          <cell r="K2194" t="str">
            <v>SRV_ED</v>
          </cell>
          <cell r="L2194" t="str">
            <v>JUR_WA</v>
          </cell>
          <cell r="M2194" t="str">
            <v>Elec Distribution 360-373</v>
          </cell>
          <cell r="N2194" t="str">
            <v>False</v>
          </cell>
          <cell r="O2194" t="str">
            <v>Inactive</v>
          </cell>
          <cell r="P2194" t="str">
            <v>ORG_M08</v>
          </cell>
        </row>
        <row r="2195">
          <cell r="A2195" t="str">
            <v>BI_SS521</v>
          </cell>
          <cell r="B2195" t="str">
            <v>SS521</v>
          </cell>
          <cell r="C2195" t="str">
            <v>BI_SS521 - Garden Springs - Construct New 230-115 kV Sub</v>
          </cell>
          <cell r="D2195" t="str">
            <v>ER_2539</v>
          </cell>
          <cell r="E2195" t="str">
            <v>2539</v>
          </cell>
          <cell r="F2195" t="str">
            <v>ER_2539 - Garden Springs 230-115 kV Substation</v>
          </cell>
          <cell r="G2195" t="str">
            <v>West Plains New 230kV Substation</v>
          </cell>
          <cell r="H2195" t="str">
            <v>T&amp;D Engineering</v>
          </cell>
          <cell r="I2195" t="str">
            <v>T&amp;D</v>
          </cell>
          <cell r="J2195" t="str">
            <v>Mandatory &amp; Compliance</v>
          </cell>
          <cell r="K2195" t="str">
            <v>SRV_ED</v>
          </cell>
          <cell r="L2195" t="str">
            <v>JUR_AN</v>
          </cell>
          <cell r="M2195" t="str">
            <v>Elec Transmission 350-359</v>
          </cell>
          <cell r="N2195" t="str">
            <v>True</v>
          </cell>
          <cell r="O2195" t="str">
            <v>Active</v>
          </cell>
          <cell r="P2195" t="str">
            <v>ORG_M08</v>
          </cell>
        </row>
        <row r="2196">
          <cell r="A2196" t="str">
            <v>BI_SS522</v>
          </cell>
          <cell r="B2196" t="str">
            <v>SS522</v>
          </cell>
          <cell r="C2196" t="str">
            <v>BI_SS522 - Southeast 12F6 - Add New Feeder</v>
          </cell>
          <cell r="D2196" t="str">
            <v>ER_2274</v>
          </cell>
          <cell r="E2196" t="str">
            <v>2274</v>
          </cell>
          <cell r="F2196" t="str">
            <v>ER_2274 - New Substations</v>
          </cell>
          <cell r="G2196" t="str">
            <v>Substation - New Distribution Station Capacity Program</v>
          </cell>
          <cell r="H2196" t="str">
            <v>T&amp;D Engineering</v>
          </cell>
          <cell r="I2196" t="str">
            <v>T&amp;D</v>
          </cell>
          <cell r="J2196" t="str">
            <v>Performance &amp; Capacity</v>
          </cell>
          <cell r="K2196" t="str">
            <v>SRV_ED</v>
          </cell>
          <cell r="L2196" t="str">
            <v>JUR_WA</v>
          </cell>
          <cell r="M2196" t="str">
            <v>Elec Transmission 350-359</v>
          </cell>
          <cell r="N2196" t="str">
            <v>True</v>
          </cell>
          <cell r="O2196" t="str">
            <v>Active</v>
          </cell>
          <cell r="P2196" t="str">
            <v>ORG_M08</v>
          </cell>
        </row>
        <row r="2197">
          <cell r="A2197" t="str">
            <v>BI_SS523</v>
          </cell>
          <cell r="B2197" t="str">
            <v>SS523</v>
          </cell>
          <cell r="C2197" t="str">
            <v>BI_SS523 - Hallett &amp; White Subst - Expand Sub; Add Capacity</v>
          </cell>
          <cell r="D2197" t="str">
            <v>ER_1108</v>
          </cell>
          <cell r="E2197" t="str">
            <v>1108</v>
          </cell>
          <cell r="F2197" t="str">
            <v>ER_1108 - Hallett &amp; White Subst - Expand Sub; Add Capacity</v>
          </cell>
          <cell r="G2197" t="str">
            <v>New Revenue - Growth</v>
          </cell>
          <cell r="H2197" t="str">
            <v>Growth Subfunction</v>
          </cell>
          <cell r="I2197" t="str">
            <v>Growth</v>
          </cell>
          <cell r="J2197" t="str">
            <v>Customer Requested</v>
          </cell>
          <cell r="K2197" t="str">
            <v>SRV_ED</v>
          </cell>
          <cell r="L2197" t="str">
            <v>JUR_WA</v>
          </cell>
          <cell r="M2197" t="str">
            <v>Elec Distribution 360-373</v>
          </cell>
          <cell r="N2197" t="str">
            <v>True</v>
          </cell>
          <cell r="O2197" t="str">
            <v>Active</v>
          </cell>
          <cell r="P2197" t="str">
            <v>ORG_M08</v>
          </cell>
        </row>
        <row r="2198">
          <cell r="A2198" t="str">
            <v>BI_SS524</v>
          </cell>
          <cell r="B2198" t="str">
            <v>SS524</v>
          </cell>
          <cell r="C2198" t="str">
            <v>BI_SS524 - Waikiki 12F2 - Replace Sub Equipment - Grid Mod</v>
          </cell>
          <cell r="D2198" t="str">
            <v>ER_2599</v>
          </cell>
          <cell r="E2198" t="str">
            <v>2599</v>
          </cell>
          <cell r="F2198" t="str">
            <v>ER_2599 - Grid Mod Automation</v>
          </cell>
          <cell r="G2198" t="str">
            <v>Distribution Grid Modernization</v>
          </cell>
          <cell r="H2198" t="str">
            <v>T&amp;D Operations</v>
          </cell>
          <cell r="I2198" t="str">
            <v>T&amp;D</v>
          </cell>
          <cell r="J2198" t="str">
            <v>Asset Condition</v>
          </cell>
          <cell r="K2198" t="str">
            <v>SRV_ED</v>
          </cell>
          <cell r="L2198" t="str">
            <v>JUR_ID</v>
          </cell>
          <cell r="M2198" t="str">
            <v>Elec Distribution 360-373</v>
          </cell>
          <cell r="N2198" t="str">
            <v>True</v>
          </cell>
          <cell r="O2198" t="str">
            <v>Active</v>
          </cell>
          <cell r="P2198" t="str">
            <v>ORG_M08</v>
          </cell>
        </row>
        <row r="2199">
          <cell r="A2199" t="str">
            <v>BI_SS600</v>
          </cell>
          <cell r="B2199" t="str">
            <v>SS600</v>
          </cell>
          <cell r="C2199" t="str">
            <v>BI_SS600 - Metro - Install Feeder 13639 Position</v>
          </cell>
          <cell r="D2199" t="str">
            <v>ER_2303</v>
          </cell>
          <cell r="E2199" t="str">
            <v>2303</v>
          </cell>
          <cell r="F2199" t="str">
            <v>ER_2303 - Metro-Install Feeder</v>
          </cell>
          <cell r="G2199" t="str">
            <v>Regular Capital - Pre Business Case</v>
          </cell>
          <cell r="H2199" t="str">
            <v>No Subfunction</v>
          </cell>
          <cell r="I2199" t="str">
            <v>No Function</v>
          </cell>
          <cell r="J2199" t="str">
            <v>No Driver</v>
          </cell>
          <cell r="K2199" t="str">
            <v>SRV_ED</v>
          </cell>
          <cell r="L2199" t="str">
            <v>JUR_WA</v>
          </cell>
          <cell r="M2199" t="str">
            <v>Elec Distribution 360-373</v>
          </cell>
          <cell r="N2199" t="str">
            <v>True</v>
          </cell>
          <cell r="O2199" t="str">
            <v>Inactive</v>
          </cell>
          <cell r="P2199" t="str">
            <v>ORG_F08</v>
          </cell>
        </row>
        <row r="2200">
          <cell r="A2200" t="str">
            <v>BI_SS601</v>
          </cell>
          <cell r="B2200" t="str">
            <v>SS601</v>
          </cell>
          <cell r="C2200" t="str">
            <v>BI_SS601 - Milan Sub-Add Xfmr 2 &amp; 2 feeders</v>
          </cell>
          <cell r="D2200" t="str">
            <v>ER_2337</v>
          </cell>
          <cell r="E2200" t="str">
            <v>2337</v>
          </cell>
          <cell r="F2200" t="str">
            <v>ER_2337 - Milan 115 - Add Second Xfmr and 12F2</v>
          </cell>
          <cell r="G2200" t="str">
            <v>Regular Capital - Pre Business Case</v>
          </cell>
          <cell r="H2200" t="str">
            <v>No Subfunction</v>
          </cell>
          <cell r="I2200" t="str">
            <v>No Function</v>
          </cell>
          <cell r="J2200" t="str">
            <v>No Driver</v>
          </cell>
          <cell r="K2200" t="str">
            <v>SRV_ED</v>
          </cell>
          <cell r="L2200" t="str">
            <v>JUR_WA</v>
          </cell>
          <cell r="M2200" t="str">
            <v>Elec Distribution 360-373</v>
          </cell>
          <cell r="N2200" t="str">
            <v>True</v>
          </cell>
          <cell r="O2200" t="str">
            <v>Inactive</v>
          </cell>
          <cell r="P2200" t="str">
            <v>ORG_F08</v>
          </cell>
        </row>
        <row r="2201">
          <cell r="A2201" t="str">
            <v>BI_SS602</v>
          </cell>
          <cell r="B2201" t="str">
            <v>SS602</v>
          </cell>
          <cell r="C2201" t="str">
            <v>BI_SS602 - Otis Orchards-Upgrade landscaping</v>
          </cell>
          <cell r="D2201" t="str">
            <v>ER_2106</v>
          </cell>
          <cell r="E2201" t="str">
            <v>2106</v>
          </cell>
          <cell r="F2201" t="str">
            <v>ER_2106 - Boulder -Construction</v>
          </cell>
          <cell r="G2201" t="str">
            <v>Regular Capital - Pre Business Case</v>
          </cell>
          <cell r="H2201" t="str">
            <v>No Subfunction</v>
          </cell>
          <cell r="I2201" t="str">
            <v>No Function</v>
          </cell>
          <cell r="J2201" t="str">
            <v>No Driver</v>
          </cell>
          <cell r="K2201" t="str">
            <v>SRV_ED</v>
          </cell>
          <cell r="L2201" t="str">
            <v>JUR_WA</v>
          </cell>
          <cell r="M2201" t="str">
            <v>Elec Transmission 350-359</v>
          </cell>
          <cell r="N2201" t="str">
            <v>True</v>
          </cell>
          <cell r="O2201" t="str">
            <v>Inactive</v>
          </cell>
          <cell r="P2201" t="str">
            <v>ORG_F08</v>
          </cell>
        </row>
        <row r="2202">
          <cell r="A2202" t="str">
            <v>BI_SS603</v>
          </cell>
          <cell r="B2202" t="str">
            <v>SS603</v>
          </cell>
          <cell r="C2202" t="str">
            <v>BI_SS603 - Indian Trail 115-13kV Sub-Purch Property</v>
          </cell>
          <cell r="D2202" t="str">
            <v>ER_2391</v>
          </cell>
          <cell r="E2202" t="str">
            <v>2391</v>
          </cell>
          <cell r="F2202" t="str">
            <v>ER_2391 - Indian Trail 115-13kV Sub-Cnstrct New Sub</v>
          </cell>
          <cell r="G2202" t="str">
            <v>Regular Capital - Pre Business Case</v>
          </cell>
          <cell r="H2202" t="str">
            <v>No Subfunction</v>
          </cell>
          <cell r="I2202" t="str">
            <v>No Function</v>
          </cell>
          <cell r="J2202" t="str">
            <v>No Driver</v>
          </cell>
          <cell r="K2202" t="str">
            <v>SRV_ED</v>
          </cell>
          <cell r="L2202" t="str">
            <v>JUR_WA</v>
          </cell>
          <cell r="M2202" t="str">
            <v>Elec Distribution 360-373</v>
          </cell>
          <cell r="N2202" t="str">
            <v>False</v>
          </cell>
          <cell r="O2202" t="str">
            <v>Inactive</v>
          </cell>
          <cell r="P2202" t="str">
            <v>ORG_M08</v>
          </cell>
        </row>
        <row r="2203">
          <cell r="A2203" t="str">
            <v>BI_SS604</v>
          </cell>
          <cell r="B2203" t="str">
            <v>SS604</v>
          </cell>
          <cell r="C2203" t="str">
            <v>BI_SS604 - Otis Orchards 115-Rplc PCBs and Relays</v>
          </cell>
          <cell r="D2203" t="str">
            <v>ER_2390</v>
          </cell>
          <cell r="E2203" t="str">
            <v>2390</v>
          </cell>
          <cell r="F2203" t="str">
            <v>ER_2390 - Otis Orchards 115-Replace PCBs &amp; Relays</v>
          </cell>
          <cell r="G2203" t="str">
            <v>Substation - Station Rebuilds Program</v>
          </cell>
          <cell r="H2203" t="str">
            <v>T&amp;D Engineering</v>
          </cell>
          <cell r="I2203" t="str">
            <v>T&amp;D</v>
          </cell>
          <cell r="J2203" t="str">
            <v>Asset Condition</v>
          </cell>
          <cell r="K2203" t="str">
            <v>SRV_ED</v>
          </cell>
          <cell r="L2203" t="str">
            <v>JUR_WA</v>
          </cell>
          <cell r="M2203" t="str">
            <v>Elec Transmission 350-359</v>
          </cell>
          <cell r="N2203" t="str">
            <v>True</v>
          </cell>
          <cell r="O2203" t="str">
            <v>Inactive</v>
          </cell>
          <cell r="P2203" t="str">
            <v>ORG_M08</v>
          </cell>
        </row>
        <row r="2204">
          <cell r="A2204" t="str">
            <v>BI_SS610</v>
          </cell>
          <cell r="B2204" t="str">
            <v>SS610</v>
          </cell>
          <cell r="C2204" t="str">
            <v>BI_SS610 - College&amp;Walnut-115Sub:Modify Kendall Yrd</v>
          </cell>
          <cell r="D2204" t="str">
            <v>ER_2393</v>
          </cell>
          <cell r="E2204" t="str">
            <v>2393</v>
          </cell>
          <cell r="F2204" t="str">
            <v>ER_2393 - C&amp;W Kendall Project</v>
          </cell>
          <cell r="G2204" t="str">
            <v>Regular Capital - Pre Business Case</v>
          </cell>
          <cell r="H2204" t="str">
            <v>No Subfunction</v>
          </cell>
          <cell r="I2204" t="str">
            <v>No Function</v>
          </cell>
          <cell r="J2204" t="str">
            <v>No Driver</v>
          </cell>
          <cell r="K2204" t="str">
            <v>SRV_ED</v>
          </cell>
          <cell r="L2204" t="str">
            <v>JUR_WA</v>
          </cell>
          <cell r="M2204" t="str">
            <v>Elec Distribution 360-373</v>
          </cell>
          <cell r="N2204" t="str">
            <v>True</v>
          </cell>
          <cell r="O2204" t="str">
            <v>Inactive</v>
          </cell>
          <cell r="P2204" t="str">
            <v>ORG_M08</v>
          </cell>
        </row>
        <row r="2205">
          <cell r="A2205" t="str">
            <v>BI_SS621</v>
          </cell>
          <cell r="B2205" t="str">
            <v>SS621</v>
          </cell>
          <cell r="C2205" t="str">
            <v>BI_SS621 - Post St 115 Su-Convert Upper Falls Backup Station</v>
          </cell>
          <cell r="D2205" t="str">
            <v>ER_2251</v>
          </cell>
          <cell r="E2205" t="str">
            <v>2251</v>
          </cell>
          <cell r="F2205" t="str">
            <v>ER_2251 - Post St-Improvement/Upgrades</v>
          </cell>
          <cell r="G2205" t="str">
            <v>Downtown Network - Performance &amp; Capacity</v>
          </cell>
          <cell r="H2205" t="str">
            <v>Downtown Network</v>
          </cell>
          <cell r="I2205" t="str">
            <v>T&amp;D</v>
          </cell>
          <cell r="J2205" t="str">
            <v>Performance &amp; Capacity</v>
          </cell>
          <cell r="K2205" t="str">
            <v>SRV_ED</v>
          </cell>
          <cell r="L2205" t="str">
            <v>JUR_WA</v>
          </cell>
          <cell r="M2205" t="str">
            <v>Elec Distribution 360-373</v>
          </cell>
          <cell r="N2205" t="str">
            <v>True</v>
          </cell>
          <cell r="O2205" t="str">
            <v>Inactive</v>
          </cell>
          <cell r="P2205" t="str">
            <v>ORG_F08</v>
          </cell>
        </row>
        <row r="2206">
          <cell r="A2206" t="str">
            <v>BI_SS640</v>
          </cell>
          <cell r="B2206" t="str">
            <v>SS640</v>
          </cell>
          <cell r="C2206" t="str">
            <v>BI_SS640 - Beacon 230 Sub-Upgrade Bell #5 Position</v>
          </cell>
          <cell r="D2206" t="str">
            <v>ER_2108</v>
          </cell>
          <cell r="E2206" t="str">
            <v>2108</v>
          </cell>
          <cell r="F2206" t="str">
            <v>ER_2108 - Beacon-Bell #5 Reconductor</v>
          </cell>
          <cell r="G2206" t="str">
            <v>Regular Capital - Pre Business Case</v>
          </cell>
          <cell r="H2206" t="str">
            <v>No Subfunction</v>
          </cell>
          <cell r="I2206" t="str">
            <v>No Function</v>
          </cell>
          <cell r="J2206" t="str">
            <v>No Driver</v>
          </cell>
          <cell r="K2206" t="str">
            <v>SRV_ED</v>
          </cell>
          <cell r="L2206" t="str">
            <v>JUR_WA</v>
          </cell>
          <cell r="M2206" t="str">
            <v>Elec Transmission 350-359</v>
          </cell>
          <cell r="N2206" t="str">
            <v>True</v>
          </cell>
          <cell r="O2206" t="str">
            <v>Inactive</v>
          </cell>
          <cell r="P2206" t="str">
            <v>ORG_F08</v>
          </cell>
        </row>
        <row r="2207">
          <cell r="A2207" t="str">
            <v>BI_SS641</v>
          </cell>
          <cell r="B2207" t="str">
            <v>SS641</v>
          </cell>
          <cell r="C2207" t="str">
            <v>BI_SS641 - Bell 230Sub-Upgrade Beacon#4&amp;#5 Position</v>
          </cell>
          <cell r="D2207" t="str">
            <v>ER_2108</v>
          </cell>
          <cell r="E2207" t="str">
            <v>2108</v>
          </cell>
          <cell r="F2207" t="str">
            <v>ER_2108 - Beacon-Bell #5 Reconductor</v>
          </cell>
          <cell r="G2207" t="str">
            <v>Regular Capital - Pre Business Case</v>
          </cell>
          <cell r="H2207" t="str">
            <v>No Subfunction</v>
          </cell>
          <cell r="I2207" t="str">
            <v>No Function</v>
          </cell>
          <cell r="J2207" t="str">
            <v>No Driver</v>
          </cell>
          <cell r="K2207" t="str">
            <v>SRV_ED</v>
          </cell>
          <cell r="L2207" t="str">
            <v>JUR_WA</v>
          </cell>
          <cell r="M2207" t="str">
            <v>Elec Transmission 350-359</v>
          </cell>
          <cell r="N2207" t="str">
            <v>False</v>
          </cell>
          <cell r="O2207" t="str">
            <v>Inactive</v>
          </cell>
          <cell r="P2207" t="str">
            <v>ORG_F08</v>
          </cell>
        </row>
        <row r="2208">
          <cell r="A2208" t="str">
            <v>BI_SS644</v>
          </cell>
          <cell r="B2208" t="str">
            <v>SS644</v>
          </cell>
          <cell r="C2208" t="str">
            <v>BI_SS644 - Greenacres 115-13kV Sub - New Construct</v>
          </cell>
          <cell r="D2208" t="str">
            <v>ER_2274</v>
          </cell>
          <cell r="E2208" t="str">
            <v>2274</v>
          </cell>
          <cell r="F2208" t="str">
            <v>ER_2274 - New Substations</v>
          </cell>
          <cell r="G2208" t="str">
            <v>Substation - New Distribution Station Capacity Program</v>
          </cell>
          <cell r="H2208" t="str">
            <v>T&amp;D Engineering</v>
          </cell>
          <cell r="I2208" t="str">
            <v>T&amp;D</v>
          </cell>
          <cell r="J2208" t="str">
            <v>Performance &amp; Capacity</v>
          </cell>
          <cell r="K2208" t="str">
            <v>SRV_ED</v>
          </cell>
          <cell r="L2208" t="str">
            <v>JUR_WA</v>
          </cell>
          <cell r="M2208" t="str">
            <v>Elec Transmission 350-359</v>
          </cell>
          <cell r="N2208" t="str">
            <v>True</v>
          </cell>
          <cell r="O2208" t="str">
            <v>Inactive</v>
          </cell>
          <cell r="P2208" t="str">
            <v>ORG_M08</v>
          </cell>
        </row>
        <row r="2209">
          <cell r="A2209" t="str">
            <v>BI_SS700</v>
          </cell>
          <cell r="B2209" t="str">
            <v>SS700</v>
          </cell>
          <cell r="C2209" t="str">
            <v>BI_SS700 - Waikiki-Mead Substation - New (Substation)</v>
          </cell>
          <cell r="D2209" t="str">
            <v>ER_2274</v>
          </cell>
          <cell r="E2209" t="str">
            <v>2274</v>
          </cell>
          <cell r="F2209" t="str">
            <v>ER_2274 - New Substations</v>
          </cell>
          <cell r="G2209" t="str">
            <v>Substation - New Distribution Station Capacity Program</v>
          </cell>
          <cell r="H2209" t="str">
            <v>T&amp;D Engineering</v>
          </cell>
          <cell r="I2209" t="str">
            <v>T&amp;D</v>
          </cell>
          <cell r="J2209" t="str">
            <v>Performance &amp; Capacity</v>
          </cell>
          <cell r="K2209" t="str">
            <v>SRV_ED</v>
          </cell>
          <cell r="L2209" t="str">
            <v>JUR_AN</v>
          </cell>
          <cell r="M2209" t="str">
            <v>Elec Transmission 350-359</v>
          </cell>
          <cell r="N2209" t="str">
            <v>True</v>
          </cell>
          <cell r="O2209" t="str">
            <v>Active</v>
          </cell>
          <cell r="P2209" t="str">
            <v>ORG_M08</v>
          </cell>
        </row>
        <row r="2210">
          <cell r="A2210" t="str">
            <v>BI_SS701</v>
          </cell>
          <cell r="B2210" t="str">
            <v>SS701</v>
          </cell>
          <cell r="C2210" t="str">
            <v>BI_SS701 - Beacon Protection System Upgrades for PRC-002</v>
          </cell>
          <cell r="D2210" t="str">
            <v>ER_2608</v>
          </cell>
          <cell r="E2210" t="str">
            <v>2608</v>
          </cell>
          <cell r="F2210" t="str">
            <v>ER_2608 - Protection System Upgrades for PRC-002</v>
          </cell>
          <cell r="G2210" t="str">
            <v>Protection System Upgrade for PRC-002</v>
          </cell>
          <cell r="H2210" t="str">
            <v>T&amp;D Engineering</v>
          </cell>
          <cell r="I2210" t="str">
            <v>T&amp;D</v>
          </cell>
          <cell r="J2210" t="str">
            <v>Mandatory &amp; Compliance</v>
          </cell>
          <cell r="K2210" t="str">
            <v>SRV_ED</v>
          </cell>
          <cell r="L2210" t="str">
            <v>JUR_AN</v>
          </cell>
          <cell r="M2210" t="str">
            <v>Elec Transmission 350-359</v>
          </cell>
          <cell r="N2210" t="str">
            <v>True</v>
          </cell>
          <cell r="O2210" t="str">
            <v>Active</v>
          </cell>
          <cell r="P2210" t="str">
            <v>ORG_M08</v>
          </cell>
        </row>
        <row r="2211">
          <cell r="A2211" t="str">
            <v>BI_SS702</v>
          </cell>
          <cell r="B2211" t="str">
            <v>SS702</v>
          </cell>
          <cell r="C2211" t="str">
            <v>BI_SS702 - Mead Sub-Add 3rd Feeder to 30MVA Line-ups (Sub)</v>
          </cell>
          <cell r="D2211" t="str">
            <v>ER_2274</v>
          </cell>
          <cell r="E2211" t="str">
            <v>2274</v>
          </cell>
          <cell r="F2211" t="str">
            <v>ER_2274 - New Substations</v>
          </cell>
          <cell r="G2211" t="str">
            <v>Substation - New Distribution Station Capacity Program</v>
          </cell>
          <cell r="H2211" t="str">
            <v>T&amp;D Engineering</v>
          </cell>
          <cell r="I2211" t="str">
            <v>T&amp;D</v>
          </cell>
          <cell r="J2211" t="str">
            <v>Performance &amp; Capacity</v>
          </cell>
          <cell r="K2211" t="str">
            <v>SRV_ED</v>
          </cell>
          <cell r="L2211" t="str">
            <v>JUR_AN</v>
          </cell>
          <cell r="M2211" t="str">
            <v>Elec Transmission 350-359</v>
          </cell>
          <cell r="N2211" t="str">
            <v>True</v>
          </cell>
          <cell r="O2211" t="str">
            <v>Active</v>
          </cell>
          <cell r="P2211" t="str">
            <v>ORG_M08</v>
          </cell>
        </row>
        <row r="2212">
          <cell r="A2212" t="str">
            <v>BI_SS703</v>
          </cell>
          <cell r="B2212" t="str">
            <v>SS703</v>
          </cell>
          <cell r="C2212" t="str">
            <v>BI_SS703 - Westside Auto Transformer #2</v>
          </cell>
          <cell r="D2212" t="str">
            <v>ER_2204</v>
          </cell>
          <cell r="E2212" t="str">
            <v>2204</v>
          </cell>
          <cell r="F2212" t="str">
            <v>ER_2204 - Substation Rebuilds</v>
          </cell>
          <cell r="G2212" t="str">
            <v>Substation - Station Rebuilds Program</v>
          </cell>
          <cell r="H2212" t="str">
            <v>T&amp;D Engineering</v>
          </cell>
          <cell r="I2212" t="str">
            <v>T&amp;D</v>
          </cell>
          <cell r="J2212" t="str">
            <v>Asset Condition</v>
          </cell>
          <cell r="K2212" t="str">
            <v>SRV_ED</v>
          </cell>
          <cell r="L2212" t="str">
            <v>JUR_WA</v>
          </cell>
          <cell r="M2212" t="str">
            <v>Elec Distribution 360-373</v>
          </cell>
          <cell r="N2212" t="str">
            <v>False</v>
          </cell>
          <cell r="O2212" t="str">
            <v>Active</v>
          </cell>
          <cell r="P2212" t="str">
            <v>ORG_M08</v>
          </cell>
        </row>
        <row r="2213">
          <cell r="A2213" t="str">
            <v>BI_SS711</v>
          </cell>
          <cell r="B2213" t="str">
            <v>SS711</v>
          </cell>
          <cell r="C2213" t="str">
            <v>BI_SS711 - Irvin Substation - Property Revision</v>
          </cell>
          <cell r="D2213" t="str">
            <v>ER_2446</v>
          </cell>
          <cell r="E2213" t="str">
            <v>2446</v>
          </cell>
          <cell r="F2213" t="str">
            <v>ER_2446 - Irvin Sub - New Construction</v>
          </cell>
          <cell r="G2213" t="str">
            <v>Spokane Valley Transmission Reinforcement Project</v>
          </cell>
          <cell r="H2213" t="str">
            <v>T&amp;D Engineering</v>
          </cell>
          <cell r="I2213" t="str">
            <v>T&amp;D</v>
          </cell>
          <cell r="J2213" t="str">
            <v>Mandatory &amp; Compliance</v>
          </cell>
          <cell r="K2213" t="str">
            <v>SRV_ED</v>
          </cell>
          <cell r="L2213" t="str">
            <v>JUR_AN</v>
          </cell>
          <cell r="M2213" t="str">
            <v>Elec Transmission 350-359</v>
          </cell>
          <cell r="N2213" t="str">
            <v>False</v>
          </cell>
          <cell r="O2213" t="str">
            <v>Inactive</v>
          </cell>
          <cell r="P2213" t="str">
            <v>ORG_M08</v>
          </cell>
        </row>
        <row r="2214">
          <cell r="A2214" t="str">
            <v>BI_SS717</v>
          </cell>
          <cell r="B2214" t="str">
            <v>SS717</v>
          </cell>
          <cell r="C2214" t="str">
            <v>BI_SS717 - Downtown East Sub - Property</v>
          </cell>
          <cell r="D2214" t="str">
            <v>ER_2321</v>
          </cell>
          <cell r="E2214" t="str">
            <v>2321</v>
          </cell>
          <cell r="F2214" t="str">
            <v>ER_2321 - Downtown East - New 115 kV Sub</v>
          </cell>
          <cell r="G2214" t="str">
            <v>Regular Capital - Pre Business Case</v>
          </cell>
          <cell r="H2214" t="str">
            <v>No Subfunction</v>
          </cell>
          <cell r="I2214" t="str">
            <v>No Function</v>
          </cell>
          <cell r="J2214" t="str">
            <v>No Driver</v>
          </cell>
          <cell r="K2214" t="str">
            <v>SRV_ED</v>
          </cell>
          <cell r="L2214" t="str">
            <v>JUR_WA</v>
          </cell>
          <cell r="M2214" t="str">
            <v>Elec Distribution 360-373</v>
          </cell>
          <cell r="N2214" t="str">
            <v>True</v>
          </cell>
          <cell r="O2214" t="str">
            <v>Inactive</v>
          </cell>
          <cell r="P2214" t="str">
            <v>ORG_M08</v>
          </cell>
        </row>
        <row r="2215">
          <cell r="A2215" t="str">
            <v>BI_SS726</v>
          </cell>
          <cell r="B2215" t="str">
            <v>SS726</v>
          </cell>
          <cell r="C2215" t="str">
            <v>BI_SS726 - Spokane Ind Park-Power Fuse Replacement</v>
          </cell>
          <cell r="D2215" t="str">
            <v>ER_2425</v>
          </cell>
          <cell r="E2215" t="str">
            <v>2425</v>
          </cell>
          <cell r="F2215" t="str">
            <v>ER_2425 - System - High Voltage Fuse Upgrades</v>
          </cell>
          <cell r="G2215" t="str">
            <v>Substation - New Distribution Station Capacity Program</v>
          </cell>
          <cell r="H2215" t="str">
            <v>T&amp;D Engineering</v>
          </cell>
          <cell r="I2215" t="str">
            <v>T&amp;D</v>
          </cell>
          <cell r="J2215" t="str">
            <v>Performance &amp; Capacity</v>
          </cell>
          <cell r="K2215" t="str">
            <v>SRV_ED</v>
          </cell>
          <cell r="L2215" t="str">
            <v>JUR_AN</v>
          </cell>
          <cell r="M2215" t="str">
            <v>Elec Distribution 360-373</v>
          </cell>
          <cell r="N2215" t="str">
            <v>True</v>
          </cell>
          <cell r="O2215" t="str">
            <v>Inactive</v>
          </cell>
          <cell r="P2215" t="str">
            <v>ORG_M08</v>
          </cell>
        </row>
        <row r="2216">
          <cell r="A2216" t="str">
            <v>BI_SS727</v>
          </cell>
          <cell r="B2216" t="str">
            <v>SS727</v>
          </cell>
          <cell r="C2216" t="str">
            <v>BI_SS727 - Ross Park 115kV - Substation Re-Landscaping</v>
          </cell>
          <cell r="D2216" t="str">
            <v>ER_2445</v>
          </cell>
          <cell r="E2216" t="str">
            <v>2445</v>
          </cell>
          <cell r="F2216" t="str">
            <v>ER_2445 - Ross Park 115kV - Substation Re-Landscaping</v>
          </cell>
          <cell r="G2216" t="str">
            <v>Regular Capital - Pre Business Case</v>
          </cell>
          <cell r="H2216" t="str">
            <v>No Subfunction</v>
          </cell>
          <cell r="I2216" t="str">
            <v>No Function</v>
          </cell>
          <cell r="J2216" t="str">
            <v>No Driver</v>
          </cell>
          <cell r="K2216" t="str">
            <v>SRV_ED</v>
          </cell>
          <cell r="L2216" t="str">
            <v>JUR_WA</v>
          </cell>
          <cell r="M2216" t="str">
            <v>Elec Distribution 360-373</v>
          </cell>
          <cell r="N2216" t="str">
            <v>True</v>
          </cell>
          <cell r="O2216" t="str">
            <v>Inactive</v>
          </cell>
          <cell r="P2216" t="str">
            <v>ORG_M08</v>
          </cell>
        </row>
        <row r="2217">
          <cell r="A2217" t="str">
            <v>BI_SS765</v>
          </cell>
          <cell r="B2217" t="str">
            <v>SS765</v>
          </cell>
          <cell r="C2217" t="str">
            <v>BI_SS765 - Beacon Storage Yd Oil Contain</v>
          </cell>
          <cell r="D2217" t="str">
            <v>ER_2273</v>
          </cell>
          <cell r="E2217" t="str">
            <v>2273</v>
          </cell>
          <cell r="F2217" t="str">
            <v>ER_2273 - Beacon ST YD-Oil Contain</v>
          </cell>
          <cell r="G2217" t="str">
            <v>Substation - New Distribution Station Capacity Program</v>
          </cell>
          <cell r="H2217" t="str">
            <v>T&amp;D Engineering</v>
          </cell>
          <cell r="I2217" t="str">
            <v>T&amp;D</v>
          </cell>
          <cell r="J2217" t="str">
            <v>Performance &amp; Capacity</v>
          </cell>
          <cell r="K2217" t="str">
            <v>SRV_ED</v>
          </cell>
          <cell r="L2217" t="str">
            <v>JUR_WA</v>
          </cell>
          <cell r="M2217" t="str">
            <v>Elec Distribution 360-373</v>
          </cell>
          <cell r="N2217" t="str">
            <v>True</v>
          </cell>
          <cell r="O2217" t="str">
            <v>Inactive</v>
          </cell>
          <cell r="P2217" t="str">
            <v>ORG_M08</v>
          </cell>
        </row>
        <row r="2218">
          <cell r="A2218" t="str">
            <v>BI_SS789</v>
          </cell>
          <cell r="B2218" t="str">
            <v>SS789</v>
          </cell>
          <cell r="C2218" t="str">
            <v>BI_SS789 - Downtown West Construct New 115-13kV Substation</v>
          </cell>
          <cell r="D2218" t="str">
            <v>ER_2274</v>
          </cell>
          <cell r="E2218" t="str">
            <v>2274</v>
          </cell>
          <cell r="F2218" t="str">
            <v>ER_2274 - New Substations</v>
          </cell>
          <cell r="G2218" t="str">
            <v>Substation - New Distribution Station Capacity Program</v>
          </cell>
          <cell r="H2218" t="str">
            <v>T&amp;D Engineering</v>
          </cell>
          <cell r="I2218" t="str">
            <v>T&amp;D</v>
          </cell>
          <cell r="J2218" t="str">
            <v>Performance &amp; Capacity</v>
          </cell>
          <cell r="K2218" t="str">
            <v>SRV_ED</v>
          </cell>
          <cell r="L2218" t="str">
            <v>JUR_AN</v>
          </cell>
          <cell r="M2218" t="str">
            <v>Elec Transmission 350-359</v>
          </cell>
          <cell r="N2218" t="str">
            <v>True</v>
          </cell>
          <cell r="O2218" t="str">
            <v>Active</v>
          </cell>
          <cell r="P2218" t="str">
            <v>ORG_M08</v>
          </cell>
        </row>
        <row r="2219">
          <cell r="A2219" t="str">
            <v>BI_SS800</v>
          </cell>
          <cell r="B2219" t="str">
            <v>SS800</v>
          </cell>
          <cell r="C2219" t="str">
            <v>BI_SS800 - Opportunity - Add Feeder 12F2</v>
          </cell>
          <cell r="D2219" t="str">
            <v>ER_2418</v>
          </cell>
          <cell r="E2219" t="str">
            <v>2418</v>
          </cell>
          <cell r="F2219" t="str">
            <v>ER_2418 - Opportunity 115 Sub-Add Feeder 12F2</v>
          </cell>
          <cell r="G2219" t="str">
            <v>Regular Capital - Pre Business Case</v>
          </cell>
          <cell r="H2219" t="str">
            <v>No Subfunction</v>
          </cell>
          <cell r="I2219" t="str">
            <v>No Function</v>
          </cell>
          <cell r="J2219" t="str">
            <v>No Driver</v>
          </cell>
          <cell r="K2219" t="str">
            <v>SRV_ED</v>
          </cell>
          <cell r="L2219" t="str">
            <v>JUR_WA</v>
          </cell>
          <cell r="M2219" t="str">
            <v>Elec Distribution 360-373</v>
          </cell>
          <cell r="N2219" t="str">
            <v>True</v>
          </cell>
          <cell r="O2219" t="str">
            <v>Inactive</v>
          </cell>
          <cell r="P2219" t="str">
            <v>ORG_M08</v>
          </cell>
        </row>
        <row r="2220">
          <cell r="A2220" t="str">
            <v>BI_SS801</v>
          </cell>
          <cell r="B2220" t="str">
            <v>SS801</v>
          </cell>
          <cell r="C2220" t="str">
            <v>BI_SS801 - Southeast 115 Sub-Upgrd Xfmr &amp; add 12F6</v>
          </cell>
          <cell r="D2220" t="str">
            <v>ER_2395</v>
          </cell>
          <cell r="E2220" t="str">
            <v>2395</v>
          </cell>
          <cell r="F2220" t="str">
            <v>ER_2395 - SE 115 Sub-Upgrd Xfmr and add 12F6</v>
          </cell>
          <cell r="G2220" t="str">
            <v>Regular Capital - Pre Business Case</v>
          </cell>
          <cell r="H2220" t="str">
            <v>No Subfunction</v>
          </cell>
          <cell r="I2220" t="str">
            <v>No Function</v>
          </cell>
          <cell r="J2220" t="str">
            <v>No Driver</v>
          </cell>
          <cell r="K2220" t="str">
            <v>SRV_ED</v>
          </cell>
          <cell r="L2220" t="str">
            <v>JUR_WA</v>
          </cell>
          <cell r="M2220" t="str">
            <v>Elec Distribution 360-373</v>
          </cell>
          <cell r="N2220" t="str">
            <v>True</v>
          </cell>
          <cell r="O2220" t="str">
            <v>Inactive</v>
          </cell>
          <cell r="P2220" t="str">
            <v>ORG_F08</v>
          </cell>
        </row>
        <row r="2221">
          <cell r="A2221" t="str">
            <v>BI_SS802</v>
          </cell>
          <cell r="B2221" t="str">
            <v>SS802</v>
          </cell>
          <cell r="C2221" t="str">
            <v>BI_SS802 - Spokane-CDA 115 kV Line Relay Upgrades</v>
          </cell>
          <cell r="D2221" t="str">
            <v>ER_2217</v>
          </cell>
          <cell r="E2221" t="str">
            <v>2217</v>
          </cell>
          <cell r="F2221" t="str">
            <v>ER_2217 - Spokane-CDA 115 kV Line Relay Upgrades</v>
          </cell>
          <cell r="G2221" t="str">
            <v>Distribution System Enhancements</v>
          </cell>
          <cell r="H2221" t="str">
            <v>T&amp;D Engineering</v>
          </cell>
          <cell r="I2221" t="str">
            <v>T&amp;D</v>
          </cell>
          <cell r="J2221" t="str">
            <v>Performance &amp; Capacity</v>
          </cell>
          <cell r="K2221" t="str">
            <v>SRV_ED</v>
          </cell>
          <cell r="L2221" t="str">
            <v>JUR_WA</v>
          </cell>
          <cell r="M2221" t="str">
            <v>Elec Transmission 350-359</v>
          </cell>
          <cell r="N2221" t="str">
            <v>True</v>
          </cell>
          <cell r="O2221" t="str">
            <v>Inactive</v>
          </cell>
          <cell r="P2221" t="str">
            <v>ORG_M08</v>
          </cell>
        </row>
        <row r="2222">
          <cell r="A2222" t="str">
            <v>BI_SS803</v>
          </cell>
          <cell r="B2222" t="str">
            <v>SS803</v>
          </cell>
          <cell r="C2222" t="str">
            <v>BI_SS803 - Post St - Relay Upgrades Kendall Yards</v>
          </cell>
          <cell r="D2222" t="str">
            <v>ER_2393</v>
          </cell>
          <cell r="E2222" t="str">
            <v>2393</v>
          </cell>
          <cell r="F2222" t="str">
            <v>ER_2393 - C&amp;W Kendall Project</v>
          </cell>
          <cell r="G2222" t="str">
            <v>Regular Capital - Pre Business Case</v>
          </cell>
          <cell r="H2222" t="str">
            <v>No Subfunction</v>
          </cell>
          <cell r="I2222" t="str">
            <v>No Function</v>
          </cell>
          <cell r="J2222" t="str">
            <v>No Driver</v>
          </cell>
          <cell r="K2222" t="str">
            <v>SRV_ED</v>
          </cell>
          <cell r="L2222" t="str">
            <v>JUR_WA</v>
          </cell>
          <cell r="M2222" t="str">
            <v>Elec Distribution 360-373</v>
          </cell>
          <cell r="N2222" t="str">
            <v>True</v>
          </cell>
          <cell r="O2222" t="str">
            <v>Inactive</v>
          </cell>
          <cell r="P2222" t="str">
            <v>ORG_M08</v>
          </cell>
        </row>
        <row r="2223">
          <cell r="A2223" t="str">
            <v>BI_SS804</v>
          </cell>
          <cell r="B2223" t="str">
            <v>SS804</v>
          </cell>
          <cell r="C2223" t="str">
            <v>BI_SS804 - Silver Lake-Motor Operators</v>
          </cell>
          <cell r="D2223" t="str">
            <v>ER_2310</v>
          </cell>
          <cell r="E2223" t="str">
            <v>2310</v>
          </cell>
          <cell r="F2223" t="str">
            <v>ER_2310 - West Plains Transmission Reinforce</v>
          </cell>
          <cell r="G2223" t="str">
            <v>Transmission Construction - Compliance</v>
          </cell>
          <cell r="H2223" t="str">
            <v>T&amp;D Engineering</v>
          </cell>
          <cell r="I2223" t="str">
            <v>T&amp;D</v>
          </cell>
          <cell r="J2223" t="str">
            <v>Mandatory &amp; Compliance</v>
          </cell>
          <cell r="K2223" t="str">
            <v>SRV_ED</v>
          </cell>
          <cell r="L2223" t="str">
            <v>JUR_AN</v>
          </cell>
          <cell r="M2223" t="str">
            <v>Elec Transmission 350-359</v>
          </cell>
          <cell r="N2223" t="str">
            <v>True</v>
          </cell>
          <cell r="O2223" t="str">
            <v>Inactive</v>
          </cell>
          <cell r="P2223" t="str">
            <v>ORG_M08</v>
          </cell>
        </row>
        <row r="2224">
          <cell r="A2224" t="str">
            <v>BI_SS806</v>
          </cell>
          <cell r="B2224" t="str">
            <v>SS806</v>
          </cell>
          <cell r="C2224" t="str">
            <v>BI_SS806 - Hawthorn Sub Property Purchase</v>
          </cell>
          <cell r="D2224" t="str">
            <v>ER_2417</v>
          </cell>
          <cell r="E2224" t="str">
            <v>2417</v>
          </cell>
          <cell r="F2224" t="str">
            <v>ER_2417 - Hawthorne Sub - New 115-13 kV Sub</v>
          </cell>
          <cell r="G2224" t="str">
            <v>Regular Capital - Pre Business Case</v>
          </cell>
          <cell r="H2224" t="str">
            <v>No Subfunction</v>
          </cell>
          <cell r="I2224" t="str">
            <v>No Function</v>
          </cell>
          <cell r="J2224" t="str">
            <v>No Driver</v>
          </cell>
          <cell r="K2224" t="str">
            <v>SRV_ED</v>
          </cell>
          <cell r="L2224" t="str">
            <v>JUR_WA</v>
          </cell>
          <cell r="M2224" t="str">
            <v>Elec Distribution 360-373</v>
          </cell>
          <cell r="N2224" t="str">
            <v>False</v>
          </cell>
          <cell r="O2224" t="str">
            <v>Inactive</v>
          </cell>
          <cell r="P2224" t="str">
            <v>ORG_M08</v>
          </cell>
        </row>
        <row r="2225">
          <cell r="A2225" t="str">
            <v>BI_SS807</v>
          </cell>
          <cell r="B2225" t="str">
            <v>SS807</v>
          </cell>
          <cell r="C2225" t="str">
            <v>BI_SS807 - Ross Park 12 F4 Pole Move Substation</v>
          </cell>
          <cell r="D2225" t="str">
            <v>ER_2495</v>
          </cell>
          <cell r="E2225" t="str">
            <v>2495</v>
          </cell>
          <cell r="F2225" t="str">
            <v>ER_2495 - Ross Park 12F4 Pole Move</v>
          </cell>
          <cell r="G2225" t="str">
            <v>Regular Capital - Pre Business Case</v>
          </cell>
          <cell r="H2225" t="str">
            <v>No Subfunction</v>
          </cell>
          <cell r="I2225" t="str">
            <v>No Function</v>
          </cell>
          <cell r="J2225" t="str">
            <v>No Driver</v>
          </cell>
          <cell r="K2225" t="str">
            <v>SRV_ED</v>
          </cell>
          <cell r="L2225" t="str">
            <v>JUR_WA</v>
          </cell>
          <cell r="M2225" t="str">
            <v>Elec Distribution 360-373</v>
          </cell>
          <cell r="N2225" t="str">
            <v>False</v>
          </cell>
          <cell r="O2225" t="str">
            <v>Inactive</v>
          </cell>
          <cell r="P2225" t="str">
            <v>ORG_M08</v>
          </cell>
        </row>
        <row r="2226">
          <cell r="A2226" t="str">
            <v>BI_SS808</v>
          </cell>
          <cell r="B2226" t="str">
            <v>SS808</v>
          </cell>
          <cell r="C2226" t="str">
            <v>BI_SS808 - Sunset-Purchase/Replace Transformer #1</v>
          </cell>
          <cell r="D2226" t="str">
            <v>ER_7050</v>
          </cell>
          <cell r="E2226" t="str">
            <v>7050</v>
          </cell>
          <cell r="F2226" t="str">
            <v>ER_7050 - Productivity Initiative</v>
          </cell>
          <cell r="G2226" t="str">
            <v>Productivity</v>
          </cell>
          <cell r="H2226" t="str">
            <v>Productivity Subfunction</v>
          </cell>
          <cell r="I2226" t="str">
            <v>Other Capital Function</v>
          </cell>
          <cell r="J2226" t="str">
            <v>No Driver</v>
          </cell>
          <cell r="K2226" t="str">
            <v>SRV_CD</v>
          </cell>
          <cell r="L2226" t="str">
            <v>JUR_AA</v>
          </cell>
          <cell r="M2226" t="str">
            <v>General 12yr 389 / 393-395 / 397-398</v>
          </cell>
          <cell r="N2226" t="str">
            <v>False</v>
          </cell>
          <cell r="O2226" t="str">
            <v>Inactive</v>
          </cell>
          <cell r="P2226" t="str">
            <v>ORG_M08</v>
          </cell>
        </row>
        <row r="2227">
          <cell r="A2227" t="str">
            <v>BI_SS809</v>
          </cell>
          <cell r="B2227" t="str">
            <v>SS809</v>
          </cell>
          <cell r="C2227" t="str">
            <v>BI_SS809 - Flint Road Substation - New (Substation)</v>
          </cell>
          <cell r="D2227" t="str">
            <v>ER_2274</v>
          </cell>
          <cell r="E2227" t="str">
            <v>2274</v>
          </cell>
          <cell r="F2227" t="str">
            <v>ER_2274 - New Substations</v>
          </cell>
          <cell r="G2227" t="str">
            <v>Substation - New Distribution Station Capacity Program</v>
          </cell>
          <cell r="H2227" t="str">
            <v>T&amp;D Engineering</v>
          </cell>
          <cell r="I2227" t="str">
            <v>T&amp;D</v>
          </cell>
          <cell r="J2227" t="str">
            <v>Performance &amp; Capacity</v>
          </cell>
          <cell r="K2227" t="str">
            <v>SRV_ED</v>
          </cell>
          <cell r="L2227" t="str">
            <v>JUR_AN</v>
          </cell>
          <cell r="M2227" t="str">
            <v>Elec Transmission 350-359</v>
          </cell>
          <cell r="N2227" t="str">
            <v>True</v>
          </cell>
          <cell r="O2227" t="str">
            <v>Active</v>
          </cell>
          <cell r="P2227" t="str">
            <v>ORG_M08</v>
          </cell>
        </row>
        <row r="2228">
          <cell r="A2228" t="str">
            <v>BI_SS810</v>
          </cell>
          <cell r="B2228" t="str">
            <v>SS810</v>
          </cell>
          <cell r="C2228" t="str">
            <v>BI_SS810 - Ninth &amp; Central Sub - New 230kV Yard (Sub)</v>
          </cell>
          <cell r="D2228" t="str">
            <v>ER_2615</v>
          </cell>
          <cell r="E2228" t="str">
            <v>2615</v>
          </cell>
          <cell r="F2228" t="str">
            <v>ER_2615 - Ninth &amp; Central Substation - New 230kV Yard</v>
          </cell>
          <cell r="G2228" t="str">
            <v>Ninth &amp; Central 230kV Station &amp; Transmission</v>
          </cell>
          <cell r="H2228" t="str">
            <v>T&amp;D Engineering</v>
          </cell>
          <cell r="I2228" t="str">
            <v>T&amp;D</v>
          </cell>
          <cell r="J2228" t="str">
            <v>Mandatory &amp; Compliance</v>
          </cell>
          <cell r="K2228" t="str">
            <v>SRV_ED</v>
          </cell>
          <cell r="L2228" t="str">
            <v>JUR_AN</v>
          </cell>
          <cell r="M2228" t="str">
            <v>Elec Transmission 350-359</v>
          </cell>
          <cell r="N2228" t="str">
            <v>True</v>
          </cell>
          <cell r="O2228" t="str">
            <v>Active</v>
          </cell>
          <cell r="P2228" t="str">
            <v>ORG_M08</v>
          </cell>
        </row>
        <row r="2229">
          <cell r="A2229" t="str">
            <v>BI_SS811</v>
          </cell>
          <cell r="B2229" t="str">
            <v>SS811</v>
          </cell>
          <cell r="C2229" t="str">
            <v>BI_SS811 - Mead Feeder 12F3 Addition</v>
          </cell>
          <cell r="D2229" t="str">
            <v>ER_2204</v>
          </cell>
          <cell r="E2229" t="str">
            <v>2204</v>
          </cell>
          <cell r="F2229" t="str">
            <v>ER_2204 - Substation Rebuilds</v>
          </cell>
          <cell r="G2229" t="str">
            <v>Substation - Station Rebuilds Program</v>
          </cell>
          <cell r="H2229" t="str">
            <v>T&amp;D Engineering</v>
          </cell>
          <cell r="I2229" t="str">
            <v>T&amp;D</v>
          </cell>
          <cell r="J2229" t="str">
            <v>Asset Condition</v>
          </cell>
          <cell r="K2229" t="str">
            <v>SRV_ED</v>
          </cell>
          <cell r="L2229" t="str">
            <v>JUR_AN</v>
          </cell>
          <cell r="M2229" t="str">
            <v>Elec Distribution 360-373</v>
          </cell>
          <cell r="N2229" t="str">
            <v>True</v>
          </cell>
          <cell r="O2229" t="str">
            <v>Active</v>
          </cell>
          <cell r="P2229" t="str">
            <v>ORG_M08</v>
          </cell>
        </row>
        <row r="2230">
          <cell r="A2230" t="str">
            <v>BI_SS812</v>
          </cell>
          <cell r="B2230" t="str">
            <v>SS812</v>
          </cell>
          <cell r="C2230" t="str">
            <v>BI_SS812 - Boulder 115/13kV Substation</v>
          </cell>
          <cell r="D2230" t="str">
            <v>ER_2274</v>
          </cell>
          <cell r="E2230" t="str">
            <v>2274</v>
          </cell>
          <cell r="F2230" t="str">
            <v>ER_2274 - New Substations</v>
          </cell>
          <cell r="G2230" t="str">
            <v>Substation - New Distribution Station Capacity Program</v>
          </cell>
          <cell r="H2230" t="str">
            <v>T&amp;D Engineering</v>
          </cell>
          <cell r="I2230" t="str">
            <v>T&amp;D</v>
          </cell>
          <cell r="J2230" t="str">
            <v>Performance &amp; Capacity</v>
          </cell>
          <cell r="K2230" t="str">
            <v>SRV_ED</v>
          </cell>
          <cell r="L2230" t="str">
            <v>JUR_WA</v>
          </cell>
          <cell r="M2230" t="str">
            <v>Elec Transmission 350-359</v>
          </cell>
          <cell r="N2230" t="str">
            <v>True</v>
          </cell>
          <cell r="O2230" t="str">
            <v>Active</v>
          </cell>
          <cell r="P2230" t="str">
            <v>ORG_M08</v>
          </cell>
        </row>
        <row r="2231">
          <cell r="A2231" t="str">
            <v>BI_SS814</v>
          </cell>
          <cell r="B2231" t="str">
            <v>SS814</v>
          </cell>
          <cell r="C2231" t="str">
            <v>BI_SS814 - Opportunity Sub - Add Metering to Valleyway Tap</v>
          </cell>
          <cell r="D2231" t="str">
            <v>ER_2204</v>
          </cell>
          <cell r="E2231" t="str">
            <v>2204</v>
          </cell>
          <cell r="F2231" t="str">
            <v>ER_2204 - Substation Rebuilds</v>
          </cell>
          <cell r="G2231" t="str">
            <v>Substation - Station Rebuilds Program</v>
          </cell>
          <cell r="H2231" t="str">
            <v>T&amp;D Engineering</v>
          </cell>
          <cell r="I2231" t="str">
            <v>T&amp;D</v>
          </cell>
          <cell r="J2231" t="str">
            <v>Asset Condition</v>
          </cell>
          <cell r="K2231" t="str">
            <v>SRV_ED</v>
          </cell>
          <cell r="L2231" t="str">
            <v>JUR_AN</v>
          </cell>
          <cell r="M2231" t="str">
            <v>Elec Distribution 360-373</v>
          </cell>
          <cell r="N2231" t="str">
            <v>True</v>
          </cell>
          <cell r="O2231" t="str">
            <v>Active</v>
          </cell>
          <cell r="P2231" t="str">
            <v>ORG_M08</v>
          </cell>
        </row>
        <row r="2232">
          <cell r="A2232" t="str">
            <v>BI_SS890</v>
          </cell>
          <cell r="B2232" t="str">
            <v>SS890</v>
          </cell>
          <cell r="C2232" t="str">
            <v>BI_SS890 - Sunset Sub - Rebuild</v>
          </cell>
          <cell r="D2232" t="str">
            <v>ER_2204</v>
          </cell>
          <cell r="E2232" t="str">
            <v>2204</v>
          </cell>
          <cell r="F2232" t="str">
            <v>ER_2204 - Substation Rebuilds</v>
          </cell>
          <cell r="G2232" t="str">
            <v>Substation - Station Rebuilds Program</v>
          </cell>
          <cell r="H2232" t="str">
            <v>T&amp;D Engineering</v>
          </cell>
          <cell r="I2232" t="str">
            <v>T&amp;D</v>
          </cell>
          <cell r="J2232" t="str">
            <v>Asset Condition</v>
          </cell>
          <cell r="K2232" t="str">
            <v>SRV_ED</v>
          </cell>
          <cell r="L2232" t="str">
            <v>JUR_AN</v>
          </cell>
          <cell r="M2232" t="str">
            <v>Elec Distribution 360-373</v>
          </cell>
          <cell r="N2232" t="str">
            <v>True</v>
          </cell>
          <cell r="O2232" t="str">
            <v>Active</v>
          </cell>
          <cell r="P2232" t="str">
            <v>ORG_M08</v>
          </cell>
        </row>
        <row r="2233">
          <cell r="A2233" t="str">
            <v>BI_SS893</v>
          </cell>
          <cell r="B2233" t="str">
            <v>SS893</v>
          </cell>
          <cell r="C2233" t="str">
            <v>BI_SS893 - Millwood 115-13Kv-Incr Trnsfrmr #1 Upgrade Fdr</v>
          </cell>
          <cell r="D2233" t="str">
            <v>ER_2514</v>
          </cell>
          <cell r="E2233" t="str">
            <v>2514</v>
          </cell>
          <cell r="F2233" t="str">
            <v>ER_2514 - Distribution - Spokane North &amp; West</v>
          </cell>
          <cell r="G2233" t="str">
            <v>Distribution System Enhancements</v>
          </cell>
          <cell r="H2233" t="str">
            <v>T&amp;D Engineering</v>
          </cell>
          <cell r="I2233" t="str">
            <v>T&amp;D</v>
          </cell>
          <cell r="J2233" t="str">
            <v>Performance &amp; Capacity</v>
          </cell>
          <cell r="K2233" t="str">
            <v>SRV_ED</v>
          </cell>
          <cell r="L2233" t="str">
            <v>JUR_WA</v>
          </cell>
          <cell r="M2233" t="str">
            <v>Elec Distribution 360-373</v>
          </cell>
          <cell r="N2233" t="str">
            <v>True</v>
          </cell>
          <cell r="O2233" t="str">
            <v>Inactive</v>
          </cell>
          <cell r="P2233" t="str">
            <v>ORG_F08</v>
          </cell>
        </row>
        <row r="2234">
          <cell r="A2234" t="str">
            <v>BI_SS894</v>
          </cell>
          <cell r="B2234" t="str">
            <v>SS894</v>
          </cell>
          <cell r="C2234" t="str">
            <v>BI_SS894 - Beacon Storage Yard - Security Walls for Mobile Subs</v>
          </cell>
          <cell r="D2234" t="str">
            <v>ER_5002</v>
          </cell>
          <cell r="E2234" t="str">
            <v>5002</v>
          </cell>
          <cell r="F2234" t="str">
            <v>ER_5002 - Security Initiative</v>
          </cell>
          <cell r="G2234" t="str">
            <v>Enterprise Security</v>
          </cell>
          <cell r="H2234" t="str">
            <v>Security Capital</v>
          </cell>
          <cell r="I2234" t="str">
            <v>Other Function</v>
          </cell>
          <cell r="J2234" t="str">
            <v>Customer Service Quality &amp; Reliability</v>
          </cell>
          <cell r="K2234" t="str">
            <v>SRV_CD</v>
          </cell>
          <cell r="L2234" t="str">
            <v>JUR_AA</v>
          </cell>
          <cell r="M2234" t="str">
            <v>General 5yr 389 / 393-395 / 397-398</v>
          </cell>
          <cell r="N2234" t="str">
            <v>False</v>
          </cell>
          <cell r="O2234" t="str">
            <v>Inactive</v>
          </cell>
          <cell r="P2234" t="str">
            <v>ORG_M08</v>
          </cell>
        </row>
        <row r="2235">
          <cell r="A2235" t="str">
            <v>BI_SS900</v>
          </cell>
          <cell r="B2235" t="str">
            <v>SS900</v>
          </cell>
          <cell r="C2235" t="str">
            <v>BI_SS900 - Millwood Sub - Rebuild</v>
          </cell>
          <cell r="D2235" t="str">
            <v>ER_2283</v>
          </cell>
          <cell r="E2235" t="str">
            <v>2283</v>
          </cell>
          <cell r="F2235" t="str">
            <v>ER_2283 - Millwood Sub - Rebuild</v>
          </cell>
          <cell r="G2235" t="str">
            <v>Substation - Station Rebuilds Program</v>
          </cell>
          <cell r="H2235" t="str">
            <v>T&amp;D Engineering</v>
          </cell>
          <cell r="I2235" t="str">
            <v>T&amp;D</v>
          </cell>
          <cell r="J2235" t="str">
            <v>Asset Condition</v>
          </cell>
          <cell r="K2235" t="str">
            <v>SRV_ED</v>
          </cell>
          <cell r="L2235" t="str">
            <v>JUR_WA</v>
          </cell>
          <cell r="M2235" t="str">
            <v>Elec Distribution 360-373</v>
          </cell>
          <cell r="N2235" t="str">
            <v>True</v>
          </cell>
          <cell r="O2235" t="str">
            <v>Inactive</v>
          </cell>
          <cell r="P2235" t="str">
            <v>ORG_M08</v>
          </cell>
        </row>
        <row r="2236">
          <cell r="A2236" t="str">
            <v>BI_SS901</v>
          </cell>
          <cell r="B2236" t="str">
            <v>SS901</v>
          </cell>
          <cell r="C2236" t="str">
            <v>BI_SS901 - Hillyard 115-13kv Sub-Property</v>
          </cell>
          <cell r="D2236" t="str">
            <v>ER_2479</v>
          </cell>
          <cell r="E2236" t="str">
            <v>2479</v>
          </cell>
          <cell r="F2236" t="str">
            <v>ER_2479 - Hillyard 115-13kV Substation</v>
          </cell>
          <cell r="G2236" t="str">
            <v>Substation - New Distribution Station Capacity Program</v>
          </cell>
          <cell r="H2236" t="str">
            <v>T&amp;D Engineering</v>
          </cell>
          <cell r="I2236" t="str">
            <v>T&amp;D</v>
          </cell>
          <cell r="J2236" t="str">
            <v>Performance &amp; Capacity</v>
          </cell>
          <cell r="K2236" t="str">
            <v>SRV_ED</v>
          </cell>
          <cell r="L2236" t="str">
            <v>JUR_AN</v>
          </cell>
          <cell r="M2236" t="str">
            <v>Elec Distribution 360-373</v>
          </cell>
          <cell r="N2236" t="str">
            <v>False</v>
          </cell>
          <cell r="O2236" t="str">
            <v>Inactive</v>
          </cell>
          <cell r="P2236" t="str">
            <v>ORG_M08</v>
          </cell>
        </row>
        <row r="2237">
          <cell r="A2237" t="str">
            <v>BI_SS902</v>
          </cell>
          <cell r="B2237" t="str">
            <v>SS902</v>
          </cell>
          <cell r="C2237" t="str">
            <v>BI_SS902 - SIP Sub-Replace HV Fuses with Circuit Switcher</v>
          </cell>
          <cell r="D2237" t="str">
            <v>ER_2482</v>
          </cell>
          <cell r="E2237" t="str">
            <v>2482</v>
          </cell>
          <cell r="F2237" t="str">
            <v>ER_2482 - SIP Sub-Replace HV Fuses with Circuit Switcher</v>
          </cell>
          <cell r="G2237" t="str">
            <v>Regular Capital - Pre Business Case</v>
          </cell>
          <cell r="H2237" t="str">
            <v>No Subfunction</v>
          </cell>
          <cell r="I2237" t="str">
            <v>No Function</v>
          </cell>
          <cell r="J2237" t="str">
            <v>No Driver</v>
          </cell>
          <cell r="K2237" t="str">
            <v>SRV_ED</v>
          </cell>
          <cell r="L2237" t="str">
            <v>JUR_WA</v>
          </cell>
          <cell r="M2237" t="str">
            <v>Elec Transmission 350-359</v>
          </cell>
          <cell r="N2237" t="str">
            <v>True</v>
          </cell>
          <cell r="O2237" t="str">
            <v>Inactive</v>
          </cell>
          <cell r="P2237" t="str">
            <v>ORG_M08</v>
          </cell>
        </row>
        <row r="2238">
          <cell r="A2238" t="str">
            <v>BI_SS903</v>
          </cell>
          <cell r="B2238" t="str">
            <v>SS903</v>
          </cell>
          <cell r="C2238" t="str">
            <v>BI_SS903 - SE 115-13kV Phase 2</v>
          </cell>
          <cell r="D2238" t="str">
            <v>ER_2274</v>
          </cell>
          <cell r="E2238" t="str">
            <v>2274</v>
          </cell>
          <cell r="F2238" t="str">
            <v>ER_2274 - New Substations</v>
          </cell>
          <cell r="G2238" t="str">
            <v>Substation - New Distribution Station Capacity Program</v>
          </cell>
          <cell r="H2238" t="str">
            <v>T&amp;D Engineering</v>
          </cell>
          <cell r="I2238" t="str">
            <v>T&amp;D</v>
          </cell>
          <cell r="J2238" t="str">
            <v>Performance &amp; Capacity</v>
          </cell>
          <cell r="K2238" t="str">
            <v>SRV_ED</v>
          </cell>
          <cell r="L2238" t="str">
            <v>JUR_WA</v>
          </cell>
          <cell r="M2238" t="str">
            <v>Elec Distribution 360-373</v>
          </cell>
          <cell r="N2238" t="str">
            <v>True</v>
          </cell>
          <cell r="O2238" t="str">
            <v>Active</v>
          </cell>
          <cell r="P2238" t="str">
            <v>ORG_M08</v>
          </cell>
        </row>
        <row r="2239">
          <cell r="A2239" t="str">
            <v>BI_SS904</v>
          </cell>
          <cell r="B2239" t="str">
            <v>SS904</v>
          </cell>
          <cell r="C2239" t="str">
            <v>BI_SS904 - Irvin 115 kV Switching Station - New Construction</v>
          </cell>
          <cell r="D2239" t="str">
            <v>ER_2446</v>
          </cell>
          <cell r="E2239" t="str">
            <v>2446</v>
          </cell>
          <cell r="F2239" t="str">
            <v>ER_2446 - Irvin Sub - New Construction</v>
          </cell>
          <cell r="G2239" t="str">
            <v>Spokane Valley Transmission Reinforcement Project</v>
          </cell>
          <cell r="H2239" t="str">
            <v>T&amp;D Engineering</v>
          </cell>
          <cell r="I2239" t="str">
            <v>T&amp;D</v>
          </cell>
          <cell r="J2239" t="str">
            <v>Mandatory &amp; Compliance</v>
          </cell>
          <cell r="K2239" t="str">
            <v>SRV_ED</v>
          </cell>
          <cell r="L2239" t="str">
            <v>JUR_WA</v>
          </cell>
          <cell r="M2239" t="str">
            <v>Elec Transmission 350-359</v>
          </cell>
          <cell r="N2239" t="str">
            <v>True</v>
          </cell>
          <cell r="O2239" t="str">
            <v>Active</v>
          </cell>
          <cell r="P2239" t="str">
            <v>ORG_M08</v>
          </cell>
        </row>
        <row r="2240">
          <cell r="A2240" t="str">
            <v>BI_SS905</v>
          </cell>
          <cell r="B2240" t="str">
            <v>SS905</v>
          </cell>
          <cell r="C2240" t="str">
            <v>BI_SS905 - Irvin 115-13 kV Substation - New Construction</v>
          </cell>
          <cell r="D2240" t="str">
            <v>ER_2274</v>
          </cell>
          <cell r="E2240" t="str">
            <v>2274</v>
          </cell>
          <cell r="F2240" t="str">
            <v>ER_2274 - New Substations</v>
          </cell>
          <cell r="G2240" t="str">
            <v>Substation - New Distribution Station Capacity Program</v>
          </cell>
          <cell r="H2240" t="str">
            <v>T&amp;D Engineering</v>
          </cell>
          <cell r="I2240" t="str">
            <v>T&amp;D</v>
          </cell>
          <cell r="J2240" t="str">
            <v>Performance &amp; Capacity</v>
          </cell>
          <cell r="K2240" t="str">
            <v>SRV_ED</v>
          </cell>
          <cell r="L2240" t="str">
            <v>JUR_WA</v>
          </cell>
          <cell r="M2240" t="str">
            <v>Elec Transmission 350-359</v>
          </cell>
          <cell r="N2240" t="str">
            <v>True</v>
          </cell>
          <cell r="O2240" t="str">
            <v>Active</v>
          </cell>
          <cell r="P2240" t="str">
            <v>ORG_M08</v>
          </cell>
        </row>
        <row r="2241">
          <cell r="A2241" t="str">
            <v>BI_SS906</v>
          </cell>
          <cell r="B2241" t="str">
            <v>SS906</v>
          </cell>
          <cell r="C2241" t="str">
            <v>BI_SS906 - L&amp;S- Replace Fdr 12F1 Potheads</v>
          </cell>
          <cell r="D2241" t="str">
            <v>ER_2506</v>
          </cell>
          <cell r="E2241" t="str">
            <v>2506</v>
          </cell>
          <cell r="F2241" t="str">
            <v>ER_2506 - L&amp;S - Replace Fdr 12F1 Potheads</v>
          </cell>
          <cell r="G2241" t="str">
            <v>Regular Capital - Pre Business Case</v>
          </cell>
          <cell r="H2241" t="str">
            <v>No Subfunction</v>
          </cell>
          <cell r="I2241" t="str">
            <v>No Function</v>
          </cell>
          <cell r="J2241" t="str">
            <v>No Driver</v>
          </cell>
          <cell r="K2241" t="str">
            <v>SRV_ED</v>
          </cell>
          <cell r="L2241" t="str">
            <v>JUR_WA</v>
          </cell>
          <cell r="M2241" t="str">
            <v>Elec Distribution 360-373</v>
          </cell>
          <cell r="N2241" t="str">
            <v>False</v>
          </cell>
          <cell r="O2241" t="str">
            <v>Inactive</v>
          </cell>
          <cell r="P2241" t="str">
            <v>ORG_M08</v>
          </cell>
        </row>
        <row r="2242">
          <cell r="A2242" t="str">
            <v>BI_SS908</v>
          </cell>
          <cell r="B2242" t="str">
            <v>SS908</v>
          </cell>
          <cell r="C2242" t="str">
            <v>BI_SS908 - Smart Circuit - Substation Work</v>
          </cell>
          <cell r="D2242" t="str">
            <v>ER_2529</v>
          </cell>
          <cell r="E2242" t="str">
            <v>2529</v>
          </cell>
          <cell r="F2242" t="str">
            <v>ER_2529 - Spokane Smart Circuit</v>
          </cell>
          <cell r="G2242" t="str">
            <v>Spokane Smart Circuit</v>
          </cell>
          <cell r="H2242" t="str">
            <v>T&amp;D Engineering</v>
          </cell>
          <cell r="I2242" t="str">
            <v>T&amp;D</v>
          </cell>
          <cell r="J2242" t="str">
            <v>No Driver</v>
          </cell>
          <cell r="K2242" t="str">
            <v>SRV_ED</v>
          </cell>
          <cell r="L2242" t="str">
            <v>JUR_WA</v>
          </cell>
          <cell r="M2242" t="str">
            <v>Elec Distribution 360-373</v>
          </cell>
          <cell r="N2242" t="str">
            <v>True</v>
          </cell>
          <cell r="O2242" t="str">
            <v>Inactive</v>
          </cell>
          <cell r="P2242" t="str">
            <v>ORG_H08</v>
          </cell>
        </row>
        <row r="2243">
          <cell r="A2243" t="str">
            <v>BI_SS909</v>
          </cell>
          <cell r="B2243" t="str">
            <v>SS909</v>
          </cell>
          <cell r="C2243" t="str">
            <v>BI_SS909 - Irvin 115-13 kV Sub - Add Distribution Station</v>
          </cell>
          <cell r="D2243" t="str">
            <v>ER_2587</v>
          </cell>
          <cell r="E2243" t="str">
            <v>2587</v>
          </cell>
          <cell r="F2243" t="str">
            <v>ER_2587 - Irvin 115-13 kV Sub - Add Distribution Station</v>
          </cell>
          <cell r="G2243" t="str">
            <v>Substation - New Distribution Station Capacity Program</v>
          </cell>
          <cell r="H2243" t="str">
            <v>T&amp;D Engineering</v>
          </cell>
          <cell r="I2243" t="str">
            <v>T&amp;D</v>
          </cell>
          <cell r="J2243" t="str">
            <v>Performance &amp; Capacity</v>
          </cell>
          <cell r="K2243" t="str">
            <v>SRV_ED</v>
          </cell>
          <cell r="L2243" t="str">
            <v>JUR_WA</v>
          </cell>
          <cell r="M2243" t="str">
            <v>Elec Distribution 360-373</v>
          </cell>
          <cell r="N2243" t="str">
            <v>True</v>
          </cell>
          <cell r="O2243" t="str">
            <v>Inactive</v>
          </cell>
          <cell r="P2243" t="str">
            <v>ORG_M08</v>
          </cell>
        </row>
        <row r="2244">
          <cell r="A2244" t="str">
            <v>BI_SS910</v>
          </cell>
          <cell r="B2244" t="str">
            <v>SS910</v>
          </cell>
          <cell r="C2244" t="str">
            <v>BI_SS910 - Downtown East 115/13kV Substation Rebuild</v>
          </cell>
          <cell r="D2244" t="str">
            <v>ER_2274</v>
          </cell>
          <cell r="E2244" t="str">
            <v>2274</v>
          </cell>
          <cell r="F2244" t="str">
            <v>ER_2274 - New Substations</v>
          </cell>
          <cell r="G2244" t="str">
            <v>Substation - New Distribution Station Capacity Program</v>
          </cell>
          <cell r="H2244" t="str">
            <v>T&amp;D Engineering</v>
          </cell>
          <cell r="I2244" t="str">
            <v>T&amp;D</v>
          </cell>
          <cell r="J2244" t="str">
            <v>Performance &amp; Capacity</v>
          </cell>
          <cell r="K2244" t="str">
            <v>SRV_ED</v>
          </cell>
          <cell r="L2244" t="str">
            <v>JUR_AN</v>
          </cell>
          <cell r="M2244" t="str">
            <v>Elec Transmission 350-359</v>
          </cell>
          <cell r="N2244" t="str">
            <v>True</v>
          </cell>
          <cell r="O2244" t="str">
            <v>Active</v>
          </cell>
          <cell r="P2244" t="str">
            <v>ORG_M08</v>
          </cell>
        </row>
        <row r="2245">
          <cell r="A2245" t="str">
            <v>BI_SS911</v>
          </cell>
          <cell r="B2245" t="str">
            <v>SS911</v>
          </cell>
          <cell r="C2245" t="str">
            <v>BI_SS911 - Barker Road Substation - Rebuild (Substation)</v>
          </cell>
          <cell r="D2245" t="str">
            <v>ER_2204</v>
          </cell>
          <cell r="E2245" t="str">
            <v>2204</v>
          </cell>
          <cell r="F2245" t="str">
            <v>ER_2204 - Substation Rebuilds</v>
          </cell>
          <cell r="G2245" t="str">
            <v>Substation - Station Rebuilds Program</v>
          </cell>
          <cell r="H2245" t="str">
            <v>T&amp;D Engineering</v>
          </cell>
          <cell r="I2245" t="str">
            <v>T&amp;D</v>
          </cell>
          <cell r="J2245" t="str">
            <v>Asset Condition</v>
          </cell>
          <cell r="K2245" t="str">
            <v>SRV_ED</v>
          </cell>
          <cell r="L2245" t="str">
            <v>JUR_AN</v>
          </cell>
          <cell r="M2245" t="str">
            <v>Elec Distribution 360-373</v>
          </cell>
          <cell r="N2245" t="str">
            <v>True</v>
          </cell>
          <cell r="O2245" t="str">
            <v>Active</v>
          </cell>
          <cell r="P2245" t="str">
            <v>ORG_M08</v>
          </cell>
        </row>
        <row r="2246">
          <cell r="A2246" t="str">
            <v>BI_SS912</v>
          </cell>
          <cell r="B2246" t="str">
            <v>SS912</v>
          </cell>
          <cell r="C2246" t="str">
            <v>BI_SS912 - Hawthorne Substation - New (Substation)</v>
          </cell>
          <cell r="D2246" t="str">
            <v>ER_2274</v>
          </cell>
          <cell r="E2246" t="str">
            <v>2274</v>
          </cell>
          <cell r="F2246" t="str">
            <v>ER_2274 - New Substations</v>
          </cell>
          <cell r="G2246" t="str">
            <v>Substation - New Distribution Station Capacity Program</v>
          </cell>
          <cell r="H2246" t="str">
            <v>T&amp;D Engineering</v>
          </cell>
          <cell r="I2246" t="str">
            <v>T&amp;D</v>
          </cell>
          <cell r="J2246" t="str">
            <v>Performance &amp; Capacity</v>
          </cell>
          <cell r="K2246" t="str">
            <v>SRV_ED</v>
          </cell>
          <cell r="L2246" t="str">
            <v>JUR_AN</v>
          </cell>
          <cell r="M2246" t="str">
            <v>Elec Transmission 350-359</v>
          </cell>
          <cell r="N2246" t="str">
            <v>True</v>
          </cell>
          <cell r="O2246" t="str">
            <v>Active</v>
          </cell>
          <cell r="P2246" t="str">
            <v>ORG_M08</v>
          </cell>
        </row>
        <row r="2247">
          <cell r="A2247" t="str">
            <v>BI_SS914</v>
          </cell>
          <cell r="B2247" t="str">
            <v>SS914</v>
          </cell>
          <cell r="C2247" t="str">
            <v>BI_SS914 - Garden Springs 115 sw station-purch addl property</v>
          </cell>
          <cell r="D2247" t="str">
            <v>ER_2310</v>
          </cell>
          <cell r="E2247" t="str">
            <v>2310</v>
          </cell>
          <cell r="F2247" t="str">
            <v>ER_2310 - West Plains Transmission Reinforce</v>
          </cell>
          <cell r="G2247" t="str">
            <v>Transmission Construction - Compliance</v>
          </cell>
          <cell r="H2247" t="str">
            <v>T&amp;D Engineering</v>
          </cell>
          <cell r="I2247" t="str">
            <v>T&amp;D</v>
          </cell>
          <cell r="J2247" t="str">
            <v>Mandatory &amp; Compliance</v>
          </cell>
          <cell r="K2247" t="str">
            <v>SRV_ED</v>
          </cell>
          <cell r="L2247" t="str">
            <v>JUR_AN</v>
          </cell>
          <cell r="M2247" t="str">
            <v>Elec Transmission 350-359</v>
          </cell>
          <cell r="N2247" t="str">
            <v>True</v>
          </cell>
          <cell r="O2247" t="str">
            <v>Inactive</v>
          </cell>
          <cell r="P2247" t="str">
            <v>ORG_F08</v>
          </cell>
        </row>
        <row r="2248">
          <cell r="A2248" t="str">
            <v>BI_SS915</v>
          </cell>
          <cell r="B2248" t="str">
            <v>SS915</v>
          </cell>
          <cell r="C2248" t="str">
            <v>BI_SS915 - Garden Springs 115 sub-rebld 3 position SW station</v>
          </cell>
          <cell r="D2248" t="str">
            <v>ER_2310</v>
          </cell>
          <cell r="E2248" t="str">
            <v>2310</v>
          </cell>
          <cell r="F2248" t="str">
            <v>ER_2310 - West Plains Transmission Reinforce</v>
          </cell>
          <cell r="G2248" t="str">
            <v>Transmission Construction - Compliance</v>
          </cell>
          <cell r="H2248" t="str">
            <v>T&amp;D Engineering</v>
          </cell>
          <cell r="I2248" t="str">
            <v>T&amp;D</v>
          </cell>
          <cell r="J2248" t="str">
            <v>Mandatory &amp; Compliance</v>
          </cell>
          <cell r="K2248" t="str">
            <v>SRV_ED</v>
          </cell>
          <cell r="L2248" t="str">
            <v>JUR_AN</v>
          </cell>
          <cell r="M2248" t="str">
            <v>Elec Transmission 350-359</v>
          </cell>
          <cell r="N2248" t="str">
            <v>True</v>
          </cell>
          <cell r="O2248" t="str">
            <v>Inactive</v>
          </cell>
          <cell r="P2248" t="str">
            <v>ORG_F08</v>
          </cell>
        </row>
        <row r="2249">
          <cell r="A2249" t="str">
            <v>BI_SS916</v>
          </cell>
          <cell r="B2249" t="str">
            <v>SS916</v>
          </cell>
          <cell r="C2249" t="str">
            <v>BI_SS916 - Airway Hts 115sub-add Garden Springs line position</v>
          </cell>
          <cell r="D2249" t="str">
            <v>ER_2310</v>
          </cell>
          <cell r="E2249" t="str">
            <v>2310</v>
          </cell>
          <cell r="F2249" t="str">
            <v>ER_2310 - West Plains Transmission Reinforce</v>
          </cell>
          <cell r="G2249" t="str">
            <v>Transmission Construction - Compliance</v>
          </cell>
          <cell r="H2249" t="str">
            <v>T&amp;D Engineering</v>
          </cell>
          <cell r="I2249" t="str">
            <v>T&amp;D</v>
          </cell>
          <cell r="J2249" t="str">
            <v>Mandatory &amp; Compliance</v>
          </cell>
          <cell r="K2249" t="str">
            <v>SRV_ED</v>
          </cell>
          <cell r="L2249" t="str">
            <v>JUR_AN</v>
          </cell>
          <cell r="M2249" t="str">
            <v>Elec Transmission 350-359</v>
          </cell>
          <cell r="N2249" t="str">
            <v>True</v>
          </cell>
          <cell r="O2249" t="str">
            <v>Inactive</v>
          </cell>
          <cell r="P2249" t="str">
            <v>ORG_F08</v>
          </cell>
        </row>
        <row r="2250">
          <cell r="A2250" t="str">
            <v>BI_SS917</v>
          </cell>
          <cell r="B2250" t="str">
            <v>SS917</v>
          </cell>
          <cell r="C2250" t="str">
            <v>BI_SS917 - Waikiki Sub-Upgrade to (2) 30MVA Line-ups (Sub)</v>
          </cell>
          <cell r="D2250" t="str">
            <v>ER_2274</v>
          </cell>
          <cell r="E2250" t="str">
            <v>2274</v>
          </cell>
          <cell r="F2250" t="str">
            <v>ER_2274 - New Substations</v>
          </cell>
          <cell r="G2250" t="str">
            <v>Substation - New Distribution Station Capacity Program</v>
          </cell>
          <cell r="H2250" t="str">
            <v>T&amp;D Engineering</v>
          </cell>
          <cell r="I2250" t="str">
            <v>T&amp;D</v>
          </cell>
          <cell r="J2250" t="str">
            <v>Performance &amp; Capacity</v>
          </cell>
          <cell r="K2250" t="str">
            <v>SRV_ED</v>
          </cell>
          <cell r="L2250" t="str">
            <v>JUR_AN</v>
          </cell>
          <cell r="M2250" t="str">
            <v>Elec Transmission 350-359</v>
          </cell>
          <cell r="N2250" t="str">
            <v>True</v>
          </cell>
          <cell r="O2250" t="str">
            <v>Active</v>
          </cell>
          <cell r="P2250" t="str">
            <v>ORG_M08</v>
          </cell>
        </row>
        <row r="2251">
          <cell r="A2251" t="str">
            <v>BI_SS921</v>
          </cell>
          <cell r="B2251" t="str">
            <v>SS921</v>
          </cell>
          <cell r="C2251" t="str">
            <v>BI_SS921 - North Hill 4 Sub-R&amp;S</v>
          </cell>
          <cell r="D2251" t="str">
            <v>ER_2288</v>
          </cell>
          <cell r="E2251" t="str">
            <v>2288</v>
          </cell>
          <cell r="F2251" t="str">
            <v>ER_2288 - N Hill-Retire&amp;Salvage</v>
          </cell>
          <cell r="G2251" t="str">
            <v>Regular Capital - Pre Business Case</v>
          </cell>
          <cell r="H2251" t="str">
            <v>No Subfunction</v>
          </cell>
          <cell r="I2251" t="str">
            <v>No Function</v>
          </cell>
          <cell r="J2251" t="str">
            <v>No Driver</v>
          </cell>
          <cell r="K2251" t="str">
            <v>SRV_ED</v>
          </cell>
          <cell r="L2251" t="str">
            <v>JUR_WA</v>
          </cell>
          <cell r="M2251" t="str">
            <v>Elec Distribution 360-373</v>
          </cell>
          <cell r="N2251" t="str">
            <v>True</v>
          </cell>
          <cell r="O2251" t="str">
            <v>Inactive</v>
          </cell>
          <cell r="P2251" t="str">
            <v>ORG_F08</v>
          </cell>
        </row>
        <row r="2252">
          <cell r="A2252" t="str">
            <v>BI_SS929</v>
          </cell>
          <cell r="B2252" t="str">
            <v>SS929</v>
          </cell>
          <cell r="C2252" t="str">
            <v>BI_SS929 - Silver Lake 115 sub-add 2nd xfrm</v>
          </cell>
          <cell r="D2252" t="str">
            <v>ER_2297</v>
          </cell>
          <cell r="E2252" t="str">
            <v>2297</v>
          </cell>
          <cell r="F2252" t="str">
            <v>ER_2297 - Silver Lake 115 Sub-Install 2nd Xfmr (BFG Load)</v>
          </cell>
          <cell r="G2252" t="str">
            <v>Regular Capital - Pre Business Case</v>
          </cell>
          <cell r="H2252" t="str">
            <v>No Subfunction</v>
          </cell>
          <cell r="I2252" t="str">
            <v>No Function</v>
          </cell>
          <cell r="J2252" t="str">
            <v>No Driver</v>
          </cell>
          <cell r="K2252" t="str">
            <v>SRV_ED</v>
          </cell>
          <cell r="L2252" t="str">
            <v>JUR_WA</v>
          </cell>
          <cell r="M2252" t="str">
            <v>Elec Distribution 360-373</v>
          </cell>
          <cell r="N2252" t="str">
            <v>True</v>
          </cell>
          <cell r="O2252" t="str">
            <v>Inactive</v>
          </cell>
          <cell r="P2252" t="str">
            <v>ORG_F08</v>
          </cell>
        </row>
        <row r="2253">
          <cell r="A2253" t="str">
            <v>BI_SS930</v>
          </cell>
          <cell r="B2253" t="str">
            <v>SS930</v>
          </cell>
          <cell r="C2253" t="str">
            <v>BI_SS930 - Beacon PRC-002 (Substation Integration)</v>
          </cell>
          <cell r="D2253" t="str">
            <v>ER_2608</v>
          </cell>
          <cell r="E2253" t="str">
            <v>2608</v>
          </cell>
          <cell r="F2253" t="str">
            <v>ER_2608 - Protection System Upgrades for PRC-002</v>
          </cell>
          <cell r="G2253" t="str">
            <v>Protection System Upgrade for PRC-002</v>
          </cell>
          <cell r="H2253" t="str">
            <v>T&amp;D Engineering</v>
          </cell>
          <cell r="I2253" t="str">
            <v>T&amp;D</v>
          </cell>
          <cell r="J2253" t="str">
            <v>Mandatory &amp; Compliance</v>
          </cell>
          <cell r="K2253" t="str">
            <v>SRV_ED</v>
          </cell>
          <cell r="L2253" t="str">
            <v>JUR_AN</v>
          </cell>
          <cell r="M2253" t="str">
            <v>Elec Transmission 350-359</v>
          </cell>
          <cell r="N2253" t="str">
            <v>True</v>
          </cell>
          <cell r="O2253" t="str">
            <v>Active</v>
          </cell>
          <cell r="P2253" t="str">
            <v>ORG_M08</v>
          </cell>
        </row>
        <row r="2254">
          <cell r="A2254" t="str">
            <v>BI_SS963</v>
          </cell>
          <cell r="B2254" t="str">
            <v>SS963</v>
          </cell>
          <cell r="C2254" t="str">
            <v>BI_SS963 - Ross Park 115 sub - add transformer 3 &amp; fdrs 7&amp;8</v>
          </cell>
          <cell r="D2254" t="str">
            <v>ER_2312</v>
          </cell>
          <cell r="E2254" t="str">
            <v>2312</v>
          </cell>
          <cell r="F2254" t="str">
            <v>ER_2312 - Ross Park 115 Sub- Add 3rd Xfmr &amp; 2 Fdrs</v>
          </cell>
          <cell r="G2254" t="str">
            <v>Regular Capital - Pre Business Case</v>
          </cell>
          <cell r="H2254" t="str">
            <v>No Subfunction</v>
          </cell>
          <cell r="I2254" t="str">
            <v>No Function</v>
          </cell>
          <cell r="J2254" t="str">
            <v>No Driver</v>
          </cell>
          <cell r="K2254" t="str">
            <v>SRV_ED</v>
          </cell>
          <cell r="L2254" t="str">
            <v>JUR_WA</v>
          </cell>
          <cell r="M2254" t="str">
            <v>Elec Distribution 360-373</v>
          </cell>
          <cell r="N2254" t="str">
            <v>True</v>
          </cell>
          <cell r="O2254" t="str">
            <v>Inactive</v>
          </cell>
          <cell r="P2254" t="str">
            <v>ORG_F08</v>
          </cell>
        </row>
        <row r="2255">
          <cell r="A2255" t="str">
            <v>BI_SS964</v>
          </cell>
          <cell r="B2255" t="str">
            <v>SS964</v>
          </cell>
          <cell r="C2255" t="str">
            <v>BI_SS964 - College &amp; Walnut -- SCADA System Replacement</v>
          </cell>
          <cell r="D2255" t="str">
            <v>ER_2293</v>
          </cell>
          <cell r="E2255" t="str">
            <v>2293</v>
          </cell>
          <cell r="F2255" t="str">
            <v>ER_2293 - SCADA - Install/Replace</v>
          </cell>
          <cell r="G2255" t="str">
            <v>Substation - New Distribution Station Capacity Program</v>
          </cell>
          <cell r="H2255" t="str">
            <v>T&amp;D Engineering</v>
          </cell>
          <cell r="I2255" t="str">
            <v>T&amp;D</v>
          </cell>
          <cell r="J2255" t="str">
            <v>Performance &amp; Capacity</v>
          </cell>
          <cell r="K2255" t="str">
            <v>SRV_ED</v>
          </cell>
          <cell r="L2255" t="str">
            <v>JUR_AN</v>
          </cell>
          <cell r="M2255" t="str">
            <v>Elec Distribution 360-373</v>
          </cell>
          <cell r="N2255" t="str">
            <v>True</v>
          </cell>
          <cell r="O2255" t="str">
            <v>Inactive</v>
          </cell>
          <cell r="P2255" t="str">
            <v>ORG_M08</v>
          </cell>
        </row>
        <row r="2256">
          <cell r="A2256" t="str">
            <v>BI_ST001</v>
          </cell>
          <cell r="B2256" t="str">
            <v>ST001</v>
          </cell>
          <cell r="C2256" t="str">
            <v>BI_ST001 - Beacon-F&amp;C 115: Relocate at Whitworth</v>
          </cell>
          <cell r="D2256" t="str">
            <v>ER_2473</v>
          </cell>
          <cell r="E2256" t="str">
            <v>2473</v>
          </cell>
          <cell r="F2256" t="str">
            <v>ER_2473 - Beacon-F&amp;C 115: Relocate at Whitworth</v>
          </cell>
          <cell r="G2256" t="str">
            <v>Regular Capital - Pre Business Case</v>
          </cell>
          <cell r="H2256" t="str">
            <v>No Subfunction</v>
          </cell>
          <cell r="I2256" t="str">
            <v>No Function</v>
          </cell>
          <cell r="J2256" t="str">
            <v>No Driver</v>
          </cell>
          <cell r="K2256" t="str">
            <v>SRV_ED</v>
          </cell>
          <cell r="L2256" t="str">
            <v>JUR_AN</v>
          </cell>
          <cell r="M2256" t="str">
            <v>Elec Transmission 350-359</v>
          </cell>
          <cell r="N2256" t="str">
            <v>True</v>
          </cell>
          <cell r="O2256" t="str">
            <v>Inactive</v>
          </cell>
          <cell r="P2256" t="str">
            <v>ORG_L08</v>
          </cell>
        </row>
        <row r="2257">
          <cell r="A2257" t="str">
            <v>BI_ST002</v>
          </cell>
          <cell r="B2257" t="str">
            <v>ST002</v>
          </cell>
          <cell r="C2257" t="str">
            <v>BI_ST002 - Beacon-Otis # 2 115Kv Upgd for Distr Cnd</v>
          </cell>
          <cell r="D2257" t="str">
            <v>ER_2283</v>
          </cell>
          <cell r="E2257" t="str">
            <v>2283</v>
          </cell>
          <cell r="F2257" t="str">
            <v>ER_2283 - Millwood Sub - Rebuild</v>
          </cell>
          <cell r="G2257" t="str">
            <v>Substation - Station Rebuilds Program</v>
          </cell>
          <cell r="H2257" t="str">
            <v>T&amp;D Engineering</v>
          </cell>
          <cell r="I2257" t="str">
            <v>T&amp;D</v>
          </cell>
          <cell r="J2257" t="str">
            <v>Asset Condition</v>
          </cell>
          <cell r="K2257" t="str">
            <v>SRV_ED</v>
          </cell>
          <cell r="L2257" t="str">
            <v>JUR_WA</v>
          </cell>
          <cell r="M2257" t="str">
            <v>Elec Distribution 360-373</v>
          </cell>
          <cell r="N2257" t="str">
            <v>True</v>
          </cell>
          <cell r="O2257" t="str">
            <v>Inactive</v>
          </cell>
          <cell r="P2257" t="str">
            <v>ORG_B50</v>
          </cell>
        </row>
        <row r="2258">
          <cell r="A2258" t="str">
            <v>BI_ST003</v>
          </cell>
          <cell r="B2258" t="str">
            <v>ST003</v>
          </cell>
          <cell r="C2258" t="str">
            <v>BI_ST003 - Boulder Xmsn Integration</v>
          </cell>
          <cell r="D2258" t="str">
            <v>ER_2106</v>
          </cell>
          <cell r="E2258" t="str">
            <v>2106</v>
          </cell>
          <cell r="F2258" t="str">
            <v>ER_2106 - Boulder -Construction</v>
          </cell>
          <cell r="G2258" t="str">
            <v>Regular Capital - Pre Business Case</v>
          </cell>
          <cell r="H2258" t="str">
            <v>No Subfunction</v>
          </cell>
          <cell r="I2258" t="str">
            <v>No Function</v>
          </cell>
          <cell r="J2258" t="str">
            <v>No Driver</v>
          </cell>
          <cell r="K2258" t="str">
            <v>SRV_ED</v>
          </cell>
          <cell r="L2258" t="str">
            <v>JUR_WA</v>
          </cell>
          <cell r="M2258" t="str">
            <v>Elec Transmission 350-359</v>
          </cell>
          <cell r="N2258" t="str">
            <v>True</v>
          </cell>
          <cell r="O2258" t="str">
            <v>Inactive</v>
          </cell>
          <cell r="P2258" t="str">
            <v>ORG_L08</v>
          </cell>
        </row>
        <row r="2259">
          <cell r="A2259" t="str">
            <v>BI_ST004</v>
          </cell>
          <cell r="B2259" t="str">
            <v>ST004</v>
          </cell>
          <cell r="C2259" t="str">
            <v>BI_ST004 - Millwood Sub Rebuild: Transmission Integration</v>
          </cell>
          <cell r="D2259" t="str">
            <v>ER_2283</v>
          </cell>
          <cell r="E2259" t="str">
            <v>2283</v>
          </cell>
          <cell r="F2259" t="str">
            <v>ER_2283 - Millwood Sub - Rebuild</v>
          </cell>
          <cell r="G2259" t="str">
            <v>Substation - Station Rebuilds Program</v>
          </cell>
          <cell r="H2259" t="str">
            <v>T&amp;D Engineering</v>
          </cell>
          <cell r="I2259" t="str">
            <v>T&amp;D</v>
          </cell>
          <cell r="J2259" t="str">
            <v>Asset Condition</v>
          </cell>
          <cell r="K2259" t="str">
            <v>SRV_ED</v>
          </cell>
          <cell r="L2259" t="str">
            <v>JUR_WA</v>
          </cell>
          <cell r="M2259" t="str">
            <v>Elec Distribution 360-373</v>
          </cell>
          <cell r="N2259" t="str">
            <v>True</v>
          </cell>
          <cell r="O2259" t="str">
            <v>Inactive</v>
          </cell>
          <cell r="P2259" t="str">
            <v>ORG_L08</v>
          </cell>
        </row>
        <row r="2260">
          <cell r="A2260" t="str">
            <v>BI_ST005</v>
          </cell>
          <cell r="B2260" t="str">
            <v>ST005</v>
          </cell>
          <cell r="C2260" t="str">
            <v>BI_ST005 - EFM 12F2 &amp; PVW241 Feeder Tie:Transmission Reconst</v>
          </cell>
          <cell r="D2260" t="str">
            <v>ER_2517</v>
          </cell>
          <cell r="E2260" t="str">
            <v>2517</v>
          </cell>
          <cell r="F2260" t="str">
            <v>ER_2517 - EFM 12F2 &amp; PVW 241 Feeder Tie</v>
          </cell>
          <cell r="G2260" t="str">
            <v>Regular Capital - Pre Business Case</v>
          </cell>
          <cell r="H2260" t="str">
            <v>No Subfunction</v>
          </cell>
          <cell r="I2260" t="str">
            <v>No Function</v>
          </cell>
          <cell r="J2260" t="str">
            <v>No Driver</v>
          </cell>
          <cell r="K2260" t="str">
            <v>SRV_ED</v>
          </cell>
          <cell r="L2260" t="str">
            <v>JUR_AN</v>
          </cell>
          <cell r="M2260" t="str">
            <v>Elec Transmission 350-359</v>
          </cell>
          <cell r="N2260" t="str">
            <v>True</v>
          </cell>
          <cell r="O2260" t="str">
            <v>Inactive</v>
          </cell>
          <cell r="P2260" t="str">
            <v>ORG_L08</v>
          </cell>
        </row>
        <row r="2261">
          <cell r="A2261" t="str">
            <v>BI_ST006</v>
          </cell>
          <cell r="B2261" t="str">
            <v>ST006</v>
          </cell>
          <cell r="C2261" t="str">
            <v>BI_ST006 - Reardan Wind Integr-New POI-SLK Single Circuit 115</v>
          </cell>
          <cell r="D2261" t="str">
            <v>ER_2518</v>
          </cell>
          <cell r="E2261" t="str">
            <v>2518</v>
          </cell>
          <cell r="F2261" t="str">
            <v>ER_2518 - Reardan Wind Farm Integration -Transmission</v>
          </cell>
          <cell r="G2261" t="str">
            <v>Regular Capital - Pre Business Case</v>
          </cell>
          <cell r="H2261" t="str">
            <v>No Subfunction</v>
          </cell>
          <cell r="I2261" t="str">
            <v>No Function</v>
          </cell>
          <cell r="J2261" t="str">
            <v>No Driver</v>
          </cell>
          <cell r="K2261" t="str">
            <v>SRV_ED</v>
          </cell>
          <cell r="L2261" t="str">
            <v>JUR_WA</v>
          </cell>
          <cell r="M2261" t="str">
            <v>Elec Transmission 350-359</v>
          </cell>
          <cell r="N2261" t="str">
            <v>True</v>
          </cell>
          <cell r="O2261" t="str">
            <v>Inactive</v>
          </cell>
          <cell r="P2261" t="str">
            <v>ORG_L08</v>
          </cell>
        </row>
        <row r="2262">
          <cell r="A2262" t="str">
            <v>BI_ST007</v>
          </cell>
          <cell r="B2262" t="str">
            <v>ST007</v>
          </cell>
          <cell r="C2262" t="str">
            <v>BI_ST007 - Reardan Wind Integr-POI Stn to DGP-LND Double 115</v>
          </cell>
          <cell r="D2262" t="str">
            <v>ER_2518</v>
          </cell>
          <cell r="E2262" t="str">
            <v>2518</v>
          </cell>
          <cell r="F2262" t="str">
            <v>ER_2518 - Reardan Wind Farm Integration -Transmission</v>
          </cell>
          <cell r="G2262" t="str">
            <v>Regular Capital - Pre Business Case</v>
          </cell>
          <cell r="H2262" t="str">
            <v>No Subfunction</v>
          </cell>
          <cell r="I2262" t="str">
            <v>No Function</v>
          </cell>
          <cell r="J2262" t="str">
            <v>No Driver</v>
          </cell>
          <cell r="K2262" t="str">
            <v>SRV_ED</v>
          </cell>
          <cell r="L2262" t="str">
            <v>JUR_WA</v>
          </cell>
          <cell r="M2262" t="str">
            <v>Elec Transmission 350-359</v>
          </cell>
          <cell r="N2262" t="str">
            <v>True</v>
          </cell>
          <cell r="O2262" t="str">
            <v>Inactive</v>
          </cell>
          <cell r="P2262" t="str">
            <v>ORG_L08</v>
          </cell>
        </row>
        <row r="2263">
          <cell r="A2263" t="str">
            <v>BI_ST008</v>
          </cell>
          <cell r="B2263" t="str">
            <v>ST008</v>
          </cell>
          <cell r="C2263" t="str">
            <v>BI_ST008 - Reardan Wind Integr-Rebuild GDN-SUN Single Cir 115</v>
          </cell>
          <cell r="D2263" t="str">
            <v>ER_2518</v>
          </cell>
          <cell r="E2263" t="str">
            <v>2518</v>
          </cell>
          <cell r="F2263" t="str">
            <v>ER_2518 - Reardan Wind Farm Integration -Transmission</v>
          </cell>
          <cell r="G2263" t="str">
            <v>Regular Capital - Pre Business Case</v>
          </cell>
          <cell r="H2263" t="str">
            <v>No Subfunction</v>
          </cell>
          <cell r="I2263" t="str">
            <v>No Function</v>
          </cell>
          <cell r="J2263" t="str">
            <v>No Driver</v>
          </cell>
          <cell r="K2263" t="str">
            <v>SRV_ED</v>
          </cell>
          <cell r="L2263" t="str">
            <v>JUR_WA</v>
          </cell>
          <cell r="M2263" t="str">
            <v>Elec Transmission 350-359</v>
          </cell>
          <cell r="N2263" t="str">
            <v>True</v>
          </cell>
          <cell r="O2263" t="str">
            <v>Inactive</v>
          </cell>
          <cell r="P2263" t="str">
            <v>ORG_L08</v>
          </cell>
        </row>
        <row r="2264">
          <cell r="A2264" t="str">
            <v>BI_ST009</v>
          </cell>
          <cell r="B2264" t="str">
            <v>ST009</v>
          </cell>
          <cell r="C2264" t="str">
            <v>BI_ST009 - Reardan Wind Integr-Rebuild GDN-SLK Single Cir 115</v>
          </cell>
          <cell r="D2264" t="str">
            <v>ER_2518</v>
          </cell>
          <cell r="E2264" t="str">
            <v>2518</v>
          </cell>
          <cell r="F2264" t="str">
            <v>ER_2518 - Reardan Wind Farm Integration -Transmission</v>
          </cell>
          <cell r="G2264" t="str">
            <v>Regular Capital - Pre Business Case</v>
          </cell>
          <cell r="H2264" t="str">
            <v>No Subfunction</v>
          </cell>
          <cell r="I2264" t="str">
            <v>No Function</v>
          </cell>
          <cell r="J2264" t="str">
            <v>No Driver</v>
          </cell>
          <cell r="K2264" t="str">
            <v>SRV_ED</v>
          </cell>
          <cell r="L2264" t="str">
            <v>JUR_WA</v>
          </cell>
          <cell r="M2264" t="str">
            <v>Elec Transmission 350-359</v>
          </cell>
          <cell r="N2264" t="str">
            <v>True</v>
          </cell>
          <cell r="O2264" t="str">
            <v>Inactive</v>
          </cell>
          <cell r="P2264" t="str">
            <v>ORG_L08</v>
          </cell>
        </row>
        <row r="2265">
          <cell r="A2265" t="str">
            <v>BI_ST010</v>
          </cell>
          <cell r="B2265" t="str">
            <v>ST010</v>
          </cell>
          <cell r="C2265" t="str">
            <v>BI_ST010 - Reardan Wind Integr-Rebuild DGP-LND Single Cir 115</v>
          </cell>
          <cell r="D2265" t="str">
            <v>ER_2518</v>
          </cell>
          <cell r="E2265" t="str">
            <v>2518</v>
          </cell>
          <cell r="F2265" t="str">
            <v>ER_2518 - Reardan Wind Farm Integration -Transmission</v>
          </cell>
          <cell r="G2265" t="str">
            <v>Regular Capital - Pre Business Case</v>
          </cell>
          <cell r="H2265" t="str">
            <v>No Subfunction</v>
          </cell>
          <cell r="I2265" t="str">
            <v>No Function</v>
          </cell>
          <cell r="J2265" t="str">
            <v>No Driver</v>
          </cell>
          <cell r="K2265" t="str">
            <v>SRV_ED</v>
          </cell>
          <cell r="L2265" t="str">
            <v>JUR_WA</v>
          </cell>
          <cell r="M2265" t="str">
            <v>Elec Transmission 350-359</v>
          </cell>
          <cell r="N2265" t="str">
            <v>True</v>
          </cell>
          <cell r="O2265" t="str">
            <v>Inactive</v>
          </cell>
          <cell r="P2265" t="str">
            <v>ORG_L08</v>
          </cell>
        </row>
        <row r="2266">
          <cell r="A2266" t="str">
            <v>BI_ST011</v>
          </cell>
          <cell r="B2266" t="str">
            <v>ST011</v>
          </cell>
          <cell r="C2266" t="str">
            <v>BI_ST011 - Reardan Wind Integr-Fiber Comm Link betw DGP-POI</v>
          </cell>
          <cell r="D2266" t="str">
            <v>ER_2520</v>
          </cell>
          <cell r="E2266" t="str">
            <v>2520</v>
          </cell>
          <cell r="F2266" t="str">
            <v>ER_2520 - Reardan Wind Farm Integration - Reimbursable</v>
          </cell>
          <cell r="G2266" t="str">
            <v>Regular Capital - Pre Business Case</v>
          </cell>
          <cell r="H2266" t="str">
            <v>No Subfunction</v>
          </cell>
          <cell r="I2266" t="str">
            <v>No Function</v>
          </cell>
          <cell r="J2266" t="str">
            <v>No Driver</v>
          </cell>
          <cell r="K2266" t="str">
            <v>SRV_ED</v>
          </cell>
          <cell r="L2266" t="str">
            <v>JUR_WA</v>
          </cell>
          <cell r="M2266" t="str">
            <v>Elec Transmission 350-359</v>
          </cell>
          <cell r="N2266" t="str">
            <v>True</v>
          </cell>
          <cell r="O2266" t="str">
            <v>Inactive</v>
          </cell>
          <cell r="P2266" t="str">
            <v>ORG_L08</v>
          </cell>
        </row>
        <row r="2267">
          <cell r="A2267" t="str">
            <v>BI_ST012</v>
          </cell>
          <cell r="B2267" t="str">
            <v>ST012</v>
          </cell>
          <cell r="C2267" t="str">
            <v>BI_ST012 - Reardan Wind Intgr Fbr Com Link Ovrbld btwnGDN-SLK</v>
          </cell>
          <cell r="D2267" t="str">
            <v>ER_2518</v>
          </cell>
          <cell r="E2267" t="str">
            <v>2518</v>
          </cell>
          <cell r="F2267" t="str">
            <v>ER_2518 - Reardan Wind Farm Integration -Transmission</v>
          </cell>
          <cell r="G2267" t="str">
            <v>Regular Capital - Pre Business Case</v>
          </cell>
          <cell r="H2267" t="str">
            <v>No Subfunction</v>
          </cell>
          <cell r="I2267" t="str">
            <v>No Function</v>
          </cell>
          <cell r="J2267" t="str">
            <v>No Driver</v>
          </cell>
          <cell r="K2267" t="str">
            <v>SRV_ED</v>
          </cell>
          <cell r="L2267" t="str">
            <v>JUR_WA</v>
          </cell>
          <cell r="M2267" t="str">
            <v>Elec Transmission 350-359</v>
          </cell>
          <cell r="N2267" t="str">
            <v>True</v>
          </cell>
          <cell r="O2267" t="str">
            <v>Inactive</v>
          </cell>
          <cell r="P2267" t="str">
            <v>ORG_L08</v>
          </cell>
        </row>
        <row r="2268">
          <cell r="A2268" t="str">
            <v>BI_ST013</v>
          </cell>
          <cell r="B2268" t="str">
            <v>ST013</v>
          </cell>
          <cell r="C2268" t="str">
            <v>BI_ST013 - Reardan Wind Intgr Fbr Com Link Ovrbld btwnGDN-SUN</v>
          </cell>
          <cell r="D2268" t="str">
            <v>ER_2518</v>
          </cell>
          <cell r="E2268" t="str">
            <v>2518</v>
          </cell>
          <cell r="F2268" t="str">
            <v>ER_2518 - Reardan Wind Farm Integration -Transmission</v>
          </cell>
          <cell r="G2268" t="str">
            <v>Regular Capital - Pre Business Case</v>
          </cell>
          <cell r="H2268" t="str">
            <v>No Subfunction</v>
          </cell>
          <cell r="I2268" t="str">
            <v>No Function</v>
          </cell>
          <cell r="J2268" t="str">
            <v>No Driver</v>
          </cell>
          <cell r="K2268" t="str">
            <v>SRV_ED</v>
          </cell>
          <cell r="L2268" t="str">
            <v>JUR_WA</v>
          </cell>
          <cell r="M2268" t="str">
            <v>Elec Transmission 350-359</v>
          </cell>
          <cell r="N2268" t="str">
            <v>True</v>
          </cell>
          <cell r="O2268" t="str">
            <v>Inactive</v>
          </cell>
          <cell r="P2268" t="str">
            <v>ORG_L08</v>
          </cell>
        </row>
        <row r="2269">
          <cell r="A2269" t="str">
            <v>BI_ST014</v>
          </cell>
          <cell r="B2269" t="str">
            <v>ST014</v>
          </cell>
          <cell r="C2269" t="str">
            <v>BI_ST014 - Reardan Wind Intgr Fbr Com Link Ovrbld btwnPOI-SLK</v>
          </cell>
          <cell r="D2269" t="str">
            <v>ER_2518</v>
          </cell>
          <cell r="E2269" t="str">
            <v>2518</v>
          </cell>
          <cell r="F2269" t="str">
            <v>ER_2518 - Reardan Wind Farm Integration -Transmission</v>
          </cell>
          <cell r="G2269" t="str">
            <v>Regular Capital - Pre Business Case</v>
          </cell>
          <cell r="H2269" t="str">
            <v>No Subfunction</v>
          </cell>
          <cell r="I2269" t="str">
            <v>No Function</v>
          </cell>
          <cell r="J2269" t="str">
            <v>No Driver</v>
          </cell>
          <cell r="K2269" t="str">
            <v>SRV_ED</v>
          </cell>
          <cell r="L2269" t="str">
            <v>JUR_WA</v>
          </cell>
          <cell r="M2269" t="str">
            <v>Elec Transmission 350-359</v>
          </cell>
          <cell r="N2269" t="str">
            <v>True</v>
          </cell>
          <cell r="O2269" t="str">
            <v>Inactive</v>
          </cell>
          <cell r="P2269" t="str">
            <v>ORG_L08</v>
          </cell>
        </row>
        <row r="2270">
          <cell r="A2270" t="str">
            <v>BI_ST015</v>
          </cell>
          <cell r="B2270" t="str">
            <v>ST015</v>
          </cell>
          <cell r="C2270" t="str">
            <v>BI_ST015 - Reardan Wind Integr-Fiber Comm Link betw SLK-POI</v>
          </cell>
          <cell r="D2270" t="str">
            <v>ER_2520</v>
          </cell>
          <cell r="E2270" t="str">
            <v>2520</v>
          </cell>
          <cell r="F2270" t="str">
            <v>ER_2520 - Reardan Wind Farm Integration - Reimbursable</v>
          </cell>
          <cell r="G2270" t="str">
            <v>Regular Capital - Pre Business Case</v>
          </cell>
          <cell r="H2270" t="str">
            <v>No Subfunction</v>
          </cell>
          <cell r="I2270" t="str">
            <v>No Function</v>
          </cell>
          <cell r="J2270" t="str">
            <v>No Driver</v>
          </cell>
          <cell r="K2270" t="str">
            <v>SRV_ED</v>
          </cell>
          <cell r="L2270" t="str">
            <v>JUR_WA</v>
          </cell>
          <cell r="M2270" t="str">
            <v>Elec Transmission 350-359</v>
          </cell>
          <cell r="N2270" t="str">
            <v>True</v>
          </cell>
          <cell r="O2270" t="str">
            <v>Inactive</v>
          </cell>
          <cell r="P2270" t="str">
            <v>ORG_L08</v>
          </cell>
        </row>
        <row r="2271">
          <cell r="A2271" t="str">
            <v>BI_ST016</v>
          </cell>
          <cell r="B2271" t="str">
            <v>ST016</v>
          </cell>
          <cell r="C2271" t="str">
            <v>BI_ST016 - Bridge Avenue: Transmission</v>
          </cell>
          <cell r="D2271" t="str">
            <v>ER_2057</v>
          </cell>
          <cell r="E2271" t="str">
            <v>2057</v>
          </cell>
          <cell r="F2271" t="str">
            <v>ER_2057 - Transmission Minor Rebuild</v>
          </cell>
          <cell r="G2271" t="str">
            <v>Transmission - Minor Rebuild</v>
          </cell>
          <cell r="H2271" t="str">
            <v>T&amp;D Engineering</v>
          </cell>
          <cell r="I2271" t="str">
            <v>T&amp;D</v>
          </cell>
          <cell r="J2271" t="str">
            <v>Asset Condition</v>
          </cell>
          <cell r="K2271" t="str">
            <v>SRV_ED</v>
          </cell>
          <cell r="L2271" t="str">
            <v>JUR_AN</v>
          </cell>
          <cell r="M2271" t="str">
            <v>Elec Transmission 350-359</v>
          </cell>
          <cell r="N2271" t="str">
            <v>True</v>
          </cell>
          <cell r="O2271" t="str">
            <v>Inactive</v>
          </cell>
          <cell r="P2271" t="str">
            <v>ORG_L08</v>
          </cell>
        </row>
        <row r="2272">
          <cell r="A2272" t="str">
            <v>BI_ST017</v>
          </cell>
          <cell r="B2272" t="str">
            <v>ST017</v>
          </cell>
          <cell r="C2272" t="str">
            <v>BI_ST017 - Garden Springs Silver Lake 115kV Rebuild</v>
          </cell>
          <cell r="D2272" t="str">
            <v>ER_2310</v>
          </cell>
          <cell r="E2272" t="str">
            <v>2310</v>
          </cell>
          <cell r="F2272" t="str">
            <v>ER_2310 - West Plains Transmission Reinforce</v>
          </cell>
          <cell r="G2272" t="str">
            <v>Transmission Construction - Compliance</v>
          </cell>
          <cell r="H2272" t="str">
            <v>T&amp;D Engineering</v>
          </cell>
          <cell r="I2272" t="str">
            <v>T&amp;D</v>
          </cell>
          <cell r="J2272" t="str">
            <v>Mandatory &amp; Compliance</v>
          </cell>
          <cell r="K2272" t="str">
            <v>SRV_ED</v>
          </cell>
          <cell r="L2272" t="str">
            <v>JUR_AN</v>
          </cell>
          <cell r="M2272" t="str">
            <v>Elec Transmission 350-359</v>
          </cell>
          <cell r="N2272" t="str">
            <v>True</v>
          </cell>
          <cell r="O2272" t="str">
            <v>Inactive</v>
          </cell>
          <cell r="P2272" t="str">
            <v>ORG_L08</v>
          </cell>
        </row>
        <row r="2273">
          <cell r="A2273" t="str">
            <v>BI_ST018</v>
          </cell>
          <cell r="B2273" t="str">
            <v>ST018</v>
          </cell>
          <cell r="C2273" t="str">
            <v>BI_ST018 - BEA-BLD #1: Relocation at Barker &amp; Trent</v>
          </cell>
          <cell r="D2273" t="str">
            <v>ER_2070</v>
          </cell>
          <cell r="E2273" t="str">
            <v>2070</v>
          </cell>
          <cell r="F2273" t="str">
            <v>ER_2070 - Trans/Dist/Sub Reimbursable Projects</v>
          </cell>
          <cell r="G2273" t="str">
            <v>T&amp;D Reimbursable</v>
          </cell>
          <cell r="H2273" t="str">
            <v>T&amp;D Engineering</v>
          </cell>
          <cell r="I2273" t="str">
            <v>T&amp;D</v>
          </cell>
          <cell r="J2273" t="str">
            <v>Customer Requested</v>
          </cell>
          <cell r="K2273" t="str">
            <v>SRV_ED</v>
          </cell>
          <cell r="L2273" t="str">
            <v>JUR_AN</v>
          </cell>
          <cell r="M2273" t="str">
            <v>Elec Transmission 350-359</v>
          </cell>
          <cell r="N2273" t="str">
            <v>True</v>
          </cell>
          <cell r="O2273" t="str">
            <v>Active</v>
          </cell>
          <cell r="P2273" t="str">
            <v>ORG_L08</v>
          </cell>
        </row>
        <row r="2274">
          <cell r="A2274" t="str">
            <v>BI_ST019</v>
          </cell>
          <cell r="B2274" t="str">
            <v>ST019</v>
          </cell>
          <cell r="C2274" t="str">
            <v>BI_ST019 - Melville Sw Station - Transmission Integration</v>
          </cell>
          <cell r="D2274" t="str">
            <v>ER_2274</v>
          </cell>
          <cell r="E2274" t="str">
            <v>2274</v>
          </cell>
          <cell r="F2274" t="str">
            <v>ER_2274 - New Substations</v>
          </cell>
          <cell r="G2274" t="str">
            <v>Substation - New Distribution Station Capacity Program</v>
          </cell>
          <cell r="H2274" t="str">
            <v>T&amp;D Engineering</v>
          </cell>
          <cell r="I2274" t="str">
            <v>T&amp;D</v>
          </cell>
          <cell r="J2274" t="str">
            <v>Performance &amp; Capacity</v>
          </cell>
          <cell r="K2274" t="str">
            <v>SRV_ED</v>
          </cell>
          <cell r="L2274" t="str">
            <v>JUR_AN</v>
          </cell>
          <cell r="M2274" t="str">
            <v>Elec Transmission 350-359</v>
          </cell>
          <cell r="N2274" t="str">
            <v>True</v>
          </cell>
          <cell r="O2274" t="str">
            <v>Active</v>
          </cell>
          <cell r="P2274" t="str">
            <v>ORG_L08</v>
          </cell>
        </row>
        <row r="2275">
          <cell r="A2275" t="str">
            <v>BI_ST101</v>
          </cell>
          <cell r="B2275" t="str">
            <v>ST101</v>
          </cell>
          <cell r="C2275" t="str">
            <v>BI_ST101 - Beacon-Boulder #2 115:  Capacity Upgrade</v>
          </cell>
          <cell r="D2275" t="str">
            <v>ER_2474</v>
          </cell>
          <cell r="E2275" t="str">
            <v>2474</v>
          </cell>
          <cell r="F2275" t="str">
            <v>ER_2474 - Beacon-Boulder #2 115:  Capacity Upgrade</v>
          </cell>
          <cell r="G2275" t="str">
            <v>Spokane Valley Transmission Reinforcement Project</v>
          </cell>
          <cell r="H2275" t="str">
            <v>T&amp;D Engineering</v>
          </cell>
          <cell r="I2275" t="str">
            <v>T&amp;D</v>
          </cell>
          <cell r="J2275" t="str">
            <v>Mandatory &amp; Compliance</v>
          </cell>
          <cell r="K2275" t="str">
            <v>SRV_ED</v>
          </cell>
          <cell r="L2275" t="str">
            <v>JUR_AN</v>
          </cell>
          <cell r="M2275" t="str">
            <v>Elec Transmission 350-359</v>
          </cell>
          <cell r="N2275" t="str">
            <v>True</v>
          </cell>
          <cell r="O2275" t="str">
            <v>Active</v>
          </cell>
          <cell r="P2275" t="str">
            <v>ORG_L08</v>
          </cell>
        </row>
        <row r="2276">
          <cell r="A2276" t="str">
            <v>BI_ST102</v>
          </cell>
          <cell r="B2276" t="str">
            <v>ST102</v>
          </cell>
          <cell r="C2276" t="str">
            <v>BI_ST102 - Irvin 115kV Switching Stn: Transmission Integration</v>
          </cell>
          <cell r="D2276" t="str">
            <v>ER_2446</v>
          </cell>
          <cell r="E2276" t="str">
            <v>2446</v>
          </cell>
          <cell r="F2276" t="str">
            <v>ER_2446 - Irvin Sub - New Construction</v>
          </cell>
          <cell r="G2276" t="str">
            <v>Spokane Valley Transmission Reinforcement Project</v>
          </cell>
          <cell r="H2276" t="str">
            <v>T&amp;D Engineering</v>
          </cell>
          <cell r="I2276" t="str">
            <v>T&amp;D</v>
          </cell>
          <cell r="J2276" t="str">
            <v>Mandatory &amp; Compliance</v>
          </cell>
          <cell r="K2276" t="str">
            <v>SRV_ED</v>
          </cell>
          <cell r="L2276" t="str">
            <v>JUR_AN</v>
          </cell>
          <cell r="M2276" t="str">
            <v>Elec Transmission 350-359</v>
          </cell>
          <cell r="N2276" t="str">
            <v>True</v>
          </cell>
          <cell r="O2276" t="str">
            <v>Active</v>
          </cell>
          <cell r="P2276" t="str">
            <v>ORG_L08</v>
          </cell>
        </row>
        <row r="2277">
          <cell r="A2277" t="str">
            <v>BI_ST103</v>
          </cell>
          <cell r="B2277" t="str">
            <v>ST103</v>
          </cell>
          <cell r="C2277" t="str">
            <v>BI_ST103 - Hillyard 115-13kv Sub New Cons:Transmiss Integration</v>
          </cell>
          <cell r="D2277" t="str">
            <v>ER_2274</v>
          </cell>
          <cell r="E2277" t="str">
            <v>2274</v>
          </cell>
          <cell r="F2277" t="str">
            <v>ER_2274 - New Substations</v>
          </cell>
          <cell r="G2277" t="str">
            <v>Substation - New Distribution Station Capacity Program</v>
          </cell>
          <cell r="H2277" t="str">
            <v>T&amp;D Engineering</v>
          </cell>
          <cell r="I2277" t="str">
            <v>T&amp;D</v>
          </cell>
          <cell r="J2277" t="str">
            <v>Performance &amp; Capacity</v>
          </cell>
          <cell r="K2277" t="str">
            <v>SRV_ED</v>
          </cell>
          <cell r="L2277" t="str">
            <v>JUR_WA</v>
          </cell>
          <cell r="M2277" t="str">
            <v>Elec Transmission 350-359</v>
          </cell>
          <cell r="N2277" t="str">
            <v>True</v>
          </cell>
          <cell r="O2277" t="str">
            <v>Inactive</v>
          </cell>
          <cell r="P2277" t="str">
            <v>ORG_L08</v>
          </cell>
        </row>
        <row r="2278">
          <cell r="A2278" t="str">
            <v>BI_ST104</v>
          </cell>
          <cell r="B2278" t="str">
            <v>ST104</v>
          </cell>
          <cell r="C2278" t="str">
            <v>BI_ST104 - Barker Road Substation - Rebuild (Transmission)</v>
          </cell>
          <cell r="D2278" t="str">
            <v>ER_2204</v>
          </cell>
          <cell r="E2278" t="str">
            <v>2204</v>
          </cell>
          <cell r="F2278" t="str">
            <v>ER_2204 - Substation Rebuilds</v>
          </cell>
          <cell r="G2278" t="str">
            <v>Substation - Station Rebuilds Program</v>
          </cell>
          <cell r="H2278" t="str">
            <v>T&amp;D Engineering</v>
          </cell>
          <cell r="I2278" t="str">
            <v>T&amp;D</v>
          </cell>
          <cell r="J2278" t="str">
            <v>Asset Condition</v>
          </cell>
          <cell r="K2278" t="str">
            <v>SRV_ED</v>
          </cell>
          <cell r="L2278" t="str">
            <v>JUR_AN</v>
          </cell>
          <cell r="M2278" t="str">
            <v>Elec Distribution 360-373</v>
          </cell>
          <cell r="N2278" t="str">
            <v>True</v>
          </cell>
          <cell r="O2278" t="str">
            <v>Active</v>
          </cell>
          <cell r="P2278" t="str">
            <v>ORG_L08</v>
          </cell>
        </row>
        <row r="2279">
          <cell r="A2279" t="str">
            <v>BI_ST105</v>
          </cell>
          <cell r="B2279" t="str">
            <v>ST105</v>
          </cell>
          <cell r="C2279" t="str">
            <v>BI_ST105 - West Twin Microwave Site Improvement</v>
          </cell>
          <cell r="D2279" t="str">
            <v>ER_5102</v>
          </cell>
          <cell r="E2279" t="str">
            <v>5102</v>
          </cell>
          <cell r="F2279" t="str">
            <v>ER_5102 - Private Transport</v>
          </cell>
          <cell r="G2279" t="str">
            <v>Regular Capital - Pre Business Case</v>
          </cell>
          <cell r="H2279" t="str">
            <v>No Subfunction</v>
          </cell>
          <cell r="I2279" t="str">
            <v>No Function</v>
          </cell>
          <cell r="J2279" t="str">
            <v>No Driver</v>
          </cell>
          <cell r="K2279" t="str">
            <v>SRV_CD</v>
          </cell>
          <cell r="L2279" t="str">
            <v>JUR_AA</v>
          </cell>
          <cell r="M2279" t="str">
            <v>General 5yr 389 / 393-395 / 397-398</v>
          </cell>
          <cell r="N2279" t="str">
            <v>True</v>
          </cell>
          <cell r="O2279" t="str">
            <v>Inactive</v>
          </cell>
          <cell r="P2279" t="str">
            <v>ORG_B09</v>
          </cell>
        </row>
        <row r="2280">
          <cell r="A2280" t="str">
            <v>BI_ST106</v>
          </cell>
          <cell r="B2280" t="str">
            <v>ST106</v>
          </cell>
          <cell r="C2280" t="str">
            <v>BI_ST106 - Shawnee-Sunset 115kV: Relocate at US 195</v>
          </cell>
          <cell r="D2280" t="str">
            <v>ER_2070</v>
          </cell>
          <cell r="E2280" t="str">
            <v>2070</v>
          </cell>
          <cell r="F2280" t="str">
            <v>ER_2070 - Trans/Dist/Sub Reimbursable Projects</v>
          </cell>
          <cell r="G2280" t="str">
            <v>T&amp;D Reimbursable</v>
          </cell>
          <cell r="H2280" t="str">
            <v>T&amp;D Engineering</v>
          </cell>
          <cell r="I2280" t="str">
            <v>T&amp;D</v>
          </cell>
          <cell r="J2280" t="str">
            <v>Customer Requested</v>
          </cell>
          <cell r="K2280" t="str">
            <v>SRV_ED</v>
          </cell>
          <cell r="L2280" t="str">
            <v>JUR_AN</v>
          </cell>
          <cell r="M2280" t="str">
            <v>Elec Transmission 350-359</v>
          </cell>
          <cell r="N2280" t="str">
            <v>True</v>
          </cell>
          <cell r="O2280" t="str">
            <v>Inactive</v>
          </cell>
          <cell r="P2280" t="str">
            <v>ORG_L08</v>
          </cell>
        </row>
        <row r="2281">
          <cell r="A2281" t="str">
            <v>BI_ST108</v>
          </cell>
          <cell r="B2281" t="str">
            <v>ST108</v>
          </cell>
          <cell r="C2281" t="str">
            <v>BI_ST108 - Coulee-Westside 230kV Transmission Line: R-O-W</v>
          </cell>
          <cell r="D2281" t="str">
            <v>ER_2555</v>
          </cell>
          <cell r="E2281" t="str">
            <v>2555</v>
          </cell>
          <cell r="F2281" t="str">
            <v>ER_2555 - Coulee-Westside 230kV Transmission Line: R-O-W</v>
          </cell>
          <cell r="G2281" t="str">
            <v>Westside 230/115kV Station Brownfield Rebuild Project</v>
          </cell>
          <cell r="H2281" t="str">
            <v>T&amp;D Engineering</v>
          </cell>
          <cell r="I2281" t="str">
            <v>T&amp;D</v>
          </cell>
          <cell r="J2281" t="str">
            <v>Mandatory &amp; Compliance</v>
          </cell>
          <cell r="K2281" t="str">
            <v>SRV_ED</v>
          </cell>
          <cell r="L2281" t="str">
            <v>JUR_AN</v>
          </cell>
          <cell r="M2281" t="str">
            <v>Elec Transmission 350-359</v>
          </cell>
          <cell r="N2281" t="str">
            <v>True</v>
          </cell>
          <cell r="O2281" t="str">
            <v>Inactive</v>
          </cell>
          <cell r="P2281" t="str">
            <v>ORG_L08</v>
          </cell>
        </row>
        <row r="2282">
          <cell r="A2282" t="str">
            <v>BI_ST109</v>
          </cell>
          <cell r="B2282" t="str">
            <v>ST109</v>
          </cell>
          <cell r="C2282" t="str">
            <v>BI_ST109 - Waikiki-Mead Substation - New (Transmission)</v>
          </cell>
          <cell r="D2282" t="str">
            <v>ER_2274</v>
          </cell>
          <cell r="E2282" t="str">
            <v>2274</v>
          </cell>
          <cell r="F2282" t="str">
            <v>ER_2274 - New Substations</v>
          </cell>
          <cell r="G2282" t="str">
            <v>Substation - New Distribution Station Capacity Program</v>
          </cell>
          <cell r="H2282" t="str">
            <v>T&amp;D Engineering</v>
          </cell>
          <cell r="I2282" t="str">
            <v>T&amp;D</v>
          </cell>
          <cell r="J2282" t="str">
            <v>Performance &amp; Capacity</v>
          </cell>
          <cell r="K2282" t="str">
            <v>SRV_ED</v>
          </cell>
          <cell r="L2282" t="str">
            <v>JUR_AN</v>
          </cell>
          <cell r="M2282" t="str">
            <v>Elec Transmission 350-359</v>
          </cell>
          <cell r="N2282" t="str">
            <v>True</v>
          </cell>
          <cell r="O2282" t="str">
            <v>Active</v>
          </cell>
          <cell r="P2282" t="str">
            <v>ORG_L08</v>
          </cell>
        </row>
        <row r="2283">
          <cell r="A2283" t="str">
            <v>BI_ST114</v>
          </cell>
          <cell r="B2283" t="str">
            <v>ST114</v>
          </cell>
          <cell r="C2283" t="str">
            <v>BI_ST114 - Mead 115K Sub-Transmission</v>
          </cell>
          <cell r="D2283" t="str">
            <v>ER_2258</v>
          </cell>
          <cell r="E2283" t="str">
            <v>2258</v>
          </cell>
          <cell r="F2283" t="str">
            <v>ER_2258 - Mead Sub- Construct</v>
          </cell>
          <cell r="G2283" t="str">
            <v>Regular Capital - Pre Business Case</v>
          </cell>
          <cell r="H2283" t="str">
            <v>No Subfunction</v>
          </cell>
          <cell r="I2283" t="str">
            <v>No Function</v>
          </cell>
          <cell r="J2283" t="str">
            <v>No Driver</v>
          </cell>
          <cell r="K2283" t="str">
            <v>SRV_ED</v>
          </cell>
          <cell r="L2283" t="str">
            <v>JUR_WA</v>
          </cell>
          <cell r="M2283" t="str">
            <v>Elec Distribution 360-373</v>
          </cell>
          <cell r="N2283" t="str">
            <v>True</v>
          </cell>
          <cell r="O2283" t="str">
            <v>Inactive</v>
          </cell>
          <cell r="P2283" t="str">
            <v>ORG_B50</v>
          </cell>
        </row>
        <row r="2284">
          <cell r="A2284" t="str">
            <v>BI_ST115</v>
          </cell>
          <cell r="B2284" t="str">
            <v>ST115</v>
          </cell>
          <cell r="C2284" t="str">
            <v>BI_ST115 - OPT-OTI Relocation at Harvard &amp; Indiana</v>
          </cell>
          <cell r="D2284" t="str">
            <v>ER_2070</v>
          </cell>
          <cell r="E2284" t="str">
            <v>2070</v>
          </cell>
          <cell r="F2284" t="str">
            <v>ER_2070 - Trans/Dist/Sub Reimbursable Projects</v>
          </cell>
          <cell r="G2284" t="str">
            <v>T&amp;D Reimbursable</v>
          </cell>
          <cell r="H2284" t="str">
            <v>T&amp;D Engineering</v>
          </cell>
          <cell r="I2284" t="str">
            <v>T&amp;D</v>
          </cell>
          <cell r="J2284" t="str">
            <v>Customer Requested</v>
          </cell>
          <cell r="K2284" t="str">
            <v>SRV_ED</v>
          </cell>
          <cell r="L2284" t="str">
            <v>JUR_AN</v>
          </cell>
          <cell r="M2284" t="str">
            <v>Elec Transmission 350-359</v>
          </cell>
          <cell r="N2284" t="str">
            <v>True</v>
          </cell>
          <cell r="O2284" t="str">
            <v>Active</v>
          </cell>
          <cell r="P2284" t="str">
            <v>ORG_L08</v>
          </cell>
        </row>
        <row r="2285">
          <cell r="A2285" t="str">
            <v>BI_ST116</v>
          </cell>
          <cell r="B2285" t="str">
            <v>ST116</v>
          </cell>
          <cell r="C2285" t="str">
            <v>BI_ST116 - Melville Sw Station - Transmission</v>
          </cell>
          <cell r="D2285" t="str">
            <v>ER_2274</v>
          </cell>
          <cell r="E2285" t="str">
            <v>2274</v>
          </cell>
          <cell r="F2285" t="str">
            <v>ER_2274 - New Substations</v>
          </cell>
          <cell r="G2285" t="str">
            <v>Substation - New Distribution Station Capacity Program</v>
          </cell>
          <cell r="H2285" t="str">
            <v>T&amp;D Engineering</v>
          </cell>
          <cell r="I2285" t="str">
            <v>T&amp;D</v>
          </cell>
          <cell r="J2285" t="str">
            <v>Performance &amp; Capacity</v>
          </cell>
          <cell r="K2285" t="str">
            <v>SRV_ED</v>
          </cell>
          <cell r="L2285" t="str">
            <v>JUR_AN</v>
          </cell>
          <cell r="M2285" t="str">
            <v>Elec Transmission 350-359</v>
          </cell>
          <cell r="N2285" t="str">
            <v>True</v>
          </cell>
          <cell r="O2285" t="str">
            <v>Active</v>
          </cell>
          <cell r="P2285" t="str">
            <v>ORG_L08</v>
          </cell>
        </row>
        <row r="2286">
          <cell r="A2286" t="str">
            <v>BI_ST117</v>
          </cell>
          <cell r="B2286" t="str">
            <v>ST117</v>
          </cell>
          <cell r="C2286" t="str">
            <v>BI_ST117 - BEA-F&amp;C and BEA-BEL#1 Relo at Bigelow Gulch</v>
          </cell>
          <cell r="D2286" t="str">
            <v>ER_2070</v>
          </cell>
          <cell r="E2286" t="str">
            <v>2070</v>
          </cell>
          <cell r="F2286" t="str">
            <v>ER_2070 - Trans/Dist/Sub Reimbursable Projects</v>
          </cell>
          <cell r="G2286" t="str">
            <v>T&amp;D Reimbursable</v>
          </cell>
          <cell r="H2286" t="str">
            <v>T&amp;D Engineering</v>
          </cell>
          <cell r="I2286" t="str">
            <v>T&amp;D</v>
          </cell>
          <cell r="J2286" t="str">
            <v>Customer Requested</v>
          </cell>
          <cell r="K2286" t="str">
            <v>SRV_ED</v>
          </cell>
          <cell r="L2286" t="str">
            <v>JUR_AN</v>
          </cell>
          <cell r="M2286" t="str">
            <v>Elec Transmission 350-359</v>
          </cell>
          <cell r="N2286" t="str">
            <v>True</v>
          </cell>
          <cell r="O2286" t="str">
            <v>Active</v>
          </cell>
          <cell r="P2286" t="str">
            <v>ORG_L08</v>
          </cell>
        </row>
        <row r="2287">
          <cell r="A2287" t="str">
            <v>BI_ST178</v>
          </cell>
          <cell r="B2287" t="str">
            <v>ST178</v>
          </cell>
          <cell r="C2287" t="str">
            <v>BI_ST178 - Beacon-9th &amp; Central 115kV SCAFCO reroute</v>
          </cell>
          <cell r="D2287" t="str">
            <v>ER_2207</v>
          </cell>
          <cell r="E2287" t="str">
            <v>2207</v>
          </cell>
          <cell r="F2287" t="str">
            <v>ER_2207 - Beacon-9th &amp; Central 115kV SCAFCO reroute</v>
          </cell>
          <cell r="G2287" t="str">
            <v>Regular Capital - Pre Business Case</v>
          </cell>
          <cell r="H2287" t="str">
            <v>No Subfunction</v>
          </cell>
          <cell r="I2287" t="str">
            <v>No Function</v>
          </cell>
          <cell r="J2287" t="str">
            <v>No Driver</v>
          </cell>
          <cell r="K2287" t="str">
            <v>SRV_ED</v>
          </cell>
          <cell r="L2287" t="str">
            <v>JUR_WA</v>
          </cell>
          <cell r="M2287" t="str">
            <v>Elec Transmission 350-359</v>
          </cell>
          <cell r="N2287" t="str">
            <v>True</v>
          </cell>
          <cell r="O2287" t="str">
            <v>Inactive</v>
          </cell>
          <cell r="P2287" t="str">
            <v>ORG_B50</v>
          </cell>
        </row>
        <row r="2288">
          <cell r="A2288" t="str">
            <v>BI_ST202</v>
          </cell>
          <cell r="B2288" t="str">
            <v>ST202</v>
          </cell>
          <cell r="C2288" t="str">
            <v>BI_ST202 - Beacon-Rathdrum 230Kv: Construct D-C</v>
          </cell>
          <cell r="D2288" t="str">
            <v>ER_2100</v>
          </cell>
          <cell r="E2288" t="str">
            <v>2100</v>
          </cell>
          <cell r="F2288" t="str">
            <v>ER_2100 - Beacon-Rathdrum-Double Circuit 230kV</v>
          </cell>
          <cell r="G2288" t="str">
            <v>Regular Capital - Pre Business Case</v>
          </cell>
          <cell r="H2288" t="str">
            <v>No Subfunction</v>
          </cell>
          <cell r="I2288" t="str">
            <v>No Function</v>
          </cell>
          <cell r="J2288" t="str">
            <v>No Driver</v>
          </cell>
          <cell r="K2288" t="str">
            <v>SRV_ED</v>
          </cell>
          <cell r="L2288" t="str">
            <v>JUR_AN</v>
          </cell>
          <cell r="M2288" t="str">
            <v>Elec Transmission 350-359</v>
          </cell>
          <cell r="N2288" t="str">
            <v>True</v>
          </cell>
          <cell r="O2288" t="str">
            <v>Inactive</v>
          </cell>
          <cell r="P2288" t="str">
            <v>ORG_L08</v>
          </cell>
        </row>
        <row r="2289">
          <cell r="A2289" t="str">
            <v>BI_ST203</v>
          </cell>
          <cell r="B2289" t="str">
            <v>ST203</v>
          </cell>
          <cell r="C2289" t="str">
            <v>BI_ST203 - Greenacres 115 Sub New Cons:Transmission Integrate</v>
          </cell>
          <cell r="D2289" t="str">
            <v>ER_2274</v>
          </cell>
          <cell r="E2289" t="str">
            <v>2274</v>
          </cell>
          <cell r="F2289" t="str">
            <v>ER_2274 - New Substations</v>
          </cell>
          <cell r="G2289" t="str">
            <v>Substation - New Distribution Station Capacity Program</v>
          </cell>
          <cell r="H2289" t="str">
            <v>T&amp;D Engineering</v>
          </cell>
          <cell r="I2289" t="str">
            <v>T&amp;D</v>
          </cell>
          <cell r="J2289" t="str">
            <v>Performance &amp; Capacity</v>
          </cell>
          <cell r="K2289" t="str">
            <v>SRV_ED</v>
          </cell>
          <cell r="L2289" t="str">
            <v>JUR_AN</v>
          </cell>
          <cell r="M2289" t="str">
            <v>Elec Transmission 350-359</v>
          </cell>
          <cell r="N2289" t="str">
            <v>True</v>
          </cell>
          <cell r="O2289" t="str">
            <v>Inactive</v>
          </cell>
          <cell r="P2289" t="str">
            <v>ORG_L08</v>
          </cell>
        </row>
        <row r="2290">
          <cell r="A2290" t="str">
            <v>BI_ST204</v>
          </cell>
          <cell r="B2290" t="str">
            <v>ST204</v>
          </cell>
          <cell r="C2290" t="str">
            <v>BI_ST204 - Beacon Sub Dble Brkr Dble Bus Rebld:Trans Integrat</v>
          </cell>
          <cell r="D2290" t="str">
            <v>ER_2204</v>
          </cell>
          <cell r="E2290" t="str">
            <v>2204</v>
          </cell>
          <cell r="F2290" t="str">
            <v>ER_2204 - Substation Rebuilds</v>
          </cell>
          <cell r="G2290" t="str">
            <v>Substation - Station Rebuilds Program</v>
          </cell>
          <cell r="H2290" t="str">
            <v>T&amp;D Engineering</v>
          </cell>
          <cell r="I2290" t="str">
            <v>T&amp;D</v>
          </cell>
          <cell r="J2290" t="str">
            <v>Asset Condition</v>
          </cell>
          <cell r="K2290" t="str">
            <v>SRV_ED</v>
          </cell>
          <cell r="L2290" t="str">
            <v>JUR_WA</v>
          </cell>
          <cell r="M2290" t="str">
            <v>Elec Distribution 360-373</v>
          </cell>
          <cell r="N2290" t="str">
            <v>True</v>
          </cell>
          <cell r="O2290" t="str">
            <v>Inactive</v>
          </cell>
          <cell r="P2290" t="str">
            <v>ORG_L08</v>
          </cell>
        </row>
        <row r="2291">
          <cell r="A2291" t="str">
            <v>BI_ST205</v>
          </cell>
          <cell r="B2291" t="str">
            <v>ST205</v>
          </cell>
          <cell r="C2291" t="str">
            <v>BI_ST205 - AIR-SUN115kV Transmn Line: Relocate Structure 2/15</v>
          </cell>
          <cell r="D2291" t="str">
            <v>ER_2070</v>
          </cell>
          <cell r="E2291" t="str">
            <v>2070</v>
          </cell>
          <cell r="F2291" t="str">
            <v>ER_2070 - Trans/Dist/Sub Reimbursable Projects</v>
          </cell>
          <cell r="G2291" t="str">
            <v>T&amp;D Reimbursable</v>
          </cell>
          <cell r="H2291" t="str">
            <v>T&amp;D Engineering</v>
          </cell>
          <cell r="I2291" t="str">
            <v>T&amp;D</v>
          </cell>
          <cell r="J2291" t="str">
            <v>Customer Requested</v>
          </cell>
          <cell r="K2291" t="str">
            <v>SRV_ED</v>
          </cell>
          <cell r="L2291" t="str">
            <v>JUR_AN</v>
          </cell>
          <cell r="M2291" t="str">
            <v>Elec Transmission 350-359</v>
          </cell>
          <cell r="N2291" t="str">
            <v>True</v>
          </cell>
          <cell r="O2291" t="str">
            <v>Inactive</v>
          </cell>
          <cell r="P2291" t="str">
            <v>ORG_L08</v>
          </cell>
        </row>
        <row r="2292">
          <cell r="A2292" t="str">
            <v>BI_ST206</v>
          </cell>
          <cell r="B2292" t="str">
            <v>ST206</v>
          </cell>
          <cell r="C2292" t="str">
            <v>BI_ST206 - Downtown West - Tran Integration</v>
          </cell>
          <cell r="D2292" t="str">
            <v>ER_2274</v>
          </cell>
          <cell r="E2292" t="str">
            <v>2274</v>
          </cell>
          <cell r="F2292" t="str">
            <v>ER_2274 - New Substations</v>
          </cell>
          <cell r="G2292" t="str">
            <v>Substation - New Distribution Station Capacity Program</v>
          </cell>
          <cell r="H2292" t="str">
            <v>T&amp;D Engineering</v>
          </cell>
          <cell r="I2292" t="str">
            <v>T&amp;D</v>
          </cell>
          <cell r="J2292" t="str">
            <v>Performance &amp; Capacity</v>
          </cell>
          <cell r="K2292" t="str">
            <v>SRV_ED</v>
          </cell>
          <cell r="L2292" t="str">
            <v>JUR_AN</v>
          </cell>
          <cell r="M2292" t="str">
            <v>Elec Transmission 350-359</v>
          </cell>
          <cell r="N2292" t="str">
            <v>True</v>
          </cell>
          <cell r="O2292" t="str">
            <v>Active</v>
          </cell>
          <cell r="P2292" t="str">
            <v>ORG_L08</v>
          </cell>
        </row>
        <row r="2293">
          <cell r="A2293" t="str">
            <v>BI_ST207</v>
          </cell>
          <cell r="B2293" t="str">
            <v>ST207</v>
          </cell>
          <cell r="C2293" t="str">
            <v>BI_ST207 - AIR-SUN 115kV Relo at Hayford &amp; 10th</v>
          </cell>
          <cell r="D2293" t="str">
            <v>ER_2070</v>
          </cell>
          <cell r="E2293" t="str">
            <v>2070</v>
          </cell>
          <cell r="F2293" t="str">
            <v>ER_2070 - Trans/Dist/Sub Reimbursable Projects</v>
          </cell>
          <cell r="G2293" t="str">
            <v>T&amp;D Reimbursable</v>
          </cell>
          <cell r="H2293" t="str">
            <v>T&amp;D Engineering</v>
          </cell>
          <cell r="I2293" t="str">
            <v>T&amp;D</v>
          </cell>
          <cell r="J2293" t="str">
            <v>Customer Requested</v>
          </cell>
          <cell r="K2293" t="str">
            <v>SRV_ED</v>
          </cell>
          <cell r="L2293" t="str">
            <v>JUR_AN</v>
          </cell>
          <cell r="M2293" t="str">
            <v>Elec Transmission 350-359</v>
          </cell>
          <cell r="N2293" t="str">
            <v>True</v>
          </cell>
          <cell r="O2293" t="str">
            <v>Active</v>
          </cell>
          <cell r="P2293" t="str">
            <v>ORG_L08</v>
          </cell>
        </row>
        <row r="2294">
          <cell r="A2294" t="str">
            <v>BI_ST300</v>
          </cell>
          <cell r="B2294" t="str">
            <v>ST300</v>
          </cell>
          <cell r="C2294" t="str">
            <v>BI_ST300 - AVA/Cingular Wireless Mw Project - West Twin</v>
          </cell>
          <cell r="D2294" t="str">
            <v>ER_5102</v>
          </cell>
          <cell r="E2294" t="str">
            <v>5102</v>
          </cell>
          <cell r="F2294" t="str">
            <v>ER_5102 - Private Transport</v>
          </cell>
          <cell r="G2294" t="str">
            <v>Regular Capital - Pre Business Case</v>
          </cell>
          <cell r="H2294" t="str">
            <v>No Subfunction</v>
          </cell>
          <cell r="I2294" t="str">
            <v>No Function</v>
          </cell>
          <cell r="J2294" t="str">
            <v>No Driver</v>
          </cell>
          <cell r="K2294" t="str">
            <v>SRV_CD</v>
          </cell>
          <cell r="L2294" t="str">
            <v>JUR_AA</v>
          </cell>
          <cell r="M2294" t="str">
            <v>General 5yr 389 / 393-395 / 397-398</v>
          </cell>
          <cell r="N2294" t="str">
            <v>True</v>
          </cell>
          <cell r="O2294" t="str">
            <v>Inactive</v>
          </cell>
          <cell r="P2294" t="str">
            <v>ORG_B09</v>
          </cell>
        </row>
        <row r="2295">
          <cell r="A2295" t="str">
            <v>BI_ST301</v>
          </cell>
          <cell r="B2295" t="str">
            <v>ST301</v>
          </cell>
          <cell r="C2295" t="str">
            <v>BI_ST301 - Westside 230kV Stn-Rebuild:Transmsn Integration</v>
          </cell>
          <cell r="D2295" t="str">
            <v>ER_2531</v>
          </cell>
          <cell r="E2295" t="str">
            <v>2531</v>
          </cell>
          <cell r="F2295" t="str">
            <v>ER_2531 - Westside 230 kV Substation - Rebuild</v>
          </cell>
          <cell r="G2295" t="str">
            <v>Westside 230/115kV Station Brownfield Rebuild Project</v>
          </cell>
          <cell r="H2295" t="str">
            <v>T&amp;D Engineering</v>
          </cell>
          <cell r="I2295" t="str">
            <v>T&amp;D</v>
          </cell>
          <cell r="J2295" t="str">
            <v>Mandatory &amp; Compliance</v>
          </cell>
          <cell r="K2295" t="str">
            <v>SRV_ED</v>
          </cell>
          <cell r="L2295" t="str">
            <v>JUR_AN</v>
          </cell>
          <cell r="M2295" t="str">
            <v>Elec Transmission 350-359</v>
          </cell>
          <cell r="N2295" t="str">
            <v>True</v>
          </cell>
          <cell r="O2295" t="str">
            <v>Active</v>
          </cell>
          <cell r="P2295" t="str">
            <v>ORG_L08</v>
          </cell>
        </row>
        <row r="2296">
          <cell r="A2296" t="str">
            <v>BI_ST302</v>
          </cell>
          <cell r="B2296" t="str">
            <v>ST302</v>
          </cell>
          <cell r="C2296" t="str">
            <v>BI_ST302 - Devils Gap-Lind 115kV Transmission Rebuild Proj</v>
          </cell>
          <cell r="D2296" t="str">
            <v>ER_2564</v>
          </cell>
          <cell r="E2296" t="str">
            <v>2564</v>
          </cell>
          <cell r="F2296" t="str">
            <v>ER_2564 - Devils Gap-Lind 115kV Transmission Rebuild Proj</v>
          </cell>
          <cell r="G2296" t="str">
            <v>Transmission Major Rebuild - Asset Condition</v>
          </cell>
          <cell r="H2296" t="str">
            <v>T&amp;D Engineering</v>
          </cell>
          <cell r="I2296" t="str">
            <v>T&amp;D</v>
          </cell>
          <cell r="J2296" t="str">
            <v>Asset Condition</v>
          </cell>
          <cell r="K2296" t="str">
            <v>SRV_ED</v>
          </cell>
          <cell r="L2296" t="str">
            <v>JUR_AN</v>
          </cell>
          <cell r="M2296" t="str">
            <v>Elec Transmission 350-359</v>
          </cell>
          <cell r="N2296" t="str">
            <v>True</v>
          </cell>
          <cell r="O2296" t="str">
            <v>Active</v>
          </cell>
          <cell r="P2296" t="str">
            <v>ORG_L08</v>
          </cell>
        </row>
        <row r="2297">
          <cell r="A2297" t="str">
            <v>BI_ST303</v>
          </cell>
          <cell r="B2297" t="str">
            <v>ST303</v>
          </cell>
          <cell r="C2297" t="str">
            <v>BI_ST303 - Benewah-Boulder 230kV Trans Line: LiDAR Mitigation</v>
          </cell>
          <cell r="D2297" t="str">
            <v>ER_2560</v>
          </cell>
          <cell r="E2297" t="str">
            <v>2560</v>
          </cell>
          <cell r="F2297" t="str">
            <v>ER_2560 - Line Ratings Mitigation Project</v>
          </cell>
          <cell r="G2297" t="str">
            <v>Transmission - NERC High Priority Mitigation</v>
          </cell>
          <cell r="H2297" t="str">
            <v>T&amp;D Engineering</v>
          </cell>
          <cell r="I2297" t="str">
            <v>T&amp;D</v>
          </cell>
          <cell r="J2297" t="str">
            <v>Mandatory &amp; Compliance</v>
          </cell>
          <cell r="K2297" t="str">
            <v>SRV_ED</v>
          </cell>
          <cell r="L2297" t="str">
            <v>JUR_AN</v>
          </cell>
          <cell r="M2297" t="str">
            <v>Elec Transmission 350-359</v>
          </cell>
          <cell r="N2297" t="str">
            <v>True</v>
          </cell>
          <cell r="O2297" t="str">
            <v>Inactive</v>
          </cell>
          <cell r="P2297" t="str">
            <v>ORG_L08</v>
          </cell>
        </row>
        <row r="2298">
          <cell r="A2298" t="str">
            <v>BI_ST304</v>
          </cell>
          <cell r="B2298" t="str">
            <v>ST304</v>
          </cell>
          <cell r="C2298" t="str">
            <v>BI_ST304 - Garden Springs-Silver Lake 115kV - Rebuild H&amp;W-SLK</v>
          </cell>
          <cell r="D2298" t="str">
            <v>ER_2575</v>
          </cell>
          <cell r="E2298" t="str">
            <v>2575</v>
          </cell>
          <cell r="F2298" t="str">
            <v>ER_2575 - Garden Springs-Silver Lake 115kV - Rebuild H&amp;W-SLK</v>
          </cell>
          <cell r="G2298" t="str">
            <v>Transmission - Reconductors and Rebuilds</v>
          </cell>
          <cell r="H2298" t="str">
            <v>T&amp;D Engineering</v>
          </cell>
          <cell r="I2298" t="str">
            <v>T&amp;D</v>
          </cell>
          <cell r="J2298" t="str">
            <v>No Driver</v>
          </cell>
          <cell r="K2298" t="str">
            <v>SRV_ED</v>
          </cell>
          <cell r="L2298" t="str">
            <v>JUR_AN</v>
          </cell>
          <cell r="M2298" t="str">
            <v>Elec Transmission 350-359</v>
          </cell>
          <cell r="N2298" t="str">
            <v>True</v>
          </cell>
          <cell r="O2298" t="str">
            <v>Active</v>
          </cell>
          <cell r="P2298" t="str">
            <v>ORG_L08</v>
          </cell>
        </row>
        <row r="2299">
          <cell r="A2299" t="str">
            <v>BI_ST305</v>
          </cell>
          <cell r="B2299" t="str">
            <v>ST305</v>
          </cell>
          <cell r="C2299" t="str">
            <v>BI_ST305 - Garden Springs to Sunset 115kV Tx Line Rebuild</v>
          </cell>
          <cell r="D2299" t="str">
            <v>ER_2310</v>
          </cell>
          <cell r="E2299" t="str">
            <v>2310</v>
          </cell>
          <cell r="F2299" t="str">
            <v>ER_2310 - West Plains Transmission Reinforce</v>
          </cell>
          <cell r="G2299" t="str">
            <v>Transmission Construction - Compliance</v>
          </cell>
          <cell r="H2299" t="str">
            <v>T&amp;D Engineering</v>
          </cell>
          <cell r="I2299" t="str">
            <v>T&amp;D</v>
          </cell>
          <cell r="J2299" t="str">
            <v>Mandatory &amp; Compliance</v>
          </cell>
          <cell r="K2299" t="str">
            <v>SRV_ED</v>
          </cell>
          <cell r="L2299" t="str">
            <v>JUR_AN</v>
          </cell>
          <cell r="M2299" t="str">
            <v>Elec Transmission 350-359</v>
          </cell>
          <cell r="N2299" t="str">
            <v>True</v>
          </cell>
          <cell r="O2299" t="str">
            <v>Active</v>
          </cell>
          <cell r="P2299" t="str">
            <v>ORG_L08</v>
          </cell>
        </row>
        <row r="2300">
          <cell r="A2300" t="str">
            <v>BI_ST306</v>
          </cell>
          <cell r="B2300" t="str">
            <v>ST306</v>
          </cell>
          <cell r="C2300" t="str">
            <v>BI_ST306 - Addy-Devils Gap 115kV - Rec/Rbld 266 &amp; 397 Cond</v>
          </cell>
          <cell r="D2300" t="str">
            <v>ER_2576</v>
          </cell>
          <cell r="E2300" t="str">
            <v>2576</v>
          </cell>
          <cell r="F2300" t="str">
            <v>ER_2576 - Addy-Devils Gap 115kV - Rec/Rbld 266 &amp; 397 Cond</v>
          </cell>
          <cell r="G2300" t="str">
            <v>Transmission Construction - Compliance</v>
          </cell>
          <cell r="H2300" t="str">
            <v>T&amp;D Engineering</v>
          </cell>
          <cell r="I2300" t="str">
            <v>T&amp;D</v>
          </cell>
          <cell r="J2300" t="str">
            <v>Mandatory &amp; Compliance</v>
          </cell>
          <cell r="K2300" t="str">
            <v>SRV_ED</v>
          </cell>
          <cell r="L2300" t="str">
            <v>JUR_AN</v>
          </cell>
          <cell r="M2300" t="str">
            <v>Elec Transmission 350-359</v>
          </cell>
          <cell r="N2300" t="str">
            <v>True</v>
          </cell>
          <cell r="O2300" t="str">
            <v>Active</v>
          </cell>
          <cell r="P2300" t="str">
            <v>ORG_L08</v>
          </cell>
        </row>
        <row r="2301">
          <cell r="A2301" t="str">
            <v>BI_ST307</v>
          </cell>
          <cell r="B2301" t="str">
            <v>ST307</v>
          </cell>
          <cell r="C2301" t="str">
            <v>BI_ST307 - Opportunity Sub 115kV Breaker Add - Tx Integration</v>
          </cell>
          <cell r="D2301" t="str">
            <v>ER_2552</v>
          </cell>
          <cell r="E2301" t="str">
            <v>2552</v>
          </cell>
          <cell r="F2301" t="str">
            <v>ER_2552 - Opportunity 115 kV Switching Station</v>
          </cell>
          <cell r="G2301" t="str">
            <v>Spokane Valley Transmission Reinforcement Project</v>
          </cell>
          <cell r="H2301" t="str">
            <v>T&amp;D Engineering</v>
          </cell>
          <cell r="I2301" t="str">
            <v>T&amp;D</v>
          </cell>
          <cell r="J2301" t="str">
            <v>Mandatory &amp; Compliance</v>
          </cell>
          <cell r="K2301" t="str">
            <v>SRV_ED</v>
          </cell>
          <cell r="L2301" t="str">
            <v>JUR_AN</v>
          </cell>
          <cell r="M2301" t="str">
            <v>Elec Transmission 350-359</v>
          </cell>
          <cell r="N2301" t="str">
            <v>True</v>
          </cell>
          <cell r="O2301" t="str">
            <v>Inactive</v>
          </cell>
          <cell r="P2301" t="str">
            <v>ORG_L08</v>
          </cell>
        </row>
        <row r="2302">
          <cell r="A2302" t="str">
            <v>BI_ST308</v>
          </cell>
          <cell r="B2302" t="str">
            <v>ST308</v>
          </cell>
          <cell r="C2302" t="str">
            <v>BI_ST308 - Garden Springs 230 kV Substation - Tx Integration</v>
          </cell>
          <cell r="D2302" t="str">
            <v>ER_2539</v>
          </cell>
          <cell r="E2302" t="str">
            <v>2539</v>
          </cell>
          <cell r="F2302" t="str">
            <v>ER_2539 - Garden Springs 230-115 kV Substation</v>
          </cell>
          <cell r="G2302" t="str">
            <v>West Plains New 230kV Substation</v>
          </cell>
          <cell r="H2302" t="str">
            <v>T&amp;D Engineering</v>
          </cell>
          <cell r="I2302" t="str">
            <v>T&amp;D</v>
          </cell>
          <cell r="J2302" t="str">
            <v>Mandatory &amp; Compliance</v>
          </cell>
          <cell r="K2302" t="str">
            <v>SRV_ED</v>
          </cell>
          <cell r="L2302" t="str">
            <v>JUR_WA</v>
          </cell>
          <cell r="M2302" t="str">
            <v>Elec Transmission 350-359</v>
          </cell>
          <cell r="N2302" t="str">
            <v>True</v>
          </cell>
          <cell r="O2302" t="str">
            <v>Active</v>
          </cell>
          <cell r="P2302" t="str">
            <v>ORG_L08</v>
          </cell>
        </row>
        <row r="2303">
          <cell r="A2303" t="str">
            <v>BI_ST309</v>
          </cell>
          <cell r="B2303" t="str">
            <v>ST309</v>
          </cell>
          <cell r="C2303" t="str">
            <v>BI_ST309 - Northwest Sub 115-13kV Rebuild - Tx Integration</v>
          </cell>
          <cell r="D2303" t="str">
            <v>ER_2204</v>
          </cell>
          <cell r="E2303" t="str">
            <v>2204</v>
          </cell>
          <cell r="F2303" t="str">
            <v>ER_2204 - Substation Rebuilds</v>
          </cell>
          <cell r="G2303" t="str">
            <v>Substation - Station Rebuilds Program</v>
          </cell>
          <cell r="H2303" t="str">
            <v>T&amp;D Engineering</v>
          </cell>
          <cell r="I2303" t="str">
            <v>T&amp;D</v>
          </cell>
          <cell r="J2303" t="str">
            <v>Asset Condition</v>
          </cell>
          <cell r="K2303" t="str">
            <v>SRV_ED</v>
          </cell>
          <cell r="L2303" t="str">
            <v>JUR_AN</v>
          </cell>
          <cell r="M2303" t="str">
            <v>Elec Distribution 360-373</v>
          </cell>
          <cell r="N2303" t="str">
            <v>True</v>
          </cell>
          <cell r="O2303" t="str">
            <v>Active</v>
          </cell>
          <cell r="P2303" t="str">
            <v>ORG_L08</v>
          </cell>
        </row>
        <row r="2304">
          <cell r="A2304" t="str">
            <v>BI_ST310</v>
          </cell>
          <cell r="B2304" t="str">
            <v>ST310</v>
          </cell>
          <cell r="C2304" t="str">
            <v>BI_ST310 - Chester Sub 115-13kV Rebuild - Tx Integration</v>
          </cell>
          <cell r="D2304" t="str">
            <v>ER_2204</v>
          </cell>
          <cell r="E2304" t="str">
            <v>2204</v>
          </cell>
          <cell r="F2304" t="str">
            <v>ER_2204 - Substation Rebuilds</v>
          </cell>
          <cell r="G2304" t="str">
            <v>Substation - Station Rebuilds Program</v>
          </cell>
          <cell r="H2304" t="str">
            <v>T&amp;D Engineering</v>
          </cell>
          <cell r="I2304" t="str">
            <v>T&amp;D</v>
          </cell>
          <cell r="J2304" t="str">
            <v>Asset Condition</v>
          </cell>
          <cell r="K2304" t="str">
            <v>SRV_ED</v>
          </cell>
          <cell r="L2304" t="str">
            <v>JUR_AN</v>
          </cell>
          <cell r="M2304" t="str">
            <v>Elec Distribution 360-373</v>
          </cell>
          <cell r="N2304" t="str">
            <v>True</v>
          </cell>
          <cell r="O2304" t="str">
            <v>Active</v>
          </cell>
          <cell r="P2304" t="str">
            <v>ORG_L08</v>
          </cell>
        </row>
        <row r="2305">
          <cell r="A2305" t="str">
            <v>BI_ST311</v>
          </cell>
          <cell r="B2305" t="str">
            <v>ST311</v>
          </cell>
          <cell r="C2305" t="str">
            <v>BI_ST311 - Metro Substation 115-13kV Rebuild - Tx Integration</v>
          </cell>
          <cell r="D2305" t="str">
            <v>ER_2204</v>
          </cell>
          <cell r="E2305" t="str">
            <v>2204</v>
          </cell>
          <cell r="F2305" t="str">
            <v>ER_2204 - Substation Rebuilds</v>
          </cell>
          <cell r="G2305" t="str">
            <v>Substation - Station Rebuilds Program</v>
          </cell>
          <cell r="H2305" t="str">
            <v>T&amp;D Engineering</v>
          </cell>
          <cell r="I2305" t="str">
            <v>T&amp;D</v>
          </cell>
          <cell r="J2305" t="str">
            <v>Asset Condition</v>
          </cell>
          <cell r="K2305" t="str">
            <v>SRV_ED</v>
          </cell>
          <cell r="L2305" t="str">
            <v>JUR_AN</v>
          </cell>
          <cell r="M2305" t="str">
            <v>Elec Distribution 360-373</v>
          </cell>
          <cell r="N2305" t="str">
            <v>True</v>
          </cell>
          <cell r="O2305" t="str">
            <v>Active</v>
          </cell>
          <cell r="P2305" t="str">
            <v>ORG_L08</v>
          </cell>
        </row>
        <row r="2306">
          <cell r="A2306" t="str">
            <v>BI_ST312</v>
          </cell>
          <cell r="B2306" t="str">
            <v>ST312</v>
          </cell>
          <cell r="C2306" t="str">
            <v>BI_ST312 - Beacon-Boulder #2 115kV - Med Priority Rtgs Mit</v>
          </cell>
          <cell r="D2306" t="str">
            <v>ER_2581</v>
          </cell>
          <cell r="E2306" t="str">
            <v>2581</v>
          </cell>
          <cell r="F2306" t="str">
            <v>ER_2581 - Medium Priority Ratings Mitigation</v>
          </cell>
          <cell r="G2306" t="str">
            <v>Transmission NERC Medium-Risk Priority Lines Mitigation</v>
          </cell>
          <cell r="H2306" t="str">
            <v>T&amp;D Engineering</v>
          </cell>
          <cell r="I2306" t="str">
            <v>T&amp;D</v>
          </cell>
          <cell r="J2306" t="str">
            <v>Mandatory &amp; Compliance</v>
          </cell>
          <cell r="K2306" t="str">
            <v>SRV_ED</v>
          </cell>
          <cell r="L2306" t="str">
            <v>JUR_AN</v>
          </cell>
          <cell r="M2306" t="str">
            <v>Elec Transmission 350-359</v>
          </cell>
          <cell r="N2306" t="str">
            <v>True</v>
          </cell>
          <cell r="O2306" t="str">
            <v>Inactive</v>
          </cell>
          <cell r="P2306" t="str">
            <v>ORG_L08</v>
          </cell>
        </row>
        <row r="2307">
          <cell r="A2307" t="str">
            <v>BI_ST313</v>
          </cell>
          <cell r="B2307" t="str">
            <v>ST313</v>
          </cell>
          <cell r="C2307" t="str">
            <v>BI_ST313 - Beacon-Francis &amp; Cedar 115kV - Med Pri Rtgs Mit</v>
          </cell>
          <cell r="D2307" t="str">
            <v>ER_2581</v>
          </cell>
          <cell r="E2307" t="str">
            <v>2581</v>
          </cell>
          <cell r="F2307" t="str">
            <v>ER_2581 - Medium Priority Ratings Mitigation</v>
          </cell>
          <cell r="G2307" t="str">
            <v>Transmission NERC Medium-Risk Priority Lines Mitigation</v>
          </cell>
          <cell r="H2307" t="str">
            <v>T&amp;D Engineering</v>
          </cell>
          <cell r="I2307" t="str">
            <v>T&amp;D</v>
          </cell>
          <cell r="J2307" t="str">
            <v>Mandatory &amp; Compliance</v>
          </cell>
          <cell r="K2307" t="str">
            <v>SRV_ED</v>
          </cell>
          <cell r="L2307" t="str">
            <v>JUR_AN</v>
          </cell>
          <cell r="M2307" t="str">
            <v>Elec Transmission 350-359</v>
          </cell>
          <cell r="N2307" t="str">
            <v>True</v>
          </cell>
          <cell r="O2307" t="str">
            <v>Inactive</v>
          </cell>
          <cell r="P2307" t="str">
            <v>ORG_L08</v>
          </cell>
        </row>
        <row r="2308">
          <cell r="A2308" t="str">
            <v>BI_ST314</v>
          </cell>
          <cell r="B2308" t="str">
            <v>ST314</v>
          </cell>
          <cell r="C2308" t="str">
            <v>BI_ST314 - Northwest-Westside 115kV - Med Priority Rtgs Mit</v>
          </cell>
          <cell r="D2308" t="str">
            <v>ER_2581</v>
          </cell>
          <cell r="E2308" t="str">
            <v>2581</v>
          </cell>
          <cell r="F2308" t="str">
            <v>ER_2581 - Medium Priority Ratings Mitigation</v>
          </cell>
          <cell r="G2308" t="str">
            <v>Transmission NERC Medium-Risk Priority Lines Mitigation</v>
          </cell>
          <cell r="H2308" t="str">
            <v>T&amp;D Engineering</v>
          </cell>
          <cell r="I2308" t="str">
            <v>T&amp;D</v>
          </cell>
          <cell r="J2308" t="str">
            <v>Mandatory &amp; Compliance</v>
          </cell>
          <cell r="K2308" t="str">
            <v>SRV_ED</v>
          </cell>
          <cell r="L2308" t="str">
            <v>JUR_AN</v>
          </cell>
          <cell r="M2308" t="str">
            <v>Elec Transmission 350-359</v>
          </cell>
          <cell r="N2308" t="str">
            <v>True</v>
          </cell>
          <cell r="O2308" t="str">
            <v>Inactive</v>
          </cell>
          <cell r="P2308" t="str">
            <v>ORG_L08</v>
          </cell>
        </row>
        <row r="2309">
          <cell r="A2309" t="str">
            <v>BI_ST315</v>
          </cell>
          <cell r="B2309" t="str">
            <v>ST315</v>
          </cell>
          <cell r="C2309" t="str">
            <v>BI_ST315 - Ninth &amp; Central-Otis 115kV - Med Priority Rtgs Mit</v>
          </cell>
          <cell r="D2309" t="str">
            <v>ER_2581</v>
          </cell>
          <cell r="E2309" t="str">
            <v>2581</v>
          </cell>
          <cell r="F2309" t="str">
            <v>ER_2581 - Medium Priority Ratings Mitigation</v>
          </cell>
          <cell r="G2309" t="str">
            <v>Transmission NERC Medium-Risk Priority Lines Mitigation</v>
          </cell>
          <cell r="H2309" t="str">
            <v>T&amp;D Engineering</v>
          </cell>
          <cell r="I2309" t="str">
            <v>T&amp;D</v>
          </cell>
          <cell r="J2309" t="str">
            <v>Mandatory &amp; Compliance</v>
          </cell>
          <cell r="K2309" t="str">
            <v>SRV_ED</v>
          </cell>
          <cell r="L2309" t="str">
            <v>JUR_AN</v>
          </cell>
          <cell r="M2309" t="str">
            <v>Elec Transmission 350-359</v>
          </cell>
          <cell r="N2309" t="str">
            <v>True</v>
          </cell>
          <cell r="O2309" t="str">
            <v>Inactive</v>
          </cell>
          <cell r="P2309" t="str">
            <v>ORG_L08</v>
          </cell>
        </row>
        <row r="2310">
          <cell r="A2310" t="str">
            <v>BI_ST316</v>
          </cell>
          <cell r="B2310" t="str">
            <v>ST316</v>
          </cell>
          <cell r="C2310" t="str">
            <v>BI_ST316 - Beacon-Bell #4 230kV - Med Priority Ratings Mit</v>
          </cell>
          <cell r="D2310" t="str">
            <v>ER_2581</v>
          </cell>
          <cell r="E2310" t="str">
            <v>2581</v>
          </cell>
          <cell r="F2310" t="str">
            <v>ER_2581 - Medium Priority Ratings Mitigation</v>
          </cell>
          <cell r="G2310" t="str">
            <v>Transmission NERC Medium-Risk Priority Lines Mitigation</v>
          </cell>
          <cell r="H2310" t="str">
            <v>T&amp;D Engineering</v>
          </cell>
          <cell r="I2310" t="str">
            <v>T&amp;D</v>
          </cell>
          <cell r="J2310" t="str">
            <v>Mandatory &amp; Compliance</v>
          </cell>
          <cell r="K2310" t="str">
            <v>SRV_ED</v>
          </cell>
          <cell r="L2310" t="str">
            <v>JUR_AN</v>
          </cell>
          <cell r="M2310" t="str">
            <v>Elec Transmission 350-359</v>
          </cell>
          <cell r="N2310" t="str">
            <v>True</v>
          </cell>
          <cell r="O2310" t="str">
            <v>Inactive</v>
          </cell>
          <cell r="P2310" t="str">
            <v>ORG_L08</v>
          </cell>
        </row>
        <row r="2311">
          <cell r="A2311" t="str">
            <v>BI_ST317</v>
          </cell>
          <cell r="B2311" t="str">
            <v>ST317</v>
          </cell>
          <cell r="C2311" t="str">
            <v>BI_ST317 - Beacon-Bell #5 230kV - Med Priority Ratings Mit</v>
          </cell>
          <cell r="D2311" t="str">
            <v>ER_2581</v>
          </cell>
          <cell r="E2311" t="str">
            <v>2581</v>
          </cell>
          <cell r="F2311" t="str">
            <v>ER_2581 - Medium Priority Ratings Mitigation</v>
          </cell>
          <cell r="G2311" t="str">
            <v>Transmission NERC Medium-Risk Priority Lines Mitigation</v>
          </cell>
          <cell r="H2311" t="str">
            <v>T&amp;D Engineering</v>
          </cell>
          <cell r="I2311" t="str">
            <v>T&amp;D</v>
          </cell>
          <cell r="J2311" t="str">
            <v>Mandatory &amp; Compliance</v>
          </cell>
          <cell r="K2311" t="str">
            <v>SRV_ED</v>
          </cell>
          <cell r="L2311" t="str">
            <v>JUR_AN</v>
          </cell>
          <cell r="M2311" t="str">
            <v>Elec Transmission 350-359</v>
          </cell>
          <cell r="N2311" t="str">
            <v>True</v>
          </cell>
          <cell r="O2311" t="str">
            <v>Inactive</v>
          </cell>
          <cell r="P2311" t="str">
            <v>ORG_L08</v>
          </cell>
        </row>
        <row r="2312">
          <cell r="A2312" t="str">
            <v>BI_ST318</v>
          </cell>
          <cell r="B2312" t="str">
            <v>ST318</v>
          </cell>
          <cell r="C2312" t="str">
            <v>BI_ST318 - Beacon-Bell-Francis &amp; Cdr-Waikiki 115kV - Reconfig</v>
          </cell>
          <cell r="D2312" t="str">
            <v>ER_2582</v>
          </cell>
          <cell r="E2312" t="str">
            <v>2582</v>
          </cell>
          <cell r="F2312" t="str">
            <v>ER_2582 - Beacon-Bell-Francis &amp; Cdr-Waikiki 115kV - Reconfig</v>
          </cell>
          <cell r="G2312" t="str">
            <v>Transmission - Reconductors and Rebuilds</v>
          </cell>
          <cell r="H2312" t="str">
            <v>T&amp;D Engineering</v>
          </cell>
          <cell r="I2312" t="str">
            <v>T&amp;D</v>
          </cell>
          <cell r="J2312" t="str">
            <v>No Driver</v>
          </cell>
          <cell r="K2312" t="str">
            <v>SRV_ED</v>
          </cell>
          <cell r="L2312" t="str">
            <v>JUR_AN</v>
          </cell>
          <cell r="M2312" t="str">
            <v>Elec Transmission 350-359</v>
          </cell>
          <cell r="N2312" t="str">
            <v>True</v>
          </cell>
          <cell r="O2312" t="str">
            <v>Active</v>
          </cell>
          <cell r="P2312" t="str">
            <v>ORG_L08</v>
          </cell>
        </row>
        <row r="2313">
          <cell r="A2313" t="str">
            <v>BI_ST319</v>
          </cell>
          <cell r="B2313" t="str">
            <v>ST319</v>
          </cell>
          <cell r="C2313" t="str">
            <v>BI_ST319 - Florida &amp; Dalke Substation: New Transmission</v>
          </cell>
          <cell r="D2313" t="str">
            <v>ER_2624</v>
          </cell>
          <cell r="E2313" t="str">
            <v>2624</v>
          </cell>
          <cell r="F2313" t="str">
            <v>ER_2624 - Florida &amp; Dalke Substation: New Transmission</v>
          </cell>
          <cell r="G2313" t="str">
            <v>Transmission - Performance &amp; Capacity</v>
          </cell>
          <cell r="H2313" t="str">
            <v>T&amp;D Engineering</v>
          </cell>
          <cell r="I2313" t="str">
            <v>T&amp;D</v>
          </cell>
          <cell r="J2313" t="str">
            <v>Performance &amp; Capacity</v>
          </cell>
          <cell r="K2313" t="str">
            <v>SRV_ED</v>
          </cell>
          <cell r="L2313" t="str">
            <v>JUR_AN</v>
          </cell>
          <cell r="M2313" t="str">
            <v>Elec Transmission 350-359</v>
          </cell>
          <cell r="N2313" t="str">
            <v>True</v>
          </cell>
          <cell r="O2313" t="str">
            <v>Active</v>
          </cell>
          <cell r="P2313" t="str">
            <v>ORG_L08</v>
          </cell>
        </row>
        <row r="2314">
          <cell r="A2314" t="str">
            <v>BI_ST320</v>
          </cell>
          <cell r="B2314" t="str">
            <v>ST320</v>
          </cell>
          <cell r="C2314" t="str">
            <v>BI_ST320 - Melville Substation: 115kV Trans Integration</v>
          </cell>
          <cell r="D2314" t="str">
            <v>ER_2274</v>
          </cell>
          <cell r="E2314" t="str">
            <v>2274</v>
          </cell>
          <cell r="F2314" t="str">
            <v>ER_2274 - New Substations</v>
          </cell>
          <cell r="G2314" t="str">
            <v>Substation - New Distribution Station Capacity Program</v>
          </cell>
          <cell r="H2314" t="str">
            <v>T&amp;D Engineering</v>
          </cell>
          <cell r="I2314" t="str">
            <v>T&amp;D</v>
          </cell>
          <cell r="J2314" t="str">
            <v>Performance &amp; Capacity</v>
          </cell>
          <cell r="K2314" t="str">
            <v>SRV_ED</v>
          </cell>
          <cell r="L2314" t="str">
            <v>JUR_AN</v>
          </cell>
          <cell r="M2314" t="str">
            <v>Elec Transmission 350-359</v>
          </cell>
          <cell r="N2314" t="str">
            <v>True</v>
          </cell>
          <cell r="O2314" t="str">
            <v>Active</v>
          </cell>
          <cell r="P2314" t="str">
            <v>ORG_L08</v>
          </cell>
        </row>
        <row r="2315">
          <cell r="A2315" t="str">
            <v>BI_ST321</v>
          </cell>
          <cell r="B2315" t="str">
            <v>ST321</v>
          </cell>
          <cell r="C2315" t="str">
            <v>BI_ST321 - Midway Substation: 115kV Transmission Integration</v>
          </cell>
          <cell r="D2315" t="str">
            <v>ER_2274</v>
          </cell>
          <cell r="E2315" t="str">
            <v>2274</v>
          </cell>
          <cell r="F2315" t="str">
            <v>ER_2274 - New Substations</v>
          </cell>
          <cell r="G2315" t="str">
            <v>Substation - New Distribution Station Capacity Program</v>
          </cell>
          <cell r="H2315" t="str">
            <v>T&amp;D Engineering</v>
          </cell>
          <cell r="I2315" t="str">
            <v>T&amp;D</v>
          </cell>
          <cell r="J2315" t="str">
            <v>Performance &amp; Capacity</v>
          </cell>
          <cell r="K2315" t="str">
            <v>SRV_ED</v>
          </cell>
          <cell r="L2315" t="str">
            <v>JUR_AN</v>
          </cell>
          <cell r="M2315" t="str">
            <v>Elec Transmission 350-359</v>
          </cell>
          <cell r="N2315" t="str">
            <v>True</v>
          </cell>
          <cell r="O2315" t="str">
            <v>Active</v>
          </cell>
          <cell r="P2315" t="str">
            <v>ORG_L08</v>
          </cell>
        </row>
        <row r="2316">
          <cell r="A2316" t="str">
            <v>BI_ST400</v>
          </cell>
          <cell r="B2316" t="str">
            <v>ST400</v>
          </cell>
          <cell r="C2316" t="str">
            <v>BI_ST400 - Hawthorne Substation - New (Transmission)</v>
          </cell>
          <cell r="D2316" t="str">
            <v>ER_2274</v>
          </cell>
          <cell r="E2316" t="str">
            <v>2274</v>
          </cell>
          <cell r="F2316" t="str">
            <v>ER_2274 - New Substations</v>
          </cell>
          <cell r="G2316" t="str">
            <v>Substation - New Distribution Station Capacity Program</v>
          </cell>
          <cell r="H2316" t="str">
            <v>T&amp;D Engineering</v>
          </cell>
          <cell r="I2316" t="str">
            <v>T&amp;D</v>
          </cell>
          <cell r="J2316" t="str">
            <v>Performance &amp; Capacity</v>
          </cell>
          <cell r="K2316" t="str">
            <v>SRV_ED</v>
          </cell>
          <cell r="L2316" t="str">
            <v>JUR_AN</v>
          </cell>
          <cell r="M2316" t="str">
            <v>Elec Transmission 350-359</v>
          </cell>
          <cell r="N2316" t="str">
            <v>True</v>
          </cell>
          <cell r="O2316" t="str">
            <v>Active</v>
          </cell>
          <cell r="P2316" t="str">
            <v>ORG_L08</v>
          </cell>
        </row>
        <row r="2317">
          <cell r="A2317" t="str">
            <v>BI_ST419</v>
          </cell>
          <cell r="B2317" t="str">
            <v>ST419</v>
          </cell>
          <cell r="C2317" t="str">
            <v>BI_ST419 - Beacon-Bell #4 230Kv Line-Reconductor to 1272 Acss</v>
          </cell>
          <cell r="D2317" t="str">
            <v>ER_2104</v>
          </cell>
          <cell r="E2317" t="str">
            <v>2104</v>
          </cell>
          <cell r="F2317" t="str">
            <v>ER_2104 - Beacon-Bell #4 230kV Reconductor</v>
          </cell>
          <cell r="G2317" t="str">
            <v>Regular Capital - Pre Business Case</v>
          </cell>
          <cell r="H2317" t="str">
            <v>No Subfunction</v>
          </cell>
          <cell r="I2317" t="str">
            <v>No Function</v>
          </cell>
          <cell r="J2317" t="str">
            <v>No Driver</v>
          </cell>
          <cell r="K2317" t="str">
            <v>SRV_ED</v>
          </cell>
          <cell r="L2317" t="str">
            <v>JUR_WA</v>
          </cell>
          <cell r="M2317" t="str">
            <v>Elec Transmission 350-359</v>
          </cell>
          <cell r="N2317" t="str">
            <v>True</v>
          </cell>
          <cell r="O2317" t="str">
            <v>Inactive</v>
          </cell>
          <cell r="P2317" t="str">
            <v>ORG_L08</v>
          </cell>
        </row>
        <row r="2318">
          <cell r="A2318" t="str">
            <v>BI_ST420</v>
          </cell>
          <cell r="B2318" t="str">
            <v>ST420</v>
          </cell>
          <cell r="C2318" t="str">
            <v>BI_ST420 - Airway Hgt's-Sunset Reloc at Flint Rd and Hwy 2</v>
          </cell>
          <cell r="D2318" t="str">
            <v>ER_2070</v>
          </cell>
          <cell r="E2318" t="str">
            <v>2070</v>
          </cell>
          <cell r="F2318" t="str">
            <v>ER_2070 - Trans/Dist/Sub Reimbursable Projects</v>
          </cell>
          <cell r="G2318" t="str">
            <v>T&amp;D Reimbursable</v>
          </cell>
          <cell r="H2318" t="str">
            <v>T&amp;D Engineering</v>
          </cell>
          <cell r="I2318" t="str">
            <v>T&amp;D</v>
          </cell>
          <cell r="J2318" t="str">
            <v>Customer Requested</v>
          </cell>
          <cell r="K2318" t="str">
            <v>SRV_ED</v>
          </cell>
          <cell r="L2318" t="str">
            <v>JUR_AN</v>
          </cell>
          <cell r="M2318" t="str">
            <v>Elec Transmission 350-359</v>
          </cell>
          <cell r="N2318" t="str">
            <v>False</v>
          </cell>
          <cell r="O2318" t="str">
            <v>Inactive</v>
          </cell>
          <cell r="P2318" t="str">
            <v>ORG_L08</v>
          </cell>
        </row>
        <row r="2319">
          <cell r="A2319" t="str">
            <v>BI_ST421</v>
          </cell>
          <cell r="B2319" t="str">
            <v>ST421</v>
          </cell>
          <cell r="C2319" t="str">
            <v>BI_ST421 - C&amp;W Westside 115kV: Reloc &amp; Gov Way and FGW Drive</v>
          </cell>
          <cell r="D2319" t="str">
            <v>ER_2070</v>
          </cell>
          <cell r="E2319" t="str">
            <v>2070</v>
          </cell>
          <cell r="F2319" t="str">
            <v>ER_2070 - Trans/Dist/Sub Reimbursable Projects</v>
          </cell>
          <cell r="G2319" t="str">
            <v>T&amp;D Reimbursable</v>
          </cell>
          <cell r="H2319" t="str">
            <v>T&amp;D Engineering</v>
          </cell>
          <cell r="I2319" t="str">
            <v>T&amp;D</v>
          </cell>
          <cell r="J2319" t="str">
            <v>Customer Requested</v>
          </cell>
          <cell r="K2319" t="str">
            <v>SRV_ED</v>
          </cell>
          <cell r="L2319" t="str">
            <v>JUR_AN</v>
          </cell>
          <cell r="M2319" t="str">
            <v>Elec Transmission 350-359</v>
          </cell>
          <cell r="N2319" t="str">
            <v>False</v>
          </cell>
          <cell r="O2319" t="str">
            <v>Inactive</v>
          </cell>
          <cell r="P2319" t="str">
            <v>ORG_L08</v>
          </cell>
        </row>
        <row r="2320">
          <cell r="A2320" t="str">
            <v>BI_ST500</v>
          </cell>
          <cell r="B2320" t="str">
            <v>ST500</v>
          </cell>
          <cell r="C2320" t="str">
            <v>BI_ST500 - Beacon-Bell #5 230 kV Reconductor</v>
          </cell>
          <cell r="D2320" t="str">
            <v>ER_2108</v>
          </cell>
          <cell r="E2320" t="str">
            <v>2108</v>
          </cell>
          <cell r="F2320" t="str">
            <v>ER_2108 - Beacon-Bell #5 Reconductor</v>
          </cell>
          <cell r="G2320" t="str">
            <v>Regular Capital - Pre Business Case</v>
          </cell>
          <cell r="H2320" t="str">
            <v>No Subfunction</v>
          </cell>
          <cell r="I2320" t="str">
            <v>No Function</v>
          </cell>
          <cell r="J2320" t="str">
            <v>No Driver</v>
          </cell>
          <cell r="K2320" t="str">
            <v>SRV_ED</v>
          </cell>
          <cell r="L2320" t="str">
            <v>JUR_WA</v>
          </cell>
          <cell r="M2320" t="str">
            <v>Elec Transmission 350-359</v>
          </cell>
          <cell r="N2320" t="str">
            <v>True</v>
          </cell>
          <cell r="O2320" t="str">
            <v>Inactive</v>
          </cell>
          <cell r="P2320" t="str">
            <v>ORG_L08</v>
          </cell>
        </row>
        <row r="2321">
          <cell r="A2321" t="str">
            <v>BI_ST501</v>
          </cell>
          <cell r="B2321" t="str">
            <v>ST501</v>
          </cell>
          <cell r="C2321" t="str">
            <v>BI_ST501 - Ben-Boulder 230 kV: Prep for Fiber Optic</v>
          </cell>
          <cell r="D2321" t="str">
            <v>ER_2347</v>
          </cell>
          <cell r="E2321" t="str">
            <v>2347</v>
          </cell>
          <cell r="F2321" t="str">
            <v>ER_2347 - Benewah-Boulder 230 kV: Prepare for Fiber Optic</v>
          </cell>
          <cell r="G2321" t="str">
            <v>Regular Capital - Pre Business Case</v>
          </cell>
          <cell r="H2321" t="str">
            <v>No Subfunction</v>
          </cell>
          <cell r="I2321" t="str">
            <v>No Function</v>
          </cell>
          <cell r="J2321" t="str">
            <v>No Driver</v>
          </cell>
          <cell r="K2321" t="str">
            <v>SRV_ED</v>
          </cell>
          <cell r="L2321" t="str">
            <v>JUR_AN</v>
          </cell>
          <cell r="M2321" t="str">
            <v>Elec Transmission 350-359</v>
          </cell>
          <cell r="N2321" t="str">
            <v>True</v>
          </cell>
          <cell r="O2321" t="str">
            <v>Inactive</v>
          </cell>
          <cell r="P2321" t="str">
            <v>ORG_L08</v>
          </cell>
        </row>
        <row r="2322">
          <cell r="A2322" t="str">
            <v>BI_ST502</v>
          </cell>
          <cell r="B2322" t="str">
            <v>ST502</v>
          </cell>
          <cell r="C2322" t="str">
            <v>BI_ST502 - Ben-Boulder 230 kV: Prep for Fiber Optic</v>
          </cell>
          <cell r="D2322" t="str">
            <v>ER_2111</v>
          </cell>
          <cell r="E2322" t="str">
            <v>2111</v>
          </cell>
          <cell r="F2322" t="str">
            <v>ER_2111 - Benewah-Boulder 230 kV: Prepare for Fiber Optic</v>
          </cell>
          <cell r="G2322" t="str">
            <v>Regular Capital - Pre Business Case</v>
          </cell>
          <cell r="H2322" t="str">
            <v>No Subfunction</v>
          </cell>
          <cell r="I2322" t="str">
            <v>No Function</v>
          </cell>
          <cell r="J2322" t="str">
            <v>No Driver</v>
          </cell>
          <cell r="K2322" t="str">
            <v>SRV_ED</v>
          </cell>
          <cell r="L2322" t="str">
            <v>JUR_AN</v>
          </cell>
          <cell r="M2322" t="str">
            <v>Elec Transmission 350-359</v>
          </cell>
          <cell r="N2322" t="str">
            <v>True</v>
          </cell>
          <cell r="O2322" t="str">
            <v>Inactive</v>
          </cell>
          <cell r="P2322" t="str">
            <v>ORG_L08</v>
          </cell>
        </row>
        <row r="2323">
          <cell r="A2323" t="str">
            <v>BI_ST503</v>
          </cell>
          <cell r="B2323" t="str">
            <v>ST503</v>
          </cell>
          <cell r="C2323" t="str">
            <v>BI_ST503 - 9CE-Sunset 115kV Transmission Line: Rebuild</v>
          </cell>
          <cell r="D2323" t="str">
            <v>ER_2557</v>
          </cell>
          <cell r="E2323" t="str">
            <v>2557</v>
          </cell>
          <cell r="F2323" t="str">
            <v>ER_2557 - 9CE-Sunset 115kV Transmission Line: Rebuild</v>
          </cell>
          <cell r="G2323" t="str">
            <v>Transmission Construction - Compliance</v>
          </cell>
          <cell r="H2323" t="str">
            <v>T&amp;D Engineering</v>
          </cell>
          <cell r="I2323" t="str">
            <v>T&amp;D</v>
          </cell>
          <cell r="J2323" t="str">
            <v>Mandatory &amp; Compliance</v>
          </cell>
          <cell r="K2323" t="str">
            <v>SRV_ED</v>
          </cell>
          <cell r="L2323" t="str">
            <v>JUR_AN</v>
          </cell>
          <cell r="M2323" t="str">
            <v>Elec Transmission 350-359</v>
          </cell>
          <cell r="N2323" t="str">
            <v>True</v>
          </cell>
          <cell r="O2323" t="str">
            <v>Active</v>
          </cell>
          <cell r="P2323" t="str">
            <v>ORG_L08</v>
          </cell>
        </row>
        <row r="2324">
          <cell r="A2324" t="str">
            <v>BI_ST504</v>
          </cell>
          <cell r="B2324" t="str">
            <v>ST504</v>
          </cell>
          <cell r="C2324" t="str">
            <v>BI_ST504 - Sunset 115kV Substation:  Transmission Integration</v>
          </cell>
          <cell r="D2324" t="str">
            <v>ER_2204</v>
          </cell>
          <cell r="E2324" t="str">
            <v>2204</v>
          </cell>
          <cell r="F2324" t="str">
            <v>ER_2204 - Substation Rebuilds</v>
          </cell>
          <cell r="G2324" t="str">
            <v>Substation - Station Rebuilds Program</v>
          </cell>
          <cell r="H2324" t="str">
            <v>T&amp;D Engineering</v>
          </cell>
          <cell r="I2324" t="str">
            <v>T&amp;D</v>
          </cell>
          <cell r="J2324" t="str">
            <v>Asset Condition</v>
          </cell>
          <cell r="K2324" t="str">
            <v>SRV_ED</v>
          </cell>
          <cell r="L2324" t="str">
            <v>JUR_AN</v>
          </cell>
          <cell r="M2324" t="str">
            <v>Elec Distribution 360-373</v>
          </cell>
          <cell r="N2324" t="str">
            <v>True</v>
          </cell>
          <cell r="O2324" t="str">
            <v>Active</v>
          </cell>
          <cell r="P2324" t="str">
            <v>ORG_L08</v>
          </cell>
        </row>
        <row r="2325">
          <cell r="A2325" t="str">
            <v>BI_ST505</v>
          </cell>
          <cell r="B2325" t="str">
            <v>ST505</v>
          </cell>
          <cell r="C2325" t="str">
            <v>BI_ST505 - Devils Gap-Nine Mile 115kV - LPRM</v>
          </cell>
          <cell r="D2325" t="str">
            <v>ER_2579</v>
          </cell>
          <cell r="E2325" t="str">
            <v>2579</v>
          </cell>
          <cell r="F2325" t="str">
            <v>ER_2579 - Low Priority Ratings Mitigation</v>
          </cell>
          <cell r="G2325" t="str">
            <v>Transmission NERC Low-Risk Priority Lines Mitigation</v>
          </cell>
          <cell r="H2325" t="str">
            <v>T&amp;D Engineering</v>
          </cell>
          <cell r="I2325" t="str">
            <v>T&amp;D</v>
          </cell>
          <cell r="J2325" t="str">
            <v>Mandatory &amp; Compliance</v>
          </cell>
          <cell r="K2325" t="str">
            <v>SRV_ED</v>
          </cell>
          <cell r="L2325" t="str">
            <v>JUR_AN</v>
          </cell>
          <cell r="M2325" t="str">
            <v>Elec Transmission 350-359</v>
          </cell>
          <cell r="N2325" t="str">
            <v>True</v>
          </cell>
          <cell r="O2325" t="str">
            <v>Active</v>
          </cell>
          <cell r="P2325" t="str">
            <v>ORG_L08</v>
          </cell>
        </row>
        <row r="2326">
          <cell r="A2326" t="str">
            <v>BI_ST506</v>
          </cell>
          <cell r="B2326" t="str">
            <v>ST506</v>
          </cell>
          <cell r="C2326" t="str">
            <v>BI_ST506 - Addy-Devils Gap LPRM Project</v>
          </cell>
          <cell r="D2326" t="str">
            <v>ER_2579</v>
          </cell>
          <cell r="E2326" t="str">
            <v>2579</v>
          </cell>
          <cell r="F2326" t="str">
            <v>ER_2579 - Low Priority Ratings Mitigation</v>
          </cell>
          <cell r="G2326" t="str">
            <v>Transmission NERC Low-Risk Priority Lines Mitigation</v>
          </cell>
          <cell r="H2326" t="str">
            <v>T&amp;D Engineering</v>
          </cell>
          <cell r="I2326" t="str">
            <v>T&amp;D</v>
          </cell>
          <cell r="J2326" t="str">
            <v>Mandatory &amp; Compliance</v>
          </cell>
          <cell r="K2326" t="str">
            <v>SRV_ED</v>
          </cell>
          <cell r="L2326" t="str">
            <v>JUR_AN</v>
          </cell>
          <cell r="M2326" t="str">
            <v>Elec Transmission 350-359</v>
          </cell>
          <cell r="N2326" t="str">
            <v>True</v>
          </cell>
          <cell r="O2326" t="str">
            <v>Active</v>
          </cell>
          <cell r="P2326" t="str">
            <v>ORG_L08</v>
          </cell>
        </row>
        <row r="2327">
          <cell r="A2327" t="str">
            <v>BI_ST600</v>
          </cell>
          <cell r="B2327" t="str">
            <v>ST600</v>
          </cell>
          <cell r="C2327" t="str">
            <v>BI_ST600 - Beacon-Ross Park 115kV Relocation at Center Street</v>
          </cell>
          <cell r="D2327" t="str">
            <v>ER_7131</v>
          </cell>
          <cell r="E2327" t="str">
            <v>7131</v>
          </cell>
          <cell r="F2327" t="str">
            <v>ER_7131 - COF Long Term Restructuring Plan Phase 2</v>
          </cell>
          <cell r="G2327" t="str">
            <v>Campus Repurposing Phase 2</v>
          </cell>
          <cell r="H2327" t="str">
            <v>Facilities Capital</v>
          </cell>
          <cell r="I2327" t="str">
            <v>Other Function</v>
          </cell>
          <cell r="J2327" t="str">
            <v>Performance &amp; Capacity</v>
          </cell>
          <cell r="K2327" t="str">
            <v>SRV_CD</v>
          </cell>
          <cell r="L2327" t="str">
            <v>JUR_AA</v>
          </cell>
          <cell r="M2327" t="str">
            <v>Facilities 390-391</v>
          </cell>
          <cell r="N2327" t="str">
            <v>True</v>
          </cell>
          <cell r="O2327" t="str">
            <v>Inactive</v>
          </cell>
          <cell r="P2327" t="str">
            <v>ORG_L08</v>
          </cell>
        </row>
        <row r="2328">
          <cell r="A2328" t="str">
            <v>BI_ST601</v>
          </cell>
          <cell r="B2328" t="str">
            <v>ST601</v>
          </cell>
          <cell r="C2328" t="str">
            <v>BI_ST601 - H&amp;W Sub 115/13V Capacity Increase (Tx Integration)</v>
          </cell>
          <cell r="D2328" t="str">
            <v>ER_1108</v>
          </cell>
          <cell r="E2328" t="str">
            <v>1108</v>
          </cell>
          <cell r="F2328" t="str">
            <v>ER_1108 - Hallett &amp; White Subst - Expand Sub; Add Capacity</v>
          </cell>
          <cell r="G2328" t="str">
            <v>New Revenue - Growth</v>
          </cell>
          <cell r="H2328" t="str">
            <v>Growth Subfunction</v>
          </cell>
          <cell r="I2328" t="str">
            <v>Growth</v>
          </cell>
          <cell r="J2328" t="str">
            <v>Customer Requested</v>
          </cell>
          <cell r="K2328" t="str">
            <v>SRV_ED</v>
          </cell>
          <cell r="L2328" t="str">
            <v>JUR_AN</v>
          </cell>
          <cell r="M2328" t="str">
            <v>Elec Distribution 360-373</v>
          </cell>
          <cell r="N2328" t="str">
            <v>True</v>
          </cell>
          <cell r="O2328" t="str">
            <v>Active</v>
          </cell>
          <cell r="P2328" t="str">
            <v>ORG_L08</v>
          </cell>
        </row>
        <row r="2329">
          <cell r="A2329" t="str">
            <v>BI_ST611</v>
          </cell>
          <cell r="B2329" t="str">
            <v>ST611</v>
          </cell>
          <cell r="C2329" t="str">
            <v>BI_ST611 - Milan 115 TAP: Add 2nd 115-13 XFM</v>
          </cell>
          <cell r="D2329" t="str">
            <v>ER_2337</v>
          </cell>
          <cell r="E2329" t="str">
            <v>2337</v>
          </cell>
          <cell r="F2329" t="str">
            <v>ER_2337 - Milan 115 - Add Second Xfmr and 12F2</v>
          </cell>
          <cell r="G2329" t="str">
            <v>Regular Capital - Pre Business Case</v>
          </cell>
          <cell r="H2329" t="str">
            <v>No Subfunction</v>
          </cell>
          <cell r="I2329" t="str">
            <v>No Function</v>
          </cell>
          <cell r="J2329" t="str">
            <v>No Driver</v>
          </cell>
          <cell r="K2329" t="str">
            <v>SRV_ED</v>
          </cell>
          <cell r="L2329" t="str">
            <v>JUR_WA</v>
          </cell>
          <cell r="M2329" t="str">
            <v>Elec Distribution 360-373</v>
          </cell>
          <cell r="N2329" t="str">
            <v>True</v>
          </cell>
          <cell r="O2329" t="str">
            <v>Inactive</v>
          </cell>
          <cell r="P2329" t="str">
            <v>ORG_M08</v>
          </cell>
        </row>
        <row r="2330">
          <cell r="A2330" t="str">
            <v>BI_ST646</v>
          </cell>
          <cell r="B2330" t="str">
            <v>ST646</v>
          </cell>
          <cell r="C2330" t="str">
            <v>BI_ST646 - Noxon-Pinecreek 230kV:Ready Fiber Optic ST646</v>
          </cell>
          <cell r="D2330" t="str">
            <v>ER_2113</v>
          </cell>
          <cell r="E2330" t="str">
            <v>2113</v>
          </cell>
          <cell r="F2330" t="str">
            <v>ER_2113 - Noxon-Pinecreek 230kV:Ready Fiber Optic</v>
          </cell>
          <cell r="G2330" t="str">
            <v>Regular Capital - Pre Business Case</v>
          </cell>
          <cell r="H2330" t="str">
            <v>No Subfunction</v>
          </cell>
          <cell r="I2330" t="str">
            <v>No Function</v>
          </cell>
          <cell r="J2330" t="str">
            <v>No Driver</v>
          </cell>
          <cell r="K2330" t="str">
            <v>SRV_ED</v>
          </cell>
          <cell r="L2330" t="str">
            <v>JUR_MT</v>
          </cell>
          <cell r="M2330" t="str">
            <v>Elec Transmission 350-359</v>
          </cell>
          <cell r="N2330" t="str">
            <v>True</v>
          </cell>
          <cell r="O2330" t="str">
            <v>Inactive</v>
          </cell>
          <cell r="P2330" t="str">
            <v>ORG_L08</v>
          </cell>
        </row>
        <row r="2331">
          <cell r="A2331" t="str">
            <v>BI_ST653</v>
          </cell>
          <cell r="B2331" t="str">
            <v>ST653</v>
          </cell>
          <cell r="C2331" t="str">
            <v>BI_ST653 - College&amp;Walnut-Post115kV:Extend UG toC&amp;W</v>
          </cell>
          <cell r="D2331" t="str">
            <v>ER_2393</v>
          </cell>
          <cell r="E2331" t="str">
            <v>2393</v>
          </cell>
          <cell r="F2331" t="str">
            <v>ER_2393 - C&amp;W Kendall Project</v>
          </cell>
          <cell r="G2331" t="str">
            <v>Regular Capital - Pre Business Case</v>
          </cell>
          <cell r="H2331" t="str">
            <v>No Subfunction</v>
          </cell>
          <cell r="I2331" t="str">
            <v>No Function</v>
          </cell>
          <cell r="J2331" t="str">
            <v>No Driver</v>
          </cell>
          <cell r="K2331" t="str">
            <v>SRV_ED</v>
          </cell>
          <cell r="L2331" t="str">
            <v>JUR_WA</v>
          </cell>
          <cell r="M2331" t="str">
            <v>Elec Distribution 360-373</v>
          </cell>
          <cell r="N2331" t="str">
            <v>True</v>
          </cell>
          <cell r="O2331" t="str">
            <v>Inactive</v>
          </cell>
          <cell r="P2331" t="str">
            <v>ORG_L08</v>
          </cell>
        </row>
        <row r="2332">
          <cell r="A2332" t="str">
            <v>BI_ST700</v>
          </cell>
          <cell r="B2332" t="str">
            <v>ST700</v>
          </cell>
          <cell r="C2332" t="str">
            <v>BI_ST700 - Fort Wright Relocation</v>
          </cell>
          <cell r="D2332" t="str">
            <v>ER_2070</v>
          </cell>
          <cell r="E2332" t="str">
            <v>2070</v>
          </cell>
          <cell r="F2332" t="str">
            <v>ER_2070 - Trans/Dist/Sub Reimbursable Projects</v>
          </cell>
          <cell r="G2332" t="str">
            <v>T&amp;D Reimbursable</v>
          </cell>
          <cell r="H2332" t="str">
            <v>T&amp;D Engineering</v>
          </cell>
          <cell r="I2332" t="str">
            <v>T&amp;D</v>
          </cell>
          <cell r="J2332" t="str">
            <v>Customer Requested</v>
          </cell>
          <cell r="K2332" t="str">
            <v>SRV_ED</v>
          </cell>
          <cell r="L2332" t="str">
            <v>JUR_WA</v>
          </cell>
          <cell r="M2332" t="str">
            <v>Elec Transmission 350-359</v>
          </cell>
          <cell r="N2332" t="str">
            <v>True</v>
          </cell>
          <cell r="O2332" t="str">
            <v>Inactive</v>
          </cell>
          <cell r="P2332" t="str">
            <v>ORG_L08</v>
          </cell>
        </row>
        <row r="2333">
          <cell r="A2333" t="str">
            <v>BI_ST701</v>
          </cell>
          <cell r="B2333" t="str">
            <v>ST701</v>
          </cell>
          <cell r="C2333" t="str">
            <v>BI_ST701 - Metro-Post St 115kV Underground Tx Line Rebuild</v>
          </cell>
          <cell r="D2333" t="str">
            <v>ER_2614</v>
          </cell>
          <cell r="E2333" t="str">
            <v>2614</v>
          </cell>
          <cell r="F2333" t="str">
            <v>ER_2614 - Metro-Post St 115kV Underground Tx Line Rebuild</v>
          </cell>
          <cell r="G2333" t="str">
            <v>Transmission Major Rebuild - Asset Condition</v>
          </cell>
          <cell r="H2333" t="str">
            <v>T&amp;D Engineering</v>
          </cell>
          <cell r="I2333" t="str">
            <v>T&amp;D</v>
          </cell>
          <cell r="J2333" t="str">
            <v>Asset Condition</v>
          </cell>
          <cell r="K2333" t="str">
            <v>SRV_ED</v>
          </cell>
          <cell r="L2333" t="str">
            <v>JUR_AN</v>
          </cell>
          <cell r="M2333" t="str">
            <v>Elec Transmission 350-359</v>
          </cell>
          <cell r="N2333" t="str">
            <v>True</v>
          </cell>
          <cell r="O2333" t="str">
            <v>Active</v>
          </cell>
          <cell r="P2333" t="str">
            <v>ORG_L08</v>
          </cell>
        </row>
        <row r="2334">
          <cell r="A2334" t="str">
            <v>BI_ST702</v>
          </cell>
          <cell r="B2334" t="str">
            <v>ST702</v>
          </cell>
          <cell r="C2334" t="str">
            <v>BI_ST702 - Mead Sub-Add 3rd Feeder to 30MVA Line-ups (Trans)</v>
          </cell>
          <cell r="D2334" t="str">
            <v>ER_2204</v>
          </cell>
          <cell r="E2334" t="str">
            <v>2204</v>
          </cell>
          <cell r="F2334" t="str">
            <v>ER_2204 - Substation Rebuilds</v>
          </cell>
          <cell r="G2334" t="str">
            <v>Substation - Station Rebuilds Program</v>
          </cell>
          <cell r="H2334" t="str">
            <v>T&amp;D Engineering</v>
          </cell>
          <cell r="I2334" t="str">
            <v>T&amp;D</v>
          </cell>
          <cell r="J2334" t="str">
            <v>Asset Condition</v>
          </cell>
          <cell r="K2334" t="str">
            <v>SRV_ED</v>
          </cell>
          <cell r="L2334" t="str">
            <v>JUR_AN</v>
          </cell>
          <cell r="M2334" t="str">
            <v>Elec Distribution 360-373</v>
          </cell>
          <cell r="N2334" t="str">
            <v>True</v>
          </cell>
          <cell r="O2334" t="str">
            <v>Active</v>
          </cell>
          <cell r="P2334" t="str">
            <v>ORG_L08</v>
          </cell>
        </row>
        <row r="2335">
          <cell r="A2335" t="str">
            <v>BI_ST706</v>
          </cell>
          <cell r="B2335" t="str">
            <v>ST706</v>
          </cell>
          <cell r="C2335" t="str">
            <v>BI_ST706 - Kendall Yards 115 OH</v>
          </cell>
          <cell r="D2335" t="str">
            <v>ER_2070</v>
          </cell>
          <cell r="E2335" t="str">
            <v>2070</v>
          </cell>
          <cell r="F2335" t="str">
            <v>ER_2070 - Trans/Dist/Sub Reimbursable Projects</v>
          </cell>
          <cell r="G2335" t="str">
            <v>T&amp;D Reimbursable</v>
          </cell>
          <cell r="H2335" t="str">
            <v>T&amp;D Engineering</v>
          </cell>
          <cell r="I2335" t="str">
            <v>T&amp;D</v>
          </cell>
          <cell r="J2335" t="str">
            <v>Customer Requested</v>
          </cell>
          <cell r="K2335" t="str">
            <v>SRV_ED</v>
          </cell>
          <cell r="L2335" t="str">
            <v>JUR_AN</v>
          </cell>
          <cell r="M2335" t="str">
            <v>Elec Transmission 350-359</v>
          </cell>
          <cell r="N2335" t="str">
            <v>False</v>
          </cell>
          <cell r="O2335" t="str">
            <v>Inactive</v>
          </cell>
          <cell r="P2335" t="str">
            <v>ORG_L08</v>
          </cell>
        </row>
        <row r="2336">
          <cell r="A2336" t="str">
            <v>BI_ST716</v>
          </cell>
          <cell r="B2336" t="str">
            <v>ST716</v>
          </cell>
          <cell r="C2336" t="str">
            <v>BI_ST716 - Indian Trail 115 Loop</v>
          </cell>
          <cell r="D2336" t="str">
            <v>ER_2391</v>
          </cell>
          <cell r="E2336" t="str">
            <v>2391</v>
          </cell>
          <cell r="F2336" t="str">
            <v>ER_2391 - Indian Trail 115-13kV Sub-Cnstrct New Sub</v>
          </cell>
          <cell r="G2336" t="str">
            <v>Regular Capital - Pre Business Case</v>
          </cell>
          <cell r="H2336" t="str">
            <v>No Subfunction</v>
          </cell>
          <cell r="I2336" t="str">
            <v>No Function</v>
          </cell>
          <cell r="J2336" t="str">
            <v>No Driver</v>
          </cell>
          <cell r="K2336" t="str">
            <v>SRV_ED</v>
          </cell>
          <cell r="L2336" t="str">
            <v>JUR_WA</v>
          </cell>
          <cell r="M2336" t="str">
            <v>Elec Distribution 360-373</v>
          </cell>
          <cell r="N2336" t="str">
            <v>True</v>
          </cell>
          <cell r="O2336" t="str">
            <v>Inactive</v>
          </cell>
          <cell r="P2336" t="str">
            <v>ORG_L08</v>
          </cell>
        </row>
        <row r="2337">
          <cell r="A2337" t="str">
            <v>BI_ST724</v>
          </cell>
          <cell r="B2337" t="str">
            <v>ST724</v>
          </cell>
          <cell r="C2337" t="str">
            <v>BI_ST724 - Beacon-F&amp;C 115: Relocate for Whitworth</v>
          </cell>
          <cell r="D2337" t="str">
            <v>ER_2070</v>
          </cell>
          <cell r="E2337" t="str">
            <v>2070</v>
          </cell>
          <cell r="F2337" t="str">
            <v>ER_2070 - Trans/Dist/Sub Reimbursable Projects</v>
          </cell>
          <cell r="G2337" t="str">
            <v>T&amp;D Reimbursable</v>
          </cell>
          <cell r="H2337" t="str">
            <v>T&amp;D Engineering</v>
          </cell>
          <cell r="I2337" t="str">
            <v>T&amp;D</v>
          </cell>
          <cell r="J2337" t="str">
            <v>Customer Requested</v>
          </cell>
          <cell r="K2337" t="str">
            <v>SRV_ED</v>
          </cell>
          <cell r="L2337" t="str">
            <v>JUR_AN</v>
          </cell>
          <cell r="M2337" t="str">
            <v>Elec Transmission 350-359</v>
          </cell>
          <cell r="N2337" t="str">
            <v>False</v>
          </cell>
          <cell r="O2337" t="str">
            <v>Inactive</v>
          </cell>
          <cell r="P2337" t="str">
            <v>ORG_L08</v>
          </cell>
        </row>
        <row r="2338">
          <cell r="A2338" t="str">
            <v>BI_ST766</v>
          </cell>
          <cell r="B2338" t="str">
            <v>ST766</v>
          </cell>
          <cell r="C2338" t="str">
            <v>BI_ST766 - Kendall Yards Special UG Route</v>
          </cell>
          <cell r="D2338" t="str">
            <v>ER_2070</v>
          </cell>
          <cell r="E2338" t="str">
            <v>2070</v>
          </cell>
          <cell r="F2338" t="str">
            <v>ER_2070 - Trans/Dist/Sub Reimbursable Projects</v>
          </cell>
          <cell r="G2338" t="str">
            <v>T&amp;D Reimbursable</v>
          </cell>
          <cell r="H2338" t="str">
            <v>T&amp;D Engineering</v>
          </cell>
          <cell r="I2338" t="str">
            <v>T&amp;D</v>
          </cell>
          <cell r="J2338" t="str">
            <v>Customer Requested</v>
          </cell>
          <cell r="K2338" t="str">
            <v>SRV_ED</v>
          </cell>
          <cell r="L2338" t="str">
            <v>JUR_AN</v>
          </cell>
          <cell r="M2338" t="str">
            <v>Elec Transmission 350-359</v>
          </cell>
          <cell r="N2338" t="str">
            <v>False</v>
          </cell>
          <cell r="O2338" t="str">
            <v>Inactive</v>
          </cell>
          <cell r="P2338" t="str">
            <v>ORG_L08</v>
          </cell>
        </row>
        <row r="2339">
          <cell r="A2339" t="str">
            <v>BI_ST801</v>
          </cell>
          <cell r="B2339" t="str">
            <v>ST801</v>
          </cell>
          <cell r="C2339" t="str">
            <v>BI_ST801 - 9th &amp; Central - Transmission Integration</v>
          </cell>
          <cell r="D2339" t="str">
            <v>ER_2204</v>
          </cell>
          <cell r="E2339" t="str">
            <v>2204</v>
          </cell>
          <cell r="F2339" t="str">
            <v>ER_2204 - Substation Rebuilds</v>
          </cell>
          <cell r="G2339" t="str">
            <v>Substation - Station Rebuilds Program</v>
          </cell>
          <cell r="H2339" t="str">
            <v>T&amp;D Engineering</v>
          </cell>
          <cell r="I2339" t="str">
            <v>T&amp;D</v>
          </cell>
          <cell r="J2339" t="str">
            <v>Asset Condition</v>
          </cell>
          <cell r="K2339" t="str">
            <v>SRV_ED</v>
          </cell>
          <cell r="L2339" t="str">
            <v>JUR_WA</v>
          </cell>
          <cell r="M2339" t="str">
            <v>Elec Distribution 360-373</v>
          </cell>
          <cell r="N2339" t="str">
            <v>True</v>
          </cell>
          <cell r="O2339" t="str">
            <v>Active</v>
          </cell>
          <cell r="P2339" t="str">
            <v>ORG_L08</v>
          </cell>
        </row>
        <row r="2340">
          <cell r="A2340" t="str">
            <v>BI_ST805</v>
          </cell>
          <cell r="B2340" t="str">
            <v>ST805</v>
          </cell>
          <cell r="C2340" t="str">
            <v>BI_ST805 - Airway Heights to North Fairchild 115kV reconductor/Rebuild</v>
          </cell>
          <cell r="D2340" t="str">
            <v>ER_2310</v>
          </cell>
          <cell r="E2340" t="str">
            <v>2310</v>
          </cell>
          <cell r="F2340" t="str">
            <v>ER_2310 - West Plains Transmission Reinforce</v>
          </cell>
          <cell r="G2340" t="str">
            <v>Transmission Construction - Compliance</v>
          </cell>
          <cell r="H2340" t="str">
            <v>T&amp;D Engineering</v>
          </cell>
          <cell r="I2340" t="str">
            <v>T&amp;D</v>
          </cell>
          <cell r="J2340" t="str">
            <v>Mandatory &amp; Compliance</v>
          </cell>
          <cell r="K2340" t="str">
            <v>SRV_ED</v>
          </cell>
          <cell r="L2340" t="str">
            <v>JUR_AN</v>
          </cell>
          <cell r="M2340" t="str">
            <v>Elec Transmission 350-359</v>
          </cell>
          <cell r="N2340" t="str">
            <v>True</v>
          </cell>
          <cell r="O2340" t="str">
            <v>Inactive</v>
          </cell>
          <cell r="P2340" t="str">
            <v>ORG_L08</v>
          </cell>
        </row>
        <row r="2341">
          <cell r="A2341" t="str">
            <v>BI_ST807</v>
          </cell>
          <cell r="B2341" t="str">
            <v>ST807</v>
          </cell>
          <cell r="C2341" t="str">
            <v>BI_ST807 - NW-Westside 115 Recond</v>
          </cell>
          <cell r="D2341" t="str">
            <v>ER_2451</v>
          </cell>
          <cell r="E2341" t="str">
            <v>2451</v>
          </cell>
          <cell r="F2341" t="str">
            <v>ER_2451 - NW-Westside 115 Recond</v>
          </cell>
          <cell r="G2341" t="str">
            <v>Regular Capital - Pre Business Case</v>
          </cell>
          <cell r="H2341" t="str">
            <v>No Subfunction</v>
          </cell>
          <cell r="I2341" t="str">
            <v>No Function</v>
          </cell>
          <cell r="J2341" t="str">
            <v>No Driver</v>
          </cell>
          <cell r="K2341" t="str">
            <v>SRV_ED</v>
          </cell>
          <cell r="L2341" t="str">
            <v>JUR_WA</v>
          </cell>
          <cell r="M2341" t="str">
            <v>Elec Transmission 350-359</v>
          </cell>
          <cell r="N2341" t="str">
            <v>True</v>
          </cell>
          <cell r="O2341" t="str">
            <v>Inactive</v>
          </cell>
          <cell r="P2341" t="str">
            <v>ORG_L08</v>
          </cell>
        </row>
        <row r="2342">
          <cell r="A2342" t="str">
            <v>BI_ST808</v>
          </cell>
          <cell r="B2342" t="str">
            <v>ST808</v>
          </cell>
          <cell r="C2342" t="str">
            <v>BI_ST808 - Bea-Bid 115 #1/2 250 Bypass</v>
          </cell>
          <cell r="D2342" t="str">
            <v>ER_2454</v>
          </cell>
          <cell r="E2342" t="str">
            <v>2454</v>
          </cell>
          <cell r="F2342" t="str">
            <v>ER_2454 - Bea-Bid 115 #1/2 250 Bypass</v>
          </cell>
          <cell r="G2342" t="str">
            <v>Regular Capital - Pre Business Case</v>
          </cell>
          <cell r="H2342" t="str">
            <v>No Subfunction</v>
          </cell>
          <cell r="I2342" t="str">
            <v>No Function</v>
          </cell>
          <cell r="J2342" t="str">
            <v>No Driver</v>
          </cell>
          <cell r="K2342" t="str">
            <v>SRV_ED</v>
          </cell>
          <cell r="L2342" t="str">
            <v>JUR_WA</v>
          </cell>
          <cell r="M2342" t="str">
            <v>Elec Transmission 350-359</v>
          </cell>
          <cell r="N2342" t="str">
            <v>True</v>
          </cell>
          <cell r="O2342" t="str">
            <v>Inactive</v>
          </cell>
          <cell r="P2342" t="str">
            <v>ORG_L08</v>
          </cell>
        </row>
        <row r="2343">
          <cell r="A2343" t="str">
            <v>BI_ST809</v>
          </cell>
          <cell r="B2343" t="str">
            <v>ST809</v>
          </cell>
          <cell r="C2343" t="str">
            <v>BI_ST809 - Kaiser 115 Tap</v>
          </cell>
          <cell r="D2343" t="str">
            <v>ER_1000</v>
          </cell>
          <cell r="E2343" t="str">
            <v>1000</v>
          </cell>
          <cell r="F2343" t="str">
            <v>ER_1000 - Electric Revenue Blanket</v>
          </cell>
          <cell r="G2343" t="str">
            <v>New Revenue - Growth</v>
          </cell>
          <cell r="H2343" t="str">
            <v>Growth Subfunction</v>
          </cell>
          <cell r="I2343" t="str">
            <v>Growth</v>
          </cell>
          <cell r="J2343" t="str">
            <v>Customer Requested</v>
          </cell>
          <cell r="K2343" t="str">
            <v>SRV_ED</v>
          </cell>
          <cell r="L2343" t="str">
            <v>JUR_AN</v>
          </cell>
          <cell r="M2343" t="str">
            <v>Elec Distribution 360-373</v>
          </cell>
          <cell r="N2343" t="str">
            <v>True</v>
          </cell>
          <cell r="O2343" t="str">
            <v>Inactive</v>
          </cell>
          <cell r="P2343" t="str">
            <v>ORG_L08</v>
          </cell>
        </row>
        <row r="2344">
          <cell r="A2344" t="str">
            <v>BI_ST810</v>
          </cell>
          <cell r="B2344" t="str">
            <v>ST810</v>
          </cell>
          <cell r="C2344" t="str">
            <v>BI_ST810 - Marshal 230 Substation</v>
          </cell>
          <cell r="D2344" t="str">
            <v>ER_2422</v>
          </cell>
          <cell r="E2344" t="str">
            <v>2422</v>
          </cell>
          <cell r="F2344" t="str">
            <v>ER_2422 - Marshall 230/115kV:Prelim Engr/Permit</v>
          </cell>
          <cell r="G2344" t="str">
            <v>Regular Capital - Pre Business Case</v>
          </cell>
          <cell r="H2344" t="str">
            <v>No Subfunction</v>
          </cell>
          <cell r="I2344" t="str">
            <v>No Function</v>
          </cell>
          <cell r="J2344" t="str">
            <v>No Driver</v>
          </cell>
          <cell r="K2344" t="str">
            <v>SRV_ED</v>
          </cell>
          <cell r="L2344" t="str">
            <v>JUR_WA</v>
          </cell>
          <cell r="M2344" t="str">
            <v>Elec Transmission 350-359</v>
          </cell>
          <cell r="N2344" t="str">
            <v>True</v>
          </cell>
          <cell r="O2344" t="str">
            <v>Inactive</v>
          </cell>
          <cell r="P2344" t="str">
            <v>ORG_L08</v>
          </cell>
        </row>
        <row r="2345">
          <cell r="A2345" t="str">
            <v>BI_ST811</v>
          </cell>
          <cell r="B2345" t="str">
            <v>ST811</v>
          </cell>
          <cell r="C2345" t="str">
            <v>BI_ST811 - 9th&amp;Central-Otis 115 kV:  Relocate at Lib Lk &amp; I90</v>
          </cell>
          <cell r="D2345" t="str">
            <v>ER_2070</v>
          </cell>
          <cell r="E2345" t="str">
            <v>2070</v>
          </cell>
          <cell r="F2345" t="str">
            <v>ER_2070 - Trans/Dist/Sub Reimbursable Projects</v>
          </cell>
          <cell r="G2345" t="str">
            <v>T&amp;D Reimbursable</v>
          </cell>
          <cell r="H2345" t="str">
            <v>T&amp;D Engineering</v>
          </cell>
          <cell r="I2345" t="str">
            <v>T&amp;D</v>
          </cell>
          <cell r="J2345" t="str">
            <v>Customer Requested</v>
          </cell>
          <cell r="K2345" t="str">
            <v>SRV_ED</v>
          </cell>
          <cell r="L2345" t="str">
            <v>JUR_AN</v>
          </cell>
          <cell r="M2345" t="str">
            <v>Elec Transmission 350-359</v>
          </cell>
          <cell r="N2345" t="str">
            <v>False</v>
          </cell>
          <cell r="O2345" t="str">
            <v>Inactive</v>
          </cell>
          <cell r="P2345" t="str">
            <v>ORG_L08</v>
          </cell>
        </row>
        <row r="2346">
          <cell r="A2346" t="str">
            <v>BI_ST812</v>
          </cell>
          <cell r="B2346" t="str">
            <v>ST812</v>
          </cell>
          <cell r="C2346" t="str">
            <v>BI_ST812 - Beacon-Bell #5 230:Relocate@Bigelow Gulch</v>
          </cell>
          <cell r="D2346" t="str">
            <v>ER_2070</v>
          </cell>
          <cell r="E2346" t="str">
            <v>2070</v>
          </cell>
          <cell r="F2346" t="str">
            <v>ER_2070 - Trans/Dist/Sub Reimbursable Projects</v>
          </cell>
          <cell r="G2346" t="str">
            <v>T&amp;D Reimbursable</v>
          </cell>
          <cell r="H2346" t="str">
            <v>T&amp;D Engineering</v>
          </cell>
          <cell r="I2346" t="str">
            <v>T&amp;D</v>
          </cell>
          <cell r="J2346" t="str">
            <v>Customer Requested</v>
          </cell>
          <cell r="K2346" t="str">
            <v>SRV_ED</v>
          </cell>
          <cell r="L2346" t="str">
            <v>JUR_AN</v>
          </cell>
          <cell r="M2346" t="str">
            <v>Elec Transmission 350-359</v>
          </cell>
          <cell r="N2346" t="str">
            <v>False</v>
          </cell>
          <cell r="O2346" t="str">
            <v>Inactive</v>
          </cell>
          <cell r="P2346" t="str">
            <v>ORG_L08</v>
          </cell>
        </row>
        <row r="2347">
          <cell r="A2347" t="str">
            <v>BI_ST813</v>
          </cell>
          <cell r="B2347" t="str">
            <v>ST813</v>
          </cell>
          <cell r="C2347" t="str">
            <v>BI_ST813 - Metro-Sunset 115kV: Ashland Estates</v>
          </cell>
          <cell r="D2347" t="str">
            <v>ER_2471</v>
          </cell>
          <cell r="E2347" t="str">
            <v>2471</v>
          </cell>
          <cell r="F2347" t="str">
            <v>ER_2471 - Metro-Sunset 115kV:Ashland Estates</v>
          </cell>
          <cell r="G2347" t="str">
            <v>Regular Capital - Pre Business Case</v>
          </cell>
          <cell r="H2347" t="str">
            <v>No Subfunction</v>
          </cell>
          <cell r="I2347" t="str">
            <v>No Function</v>
          </cell>
          <cell r="J2347" t="str">
            <v>No Driver</v>
          </cell>
          <cell r="K2347" t="str">
            <v>SRV_ED</v>
          </cell>
          <cell r="L2347" t="str">
            <v>JUR_WA</v>
          </cell>
          <cell r="M2347" t="str">
            <v>Elec Transmission 350-359</v>
          </cell>
          <cell r="N2347" t="str">
            <v>False</v>
          </cell>
          <cell r="O2347" t="str">
            <v>Inactive</v>
          </cell>
          <cell r="P2347" t="str">
            <v>ORG_V08</v>
          </cell>
        </row>
        <row r="2348">
          <cell r="A2348" t="str">
            <v>BI_ST814</v>
          </cell>
          <cell r="B2348" t="str">
            <v>ST814</v>
          </cell>
          <cell r="C2348" t="str">
            <v>BI_ST814 - Flint Road Substation - New (Transmission)</v>
          </cell>
          <cell r="D2348" t="str">
            <v>ER_2274</v>
          </cell>
          <cell r="E2348" t="str">
            <v>2274</v>
          </cell>
          <cell r="F2348" t="str">
            <v>ER_2274 - New Substations</v>
          </cell>
          <cell r="G2348" t="str">
            <v>Substation - New Distribution Station Capacity Program</v>
          </cell>
          <cell r="H2348" t="str">
            <v>T&amp;D Engineering</v>
          </cell>
          <cell r="I2348" t="str">
            <v>T&amp;D</v>
          </cell>
          <cell r="J2348" t="str">
            <v>Performance &amp; Capacity</v>
          </cell>
          <cell r="K2348" t="str">
            <v>SRV_ED</v>
          </cell>
          <cell r="L2348" t="str">
            <v>JUR_AN</v>
          </cell>
          <cell r="M2348" t="str">
            <v>Elec Transmission 350-359</v>
          </cell>
          <cell r="N2348" t="str">
            <v>True</v>
          </cell>
          <cell r="O2348" t="str">
            <v>Active</v>
          </cell>
          <cell r="P2348" t="str">
            <v>ORG_L08</v>
          </cell>
        </row>
        <row r="2349">
          <cell r="A2349" t="str">
            <v>BI_ST815</v>
          </cell>
          <cell r="B2349" t="str">
            <v>ST815</v>
          </cell>
          <cell r="C2349" t="str">
            <v>BI_ST815 - Ninth &amp; Central Sub - New 230kV Yard (Trans)</v>
          </cell>
          <cell r="D2349" t="str">
            <v>ER_2615</v>
          </cell>
          <cell r="E2349" t="str">
            <v>2615</v>
          </cell>
          <cell r="F2349" t="str">
            <v>ER_2615 - Ninth &amp; Central Substation - New 230kV Yard</v>
          </cell>
          <cell r="G2349" t="str">
            <v>Ninth &amp; Central 230kV Station &amp; Transmission</v>
          </cell>
          <cell r="H2349" t="str">
            <v>T&amp;D Engineering</v>
          </cell>
          <cell r="I2349" t="str">
            <v>T&amp;D</v>
          </cell>
          <cell r="J2349" t="str">
            <v>Mandatory &amp; Compliance</v>
          </cell>
          <cell r="K2349" t="str">
            <v>SRV_ED</v>
          </cell>
          <cell r="L2349" t="str">
            <v>JUR_AN</v>
          </cell>
          <cell r="M2349" t="str">
            <v>Elec Transmission 350-359</v>
          </cell>
          <cell r="N2349" t="str">
            <v>True</v>
          </cell>
          <cell r="O2349" t="str">
            <v>Active</v>
          </cell>
          <cell r="P2349" t="str">
            <v>ORG_L08</v>
          </cell>
        </row>
        <row r="2350">
          <cell r="A2350" t="str">
            <v>BI_ST816</v>
          </cell>
          <cell r="B2350" t="str">
            <v>ST816</v>
          </cell>
          <cell r="C2350" t="str">
            <v>BI_ST816 - CLW-LOL #2: Reimbursable Reloc - Old Gun Club Road</v>
          </cell>
          <cell r="D2350" t="str">
            <v>ER_2070</v>
          </cell>
          <cell r="E2350" t="str">
            <v>2070</v>
          </cell>
          <cell r="F2350" t="str">
            <v>ER_2070 - Trans/Dist/Sub Reimbursable Projects</v>
          </cell>
          <cell r="G2350" t="str">
            <v>T&amp;D Reimbursable</v>
          </cell>
          <cell r="H2350" t="str">
            <v>T&amp;D Engineering</v>
          </cell>
          <cell r="I2350" t="str">
            <v>T&amp;D</v>
          </cell>
          <cell r="J2350" t="str">
            <v>Customer Requested</v>
          </cell>
          <cell r="K2350" t="str">
            <v>SRV_ED</v>
          </cell>
          <cell r="L2350" t="str">
            <v>JUR_AN</v>
          </cell>
          <cell r="M2350" t="str">
            <v>Elec Transmission 350-359</v>
          </cell>
          <cell r="N2350" t="str">
            <v>True</v>
          </cell>
          <cell r="O2350" t="str">
            <v>Active</v>
          </cell>
          <cell r="P2350" t="str">
            <v>ORG_L08</v>
          </cell>
        </row>
        <row r="2351">
          <cell r="A2351" t="str">
            <v>BI_ST817</v>
          </cell>
          <cell r="B2351" t="str">
            <v>ST817</v>
          </cell>
          <cell r="C2351" t="str">
            <v>BI_ST817 - Valleyway Tap Sub Rbld(Metering Add):Trans Intgrtn</v>
          </cell>
          <cell r="D2351" t="str">
            <v>ER_2204</v>
          </cell>
          <cell r="E2351" t="str">
            <v>2204</v>
          </cell>
          <cell r="F2351" t="str">
            <v>ER_2204 - Substation Rebuilds</v>
          </cell>
          <cell r="G2351" t="str">
            <v>Substation - Station Rebuilds Program</v>
          </cell>
          <cell r="H2351" t="str">
            <v>T&amp;D Engineering</v>
          </cell>
          <cell r="I2351" t="str">
            <v>T&amp;D</v>
          </cell>
          <cell r="J2351" t="str">
            <v>Asset Condition</v>
          </cell>
          <cell r="K2351" t="str">
            <v>SRV_ED</v>
          </cell>
          <cell r="L2351" t="str">
            <v>JUR_AN</v>
          </cell>
          <cell r="M2351" t="str">
            <v>Elec Distribution 360-373</v>
          </cell>
          <cell r="N2351" t="str">
            <v>True</v>
          </cell>
          <cell r="O2351" t="str">
            <v>Active</v>
          </cell>
          <cell r="P2351" t="str">
            <v>ORG_L08</v>
          </cell>
        </row>
        <row r="2352">
          <cell r="A2352" t="str">
            <v>BI_ST818</v>
          </cell>
          <cell r="B2352" t="str">
            <v>ST818</v>
          </cell>
          <cell r="C2352" t="str">
            <v>BI_ST818 - Relo Str 8/14 of BEA-BLD 2 115kV Line</v>
          </cell>
          <cell r="D2352" t="str">
            <v>ER_2070</v>
          </cell>
          <cell r="E2352" t="str">
            <v>2070</v>
          </cell>
          <cell r="F2352" t="str">
            <v>ER_2070 - Trans/Dist/Sub Reimbursable Projects</v>
          </cell>
          <cell r="G2352" t="str">
            <v>T&amp;D Reimbursable</v>
          </cell>
          <cell r="H2352" t="str">
            <v>T&amp;D Engineering</v>
          </cell>
          <cell r="I2352" t="str">
            <v>T&amp;D</v>
          </cell>
          <cell r="J2352" t="str">
            <v>Customer Requested</v>
          </cell>
          <cell r="K2352" t="str">
            <v>SRV_ED</v>
          </cell>
          <cell r="L2352" t="str">
            <v>JUR_AN</v>
          </cell>
          <cell r="M2352" t="str">
            <v>Elec Transmission 350-359</v>
          </cell>
          <cell r="N2352" t="str">
            <v>False</v>
          </cell>
          <cell r="O2352" t="str">
            <v>Active</v>
          </cell>
          <cell r="P2352" t="str">
            <v>ORG_L08</v>
          </cell>
        </row>
        <row r="2353">
          <cell r="A2353" t="str">
            <v>BI_ST819</v>
          </cell>
          <cell r="B2353" t="str">
            <v>ST819</v>
          </cell>
          <cell r="C2353" t="str">
            <v>BI_ST819 - Boulder Transmission Integration</v>
          </cell>
          <cell r="D2353" t="str">
            <v>ER_2274</v>
          </cell>
          <cell r="E2353" t="str">
            <v>2274</v>
          </cell>
          <cell r="F2353" t="str">
            <v>ER_2274 - New Substations</v>
          </cell>
          <cell r="G2353" t="str">
            <v>Substation - New Distribution Station Capacity Program</v>
          </cell>
          <cell r="H2353" t="str">
            <v>T&amp;D Engineering</v>
          </cell>
          <cell r="I2353" t="str">
            <v>T&amp;D</v>
          </cell>
          <cell r="J2353" t="str">
            <v>Performance &amp; Capacity</v>
          </cell>
          <cell r="K2353" t="str">
            <v>SRV_ED</v>
          </cell>
          <cell r="L2353" t="str">
            <v>JUR_AN</v>
          </cell>
          <cell r="M2353" t="str">
            <v>Elec Transmission 350-359</v>
          </cell>
          <cell r="N2353" t="str">
            <v>True</v>
          </cell>
          <cell r="O2353" t="str">
            <v>Active</v>
          </cell>
          <cell r="P2353" t="str">
            <v>ORG_L08</v>
          </cell>
        </row>
        <row r="2354">
          <cell r="A2354" t="str">
            <v>BI_ST860</v>
          </cell>
          <cell r="B2354" t="str">
            <v>ST860</v>
          </cell>
          <cell r="C2354" t="str">
            <v>BI_ST860 - Downtown East 115 Tap</v>
          </cell>
          <cell r="D2354" t="str">
            <v>ER_2274</v>
          </cell>
          <cell r="E2354" t="str">
            <v>2274</v>
          </cell>
          <cell r="F2354" t="str">
            <v>ER_2274 - New Substations</v>
          </cell>
          <cell r="G2354" t="str">
            <v>Substation - New Distribution Station Capacity Program</v>
          </cell>
          <cell r="H2354" t="str">
            <v>T&amp;D Engineering</v>
          </cell>
          <cell r="I2354" t="str">
            <v>T&amp;D</v>
          </cell>
          <cell r="J2354" t="str">
            <v>Performance &amp; Capacity</v>
          </cell>
          <cell r="K2354" t="str">
            <v>SRV_ED</v>
          </cell>
          <cell r="L2354" t="str">
            <v>JUR_WA</v>
          </cell>
          <cell r="M2354" t="str">
            <v>Elec Transmission 350-359</v>
          </cell>
          <cell r="N2354" t="str">
            <v>True</v>
          </cell>
          <cell r="O2354" t="str">
            <v>Inactive</v>
          </cell>
          <cell r="P2354" t="str">
            <v>ORG_L08</v>
          </cell>
        </row>
        <row r="2355">
          <cell r="A2355" t="str">
            <v>BI_ST901</v>
          </cell>
          <cell r="B2355" t="str">
            <v>ST901</v>
          </cell>
          <cell r="C2355" t="str">
            <v>BI_ST901 - Greenacres 115 Tap</v>
          </cell>
          <cell r="D2355" t="str">
            <v>ER_2443</v>
          </cell>
          <cell r="E2355" t="str">
            <v>2443</v>
          </cell>
          <cell r="F2355" t="str">
            <v>ER_2443 - Greenacres 115-13kV Sub - New Construct</v>
          </cell>
          <cell r="G2355" t="str">
            <v>Substation - New Distribution Station Capacity Program</v>
          </cell>
          <cell r="H2355" t="str">
            <v>T&amp;D Engineering</v>
          </cell>
          <cell r="I2355" t="str">
            <v>T&amp;D</v>
          </cell>
          <cell r="J2355" t="str">
            <v>Performance &amp; Capacity</v>
          </cell>
          <cell r="K2355" t="str">
            <v>SRV_ED</v>
          </cell>
          <cell r="L2355" t="str">
            <v>JUR_WA</v>
          </cell>
          <cell r="M2355" t="str">
            <v>Elec Distribution 360-373</v>
          </cell>
          <cell r="N2355" t="str">
            <v>True</v>
          </cell>
          <cell r="O2355" t="str">
            <v>Inactive</v>
          </cell>
          <cell r="P2355" t="str">
            <v>ORG_L08</v>
          </cell>
        </row>
        <row r="2356">
          <cell r="A2356" t="str">
            <v>BI_ST902</v>
          </cell>
          <cell r="B2356" t="str">
            <v>ST902</v>
          </cell>
          <cell r="C2356" t="str">
            <v>BI_ST902 - Beacon-9CE 115#2 Recond</v>
          </cell>
          <cell r="D2356" t="str">
            <v>ER_2458</v>
          </cell>
          <cell r="E2356" t="str">
            <v>2458</v>
          </cell>
          <cell r="F2356" t="str">
            <v>ER_2458 - Beacon-9CE 115#2 Recond</v>
          </cell>
          <cell r="G2356" t="str">
            <v>Regular Capital - Pre Business Case</v>
          </cell>
          <cell r="H2356" t="str">
            <v>No Subfunction</v>
          </cell>
          <cell r="I2356" t="str">
            <v>No Function</v>
          </cell>
          <cell r="J2356" t="str">
            <v>No Driver</v>
          </cell>
          <cell r="K2356" t="str">
            <v>SRV_ED</v>
          </cell>
          <cell r="L2356" t="str">
            <v>JUR_WA</v>
          </cell>
          <cell r="M2356" t="str">
            <v>Elec Transmission 350-359</v>
          </cell>
          <cell r="N2356" t="str">
            <v>True</v>
          </cell>
          <cell r="O2356" t="str">
            <v>Inactive</v>
          </cell>
          <cell r="P2356" t="str">
            <v>ORG_L08</v>
          </cell>
        </row>
        <row r="2357">
          <cell r="A2357" t="str">
            <v>BI_ST903</v>
          </cell>
          <cell r="B2357" t="str">
            <v>ST903</v>
          </cell>
          <cell r="C2357" t="str">
            <v>BI_ST903 - Beacon-Bell #4 230 Relocate:Bigelow Gulch Widening</v>
          </cell>
          <cell r="D2357" t="str">
            <v>ER_2070</v>
          </cell>
          <cell r="E2357" t="str">
            <v>2070</v>
          </cell>
          <cell r="F2357" t="str">
            <v>ER_2070 - Trans/Dist/Sub Reimbursable Projects</v>
          </cell>
          <cell r="G2357" t="str">
            <v>T&amp;D Reimbursable</v>
          </cell>
          <cell r="H2357" t="str">
            <v>T&amp;D Engineering</v>
          </cell>
          <cell r="I2357" t="str">
            <v>T&amp;D</v>
          </cell>
          <cell r="J2357" t="str">
            <v>Customer Requested</v>
          </cell>
          <cell r="K2357" t="str">
            <v>SRV_ED</v>
          </cell>
          <cell r="L2357" t="str">
            <v>JUR_AN</v>
          </cell>
          <cell r="M2357" t="str">
            <v>Elec Transmission 350-359</v>
          </cell>
          <cell r="N2357" t="str">
            <v>False</v>
          </cell>
          <cell r="O2357" t="str">
            <v>Inactive</v>
          </cell>
          <cell r="P2357" t="str">
            <v>ORG_L08</v>
          </cell>
        </row>
        <row r="2358">
          <cell r="A2358" t="str">
            <v>BI_ST904</v>
          </cell>
          <cell r="B2358" t="str">
            <v>ST904</v>
          </cell>
          <cell r="C2358" t="str">
            <v>BI_ST904 - Spokane Tribe 115kV Transmission</v>
          </cell>
          <cell r="D2358" t="str">
            <v>ER_2301</v>
          </cell>
          <cell r="E2358" t="str">
            <v>2301</v>
          </cell>
          <cell r="F2358" t="str">
            <v>ER_2301 - Tribal Permits and Settlements</v>
          </cell>
          <cell r="G2358" t="str">
            <v>Tribal Permits &amp; Settlements</v>
          </cell>
          <cell r="H2358" t="str">
            <v>Other Subfunction</v>
          </cell>
          <cell r="I2358" t="str">
            <v>Other Function</v>
          </cell>
          <cell r="J2358" t="str">
            <v>Mandatory &amp; Compliance</v>
          </cell>
          <cell r="K2358" t="str">
            <v>SRV_ED</v>
          </cell>
          <cell r="L2358" t="str">
            <v>JUR_WA</v>
          </cell>
          <cell r="M2358" t="str">
            <v>Elec Transmission 350-359</v>
          </cell>
          <cell r="N2358" t="str">
            <v>False</v>
          </cell>
          <cell r="O2358" t="str">
            <v>Active</v>
          </cell>
          <cell r="P2358" t="str">
            <v>ORG_A01</v>
          </cell>
        </row>
        <row r="2359">
          <cell r="A2359" t="str">
            <v>BI_ST905</v>
          </cell>
          <cell r="B2359" t="str">
            <v>ST905</v>
          </cell>
          <cell r="C2359" t="str">
            <v>BI_ST905 - Smart Circuit - Transmission Work</v>
          </cell>
          <cell r="D2359" t="str">
            <v>ER_2529</v>
          </cell>
          <cell r="E2359" t="str">
            <v>2529</v>
          </cell>
          <cell r="F2359" t="str">
            <v>ER_2529 - Spokane Smart Circuit</v>
          </cell>
          <cell r="G2359" t="str">
            <v>Spokane Smart Circuit</v>
          </cell>
          <cell r="H2359" t="str">
            <v>T&amp;D Engineering</v>
          </cell>
          <cell r="I2359" t="str">
            <v>T&amp;D</v>
          </cell>
          <cell r="J2359" t="str">
            <v>No Driver</v>
          </cell>
          <cell r="K2359" t="str">
            <v>SRV_ED</v>
          </cell>
          <cell r="L2359" t="str">
            <v>JUR_WA</v>
          </cell>
          <cell r="M2359" t="str">
            <v>Elec Distribution 360-373</v>
          </cell>
          <cell r="N2359" t="str">
            <v>False</v>
          </cell>
          <cell r="O2359" t="str">
            <v>Inactive</v>
          </cell>
          <cell r="P2359" t="str">
            <v>ORG_H08</v>
          </cell>
        </row>
        <row r="2360">
          <cell r="A2360" t="str">
            <v>BI_ST906</v>
          </cell>
          <cell r="B2360" t="str">
            <v>ST906</v>
          </cell>
          <cell r="C2360" t="str">
            <v>BI_ST906 - Waikiki Sub-Upgrade to (2) 30MVA Line-ups (Trans)</v>
          </cell>
          <cell r="D2360" t="str">
            <v>ER_2274</v>
          </cell>
          <cell r="E2360" t="str">
            <v>2274</v>
          </cell>
          <cell r="F2360" t="str">
            <v>ER_2274 - New Substations</v>
          </cell>
          <cell r="G2360" t="str">
            <v>Substation - New Distribution Station Capacity Program</v>
          </cell>
          <cell r="H2360" t="str">
            <v>T&amp;D Engineering</v>
          </cell>
          <cell r="I2360" t="str">
            <v>T&amp;D</v>
          </cell>
          <cell r="J2360" t="str">
            <v>Performance &amp; Capacity</v>
          </cell>
          <cell r="K2360" t="str">
            <v>SRV_ED</v>
          </cell>
          <cell r="L2360" t="str">
            <v>JUR_WA</v>
          </cell>
          <cell r="M2360" t="str">
            <v>Elec Transmission 350-359</v>
          </cell>
          <cell r="N2360" t="str">
            <v>True</v>
          </cell>
          <cell r="O2360" t="str">
            <v>Active</v>
          </cell>
          <cell r="P2360" t="str">
            <v>ORG_L08</v>
          </cell>
        </row>
        <row r="2361">
          <cell r="A2361" t="str">
            <v>BI_ST907</v>
          </cell>
          <cell r="B2361" t="str">
            <v>ST907</v>
          </cell>
          <cell r="C2361" t="str">
            <v>BI_ST907 - New 115kV Transmission Line to Hawthorne Sub</v>
          </cell>
          <cell r="D2361" t="str">
            <v>ER_2612</v>
          </cell>
          <cell r="E2361" t="str">
            <v>2612</v>
          </cell>
          <cell r="F2361" t="str">
            <v>ER_2612 - New 115kV Transmission Line to Hawthorne Sub</v>
          </cell>
          <cell r="G2361" t="str">
            <v>Transmission - Performance &amp; Capacity</v>
          </cell>
          <cell r="H2361" t="str">
            <v>T&amp;D Engineering</v>
          </cell>
          <cell r="I2361" t="str">
            <v>T&amp;D</v>
          </cell>
          <cell r="J2361" t="str">
            <v>Performance &amp; Capacity</v>
          </cell>
          <cell r="K2361" t="str">
            <v>SRV_ED</v>
          </cell>
          <cell r="L2361" t="str">
            <v>JUR_AN</v>
          </cell>
          <cell r="M2361" t="str">
            <v>Elec Transmission 350-359</v>
          </cell>
          <cell r="N2361" t="str">
            <v>True</v>
          </cell>
          <cell r="O2361" t="str">
            <v>Active</v>
          </cell>
          <cell r="P2361" t="str">
            <v>ORG_L08</v>
          </cell>
        </row>
        <row r="2362">
          <cell r="A2362" t="str">
            <v>BI_ST908</v>
          </cell>
          <cell r="B2362" t="str">
            <v>ST908</v>
          </cell>
          <cell r="C2362" t="str">
            <v>BI_ST908 - New 115kV Tx Line to Mead-Colbert-Milan Subs</v>
          </cell>
          <cell r="D2362" t="str">
            <v>ER_2613</v>
          </cell>
          <cell r="E2362" t="str">
            <v>2613</v>
          </cell>
          <cell r="F2362" t="str">
            <v>ER_2613 - New 115kV Tx Line to Mead-Colbert-Milan Subs</v>
          </cell>
          <cell r="G2362" t="str">
            <v>Transmission - Performance &amp; Capacity</v>
          </cell>
          <cell r="H2362" t="str">
            <v>T&amp;D Engineering</v>
          </cell>
          <cell r="I2362" t="str">
            <v>T&amp;D</v>
          </cell>
          <cell r="J2362" t="str">
            <v>Performance &amp; Capacity</v>
          </cell>
          <cell r="K2362" t="str">
            <v>SRV_ED</v>
          </cell>
          <cell r="L2362" t="str">
            <v>JUR_AN</v>
          </cell>
          <cell r="M2362" t="str">
            <v>Elec Transmission 350-359</v>
          </cell>
          <cell r="N2362" t="str">
            <v>True</v>
          </cell>
          <cell r="O2362" t="str">
            <v>Active</v>
          </cell>
          <cell r="P2362" t="str">
            <v>ORG_L08</v>
          </cell>
        </row>
        <row r="2363">
          <cell r="A2363" t="str">
            <v>BI_ST909</v>
          </cell>
          <cell r="B2363" t="str">
            <v>ST909</v>
          </cell>
          <cell r="C2363" t="str">
            <v>BI_ST909 - SE 115-13kV Phase 2</v>
          </cell>
          <cell r="D2363" t="str">
            <v>ER_2274</v>
          </cell>
          <cell r="E2363" t="str">
            <v>2274</v>
          </cell>
          <cell r="F2363" t="str">
            <v>ER_2274 - New Substations</v>
          </cell>
          <cell r="G2363" t="str">
            <v>Substation - New Distribution Station Capacity Program</v>
          </cell>
          <cell r="H2363" t="str">
            <v>T&amp;D Engineering</v>
          </cell>
          <cell r="I2363" t="str">
            <v>T&amp;D</v>
          </cell>
          <cell r="J2363" t="str">
            <v>Performance &amp; Capacity</v>
          </cell>
          <cell r="K2363" t="str">
            <v>SRV_ED</v>
          </cell>
          <cell r="L2363" t="str">
            <v>JUR_AN</v>
          </cell>
          <cell r="M2363" t="str">
            <v>Elec Transmission 350-359</v>
          </cell>
          <cell r="N2363" t="str">
            <v>True</v>
          </cell>
          <cell r="O2363" t="str">
            <v>Active</v>
          </cell>
          <cell r="P2363" t="str">
            <v>ORG_L08</v>
          </cell>
        </row>
        <row r="2364">
          <cell r="A2364" t="str">
            <v>BI_ST910</v>
          </cell>
          <cell r="B2364" t="str">
            <v>ST910</v>
          </cell>
          <cell r="C2364" t="str">
            <v>BI_ST910 - Beacon-Ross Park 115kV T-Line Rebuild</v>
          </cell>
          <cell r="D2364" t="str">
            <v>ER_2621</v>
          </cell>
          <cell r="E2364" t="str">
            <v>2621</v>
          </cell>
          <cell r="F2364" t="str">
            <v>ER_2621 - Beacon-Ross Park 115kV T-Line Rebuild</v>
          </cell>
          <cell r="G2364" t="str">
            <v>Transmission Construction - Compliance</v>
          </cell>
          <cell r="H2364" t="str">
            <v>T&amp;D Engineering</v>
          </cell>
          <cell r="I2364" t="str">
            <v>T&amp;D</v>
          </cell>
          <cell r="J2364" t="str">
            <v>Mandatory &amp; Compliance</v>
          </cell>
          <cell r="K2364" t="str">
            <v>SRV_ED</v>
          </cell>
          <cell r="L2364" t="str">
            <v>JUR_AN</v>
          </cell>
          <cell r="M2364" t="str">
            <v>Elec Transmission 350-359</v>
          </cell>
          <cell r="N2364" t="str">
            <v>True</v>
          </cell>
          <cell r="O2364" t="str">
            <v>Active</v>
          </cell>
          <cell r="P2364" t="str">
            <v>ORG_L08</v>
          </cell>
        </row>
        <row r="2365">
          <cell r="A2365" t="str">
            <v>BI_ST911</v>
          </cell>
          <cell r="B2365" t="str">
            <v>ST911</v>
          </cell>
          <cell r="C2365" t="str">
            <v>BI_ST911 - Beacon-Boulder #1 115kV T-Line Rebuild</v>
          </cell>
          <cell r="D2365" t="str">
            <v>ER_2622</v>
          </cell>
          <cell r="E2365" t="str">
            <v>2622</v>
          </cell>
          <cell r="F2365" t="str">
            <v>ER_2622 - Beacon-Boulder #1 115kV T-Line Rebuild</v>
          </cell>
          <cell r="G2365" t="str">
            <v>Transmission Construction - Compliance</v>
          </cell>
          <cell r="H2365" t="str">
            <v>T&amp;D Engineering</v>
          </cell>
          <cell r="I2365" t="str">
            <v>T&amp;D</v>
          </cell>
          <cell r="J2365" t="str">
            <v>Mandatory &amp; Compliance</v>
          </cell>
          <cell r="K2365" t="str">
            <v>SRV_ED</v>
          </cell>
          <cell r="L2365" t="str">
            <v>JUR_AN</v>
          </cell>
          <cell r="M2365" t="str">
            <v>Elec Transmission 350-359</v>
          </cell>
          <cell r="N2365" t="str">
            <v>True</v>
          </cell>
          <cell r="O2365" t="str">
            <v>Active</v>
          </cell>
          <cell r="P2365" t="str">
            <v>ORG_L08</v>
          </cell>
        </row>
        <row r="2366">
          <cell r="A2366" t="str">
            <v>BI_ST912</v>
          </cell>
          <cell r="B2366" t="str">
            <v>ST912</v>
          </cell>
          <cell r="C2366" t="str">
            <v>BI_ST912 - Beacon-Boulder #1 115kV at Barker Rd</v>
          </cell>
          <cell r="D2366" t="str">
            <v>ER_2070</v>
          </cell>
          <cell r="E2366" t="str">
            <v>2070</v>
          </cell>
          <cell r="F2366" t="str">
            <v>ER_2070 - Trans/Dist/Sub Reimbursable Projects</v>
          </cell>
          <cell r="G2366" t="str">
            <v>T&amp;D Reimbursable</v>
          </cell>
          <cell r="H2366" t="str">
            <v>T&amp;D Engineering</v>
          </cell>
          <cell r="I2366" t="str">
            <v>T&amp;D</v>
          </cell>
          <cell r="J2366" t="str">
            <v>Customer Requested</v>
          </cell>
          <cell r="K2366" t="str">
            <v>SRV_ED</v>
          </cell>
          <cell r="L2366" t="str">
            <v>JUR_AN</v>
          </cell>
          <cell r="M2366" t="str">
            <v>Elec Transmission 350-359</v>
          </cell>
          <cell r="N2366" t="str">
            <v>True</v>
          </cell>
          <cell r="O2366" t="str">
            <v>Active</v>
          </cell>
          <cell r="P2366" t="str">
            <v>ORG_L08</v>
          </cell>
        </row>
        <row r="2367">
          <cell r="A2367" t="str">
            <v>BI_ST915</v>
          </cell>
          <cell r="B2367" t="str">
            <v>ST915</v>
          </cell>
          <cell r="C2367" t="str">
            <v>BI_ST915 - West Plains transmission reinforcement</v>
          </cell>
          <cell r="D2367" t="str">
            <v>ER_2310</v>
          </cell>
          <cell r="E2367" t="str">
            <v>2310</v>
          </cell>
          <cell r="F2367" t="str">
            <v>ER_2310 - West Plains Transmission Reinforce</v>
          </cell>
          <cell r="G2367" t="str">
            <v>Transmission Construction - Compliance</v>
          </cell>
          <cell r="H2367" t="str">
            <v>T&amp;D Engineering</v>
          </cell>
          <cell r="I2367" t="str">
            <v>T&amp;D</v>
          </cell>
          <cell r="J2367" t="str">
            <v>Mandatory &amp; Compliance</v>
          </cell>
          <cell r="K2367" t="str">
            <v>SRV_ED</v>
          </cell>
          <cell r="L2367" t="str">
            <v>JUR_AN</v>
          </cell>
          <cell r="M2367" t="str">
            <v>Elec Transmission 350-359</v>
          </cell>
          <cell r="N2367" t="str">
            <v>True</v>
          </cell>
          <cell r="O2367" t="str">
            <v>Inactive</v>
          </cell>
          <cell r="P2367" t="str">
            <v>ORG_B50</v>
          </cell>
        </row>
        <row r="2368">
          <cell r="A2368" t="str">
            <v>BI_ST916</v>
          </cell>
          <cell r="B2368" t="str">
            <v>ST916</v>
          </cell>
          <cell r="C2368" t="str">
            <v>BI_ST916 - Ross Park-3rd&amp;Hatch 115:Revise for GU(Hamilton St)</v>
          </cell>
          <cell r="D2368" t="str">
            <v>ER_2070</v>
          </cell>
          <cell r="E2368" t="str">
            <v>2070</v>
          </cell>
          <cell r="F2368" t="str">
            <v>ER_2070 - Trans/Dist/Sub Reimbursable Projects</v>
          </cell>
          <cell r="G2368" t="str">
            <v>T&amp;D Reimbursable</v>
          </cell>
          <cell r="H2368" t="str">
            <v>T&amp;D Engineering</v>
          </cell>
          <cell r="I2368" t="str">
            <v>T&amp;D</v>
          </cell>
          <cell r="J2368" t="str">
            <v>Customer Requested</v>
          </cell>
          <cell r="K2368" t="str">
            <v>SRV_ED</v>
          </cell>
          <cell r="L2368" t="str">
            <v>JUR_AN</v>
          </cell>
          <cell r="M2368" t="str">
            <v>Elec Transmission 350-359</v>
          </cell>
          <cell r="N2368" t="str">
            <v>False</v>
          </cell>
          <cell r="O2368" t="str">
            <v>Inactive</v>
          </cell>
          <cell r="P2368" t="str">
            <v>ORG_L08</v>
          </cell>
        </row>
        <row r="2369">
          <cell r="A2369" t="str">
            <v>BI_ST917</v>
          </cell>
          <cell r="B2369" t="str">
            <v>ST917</v>
          </cell>
          <cell r="C2369" t="str">
            <v>BI_ST917 - Beacon PRC-002 (Transmission Integration)</v>
          </cell>
          <cell r="D2369" t="str">
            <v>ER_2608</v>
          </cell>
          <cell r="E2369" t="str">
            <v>2608</v>
          </cell>
          <cell r="F2369" t="str">
            <v>ER_2608 - Protection System Upgrades for PRC-002</v>
          </cell>
          <cell r="G2369" t="str">
            <v>Protection System Upgrade for PRC-002</v>
          </cell>
          <cell r="H2369" t="str">
            <v>T&amp;D Engineering</v>
          </cell>
          <cell r="I2369" t="str">
            <v>T&amp;D</v>
          </cell>
          <cell r="J2369" t="str">
            <v>Mandatory &amp; Compliance</v>
          </cell>
          <cell r="K2369" t="str">
            <v>SRV_ED</v>
          </cell>
          <cell r="L2369" t="str">
            <v>JUR_AN</v>
          </cell>
          <cell r="M2369" t="str">
            <v>Elec Transmission 350-359</v>
          </cell>
          <cell r="N2369" t="str">
            <v>True</v>
          </cell>
          <cell r="O2369" t="str">
            <v>Active</v>
          </cell>
          <cell r="P2369" t="str">
            <v>ORG_L08</v>
          </cell>
        </row>
        <row r="2370">
          <cell r="A2370" t="str">
            <v>BI_ST961</v>
          </cell>
          <cell r="B2370" t="str">
            <v>ST961</v>
          </cell>
          <cell r="C2370" t="str">
            <v>BI_ST961 - Downtown West 115 Tap</v>
          </cell>
          <cell r="D2370" t="str">
            <v>ER_2274</v>
          </cell>
          <cell r="E2370" t="str">
            <v>2274</v>
          </cell>
          <cell r="F2370" t="str">
            <v>ER_2274 - New Substations</v>
          </cell>
          <cell r="G2370" t="str">
            <v>Substation - New Distribution Station Capacity Program</v>
          </cell>
          <cell r="H2370" t="str">
            <v>T&amp;D Engineering</v>
          </cell>
          <cell r="I2370" t="str">
            <v>T&amp;D</v>
          </cell>
          <cell r="J2370" t="str">
            <v>Performance &amp; Capacity</v>
          </cell>
          <cell r="K2370" t="str">
            <v>SRV_ED</v>
          </cell>
          <cell r="L2370" t="str">
            <v>JUR_WA</v>
          </cell>
          <cell r="M2370" t="str">
            <v>Elec Transmission 350-359</v>
          </cell>
          <cell r="N2370" t="str">
            <v>True</v>
          </cell>
          <cell r="O2370" t="str">
            <v>Active</v>
          </cell>
          <cell r="P2370" t="str">
            <v>ORG_L08</v>
          </cell>
        </row>
        <row r="2371">
          <cell r="A2371" t="str">
            <v>BI_SY301</v>
          </cell>
          <cell r="B2371" t="str">
            <v>SY301</v>
          </cell>
          <cell r="C2371" t="str">
            <v>BI_SY301 - Nine Mile Resort Recreation Site</v>
          </cell>
          <cell r="D2371" t="str">
            <v>ER_6105</v>
          </cell>
          <cell r="E2371" t="str">
            <v>6105</v>
          </cell>
          <cell r="F2371" t="str">
            <v>ER_6105 - SR License &amp; Compliance Support</v>
          </cell>
          <cell r="G2371" t="str">
            <v>Regular Capital - Pre Business Case</v>
          </cell>
          <cell r="H2371" t="str">
            <v>No Subfunction</v>
          </cell>
          <cell r="I2371" t="str">
            <v>No Function</v>
          </cell>
          <cell r="J2371" t="str">
            <v>No Driver</v>
          </cell>
          <cell r="K2371" t="str">
            <v>SRV_ED</v>
          </cell>
          <cell r="L2371" t="str">
            <v>JUR_AN</v>
          </cell>
          <cell r="M2371" t="str">
            <v>Hydro 331-336</v>
          </cell>
          <cell r="N2371" t="str">
            <v>True</v>
          </cell>
          <cell r="O2371" t="str">
            <v>Inactive</v>
          </cell>
          <cell r="P2371" t="str">
            <v>ORG_C04</v>
          </cell>
        </row>
        <row r="2372">
          <cell r="A2372" t="str">
            <v>BI_SY302</v>
          </cell>
          <cell r="B2372" t="str">
            <v>SY302</v>
          </cell>
          <cell r="C2372" t="str">
            <v>BI_SY302 - Long Lake Dam Recreation Area</v>
          </cell>
          <cell r="D2372" t="str">
            <v>ER_6105</v>
          </cell>
          <cell r="E2372" t="str">
            <v>6105</v>
          </cell>
          <cell r="F2372" t="str">
            <v>ER_6105 - SR License &amp; Compliance Support</v>
          </cell>
          <cell r="G2372" t="str">
            <v>Regular Capital - Pre Business Case</v>
          </cell>
          <cell r="H2372" t="str">
            <v>No Subfunction</v>
          </cell>
          <cell r="I2372" t="str">
            <v>No Function</v>
          </cell>
          <cell r="J2372" t="str">
            <v>No Driver</v>
          </cell>
          <cell r="K2372" t="str">
            <v>SRV_ED</v>
          </cell>
          <cell r="L2372" t="str">
            <v>JUR_AN</v>
          </cell>
          <cell r="M2372" t="str">
            <v>Hydro 331-336</v>
          </cell>
          <cell r="N2372" t="str">
            <v>True</v>
          </cell>
          <cell r="O2372" t="str">
            <v>Inactive</v>
          </cell>
          <cell r="P2372" t="str">
            <v>ORG_C04</v>
          </cell>
        </row>
        <row r="2373">
          <cell r="A2373" t="str">
            <v>BI_SY617</v>
          </cell>
          <cell r="B2373" t="str">
            <v>SY617</v>
          </cell>
          <cell r="C2373" t="str">
            <v>BI_SY617 - Boulder Park Comm Connectivity</v>
          </cell>
          <cell r="D2373" t="str">
            <v>ER_5003</v>
          </cell>
          <cell r="E2373" t="str">
            <v>5003</v>
          </cell>
          <cell r="F2373" t="str">
            <v>ER_5003 - Communication Equip</v>
          </cell>
          <cell r="G2373" t="str">
            <v>Regular Capital - Pre Business Case</v>
          </cell>
          <cell r="H2373" t="str">
            <v>No Subfunction</v>
          </cell>
          <cell r="I2373" t="str">
            <v>No Function</v>
          </cell>
          <cell r="J2373" t="str">
            <v>No Driver</v>
          </cell>
          <cell r="K2373" t="str">
            <v>SRV_CD</v>
          </cell>
          <cell r="L2373" t="str">
            <v>JUR_AA</v>
          </cell>
          <cell r="M2373" t="str">
            <v>General 5yr 389 / 393-395 / 397-398</v>
          </cell>
          <cell r="N2373" t="str">
            <v>False</v>
          </cell>
          <cell r="O2373" t="str">
            <v>Inactive</v>
          </cell>
          <cell r="P2373" t="str">
            <v>ORG_B09</v>
          </cell>
        </row>
        <row r="2374">
          <cell r="A2374" t="str">
            <v>BI_TG100</v>
          </cell>
          <cell r="B2374" t="str">
            <v>TG100</v>
          </cell>
          <cell r="C2374" t="str">
            <v>BI_TG100 - CS2  Unit Specific Capital Projects  require AFUDC</v>
          </cell>
          <cell r="D2374" t="str">
            <v>ER_4132</v>
          </cell>
          <cell r="E2374" t="str">
            <v>4132</v>
          </cell>
          <cell r="F2374" t="str">
            <v>ER_4132 - CS2 Capital Improvements</v>
          </cell>
          <cell r="G2374" t="str">
            <v>Coyote Springs LTSA</v>
          </cell>
          <cell r="H2374" t="str">
            <v>Generation Subfunction</v>
          </cell>
          <cell r="I2374" t="str">
            <v>Generation Function</v>
          </cell>
          <cell r="J2374" t="str">
            <v>Performance &amp; Capacity</v>
          </cell>
          <cell r="K2374" t="str">
            <v>SRV_ED</v>
          </cell>
          <cell r="L2374" t="str">
            <v>JUR_AN</v>
          </cell>
          <cell r="M2374" t="str">
            <v>Other Elec Production / Turbines 340-346</v>
          </cell>
          <cell r="N2374" t="str">
            <v>True</v>
          </cell>
          <cell r="O2374" t="str">
            <v>Active</v>
          </cell>
          <cell r="P2374" t="str">
            <v>ORG_C06</v>
          </cell>
        </row>
        <row r="2375">
          <cell r="A2375" t="str">
            <v>BI_TG101</v>
          </cell>
          <cell r="B2375" t="str">
            <v>TG101</v>
          </cell>
          <cell r="C2375" t="str">
            <v>BI_TG101 - CS2 Shared/Common Capital Projects require AFUDC</v>
          </cell>
          <cell r="D2375" t="str">
            <v>ER_4114</v>
          </cell>
          <cell r="E2375" t="str">
            <v>4114</v>
          </cell>
          <cell r="F2375" t="str">
            <v>ER_4114 - CS2 Shared Capital</v>
          </cell>
          <cell r="G2375" t="str">
            <v>Regular Capital - Pre Business Case</v>
          </cell>
          <cell r="H2375" t="str">
            <v>No Subfunction</v>
          </cell>
          <cell r="I2375" t="str">
            <v>No Function</v>
          </cell>
          <cell r="J2375" t="str">
            <v>No Driver</v>
          </cell>
          <cell r="K2375" t="str">
            <v>SRV_ED</v>
          </cell>
          <cell r="L2375" t="str">
            <v>JUR_AN</v>
          </cell>
          <cell r="M2375" t="str">
            <v>Other Elec Production / Turbines 340-346</v>
          </cell>
          <cell r="N2375" t="str">
            <v>True</v>
          </cell>
          <cell r="O2375" t="str">
            <v>Inactive</v>
          </cell>
          <cell r="P2375" t="str">
            <v>ORG_C06</v>
          </cell>
        </row>
        <row r="2376">
          <cell r="A2376" t="str">
            <v>BI_TG301</v>
          </cell>
          <cell r="B2376" t="str">
            <v>TG301</v>
          </cell>
          <cell r="C2376" t="str">
            <v>BI_TG301 - Cap improvements shared &amp; common facilities at CS2</v>
          </cell>
          <cell r="D2376" t="str">
            <v>ER_4114</v>
          </cell>
          <cell r="E2376" t="str">
            <v>4114</v>
          </cell>
          <cell r="F2376" t="str">
            <v>ER_4114 - CS2 Shared Capital</v>
          </cell>
          <cell r="G2376" t="str">
            <v>Regular Capital - Pre Business Case</v>
          </cell>
          <cell r="H2376" t="str">
            <v>No Subfunction</v>
          </cell>
          <cell r="I2376" t="str">
            <v>No Function</v>
          </cell>
          <cell r="J2376" t="str">
            <v>No Driver</v>
          </cell>
          <cell r="K2376" t="str">
            <v>SRV_ED</v>
          </cell>
          <cell r="L2376" t="str">
            <v>JUR_AN</v>
          </cell>
          <cell r="M2376" t="str">
            <v>Other Elec Production / Turbines 340-346</v>
          </cell>
          <cell r="N2376" t="str">
            <v>False</v>
          </cell>
          <cell r="O2376" t="str">
            <v>Inactive</v>
          </cell>
          <cell r="P2376" t="str">
            <v>ORG_C06</v>
          </cell>
        </row>
        <row r="2377">
          <cell r="A2377" t="str">
            <v>BI_TG302</v>
          </cell>
          <cell r="B2377" t="str">
            <v>TG302</v>
          </cell>
          <cell r="C2377" t="str">
            <v>BI_TG302 - CS2 Capital Improvements</v>
          </cell>
          <cell r="D2377" t="str">
            <v>ER_4132</v>
          </cell>
          <cell r="E2377" t="str">
            <v>4132</v>
          </cell>
          <cell r="F2377" t="str">
            <v>ER_4132 - CS2 Capital Improvements</v>
          </cell>
          <cell r="G2377" t="str">
            <v>Coyote Springs LTSA</v>
          </cell>
          <cell r="H2377" t="str">
            <v>Generation Subfunction</v>
          </cell>
          <cell r="I2377" t="str">
            <v>Generation Function</v>
          </cell>
          <cell r="J2377" t="str">
            <v>Performance &amp; Capacity</v>
          </cell>
          <cell r="K2377" t="str">
            <v>SRV_ED</v>
          </cell>
          <cell r="L2377" t="str">
            <v>JUR_AN</v>
          </cell>
          <cell r="M2377" t="str">
            <v>Other Elec Production / Turbines 340-346</v>
          </cell>
          <cell r="N2377" t="str">
            <v>False</v>
          </cell>
          <cell r="O2377" t="str">
            <v>Active</v>
          </cell>
          <cell r="P2377" t="str">
            <v>ORG_C06</v>
          </cell>
        </row>
        <row r="2378">
          <cell r="A2378" t="str">
            <v>BI_TG303</v>
          </cell>
          <cell r="B2378" t="str">
            <v>TG303</v>
          </cell>
          <cell r="C2378" t="str">
            <v>BI_TG303 - CS2 Insurance Recovery for Xfmr</v>
          </cell>
          <cell r="D2378" t="str">
            <v>ER_4132</v>
          </cell>
          <cell r="E2378" t="str">
            <v>4132</v>
          </cell>
          <cell r="F2378" t="str">
            <v>ER_4132 - CS2 Capital Improvements</v>
          </cell>
          <cell r="G2378" t="str">
            <v>Coyote Springs LTSA</v>
          </cell>
          <cell r="H2378" t="str">
            <v>Generation Subfunction</v>
          </cell>
          <cell r="I2378" t="str">
            <v>Generation Function</v>
          </cell>
          <cell r="J2378" t="str">
            <v>Performance &amp; Capacity</v>
          </cell>
          <cell r="K2378" t="str">
            <v>SRV_ED</v>
          </cell>
          <cell r="L2378" t="str">
            <v>JUR_AN</v>
          </cell>
          <cell r="M2378" t="str">
            <v>Other Elec Production / Turbines 340-346</v>
          </cell>
          <cell r="N2378" t="str">
            <v>False</v>
          </cell>
          <cell r="O2378" t="str">
            <v>Active</v>
          </cell>
          <cell r="P2378" t="str">
            <v>ORG_C06</v>
          </cell>
        </row>
        <row r="2379">
          <cell r="A2379" t="str">
            <v>BI_TG304</v>
          </cell>
          <cell r="B2379" t="str">
            <v>TG304</v>
          </cell>
          <cell r="C2379" t="str">
            <v>BI_TG304 - CS2 Inlet Air System</v>
          </cell>
          <cell r="D2379" t="str">
            <v>ER_4167</v>
          </cell>
          <cell r="E2379" t="str">
            <v>4167</v>
          </cell>
          <cell r="F2379" t="str">
            <v>ER_4167 - CS2 Inlet Air System</v>
          </cell>
          <cell r="G2379" t="str">
            <v>CS2 Inlet Air Sys</v>
          </cell>
          <cell r="H2379" t="str">
            <v>Generation Subfunction</v>
          </cell>
          <cell r="I2379" t="str">
            <v>Generation Function</v>
          </cell>
          <cell r="J2379" t="str">
            <v>No Driver</v>
          </cell>
          <cell r="K2379" t="str">
            <v>SRV_ED</v>
          </cell>
          <cell r="L2379" t="str">
            <v>JUR_AN</v>
          </cell>
          <cell r="M2379" t="str">
            <v>Other Elec Production / Turbines 340-346</v>
          </cell>
          <cell r="N2379" t="str">
            <v>True</v>
          </cell>
          <cell r="O2379" t="str">
            <v>Inactive</v>
          </cell>
          <cell r="P2379" t="str">
            <v>ORG_E07</v>
          </cell>
        </row>
        <row r="2380">
          <cell r="A2380" t="str">
            <v>BI_TG500</v>
          </cell>
          <cell r="B2380" t="str">
            <v>TG500</v>
          </cell>
          <cell r="C2380" t="str">
            <v>BI_TG500 - Coyote Springs 2 CT Rotor Replacement</v>
          </cell>
          <cell r="D2380" t="str">
            <v>ER_4235</v>
          </cell>
          <cell r="E2380" t="str">
            <v>4235</v>
          </cell>
          <cell r="F2380" t="str">
            <v>ER_4235 - Coyote Springs 2 CT Rotor Replacement</v>
          </cell>
          <cell r="G2380" t="str">
            <v>Coyote Springs 2 CT Rotor Replacement</v>
          </cell>
          <cell r="H2380" t="str">
            <v>Generation Subfunction</v>
          </cell>
          <cell r="I2380" t="str">
            <v>Generation Function</v>
          </cell>
          <cell r="J2380" t="str">
            <v>Failed Plant &amp; Operations</v>
          </cell>
          <cell r="K2380" t="str">
            <v>SRV_ED</v>
          </cell>
          <cell r="L2380" t="str">
            <v>JUR_AN</v>
          </cell>
          <cell r="M2380" t="str">
            <v>Thermal 311-316</v>
          </cell>
          <cell r="N2380" t="str">
            <v>True</v>
          </cell>
          <cell r="O2380" t="str">
            <v>Active</v>
          </cell>
          <cell r="P2380" t="str">
            <v>ORG_A07</v>
          </cell>
        </row>
        <row r="2381">
          <cell r="A2381" t="str">
            <v>BI_TG701</v>
          </cell>
          <cell r="B2381" t="str">
            <v>TG701</v>
          </cell>
          <cell r="C2381" t="str">
            <v>BI_TG701 - CS2 Low Pressure Evaporator Replacement</v>
          </cell>
          <cell r="D2381" t="str">
            <v>ER_4242</v>
          </cell>
          <cell r="E2381" t="str">
            <v>4242</v>
          </cell>
          <cell r="F2381" t="str">
            <v>ER_4242 - CS2 Low Pressure Evaporator Replacement</v>
          </cell>
          <cell r="G2381" t="str">
            <v>CS2 Low Pressure Evaporator Replacement</v>
          </cell>
          <cell r="H2381" t="str">
            <v>Generation Subfunction</v>
          </cell>
          <cell r="I2381" t="str">
            <v>Generation Function</v>
          </cell>
          <cell r="J2381" t="str">
            <v>Asset Condition</v>
          </cell>
          <cell r="K2381" t="str">
            <v>SRV_ED</v>
          </cell>
          <cell r="L2381" t="str">
            <v>JUR_AN</v>
          </cell>
          <cell r="M2381" t="str">
            <v>Thermal 311-316</v>
          </cell>
          <cell r="N2381" t="str">
            <v>True</v>
          </cell>
          <cell r="O2381" t="str">
            <v>Active</v>
          </cell>
          <cell r="P2381" t="str">
            <v>ORG_C06</v>
          </cell>
        </row>
        <row r="2382">
          <cell r="A2382" t="str">
            <v>BI_TG745</v>
          </cell>
          <cell r="B2382" t="str">
            <v>TG745</v>
          </cell>
          <cell r="C2382" t="str">
            <v>BI_TG745 - CS2 GSU Transformer Swap</v>
          </cell>
          <cell r="D2382" t="str">
            <v>ER_4133</v>
          </cell>
          <cell r="E2382" t="str">
            <v>4133</v>
          </cell>
          <cell r="F2382" t="str">
            <v>ER_4133 - CS2/Generator Step Up Transformer Swap</v>
          </cell>
          <cell r="G2382" t="str">
            <v>Coyote Springs 2 - Failed Plant</v>
          </cell>
          <cell r="H2382" t="str">
            <v>Generation Subfunction</v>
          </cell>
          <cell r="I2382" t="str">
            <v>Generation Function</v>
          </cell>
          <cell r="J2382" t="str">
            <v>Failed Plant &amp; Operations</v>
          </cell>
          <cell r="K2382" t="str">
            <v>SRV_ED</v>
          </cell>
          <cell r="L2382" t="str">
            <v>JUR_AN</v>
          </cell>
          <cell r="M2382" t="str">
            <v>Other Elec Production / Turbines 340-346</v>
          </cell>
          <cell r="N2382" t="str">
            <v>False</v>
          </cell>
          <cell r="O2382" t="str">
            <v>Active</v>
          </cell>
          <cell r="P2382" t="str">
            <v>ORG_C06</v>
          </cell>
        </row>
        <row r="2383">
          <cell r="A2383" t="str">
            <v>BI_TG801</v>
          </cell>
          <cell r="B2383" t="str">
            <v>TG801</v>
          </cell>
          <cell r="C2383" t="str">
            <v>BI_TG801 - CS2 LTSA Captial Add</v>
          </cell>
          <cell r="D2383" t="str">
            <v>ER_4142</v>
          </cell>
          <cell r="E2383" t="str">
            <v>4142</v>
          </cell>
          <cell r="F2383" t="str">
            <v>ER_4142 - CS2 LTSA Capital Add</v>
          </cell>
          <cell r="G2383" t="str">
            <v>Coyote Springs LTSA</v>
          </cell>
          <cell r="H2383" t="str">
            <v>Generation Subfunction</v>
          </cell>
          <cell r="I2383" t="str">
            <v>Generation Function</v>
          </cell>
          <cell r="J2383" t="str">
            <v>Performance &amp; Capacity</v>
          </cell>
          <cell r="K2383" t="str">
            <v>SRV_ED</v>
          </cell>
          <cell r="L2383" t="str">
            <v>JUR_AN</v>
          </cell>
          <cell r="M2383" t="str">
            <v>Other Elec Production / Turbines 340-346</v>
          </cell>
          <cell r="N2383" t="str">
            <v>False</v>
          </cell>
          <cell r="O2383" t="str">
            <v>Active</v>
          </cell>
          <cell r="P2383" t="str">
            <v>ORG_C06</v>
          </cell>
        </row>
        <row r="2384">
          <cell r="A2384" t="str">
            <v>BI_TG901</v>
          </cell>
          <cell r="B2384" t="str">
            <v>TG901</v>
          </cell>
          <cell r="C2384" t="str">
            <v>BI_TG901 - Deferred cash payments assoc with CS2 LTSA</v>
          </cell>
          <cell r="D2384" t="str">
            <v>ER_4143</v>
          </cell>
          <cell r="E2384" t="str">
            <v>4143</v>
          </cell>
          <cell r="F2384" t="str">
            <v>ER_4143 - CS2 LTSA Cash Accrual</v>
          </cell>
          <cell r="G2384" t="str">
            <v>Coyote Springs LTSA</v>
          </cell>
          <cell r="H2384" t="str">
            <v>Generation Subfunction</v>
          </cell>
          <cell r="I2384" t="str">
            <v>Generation Function</v>
          </cell>
          <cell r="J2384" t="str">
            <v>Performance &amp; Capacity</v>
          </cell>
          <cell r="K2384" t="str">
            <v>SRV_ED</v>
          </cell>
          <cell r="L2384" t="str">
            <v>JUR_AN</v>
          </cell>
          <cell r="M2384" t="str">
            <v>Other Elec Production / Turbines 340-346</v>
          </cell>
          <cell r="N2384" t="str">
            <v>False</v>
          </cell>
          <cell r="O2384" t="str">
            <v>Active</v>
          </cell>
          <cell r="P2384" t="str">
            <v>ORG_C06</v>
          </cell>
        </row>
        <row r="2385">
          <cell r="A2385" t="str">
            <v>BI_TG902</v>
          </cell>
          <cell r="B2385" t="str">
            <v>TG902</v>
          </cell>
          <cell r="C2385" t="str">
            <v>BI_TG902 - CS2 Single Phase Transformer</v>
          </cell>
          <cell r="D2385" t="str">
            <v>ER_4206</v>
          </cell>
          <cell r="E2385" t="str">
            <v>4206</v>
          </cell>
          <cell r="F2385" t="str">
            <v>ER_4206 - CS2 Single Phase Transformer</v>
          </cell>
          <cell r="G2385" t="str">
            <v>CS2 Single Phase Transformer</v>
          </cell>
          <cell r="H2385" t="str">
            <v>Generation Subfunction</v>
          </cell>
          <cell r="I2385" t="str">
            <v>Generation Function</v>
          </cell>
          <cell r="J2385" t="str">
            <v>Failed Plant &amp; Operations</v>
          </cell>
          <cell r="K2385" t="str">
            <v>SRV_ED</v>
          </cell>
          <cell r="L2385" t="str">
            <v>JUR_AN</v>
          </cell>
          <cell r="M2385" t="str">
            <v>Elec Transmission 350-359</v>
          </cell>
          <cell r="N2385" t="str">
            <v>True</v>
          </cell>
          <cell r="O2385" t="str">
            <v>Active</v>
          </cell>
          <cell r="P2385" t="str">
            <v>ORG_C06</v>
          </cell>
        </row>
        <row r="2386">
          <cell r="A2386" t="str">
            <v>BI_UG001</v>
          </cell>
          <cell r="B2386" t="str">
            <v>UG001</v>
          </cell>
          <cell r="C2386" t="str">
            <v>BI_UG001 - Lancaster Fixed Assets transfer frm AE to AVA Corp</v>
          </cell>
          <cell r="D2386" t="str">
            <v>ER_4145</v>
          </cell>
          <cell r="E2386" t="str">
            <v>4145</v>
          </cell>
          <cell r="F2386" t="str">
            <v>ER_4145 - Lancaster Plant Generation</v>
          </cell>
          <cell r="G2386" t="str">
            <v>Regular Capital - Pre Business Case</v>
          </cell>
          <cell r="H2386" t="str">
            <v>No Subfunction</v>
          </cell>
          <cell r="I2386" t="str">
            <v>No Function</v>
          </cell>
          <cell r="J2386" t="str">
            <v>No Driver</v>
          </cell>
          <cell r="K2386" t="str">
            <v>SRV_ED</v>
          </cell>
          <cell r="L2386" t="str">
            <v>JUR_AN</v>
          </cell>
          <cell r="M2386" t="str">
            <v>General 5yr 389 / 393-395 / 397-398</v>
          </cell>
          <cell r="N2386" t="str">
            <v>False</v>
          </cell>
          <cell r="O2386" t="str">
            <v>Inactive</v>
          </cell>
          <cell r="P2386" t="str">
            <v>ORG_E55</v>
          </cell>
        </row>
        <row r="2387">
          <cell r="A2387" t="str">
            <v>BI_UG002</v>
          </cell>
          <cell r="B2387" t="str">
            <v>UG002</v>
          </cell>
          <cell r="C2387" t="str">
            <v>BI_UG002 - Lancaster Plant BA Signal</v>
          </cell>
          <cell r="D2387" t="str">
            <v>ER_4145</v>
          </cell>
          <cell r="E2387" t="str">
            <v>4145</v>
          </cell>
          <cell r="F2387" t="str">
            <v>ER_4145 - Lancaster Plant Generation</v>
          </cell>
          <cell r="G2387" t="str">
            <v>Regular Capital - Pre Business Case</v>
          </cell>
          <cell r="H2387" t="str">
            <v>No Subfunction</v>
          </cell>
          <cell r="I2387" t="str">
            <v>No Function</v>
          </cell>
          <cell r="J2387" t="str">
            <v>No Driver</v>
          </cell>
          <cell r="K2387" t="str">
            <v>SRV_ED</v>
          </cell>
          <cell r="L2387" t="str">
            <v>JUR_AN</v>
          </cell>
          <cell r="M2387" t="str">
            <v>General 5yr 389 / 393-395 / 397-398</v>
          </cell>
          <cell r="N2387" t="str">
            <v>False</v>
          </cell>
          <cell r="O2387" t="str">
            <v>Inactive</v>
          </cell>
          <cell r="P2387" t="str">
            <v>ORG_E55</v>
          </cell>
        </row>
        <row r="2388">
          <cell r="A2388" t="str">
            <v>BI_WC100</v>
          </cell>
          <cell r="B2388" t="str">
            <v>WC100</v>
          </cell>
          <cell r="C2388" t="str">
            <v>BI_WC100 - Microwave to Addy - Access Control &amp; Sub Integ</v>
          </cell>
          <cell r="D2388" t="str">
            <v>ER_2606</v>
          </cell>
          <cell r="E2388" t="str">
            <v>2606</v>
          </cell>
          <cell r="F2388" t="str">
            <v>ER_2606 - SCADA to all Substations</v>
          </cell>
          <cell r="G2388" t="str">
            <v>Substation - New Distribution Station Capacity Program</v>
          </cell>
          <cell r="H2388" t="str">
            <v>T&amp;D Engineering</v>
          </cell>
          <cell r="I2388" t="str">
            <v>T&amp;D</v>
          </cell>
          <cell r="J2388" t="str">
            <v>Performance &amp; Capacity</v>
          </cell>
          <cell r="K2388" t="str">
            <v>SRV_ED</v>
          </cell>
          <cell r="L2388" t="str">
            <v>JUR_AN</v>
          </cell>
          <cell r="M2388" t="str">
            <v>General 12yr 389 / 393-395 / 397-398</v>
          </cell>
          <cell r="N2388" t="str">
            <v>True</v>
          </cell>
          <cell r="O2388" t="str">
            <v>Active</v>
          </cell>
          <cell r="P2388" t="str">
            <v>ORG_C09</v>
          </cell>
        </row>
        <row r="2389">
          <cell r="A2389" t="str">
            <v>BI_WC101</v>
          </cell>
          <cell r="B2389" t="str">
            <v>WC101</v>
          </cell>
          <cell r="C2389" t="str">
            <v>BI_WC101 - Microwave to Addy - Network Comm &amp; Security Camera</v>
          </cell>
          <cell r="D2389" t="str">
            <v>ER_2606</v>
          </cell>
          <cell r="E2389" t="str">
            <v>2606</v>
          </cell>
          <cell r="F2389" t="str">
            <v>ER_2606 - SCADA to all Substations</v>
          </cell>
          <cell r="G2389" t="str">
            <v>Substation - New Distribution Station Capacity Program</v>
          </cell>
          <cell r="H2389" t="str">
            <v>T&amp;D Engineering</v>
          </cell>
          <cell r="I2389" t="str">
            <v>T&amp;D</v>
          </cell>
          <cell r="J2389" t="str">
            <v>Performance &amp; Capacity</v>
          </cell>
          <cell r="K2389" t="str">
            <v>SRV_CD</v>
          </cell>
          <cell r="L2389" t="str">
            <v>JUR_AA</v>
          </cell>
          <cell r="M2389" t="str">
            <v>General 12yr 389 / 393-395 / 397-398</v>
          </cell>
          <cell r="N2389" t="str">
            <v>True</v>
          </cell>
          <cell r="O2389" t="str">
            <v>Active</v>
          </cell>
          <cell r="P2389" t="str">
            <v>ORG_J09</v>
          </cell>
        </row>
        <row r="2390">
          <cell r="A2390" t="str">
            <v>BI_WD001</v>
          </cell>
          <cell r="B2390" t="str">
            <v>WD001</v>
          </cell>
          <cell r="C2390" t="str">
            <v>BI_WD001 - Recond 2 Mi CLV12F2 for ORI12F1</v>
          </cell>
          <cell r="D2390" t="str">
            <v>ER_2514</v>
          </cell>
          <cell r="E2390" t="str">
            <v>2514</v>
          </cell>
          <cell r="F2390" t="str">
            <v>ER_2514 - Distribution - Spokane North &amp; West</v>
          </cell>
          <cell r="G2390" t="str">
            <v>Distribution System Enhancements</v>
          </cell>
          <cell r="H2390" t="str">
            <v>T&amp;D Engineering</v>
          </cell>
          <cell r="I2390" t="str">
            <v>T&amp;D</v>
          </cell>
          <cell r="J2390" t="str">
            <v>Performance &amp; Capacity</v>
          </cell>
          <cell r="K2390" t="str">
            <v>SRV_ED</v>
          </cell>
          <cell r="L2390" t="str">
            <v>JUR_WA</v>
          </cell>
          <cell r="M2390" t="str">
            <v>Elec Distribution 360-373</v>
          </cell>
          <cell r="N2390" t="str">
            <v>True</v>
          </cell>
          <cell r="O2390" t="str">
            <v>Inactive</v>
          </cell>
          <cell r="P2390" t="str">
            <v>ORG_G50</v>
          </cell>
        </row>
        <row r="2391">
          <cell r="A2391" t="str">
            <v>BI_WD002</v>
          </cell>
          <cell r="B2391" t="str">
            <v>WD002</v>
          </cell>
          <cell r="C2391" t="str">
            <v>BI_WD002 - CLV34F1 Hwy 25N Reconductor</v>
          </cell>
          <cell r="D2391" t="str">
            <v>ER_2514</v>
          </cell>
          <cell r="E2391" t="str">
            <v>2514</v>
          </cell>
          <cell r="F2391" t="str">
            <v>ER_2514 - Distribution - Spokane North &amp; West</v>
          </cell>
          <cell r="G2391" t="str">
            <v>Distribution System Enhancements</v>
          </cell>
          <cell r="H2391" t="str">
            <v>T&amp;D Engineering</v>
          </cell>
          <cell r="I2391" t="str">
            <v>T&amp;D</v>
          </cell>
          <cell r="J2391" t="str">
            <v>Performance &amp; Capacity</v>
          </cell>
          <cell r="K2391" t="str">
            <v>SRV_ED</v>
          </cell>
          <cell r="L2391" t="str">
            <v>JUR_WA</v>
          </cell>
          <cell r="M2391" t="str">
            <v>Elec Distribution 360-373</v>
          </cell>
          <cell r="N2391" t="str">
            <v>True</v>
          </cell>
          <cell r="O2391" t="str">
            <v>Inactive</v>
          </cell>
          <cell r="P2391" t="str">
            <v>ORG_G50</v>
          </cell>
        </row>
        <row r="2392">
          <cell r="A2392" t="str">
            <v>BI_WD003</v>
          </cell>
          <cell r="B2392" t="str">
            <v>WD003</v>
          </cell>
          <cell r="C2392" t="str">
            <v>BI_WD003 - GIF 34F1 Neutral Replacement</v>
          </cell>
          <cell r="D2392" t="str">
            <v>ER_2514</v>
          </cell>
          <cell r="E2392" t="str">
            <v>2514</v>
          </cell>
          <cell r="F2392" t="str">
            <v>ER_2514 - Distribution - Spokane North &amp; West</v>
          </cell>
          <cell r="G2392" t="str">
            <v>Distribution System Enhancements</v>
          </cell>
          <cell r="H2392" t="str">
            <v>T&amp;D Engineering</v>
          </cell>
          <cell r="I2392" t="str">
            <v>T&amp;D</v>
          </cell>
          <cell r="J2392" t="str">
            <v>Performance &amp; Capacity</v>
          </cell>
          <cell r="K2392" t="str">
            <v>SRV_ED</v>
          </cell>
          <cell r="L2392" t="str">
            <v>JUR_WA</v>
          </cell>
          <cell r="M2392" t="str">
            <v>Elec Distribution 360-373</v>
          </cell>
          <cell r="N2392" t="str">
            <v>True</v>
          </cell>
          <cell r="O2392" t="str">
            <v>Inactive</v>
          </cell>
          <cell r="P2392" t="str">
            <v>ORG_G50</v>
          </cell>
        </row>
        <row r="2393">
          <cell r="A2393" t="str">
            <v>BI_WD004</v>
          </cell>
          <cell r="B2393" t="str">
            <v>WD004</v>
          </cell>
          <cell r="C2393" t="str">
            <v>BI_WD004 - Orin 12F3 Recond 2.4 mi</v>
          </cell>
          <cell r="D2393" t="str">
            <v>ER_2514</v>
          </cell>
          <cell r="E2393" t="str">
            <v>2514</v>
          </cell>
          <cell r="F2393" t="str">
            <v>ER_2514 - Distribution - Spokane North &amp; West</v>
          </cell>
          <cell r="G2393" t="str">
            <v>Distribution System Enhancements</v>
          </cell>
          <cell r="H2393" t="str">
            <v>T&amp;D Engineering</v>
          </cell>
          <cell r="I2393" t="str">
            <v>T&amp;D</v>
          </cell>
          <cell r="J2393" t="str">
            <v>Performance &amp; Capacity</v>
          </cell>
          <cell r="K2393" t="str">
            <v>SRV_ED</v>
          </cell>
          <cell r="L2393" t="str">
            <v>JUR_WA</v>
          </cell>
          <cell r="M2393" t="str">
            <v>Elec Distribution 360-373</v>
          </cell>
          <cell r="N2393" t="str">
            <v>True</v>
          </cell>
          <cell r="O2393" t="str">
            <v>Inactive</v>
          </cell>
          <cell r="P2393" t="str">
            <v>ORG_G50</v>
          </cell>
        </row>
        <row r="2394">
          <cell r="A2394" t="str">
            <v>BI_WD005</v>
          </cell>
          <cell r="B2394" t="str">
            <v>WD005</v>
          </cell>
          <cell r="C2394" t="str">
            <v>BI_WD005 - Gifford 34F2</v>
          </cell>
          <cell r="D2394" t="str">
            <v>ER_2414</v>
          </cell>
          <cell r="E2394" t="str">
            <v>2414</v>
          </cell>
          <cell r="F2394" t="str">
            <v>ER_2414 - Sys-Dist Reliability-Improve Worst Fdrs</v>
          </cell>
          <cell r="G2394" t="str">
            <v>Distribution System Enhancements</v>
          </cell>
          <cell r="H2394" t="str">
            <v>T&amp;D Engineering</v>
          </cell>
          <cell r="I2394" t="str">
            <v>T&amp;D</v>
          </cell>
          <cell r="J2394" t="str">
            <v>Performance &amp; Capacity</v>
          </cell>
          <cell r="K2394" t="str">
            <v>SRV_ED</v>
          </cell>
          <cell r="L2394" t="str">
            <v>JUR_WA</v>
          </cell>
          <cell r="M2394" t="str">
            <v>Elec Distribution 360-373</v>
          </cell>
          <cell r="N2394" t="str">
            <v>True</v>
          </cell>
          <cell r="O2394" t="str">
            <v>Inactive</v>
          </cell>
          <cell r="P2394" t="str">
            <v>ORG_G50</v>
          </cell>
        </row>
        <row r="2395">
          <cell r="A2395" t="str">
            <v>BI_WD006</v>
          </cell>
          <cell r="B2395" t="str">
            <v>WD006</v>
          </cell>
          <cell r="C2395" t="str">
            <v>BI_WD006 - Gifford 34F1 (Fruitland)</v>
          </cell>
          <cell r="D2395" t="str">
            <v>ER_2414</v>
          </cell>
          <cell r="E2395" t="str">
            <v>2414</v>
          </cell>
          <cell r="F2395" t="str">
            <v>ER_2414 - Sys-Dist Reliability-Improve Worst Fdrs</v>
          </cell>
          <cell r="G2395" t="str">
            <v>Distribution System Enhancements</v>
          </cell>
          <cell r="H2395" t="str">
            <v>T&amp;D Engineering</v>
          </cell>
          <cell r="I2395" t="str">
            <v>T&amp;D</v>
          </cell>
          <cell r="J2395" t="str">
            <v>Performance &amp; Capacity</v>
          </cell>
          <cell r="K2395" t="str">
            <v>SRV_ED</v>
          </cell>
          <cell r="L2395" t="str">
            <v>JUR_AN</v>
          </cell>
          <cell r="M2395" t="str">
            <v>Elec Distribution 360-373</v>
          </cell>
          <cell r="N2395" t="str">
            <v>True</v>
          </cell>
          <cell r="O2395" t="str">
            <v>Inactive</v>
          </cell>
          <cell r="P2395" t="str">
            <v>ORG_G50</v>
          </cell>
        </row>
        <row r="2396">
          <cell r="A2396" t="str">
            <v>BI_WD007</v>
          </cell>
          <cell r="B2396" t="str">
            <v>WD007</v>
          </cell>
          <cell r="C2396" t="str">
            <v>BI_WD007 - Colville 34F1</v>
          </cell>
          <cell r="D2396" t="str">
            <v>ER_2414</v>
          </cell>
          <cell r="E2396" t="str">
            <v>2414</v>
          </cell>
          <cell r="F2396" t="str">
            <v>ER_2414 - Sys-Dist Reliability-Improve Worst Fdrs</v>
          </cell>
          <cell r="G2396" t="str">
            <v>Distribution System Enhancements</v>
          </cell>
          <cell r="H2396" t="str">
            <v>T&amp;D Engineering</v>
          </cell>
          <cell r="I2396" t="str">
            <v>T&amp;D</v>
          </cell>
          <cell r="J2396" t="str">
            <v>Performance &amp; Capacity</v>
          </cell>
          <cell r="K2396" t="str">
            <v>SRV_ED</v>
          </cell>
          <cell r="L2396" t="str">
            <v>JUR_WA</v>
          </cell>
          <cell r="M2396" t="str">
            <v>Elec Distribution 360-373</v>
          </cell>
          <cell r="N2396" t="str">
            <v>True</v>
          </cell>
          <cell r="O2396" t="str">
            <v>Inactive</v>
          </cell>
          <cell r="P2396" t="str">
            <v>ORG_G50</v>
          </cell>
        </row>
        <row r="2397">
          <cell r="A2397" t="str">
            <v>BI_WD008</v>
          </cell>
          <cell r="B2397" t="str">
            <v>WD008</v>
          </cell>
          <cell r="C2397" t="str">
            <v>BI_WD008 - Spirit 12F1-Support Voltage</v>
          </cell>
          <cell r="D2397" t="str">
            <v>ER_2365</v>
          </cell>
          <cell r="E2397" t="str">
            <v>2365</v>
          </cell>
          <cell r="F2397" t="str">
            <v>ER_2365 - Spirit 115 Sub- Incr Xfmr Capacity</v>
          </cell>
          <cell r="G2397" t="str">
            <v>Regular Capital - Pre Business Case</v>
          </cell>
          <cell r="H2397" t="str">
            <v>No Subfunction</v>
          </cell>
          <cell r="I2397" t="str">
            <v>No Function</v>
          </cell>
          <cell r="J2397" t="str">
            <v>No Driver</v>
          </cell>
          <cell r="K2397" t="str">
            <v>SRV_ED</v>
          </cell>
          <cell r="L2397" t="str">
            <v>JUR_WA</v>
          </cell>
          <cell r="M2397" t="str">
            <v>Elec Distribution 360-373</v>
          </cell>
          <cell r="N2397" t="str">
            <v>True</v>
          </cell>
          <cell r="O2397" t="str">
            <v>Inactive</v>
          </cell>
          <cell r="P2397" t="str">
            <v>ORG_G50</v>
          </cell>
        </row>
        <row r="2398">
          <cell r="A2398" t="str">
            <v>BI_WD009</v>
          </cell>
          <cell r="B2398" t="str">
            <v>WD009</v>
          </cell>
          <cell r="C2398" t="str">
            <v>BI_WD009 - Colville 12F2  Recond 2 mi</v>
          </cell>
          <cell r="D2398" t="str">
            <v>ER_2514</v>
          </cell>
          <cell r="E2398" t="str">
            <v>2514</v>
          </cell>
          <cell r="F2398" t="str">
            <v>ER_2514 - Distribution - Spokane North &amp; West</v>
          </cell>
          <cell r="G2398" t="str">
            <v>Distribution System Enhancements</v>
          </cell>
          <cell r="H2398" t="str">
            <v>T&amp;D Engineering</v>
          </cell>
          <cell r="I2398" t="str">
            <v>T&amp;D</v>
          </cell>
          <cell r="J2398" t="str">
            <v>Performance &amp; Capacity</v>
          </cell>
          <cell r="K2398" t="str">
            <v>SRV_ED</v>
          </cell>
          <cell r="L2398" t="str">
            <v>JUR_WA</v>
          </cell>
          <cell r="M2398" t="str">
            <v>Elec Distribution 360-373</v>
          </cell>
          <cell r="N2398" t="str">
            <v>True</v>
          </cell>
          <cell r="O2398" t="str">
            <v>Inactive</v>
          </cell>
          <cell r="P2398" t="str">
            <v>ORG_G50</v>
          </cell>
        </row>
        <row r="2399">
          <cell r="A2399" t="str">
            <v>BI_WD010</v>
          </cell>
          <cell r="B2399" t="str">
            <v>WD010</v>
          </cell>
          <cell r="C2399" t="str">
            <v>BI_WD010 - Chewelah Sub Rebuild Distribution switching</v>
          </cell>
          <cell r="D2399" t="str">
            <v>ER_2336</v>
          </cell>
          <cell r="E2399" t="str">
            <v>2336</v>
          </cell>
          <cell r="F2399" t="str">
            <v>ER_2336 - System - Replace Dist Power Xfmrs</v>
          </cell>
          <cell r="G2399" t="str">
            <v>Substation - New Distribution Station Capacity Program</v>
          </cell>
          <cell r="H2399" t="str">
            <v>T&amp;D Engineering</v>
          </cell>
          <cell r="I2399" t="str">
            <v>T&amp;D</v>
          </cell>
          <cell r="J2399" t="str">
            <v>Performance &amp; Capacity</v>
          </cell>
          <cell r="K2399" t="str">
            <v>SRV_ED</v>
          </cell>
          <cell r="L2399" t="str">
            <v>JUR_AN</v>
          </cell>
          <cell r="M2399" t="str">
            <v>Elec Distribution 360-373</v>
          </cell>
          <cell r="N2399" t="str">
            <v>True</v>
          </cell>
          <cell r="O2399" t="str">
            <v>Inactive</v>
          </cell>
          <cell r="P2399" t="str">
            <v>ORG_G50</v>
          </cell>
        </row>
        <row r="2400">
          <cell r="A2400" t="str">
            <v>BI_WD101</v>
          </cell>
          <cell r="B2400" t="str">
            <v>WD101</v>
          </cell>
          <cell r="C2400" t="str">
            <v>BI_WD101 - Kettle Falls 12F2 WA</v>
          </cell>
          <cell r="D2400" t="str">
            <v>ER_2414</v>
          </cell>
          <cell r="E2400" t="str">
            <v>2414</v>
          </cell>
          <cell r="F2400" t="str">
            <v>ER_2414 - Sys-Dist Reliability-Improve Worst Fdrs</v>
          </cell>
          <cell r="G2400" t="str">
            <v>Distribution System Enhancements</v>
          </cell>
          <cell r="H2400" t="str">
            <v>T&amp;D Engineering</v>
          </cell>
          <cell r="I2400" t="str">
            <v>T&amp;D</v>
          </cell>
          <cell r="J2400" t="str">
            <v>Performance &amp; Capacity</v>
          </cell>
          <cell r="K2400" t="str">
            <v>SRV_ED</v>
          </cell>
          <cell r="L2400" t="str">
            <v>JUR_AN</v>
          </cell>
          <cell r="M2400" t="str">
            <v>Elec Distribution 360-373</v>
          </cell>
          <cell r="N2400" t="str">
            <v>True</v>
          </cell>
          <cell r="O2400" t="str">
            <v>Inactive</v>
          </cell>
          <cell r="P2400" t="str">
            <v>ORG_G50</v>
          </cell>
        </row>
        <row r="2401">
          <cell r="A2401" t="str">
            <v>BI_WD102</v>
          </cell>
          <cell r="B2401" t="str">
            <v>WD102</v>
          </cell>
          <cell r="C2401" t="str">
            <v>BI_WD102 - Colville 12F2 Reinf 34F1 Tie</v>
          </cell>
          <cell r="D2401" t="str">
            <v>ER_2514</v>
          </cell>
          <cell r="E2401" t="str">
            <v>2514</v>
          </cell>
          <cell r="F2401" t="str">
            <v>ER_2514 - Distribution - Spokane North &amp; West</v>
          </cell>
          <cell r="G2401" t="str">
            <v>Distribution System Enhancements</v>
          </cell>
          <cell r="H2401" t="str">
            <v>T&amp;D Engineering</v>
          </cell>
          <cell r="I2401" t="str">
            <v>T&amp;D</v>
          </cell>
          <cell r="J2401" t="str">
            <v>Performance &amp; Capacity</v>
          </cell>
          <cell r="K2401" t="str">
            <v>SRV_ED</v>
          </cell>
          <cell r="L2401" t="str">
            <v>JUR_WA</v>
          </cell>
          <cell r="M2401" t="str">
            <v>Elec Distribution 360-373</v>
          </cell>
          <cell r="N2401" t="str">
            <v>True</v>
          </cell>
          <cell r="O2401" t="str">
            <v>Inactive</v>
          </cell>
          <cell r="P2401" t="str">
            <v>ORG_G50</v>
          </cell>
        </row>
        <row r="2402">
          <cell r="A2402" t="str">
            <v>BI_WD103</v>
          </cell>
          <cell r="B2402" t="str">
            <v>WD103</v>
          </cell>
          <cell r="C2402" t="str">
            <v>BI_WD103 - CHW 12F2 - Recond 0.25 mi - Town</v>
          </cell>
          <cell r="D2402" t="str">
            <v>ER_2514</v>
          </cell>
          <cell r="E2402" t="str">
            <v>2514</v>
          </cell>
          <cell r="F2402" t="str">
            <v>ER_2514 - Distribution - Spokane North &amp; West</v>
          </cell>
          <cell r="G2402" t="str">
            <v>Distribution System Enhancements</v>
          </cell>
          <cell r="H2402" t="str">
            <v>T&amp;D Engineering</v>
          </cell>
          <cell r="I2402" t="str">
            <v>T&amp;D</v>
          </cell>
          <cell r="J2402" t="str">
            <v>Performance &amp; Capacity</v>
          </cell>
          <cell r="K2402" t="str">
            <v>SRV_ED</v>
          </cell>
          <cell r="L2402" t="str">
            <v>JUR_WA</v>
          </cell>
          <cell r="M2402" t="str">
            <v>Elec Distribution 360-373</v>
          </cell>
          <cell r="N2402" t="str">
            <v>True</v>
          </cell>
          <cell r="O2402" t="str">
            <v>Inactive</v>
          </cell>
          <cell r="P2402" t="str">
            <v>ORG_G50</v>
          </cell>
        </row>
        <row r="2403">
          <cell r="A2403" t="str">
            <v>BI_WD104</v>
          </cell>
          <cell r="B2403" t="str">
            <v>WD104</v>
          </cell>
          <cell r="C2403" t="str">
            <v>BI_WD104 - CHW 12F2 - Angel Pk Recond 0.75 mi</v>
          </cell>
          <cell r="D2403" t="str">
            <v>ER_2514</v>
          </cell>
          <cell r="E2403" t="str">
            <v>2514</v>
          </cell>
          <cell r="F2403" t="str">
            <v>ER_2514 - Distribution - Spokane North &amp; West</v>
          </cell>
          <cell r="G2403" t="str">
            <v>Distribution System Enhancements</v>
          </cell>
          <cell r="H2403" t="str">
            <v>T&amp;D Engineering</v>
          </cell>
          <cell r="I2403" t="str">
            <v>T&amp;D</v>
          </cell>
          <cell r="J2403" t="str">
            <v>Performance &amp; Capacity</v>
          </cell>
          <cell r="K2403" t="str">
            <v>SRV_ED</v>
          </cell>
          <cell r="L2403" t="str">
            <v>JUR_WA</v>
          </cell>
          <cell r="M2403" t="str">
            <v>Elec Distribution 360-373</v>
          </cell>
          <cell r="N2403" t="str">
            <v>True</v>
          </cell>
          <cell r="O2403" t="str">
            <v>Inactive</v>
          </cell>
          <cell r="P2403" t="str">
            <v>ORG_C51</v>
          </cell>
        </row>
        <row r="2404">
          <cell r="A2404" t="str">
            <v>BI_WD105</v>
          </cell>
          <cell r="B2404" t="str">
            <v>WD105</v>
          </cell>
          <cell r="C2404" t="str">
            <v>BI_WD105 - Orin 12F1 and Colville 12F2 Viper Midline</v>
          </cell>
          <cell r="D2404" t="str">
            <v>ER_2514</v>
          </cell>
          <cell r="E2404" t="str">
            <v>2514</v>
          </cell>
          <cell r="F2404" t="str">
            <v>ER_2514 - Distribution - Spokane North &amp; West</v>
          </cell>
          <cell r="G2404" t="str">
            <v>Distribution System Enhancements</v>
          </cell>
          <cell r="H2404" t="str">
            <v>T&amp;D Engineering</v>
          </cell>
          <cell r="I2404" t="str">
            <v>T&amp;D</v>
          </cell>
          <cell r="J2404" t="str">
            <v>Performance &amp; Capacity</v>
          </cell>
          <cell r="K2404" t="str">
            <v>SRV_ED</v>
          </cell>
          <cell r="L2404" t="str">
            <v>JUR_WA</v>
          </cell>
          <cell r="M2404" t="str">
            <v>Elec Distribution 360-373</v>
          </cell>
          <cell r="N2404" t="str">
            <v>True</v>
          </cell>
          <cell r="O2404" t="str">
            <v>Inactive</v>
          </cell>
          <cell r="P2404" t="str">
            <v>ORG_G50</v>
          </cell>
        </row>
        <row r="2405">
          <cell r="A2405" t="str">
            <v>BI_WD201</v>
          </cell>
          <cell r="B2405" t="str">
            <v>WD201</v>
          </cell>
          <cell r="C2405" t="str">
            <v>BI_WD201 - Orin 12F3 WA</v>
          </cell>
          <cell r="D2405" t="str">
            <v>ER_2414</v>
          </cell>
          <cell r="E2405" t="str">
            <v>2414</v>
          </cell>
          <cell r="F2405" t="str">
            <v>ER_2414 - Sys-Dist Reliability-Improve Worst Fdrs</v>
          </cell>
          <cell r="G2405" t="str">
            <v>Distribution System Enhancements</v>
          </cell>
          <cell r="H2405" t="str">
            <v>T&amp;D Engineering</v>
          </cell>
          <cell r="I2405" t="str">
            <v>T&amp;D</v>
          </cell>
          <cell r="J2405" t="str">
            <v>Performance &amp; Capacity</v>
          </cell>
          <cell r="K2405" t="str">
            <v>SRV_ED</v>
          </cell>
          <cell r="L2405" t="str">
            <v>JUR_AN</v>
          </cell>
          <cell r="M2405" t="str">
            <v>Elec Distribution 360-373</v>
          </cell>
          <cell r="N2405" t="str">
            <v>True</v>
          </cell>
          <cell r="O2405" t="str">
            <v>Inactive</v>
          </cell>
          <cell r="P2405" t="str">
            <v>ORG_G50</v>
          </cell>
        </row>
        <row r="2406">
          <cell r="A2406" t="str">
            <v>BI_WD202</v>
          </cell>
          <cell r="B2406" t="str">
            <v>WD202</v>
          </cell>
          <cell r="C2406" t="str">
            <v>BI_WD202 - Valley 12F3 WA</v>
          </cell>
          <cell r="D2406" t="str">
            <v>ER_2414</v>
          </cell>
          <cell r="E2406" t="str">
            <v>2414</v>
          </cell>
          <cell r="F2406" t="str">
            <v>ER_2414 - Sys-Dist Reliability-Improve Worst Fdrs</v>
          </cell>
          <cell r="G2406" t="str">
            <v>Distribution System Enhancements</v>
          </cell>
          <cell r="H2406" t="str">
            <v>T&amp;D Engineering</v>
          </cell>
          <cell r="I2406" t="str">
            <v>T&amp;D</v>
          </cell>
          <cell r="J2406" t="str">
            <v>Performance &amp; Capacity</v>
          </cell>
          <cell r="K2406" t="str">
            <v>SRV_ED</v>
          </cell>
          <cell r="L2406" t="str">
            <v>JUR_AN</v>
          </cell>
          <cell r="M2406" t="str">
            <v>Elec Distribution 360-373</v>
          </cell>
          <cell r="N2406" t="str">
            <v>True</v>
          </cell>
          <cell r="O2406" t="str">
            <v>Inactive</v>
          </cell>
          <cell r="P2406" t="str">
            <v>ORG_G50</v>
          </cell>
        </row>
        <row r="2407">
          <cell r="A2407" t="str">
            <v>BI_WD203</v>
          </cell>
          <cell r="B2407" t="str">
            <v>WD203</v>
          </cell>
          <cell r="C2407" t="str">
            <v>BI_WD203 - Colville 12F2 Tie to Greenwood</v>
          </cell>
          <cell r="D2407" t="str">
            <v>ER_2514</v>
          </cell>
          <cell r="E2407" t="str">
            <v>2514</v>
          </cell>
          <cell r="F2407" t="str">
            <v>ER_2514 - Distribution - Spokane North &amp; West</v>
          </cell>
          <cell r="G2407" t="str">
            <v>Distribution System Enhancements</v>
          </cell>
          <cell r="H2407" t="str">
            <v>T&amp;D Engineering</v>
          </cell>
          <cell r="I2407" t="str">
            <v>T&amp;D</v>
          </cell>
          <cell r="J2407" t="str">
            <v>Performance &amp; Capacity</v>
          </cell>
          <cell r="K2407" t="str">
            <v>SRV_ED</v>
          </cell>
          <cell r="L2407" t="str">
            <v>JUR_WA</v>
          </cell>
          <cell r="M2407" t="str">
            <v>Elec Distribution 360-373</v>
          </cell>
          <cell r="N2407" t="str">
            <v>True</v>
          </cell>
          <cell r="O2407" t="str">
            <v>Active</v>
          </cell>
          <cell r="P2407" t="str">
            <v>ORG_C51</v>
          </cell>
        </row>
        <row r="2408">
          <cell r="A2408" t="str">
            <v>BI_WD204</v>
          </cell>
          <cell r="B2408" t="str">
            <v>WD204</v>
          </cell>
          <cell r="C2408" t="str">
            <v>BI_WD204 - Gifford 34F1 Tie</v>
          </cell>
          <cell r="D2408" t="str">
            <v>ER_2514</v>
          </cell>
          <cell r="E2408" t="str">
            <v>2514</v>
          </cell>
          <cell r="F2408" t="str">
            <v>ER_2514 - Distribution - Spokane North &amp; West</v>
          </cell>
          <cell r="G2408" t="str">
            <v>Distribution System Enhancements</v>
          </cell>
          <cell r="H2408" t="str">
            <v>T&amp;D Engineering</v>
          </cell>
          <cell r="I2408" t="str">
            <v>T&amp;D</v>
          </cell>
          <cell r="J2408" t="str">
            <v>Performance &amp; Capacity</v>
          </cell>
          <cell r="K2408" t="str">
            <v>SRV_ED</v>
          </cell>
          <cell r="L2408" t="str">
            <v>JUR_WA</v>
          </cell>
          <cell r="M2408" t="str">
            <v>Elec Distribution 360-373</v>
          </cell>
          <cell r="N2408" t="str">
            <v>True</v>
          </cell>
          <cell r="O2408" t="str">
            <v>Inactive</v>
          </cell>
          <cell r="P2408" t="str">
            <v>ORG_C51</v>
          </cell>
        </row>
        <row r="2409">
          <cell r="A2409" t="str">
            <v>BI_WD205</v>
          </cell>
          <cell r="B2409" t="str">
            <v>WD205</v>
          </cell>
          <cell r="C2409" t="str">
            <v>BI_WD205 - Orin 12F2 Recond 1.2 mi</v>
          </cell>
          <cell r="D2409" t="str">
            <v>ER_2514</v>
          </cell>
          <cell r="E2409" t="str">
            <v>2514</v>
          </cell>
          <cell r="F2409" t="str">
            <v>ER_2514 - Distribution - Spokane North &amp; West</v>
          </cell>
          <cell r="G2409" t="str">
            <v>Distribution System Enhancements</v>
          </cell>
          <cell r="H2409" t="str">
            <v>T&amp;D Engineering</v>
          </cell>
          <cell r="I2409" t="str">
            <v>T&amp;D</v>
          </cell>
          <cell r="J2409" t="str">
            <v>Performance &amp; Capacity</v>
          </cell>
          <cell r="K2409" t="str">
            <v>SRV_ED</v>
          </cell>
          <cell r="L2409" t="str">
            <v>JUR_WA</v>
          </cell>
          <cell r="M2409" t="str">
            <v>Elec Distribution 360-373</v>
          </cell>
          <cell r="N2409" t="str">
            <v>True</v>
          </cell>
          <cell r="O2409" t="str">
            <v>Inactive</v>
          </cell>
          <cell r="P2409" t="str">
            <v>ORG_C51</v>
          </cell>
        </row>
        <row r="2410">
          <cell r="A2410" t="str">
            <v>BI_WD206</v>
          </cell>
          <cell r="B2410" t="str">
            <v>WD206</v>
          </cell>
          <cell r="C2410" t="str">
            <v>BI_WD206 - CLV 34F1 - Kelly Hill Rbld</v>
          </cell>
          <cell r="D2410" t="str">
            <v>ER_2514</v>
          </cell>
          <cell r="E2410" t="str">
            <v>2514</v>
          </cell>
          <cell r="F2410" t="str">
            <v>ER_2514 - Distribution - Spokane North &amp; West</v>
          </cell>
          <cell r="G2410" t="str">
            <v>Distribution System Enhancements</v>
          </cell>
          <cell r="H2410" t="str">
            <v>T&amp;D Engineering</v>
          </cell>
          <cell r="I2410" t="str">
            <v>T&amp;D</v>
          </cell>
          <cell r="J2410" t="str">
            <v>Performance &amp; Capacity</v>
          </cell>
          <cell r="K2410" t="str">
            <v>SRV_ED</v>
          </cell>
          <cell r="L2410" t="str">
            <v>JUR_WA</v>
          </cell>
          <cell r="M2410" t="str">
            <v>Elec Distribution 360-373</v>
          </cell>
          <cell r="N2410" t="str">
            <v>True</v>
          </cell>
          <cell r="O2410" t="str">
            <v>Inactive</v>
          </cell>
          <cell r="P2410" t="str">
            <v>ORG_G50</v>
          </cell>
        </row>
        <row r="2411">
          <cell r="A2411" t="str">
            <v>BI_WD207</v>
          </cell>
          <cell r="B2411" t="str">
            <v>WD207</v>
          </cell>
          <cell r="C2411" t="str">
            <v>BI_WD207 - CHW 12F2 - Flowery Trail Recond</v>
          </cell>
          <cell r="D2411" t="str">
            <v>ER_2514</v>
          </cell>
          <cell r="E2411" t="str">
            <v>2514</v>
          </cell>
          <cell r="F2411" t="str">
            <v>ER_2514 - Distribution - Spokane North &amp; West</v>
          </cell>
          <cell r="G2411" t="str">
            <v>Distribution System Enhancements</v>
          </cell>
          <cell r="H2411" t="str">
            <v>T&amp;D Engineering</v>
          </cell>
          <cell r="I2411" t="str">
            <v>T&amp;D</v>
          </cell>
          <cell r="J2411" t="str">
            <v>Performance &amp; Capacity</v>
          </cell>
          <cell r="K2411" t="str">
            <v>SRV_ED</v>
          </cell>
          <cell r="L2411" t="str">
            <v>JUR_WA</v>
          </cell>
          <cell r="M2411" t="str">
            <v>Elec Distribution 360-373</v>
          </cell>
          <cell r="N2411" t="str">
            <v>True</v>
          </cell>
          <cell r="O2411" t="str">
            <v>Inactive</v>
          </cell>
          <cell r="P2411" t="str">
            <v>ORG_G50</v>
          </cell>
        </row>
        <row r="2412">
          <cell r="A2412" t="str">
            <v>BI_WD208</v>
          </cell>
          <cell r="B2412" t="str">
            <v>WD208</v>
          </cell>
          <cell r="C2412" t="str">
            <v>BI_WD208 - GIF 34F1&amp;2, CLV 34F1 - 3 Midlines</v>
          </cell>
          <cell r="D2412" t="str">
            <v>ER_2514</v>
          </cell>
          <cell r="E2412" t="str">
            <v>2514</v>
          </cell>
          <cell r="F2412" t="str">
            <v>ER_2514 - Distribution - Spokane North &amp; West</v>
          </cell>
          <cell r="G2412" t="str">
            <v>Distribution System Enhancements</v>
          </cell>
          <cell r="H2412" t="str">
            <v>T&amp;D Engineering</v>
          </cell>
          <cell r="I2412" t="str">
            <v>T&amp;D</v>
          </cell>
          <cell r="J2412" t="str">
            <v>Performance &amp; Capacity</v>
          </cell>
          <cell r="K2412" t="str">
            <v>SRV_ED</v>
          </cell>
          <cell r="L2412" t="str">
            <v>JUR_WA</v>
          </cell>
          <cell r="M2412" t="str">
            <v>Elec Distribution 360-373</v>
          </cell>
          <cell r="N2412" t="str">
            <v>True</v>
          </cell>
          <cell r="O2412" t="str">
            <v>Inactive</v>
          </cell>
          <cell r="P2412" t="str">
            <v>ORG_G50</v>
          </cell>
        </row>
        <row r="2413">
          <cell r="A2413" t="str">
            <v>BI_WD300</v>
          </cell>
          <cell r="B2413" t="str">
            <v>WD300</v>
          </cell>
          <cell r="C2413" t="str">
            <v>BI_WD300 - Colville 12F2 - Reconductor 1.25 Miles</v>
          </cell>
          <cell r="D2413" t="str">
            <v>ER_2224</v>
          </cell>
          <cell r="E2413" t="str">
            <v>2224</v>
          </cell>
          <cell r="F2413" t="str">
            <v>ER_2224 - Colville 12F2 Reconductor</v>
          </cell>
          <cell r="G2413" t="str">
            <v>Regular Capital - Pre Business Case</v>
          </cell>
          <cell r="H2413" t="str">
            <v>No Subfunction</v>
          </cell>
          <cell r="I2413" t="str">
            <v>No Function</v>
          </cell>
          <cell r="J2413" t="str">
            <v>No Driver</v>
          </cell>
          <cell r="K2413" t="str">
            <v>SRV_ED</v>
          </cell>
          <cell r="L2413" t="str">
            <v>JUR_WA</v>
          </cell>
          <cell r="M2413" t="str">
            <v>Elec Distribution 360-373</v>
          </cell>
          <cell r="N2413" t="str">
            <v>False</v>
          </cell>
          <cell r="O2413" t="str">
            <v>Inactive</v>
          </cell>
          <cell r="P2413" t="str">
            <v>ORG_G50</v>
          </cell>
        </row>
        <row r="2414">
          <cell r="A2414" t="str">
            <v>BI_WD301</v>
          </cell>
          <cell r="B2414" t="str">
            <v>WD301</v>
          </cell>
          <cell r="C2414" t="str">
            <v>BI_WD301 - Colville 34F1-Transfer Valley Asphalt</v>
          </cell>
          <cell r="D2414" t="str">
            <v>ER_2367</v>
          </cell>
          <cell r="E2414" t="str">
            <v>2367</v>
          </cell>
          <cell r="F2414" t="str">
            <v>ER_2367 - Colville 34F1-Transfer Valley Asphalt</v>
          </cell>
          <cell r="G2414" t="str">
            <v>Regular Capital - Pre Business Case</v>
          </cell>
          <cell r="H2414" t="str">
            <v>No Subfunction</v>
          </cell>
          <cell r="I2414" t="str">
            <v>No Function</v>
          </cell>
          <cell r="J2414" t="str">
            <v>No Driver</v>
          </cell>
          <cell r="K2414" t="str">
            <v>SRV_ED</v>
          </cell>
          <cell r="L2414" t="str">
            <v>JUR_WA</v>
          </cell>
          <cell r="M2414" t="str">
            <v>Elec Distribution 360-373</v>
          </cell>
          <cell r="N2414" t="str">
            <v>False</v>
          </cell>
          <cell r="O2414" t="str">
            <v>Inactive</v>
          </cell>
          <cell r="P2414" t="str">
            <v>ORG_G50</v>
          </cell>
        </row>
        <row r="2415">
          <cell r="A2415" t="str">
            <v>BI_WD302</v>
          </cell>
          <cell r="B2415" t="str">
            <v>WD302</v>
          </cell>
          <cell r="C2415" t="str">
            <v>BI_WD302 - GRN 12F2 Recond 4.1 mi Old Kettle Rd</v>
          </cell>
          <cell r="D2415" t="str">
            <v>ER_2514</v>
          </cell>
          <cell r="E2415" t="str">
            <v>2514</v>
          </cell>
          <cell r="F2415" t="str">
            <v>ER_2514 - Distribution - Spokane North &amp; West</v>
          </cell>
          <cell r="G2415" t="str">
            <v>Distribution System Enhancements</v>
          </cell>
          <cell r="H2415" t="str">
            <v>T&amp;D Engineering</v>
          </cell>
          <cell r="I2415" t="str">
            <v>T&amp;D</v>
          </cell>
          <cell r="J2415" t="str">
            <v>Performance &amp; Capacity</v>
          </cell>
          <cell r="K2415" t="str">
            <v>SRV_ED</v>
          </cell>
          <cell r="L2415" t="str">
            <v>JUR_WA</v>
          </cell>
          <cell r="M2415" t="str">
            <v>Elec Distribution 360-373</v>
          </cell>
          <cell r="N2415" t="str">
            <v>True</v>
          </cell>
          <cell r="O2415" t="str">
            <v>Inactive</v>
          </cell>
          <cell r="P2415" t="str">
            <v>ORG_C51</v>
          </cell>
        </row>
        <row r="2416">
          <cell r="A2416" t="str">
            <v>BI_WD303</v>
          </cell>
          <cell r="B2416" t="str">
            <v>WD303</v>
          </cell>
          <cell r="C2416" t="str">
            <v>BI_WD303 - CHE Midline Regs</v>
          </cell>
          <cell r="D2416" t="str">
            <v>ER_2514</v>
          </cell>
          <cell r="E2416" t="str">
            <v>2514</v>
          </cell>
          <cell r="F2416" t="str">
            <v>ER_2514 - Distribution - Spokane North &amp; West</v>
          </cell>
          <cell r="G2416" t="str">
            <v>Distribution System Enhancements</v>
          </cell>
          <cell r="H2416" t="str">
            <v>T&amp;D Engineering</v>
          </cell>
          <cell r="I2416" t="str">
            <v>T&amp;D</v>
          </cell>
          <cell r="J2416" t="str">
            <v>Performance &amp; Capacity</v>
          </cell>
          <cell r="K2416" t="str">
            <v>SRV_ED</v>
          </cell>
          <cell r="L2416" t="str">
            <v>JUR_WA</v>
          </cell>
          <cell r="M2416" t="str">
            <v>Elec Distribution 360-373</v>
          </cell>
          <cell r="N2416" t="str">
            <v>True</v>
          </cell>
          <cell r="O2416" t="str">
            <v>Inactive</v>
          </cell>
          <cell r="P2416" t="str">
            <v>ORG_C51</v>
          </cell>
        </row>
        <row r="2417">
          <cell r="A2417" t="str">
            <v>BI_WD304</v>
          </cell>
          <cell r="B2417" t="str">
            <v>WD304</v>
          </cell>
          <cell r="C2417" t="str">
            <v>BI_WD304 - CHW12F3 - ARD12F2 FDR Tie (5 Mi UG)</v>
          </cell>
          <cell r="D2417" t="str">
            <v>ER_2514</v>
          </cell>
          <cell r="E2417" t="str">
            <v>2514</v>
          </cell>
          <cell r="F2417" t="str">
            <v>ER_2514 - Distribution - Spokane North &amp; West</v>
          </cell>
          <cell r="G2417" t="str">
            <v>Distribution System Enhancements</v>
          </cell>
          <cell r="H2417" t="str">
            <v>T&amp;D Engineering</v>
          </cell>
          <cell r="I2417" t="str">
            <v>T&amp;D</v>
          </cell>
          <cell r="J2417" t="str">
            <v>Performance &amp; Capacity</v>
          </cell>
          <cell r="K2417" t="str">
            <v>SRV_ED</v>
          </cell>
          <cell r="L2417" t="str">
            <v>JUR_WA</v>
          </cell>
          <cell r="M2417" t="str">
            <v>Elec Distribution 360-373</v>
          </cell>
          <cell r="N2417" t="str">
            <v>True</v>
          </cell>
          <cell r="O2417" t="str">
            <v>Inactive</v>
          </cell>
          <cell r="P2417" t="str">
            <v>ORG_C51</v>
          </cell>
        </row>
        <row r="2418">
          <cell r="A2418" t="str">
            <v>BI_WD305</v>
          </cell>
          <cell r="B2418" t="str">
            <v>WD305</v>
          </cell>
          <cell r="C2418" t="str">
            <v>BI_WD305 - CLV34F1 - Midline</v>
          </cell>
          <cell r="D2418" t="str">
            <v>ER_2514</v>
          </cell>
          <cell r="E2418" t="str">
            <v>2514</v>
          </cell>
          <cell r="F2418" t="str">
            <v>ER_2514 - Distribution - Spokane North &amp; West</v>
          </cell>
          <cell r="G2418" t="str">
            <v>Distribution System Enhancements</v>
          </cell>
          <cell r="H2418" t="str">
            <v>T&amp;D Engineering</v>
          </cell>
          <cell r="I2418" t="str">
            <v>T&amp;D</v>
          </cell>
          <cell r="J2418" t="str">
            <v>Performance &amp; Capacity</v>
          </cell>
          <cell r="K2418" t="str">
            <v>SRV_ED</v>
          </cell>
          <cell r="L2418" t="str">
            <v>JUR_WA</v>
          </cell>
          <cell r="M2418" t="str">
            <v>Elec Distribution 360-373</v>
          </cell>
          <cell r="N2418" t="str">
            <v>True</v>
          </cell>
          <cell r="O2418" t="str">
            <v>Inactive</v>
          </cell>
          <cell r="P2418" t="str">
            <v>ORG_C51</v>
          </cell>
        </row>
        <row r="2419">
          <cell r="A2419" t="str">
            <v>BI_WD306</v>
          </cell>
          <cell r="B2419" t="str">
            <v>WD306</v>
          </cell>
          <cell r="C2419" t="str">
            <v>BI_WD306 - CHW12F4 Recond near Ctnwd Road</v>
          </cell>
          <cell r="D2419" t="str">
            <v>ER_2514</v>
          </cell>
          <cell r="E2419" t="str">
            <v>2514</v>
          </cell>
          <cell r="F2419" t="str">
            <v>ER_2514 - Distribution - Spokane North &amp; West</v>
          </cell>
          <cell r="G2419" t="str">
            <v>Distribution System Enhancements</v>
          </cell>
          <cell r="H2419" t="str">
            <v>T&amp;D Engineering</v>
          </cell>
          <cell r="I2419" t="str">
            <v>T&amp;D</v>
          </cell>
          <cell r="J2419" t="str">
            <v>Performance &amp; Capacity</v>
          </cell>
          <cell r="K2419" t="str">
            <v>SRV_ED</v>
          </cell>
          <cell r="L2419" t="str">
            <v>JUR_WA</v>
          </cell>
          <cell r="M2419" t="str">
            <v>Elec Distribution 360-373</v>
          </cell>
          <cell r="N2419" t="str">
            <v>True</v>
          </cell>
          <cell r="O2419" t="str">
            <v>Inactive</v>
          </cell>
          <cell r="P2419" t="str">
            <v>ORG_C51</v>
          </cell>
        </row>
        <row r="2420">
          <cell r="A2420" t="str">
            <v>BI_WD307</v>
          </cell>
          <cell r="B2420" t="str">
            <v>WD307</v>
          </cell>
          <cell r="C2420" t="str">
            <v>BI_WD307 - Spirit 12 F1 Feeder Upgrade</v>
          </cell>
          <cell r="D2420" t="str">
            <v>ER_2470</v>
          </cell>
          <cell r="E2420" t="str">
            <v>2470</v>
          </cell>
          <cell r="F2420" t="str">
            <v>ER_2470 - Dist Grid Modernization</v>
          </cell>
          <cell r="G2420" t="str">
            <v>Distribution Grid Modernization</v>
          </cell>
          <cell r="H2420" t="str">
            <v>T&amp;D Operations</v>
          </cell>
          <cell r="I2420" t="str">
            <v>T&amp;D</v>
          </cell>
          <cell r="J2420" t="str">
            <v>Asset Condition</v>
          </cell>
          <cell r="K2420" t="str">
            <v>SRV_ED</v>
          </cell>
          <cell r="L2420" t="str">
            <v>JUR_WA</v>
          </cell>
          <cell r="M2420" t="str">
            <v>Elec Distribution 360-373</v>
          </cell>
          <cell r="N2420" t="str">
            <v>False</v>
          </cell>
          <cell r="O2420" t="str">
            <v>Active</v>
          </cell>
          <cell r="P2420" t="str">
            <v>ORG_E51</v>
          </cell>
        </row>
        <row r="2421">
          <cell r="A2421" t="str">
            <v>BI_WD308</v>
          </cell>
          <cell r="B2421" t="str">
            <v>WD308</v>
          </cell>
          <cell r="C2421" t="str">
            <v>BI_WD308 - Turtle Meter Replacement</v>
          </cell>
          <cell r="D2421" t="str">
            <v>ER_2588</v>
          </cell>
          <cell r="E2421" t="str">
            <v>2588</v>
          </cell>
          <cell r="F2421" t="str">
            <v>ER_2588 - Turtle Meter Replacement</v>
          </cell>
          <cell r="G2421" t="str">
            <v>Regular Capital - Pre Business Case</v>
          </cell>
          <cell r="H2421" t="str">
            <v>No Subfunction</v>
          </cell>
          <cell r="I2421" t="str">
            <v>No Function</v>
          </cell>
          <cell r="J2421" t="str">
            <v>No Driver</v>
          </cell>
          <cell r="K2421" t="str">
            <v>SRV_ED</v>
          </cell>
          <cell r="L2421" t="str">
            <v>JUR_WA</v>
          </cell>
          <cell r="M2421" t="str">
            <v>Elec Distribution 360-373</v>
          </cell>
          <cell r="N2421" t="str">
            <v>False</v>
          </cell>
          <cell r="O2421" t="str">
            <v>Inactive</v>
          </cell>
          <cell r="P2421" t="str">
            <v>ORG_Z08</v>
          </cell>
        </row>
        <row r="2422">
          <cell r="A2422" t="str">
            <v>BI_WD309</v>
          </cell>
          <cell r="B2422" t="str">
            <v>WD309</v>
          </cell>
          <cell r="C2422" t="str">
            <v>BI_WD309 - Elec Meter Replacement Non Revenue</v>
          </cell>
          <cell r="D2422" t="str">
            <v>ER_2073</v>
          </cell>
          <cell r="E2422" t="str">
            <v>2073</v>
          </cell>
          <cell r="F2422" t="str">
            <v>ER_2073 - Elec Meter Replacement Non Revenue</v>
          </cell>
          <cell r="G2422" t="str">
            <v>Meter Minor Blanket</v>
          </cell>
          <cell r="H2422" t="str">
            <v>T&amp;D Operations</v>
          </cell>
          <cell r="I2422" t="str">
            <v>T&amp;D</v>
          </cell>
          <cell r="J2422" t="str">
            <v>Failed Plant &amp; Operations</v>
          </cell>
          <cell r="K2422" t="str">
            <v>SRV_ED</v>
          </cell>
          <cell r="L2422" t="str">
            <v>JUR_AN</v>
          </cell>
          <cell r="M2422" t="str">
            <v>Elec Distribution 360-373</v>
          </cell>
          <cell r="N2422" t="str">
            <v>False</v>
          </cell>
          <cell r="O2422" t="str">
            <v>Active</v>
          </cell>
          <cell r="P2422" t="str">
            <v>ORG_Z08</v>
          </cell>
        </row>
        <row r="2423">
          <cell r="A2423" t="str">
            <v>BI_WD400</v>
          </cell>
          <cell r="B2423" t="str">
            <v>WD400</v>
          </cell>
          <cell r="C2423" t="str">
            <v>BI_WD400 - Spirit 12F1 WA</v>
          </cell>
          <cell r="D2423" t="str">
            <v>ER_2414</v>
          </cell>
          <cell r="E2423" t="str">
            <v>2414</v>
          </cell>
          <cell r="F2423" t="str">
            <v>ER_2414 - Sys-Dist Reliability-Improve Worst Fdrs</v>
          </cell>
          <cell r="G2423" t="str">
            <v>Distribution System Enhancements</v>
          </cell>
          <cell r="H2423" t="str">
            <v>T&amp;D Engineering</v>
          </cell>
          <cell r="I2423" t="str">
            <v>T&amp;D</v>
          </cell>
          <cell r="J2423" t="str">
            <v>Performance &amp; Capacity</v>
          </cell>
          <cell r="K2423" t="str">
            <v>SRV_ED</v>
          </cell>
          <cell r="L2423" t="str">
            <v>JUR_WA</v>
          </cell>
          <cell r="M2423" t="str">
            <v>Elec Distribution 360-373</v>
          </cell>
          <cell r="N2423" t="str">
            <v>True</v>
          </cell>
          <cell r="O2423" t="str">
            <v>Inactive</v>
          </cell>
          <cell r="P2423" t="str">
            <v>ORG_G50</v>
          </cell>
        </row>
        <row r="2424">
          <cell r="A2424" t="str">
            <v>BI_WD401</v>
          </cell>
          <cell r="B2424" t="str">
            <v>WD401</v>
          </cell>
          <cell r="C2424" t="str">
            <v>BI_WD401 - Gifford 34F1 - Add Midline Regulators</v>
          </cell>
          <cell r="D2424" t="str">
            <v>ER_2233</v>
          </cell>
          <cell r="E2424" t="str">
            <v>2233</v>
          </cell>
          <cell r="F2424" t="str">
            <v>ER_2233 - Gifford 34F1 Add Regulators</v>
          </cell>
          <cell r="G2424" t="str">
            <v>Regular Capital - Pre Business Case</v>
          </cell>
          <cell r="H2424" t="str">
            <v>No Subfunction</v>
          </cell>
          <cell r="I2424" t="str">
            <v>No Function</v>
          </cell>
          <cell r="J2424" t="str">
            <v>No Driver</v>
          </cell>
          <cell r="K2424" t="str">
            <v>SRV_ED</v>
          </cell>
          <cell r="L2424" t="str">
            <v>JUR_WA</v>
          </cell>
          <cell r="M2424" t="str">
            <v>Elec Distribution 360-373</v>
          </cell>
          <cell r="N2424" t="str">
            <v>False</v>
          </cell>
          <cell r="O2424" t="str">
            <v>Inactive</v>
          </cell>
          <cell r="P2424" t="str">
            <v>ORG_G50</v>
          </cell>
        </row>
        <row r="2425">
          <cell r="A2425" t="str">
            <v>BI_WD402</v>
          </cell>
          <cell r="B2425" t="str">
            <v>WD402</v>
          </cell>
          <cell r="C2425" t="str">
            <v>BI_WD402 - System - Bucking Banks</v>
          </cell>
          <cell r="D2425" t="str">
            <v>ER_2203</v>
          </cell>
          <cell r="E2425" t="str">
            <v>2203</v>
          </cell>
          <cell r="F2425" t="str">
            <v>ER_2203 - System - Install Bucking Banks</v>
          </cell>
          <cell r="G2425" t="str">
            <v>Regular Capital - Pre Business Case</v>
          </cell>
          <cell r="H2425" t="str">
            <v>No Subfunction</v>
          </cell>
          <cell r="I2425" t="str">
            <v>No Function</v>
          </cell>
          <cell r="J2425" t="str">
            <v>No Driver</v>
          </cell>
          <cell r="K2425" t="str">
            <v>SRV_ED</v>
          </cell>
          <cell r="L2425" t="str">
            <v>JUR_AN</v>
          </cell>
          <cell r="M2425" t="str">
            <v>Elec Distribution 360-373</v>
          </cell>
          <cell r="N2425" t="str">
            <v>True</v>
          </cell>
          <cell r="O2425" t="str">
            <v>Inactive</v>
          </cell>
          <cell r="P2425" t="str">
            <v>ORG_M08</v>
          </cell>
        </row>
        <row r="2426">
          <cell r="A2426" t="str">
            <v>BI_WD403</v>
          </cell>
          <cell r="B2426" t="str">
            <v>WD403</v>
          </cell>
          <cell r="C2426" t="str">
            <v>BI_WD403 - Orin 12F3 - Add &amp; Move Midline Regulators</v>
          </cell>
          <cell r="D2426" t="str">
            <v>ER_2247</v>
          </cell>
          <cell r="E2426" t="str">
            <v>2247</v>
          </cell>
          <cell r="F2426" t="str">
            <v>ER_2247 - ORI 12F3 Line Regulators</v>
          </cell>
          <cell r="G2426" t="str">
            <v>Regular Capital - Pre Business Case</v>
          </cell>
          <cell r="H2426" t="str">
            <v>No Subfunction</v>
          </cell>
          <cell r="I2426" t="str">
            <v>No Function</v>
          </cell>
          <cell r="J2426" t="str">
            <v>No Driver</v>
          </cell>
          <cell r="K2426" t="str">
            <v>SRV_ED</v>
          </cell>
          <cell r="L2426" t="str">
            <v>JUR_WA</v>
          </cell>
          <cell r="M2426" t="str">
            <v>Elec Distribution 360-373</v>
          </cell>
          <cell r="N2426" t="str">
            <v>False</v>
          </cell>
          <cell r="O2426" t="str">
            <v>Inactive</v>
          </cell>
          <cell r="P2426" t="str">
            <v>ORG_G50</v>
          </cell>
        </row>
        <row r="2427">
          <cell r="A2427" t="str">
            <v>BI_WD404</v>
          </cell>
          <cell r="B2427" t="str">
            <v>WD404</v>
          </cell>
          <cell r="C2427" t="str">
            <v>BI_WD404 - Orin 115Kv Sub ? Upgrade 12F3 Voltage Regs</v>
          </cell>
          <cell r="D2427" t="str">
            <v>ER_2247</v>
          </cell>
          <cell r="E2427" t="str">
            <v>2247</v>
          </cell>
          <cell r="F2427" t="str">
            <v>ER_2247 - ORI 12F3 Line Regulators</v>
          </cell>
          <cell r="G2427" t="str">
            <v>Regular Capital - Pre Business Case</v>
          </cell>
          <cell r="H2427" t="str">
            <v>No Subfunction</v>
          </cell>
          <cell r="I2427" t="str">
            <v>No Function</v>
          </cell>
          <cell r="J2427" t="str">
            <v>No Driver</v>
          </cell>
          <cell r="K2427" t="str">
            <v>SRV_ED</v>
          </cell>
          <cell r="L2427" t="str">
            <v>JUR_WA</v>
          </cell>
          <cell r="M2427" t="str">
            <v>Elec Distribution 360-373</v>
          </cell>
          <cell r="N2427" t="str">
            <v>False</v>
          </cell>
          <cell r="O2427" t="str">
            <v>Inactive</v>
          </cell>
          <cell r="P2427" t="str">
            <v>ORG_F08</v>
          </cell>
        </row>
        <row r="2428">
          <cell r="A2428" t="str">
            <v>BI_WD405</v>
          </cell>
          <cell r="B2428" t="str">
            <v>WD405</v>
          </cell>
          <cell r="C2428" t="str">
            <v>BI_WD405 - Met Chip Sub R&amp;S - Convert Customer to 13 Kv</v>
          </cell>
          <cell r="D2428" t="str">
            <v>ER_2244</v>
          </cell>
          <cell r="E2428" t="str">
            <v>2244</v>
          </cell>
          <cell r="F2428" t="str">
            <v>ER_2244 - Met Chip</v>
          </cell>
          <cell r="G2428" t="str">
            <v>Regular Capital - Pre Business Case</v>
          </cell>
          <cell r="H2428" t="str">
            <v>No Subfunction</v>
          </cell>
          <cell r="I2428" t="str">
            <v>No Function</v>
          </cell>
          <cell r="J2428" t="str">
            <v>No Driver</v>
          </cell>
          <cell r="K2428" t="str">
            <v>SRV_ED</v>
          </cell>
          <cell r="L2428" t="str">
            <v>JUR_WA</v>
          </cell>
          <cell r="M2428" t="str">
            <v>Elec Distribution 360-373</v>
          </cell>
          <cell r="N2428" t="str">
            <v>True</v>
          </cell>
          <cell r="O2428" t="str">
            <v>Inactive</v>
          </cell>
          <cell r="P2428" t="str">
            <v>ORG_G50</v>
          </cell>
        </row>
        <row r="2429">
          <cell r="A2429" t="str">
            <v>BI_WD500</v>
          </cell>
          <cell r="B2429" t="str">
            <v>WD500</v>
          </cell>
          <cell r="C2429" t="str">
            <v>BI_WD500 - CLV 12F4 Recond 1.6 mi</v>
          </cell>
          <cell r="D2429" t="str">
            <v>ER_2514</v>
          </cell>
          <cell r="E2429" t="str">
            <v>2514</v>
          </cell>
          <cell r="F2429" t="str">
            <v>ER_2514 - Distribution - Spokane North &amp; West</v>
          </cell>
          <cell r="G2429" t="str">
            <v>Distribution System Enhancements</v>
          </cell>
          <cell r="H2429" t="str">
            <v>T&amp;D Engineering</v>
          </cell>
          <cell r="I2429" t="str">
            <v>T&amp;D</v>
          </cell>
          <cell r="J2429" t="str">
            <v>Performance &amp; Capacity</v>
          </cell>
          <cell r="K2429" t="str">
            <v>SRV_ED</v>
          </cell>
          <cell r="L2429" t="str">
            <v>JUR_WA</v>
          </cell>
          <cell r="M2429" t="str">
            <v>Elec Distribution 360-373</v>
          </cell>
          <cell r="N2429" t="str">
            <v>True</v>
          </cell>
          <cell r="O2429" t="str">
            <v>Inactive</v>
          </cell>
          <cell r="P2429" t="str">
            <v>ORG_C51</v>
          </cell>
        </row>
        <row r="2430">
          <cell r="A2430" t="str">
            <v>BI_WD501</v>
          </cell>
          <cell r="B2430" t="str">
            <v>WD501</v>
          </cell>
          <cell r="C2430" t="str">
            <v>BI_WD501 - KET 12F2 - Chg FDR Voltage to 13.2 kV</v>
          </cell>
          <cell r="D2430" t="str">
            <v>ER_2514</v>
          </cell>
          <cell r="E2430" t="str">
            <v>2514</v>
          </cell>
          <cell r="F2430" t="str">
            <v>ER_2514 - Distribution - Spokane North &amp; West</v>
          </cell>
          <cell r="G2430" t="str">
            <v>Distribution System Enhancements</v>
          </cell>
          <cell r="H2430" t="str">
            <v>T&amp;D Engineering</v>
          </cell>
          <cell r="I2430" t="str">
            <v>T&amp;D</v>
          </cell>
          <cell r="J2430" t="str">
            <v>Performance &amp; Capacity</v>
          </cell>
          <cell r="K2430" t="str">
            <v>SRV_ED</v>
          </cell>
          <cell r="L2430" t="str">
            <v>JUR_WA</v>
          </cell>
          <cell r="M2430" t="str">
            <v>Elec Distribution 360-373</v>
          </cell>
          <cell r="N2430" t="str">
            <v>True</v>
          </cell>
          <cell r="O2430" t="str">
            <v>Inactive</v>
          </cell>
          <cell r="P2430" t="str">
            <v>ORG_C51</v>
          </cell>
        </row>
        <row r="2431">
          <cell r="A2431" t="str">
            <v>BI_WD600</v>
          </cell>
          <cell r="B2431" t="str">
            <v>WD600</v>
          </cell>
          <cell r="C2431" t="str">
            <v>BI_WD600 - 49N Substation - Distribution Line Integration</v>
          </cell>
          <cell r="D2431" t="str">
            <v>ER_2274</v>
          </cell>
          <cell r="E2431" t="str">
            <v>2274</v>
          </cell>
          <cell r="F2431" t="str">
            <v>ER_2274 - New Substations</v>
          </cell>
          <cell r="G2431" t="str">
            <v>Substation - New Distribution Station Capacity Program</v>
          </cell>
          <cell r="H2431" t="str">
            <v>T&amp;D Engineering</v>
          </cell>
          <cell r="I2431" t="str">
            <v>T&amp;D</v>
          </cell>
          <cell r="J2431" t="str">
            <v>Performance &amp; Capacity</v>
          </cell>
          <cell r="K2431" t="str">
            <v>SRV_ED</v>
          </cell>
          <cell r="L2431" t="str">
            <v>JUR_WA</v>
          </cell>
          <cell r="M2431" t="str">
            <v>Elec Transmission 350-359</v>
          </cell>
          <cell r="N2431" t="str">
            <v>True</v>
          </cell>
          <cell r="O2431" t="str">
            <v>Inactive</v>
          </cell>
          <cell r="P2431" t="str">
            <v>ORG_G50</v>
          </cell>
        </row>
        <row r="2432">
          <cell r="A2432" t="str">
            <v>BI_WD601</v>
          </cell>
          <cell r="B2432" t="str">
            <v>WD601</v>
          </cell>
          <cell r="C2432" t="str">
            <v>BI_WD601 - Colville 34F1:  RCND Evans cutoff to Bosberg</v>
          </cell>
          <cell r="D2432" t="str">
            <v>ER_2514</v>
          </cell>
          <cell r="E2432" t="str">
            <v>2514</v>
          </cell>
          <cell r="F2432" t="str">
            <v>ER_2514 - Distribution - Spokane North &amp; West</v>
          </cell>
          <cell r="G2432" t="str">
            <v>Distribution System Enhancements</v>
          </cell>
          <cell r="H2432" t="str">
            <v>T&amp;D Engineering</v>
          </cell>
          <cell r="I2432" t="str">
            <v>T&amp;D</v>
          </cell>
          <cell r="J2432" t="str">
            <v>Performance &amp; Capacity</v>
          </cell>
          <cell r="K2432" t="str">
            <v>SRV_ED</v>
          </cell>
          <cell r="L2432" t="str">
            <v>JUR_WA</v>
          </cell>
          <cell r="M2432" t="str">
            <v>Elec Distribution 360-373</v>
          </cell>
          <cell r="N2432" t="str">
            <v>True</v>
          </cell>
          <cell r="O2432" t="str">
            <v>Inactive</v>
          </cell>
          <cell r="P2432" t="str">
            <v>ORG_C51</v>
          </cell>
        </row>
        <row r="2433">
          <cell r="A2433" t="str">
            <v>BI_WD602</v>
          </cell>
          <cell r="B2433" t="str">
            <v>WD602</v>
          </cell>
          <cell r="C2433" t="str">
            <v>BI_WD602 - SPI12F1 Grid Mod Automation</v>
          </cell>
          <cell r="D2433" t="str">
            <v>ER_2599</v>
          </cell>
          <cell r="E2433" t="str">
            <v>2599</v>
          </cell>
          <cell r="F2433" t="str">
            <v>ER_2599 - Grid Mod Automation</v>
          </cell>
          <cell r="G2433" t="str">
            <v>Distribution Grid Modernization</v>
          </cell>
          <cell r="H2433" t="str">
            <v>T&amp;D Operations</v>
          </cell>
          <cell r="I2433" t="str">
            <v>T&amp;D</v>
          </cell>
          <cell r="J2433" t="str">
            <v>Asset Condition</v>
          </cell>
          <cell r="K2433" t="str">
            <v>SRV_ED</v>
          </cell>
          <cell r="L2433" t="str">
            <v>JUR_AN</v>
          </cell>
          <cell r="M2433" t="str">
            <v>Elec Distribution 360-373</v>
          </cell>
          <cell r="N2433" t="str">
            <v>True</v>
          </cell>
          <cell r="O2433" t="str">
            <v>Inactive</v>
          </cell>
          <cell r="P2433" t="str">
            <v>ORG_T51</v>
          </cell>
        </row>
        <row r="2434">
          <cell r="A2434" t="str">
            <v>BI_WD622</v>
          </cell>
          <cell r="B2434" t="str">
            <v>WD622</v>
          </cell>
          <cell r="C2434" t="str">
            <v>BI_WD622 - GIF 34F2 Service Improvement</v>
          </cell>
          <cell r="D2434" t="str">
            <v>ER_2431</v>
          </cell>
          <cell r="E2434" t="str">
            <v>2431</v>
          </cell>
          <cell r="F2434" t="str">
            <v>ER_2431 - Gifford Feeders-Service Reliability</v>
          </cell>
          <cell r="G2434" t="str">
            <v>Regular Capital - Pre Business Case</v>
          </cell>
          <cell r="H2434" t="str">
            <v>No Subfunction</v>
          </cell>
          <cell r="I2434" t="str">
            <v>No Function</v>
          </cell>
          <cell r="J2434" t="str">
            <v>No Driver</v>
          </cell>
          <cell r="K2434" t="str">
            <v>SRV_ED</v>
          </cell>
          <cell r="L2434" t="str">
            <v>JUR_WA</v>
          </cell>
          <cell r="M2434" t="str">
            <v>Elec Distribution 360-373</v>
          </cell>
          <cell r="N2434" t="str">
            <v>False</v>
          </cell>
          <cell r="O2434" t="str">
            <v>Inactive</v>
          </cell>
          <cell r="P2434" t="str">
            <v>ORG_C51</v>
          </cell>
        </row>
        <row r="2435">
          <cell r="A2435" t="str">
            <v>BI_WD628</v>
          </cell>
          <cell r="B2435" t="str">
            <v>WD628</v>
          </cell>
          <cell r="C2435" t="str">
            <v>BI_WD628 - GIF 34F1 Service Improvement</v>
          </cell>
          <cell r="D2435" t="str">
            <v>ER_2431</v>
          </cell>
          <cell r="E2435" t="str">
            <v>2431</v>
          </cell>
          <cell r="F2435" t="str">
            <v>ER_2431 - Gifford Feeders-Service Reliability</v>
          </cell>
          <cell r="G2435" t="str">
            <v>Regular Capital - Pre Business Case</v>
          </cell>
          <cell r="H2435" t="str">
            <v>No Subfunction</v>
          </cell>
          <cell r="I2435" t="str">
            <v>No Function</v>
          </cell>
          <cell r="J2435" t="str">
            <v>No Driver</v>
          </cell>
          <cell r="K2435" t="str">
            <v>SRV_ED</v>
          </cell>
          <cell r="L2435" t="str">
            <v>JUR_WA</v>
          </cell>
          <cell r="M2435" t="str">
            <v>Elec Distribution 360-373</v>
          </cell>
          <cell r="N2435" t="str">
            <v>False</v>
          </cell>
          <cell r="O2435" t="str">
            <v>Inactive</v>
          </cell>
          <cell r="P2435" t="str">
            <v>ORG_C51</v>
          </cell>
        </row>
        <row r="2436">
          <cell r="A2436" t="str">
            <v>BI_WD682</v>
          </cell>
          <cell r="B2436" t="str">
            <v>WD682</v>
          </cell>
          <cell r="C2436" t="str">
            <v>BI_WD682 - CLV 34F1 Service Improvement</v>
          </cell>
          <cell r="D2436" t="str">
            <v>ER_2430</v>
          </cell>
          <cell r="E2436" t="str">
            <v>2430</v>
          </cell>
          <cell r="F2436" t="str">
            <v>ER_2430 - Colville Area-Service Improvement</v>
          </cell>
          <cell r="G2436" t="str">
            <v>Regular Capital - Pre Business Case</v>
          </cell>
          <cell r="H2436" t="str">
            <v>No Subfunction</v>
          </cell>
          <cell r="I2436" t="str">
            <v>No Function</v>
          </cell>
          <cell r="J2436" t="str">
            <v>No Driver</v>
          </cell>
          <cell r="K2436" t="str">
            <v>SRV_ED</v>
          </cell>
          <cell r="L2436" t="str">
            <v>JUR_WA</v>
          </cell>
          <cell r="M2436" t="str">
            <v>Elec Distribution 360-373</v>
          </cell>
          <cell r="N2436" t="str">
            <v>False</v>
          </cell>
          <cell r="O2436" t="str">
            <v>Inactive</v>
          </cell>
          <cell r="P2436" t="str">
            <v>ORG_C51</v>
          </cell>
        </row>
        <row r="2437">
          <cell r="A2437" t="str">
            <v>BI_WD700</v>
          </cell>
          <cell r="B2437" t="str">
            <v>WD700</v>
          </cell>
          <cell r="C2437" t="str">
            <v>BI_WD700 - Chewelah 12F3 Service Improvement</v>
          </cell>
          <cell r="D2437" t="str">
            <v>ER_2468</v>
          </cell>
          <cell r="E2437" t="str">
            <v>2468</v>
          </cell>
          <cell r="F2437" t="str">
            <v>ER_2468 - Chewelah 12F3 Service Improvement</v>
          </cell>
          <cell r="G2437" t="str">
            <v>Regular Capital - Pre Business Case</v>
          </cell>
          <cell r="H2437" t="str">
            <v>No Subfunction</v>
          </cell>
          <cell r="I2437" t="str">
            <v>No Function</v>
          </cell>
          <cell r="J2437" t="str">
            <v>No Driver</v>
          </cell>
          <cell r="K2437" t="str">
            <v>SRV_ED</v>
          </cell>
          <cell r="L2437" t="str">
            <v>JUR_WA</v>
          </cell>
          <cell r="M2437" t="str">
            <v>Elec Distribution 360-373</v>
          </cell>
          <cell r="N2437" t="str">
            <v>True</v>
          </cell>
          <cell r="O2437" t="str">
            <v>Inactive</v>
          </cell>
          <cell r="P2437" t="str">
            <v>ORG_C51</v>
          </cell>
        </row>
        <row r="2438">
          <cell r="A2438" t="str">
            <v>BI_WD701</v>
          </cell>
          <cell r="B2438" t="str">
            <v>WD701</v>
          </cell>
          <cell r="C2438" t="str">
            <v>BI_WD701 - CHW12F2 Boring Conduit 49N Ski Expansion</v>
          </cell>
          <cell r="D2438" t="str">
            <v>ER_2514</v>
          </cell>
          <cell r="E2438" t="str">
            <v>2514</v>
          </cell>
          <cell r="F2438" t="str">
            <v>ER_2514 - Distribution - Spokane North &amp; West</v>
          </cell>
          <cell r="G2438" t="str">
            <v>Distribution System Enhancements</v>
          </cell>
          <cell r="H2438" t="str">
            <v>T&amp;D Engineering</v>
          </cell>
          <cell r="I2438" t="str">
            <v>T&amp;D</v>
          </cell>
          <cell r="J2438" t="str">
            <v>Performance &amp; Capacity</v>
          </cell>
          <cell r="K2438" t="str">
            <v>SRV_ED</v>
          </cell>
          <cell r="L2438" t="str">
            <v>JUR_WA</v>
          </cell>
          <cell r="M2438" t="str">
            <v>Elec Distribution 360-373</v>
          </cell>
          <cell r="N2438" t="str">
            <v>True</v>
          </cell>
          <cell r="O2438" t="str">
            <v>Inactive</v>
          </cell>
          <cell r="P2438" t="str">
            <v>ORG_C51</v>
          </cell>
        </row>
        <row r="2439">
          <cell r="A2439" t="str">
            <v>BI_WD800</v>
          </cell>
          <cell r="B2439" t="str">
            <v>WD800</v>
          </cell>
          <cell r="C2439" t="str">
            <v>BI_WD800 - Valley 115/13V Substation Rebuild Dist Integration</v>
          </cell>
          <cell r="D2439" t="str">
            <v>ER_2204</v>
          </cell>
          <cell r="E2439" t="str">
            <v>2204</v>
          </cell>
          <cell r="F2439" t="str">
            <v>ER_2204 - Substation Rebuilds</v>
          </cell>
          <cell r="G2439" t="str">
            <v>Substation - Station Rebuilds Program</v>
          </cell>
          <cell r="H2439" t="str">
            <v>T&amp;D Engineering</v>
          </cell>
          <cell r="I2439" t="str">
            <v>T&amp;D</v>
          </cell>
          <cell r="J2439" t="str">
            <v>Asset Condition</v>
          </cell>
          <cell r="K2439" t="str">
            <v>SRV_ED</v>
          </cell>
          <cell r="L2439" t="str">
            <v>JUR_WA</v>
          </cell>
          <cell r="M2439" t="str">
            <v>Elec Distribution 360-373</v>
          </cell>
          <cell r="N2439" t="str">
            <v>True</v>
          </cell>
          <cell r="O2439" t="str">
            <v>Active</v>
          </cell>
          <cell r="P2439" t="str">
            <v>ORG_C51</v>
          </cell>
        </row>
        <row r="2440">
          <cell r="A2440" t="str">
            <v>BI_WD801</v>
          </cell>
          <cell r="B2440" t="str">
            <v>WD801</v>
          </cell>
          <cell r="C2440" t="str">
            <v>BI_WD801 - Orin 12F3:  Recond 4 miles</v>
          </cell>
          <cell r="D2440" t="str">
            <v>ER_2514</v>
          </cell>
          <cell r="E2440" t="str">
            <v>2514</v>
          </cell>
          <cell r="F2440" t="str">
            <v>ER_2514 - Distribution - Spokane North &amp; West</v>
          </cell>
          <cell r="G2440" t="str">
            <v>Distribution System Enhancements</v>
          </cell>
          <cell r="H2440" t="str">
            <v>T&amp;D Engineering</v>
          </cell>
          <cell r="I2440" t="str">
            <v>T&amp;D</v>
          </cell>
          <cell r="J2440" t="str">
            <v>Performance &amp; Capacity</v>
          </cell>
          <cell r="K2440" t="str">
            <v>SRV_ED</v>
          </cell>
          <cell r="L2440" t="str">
            <v>JUR_WA</v>
          </cell>
          <cell r="M2440" t="str">
            <v>Elec Distribution 360-373</v>
          </cell>
          <cell r="N2440" t="str">
            <v>True</v>
          </cell>
          <cell r="O2440" t="str">
            <v>Active</v>
          </cell>
          <cell r="P2440" t="str">
            <v>ORG_C51</v>
          </cell>
        </row>
        <row r="2441">
          <cell r="A2441" t="str">
            <v>BI_WD802</v>
          </cell>
          <cell r="B2441" t="str">
            <v>WD802</v>
          </cell>
          <cell r="C2441" t="str">
            <v>BI_WD802 - Greenwood 12F2:  Area Capacity Upgrades</v>
          </cell>
          <cell r="D2441" t="str">
            <v>ER_2514</v>
          </cell>
          <cell r="E2441" t="str">
            <v>2514</v>
          </cell>
          <cell r="F2441" t="str">
            <v>ER_2514 - Distribution - Spokane North &amp; West</v>
          </cell>
          <cell r="G2441" t="str">
            <v>Distribution System Enhancements</v>
          </cell>
          <cell r="H2441" t="str">
            <v>T&amp;D Engineering</v>
          </cell>
          <cell r="I2441" t="str">
            <v>T&amp;D</v>
          </cell>
          <cell r="J2441" t="str">
            <v>Performance &amp; Capacity</v>
          </cell>
          <cell r="K2441" t="str">
            <v>SRV_ED</v>
          </cell>
          <cell r="L2441" t="str">
            <v>JUR_WA</v>
          </cell>
          <cell r="M2441" t="str">
            <v>Elec Distribution 360-373</v>
          </cell>
          <cell r="N2441" t="str">
            <v>True</v>
          </cell>
          <cell r="O2441" t="str">
            <v>Active</v>
          </cell>
          <cell r="P2441" t="str">
            <v>ORG_C51</v>
          </cell>
        </row>
        <row r="2442">
          <cell r="A2442" t="str">
            <v>BI_WD803</v>
          </cell>
          <cell r="B2442" t="str">
            <v>WD803</v>
          </cell>
          <cell r="C2442" t="str">
            <v>BI_WD803 - Spirit Distribution work for transformer repl</v>
          </cell>
          <cell r="D2442" t="str">
            <v>ER_2204</v>
          </cell>
          <cell r="E2442" t="str">
            <v>2204</v>
          </cell>
          <cell r="F2442" t="str">
            <v>ER_2204 - Substation Rebuilds</v>
          </cell>
          <cell r="G2442" t="str">
            <v>Substation - Station Rebuilds Program</v>
          </cell>
          <cell r="H2442" t="str">
            <v>T&amp;D Engineering</v>
          </cell>
          <cell r="I2442" t="str">
            <v>T&amp;D</v>
          </cell>
          <cell r="J2442" t="str">
            <v>Asset Condition</v>
          </cell>
          <cell r="K2442" t="str">
            <v>SRV_ED</v>
          </cell>
          <cell r="L2442" t="str">
            <v>JUR_WA</v>
          </cell>
          <cell r="M2442" t="str">
            <v>Elec Distribution 360-373</v>
          </cell>
          <cell r="N2442" t="str">
            <v>True</v>
          </cell>
          <cell r="O2442" t="str">
            <v>Active</v>
          </cell>
          <cell r="P2442" t="str">
            <v>ORG_C51</v>
          </cell>
        </row>
        <row r="2443">
          <cell r="A2443" t="str">
            <v>BI_WD804</v>
          </cell>
          <cell r="B2443" t="str">
            <v>WD804</v>
          </cell>
          <cell r="C2443" t="str">
            <v>BI_WD804 - Orin-Arden Tie underbuild reconductor</v>
          </cell>
          <cell r="D2443" t="str">
            <v>ER_2514</v>
          </cell>
          <cell r="E2443" t="str">
            <v>2514</v>
          </cell>
          <cell r="F2443" t="str">
            <v>ER_2514 - Distribution - Spokane North &amp; West</v>
          </cell>
          <cell r="G2443" t="str">
            <v>Distribution System Enhancements</v>
          </cell>
          <cell r="H2443" t="str">
            <v>T&amp;D Engineering</v>
          </cell>
          <cell r="I2443" t="str">
            <v>T&amp;D</v>
          </cell>
          <cell r="J2443" t="str">
            <v>Performance &amp; Capacity</v>
          </cell>
          <cell r="K2443" t="str">
            <v>SRV_ED</v>
          </cell>
          <cell r="L2443" t="str">
            <v>JUR_WA</v>
          </cell>
          <cell r="M2443" t="str">
            <v>Elec Distribution 360-373</v>
          </cell>
          <cell r="N2443" t="str">
            <v>True</v>
          </cell>
          <cell r="O2443" t="str">
            <v>Active</v>
          </cell>
          <cell r="P2443" t="str">
            <v>ORG_C51</v>
          </cell>
        </row>
        <row r="2444">
          <cell r="A2444" t="str">
            <v>BI_WD805</v>
          </cell>
          <cell r="B2444" t="str">
            <v>WD805</v>
          </cell>
          <cell r="C2444" t="str">
            <v>BI_WD805 - Lind-Warden 115kV Rebuild: Distribution Underbuild</v>
          </cell>
          <cell r="D2444" t="str">
            <v>ER_2604</v>
          </cell>
          <cell r="E2444" t="str">
            <v>2604</v>
          </cell>
          <cell r="F2444" t="str">
            <v>ER_2604 - Lind-Warden 115kV Transmission Line Rebuild</v>
          </cell>
          <cell r="G2444" t="str">
            <v>Rattlesnake Flat Wind Farm Project 115kV Integration Project</v>
          </cell>
          <cell r="H2444" t="str">
            <v>T&amp;D Engineering</v>
          </cell>
          <cell r="I2444" t="str">
            <v>T&amp;D</v>
          </cell>
          <cell r="J2444" t="str">
            <v>Customer Requested</v>
          </cell>
          <cell r="K2444" t="str">
            <v>SRV_ED</v>
          </cell>
          <cell r="L2444" t="str">
            <v>JUR_WA</v>
          </cell>
          <cell r="M2444" t="str">
            <v>Elec Transmission 350-359</v>
          </cell>
          <cell r="N2444" t="str">
            <v>True</v>
          </cell>
          <cell r="O2444" t="str">
            <v>Active</v>
          </cell>
          <cell r="P2444" t="str">
            <v>ORG_L08</v>
          </cell>
        </row>
        <row r="2445">
          <cell r="A2445" t="str">
            <v>BI_WD806</v>
          </cell>
          <cell r="B2445" t="str">
            <v>WD806</v>
          </cell>
          <cell r="C2445" t="str">
            <v>BI_WD806 - KET12F2 Reconductor River Crossing</v>
          </cell>
          <cell r="D2445" t="str">
            <v>ER_2514</v>
          </cell>
          <cell r="E2445" t="str">
            <v>2514</v>
          </cell>
          <cell r="F2445" t="str">
            <v>ER_2514 - Distribution - Spokane North &amp; West</v>
          </cell>
          <cell r="G2445" t="str">
            <v>Distribution System Enhancements</v>
          </cell>
          <cell r="H2445" t="str">
            <v>T&amp;D Engineering</v>
          </cell>
          <cell r="I2445" t="str">
            <v>T&amp;D</v>
          </cell>
          <cell r="J2445" t="str">
            <v>Performance &amp; Capacity</v>
          </cell>
          <cell r="K2445" t="str">
            <v>SRV_ED</v>
          </cell>
          <cell r="L2445" t="str">
            <v>JUR_WA</v>
          </cell>
          <cell r="M2445" t="str">
            <v>Elec Distribution 360-373</v>
          </cell>
          <cell r="N2445" t="str">
            <v>True</v>
          </cell>
          <cell r="O2445" t="str">
            <v>Active</v>
          </cell>
          <cell r="P2445" t="str">
            <v>ORG_C51</v>
          </cell>
        </row>
        <row r="2446">
          <cell r="A2446" t="str">
            <v>BI_WD807</v>
          </cell>
          <cell r="B2446" t="str">
            <v>WD807</v>
          </cell>
          <cell r="C2446" t="str">
            <v>BI_WD807 - KET12F2 Midline Voltage Regulators</v>
          </cell>
          <cell r="D2446" t="str">
            <v>ER_2514</v>
          </cell>
          <cell r="E2446" t="str">
            <v>2514</v>
          </cell>
          <cell r="F2446" t="str">
            <v>ER_2514 - Distribution - Spokane North &amp; West</v>
          </cell>
          <cell r="G2446" t="str">
            <v>Distribution System Enhancements</v>
          </cell>
          <cell r="H2446" t="str">
            <v>T&amp;D Engineering</v>
          </cell>
          <cell r="I2446" t="str">
            <v>T&amp;D</v>
          </cell>
          <cell r="J2446" t="str">
            <v>Performance &amp; Capacity</v>
          </cell>
          <cell r="K2446" t="str">
            <v>SRV_ED</v>
          </cell>
          <cell r="L2446" t="str">
            <v>JUR_WA</v>
          </cell>
          <cell r="M2446" t="str">
            <v>Elec Distribution 360-373</v>
          </cell>
          <cell r="N2446" t="str">
            <v>False</v>
          </cell>
          <cell r="O2446" t="str">
            <v>Active</v>
          </cell>
          <cell r="P2446" t="str">
            <v>ORG_C51</v>
          </cell>
        </row>
        <row r="2447">
          <cell r="A2447" t="str">
            <v>BI_WD808</v>
          </cell>
          <cell r="B2447" t="str">
            <v>WD808</v>
          </cell>
          <cell r="C2447" t="str">
            <v>BI_WD808 - Gifford 34F1 Viper Installation Hunters</v>
          </cell>
          <cell r="D2447" t="str">
            <v>ER_2514</v>
          </cell>
          <cell r="E2447" t="str">
            <v>2514</v>
          </cell>
          <cell r="F2447" t="str">
            <v>ER_2514 - Distribution - Spokane North &amp; West</v>
          </cell>
          <cell r="G2447" t="str">
            <v>Distribution System Enhancements</v>
          </cell>
          <cell r="H2447" t="str">
            <v>T&amp;D Engineering</v>
          </cell>
          <cell r="I2447" t="str">
            <v>T&amp;D</v>
          </cell>
          <cell r="J2447" t="str">
            <v>Performance &amp; Capacity</v>
          </cell>
          <cell r="K2447" t="str">
            <v>SRV_ED</v>
          </cell>
          <cell r="L2447" t="str">
            <v>JUR_WA</v>
          </cell>
          <cell r="M2447" t="str">
            <v>Elec Distribution 360-373</v>
          </cell>
          <cell r="N2447" t="str">
            <v>True</v>
          </cell>
          <cell r="O2447" t="str">
            <v>Active</v>
          </cell>
          <cell r="P2447" t="str">
            <v>ORG_C51</v>
          </cell>
        </row>
        <row r="2448">
          <cell r="A2448" t="str">
            <v>BI_WD900</v>
          </cell>
          <cell r="B2448" t="str">
            <v>WD900</v>
          </cell>
          <cell r="C2448" t="str">
            <v>BI_WD900 - Valley 12F1</v>
          </cell>
          <cell r="D2448" t="str">
            <v>ER_2414</v>
          </cell>
          <cell r="E2448" t="str">
            <v>2414</v>
          </cell>
          <cell r="F2448" t="str">
            <v>ER_2414 - Sys-Dist Reliability-Improve Worst Fdrs</v>
          </cell>
          <cell r="G2448" t="str">
            <v>Distribution System Enhancements</v>
          </cell>
          <cell r="H2448" t="str">
            <v>T&amp;D Engineering</v>
          </cell>
          <cell r="I2448" t="str">
            <v>T&amp;D</v>
          </cell>
          <cell r="J2448" t="str">
            <v>Performance &amp; Capacity</v>
          </cell>
          <cell r="K2448" t="str">
            <v>SRV_ED</v>
          </cell>
          <cell r="L2448" t="str">
            <v>JUR_AN</v>
          </cell>
          <cell r="M2448" t="str">
            <v>Elec Distribution 360-373</v>
          </cell>
          <cell r="N2448" t="str">
            <v>True</v>
          </cell>
          <cell r="O2448" t="str">
            <v>Inactive</v>
          </cell>
          <cell r="P2448" t="str">
            <v>ORG_G50</v>
          </cell>
        </row>
        <row r="2449">
          <cell r="A2449" t="str">
            <v>BI_WD901</v>
          </cell>
          <cell r="B2449" t="str">
            <v>WD901</v>
          </cell>
          <cell r="C2449" t="str">
            <v>BI_WD901 - Chewelah 12F3 Split Fdr- Distribution</v>
          </cell>
          <cell r="D2449" t="str">
            <v>ER_2414</v>
          </cell>
          <cell r="E2449" t="str">
            <v>2414</v>
          </cell>
          <cell r="F2449" t="str">
            <v>ER_2414 - Sys-Dist Reliability-Improve Worst Fdrs</v>
          </cell>
          <cell r="G2449" t="str">
            <v>Distribution System Enhancements</v>
          </cell>
          <cell r="H2449" t="str">
            <v>T&amp;D Engineering</v>
          </cell>
          <cell r="I2449" t="str">
            <v>T&amp;D</v>
          </cell>
          <cell r="J2449" t="str">
            <v>Performance &amp; Capacity</v>
          </cell>
          <cell r="K2449" t="str">
            <v>SRV_ED</v>
          </cell>
          <cell r="L2449" t="str">
            <v>JUR_AN</v>
          </cell>
          <cell r="M2449" t="str">
            <v>Elec Distribution 360-373</v>
          </cell>
          <cell r="N2449" t="str">
            <v>True</v>
          </cell>
          <cell r="O2449" t="str">
            <v>Inactive</v>
          </cell>
          <cell r="P2449" t="str">
            <v>ORG_G50</v>
          </cell>
        </row>
        <row r="2450">
          <cell r="A2450" t="str">
            <v>BI_WD902</v>
          </cell>
          <cell r="B2450" t="str">
            <v>WD902</v>
          </cell>
          <cell r="C2450" t="str">
            <v>BI_WD902 - CLV 34F1 Onion Creek Reconductor</v>
          </cell>
          <cell r="D2450" t="str">
            <v>ER_2514</v>
          </cell>
          <cell r="E2450" t="str">
            <v>2514</v>
          </cell>
          <cell r="F2450" t="str">
            <v>ER_2514 - Distribution - Spokane North &amp; West</v>
          </cell>
          <cell r="G2450" t="str">
            <v>Distribution System Enhancements</v>
          </cell>
          <cell r="H2450" t="str">
            <v>T&amp;D Engineering</v>
          </cell>
          <cell r="I2450" t="str">
            <v>T&amp;D</v>
          </cell>
          <cell r="J2450" t="str">
            <v>Performance &amp; Capacity</v>
          </cell>
          <cell r="K2450" t="str">
            <v>SRV_ED</v>
          </cell>
          <cell r="L2450" t="str">
            <v>JUR_WA</v>
          </cell>
          <cell r="M2450" t="str">
            <v>Elec Distribution 360-373</v>
          </cell>
          <cell r="N2450" t="str">
            <v>True</v>
          </cell>
          <cell r="O2450" t="str">
            <v>Inactive</v>
          </cell>
          <cell r="P2450" t="str">
            <v>ORG_G50</v>
          </cell>
        </row>
        <row r="2451">
          <cell r="A2451" t="str">
            <v>BI_WD903</v>
          </cell>
          <cell r="B2451" t="str">
            <v>WD903</v>
          </cell>
          <cell r="C2451" t="str">
            <v>BI_WD903 - Downtown Colville Tie Reinforcement</v>
          </cell>
          <cell r="D2451" t="str">
            <v>ER_2514</v>
          </cell>
          <cell r="E2451" t="str">
            <v>2514</v>
          </cell>
          <cell r="F2451" t="str">
            <v>ER_2514 - Distribution - Spokane North &amp; West</v>
          </cell>
          <cell r="G2451" t="str">
            <v>Distribution System Enhancements</v>
          </cell>
          <cell r="H2451" t="str">
            <v>T&amp;D Engineering</v>
          </cell>
          <cell r="I2451" t="str">
            <v>T&amp;D</v>
          </cell>
          <cell r="J2451" t="str">
            <v>Performance &amp; Capacity</v>
          </cell>
          <cell r="K2451" t="str">
            <v>SRV_ED</v>
          </cell>
          <cell r="L2451" t="str">
            <v>JUR_WA</v>
          </cell>
          <cell r="M2451" t="str">
            <v>Elec Distribution 360-373</v>
          </cell>
          <cell r="N2451" t="str">
            <v>True</v>
          </cell>
          <cell r="O2451" t="str">
            <v>Inactive</v>
          </cell>
          <cell r="P2451" t="str">
            <v>ORG_G50</v>
          </cell>
        </row>
        <row r="2452">
          <cell r="A2452" t="str">
            <v>BI_WD904</v>
          </cell>
          <cell r="B2452" t="str">
            <v>WD904</v>
          </cell>
          <cell r="C2452" t="str">
            <v>BI_WD904 - KET 12F2 Upgrade Columbia Center</v>
          </cell>
          <cell r="D2452" t="str">
            <v>ER_2487</v>
          </cell>
          <cell r="E2452" t="str">
            <v>2487</v>
          </cell>
          <cell r="F2452" t="str">
            <v>ER_2487 - KET 12F2 Upgrade Columbia Center</v>
          </cell>
          <cell r="G2452" t="str">
            <v>Regular Capital - Pre Business Case</v>
          </cell>
          <cell r="H2452" t="str">
            <v>No Subfunction</v>
          </cell>
          <cell r="I2452" t="str">
            <v>No Function</v>
          </cell>
          <cell r="J2452" t="str">
            <v>No Driver</v>
          </cell>
          <cell r="K2452" t="str">
            <v>SRV_ED</v>
          </cell>
          <cell r="L2452" t="str">
            <v>JUR_WA</v>
          </cell>
          <cell r="M2452" t="str">
            <v>Elec Distribution 360-373</v>
          </cell>
          <cell r="N2452" t="str">
            <v>True</v>
          </cell>
          <cell r="O2452" t="str">
            <v>Inactive</v>
          </cell>
          <cell r="P2452" t="str">
            <v>ORG_G50</v>
          </cell>
        </row>
        <row r="2453">
          <cell r="A2453" t="str">
            <v>BI_WD905</v>
          </cell>
          <cell r="B2453" t="str">
            <v>WD905</v>
          </cell>
          <cell r="C2453" t="str">
            <v>BI_WD905 - SPI 12F1 River Crossing Rebuild</v>
          </cell>
          <cell r="D2453" t="str">
            <v>ER_2490</v>
          </cell>
          <cell r="E2453" t="str">
            <v>2490</v>
          </cell>
          <cell r="F2453" t="str">
            <v>ER_2490 - SPI 12F1 River Crossing Rebuild</v>
          </cell>
          <cell r="G2453" t="str">
            <v>Regular Capital - Pre Business Case</v>
          </cell>
          <cell r="H2453" t="str">
            <v>No Subfunction</v>
          </cell>
          <cell r="I2453" t="str">
            <v>No Function</v>
          </cell>
          <cell r="J2453" t="str">
            <v>No Driver</v>
          </cell>
          <cell r="K2453" t="str">
            <v>SRV_ED</v>
          </cell>
          <cell r="L2453" t="str">
            <v>JUR_WA</v>
          </cell>
          <cell r="M2453" t="str">
            <v>Elec Distribution 360-373</v>
          </cell>
          <cell r="N2453" t="str">
            <v>True</v>
          </cell>
          <cell r="O2453" t="str">
            <v>Inactive</v>
          </cell>
          <cell r="P2453" t="str">
            <v>ORG_G50</v>
          </cell>
        </row>
        <row r="2454">
          <cell r="A2454" t="str">
            <v>BI_WD906</v>
          </cell>
          <cell r="B2454" t="str">
            <v>WD906</v>
          </cell>
          <cell r="C2454" t="str">
            <v>BI_WD906 - Colville Tribe Distribution</v>
          </cell>
          <cell r="D2454" t="str">
            <v>ER_2301</v>
          </cell>
          <cell r="E2454" t="str">
            <v>2301</v>
          </cell>
          <cell r="F2454" t="str">
            <v>ER_2301 - Tribal Permits and Settlements</v>
          </cell>
          <cell r="G2454" t="str">
            <v>Tribal Permits &amp; Settlements</v>
          </cell>
          <cell r="H2454" t="str">
            <v>Other Subfunction</v>
          </cell>
          <cell r="I2454" t="str">
            <v>Other Function</v>
          </cell>
          <cell r="J2454" t="str">
            <v>Mandatory &amp; Compliance</v>
          </cell>
          <cell r="K2454" t="str">
            <v>SRV_ED</v>
          </cell>
          <cell r="L2454" t="str">
            <v>JUR_WA</v>
          </cell>
          <cell r="M2454" t="str">
            <v>Elec Transmission 350-359</v>
          </cell>
          <cell r="N2454" t="str">
            <v>False</v>
          </cell>
          <cell r="O2454" t="str">
            <v>Active</v>
          </cell>
          <cell r="P2454" t="str">
            <v>ORG_A01</v>
          </cell>
        </row>
        <row r="2455">
          <cell r="A2455" t="str">
            <v>BI_WD907</v>
          </cell>
          <cell r="B2455" t="str">
            <v>WD907</v>
          </cell>
          <cell r="C2455" t="str">
            <v>BI_WD907 - SPI 12F2 OH to UND conversion (1m)</v>
          </cell>
          <cell r="D2455" t="str">
            <v>ER_2514</v>
          </cell>
          <cell r="E2455" t="str">
            <v>2514</v>
          </cell>
          <cell r="F2455" t="str">
            <v>ER_2514 - Distribution - Spokane North &amp; West</v>
          </cell>
          <cell r="G2455" t="str">
            <v>Distribution System Enhancements</v>
          </cell>
          <cell r="H2455" t="str">
            <v>T&amp;D Engineering</v>
          </cell>
          <cell r="I2455" t="str">
            <v>T&amp;D</v>
          </cell>
          <cell r="J2455" t="str">
            <v>Performance &amp; Capacity</v>
          </cell>
          <cell r="K2455" t="str">
            <v>SRV_ED</v>
          </cell>
          <cell r="L2455" t="str">
            <v>JUR_WA</v>
          </cell>
          <cell r="M2455" t="str">
            <v>Elec Distribution 360-373</v>
          </cell>
          <cell r="N2455" t="str">
            <v>True</v>
          </cell>
          <cell r="O2455" t="str">
            <v>Active</v>
          </cell>
          <cell r="P2455" t="str">
            <v>ORG_C51</v>
          </cell>
        </row>
        <row r="2456">
          <cell r="A2456" t="str">
            <v>BI_WD990</v>
          </cell>
          <cell r="B2456" t="str">
            <v>WD990</v>
          </cell>
          <cell r="C2456" t="str">
            <v>BI_WD990 - Colville Area - Dx Performance and Capacity</v>
          </cell>
          <cell r="D2456" t="str">
            <v>ER_2623</v>
          </cell>
          <cell r="E2456" t="str">
            <v>2623</v>
          </cell>
          <cell r="F2456" t="str">
            <v>ER_2623 - Distribution - Big Bend, North &amp; West</v>
          </cell>
          <cell r="G2456" t="str">
            <v>Distribution System Enhancements</v>
          </cell>
          <cell r="H2456" t="str">
            <v>T&amp;D Engineering</v>
          </cell>
          <cell r="I2456" t="str">
            <v>T&amp;D</v>
          </cell>
          <cell r="J2456" t="str">
            <v>Performance &amp; Capacity</v>
          </cell>
          <cell r="K2456" t="str">
            <v>SRV_ED</v>
          </cell>
          <cell r="L2456" t="str">
            <v>JUR_WA</v>
          </cell>
          <cell r="M2456" t="str">
            <v>Elec Distribution 360-373</v>
          </cell>
          <cell r="N2456" t="str">
            <v>False</v>
          </cell>
          <cell r="O2456" t="str">
            <v>Active</v>
          </cell>
          <cell r="P2456" t="str">
            <v>ORG_C51</v>
          </cell>
        </row>
        <row r="2457">
          <cell r="A2457" t="str">
            <v>BI_WG900</v>
          </cell>
          <cell r="B2457" t="str">
            <v>WG900</v>
          </cell>
          <cell r="C2457" t="str">
            <v>BI_WG900 - Reardan Wind Generation Project</v>
          </cell>
          <cell r="D2457" t="str">
            <v>ER_4144</v>
          </cell>
          <cell r="E2457" t="str">
            <v>4144</v>
          </cell>
          <cell r="F2457" t="str">
            <v>ER_4144 - Wind Generation Projects</v>
          </cell>
          <cell r="G2457" t="str">
            <v>Regular Capital - Pre Business Case</v>
          </cell>
          <cell r="H2457" t="str">
            <v>No Subfunction</v>
          </cell>
          <cell r="I2457" t="str">
            <v>No Function</v>
          </cell>
          <cell r="J2457" t="str">
            <v>No Driver</v>
          </cell>
          <cell r="K2457" t="str">
            <v>SRV_ED</v>
          </cell>
          <cell r="L2457" t="str">
            <v>JUR_AN</v>
          </cell>
          <cell r="M2457" t="str">
            <v>Wind Turbines</v>
          </cell>
          <cell r="N2457" t="str">
            <v>True</v>
          </cell>
          <cell r="O2457" t="str">
            <v>Inactive</v>
          </cell>
          <cell r="P2457" t="str">
            <v>ORG_W07</v>
          </cell>
        </row>
        <row r="2458">
          <cell r="A2458" t="str">
            <v>BI_WS100</v>
          </cell>
          <cell r="B2458" t="str">
            <v>WS100</v>
          </cell>
          <cell r="C2458" t="str">
            <v>BI_WS100 - Orin - Upgrade Wood Sub</v>
          </cell>
          <cell r="D2458" t="str">
            <v>ER_2204</v>
          </cell>
          <cell r="E2458" t="str">
            <v>2204</v>
          </cell>
          <cell r="F2458" t="str">
            <v>ER_2204 - Substation Rebuilds</v>
          </cell>
          <cell r="G2458" t="str">
            <v>Substation - Station Rebuilds Program</v>
          </cell>
          <cell r="H2458" t="str">
            <v>T&amp;D Engineering</v>
          </cell>
          <cell r="I2458" t="str">
            <v>T&amp;D</v>
          </cell>
          <cell r="J2458" t="str">
            <v>Asset Condition</v>
          </cell>
          <cell r="K2458" t="str">
            <v>SRV_ED</v>
          </cell>
          <cell r="L2458" t="str">
            <v>JUR_AN</v>
          </cell>
          <cell r="M2458" t="str">
            <v>Elec Distribution 360-373</v>
          </cell>
          <cell r="N2458" t="str">
            <v>True</v>
          </cell>
          <cell r="O2458" t="str">
            <v>Inactive</v>
          </cell>
          <cell r="P2458" t="str">
            <v>ORG_M08</v>
          </cell>
        </row>
        <row r="2459">
          <cell r="A2459" t="str">
            <v>BI_WS201</v>
          </cell>
          <cell r="B2459" t="str">
            <v>WS201</v>
          </cell>
          <cell r="C2459" t="str">
            <v>BI_WS201 - Gifford 115 kV - Rebuild Substation</v>
          </cell>
          <cell r="D2459" t="str">
            <v>ER_2204</v>
          </cell>
          <cell r="E2459" t="str">
            <v>2204</v>
          </cell>
          <cell r="F2459" t="str">
            <v>ER_2204 - Substation Rebuilds</v>
          </cell>
          <cell r="G2459" t="str">
            <v>Substation - Station Rebuilds Program</v>
          </cell>
          <cell r="H2459" t="str">
            <v>T&amp;D Engineering</v>
          </cell>
          <cell r="I2459" t="str">
            <v>T&amp;D</v>
          </cell>
          <cell r="J2459" t="str">
            <v>Asset Condition</v>
          </cell>
          <cell r="K2459" t="str">
            <v>SRV_ED</v>
          </cell>
          <cell r="L2459" t="str">
            <v>JUR_WA</v>
          </cell>
          <cell r="M2459" t="str">
            <v>Elec Distribution 360-373</v>
          </cell>
          <cell r="N2459" t="str">
            <v>True</v>
          </cell>
          <cell r="O2459" t="str">
            <v>Active</v>
          </cell>
          <cell r="P2459" t="str">
            <v>ORG_M08</v>
          </cell>
        </row>
        <row r="2460">
          <cell r="A2460" t="str">
            <v>BI_WS401</v>
          </cell>
          <cell r="B2460" t="str">
            <v>WS401</v>
          </cell>
          <cell r="C2460" t="str">
            <v>BI_WS401 - Met Chip 115 - R&amp;S</v>
          </cell>
          <cell r="D2460" t="str">
            <v>ER_2244</v>
          </cell>
          <cell r="E2460" t="str">
            <v>2244</v>
          </cell>
          <cell r="F2460" t="str">
            <v>ER_2244 - Met Chip</v>
          </cell>
          <cell r="G2460" t="str">
            <v>Regular Capital - Pre Business Case</v>
          </cell>
          <cell r="H2460" t="str">
            <v>No Subfunction</v>
          </cell>
          <cell r="I2460" t="str">
            <v>No Function</v>
          </cell>
          <cell r="J2460" t="str">
            <v>No Driver</v>
          </cell>
          <cell r="K2460" t="str">
            <v>SRV_ED</v>
          </cell>
          <cell r="L2460" t="str">
            <v>JUR_WA</v>
          </cell>
          <cell r="M2460" t="str">
            <v>Elec Distribution 360-373</v>
          </cell>
          <cell r="N2460" t="str">
            <v>True</v>
          </cell>
          <cell r="O2460" t="str">
            <v>Inactive</v>
          </cell>
          <cell r="P2460" t="str">
            <v>ORG_F08</v>
          </cell>
        </row>
        <row r="2461">
          <cell r="A2461" t="str">
            <v>BI_WS402</v>
          </cell>
          <cell r="B2461" t="str">
            <v>WS402</v>
          </cell>
          <cell r="C2461" t="str">
            <v>BI_WS402 - Valley 115 kV Substation - Rebuild</v>
          </cell>
          <cell r="D2461" t="str">
            <v>ER_2204</v>
          </cell>
          <cell r="E2461" t="str">
            <v>2204</v>
          </cell>
          <cell r="F2461" t="str">
            <v>ER_2204 - Substation Rebuilds</v>
          </cell>
          <cell r="G2461" t="str">
            <v>Substation - Station Rebuilds Program</v>
          </cell>
          <cell r="H2461" t="str">
            <v>T&amp;D Engineering</v>
          </cell>
          <cell r="I2461" t="str">
            <v>T&amp;D</v>
          </cell>
          <cell r="J2461" t="str">
            <v>Asset Condition</v>
          </cell>
          <cell r="K2461" t="str">
            <v>SRV_ED</v>
          </cell>
          <cell r="L2461" t="str">
            <v>JUR_WA</v>
          </cell>
          <cell r="M2461" t="str">
            <v>Elec Distribution 360-373</v>
          </cell>
          <cell r="N2461" t="str">
            <v>True</v>
          </cell>
          <cell r="O2461" t="str">
            <v>Active</v>
          </cell>
          <cell r="P2461" t="str">
            <v>ORG_M08</v>
          </cell>
        </row>
        <row r="2462">
          <cell r="A2462" t="str">
            <v>BI_WS500</v>
          </cell>
          <cell r="B2462" t="str">
            <v>WS500</v>
          </cell>
          <cell r="C2462" t="str">
            <v>BI_WS500 - Chewela 115 Sub - Inc Regulator Capacity</v>
          </cell>
          <cell r="D2462" t="str">
            <v>ER_2339</v>
          </cell>
          <cell r="E2462" t="str">
            <v>2339</v>
          </cell>
          <cell r="F2462" t="str">
            <v>ER_2339 - Chewela 115 Sub-Incr Regulator Capacity</v>
          </cell>
          <cell r="G2462" t="str">
            <v>Regular Capital - Pre Business Case</v>
          </cell>
          <cell r="H2462" t="str">
            <v>No Subfunction</v>
          </cell>
          <cell r="I2462" t="str">
            <v>No Function</v>
          </cell>
          <cell r="J2462" t="str">
            <v>No Driver</v>
          </cell>
          <cell r="K2462" t="str">
            <v>SRV_ED</v>
          </cell>
          <cell r="L2462" t="str">
            <v>JUR_WA</v>
          </cell>
          <cell r="M2462" t="str">
            <v>Elec Distribution 360-373</v>
          </cell>
          <cell r="N2462" t="str">
            <v>True</v>
          </cell>
          <cell r="O2462" t="str">
            <v>Inactive</v>
          </cell>
          <cell r="P2462" t="str">
            <v>ORG_F08</v>
          </cell>
        </row>
        <row r="2463">
          <cell r="A2463" t="str">
            <v>BI_WS607</v>
          </cell>
          <cell r="B2463" t="str">
            <v>WS607</v>
          </cell>
          <cell r="C2463" t="str">
            <v>BI_WS607 - Greenwd 115Sub-Repl Meyers Falls Step Up</v>
          </cell>
          <cell r="D2463" t="str">
            <v>ER_2396</v>
          </cell>
          <cell r="E2463" t="str">
            <v>2396</v>
          </cell>
          <cell r="F2463" t="str">
            <v>ER_2396 - Greenwd 115Sub-Repl Meyers Falls Step Up</v>
          </cell>
          <cell r="G2463" t="str">
            <v>Regular Capital - Pre Business Case</v>
          </cell>
          <cell r="H2463" t="str">
            <v>No Subfunction</v>
          </cell>
          <cell r="I2463" t="str">
            <v>No Function</v>
          </cell>
          <cell r="J2463" t="str">
            <v>No Driver</v>
          </cell>
          <cell r="K2463" t="str">
            <v>SRV_ED</v>
          </cell>
          <cell r="L2463" t="str">
            <v>JUR_WA</v>
          </cell>
          <cell r="M2463" t="str">
            <v>Elec Distribution 360-373</v>
          </cell>
          <cell r="N2463" t="str">
            <v>True</v>
          </cell>
          <cell r="O2463" t="str">
            <v>Inactive</v>
          </cell>
          <cell r="P2463" t="str">
            <v>ORG_F08</v>
          </cell>
        </row>
        <row r="2464">
          <cell r="A2464" t="str">
            <v>BI_WS644</v>
          </cell>
          <cell r="B2464" t="str">
            <v>WS644</v>
          </cell>
          <cell r="C2464" t="str">
            <v>BI_WS644 - Chewelah Sub-Incr Fdr 12F3 Reg Capacity</v>
          </cell>
          <cell r="D2464" t="str">
            <v>ER_2339</v>
          </cell>
          <cell r="E2464" t="str">
            <v>2339</v>
          </cell>
          <cell r="F2464" t="str">
            <v>ER_2339 - Chewela 115 Sub-Incr Regulator Capacity</v>
          </cell>
          <cell r="G2464" t="str">
            <v>Regular Capital - Pre Business Case</v>
          </cell>
          <cell r="H2464" t="str">
            <v>No Subfunction</v>
          </cell>
          <cell r="I2464" t="str">
            <v>No Function</v>
          </cell>
          <cell r="J2464" t="str">
            <v>No Driver</v>
          </cell>
          <cell r="K2464" t="str">
            <v>SRV_ED</v>
          </cell>
          <cell r="L2464" t="str">
            <v>JUR_WA</v>
          </cell>
          <cell r="M2464" t="str">
            <v>Elec Distribution 360-373</v>
          </cell>
          <cell r="N2464" t="str">
            <v>True</v>
          </cell>
          <cell r="O2464" t="str">
            <v>Inactive</v>
          </cell>
          <cell r="P2464" t="str">
            <v>ORG_M08</v>
          </cell>
        </row>
        <row r="2465">
          <cell r="A2465" t="str">
            <v>BI_WS700</v>
          </cell>
          <cell r="B2465" t="str">
            <v>WS700</v>
          </cell>
          <cell r="C2465" t="str">
            <v>BI_WS700 - Colville Substation 115/13V Transformer Repl</v>
          </cell>
          <cell r="D2465" t="str">
            <v>ER_2204</v>
          </cell>
          <cell r="E2465" t="str">
            <v>2204</v>
          </cell>
          <cell r="F2465" t="str">
            <v>ER_2204 - Substation Rebuilds</v>
          </cell>
          <cell r="G2465" t="str">
            <v>Substation - Station Rebuilds Program</v>
          </cell>
          <cell r="H2465" t="str">
            <v>T&amp;D Engineering</v>
          </cell>
          <cell r="I2465" t="str">
            <v>T&amp;D</v>
          </cell>
          <cell r="J2465" t="str">
            <v>Asset Condition</v>
          </cell>
          <cell r="K2465" t="str">
            <v>SRV_ED</v>
          </cell>
          <cell r="L2465" t="str">
            <v>JUR_AN</v>
          </cell>
          <cell r="M2465" t="str">
            <v>Elec Distribution 360-373</v>
          </cell>
          <cell r="N2465" t="str">
            <v>True</v>
          </cell>
          <cell r="O2465" t="str">
            <v>Active</v>
          </cell>
          <cell r="P2465" t="str">
            <v>ORG_M08</v>
          </cell>
        </row>
        <row r="2466">
          <cell r="A2466" t="str">
            <v>BI_WS782</v>
          </cell>
          <cell r="B2466" t="str">
            <v>WS782</v>
          </cell>
          <cell r="C2466" t="str">
            <v>BI_WS782 - Kettle Falls - Reactive Reserve SCADA</v>
          </cell>
          <cell r="D2466" t="str">
            <v>ER_2448</v>
          </cell>
          <cell r="E2466" t="str">
            <v>2448</v>
          </cell>
          <cell r="F2466" t="str">
            <v>ER_2448 - Kettle Falls - Reactive Reserve SCADA</v>
          </cell>
          <cell r="G2466" t="str">
            <v>Regular Capital - Pre Business Case</v>
          </cell>
          <cell r="H2466" t="str">
            <v>No Subfunction</v>
          </cell>
          <cell r="I2466" t="str">
            <v>No Function</v>
          </cell>
          <cell r="J2466" t="str">
            <v>No Driver</v>
          </cell>
          <cell r="K2466" t="str">
            <v>SRV_ED</v>
          </cell>
          <cell r="L2466" t="str">
            <v>JUR_WA</v>
          </cell>
          <cell r="M2466" t="str">
            <v>Elec Transmission 350-359</v>
          </cell>
          <cell r="N2466" t="str">
            <v>True</v>
          </cell>
          <cell r="O2466" t="str">
            <v>Inactive</v>
          </cell>
          <cell r="P2466" t="str">
            <v>ORG_M08</v>
          </cell>
        </row>
        <row r="2467">
          <cell r="A2467" t="str">
            <v>BI_WS900</v>
          </cell>
          <cell r="B2467" t="str">
            <v>WS900</v>
          </cell>
          <cell r="C2467" t="str">
            <v>BI_WS900 - Chewelah Sub - Split Feeder 12F3</v>
          </cell>
          <cell r="D2467" t="str">
            <v>ER_2414</v>
          </cell>
          <cell r="E2467" t="str">
            <v>2414</v>
          </cell>
          <cell r="F2467" t="str">
            <v>ER_2414 - Sys-Dist Reliability-Improve Worst Fdrs</v>
          </cell>
          <cell r="G2467" t="str">
            <v>Distribution System Enhancements</v>
          </cell>
          <cell r="H2467" t="str">
            <v>T&amp;D Engineering</v>
          </cell>
          <cell r="I2467" t="str">
            <v>T&amp;D</v>
          </cell>
          <cell r="J2467" t="str">
            <v>Performance &amp; Capacity</v>
          </cell>
          <cell r="K2467" t="str">
            <v>SRV_ED</v>
          </cell>
          <cell r="L2467" t="str">
            <v>JUR_AN</v>
          </cell>
          <cell r="M2467" t="str">
            <v>Elec Distribution 360-373</v>
          </cell>
          <cell r="N2467" t="str">
            <v>True</v>
          </cell>
          <cell r="O2467" t="str">
            <v>Inactive</v>
          </cell>
          <cell r="P2467" t="str">
            <v>ORG_M08</v>
          </cell>
        </row>
        <row r="2468">
          <cell r="A2468" t="str">
            <v>BI_WT110</v>
          </cell>
          <cell r="B2468" t="str">
            <v>WT110</v>
          </cell>
          <cell r="C2468" t="str">
            <v>BI_WT110 - 49N Substation - 115 kV Tap</v>
          </cell>
          <cell r="D2468" t="str">
            <v>ER_2274</v>
          </cell>
          <cell r="E2468" t="str">
            <v>2274</v>
          </cell>
          <cell r="F2468" t="str">
            <v>ER_2274 - New Substations</v>
          </cell>
          <cell r="G2468" t="str">
            <v>Substation - New Distribution Station Capacity Program</v>
          </cell>
          <cell r="H2468" t="str">
            <v>T&amp;D Engineering</v>
          </cell>
          <cell r="I2468" t="str">
            <v>T&amp;D</v>
          </cell>
          <cell r="J2468" t="str">
            <v>Performance &amp; Capacity</v>
          </cell>
          <cell r="K2468" t="str">
            <v>SRV_ED</v>
          </cell>
          <cell r="L2468" t="str">
            <v>JUR_WA</v>
          </cell>
          <cell r="M2468" t="str">
            <v>Elec Transmission 350-359</v>
          </cell>
          <cell r="N2468" t="str">
            <v>True</v>
          </cell>
          <cell r="O2468" t="str">
            <v>Inactive</v>
          </cell>
          <cell r="P2468" t="str">
            <v>ORG_L08</v>
          </cell>
        </row>
        <row r="2469">
          <cell r="A2469" t="str">
            <v>BI_WT300</v>
          </cell>
          <cell r="B2469" t="str">
            <v>WT300</v>
          </cell>
          <cell r="C2469" t="str">
            <v>BI_WT300 - Moscow-Orofino 115kV Low Priority RatingMitigation</v>
          </cell>
          <cell r="D2469" t="str">
            <v>ER_2579</v>
          </cell>
          <cell r="E2469" t="str">
            <v>2579</v>
          </cell>
          <cell r="F2469" t="str">
            <v>ER_2579 - Low Priority Ratings Mitigation</v>
          </cell>
          <cell r="G2469" t="str">
            <v>Transmission NERC Low-Risk Priority Lines Mitigation</v>
          </cell>
          <cell r="H2469" t="str">
            <v>T&amp;D Engineering</v>
          </cell>
          <cell r="I2469" t="str">
            <v>T&amp;D</v>
          </cell>
          <cell r="J2469" t="str">
            <v>Mandatory &amp; Compliance</v>
          </cell>
          <cell r="K2469" t="str">
            <v>SRV_ED</v>
          </cell>
          <cell r="L2469" t="str">
            <v>JUR_AN</v>
          </cell>
          <cell r="M2469" t="str">
            <v>Elec Transmission 350-359</v>
          </cell>
          <cell r="N2469" t="str">
            <v>True</v>
          </cell>
          <cell r="O2469" t="str">
            <v>Active</v>
          </cell>
          <cell r="P2469" t="str">
            <v>ORG_L08</v>
          </cell>
        </row>
        <row r="2470">
          <cell r="A2470" t="str">
            <v>BI_WT301</v>
          </cell>
          <cell r="B2470" t="str">
            <v>WT301</v>
          </cell>
          <cell r="C2470" t="str">
            <v>BI_WT301 - Othello-Warden #1 115kV Low Priority RatingMitigat</v>
          </cell>
          <cell r="D2470" t="str">
            <v>ER_2579</v>
          </cell>
          <cell r="E2470" t="str">
            <v>2579</v>
          </cell>
          <cell r="F2470" t="str">
            <v>ER_2579 - Low Priority Ratings Mitigation</v>
          </cell>
          <cell r="G2470" t="str">
            <v>Transmission NERC Low-Risk Priority Lines Mitigation</v>
          </cell>
          <cell r="H2470" t="str">
            <v>T&amp;D Engineering</v>
          </cell>
          <cell r="I2470" t="str">
            <v>T&amp;D</v>
          </cell>
          <cell r="J2470" t="str">
            <v>Mandatory &amp; Compliance</v>
          </cell>
          <cell r="K2470" t="str">
            <v>SRV_ED</v>
          </cell>
          <cell r="L2470" t="str">
            <v>JUR_AN</v>
          </cell>
          <cell r="M2470" t="str">
            <v>Elec Transmission 350-359</v>
          </cell>
          <cell r="N2470" t="str">
            <v>True</v>
          </cell>
          <cell r="O2470" t="str">
            <v>Active</v>
          </cell>
          <cell r="P2470" t="str">
            <v>ORG_L08</v>
          </cell>
        </row>
        <row r="2471">
          <cell r="A2471" t="str">
            <v>BI_WT401</v>
          </cell>
          <cell r="B2471" t="str">
            <v>WT401</v>
          </cell>
          <cell r="C2471" t="str">
            <v>BI_WT401 - Addy-Kettle Falls 115 Kv: Remove Met Chip Tap</v>
          </cell>
          <cell r="D2471" t="str">
            <v>ER_2244</v>
          </cell>
          <cell r="E2471" t="str">
            <v>2244</v>
          </cell>
          <cell r="F2471" t="str">
            <v>ER_2244 - Met Chip</v>
          </cell>
          <cell r="G2471" t="str">
            <v>Regular Capital - Pre Business Case</v>
          </cell>
          <cell r="H2471" t="str">
            <v>No Subfunction</v>
          </cell>
          <cell r="I2471" t="str">
            <v>No Function</v>
          </cell>
          <cell r="J2471" t="str">
            <v>No Driver</v>
          </cell>
          <cell r="K2471" t="str">
            <v>SRV_ED</v>
          </cell>
          <cell r="L2471" t="str">
            <v>JUR_WA</v>
          </cell>
          <cell r="M2471" t="str">
            <v>Elec Distribution 360-373</v>
          </cell>
          <cell r="N2471" t="str">
            <v>True</v>
          </cell>
          <cell r="O2471" t="str">
            <v>Inactive</v>
          </cell>
          <cell r="P2471" t="str">
            <v>ORG_G50</v>
          </cell>
        </row>
        <row r="2472">
          <cell r="A2472" t="str">
            <v>BI_WT500</v>
          </cell>
          <cell r="B2472" t="str">
            <v>WT500</v>
          </cell>
          <cell r="C2472" t="str">
            <v>BI_WT500 - Gifford Substation - 115kV Transmission Integration</v>
          </cell>
          <cell r="D2472" t="str">
            <v>ER_2204</v>
          </cell>
          <cell r="E2472" t="str">
            <v>2204</v>
          </cell>
          <cell r="F2472" t="str">
            <v>ER_2204 - Substation Rebuilds</v>
          </cell>
          <cell r="G2472" t="str">
            <v>Substation - Station Rebuilds Program</v>
          </cell>
          <cell r="H2472" t="str">
            <v>T&amp;D Engineering</v>
          </cell>
          <cell r="I2472" t="str">
            <v>T&amp;D</v>
          </cell>
          <cell r="J2472" t="str">
            <v>Asset Condition</v>
          </cell>
          <cell r="K2472" t="str">
            <v>SRV_ED</v>
          </cell>
          <cell r="L2472" t="str">
            <v>JUR_AN</v>
          </cell>
          <cell r="M2472" t="str">
            <v>Elec Distribution 360-373</v>
          </cell>
          <cell r="N2472" t="str">
            <v>True</v>
          </cell>
          <cell r="O2472" t="str">
            <v>Inactive</v>
          </cell>
          <cell r="P2472" t="str">
            <v>ORG_L08</v>
          </cell>
        </row>
        <row r="2473">
          <cell r="A2473" t="str">
            <v>BI_WT501</v>
          </cell>
          <cell r="B2473" t="str">
            <v>WT501</v>
          </cell>
          <cell r="C2473" t="str">
            <v>BI_WT501 - Othello-Warden #2 (OSS-OTH) 115kV Trans Line Rbld</v>
          </cell>
          <cell r="D2473" t="str">
            <v>ER_2601</v>
          </cell>
          <cell r="E2473" t="str">
            <v>2601</v>
          </cell>
          <cell r="F2473" t="str">
            <v>ER_2601 - Othello-Warden #2 (OSS-OTH) 115kV Trans Line Rbld</v>
          </cell>
          <cell r="G2473" t="str">
            <v>Regular Capital - Pre Business Case</v>
          </cell>
          <cell r="H2473" t="str">
            <v>No Subfunction</v>
          </cell>
          <cell r="I2473" t="str">
            <v>No Function</v>
          </cell>
          <cell r="J2473" t="str">
            <v>No Driver</v>
          </cell>
          <cell r="K2473" t="str">
            <v>SRV_ED</v>
          </cell>
          <cell r="L2473" t="str">
            <v>JUR_AN</v>
          </cell>
          <cell r="M2473" t="str">
            <v>Elec Transmission 350-359</v>
          </cell>
          <cell r="N2473" t="str">
            <v>True</v>
          </cell>
          <cell r="O2473" t="str">
            <v>Active</v>
          </cell>
          <cell r="P2473" t="str">
            <v>ORG_L08</v>
          </cell>
        </row>
        <row r="2474">
          <cell r="A2474" t="str">
            <v>BI_WT502</v>
          </cell>
          <cell r="B2474" t="str">
            <v>WT502</v>
          </cell>
          <cell r="C2474" t="str">
            <v>BI_WT502 - Addy-Kettle Falls LPRM Project</v>
          </cell>
          <cell r="D2474" t="str">
            <v>ER_2579</v>
          </cell>
          <cell r="E2474" t="str">
            <v>2579</v>
          </cell>
          <cell r="F2474" t="str">
            <v>ER_2579 - Low Priority Ratings Mitigation</v>
          </cell>
          <cell r="G2474" t="str">
            <v>Transmission NERC Low-Risk Priority Lines Mitigation</v>
          </cell>
          <cell r="H2474" t="str">
            <v>T&amp;D Engineering</v>
          </cell>
          <cell r="I2474" t="str">
            <v>T&amp;D</v>
          </cell>
          <cell r="J2474" t="str">
            <v>Mandatory &amp; Compliance</v>
          </cell>
          <cell r="K2474" t="str">
            <v>SRV_ED</v>
          </cell>
          <cell r="L2474" t="str">
            <v>JUR_AN</v>
          </cell>
          <cell r="M2474" t="str">
            <v>Elec Transmission 350-359</v>
          </cell>
          <cell r="N2474" t="str">
            <v>True</v>
          </cell>
          <cell r="O2474" t="str">
            <v>Active</v>
          </cell>
          <cell r="P2474" t="str">
            <v>ORG_L08</v>
          </cell>
        </row>
        <row r="2475">
          <cell r="A2475" t="str">
            <v>BI_WT503</v>
          </cell>
          <cell r="B2475" t="str">
            <v>WT503</v>
          </cell>
          <cell r="C2475" t="str">
            <v>BI_WT503 - Othello-Warden #1 115kV Transmission Line Rebuild</v>
          </cell>
          <cell r="D2475" t="str">
            <v>ER_2602</v>
          </cell>
          <cell r="E2475" t="str">
            <v>2602</v>
          </cell>
          <cell r="F2475" t="str">
            <v>ER_2602 - Othello-Warden #1 115kV Transmission Line Rebuild</v>
          </cell>
          <cell r="G2475" t="str">
            <v>Regular Capital - Pre Business Case</v>
          </cell>
          <cell r="H2475" t="str">
            <v>No Subfunction</v>
          </cell>
          <cell r="I2475" t="str">
            <v>No Function</v>
          </cell>
          <cell r="J2475" t="str">
            <v>No Driver</v>
          </cell>
          <cell r="K2475" t="str">
            <v>SRV_ED</v>
          </cell>
          <cell r="L2475" t="str">
            <v>JUR_AN</v>
          </cell>
          <cell r="M2475" t="str">
            <v>Elec Transmission 350-359</v>
          </cell>
          <cell r="N2475" t="str">
            <v>True</v>
          </cell>
          <cell r="O2475" t="str">
            <v>Active</v>
          </cell>
          <cell r="P2475" t="str">
            <v>ORG_L08</v>
          </cell>
        </row>
        <row r="2476">
          <cell r="A2476" t="str">
            <v>BI_WT504</v>
          </cell>
          <cell r="B2476" t="str">
            <v>WT504</v>
          </cell>
          <cell r="C2476" t="str">
            <v>BI_WT504 - Lind-Warden 115kV Transmission Line Rebuild</v>
          </cell>
          <cell r="D2476" t="str">
            <v>ER_2604</v>
          </cell>
          <cell r="E2476" t="str">
            <v>2604</v>
          </cell>
          <cell r="F2476" t="str">
            <v>ER_2604 - Lind-Warden 115kV Transmission Line Rebuild</v>
          </cell>
          <cell r="G2476" t="str">
            <v>Rattlesnake Flat Wind Farm Project 115kV Integration Project</v>
          </cell>
          <cell r="H2476" t="str">
            <v>T&amp;D Engineering</v>
          </cell>
          <cell r="I2476" t="str">
            <v>T&amp;D</v>
          </cell>
          <cell r="J2476" t="str">
            <v>Customer Requested</v>
          </cell>
          <cell r="K2476" t="str">
            <v>SRV_ED</v>
          </cell>
          <cell r="L2476" t="str">
            <v>JUR_AN</v>
          </cell>
          <cell r="M2476" t="str">
            <v>Elec Transmission 350-359</v>
          </cell>
          <cell r="N2476" t="str">
            <v>True</v>
          </cell>
          <cell r="O2476" t="str">
            <v>Active</v>
          </cell>
          <cell r="P2476" t="str">
            <v>ORG_L08</v>
          </cell>
        </row>
        <row r="2477">
          <cell r="A2477" t="str">
            <v>BI_WT505</v>
          </cell>
          <cell r="B2477" t="str">
            <v>WT505</v>
          </cell>
          <cell r="C2477" t="str">
            <v>BI_WT505 - Addy-Gifford LPRM Project</v>
          </cell>
          <cell r="D2477" t="str">
            <v>ER_2579</v>
          </cell>
          <cell r="E2477" t="str">
            <v>2579</v>
          </cell>
          <cell r="F2477" t="str">
            <v>ER_2579 - Low Priority Ratings Mitigation</v>
          </cell>
          <cell r="G2477" t="str">
            <v>Transmission NERC Low-Risk Priority Lines Mitigation</v>
          </cell>
          <cell r="H2477" t="str">
            <v>T&amp;D Engineering</v>
          </cell>
          <cell r="I2477" t="str">
            <v>T&amp;D</v>
          </cell>
          <cell r="J2477" t="str">
            <v>Mandatory &amp; Compliance</v>
          </cell>
          <cell r="K2477" t="str">
            <v>SRV_ED</v>
          </cell>
          <cell r="L2477" t="str">
            <v>JUR_AN</v>
          </cell>
          <cell r="M2477" t="str">
            <v>Elec Transmission 350-359</v>
          </cell>
          <cell r="N2477" t="str">
            <v>True</v>
          </cell>
          <cell r="O2477" t="str">
            <v>Active</v>
          </cell>
          <cell r="P2477" t="str">
            <v>ORG_L08</v>
          </cell>
        </row>
        <row r="2478">
          <cell r="A2478" t="str">
            <v>BI_WT700</v>
          </cell>
          <cell r="B2478" t="str">
            <v>WT700</v>
          </cell>
          <cell r="C2478" t="str">
            <v>BI_WT700 - Colville Sub 115/13V Transformer Repl-Tx Integ</v>
          </cell>
          <cell r="D2478" t="str">
            <v>ER_2204</v>
          </cell>
          <cell r="E2478" t="str">
            <v>2204</v>
          </cell>
          <cell r="F2478" t="str">
            <v>ER_2204 - Substation Rebuilds</v>
          </cell>
          <cell r="G2478" t="str">
            <v>Substation - Station Rebuilds Program</v>
          </cell>
          <cell r="H2478" t="str">
            <v>T&amp;D Engineering</v>
          </cell>
          <cell r="I2478" t="str">
            <v>T&amp;D</v>
          </cell>
          <cell r="J2478" t="str">
            <v>Asset Condition</v>
          </cell>
          <cell r="K2478" t="str">
            <v>SRV_ED</v>
          </cell>
          <cell r="L2478" t="str">
            <v>JUR_AN</v>
          </cell>
          <cell r="M2478" t="str">
            <v>Elec Distribution 360-373</v>
          </cell>
          <cell r="N2478" t="str">
            <v>True</v>
          </cell>
          <cell r="O2478" t="str">
            <v>Active</v>
          </cell>
          <cell r="P2478" t="str">
            <v>ORG_L08</v>
          </cell>
        </row>
        <row r="2479">
          <cell r="A2479" t="str">
            <v>BI_WT800</v>
          </cell>
          <cell r="B2479" t="str">
            <v>WT800</v>
          </cell>
          <cell r="C2479" t="str">
            <v>BI_WT800 - Valley 115/13V Substation Rebuild Tx Integration</v>
          </cell>
          <cell r="D2479" t="str">
            <v>ER_2204</v>
          </cell>
          <cell r="E2479" t="str">
            <v>2204</v>
          </cell>
          <cell r="F2479" t="str">
            <v>ER_2204 - Substation Rebuilds</v>
          </cell>
          <cell r="G2479" t="str">
            <v>Substation - Station Rebuilds Program</v>
          </cell>
          <cell r="H2479" t="str">
            <v>T&amp;D Engineering</v>
          </cell>
          <cell r="I2479" t="str">
            <v>T&amp;D</v>
          </cell>
          <cell r="J2479" t="str">
            <v>Asset Condition</v>
          </cell>
          <cell r="K2479" t="str">
            <v>SRV_ED</v>
          </cell>
          <cell r="L2479" t="str">
            <v>JUR_AN</v>
          </cell>
          <cell r="M2479" t="str">
            <v>Elec Distribution 360-373</v>
          </cell>
          <cell r="N2479" t="str">
            <v>True</v>
          </cell>
          <cell r="O2479" t="str">
            <v>Active</v>
          </cell>
          <cell r="P2479" t="str">
            <v>ORG_L08</v>
          </cell>
        </row>
        <row r="2480">
          <cell r="A2480" t="str">
            <v>BI_WT900</v>
          </cell>
          <cell r="B2480" t="str">
            <v>WT900</v>
          </cell>
          <cell r="C2480" t="str">
            <v>BI_WT900 - Addy-Gifford 115:  Reinforce</v>
          </cell>
          <cell r="D2480" t="str">
            <v>ER_2477</v>
          </cell>
          <cell r="E2480" t="str">
            <v>2477</v>
          </cell>
          <cell r="F2480" t="str">
            <v>ER_2477 - Addy-Gifford 115:  Reinforce</v>
          </cell>
          <cell r="G2480" t="str">
            <v>Regular Capital - Pre Business Case</v>
          </cell>
          <cell r="H2480" t="str">
            <v>No Subfunction</v>
          </cell>
          <cell r="I2480" t="str">
            <v>No Function</v>
          </cell>
          <cell r="J2480" t="str">
            <v>No Driver</v>
          </cell>
          <cell r="K2480" t="str">
            <v>SRV_ED</v>
          </cell>
          <cell r="L2480" t="str">
            <v>JUR_AN</v>
          </cell>
          <cell r="M2480" t="str">
            <v>Elec Transmission 350-359</v>
          </cell>
          <cell r="N2480" t="str">
            <v>True</v>
          </cell>
          <cell r="O2480" t="str">
            <v>Inactive</v>
          </cell>
          <cell r="P2480" t="str">
            <v>ORG_L08</v>
          </cell>
        </row>
        <row r="2481">
          <cell r="A2481" t="str">
            <v>BI_XD001</v>
          </cell>
          <cell r="B2481" t="str">
            <v>XD001</v>
          </cell>
          <cell r="C2481" t="str">
            <v>BI_XD001 - ID AMR Optimization</v>
          </cell>
          <cell r="D2481" t="str">
            <v>ER_7303</v>
          </cell>
          <cell r="E2481" t="str">
            <v>7303</v>
          </cell>
          <cell r="F2481" t="str">
            <v>ER_7303 - ID AMR Optimization</v>
          </cell>
          <cell r="G2481" t="str">
            <v>Regular Capital - Pre Business Case</v>
          </cell>
          <cell r="H2481" t="str">
            <v>No Subfunction</v>
          </cell>
          <cell r="I2481" t="str">
            <v>No Function</v>
          </cell>
          <cell r="J2481" t="str">
            <v>No Driver</v>
          </cell>
          <cell r="K2481" t="str">
            <v>SRV_CD</v>
          </cell>
          <cell r="L2481" t="str">
            <v>JUR_ID</v>
          </cell>
          <cell r="M2481" t="str">
            <v>Elec Distribution 360-373</v>
          </cell>
          <cell r="N2481" t="str">
            <v>False</v>
          </cell>
          <cell r="O2481" t="str">
            <v>Inactive</v>
          </cell>
          <cell r="P2481" t="str">
            <v>ORG_Z08</v>
          </cell>
        </row>
        <row r="2482">
          <cell r="A2482" t="str">
            <v>BI_XD002</v>
          </cell>
          <cell r="B2482" t="str">
            <v>XD002</v>
          </cell>
          <cell r="C2482" t="str">
            <v>BI_XD002 - Smart Grid - JSTC</v>
          </cell>
          <cell r="D2482" t="str">
            <v>ER_7205</v>
          </cell>
          <cell r="E2482" t="str">
            <v>7205</v>
          </cell>
          <cell r="F2482" t="str">
            <v>ER_7205 - Smart Grid Workforce Training</v>
          </cell>
          <cell r="G2482" t="str">
            <v>Smart Grid Workforce Training Grant - DOE</v>
          </cell>
          <cell r="H2482" t="str">
            <v>Other Subfunction</v>
          </cell>
          <cell r="I2482" t="str">
            <v>Other Function</v>
          </cell>
          <cell r="J2482" t="str">
            <v>No Driver</v>
          </cell>
          <cell r="K2482" t="str">
            <v>SRV_ED</v>
          </cell>
          <cell r="L2482" t="str">
            <v>JUR_WA</v>
          </cell>
          <cell r="M2482" t="str">
            <v>General 5yr 389 / 393-395 / 397-398</v>
          </cell>
          <cell r="N2482" t="str">
            <v>False</v>
          </cell>
          <cell r="O2482" t="str">
            <v>Inactive</v>
          </cell>
          <cell r="P2482" t="str">
            <v>ORG_I02</v>
          </cell>
        </row>
        <row r="2483">
          <cell r="A2483" t="str">
            <v>BI_XD003</v>
          </cell>
          <cell r="B2483" t="str">
            <v>XD003</v>
          </cell>
          <cell r="C2483" t="str">
            <v>BI_XD003 - WFRES:  FIRE IGNITION TRACKING SYSTEM</v>
          </cell>
          <cell r="D2483" t="str">
            <v>ER_2075</v>
          </cell>
          <cell r="E2483" t="str">
            <v>2075</v>
          </cell>
          <cell r="F2483" t="str">
            <v>ER_2075 - Wildfire Resiliency</v>
          </cell>
          <cell r="G2483" t="str">
            <v>Wildfire Resiliency Plan</v>
          </cell>
          <cell r="H2483" t="str">
            <v>T&amp;D Operations</v>
          </cell>
          <cell r="I2483" t="str">
            <v>T&amp;D</v>
          </cell>
          <cell r="J2483" t="str">
            <v>Customer Service Quality &amp; Reliability</v>
          </cell>
          <cell r="K2483" t="str">
            <v>SRV_ED</v>
          </cell>
          <cell r="L2483" t="str">
            <v>JUR_AN</v>
          </cell>
          <cell r="M2483" t="str">
            <v>Software 303</v>
          </cell>
          <cell r="N2483" t="str">
            <v>False</v>
          </cell>
          <cell r="O2483" t="str">
            <v>Active</v>
          </cell>
          <cell r="P2483" t="str">
            <v>ORG_A50</v>
          </cell>
        </row>
        <row r="2484">
          <cell r="A2484" t="str">
            <v>BI_XD004</v>
          </cell>
          <cell r="B2484" t="str">
            <v>XD004</v>
          </cell>
          <cell r="C2484" t="str">
            <v>BI_XD004 - WFRES:  DISTRIBUTION MIDLINE RECLOSER</v>
          </cell>
          <cell r="D2484" t="str">
            <v>ER_2075</v>
          </cell>
          <cell r="E2484" t="str">
            <v>2075</v>
          </cell>
          <cell r="F2484" t="str">
            <v>ER_2075 - Wildfire Resiliency</v>
          </cell>
          <cell r="G2484" t="str">
            <v>Wildfire Resiliency Plan</v>
          </cell>
          <cell r="H2484" t="str">
            <v>T&amp;D Operations</v>
          </cell>
          <cell r="I2484" t="str">
            <v>T&amp;D</v>
          </cell>
          <cell r="J2484" t="str">
            <v>Customer Service Quality &amp; Reliability</v>
          </cell>
          <cell r="K2484" t="str">
            <v>SRV_ED</v>
          </cell>
          <cell r="L2484" t="str">
            <v>JUR_AN</v>
          </cell>
          <cell r="M2484" t="str">
            <v>Elec Distribution 360-373</v>
          </cell>
          <cell r="N2484" t="str">
            <v>False</v>
          </cell>
          <cell r="O2484" t="str">
            <v>Active</v>
          </cell>
          <cell r="P2484" t="str">
            <v>ORG_A50</v>
          </cell>
        </row>
        <row r="2485">
          <cell r="A2485" t="str">
            <v>BI_XD005</v>
          </cell>
          <cell r="B2485" t="str">
            <v>XD005</v>
          </cell>
          <cell r="C2485" t="str">
            <v>BI_XD005 - WFRES:  WA DISTRIBUTION GRID HARDENING</v>
          </cell>
          <cell r="D2485" t="str">
            <v>ER_2075</v>
          </cell>
          <cell r="E2485" t="str">
            <v>2075</v>
          </cell>
          <cell r="F2485" t="str">
            <v>ER_2075 - Wildfire Resiliency</v>
          </cell>
          <cell r="G2485" t="str">
            <v>Wildfire Resiliency Plan</v>
          </cell>
          <cell r="H2485" t="str">
            <v>T&amp;D Operations</v>
          </cell>
          <cell r="I2485" t="str">
            <v>T&amp;D</v>
          </cell>
          <cell r="J2485" t="str">
            <v>Customer Service Quality &amp; Reliability</v>
          </cell>
          <cell r="K2485" t="str">
            <v>SRV_ED</v>
          </cell>
          <cell r="L2485" t="str">
            <v>JUR_WA</v>
          </cell>
          <cell r="M2485" t="str">
            <v>Elec Distribution 360-373</v>
          </cell>
          <cell r="N2485" t="str">
            <v>False</v>
          </cell>
          <cell r="O2485" t="str">
            <v>Active</v>
          </cell>
          <cell r="P2485" t="str">
            <v>ORG_A50</v>
          </cell>
        </row>
        <row r="2486">
          <cell r="A2486" t="str">
            <v>BI_XD006</v>
          </cell>
          <cell r="B2486" t="str">
            <v>XD006</v>
          </cell>
          <cell r="C2486" t="str">
            <v>BI_XD006 - WFRES:  ID DISTRIBUTION GRID HARDENING</v>
          </cell>
          <cell r="D2486" t="str">
            <v>ER_2075</v>
          </cell>
          <cell r="E2486" t="str">
            <v>2075</v>
          </cell>
          <cell r="F2486" t="str">
            <v>ER_2075 - Wildfire Resiliency</v>
          </cell>
          <cell r="G2486" t="str">
            <v>Wildfire Resiliency Plan</v>
          </cell>
          <cell r="H2486" t="str">
            <v>T&amp;D Operations</v>
          </cell>
          <cell r="I2486" t="str">
            <v>T&amp;D</v>
          </cell>
          <cell r="J2486" t="str">
            <v>Customer Service Quality &amp; Reliability</v>
          </cell>
          <cell r="K2486" t="str">
            <v>SRV_ED</v>
          </cell>
          <cell r="L2486" t="str">
            <v>JUR_ID</v>
          </cell>
          <cell r="M2486" t="str">
            <v>Elec Distribution 360-373</v>
          </cell>
          <cell r="N2486" t="str">
            <v>False</v>
          </cell>
          <cell r="O2486" t="str">
            <v>Active</v>
          </cell>
          <cell r="P2486" t="str">
            <v>ORG_A50</v>
          </cell>
        </row>
        <row r="2487">
          <cell r="A2487" t="str">
            <v>BI_XD007</v>
          </cell>
          <cell r="B2487" t="str">
            <v>XD007</v>
          </cell>
          <cell r="C2487" t="str">
            <v>BI_XD007 - WFRES: WPM GH MAKE READY</v>
          </cell>
          <cell r="D2487" t="str">
            <v>ER_2075</v>
          </cell>
          <cell r="E2487" t="str">
            <v>2075</v>
          </cell>
          <cell r="F2487" t="str">
            <v>ER_2075 - Wildfire Resiliency</v>
          </cell>
          <cell r="G2487" t="str">
            <v>Wildfire Resiliency Plan</v>
          </cell>
          <cell r="H2487" t="str">
            <v>T&amp;D Operations</v>
          </cell>
          <cell r="I2487" t="str">
            <v>T&amp;D</v>
          </cell>
          <cell r="J2487" t="str">
            <v>Customer Service Quality &amp; Reliability</v>
          </cell>
          <cell r="K2487" t="str">
            <v>SRV_ED</v>
          </cell>
          <cell r="L2487" t="str">
            <v>JUR_AN</v>
          </cell>
          <cell r="M2487" t="str">
            <v>Elec Distribution 360-373</v>
          </cell>
          <cell r="N2487" t="str">
            <v>False</v>
          </cell>
          <cell r="O2487" t="str">
            <v>Active</v>
          </cell>
          <cell r="P2487" t="str">
            <v>ORG_A50</v>
          </cell>
        </row>
        <row r="2488">
          <cell r="A2488" t="str">
            <v>BI_XD008</v>
          </cell>
          <cell r="B2488" t="str">
            <v>XD008</v>
          </cell>
          <cell r="C2488" t="str">
            <v>BI_XD008 - WFRES: AE SPONSORED GRID HARDENING PROJECTS</v>
          </cell>
          <cell r="D2488" t="str">
            <v>ER_2075</v>
          </cell>
          <cell r="E2488" t="str">
            <v>2075</v>
          </cell>
          <cell r="F2488" t="str">
            <v>ER_2075 - Wildfire Resiliency</v>
          </cell>
          <cell r="G2488" t="str">
            <v>Wildfire Resiliency Plan</v>
          </cell>
          <cell r="H2488" t="str">
            <v>T&amp;D Operations</v>
          </cell>
          <cell r="I2488" t="str">
            <v>T&amp;D</v>
          </cell>
          <cell r="J2488" t="str">
            <v>Customer Service Quality &amp; Reliability</v>
          </cell>
          <cell r="K2488" t="str">
            <v>SRV_ED</v>
          </cell>
          <cell r="L2488" t="str">
            <v>JUR_AN</v>
          </cell>
          <cell r="M2488" t="str">
            <v>Elec Distribution 360-373</v>
          </cell>
          <cell r="N2488" t="str">
            <v>False</v>
          </cell>
          <cell r="O2488" t="str">
            <v>Active</v>
          </cell>
          <cell r="P2488" t="str">
            <v>ORG_A50</v>
          </cell>
        </row>
        <row r="2489">
          <cell r="A2489" t="str">
            <v>BI_XD101</v>
          </cell>
          <cell r="B2489" t="str">
            <v>XD101</v>
          </cell>
          <cell r="C2489" t="str">
            <v>BI_XD101 - Apprentice Craft Training</v>
          </cell>
          <cell r="D2489" t="str">
            <v>ER_7200</v>
          </cell>
          <cell r="E2489" t="str">
            <v>7200</v>
          </cell>
          <cell r="F2489" t="str">
            <v>ER_7200 - Appren Craft Train</v>
          </cell>
          <cell r="G2489" t="str">
            <v>Apprentice/Craft Training</v>
          </cell>
          <cell r="H2489" t="str">
            <v>Other Subfunction</v>
          </cell>
          <cell r="I2489" t="str">
            <v>Other Function</v>
          </cell>
          <cell r="J2489" t="str">
            <v>Mandatory &amp; Compliance</v>
          </cell>
          <cell r="K2489" t="str">
            <v>SRV_CD</v>
          </cell>
          <cell r="L2489" t="str">
            <v>JUR_AA</v>
          </cell>
          <cell r="M2489" t="str">
            <v>Software 303</v>
          </cell>
          <cell r="N2489" t="str">
            <v>False</v>
          </cell>
          <cell r="O2489" t="str">
            <v>Active</v>
          </cell>
          <cell r="P2489" t="str">
            <v>ORG_I02</v>
          </cell>
        </row>
        <row r="2490">
          <cell r="A2490" t="str">
            <v>BI_XD102</v>
          </cell>
          <cell r="B2490" t="str">
            <v>XD102</v>
          </cell>
          <cell r="C2490" t="str">
            <v>BI_XD102 - Apprentice</v>
          </cell>
          <cell r="D2490" t="str">
            <v>ER_7200</v>
          </cell>
          <cell r="E2490" t="str">
            <v>7200</v>
          </cell>
          <cell r="F2490" t="str">
            <v>ER_7200 - Appren Craft Train</v>
          </cell>
          <cell r="G2490" t="str">
            <v>Apprentice/Craft Training</v>
          </cell>
          <cell r="H2490" t="str">
            <v>Other Subfunction</v>
          </cell>
          <cell r="I2490" t="str">
            <v>Other Function</v>
          </cell>
          <cell r="J2490" t="str">
            <v>Mandatory &amp; Compliance</v>
          </cell>
          <cell r="K2490" t="str">
            <v>SRV_CD</v>
          </cell>
          <cell r="L2490" t="str">
            <v>JUR_AA</v>
          </cell>
          <cell r="M2490" t="str">
            <v>Software 303</v>
          </cell>
          <cell r="N2490" t="str">
            <v>True</v>
          </cell>
          <cell r="O2490" t="str">
            <v>Inactive</v>
          </cell>
          <cell r="P2490" t="str">
            <v>ORG_G02</v>
          </cell>
        </row>
        <row r="2491">
          <cell r="A2491" t="str">
            <v>BI_XD103</v>
          </cell>
          <cell r="B2491" t="str">
            <v>XD103</v>
          </cell>
          <cell r="C2491" t="str">
            <v>BI_XD103 - Apprentice</v>
          </cell>
          <cell r="D2491" t="str">
            <v>ER_7200</v>
          </cell>
          <cell r="E2491" t="str">
            <v>7200</v>
          </cell>
          <cell r="F2491" t="str">
            <v>ER_7200 - Appren Craft Train</v>
          </cell>
          <cell r="G2491" t="str">
            <v>Apprentice/Craft Training</v>
          </cell>
          <cell r="H2491" t="str">
            <v>Other Subfunction</v>
          </cell>
          <cell r="I2491" t="str">
            <v>Other Function</v>
          </cell>
          <cell r="J2491" t="str">
            <v>Mandatory &amp; Compliance</v>
          </cell>
          <cell r="K2491" t="str">
            <v>SRV_CD</v>
          </cell>
          <cell r="L2491" t="str">
            <v>JUR_AA</v>
          </cell>
          <cell r="M2491" t="str">
            <v>Software 303</v>
          </cell>
          <cell r="N2491" t="str">
            <v>True</v>
          </cell>
          <cell r="O2491" t="str">
            <v>Inactive</v>
          </cell>
          <cell r="P2491" t="str">
            <v>ORG_G02</v>
          </cell>
        </row>
        <row r="2492">
          <cell r="A2492" t="str">
            <v>BI_XD104</v>
          </cell>
          <cell r="B2492" t="str">
            <v>XD104</v>
          </cell>
          <cell r="C2492" t="str">
            <v>BI_XD104 - Apprentice</v>
          </cell>
          <cell r="D2492" t="str">
            <v>ER_7200</v>
          </cell>
          <cell r="E2492" t="str">
            <v>7200</v>
          </cell>
          <cell r="F2492" t="str">
            <v>ER_7200 - Appren Craft Train</v>
          </cell>
          <cell r="G2492" t="str">
            <v>Apprentice/Craft Training</v>
          </cell>
          <cell r="H2492" t="str">
            <v>Other Subfunction</v>
          </cell>
          <cell r="I2492" t="str">
            <v>Other Function</v>
          </cell>
          <cell r="J2492" t="str">
            <v>Mandatory &amp; Compliance</v>
          </cell>
          <cell r="K2492" t="str">
            <v>SRV_CD</v>
          </cell>
          <cell r="L2492" t="str">
            <v>JUR_AA</v>
          </cell>
          <cell r="M2492" t="str">
            <v>Software 303</v>
          </cell>
          <cell r="N2492" t="str">
            <v>True</v>
          </cell>
          <cell r="O2492" t="str">
            <v>Inactive</v>
          </cell>
          <cell r="P2492" t="str">
            <v>ORG_G02</v>
          </cell>
        </row>
        <row r="2493">
          <cell r="A2493" t="str">
            <v>BI_XD105</v>
          </cell>
          <cell r="B2493" t="str">
            <v>XD105</v>
          </cell>
          <cell r="C2493" t="str">
            <v>BI_XD105 - Elec Distribution AN AFUDC Long Range</v>
          </cell>
          <cell r="D2493" t="str">
            <v>ER_9035</v>
          </cell>
          <cell r="E2493" t="str">
            <v>9035</v>
          </cell>
          <cell r="F2493" t="str">
            <v>ER_9035 - Elec Distribution AN AFUDC Long Range</v>
          </cell>
          <cell r="G2493" t="str">
            <v>Regular Capital - Pre Business Case</v>
          </cell>
          <cell r="H2493" t="str">
            <v>No Subfunction</v>
          </cell>
          <cell r="I2493" t="str">
            <v>No Function</v>
          </cell>
          <cell r="J2493" t="str">
            <v>No Driver</v>
          </cell>
          <cell r="K2493" t="str">
            <v>SRV_ED</v>
          </cell>
          <cell r="L2493" t="str">
            <v>JUR_AN</v>
          </cell>
          <cell r="M2493" t="str">
            <v>Elec Distribution 360-373</v>
          </cell>
          <cell r="N2493" t="str">
            <v>True</v>
          </cell>
          <cell r="O2493" t="str">
            <v>Inactive</v>
          </cell>
          <cell r="P2493" t="str">
            <v>ORG_C51</v>
          </cell>
        </row>
        <row r="2494">
          <cell r="A2494" t="str">
            <v>BI_XD200</v>
          </cell>
          <cell r="B2494" t="str">
            <v>XD200</v>
          </cell>
          <cell r="C2494" t="str">
            <v>BI_XD200 - Feeder Automation Upgrades</v>
          </cell>
          <cell r="D2494" t="str">
            <v>ER_2554</v>
          </cell>
          <cell r="E2494" t="str">
            <v>2554</v>
          </cell>
          <cell r="F2494" t="str">
            <v>ER_2554 - Feeder Automation Upgrades</v>
          </cell>
          <cell r="G2494" t="str">
            <v>Distribution Grid Modernization</v>
          </cell>
          <cell r="H2494" t="str">
            <v>T&amp;D Operations</v>
          </cell>
          <cell r="I2494" t="str">
            <v>T&amp;D</v>
          </cell>
          <cell r="J2494" t="str">
            <v>Asset Condition</v>
          </cell>
          <cell r="K2494" t="str">
            <v>SRV_ED</v>
          </cell>
          <cell r="L2494" t="str">
            <v>JUR_AN</v>
          </cell>
          <cell r="M2494" t="str">
            <v>Elec Distribution 360-373</v>
          </cell>
          <cell r="N2494" t="str">
            <v>True</v>
          </cell>
          <cell r="O2494" t="str">
            <v>Inactive</v>
          </cell>
          <cell r="P2494" t="str">
            <v>ORG_H08</v>
          </cell>
        </row>
        <row r="2495">
          <cell r="A2495" t="str">
            <v>BI_XD201</v>
          </cell>
          <cell r="B2495" t="str">
            <v>XD201</v>
          </cell>
          <cell r="C2495" t="str">
            <v>BI_XD201 - Feeder Automation - Distribution Construction</v>
          </cell>
          <cell r="D2495" t="str">
            <v>ER_2554</v>
          </cell>
          <cell r="E2495" t="str">
            <v>2554</v>
          </cell>
          <cell r="F2495" t="str">
            <v>ER_2554 - Feeder Automation Upgrades</v>
          </cell>
          <cell r="G2495" t="str">
            <v>Distribution Grid Modernization</v>
          </cell>
          <cell r="H2495" t="str">
            <v>T&amp;D Operations</v>
          </cell>
          <cell r="I2495" t="str">
            <v>T&amp;D</v>
          </cell>
          <cell r="J2495" t="str">
            <v>Asset Condition</v>
          </cell>
          <cell r="K2495" t="str">
            <v>SRV_ED</v>
          </cell>
          <cell r="L2495" t="str">
            <v>JUR_AN</v>
          </cell>
          <cell r="M2495" t="str">
            <v>Elec Distribution 360-373</v>
          </cell>
          <cell r="N2495" t="str">
            <v>True</v>
          </cell>
          <cell r="O2495" t="str">
            <v>Inactive</v>
          </cell>
          <cell r="P2495" t="str">
            <v>ORG_H08</v>
          </cell>
        </row>
        <row r="2496">
          <cell r="A2496" t="str">
            <v>BI_XD202</v>
          </cell>
          <cell r="B2496" t="str">
            <v>XD202</v>
          </cell>
          <cell r="C2496" t="str">
            <v>BI_XD202 - Feeder Automation - Communication</v>
          </cell>
          <cell r="D2496" t="str">
            <v>ER_2554</v>
          </cell>
          <cell r="E2496" t="str">
            <v>2554</v>
          </cell>
          <cell r="F2496" t="str">
            <v>ER_2554 - Feeder Automation Upgrades</v>
          </cell>
          <cell r="G2496" t="str">
            <v>Distribution Grid Modernization</v>
          </cell>
          <cell r="H2496" t="str">
            <v>T&amp;D Operations</v>
          </cell>
          <cell r="I2496" t="str">
            <v>T&amp;D</v>
          </cell>
          <cell r="J2496" t="str">
            <v>Asset Condition</v>
          </cell>
          <cell r="K2496" t="str">
            <v>SRV_ED</v>
          </cell>
          <cell r="L2496" t="str">
            <v>JUR_AN</v>
          </cell>
          <cell r="M2496" t="str">
            <v>Elec Distribution 360-373</v>
          </cell>
          <cell r="N2496" t="str">
            <v>True</v>
          </cell>
          <cell r="O2496" t="str">
            <v>Inactive</v>
          </cell>
          <cell r="P2496" t="str">
            <v>ORG_H08</v>
          </cell>
        </row>
        <row r="2497">
          <cell r="A2497" t="str">
            <v>BI_XD300</v>
          </cell>
          <cell r="B2497" t="str">
            <v>XD300</v>
          </cell>
          <cell r="C2497" t="str">
            <v>BI_XD300 - System Feeder Var Improvement</v>
          </cell>
          <cell r="D2497" t="str">
            <v>ER_2225</v>
          </cell>
          <cell r="E2497" t="str">
            <v>2225</v>
          </cell>
          <cell r="F2497" t="str">
            <v>ER_2225 - Feeder VAR Improv</v>
          </cell>
          <cell r="G2497" t="str">
            <v>Regular Capital - Pre Business Case</v>
          </cell>
          <cell r="H2497" t="str">
            <v>No Subfunction</v>
          </cell>
          <cell r="I2497" t="str">
            <v>No Function</v>
          </cell>
          <cell r="J2497" t="str">
            <v>No Driver</v>
          </cell>
          <cell r="K2497" t="str">
            <v>SRV_ED</v>
          </cell>
          <cell r="L2497" t="str">
            <v>JUR_AN</v>
          </cell>
          <cell r="M2497" t="str">
            <v>Elec Distribution 360-373</v>
          </cell>
          <cell r="N2497" t="str">
            <v>False</v>
          </cell>
          <cell r="O2497" t="str">
            <v>Inactive</v>
          </cell>
          <cell r="P2497" t="str">
            <v>ORG_C51</v>
          </cell>
        </row>
        <row r="2498">
          <cell r="A2498" t="str">
            <v>BI_XD301</v>
          </cell>
          <cell r="B2498" t="str">
            <v>XD301</v>
          </cell>
          <cell r="C2498" t="str">
            <v>BI_XD301 - Baseline for Improve Worst Feeders</v>
          </cell>
          <cell r="D2498" t="str">
            <v>ER_2414</v>
          </cell>
          <cell r="E2498" t="str">
            <v>2414</v>
          </cell>
          <cell r="F2498" t="str">
            <v>ER_2414 - Sys-Dist Reliability-Improve Worst Fdrs</v>
          </cell>
          <cell r="G2498" t="str">
            <v>Distribution System Enhancements</v>
          </cell>
          <cell r="H2498" t="str">
            <v>T&amp;D Engineering</v>
          </cell>
          <cell r="I2498" t="str">
            <v>T&amp;D</v>
          </cell>
          <cell r="J2498" t="str">
            <v>Performance &amp; Capacity</v>
          </cell>
          <cell r="K2498" t="str">
            <v>SRV_ED</v>
          </cell>
          <cell r="L2498" t="str">
            <v>JUR_AN</v>
          </cell>
          <cell r="M2498" t="str">
            <v>Elec Distribution 360-373</v>
          </cell>
          <cell r="N2498" t="str">
            <v>False</v>
          </cell>
          <cell r="O2498" t="str">
            <v>Active</v>
          </cell>
          <cell r="P2498" t="str">
            <v>ORG_C51</v>
          </cell>
        </row>
        <row r="2499">
          <cell r="A2499" t="str">
            <v>BI_XD302</v>
          </cell>
          <cell r="B2499" t="str">
            <v>XD302</v>
          </cell>
          <cell r="C2499" t="str">
            <v>BI_XD302 - WA Feeder Upgrade</v>
          </cell>
          <cell r="D2499" t="str">
            <v>ER_2470</v>
          </cell>
          <cell r="E2499" t="str">
            <v>2470</v>
          </cell>
          <cell r="F2499" t="str">
            <v>ER_2470 - Dist Grid Modernization</v>
          </cell>
          <cell r="G2499" t="str">
            <v>Distribution Grid Modernization</v>
          </cell>
          <cell r="H2499" t="str">
            <v>T&amp;D Operations</v>
          </cell>
          <cell r="I2499" t="str">
            <v>T&amp;D</v>
          </cell>
          <cell r="J2499" t="str">
            <v>Asset Condition</v>
          </cell>
          <cell r="K2499" t="str">
            <v>SRV_ED</v>
          </cell>
          <cell r="L2499" t="str">
            <v>JUR_WA</v>
          </cell>
          <cell r="M2499" t="str">
            <v>Elec Distribution 360-373</v>
          </cell>
          <cell r="N2499" t="str">
            <v>False</v>
          </cell>
          <cell r="O2499" t="str">
            <v>Active</v>
          </cell>
          <cell r="P2499" t="str">
            <v>ORG_E51</v>
          </cell>
        </row>
        <row r="2500">
          <cell r="A2500" t="str">
            <v>BI_XD303</v>
          </cell>
          <cell r="B2500" t="str">
            <v>XD303</v>
          </cell>
          <cell r="C2500" t="str">
            <v>BI_XD303 - ID Feeder Upgrade</v>
          </cell>
          <cell r="D2500" t="str">
            <v>ER_2470</v>
          </cell>
          <cell r="E2500" t="str">
            <v>2470</v>
          </cell>
          <cell r="F2500" t="str">
            <v>ER_2470 - Dist Grid Modernization</v>
          </cell>
          <cell r="G2500" t="str">
            <v>Distribution Grid Modernization</v>
          </cell>
          <cell r="H2500" t="str">
            <v>T&amp;D Operations</v>
          </cell>
          <cell r="I2500" t="str">
            <v>T&amp;D</v>
          </cell>
          <cell r="J2500" t="str">
            <v>Asset Condition</v>
          </cell>
          <cell r="K2500" t="str">
            <v>SRV_ED</v>
          </cell>
          <cell r="L2500" t="str">
            <v>JUR_ID</v>
          </cell>
          <cell r="M2500" t="str">
            <v>Elec Distribution 360-373</v>
          </cell>
          <cell r="N2500" t="str">
            <v>False</v>
          </cell>
          <cell r="O2500" t="str">
            <v>Active</v>
          </cell>
          <cell r="P2500" t="str">
            <v>ORG_E51</v>
          </cell>
        </row>
        <row r="2501">
          <cell r="A2501" t="str">
            <v>BI_XD400</v>
          </cell>
          <cell r="B2501" t="str">
            <v>XD400</v>
          </cell>
          <cell r="C2501" t="str">
            <v>BI_XD400 - Feeder Automation</v>
          </cell>
          <cell r="D2501" t="str">
            <v>ER_2470</v>
          </cell>
          <cell r="E2501" t="str">
            <v>2470</v>
          </cell>
          <cell r="F2501" t="str">
            <v>ER_2470 - Dist Grid Modernization</v>
          </cell>
          <cell r="G2501" t="str">
            <v>Distribution Grid Modernization</v>
          </cell>
          <cell r="H2501" t="str">
            <v>T&amp;D Operations</v>
          </cell>
          <cell r="I2501" t="str">
            <v>T&amp;D</v>
          </cell>
          <cell r="J2501" t="str">
            <v>Asset Condition</v>
          </cell>
          <cell r="K2501" t="str">
            <v>SRV_ED</v>
          </cell>
          <cell r="L2501" t="str">
            <v>JUR_AN</v>
          </cell>
          <cell r="M2501" t="str">
            <v>Elec Distribution 360-373</v>
          </cell>
          <cell r="N2501" t="str">
            <v>True</v>
          </cell>
          <cell r="O2501" t="str">
            <v>Inactive</v>
          </cell>
          <cell r="P2501" t="str">
            <v>ORG_T08</v>
          </cell>
        </row>
        <row r="2502">
          <cell r="A2502" t="str">
            <v>BI_XD401</v>
          </cell>
          <cell r="B2502" t="str">
            <v>XD401</v>
          </cell>
          <cell r="C2502" t="str">
            <v>BI_XD401 - Customer Prepay</v>
          </cell>
          <cell r="D2502" t="str">
            <v>ER_2585</v>
          </cell>
          <cell r="E2502" t="str">
            <v>2585</v>
          </cell>
          <cell r="F2502" t="str">
            <v>ER_2585 - Customer Prepay</v>
          </cell>
          <cell r="G2502" t="str">
            <v>Customer Prepay</v>
          </cell>
          <cell r="H2502" t="str">
            <v>T&amp;D Engineering</v>
          </cell>
          <cell r="I2502" t="str">
            <v>T&amp;D</v>
          </cell>
          <cell r="J2502" t="str">
            <v>No Driver</v>
          </cell>
          <cell r="K2502" t="str">
            <v>SRV_ED</v>
          </cell>
          <cell r="L2502" t="str">
            <v>JUR_WA</v>
          </cell>
          <cell r="M2502" t="str">
            <v>Elec Distribution 360-373</v>
          </cell>
          <cell r="N2502" t="str">
            <v>True</v>
          </cell>
          <cell r="O2502" t="str">
            <v>Inactive</v>
          </cell>
          <cell r="P2502" t="str">
            <v>ORG_Z08</v>
          </cell>
        </row>
        <row r="2503">
          <cell r="A2503" t="str">
            <v>BI_XD402</v>
          </cell>
          <cell r="B2503" t="str">
            <v>XD402</v>
          </cell>
          <cell r="C2503" t="str">
            <v>BI_XD402 - Washington AMI</v>
          </cell>
          <cell r="D2503" t="str">
            <v>ER_2586</v>
          </cell>
          <cell r="E2503" t="str">
            <v>2586</v>
          </cell>
          <cell r="F2503" t="str">
            <v>ER_2586 - Washington AMI</v>
          </cell>
          <cell r="G2503" t="str">
            <v>Washington Advanced Metering Infrastructure Project</v>
          </cell>
          <cell r="H2503" t="str">
            <v>AMI</v>
          </cell>
          <cell r="I2503" t="str">
            <v>T&amp;D</v>
          </cell>
          <cell r="J2503" t="str">
            <v>Customer Service Quality &amp; Reliability</v>
          </cell>
          <cell r="K2503" t="str">
            <v>SRV_CD</v>
          </cell>
          <cell r="L2503" t="str">
            <v>JUR_WA</v>
          </cell>
          <cell r="M2503" t="str">
            <v>Elec Distribution 360-373</v>
          </cell>
          <cell r="N2503" t="str">
            <v>False</v>
          </cell>
          <cell r="O2503" t="str">
            <v>Active</v>
          </cell>
          <cell r="P2503" t="str">
            <v>ORG_M11</v>
          </cell>
        </row>
        <row r="2504">
          <cell r="A2504" t="str">
            <v>BI_XD500</v>
          </cell>
          <cell r="B2504" t="str">
            <v>XD500</v>
          </cell>
          <cell r="C2504" t="str">
            <v>BI_XD500 - Dist upgrades - Wash</v>
          </cell>
          <cell r="D2504" t="str">
            <v>ER_2309</v>
          </cell>
          <cell r="E2504" t="str">
            <v>2309</v>
          </cell>
          <cell r="F2504" t="str">
            <v>ER_2309 - Distribution Upgrades - Washington</v>
          </cell>
          <cell r="G2504" t="str">
            <v>Regular Capital - Pre Business Case</v>
          </cell>
          <cell r="H2504" t="str">
            <v>No Subfunction</v>
          </cell>
          <cell r="I2504" t="str">
            <v>No Function</v>
          </cell>
          <cell r="J2504" t="str">
            <v>No Driver</v>
          </cell>
          <cell r="K2504" t="str">
            <v>SRV_ED</v>
          </cell>
          <cell r="L2504" t="str">
            <v>JUR_WA</v>
          </cell>
          <cell r="M2504" t="str">
            <v>Elec Distribution 360-373</v>
          </cell>
          <cell r="N2504" t="str">
            <v>True</v>
          </cell>
          <cell r="O2504" t="str">
            <v>Inactive</v>
          </cell>
          <cell r="P2504" t="str">
            <v>ORG_C51</v>
          </cell>
        </row>
        <row r="2505">
          <cell r="A2505" t="str">
            <v>BI_XD501</v>
          </cell>
          <cell r="B2505" t="str">
            <v>XD501</v>
          </cell>
          <cell r="C2505" t="str">
            <v>BI_XD501 - Dist upgrades - Idaho</v>
          </cell>
          <cell r="D2505" t="str">
            <v>ER_2311</v>
          </cell>
          <cell r="E2505" t="str">
            <v>2311</v>
          </cell>
          <cell r="F2505" t="str">
            <v>ER_2311 - Distribution Upgrades - Idaho</v>
          </cell>
          <cell r="G2505" t="str">
            <v>Regular Capital - Pre Business Case</v>
          </cell>
          <cell r="H2505" t="str">
            <v>No Subfunction</v>
          </cell>
          <cell r="I2505" t="str">
            <v>No Function</v>
          </cell>
          <cell r="J2505" t="str">
            <v>No Driver</v>
          </cell>
          <cell r="K2505" t="str">
            <v>SRV_ED</v>
          </cell>
          <cell r="L2505" t="str">
            <v>JUR_ID</v>
          </cell>
          <cell r="M2505" t="str">
            <v>Elec Distribution 360-373</v>
          </cell>
          <cell r="N2505" t="str">
            <v>True</v>
          </cell>
          <cell r="O2505" t="str">
            <v>Inactive</v>
          </cell>
          <cell r="P2505" t="str">
            <v>ORG_C51</v>
          </cell>
        </row>
        <row r="2506">
          <cell r="A2506" t="str">
            <v>BI_XD502</v>
          </cell>
          <cell r="B2506" t="str">
            <v>XD502</v>
          </cell>
          <cell r="C2506" t="str">
            <v>BI_XD502 - System - repl line reclosers</v>
          </cell>
          <cell r="D2506" t="str">
            <v>ER_2278</v>
          </cell>
          <cell r="E2506" t="str">
            <v>2278</v>
          </cell>
          <cell r="F2506" t="str">
            <v>ER_2278 - Distribution Device Management Program</v>
          </cell>
          <cell r="G2506" t="str">
            <v>Substation - Station Rebuilds Program</v>
          </cell>
          <cell r="H2506" t="str">
            <v>T&amp;D Engineering</v>
          </cell>
          <cell r="I2506" t="str">
            <v>T&amp;D</v>
          </cell>
          <cell r="J2506" t="str">
            <v>Asset Condition</v>
          </cell>
          <cell r="K2506" t="str">
            <v>SRV_ED</v>
          </cell>
          <cell r="L2506" t="str">
            <v>JUR_AN</v>
          </cell>
          <cell r="M2506" t="str">
            <v>Elec Distribution 360-373</v>
          </cell>
          <cell r="N2506" t="str">
            <v>False</v>
          </cell>
          <cell r="O2506" t="str">
            <v>Inactive</v>
          </cell>
          <cell r="P2506" t="str">
            <v>ORG_C51</v>
          </cell>
        </row>
        <row r="2507">
          <cell r="A2507" t="str">
            <v>BI_XD503</v>
          </cell>
          <cell r="B2507" t="str">
            <v>XD503</v>
          </cell>
          <cell r="C2507" t="str">
            <v>BI_XD503 - Washington AMI Software</v>
          </cell>
          <cell r="D2507" t="str">
            <v>ER_2586</v>
          </cell>
          <cell r="E2507" t="str">
            <v>2586</v>
          </cell>
          <cell r="F2507" t="str">
            <v>ER_2586 - Washington AMI</v>
          </cell>
          <cell r="G2507" t="str">
            <v>Washington Advanced Metering Infrastructure Project</v>
          </cell>
          <cell r="H2507" t="str">
            <v>AMI</v>
          </cell>
          <cell r="I2507" t="str">
            <v>T&amp;D</v>
          </cell>
          <cell r="J2507" t="str">
            <v>Customer Service Quality &amp; Reliability</v>
          </cell>
          <cell r="K2507" t="str">
            <v>SRV_CD</v>
          </cell>
          <cell r="L2507" t="str">
            <v>JUR_WA</v>
          </cell>
          <cell r="M2507" t="str">
            <v>Elec Distribution 360-373</v>
          </cell>
          <cell r="N2507" t="str">
            <v>True</v>
          </cell>
          <cell r="O2507" t="str">
            <v>Active</v>
          </cell>
          <cell r="P2507" t="str">
            <v>ORG_M11</v>
          </cell>
        </row>
        <row r="2508">
          <cell r="A2508" t="str">
            <v>BI_XD504</v>
          </cell>
          <cell r="B2508" t="str">
            <v>XD504</v>
          </cell>
          <cell r="C2508" t="str">
            <v>BI_XD504 - Washington AMI Communications Equipment</v>
          </cell>
          <cell r="D2508" t="str">
            <v>ER_2586</v>
          </cell>
          <cell r="E2508" t="str">
            <v>2586</v>
          </cell>
          <cell r="F2508" t="str">
            <v>ER_2586 - Washington AMI</v>
          </cell>
          <cell r="G2508" t="str">
            <v>Washington Advanced Metering Infrastructure Project</v>
          </cell>
          <cell r="H2508" t="str">
            <v>AMI</v>
          </cell>
          <cell r="I2508" t="str">
            <v>T&amp;D</v>
          </cell>
          <cell r="J2508" t="str">
            <v>Customer Service Quality &amp; Reliability</v>
          </cell>
          <cell r="K2508" t="str">
            <v>SRV_CD</v>
          </cell>
          <cell r="L2508" t="str">
            <v>JUR_WA</v>
          </cell>
          <cell r="M2508" t="str">
            <v>Elec Distribution 360-373</v>
          </cell>
          <cell r="N2508" t="str">
            <v>True</v>
          </cell>
          <cell r="O2508" t="str">
            <v>Active</v>
          </cell>
          <cell r="P2508" t="str">
            <v>ORG_M11</v>
          </cell>
        </row>
        <row r="2509">
          <cell r="A2509" t="str">
            <v>BI_XD505</v>
          </cell>
          <cell r="B2509" t="str">
            <v>XD505</v>
          </cell>
          <cell r="C2509" t="str">
            <v>BI_XD505 - Contingency Margin</v>
          </cell>
          <cell r="D2509" t="str">
            <v>ER_2586</v>
          </cell>
          <cell r="E2509" t="str">
            <v>2586</v>
          </cell>
          <cell r="F2509" t="str">
            <v>ER_2586 - Washington AMI</v>
          </cell>
          <cell r="G2509" t="str">
            <v>Washington Advanced Metering Infrastructure Project</v>
          </cell>
          <cell r="H2509" t="str">
            <v>AMI</v>
          </cell>
          <cell r="I2509" t="str">
            <v>T&amp;D</v>
          </cell>
          <cell r="J2509" t="str">
            <v>Customer Service Quality &amp; Reliability</v>
          </cell>
          <cell r="K2509" t="str">
            <v>SRV_CD</v>
          </cell>
          <cell r="L2509" t="str">
            <v>JUR_WA</v>
          </cell>
          <cell r="M2509" t="str">
            <v>Elec Distribution 360-373</v>
          </cell>
          <cell r="N2509" t="str">
            <v>True</v>
          </cell>
          <cell r="O2509" t="str">
            <v>Active</v>
          </cell>
          <cell r="P2509" t="str">
            <v>ORG_M11</v>
          </cell>
        </row>
        <row r="2510">
          <cell r="A2510" t="str">
            <v>BI_XD506</v>
          </cell>
          <cell r="B2510" t="str">
            <v>XD506</v>
          </cell>
          <cell r="C2510" t="str">
            <v>BI_XD506 - Head End System - Disaster Recovery</v>
          </cell>
          <cell r="D2510" t="str">
            <v>ER_2586</v>
          </cell>
          <cell r="E2510" t="str">
            <v>2586</v>
          </cell>
          <cell r="F2510" t="str">
            <v>ER_2586 - Washington AMI</v>
          </cell>
          <cell r="G2510" t="str">
            <v>Washington Advanced Metering Infrastructure Project</v>
          </cell>
          <cell r="H2510" t="str">
            <v>AMI</v>
          </cell>
          <cell r="I2510" t="str">
            <v>T&amp;D</v>
          </cell>
          <cell r="J2510" t="str">
            <v>Customer Service Quality &amp; Reliability</v>
          </cell>
          <cell r="K2510" t="str">
            <v>SRV_CD</v>
          </cell>
          <cell r="L2510" t="str">
            <v>JUR_WA</v>
          </cell>
          <cell r="M2510" t="str">
            <v>Elec Distribution 360-373</v>
          </cell>
          <cell r="N2510" t="str">
            <v>True</v>
          </cell>
          <cell r="O2510" t="str">
            <v>Active</v>
          </cell>
          <cell r="P2510" t="str">
            <v>ORG_P03</v>
          </cell>
        </row>
        <row r="2511">
          <cell r="A2511" t="str">
            <v>BI_XD507</v>
          </cell>
          <cell r="B2511" t="str">
            <v>XD507</v>
          </cell>
          <cell r="C2511" t="str">
            <v>BI_XD507 - AMI HES Upgrades and Enhancements</v>
          </cell>
          <cell r="D2511" t="str">
            <v>ER_2586</v>
          </cell>
          <cell r="E2511" t="str">
            <v>2586</v>
          </cell>
          <cell r="F2511" t="str">
            <v>ER_2586 - Washington AMI</v>
          </cell>
          <cell r="G2511" t="str">
            <v>Washington Advanced Metering Infrastructure Project</v>
          </cell>
          <cell r="H2511" t="str">
            <v>AMI</v>
          </cell>
          <cell r="I2511" t="str">
            <v>T&amp;D</v>
          </cell>
          <cell r="J2511" t="str">
            <v>Customer Service Quality &amp; Reliability</v>
          </cell>
          <cell r="K2511" t="str">
            <v>SRV_CD</v>
          </cell>
          <cell r="L2511" t="str">
            <v>JUR_WA</v>
          </cell>
          <cell r="M2511" t="str">
            <v>Elec Distribution 360-373</v>
          </cell>
          <cell r="N2511" t="str">
            <v>True</v>
          </cell>
          <cell r="O2511" t="str">
            <v>Active</v>
          </cell>
          <cell r="P2511" t="str">
            <v>ORG_M11</v>
          </cell>
        </row>
        <row r="2512">
          <cell r="A2512" t="str">
            <v>BI_XD700</v>
          </cell>
          <cell r="B2512" t="str">
            <v>XD700</v>
          </cell>
          <cell r="C2512" t="str">
            <v>BI_XD700 - Distribution Device Management - Idaho State</v>
          </cell>
          <cell r="D2512" t="str">
            <v>ER_2278</v>
          </cell>
          <cell r="E2512" t="str">
            <v>2278</v>
          </cell>
          <cell r="F2512" t="str">
            <v>ER_2278 - Distribution Device Management Program</v>
          </cell>
          <cell r="G2512" t="str">
            <v>Substation - Station Rebuilds Program</v>
          </cell>
          <cell r="H2512" t="str">
            <v>T&amp;D Engineering</v>
          </cell>
          <cell r="I2512" t="str">
            <v>T&amp;D</v>
          </cell>
          <cell r="J2512" t="str">
            <v>Asset Condition</v>
          </cell>
          <cell r="K2512" t="str">
            <v>SRV_ED</v>
          </cell>
          <cell r="L2512" t="str">
            <v>JUR_ID</v>
          </cell>
          <cell r="M2512" t="str">
            <v>Elec Distribution 360-373</v>
          </cell>
          <cell r="N2512" t="str">
            <v>False</v>
          </cell>
          <cell r="O2512" t="str">
            <v>Active</v>
          </cell>
          <cell r="P2512" t="str">
            <v>ORG_T51</v>
          </cell>
        </row>
        <row r="2513">
          <cell r="A2513" t="str">
            <v>BI_XD701</v>
          </cell>
          <cell r="B2513" t="str">
            <v>XD701</v>
          </cell>
          <cell r="C2513" t="str">
            <v>BI_XD701 - Distribution Device Management - Washington State</v>
          </cell>
          <cell r="D2513" t="str">
            <v>ER_2278</v>
          </cell>
          <cell r="E2513" t="str">
            <v>2278</v>
          </cell>
          <cell r="F2513" t="str">
            <v>ER_2278 - Distribution Device Management Program</v>
          </cell>
          <cell r="G2513" t="str">
            <v>Substation - Station Rebuilds Program</v>
          </cell>
          <cell r="H2513" t="str">
            <v>T&amp;D Engineering</v>
          </cell>
          <cell r="I2513" t="str">
            <v>T&amp;D</v>
          </cell>
          <cell r="J2513" t="str">
            <v>Asset Condition</v>
          </cell>
          <cell r="K2513" t="str">
            <v>SRV_ED</v>
          </cell>
          <cell r="L2513" t="str">
            <v>JUR_WA</v>
          </cell>
          <cell r="M2513" t="str">
            <v>Elec Distribution 360-373</v>
          </cell>
          <cell r="N2513" t="str">
            <v>False</v>
          </cell>
          <cell r="O2513" t="str">
            <v>Active</v>
          </cell>
          <cell r="P2513" t="str">
            <v>ORG_T51</v>
          </cell>
        </row>
        <row r="2514">
          <cell r="A2514" t="str">
            <v>BI_XD702</v>
          </cell>
          <cell r="B2514" t="str">
            <v>XD702</v>
          </cell>
          <cell r="C2514" t="str">
            <v>BI_XD702 - TCOP - WA</v>
          </cell>
          <cell r="D2514" t="str">
            <v>ER_2535</v>
          </cell>
          <cell r="E2514" t="str">
            <v>2535</v>
          </cell>
          <cell r="F2514" t="str">
            <v>ER_2535 - TCOP Related Distribution Rebuilds</v>
          </cell>
          <cell r="G2514" t="str">
            <v>Distribution Transformer Change Out Program</v>
          </cell>
          <cell r="H2514" t="str">
            <v>T&amp;D Operations</v>
          </cell>
          <cell r="I2514" t="str">
            <v>T&amp;D</v>
          </cell>
          <cell r="J2514" t="str">
            <v>Asset Condition</v>
          </cell>
          <cell r="K2514" t="str">
            <v>SRV_ED</v>
          </cell>
          <cell r="L2514" t="str">
            <v>JUR_WA</v>
          </cell>
          <cell r="M2514" t="str">
            <v>Elec Distribution 360-373</v>
          </cell>
          <cell r="N2514" t="str">
            <v>False</v>
          </cell>
          <cell r="O2514" t="str">
            <v>Active</v>
          </cell>
          <cell r="P2514" t="str">
            <v>ORG_T51</v>
          </cell>
        </row>
        <row r="2515">
          <cell r="A2515" t="str">
            <v>BI_XD703</v>
          </cell>
          <cell r="B2515" t="str">
            <v>XD703</v>
          </cell>
          <cell r="C2515" t="str">
            <v>BI_XD703 - TCOP - ID</v>
          </cell>
          <cell r="D2515" t="str">
            <v>ER_2535</v>
          </cell>
          <cell r="E2515" t="str">
            <v>2535</v>
          </cell>
          <cell r="F2515" t="str">
            <v>ER_2535 - TCOP Related Distribution Rebuilds</v>
          </cell>
          <cell r="G2515" t="str">
            <v>Distribution Transformer Change Out Program</v>
          </cell>
          <cell r="H2515" t="str">
            <v>T&amp;D Operations</v>
          </cell>
          <cell r="I2515" t="str">
            <v>T&amp;D</v>
          </cell>
          <cell r="J2515" t="str">
            <v>Asset Condition</v>
          </cell>
          <cell r="K2515" t="str">
            <v>SRV_ED</v>
          </cell>
          <cell r="L2515" t="str">
            <v>JUR_ID</v>
          </cell>
          <cell r="M2515" t="str">
            <v>Elec Distribution 360-373</v>
          </cell>
          <cell r="N2515" t="str">
            <v>False</v>
          </cell>
          <cell r="O2515" t="str">
            <v>Active</v>
          </cell>
          <cell r="P2515" t="str">
            <v>ORG_T51</v>
          </cell>
        </row>
        <row r="2516">
          <cell r="A2516" t="str">
            <v>BI_XD900</v>
          </cell>
          <cell r="B2516" t="str">
            <v>XD900</v>
          </cell>
          <cell r="C2516" t="str">
            <v>BI_XD900 - Compliance Load Study - Distribution</v>
          </cell>
          <cell r="D2516" t="str">
            <v>ER_2469</v>
          </cell>
          <cell r="E2516" t="str">
            <v>2469</v>
          </cell>
          <cell r="F2516" t="str">
            <v>ER_2469 - Compliance Load Study</v>
          </cell>
          <cell r="G2516" t="str">
            <v>Regular Capital - Pre Business Case</v>
          </cell>
          <cell r="H2516" t="str">
            <v>No Subfunction</v>
          </cell>
          <cell r="I2516" t="str">
            <v>No Function</v>
          </cell>
          <cell r="J2516" t="str">
            <v>No Driver</v>
          </cell>
          <cell r="K2516" t="str">
            <v>SRV_ED</v>
          </cell>
          <cell r="L2516" t="str">
            <v>JUR_AN</v>
          </cell>
          <cell r="M2516" t="str">
            <v>Elec Distribution 360-373</v>
          </cell>
          <cell r="N2516" t="str">
            <v>False</v>
          </cell>
          <cell r="O2516" t="str">
            <v>Inactive</v>
          </cell>
          <cell r="P2516" t="str">
            <v>ORG_Z08</v>
          </cell>
        </row>
        <row r="2517">
          <cell r="A2517" t="str">
            <v>BI_XD901</v>
          </cell>
          <cell r="B2517" t="str">
            <v>XD901</v>
          </cell>
          <cell r="C2517" t="str">
            <v>BI_XD901 - ID AMR - Distribution</v>
          </cell>
          <cell r="D2517" t="str">
            <v>ER_7300</v>
          </cell>
          <cell r="E2517" t="str">
            <v>7300</v>
          </cell>
          <cell r="F2517" t="str">
            <v>ER_7300 - ID AMR</v>
          </cell>
          <cell r="G2517" t="str">
            <v>Regular Capital - Pre Business Case</v>
          </cell>
          <cell r="H2517" t="str">
            <v>No Subfunction</v>
          </cell>
          <cell r="I2517" t="str">
            <v>No Function</v>
          </cell>
          <cell r="J2517" t="str">
            <v>No Driver</v>
          </cell>
          <cell r="K2517" t="str">
            <v>SRV_ED</v>
          </cell>
          <cell r="L2517" t="str">
            <v>JUR_ID</v>
          </cell>
          <cell r="M2517" t="str">
            <v>Elec Distribution 360-373</v>
          </cell>
          <cell r="N2517" t="str">
            <v>False</v>
          </cell>
          <cell r="O2517" t="str">
            <v>Inactive</v>
          </cell>
          <cell r="P2517" t="str">
            <v>ORG_Z08</v>
          </cell>
        </row>
        <row r="2518">
          <cell r="A2518" t="str">
            <v>BI_XD902</v>
          </cell>
          <cell r="B2518" t="str">
            <v>XD902</v>
          </cell>
          <cell r="C2518" t="str">
            <v>BI_XD902 - NTWK Mechanical Systems -Capital Replacement</v>
          </cell>
          <cell r="D2518" t="str">
            <v>ER_2058</v>
          </cell>
          <cell r="E2518" t="str">
            <v>2058</v>
          </cell>
          <cell r="F2518" t="str">
            <v>ER_2058 - Spokane Electric Network Incr Capacity</v>
          </cell>
          <cell r="G2518" t="str">
            <v>Downtown Network - Performance &amp; Capacity</v>
          </cell>
          <cell r="H2518" t="str">
            <v>Downtown Network</v>
          </cell>
          <cell r="I2518" t="str">
            <v>T&amp;D</v>
          </cell>
          <cell r="J2518" t="str">
            <v>Performance &amp; Capacity</v>
          </cell>
          <cell r="K2518" t="str">
            <v>SRV_ED</v>
          </cell>
          <cell r="L2518" t="str">
            <v>JUR_WA</v>
          </cell>
          <cell r="M2518" t="str">
            <v>Elec Distribution 360-373</v>
          </cell>
          <cell r="N2518" t="str">
            <v>False</v>
          </cell>
          <cell r="O2518" t="str">
            <v>Active</v>
          </cell>
          <cell r="P2518" t="str">
            <v>ORG_C57</v>
          </cell>
        </row>
        <row r="2519">
          <cell r="A2519" t="str">
            <v>BI_XD903</v>
          </cell>
          <cell r="B2519" t="str">
            <v>XD903</v>
          </cell>
          <cell r="C2519" t="str">
            <v>BI_XD903 - Open Wire Secondary Elimination</v>
          </cell>
          <cell r="D2519" t="str">
            <v>ER_2496</v>
          </cell>
          <cell r="E2519" t="str">
            <v>2496</v>
          </cell>
          <cell r="F2519" t="str">
            <v>ER_2496 - Open Wire Secondary Elimination</v>
          </cell>
          <cell r="G2519" t="str">
            <v>Regular Capital - Pre Business Case</v>
          </cell>
          <cell r="H2519" t="str">
            <v>No Subfunction</v>
          </cell>
          <cell r="I2519" t="str">
            <v>No Function</v>
          </cell>
          <cell r="J2519" t="str">
            <v>No Driver</v>
          </cell>
          <cell r="K2519" t="str">
            <v>SRV_ED</v>
          </cell>
          <cell r="L2519" t="str">
            <v>JUR_AN</v>
          </cell>
          <cell r="M2519" t="str">
            <v>Elec Distribution 360-373</v>
          </cell>
          <cell r="N2519" t="str">
            <v>False</v>
          </cell>
          <cell r="O2519" t="str">
            <v>Inactive</v>
          </cell>
          <cell r="P2519" t="str">
            <v>ORG_C51</v>
          </cell>
        </row>
        <row r="2520">
          <cell r="A2520" t="str">
            <v>BI_XD904</v>
          </cell>
          <cell r="B2520" t="str">
            <v>XD904</v>
          </cell>
          <cell r="C2520" t="str">
            <v>BI_XD904 - Distribution Construction Stimulus Project</v>
          </cell>
          <cell r="D2520" t="str">
            <v>ER_2504</v>
          </cell>
          <cell r="E2520" t="str">
            <v>2504</v>
          </cell>
          <cell r="F2520" t="str">
            <v>ER_2504 - Stimulus Project</v>
          </cell>
          <cell r="G2520" t="str">
            <v>Regular Capital - Pre Business Case</v>
          </cell>
          <cell r="H2520" t="str">
            <v>No Subfunction</v>
          </cell>
          <cell r="I2520" t="str">
            <v>No Function</v>
          </cell>
          <cell r="J2520" t="str">
            <v>No Driver</v>
          </cell>
          <cell r="K2520" t="str">
            <v>SRV_ED</v>
          </cell>
          <cell r="L2520" t="str">
            <v>JUR_WA</v>
          </cell>
          <cell r="M2520" t="str">
            <v>Elec Distribution 360-373</v>
          </cell>
          <cell r="N2520" t="str">
            <v>False</v>
          </cell>
          <cell r="O2520" t="str">
            <v>Active</v>
          </cell>
          <cell r="P2520" t="str">
            <v>ORG_H08</v>
          </cell>
        </row>
        <row r="2521">
          <cell r="A2521" t="str">
            <v>BI_XD905</v>
          </cell>
          <cell r="B2521" t="str">
            <v>XD905</v>
          </cell>
          <cell r="C2521" t="str">
            <v>BI_XD905 - Idaho AMI</v>
          </cell>
          <cell r="D2521" t="str">
            <v>ER_2593</v>
          </cell>
          <cell r="E2521" t="str">
            <v>2593</v>
          </cell>
          <cell r="F2521" t="str">
            <v>ER_2593 - Idaho AMI</v>
          </cell>
          <cell r="G2521" t="str">
            <v>Idaho AMI</v>
          </cell>
          <cell r="H2521" t="str">
            <v>AMI</v>
          </cell>
          <cell r="I2521" t="str">
            <v>T&amp;D</v>
          </cell>
          <cell r="J2521" t="str">
            <v>Customer Service Quality &amp; Reliability</v>
          </cell>
          <cell r="K2521" t="str">
            <v>SRV_CD</v>
          </cell>
          <cell r="L2521" t="str">
            <v>JUR_ID</v>
          </cell>
          <cell r="M2521" t="str">
            <v>Elec Distribution 360-373</v>
          </cell>
          <cell r="N2521" t="str">
            <v>False</v>
          </cell>
          <cell r="O2521" t="str">
            <v>Active</v>
          </cell>
          <cell r="P2521" t="str">
            <v>ORG_T08</v>
          </cell>
        </row>
        <row r="2522">
          <cell r="A2522" t="str">
            <v>BI_XD906</v>
          </cell>
          <cell r="B2522" t="str">
            <v>XD906</v>
          </cell>
          <cell r="C2522" t="str">
            <v>BI_XD906 - Idaho AMI Software</v>
          </cell>
          <cell r="D2522" t="str">
            <v>ER_2593</v>
          </cell>
          <cell r="E2522" t="str">
            <v>2593</v>
          </cell>
          <cell r="F2522" t="str">
            <v>ER_2593 - Idaho AMI</v>
          </cell>
          <cell r="G2522" t="str">
            <v>Idaho AMI</v>
          </cell>
          <cell r="H2522" t="str">
            <v>AMI</v>
          </cell>
          <cell r="I2522" t="str">
            <v>T&amp;D</v>
          </cell>
          <cell r="J2522" t="str">
            <v>Customer Service Quality &amp; Reliability</v>
          </cell>
          <cell r="K2522" t="str">
            <v>SRV_CD</v>
          </cell>
          <cell r="L2522" t="str">
            <v>JUR_AA</v>
          </cell>
          <cell r="M2522" t="str">
            <v>Software 303</v>
          </cell>
          <cell r="N2522" t="str">
            <v>True</v>
          </cell>
          <cell r="O2522" t="str">
            <v>Active</v>
          </cell>
          <cell r="P2522" t="str">
            <v>ORG_T08</v>
          </cell>
        </row>
        <row r="2523">
          <cell r="A2523" t="str">
            <v>BI_XD907</v>
          </cell>
          <cell r="B2523" t="str">
            <v>XD907</v>
          </cell>
          <cell r="C2523" t="str">
            <v>BI_XD907 - Idaho AMI Communications Equipment</v>
          </cell>
          <cell r="D2523" t="str">
            <v>ER_2593</v>
          </cell>
          <cell r="E2523" t="str">
            <v>2593</v>
          </cell>
          <cell r="F2523" t="str">
            <v>ER_2593 - Idaho AMI</v>
          </cell>
          <cell r="G2523" t="str">
            <v>Idaho AMI</v>
          </cell>
          <cell r="H2523" t="str">
            <v>AMI</v>
          </cell>
          <cell r="I2523" t="str">
            <v>T&amp;D</v>
          </cell>
          <cell r="J2523" t="str">
            <v>Customer Service Quality &amp; Reliability</v>
          </cell>
          <cell r="K2523" t="str">
            <v>SRV_CD</v>
          </cell>
          <cell r="L2523" t="str">
            <v>JUR_ID</v>
          </cell>
          <cell r="M2523" t="str">
            <v>General 12yr 389 / 393-395 / 397-398</v>
          </cell>
          <cell r="N2523" t="str">
            <v>True</v>
          </cell>
          <cell r="O2523" t="str">
            <v>Active</v>
          </cell>
          <cell r="P2523" t="str">
            <v>ORG_T08</v>
          </cell>
        </row>
        <row r="2524">
          <cell r="A2524" t="str">
            <v>BI_XE015</v>
          </cell>
          <cell r="B2524" t="str">
            <v>XE015</v>
          </cell>
          <cell r="C2524" t="str">
            <v>BI_XE015 - Replace System Reinforcement - Gas Engineering</v>
          </cell>
          <cell r="D2524" t="str">
            <v>ER_3000</v>
          </cell>
          <cell r="E2524" t="str">
            <v>3000</v>
          </cell>
          <cell r="F2524" t="str">
            <v>ER_3000 - Gas Reinforce-Minor Blanket</v>
          </cell>
          <cell r="G2524" t="str">
            <v>Gas Reinforcement Program</v>
          </cell>
          <cell r="H2524" t="str">
            <v>Gas Subfunction</v>
          </cell>
          <cell r="I2524" t="str">
            <v>Gas</v>
          </cell>
          <cell r="J2524" t="str">
            <v>Performance &amp; Capacity</v>
          </cell>
          <cell r="K2524" t="str">
            <v>SRV_GD</v>
          </cell>
          <cell r="L2524" t="str">
            <v>JUR_AA</v>
          </cell>
          <cell r="M2524" t="str">
            <v>Gas Distribution 374-387</v>
          </cell>
          <cell r="N2524" t="str">
            <v>False</v>
          </cell>
          <cell r="O2524" t="str">
            <v>Active</v>
          </cell>
          <cell r="P2524" t="str">
            <v>ORG_B51</v>
          </cell>
        </row>
        <row r="2525">
          <cell r="A2525" t="str">
            <v>BI_XE016</v>
          </cell>
          <cell r="B2525" t="str">
            <v>XE016</v>
          </cell>
          <cell r="C2525" t="str">
            <v>BI_XE016 - Replace Deteriorated Gas System - Gas Engineering</v>
          </cell>
          <cell r="D2525" t="str">
            <v>ER_3001</v>
          </cell>
          <cell r="E2525" t="str">
            <v>3001</v>
          </cell>
          <cell r="F2525" t="str">
            <v>ER_3001 - Replace Deteriorating Gas System</v>
          </cell>
          <cell r="G2525" t="str">
            <v>Gas Deteriorated Steel Pipe Replacement Program</v>
          </cell>
          <cell r="H2525" t="str">
            <v>Gas Subfunction</v>
          </cell>
          <cell r="I2525" t="str">
            <v>Gas</v>
          </cell>
          <cell r="J2525" t="str">
            <v>Asset Condition</v>
          </cell>
          <cell r="K2525" t="str">
            <v>SRV_GD</v>
          </cell>
          <cell r="L2525" t="str">
            <v>JUR_AA</v>
          </cell>
          <cell r="M2525" t="str">
            <v>Gas Distribution 374-387</v>
          </cell>
          <cell r="N2525" t="str">
            <v>False</v>
          </cell>
          <cell r="O2525" t="str">
            <v>Active</v>
          </cell>
          <cell r="P2525" t="str">
            <v>ORG_B51</v>
          </cell>
        </row>
        <row r="2526">
          <cell r="A2526" t="str">
            <v>BI_XE017</v>
          </cell>
          <cell r="B2526" t="str">
            <v>XE017</v>
          </cell>
          <cell r="C2526" t="str">
            <v>BI_XE017 - Gas Regulator Station Reliability - Gas Engineering</v>
          </cell>
          <cell r="D2526" t="str">
            <v>ER_3002</v>
          </cell>
          <cell r="E2526" t="str">
            <v>3002</v>
          </cell>
          <cell r="F2526" t="str">
            <v>ER_3002 - Regulator Reliable - Blanket</v>
          </cell>
          <cell r="G2526" t="str">
            <v>Gas Regulator Station Replacement Program</v>
          </cell>
          <cell r="H2526" t="str">
            <v>Gas Subfunction</v>
          </cell>
          <cell r="I2526" t="str">
            <v>Gas</v>
          </cell>
          <cell r="J2526" t="str">
            <v>Asset Condition</v>
          </cell>
          <cell r="K2526" t="str">
            <v>SRV_GD</v>
          </cell>
          <cell r="L2526" t="str">
            <v>JUR_AA</v>
          </cell>
          <cell r="M2526" t="str">
            <v>Gas Distribution 374-387</v>
          </cell>
          <cell r="N2526" t="str">
            <v>False</v>
          </cell>
          <cell r="O2526" t="str">
            <v>Active</v>
          </cell>
          <cell r="P2526" t="str">
            <v>ORG_B51</v>
          </cell>
        </row>
        <row r="2527">
          <cell r="A2527" t="str">
            <v>BI_XE020</v>
          </cell>
          <cell r="B2527" t="str">
            <v>XE020</v>
          </cell>
          <cell r="C2527" t="str">
            <v>BI_XE020 - Electric Meters Minor Blanket</v>
          </cell>
          <cell r="D2527" t="str">
            <v>ER_1002</v>
          </cell>
          <cell r="E2527" t="str">
            <v>1002</v>
          </cell>
          <cell r="F2527" t="str">
            <v>ER_1002 - Electric Meters Minor Blanket</v>
          </cell>
          <cell r="G2527" t="str">
            <v>New Revenue - Growth</v>
          </cell>
          <cell r="H2527" t="str">
            <v>Growth Subfunction</v>
          </cell>
          <cell r="I2527" t="str">
            <v>Growth</v>
          </cell>
          <cell r="J2527" t="str">
            <v>Customer Requested</v>
          </cell>
          <cell r="K2527" t="str">
            <v>SRV_ED</v>
          </cell>
          <cell r="L2527" t="str">
            <v>JUR_AN</v>
          </cell>
          <cell r="M2527" t="str">
            <v>Elec Distribution 360-373</v>
          </cell>
          <cell r="N2527" t="str">
            <v>False</v>
          </cell>
          <cell r="O2527" t="str">
            <v>Active</v>
          </cell>
          <cell r="P2527" t="str">
            <v>ORG_Z08</v>
          </cell>
        </row>
        <row r="2528">
          <cell r="A2528" t="str">
            <v>BI_XE021</v>
          </cell>
          <cell r="B2528" t="str">
            <v>XE021</v>
          </cell>
          <cell r="C2528" t="str">
            <v>BI_XE021 - Gas Meters Minor Blanket</v>
          </cell>
          <cell r="D2528" t="str">
            <v>ER_1050</v>
          </cell>
          <cell r="E2528" t="str">
            <v>1050</v>
          </cell>
          <cell r="F2528" t="str">
            <v>ER_1050 - Gas Meters Minor Blanket</v>
          </cell>
          <cell r="G2528" t="str">
            <v>New Revenue - Growth</v>
          </cell>
          <cell r="H2528" t="str">
            <v>Growth Subfunction</v>
          </cell>
          <cell r="I2528" t="str">
            <v>Growth</v>
          </cell>
          <cell r="J2528" t="str">
            <v>Customer Requested</v>
          </cell>
          <cell r="K2528" t="str">
            <v>SRV_GD</v>
          </cell>
          <cell r="L2528" t="str">
            <v>JUR_AN</v>
          </cell>
          <cell r="M2528" t="str">
            <v>Gas Distribution 374-387</v>
          </cell>
          <cell r="N2528" t="str">
            <v>False</v>
          </cell>
          <cell r="O2528" t="str">
            <v>Active</v>
          </cell>
          <cell r="P2528" t="str">
            <v>ORG_B51</v>
          </cell>
        </row>
        <row r="2529">
          <cell r="A2529" t="str">
            <v>BI_XE022</v>
          </cell>
          <cell r="B2529" t="str">
            <v>XE022</v>
          </cell>
          <cell r="C2529" t="str">
            <v>BI_XE022 - Gas Reg Minor Blanket</v>
          </cell>
          <cell r="D2529" t="str">
            <v>ER_1051</v>
          </cell>
          <cell r="E2529" t="str">
            <v>1051</v>
          </cell>
          <cell r="F2529" t="str">
            <v>ER_1051 - Gas Regulators Minor Blanket</v>
          </cell>
          <cell r="G2529" t="str">
            <v>New Revenue - Growth</v>
          </cell>
          <cell r="H2529" t="str">
            <v>Growth Subfunction</v>
          </cell>
          <cell r="I2529" t="str">
            <v>Growth</v>
          </cell>
          <cell r="J2529" t="str">
            <v>Customer Requested</v>
          </cell>
          <cell r="K2529" t="str">
            <v>SRV_GD</v>
          </cell>
          <cell r="L2529" t="str">
            <v>JUR_AN</v>
          </cell>
          <cell r="M2529" t="str">
            <v>Gas Distribution 374-387</v>
          </cell>
          <cell r="N2529" t="str">
            <v>False</v>
          </cell>
          <cell r="O2529" t="str">
            <v>Active</v>
          </cell>
          <cell r="P2529" t="str">
            <v>ORG_B51</v>
          </cell>
        </row>
        <row r="2530">
          <cell r="A2530" t="str">
            <v>BI_XE023</v>
          </cell>
          <cell r="B2530" t="str">
            <v>XE023</v>
          </cell>
          <cell r="C2530" t="str">
            <v>BI_XE023 - Relocate Due to St&amp;Hwy Work- Gas Engineering</v>
          </cell>
          <cell r="D2530" t="str">
            <v>ER_3003</v>
          </cell>
          <cell r="E2530" t="str">
            <v>3003</v>
          </cell>
          <cell r="F2530" t="str">
            <v>ER_3003 - Gas Replace-St&amp;Hwy</v>
          </cell>
          <cell r="G2530" t="str">
            <v>Gas Replacement Street and Highway Program</v>
          </cell>
          <cell r="H2530" t="str">
            <v>Gas Subfunction</v>
          </cell>
          <cell r="I2530" t="str">
            <v>Gas</v>
          </cell>
          <cell r="J2530" t="str">
            <v>Mandatory &amp; Compliance</v>
          </cell>
          <cell r="K2530" t="str">
            <v>SRV_GD</v>
          </cell>
          <cell r="L2530" t="str">
            <v>JUR_AA</v>
          </cell>
          <cell r="M2530" t="str">
            <v>Gas Distribution 374-387</v>
          </cell>
          <cell r="N2530" t="str">
            <v>False</v>
          </cell>
          <cell r="O2530" t="str">
            <v>Active</v>
          </cell>
          <cell r="P2530" t="str">
            <v>ORG_B51</v>
          </cell>
        </row>
        <row r="2531">
          <cell r="A2531" t="str">
            <v>BI_XE024</v>
          </cell>
          <cell r="B2531" t="str">
            <v>XE024</v>
          </cell>
          <cell r="C2531" t="str">
            <v>BI_XE024 - Gas Sys Indus Cust - Minor Blanket</v>
          </cell>
          <cell r="D2531" t="str">
            <v>ER_1052</v>
          </cell>
          <cell r="E2531" t="str">
            <v>1052</v>
          </cell>
          <cell r="F2531" t="str">
            <v>ER_1052 - Industrial Gas Customer Minor Blanket</v>
          </cell>
          <cell r="G2531" t="str">
            <v>New Revenue - Growth</v>
          </cell>
          <cell r="H2531" t="str">
            <v>Growth Subfunction</v>
          </cell>
          <cell r="I2531" t="str">
            <v>Growth</v>
          </cell>
          <cell r="J2531" t="str">
            <v>Customer Requested</v>
          </cell>
          <cell r="K2531" t="str">
            <v>SRV_GD</v>
          </cell>
          <cell r="L2531" t="str">
            <v>JUR_AA</v>
          </cell>
          <cell r="M2531" t="str">
            <v>Gas Distribution 374-387</v>
          </cell>
          <cell r="N2531" t="str">
            <v>False</v>
          </cell>
          <cell r="O2531" t="str">
            <v>Inactive</v>
          </cell>
          <cell r="P2531" t="str">
            <v>ORG_B51</v>
          </cell>
        </row>
        <row r="2532">
          <cell r="A2532" t="str">
            <v>BI_XE500</v>
          </cell>
          <cell r="B2532" t="str">
            <v>XE500</v>
          </cell>
          <cell r="C2532" t="str">
            <v>BI_XE500 - Gas Engineering</v>
          </cell>
          <cell r="D2532" t="str">
            <v>ER_1001</v>
          </cell>
          <cell r="E2532" t="str">
            <v>1001</v>
          </cell>
          <cell r="F2532" t="str">
            <v>ER_1001 - Gas Revenue Blanket</v>
          </cell>
          <cell r="G2532" t="str">
            <v>New Revenue - Growth</v>
          </cell>
          <cell r="H2532" t="str">
            <v>Growth Subfunction</v>
          </cell>
          <cell r="I2532" t="str">
            <v>Growth</v>
          </cell>
          <cell r="J2532" t="str">
            <v>Customer Requested</v>
          </cell>
          <cell r="K2532" t="str">
            <v>SRV_GD</v>
          </cell>
          <cell r="L2532" t="str">
            <v>JUR_AA</v>
          </cell>
          <cell r="M2532" t="str">
            <v>Gas Distribution 374-387</v>
          </cell>
          <cell r="N2532" t="str">
            <v>False</v>
          </cell>
          <cell r="O2532" t="str">
            <v>Active</v>
          </cell>
          <cell r="P2532" t="str">
            <v>ORG_B51</v>
          </cell>
        </row>
        <row r="2533">
          <cell r="A2533" t="str">
            <v>BI_XE501</v>
          </cell>
          <cell r="B2533" t="str">
            <v>XE501</v>
          </cell>
          <cell r="C2533" t="str">
            <v>BI_XE501 - Gas Distribution Non Revenue - Gas Engineering</v>
          </cell>
          <cell r="D2533" t="str">
            <v>ER_3005</v>
          </cell>
          <cell r="E2533" t="str">
            <v>3005</v>
          </cell>
          <cell r="F2533" t="str">
            <v>ER_3005 - Gas Distribution Non-Revenue Blanket</v>
          </cell>
          <cell r="G2533" t="str">
            <v>Gas Non-Revenue Program</v>
          </cell>
          <cell r="H2533" t="str">
            <v>Gas Subfunction</v>
          </cell>
          <cell r="I2533" t="str">
            <v>Gas</v>
          </cell>
          <cell r="J2533" t="str">
            <v>Failed Plant &amp; Operations</v>
          </cell>
          <cell r="K2533" t="str">
            <v>SRV_GD</v>
          </cell>
          <cell r="L2533" t="str">
            <v>JUR_AA</v>
          </cell>
          <cell r="M2533" t="str">
            <v>Gas Distribution 374-387</v>
          </cell>
          <cell r="N2533" t="str">
            <v>False</v>
          </cell>
          <cell r="O2533" t="str">
            <v>Active</v>
          </cell>
          <cell r="P2533" t="str">
            <v>ORG_B51</v>
          </cell>
        </row>
        <row r="2534">
          <cell r="A2534" t="str">
            <v>BI_XE601</v>
          </cell>
          <cell r="B2534" t="str">
            <v>XE601</v>
          </cell>
          <cell r="C2534" t="str">
            <v>BI_XE601 - Ortho LaGrande/Union County</v>
          </cell>
          <cell r="D2534" t="str">
            <v>ER_7105</v>
          </cell>
          <cell r="E2534" t="str">
            <v>7105</v>
          </cell>
          <cell r="F2534" t="str">
            <v>ER_7105 - Ortho LaGrande/Union County</v>
          </cell>
          <cell r="G2534" t="str">
            <v>Regular Capital - Pre Business Case</v>
          </cell>
          <cell r="H2534" t="str">
            <v>No Subfunction</v>
          </cell>
          <cell r="I2534" t="str">
            <v>No Function</v>
          </cell>
          <cell r="J2534" t="str">
            <v>No Driver</v>
          </cell>
          <cell r="K2534" t="str">
            <v>SRV_GD</v>
          </cell>
          <cell r="L2534" t="str">
            <v>JUR_OR</v>
          </cell>
          <cell r="M2534" t="str">
            <v>General 5yr 389 / 393-395 / 397-398</v>
          </cell>
          <cell r="N2534" t="str">
            <v>True</v>
          </cell>
          <cell r="O2534" t="str">
            <v>Inactive</v>
          </cell>
          <cell r="P2534" t="str">
            <v>ORG_C08</v>
          </cell>
        </row>
        <row r="2535">
          <cell r="A2535" t="str">
            <v>BI_XE718</v>
          </cell>
          <cell r="B2535" t="str">
            <v>XE718</v>
          </cell>
          <cell r="C2535" t="str">
            <v>BI_XE718 - Back Up Control Center Construction</v>
          </cell>
          <cell r="D2535" t="str">
            <v>ER_2444</v>
          </cell>
          <cell r="E2535" t="str">
            <v>2444</v>
          </cell>
          <cell r="F2535" t="str">
            <v>ER_2444 - Back Up Control Center</v>
          </cell>
          <cell r="G2535" t="str">
            <v>Regular Capital - Pre Business Case</v>
          </cell>
          <cell r="H2535" t="str">
            <v>No Subfunction</v>
          </cell>
          <cell r="I2535" t="str">
            <v>No Function</v>
          </cell>
          <cell r="J2535" t="str">
            <v>No Driver</v>
          </cell>
          <cell r="K2535" t="str">
            <v>SRV_ED</v>
          </cell>
          <cell r="L2535" t="str">
            <v>JUR_WA</v>
          </cell>
          <cell r="M2535" t="str">
            <v>Elec Transmission 350-359</v>
          </cell>
          <cell r="N2535" t="str">
            <v>True</v>
          </cell>
          <cell r="O2535" t="str">
            <v>Inactive</v>
          </cell>
          <cell r="P2535" t="str">
            <v>ORG_P09</v>
          </cell>
        </row>
        <row r="2536">
          <cell r="A2536" t="str">
            <v>BI_XE901</v>
          </cell>
          <cell r="B2536" t="str">
            <v>XE901</v>
          </cell>
          <cell r="C2536" t="str">
            <v>BI_XE901 - NTWK Transformers and Protectors</v>
          </cell>
          <cell r="D2536" t="str">
            <v>ER_1009</v>
          </cell>
          <cell r="E2536" t="str">
            <v>1009</v>
          </cell>
          <cell r="F2536" t="str">
            <v>ER_1009 - Network Transformers &amp; Network Protectors</v>
          </cell>
          <cell r="G2536" t="str">
            <v>New Revenue - Growth</v>
          </cell>
          <cell r="H2536" t="str">
            <v>Growth Subfunction</v>
          </cell>
          <cell r="I2536" t="str">
            <v>Growth</v>
          </cell>
          <cell r="J2536" t="str">
            <v>Customer Requested</v>
          </cell>
          <cell r="K2536" t="str">
            <v>SRV_ED</v>
          </cell>
          <cell r="L2536" t="str">
            <v>JUR_WA</v>
          </cell>
          <cell r="M2536" t="str">
            <v>Elec Distribution 360-373</v>
          </cell>
          <cell r="N2536" t="str">
            <v>False</v>
          </cell>
          <cell r="O2536" t="str">
            <v>Active</v>
          </cell>
          <cell r="P2536" t="str">
            <v>ORG_C57</v>
          </cell>
        </row>
        <row r="2537">
          <cell r="A2537" t="str">
            <v>BI_XFX54</v>
          </cell>
          <cell r="B2537" t="str">
            <v>XFX54</v>
          </cell>
          <cell r="C2537" t="str">
            <v>BI_XFX54 - Transformers ARO</v>
          </cell>
          <cell r="D2537" t="str">
            <v>ER_7500</v>
          </cell>
          <cell r="E2537" t="str">
            <v>7500</v>
          </cell>
          <cell r="F2537" t="str">
            <v>ER_7500 - FAS 143 ARO</v>
          </cell>
          <cell r="G2537" t="str">
            <v>FAS 143 ARO</v>
          </cell>
          <cell r="H2537" t="str">
            <v>Outside Regular Capital</v>
          </cell>
          <cell r="I2537" t="str">
            <v>Outside Regular Capital Subfunction</v>
          </cell>
          <cell r="J2537" t="str">
            <v>No Driver</v>
          </cell>
          <cell r="K2537" t="str">
            <v>SRV_ZZ</v>
          </cell>
          <cell r="L2537" t="str">
            <v>JUR_AA</v>
          </cell>
          <cell r="M2537" t="str">
            <v>Other Elec Production / Turbines 340-346</v>
          </cell>
          <cell r="N2537" t="str">
            <v>False</v>
          </cell>
          <cell r="O2537" t="str">
            <v>Inactive</v>
          </cell>
          <cell r="P2537" t="str">
            <v>ORG_X54</v>
          </cell>
        </row>
        <row r="2538">
          <cell r="A2538" t="str">
            <v>BI_XID54</v>
          </cell>
          <cell r="B2538" t="str">
            <v>XID54</v>
          </cell>
          <cell r="C2538" t="str">
            <v>BI_XID54 - ID Gas ERT Replacement Program</v>
          </cell>
          <cell r="D2538" t="str">
            <v>ER_3054</v>
          </cell>
          <cell r="E2538" t="str">
            <v>3054</v>
          </cell>
          <cell r="F2538" t="str">
            <v>ER_3054 - Gas ERT Replacement Program</v>
          </cell>
          <cell r="G2538" t="str">
            <v>Gas ERT Replacement Program</v>
          </cell>
          <cell r="H2538" t="str">
            <v>Gas Subfunction</v>
          </cell>
          <cell r="I2538" t="str">
            <v>Gas</v>
          </cell>
          <cell r="J2538" t="str">
            <v>Asset Condition</v>
          </cell>
          <cell r="K2538" t="str">
            <v>SRV_GD</v>
          </cell>
          <cell r="L2538" t="str">
            <v>JUR_ID</v>
          </cell>
          <cell r="M2538" t="str">
            <v>Gas Distribution 374-387</v>
          </cell>
          <cell r="N2538" t="str">
            <v>False</v>
          </cell>
          <cell r="O2538" t="str">
            <v>Active</v>
          </cell>
          <cell r="P2538" t="str">
            <v>ORG_B51</v>
          </cell>
        </row>
        <row r="2539">
          <cell r="A2539" t="str">
            <v>BI_XID55</v>
          </cell>
          <cell r="B2539" t="str">
            <v>XID55</v>
          </cell>
          <cell r="C2539" t="str">
            <v>BI_XID55 - ID Gas Meter Replacement Non Revenue</v>
          </cell>
          <cell r="D2539" t="str">
            <v>ER_3055</v>
          </cell>
          <cell r="E2539" t="str">
            <v>3055</v>
          </cell>
          <cell r="F2539" t="str">
            <v>ER_3055 - Gas Meter Replacement Non Revenue</v>
          </cell>
          <cell r="G2539" t="str">
            <v>Gas PMC Program</v>
          </cell>
          <cell r="H2539" t="str">
            <v>Gas Subfunction</v>
          </cell>
          <cell r="I2539" t="str">
            <v>Gas</v>
          </cell>
          <cell r="J2539" t="str">
            <v>Mandatory &amp; Compliance</v>
          </cell>
          <cell r="K2539" t="str">
            <v>SRV_GD</v>
          </cell>
          <cell r="L2539" t="str">
            <v>JUR_ID</v>
          </cell>
          <cell r="M2539" t="str">
            <v>Gas Distribution 374-387</v>
          </cell>
          <cell r="N2539" t="str">
            <v>False</v>
          </cell>
          <cell r="O2539" t="str">
            <v>Active</v>
          </cell>
          <cell r="P2539" t="str">
            <v>ORG_B51</v>
          </cell>
        </row>
        <row r="2540">
          <cell r="A2540" t="str">
            <v>BI_XN000</v>
          </cell>
          <cell r="B2540" t="str">
            <v>XN000</v>
          </cell>
          <cell r="C2540" t="str">
            <v>BI_XN000 - Gas Meter and Metering Equipment Purchases - WA/ID</v>
          </cell>
          <cell r="D2540" t="str">
            <v>ER_1056</v>
          </cell>
          <cell r="E2540" t="str">
            <v>1056</v>
          </cell>
          <cell r="F2540" t="str">
            <v>ER_1056 - Gas Meter and Metering Equipment Purchases</v>
          </cell>
          <cell r="G2540" t="str">
            <v>New Revenue - Growth</v>
          </cell>
          <cell r="H2540" t="str">
            <v>Growth Subfunction</v>
          </cell>
          <cell r="I2540" t="str">
            <v>Growth</v>
          </cell>
          <cell r="J2540" t="str">
            <v>Customer Requested</v>
          </cell>
          <cell r="K2540" t="str">
            <v>SRV_GD</v>
          </cell>
          <cell r="L2540" t="str">
            <v>JUR_AN</v>
          </cell>
          <cell r="M2540" t="str">
            <v>Gas Distribution 374-387</v>
          </cell>
          <cell r="N2540" t="str">
            <v>False</v>
          </cell>
          <cell r="O2540" t="str">
            <v>Active</v>
          </cell>
          <cell r="P2540" t="str">
            <v>ORG_B51</v>
          </cell>
        </row>
        <row r="2541">
          <cell r="A2541" t="str">
            <v>BI_XN500</v>
          </cell>
          <cell r="B2541" t="str">
            <v>XN500</v>
          </cell>
          <cell r="C2541" t="str">
            <v>BI_XN500 - Washington AMI Gas Modules</v>
          </cell>
          <cell r="D2541" t="str">
            <v>ER_2586</v>
          </cell>
          <cell r="E2541" t="str">
            <v>2586</v>
          </cell>
          <cell r="F2541" t="str">
            <v>ER_2586 - Washington AMI</v>
          </cell>
          <cell r="G2541" t="str">
            <v>Washington Advanced Metering Infrastructure Project</v>
          </cell>
          <cell r="H2541" t="str">
            <v>AMI</v>
          </cell>
          <cell r="I2541" t="str">
            <v>T&amp;D</v>
          </cell>
          <cell r="J2541" t="str">
            <v>Customer Service Quality &amp; Reliability</v>
          </cell>
          <cell r="K2541" t="str">
            <v>SRV_GD</v>
          </cell>
          <cell r="L2541" t="str">
            <v>JUR_WA</v>
          </cell>
          <cell r="M2541" t="str">
            <v>Gas Distribution 374-387</v>
          </cell>
          <cell r="N2541" t="str">
            <v>False</v>
          </cell>
          <cell r="O2541" t="str">
            <v>Active</v>
          </cell>
          <cell r="P2541" t="str">
            <v>ORG_M11</v>
          </cell>
        </row>
        <row r="2542">
          <cell r="A2542" t="str">
            <v>BI_XOR54</v>
          </cell>
          <cell r="B2542" t="str">
            <v>XOR54</v>
          </cell>
          <cell r="C2542" t="str">
            <v>BI_XOR54 - OR Gas ERT Replacement Program</v>
          </cell>
          <cell r="D2542" t="str">
            <v>ER_3054</v>
          </cell>
          <cell r="E2542" t="str">
            <v>3054</v>
          </cell>
          <cell r="F2542" t="str">
            <v>ER_3054 - Gas ERT Replacement Program</v>
          </cell>
          <cell r="G2542" t="str">
            <v>Gas ERT Replacement Program</v>
          </cell>
          <cell r="H2542" t="str">
            <v>Gas Subfunction</v>
          </cell>
          <cell r="I2542" t="str">
            <v>Gas</v>
          </cell>
          <cell r="J2542" t="str">
            <v>Asset Condition</v>
          </cell>
          <cell r="K2542" t="str">
            <v>SRV_GD</v>
          </cell>
          <cell r="L2542" t="str">
            <v>JUR_OR</v>
          </cell>
          <cell r="M2542" t="str">
            <v>Gas Distribution 374-387</v>
          </cell>
          <cell r="N2542" t="str">
            <v>False</v>
          </cell>
          <cell r="O2542" t="str">
            <v>Active</v>
          </cell>
          <cell r="P2542" t="str">
            <v>ORG_B51</v>
          </cell>
        </row>
        <row r="2543">
          <cell r="A2543" t="str">
            <v>BI_XOR55</v>
          </cell>
          <cell r="B2543" t="str">
            <v>XOR55</v>
          </cell>
          <cell r="C2543" t="str">
            <v>BI_XOR55 - OR Gas Meter Replacement Non Revenue</v>
          </cell>
          <cell r="D2543" t="str">
            <v>ER_3055</v>
          </cell>
          <cell r="E2543" t="str">
            <v>3055</v>
          </cell>
          <cell r="F2543" t="str">
            <v>ER_3055 - Gas Meter Replacement Non Revenue</v>
          </cell>
          <cell r="G2543" t="str">
            <v>Gas PMC Program</v>
          </cell>
          <cell r="H2543" t="str">
            <v>Gas Subfunction</v>
          </cell>
          <cell r="I2543" t="str">
            <v>Gas</v>
          </cell>
          <cell r="J2543" t="str">
            <v>Mandatory &amp; Compliance</v>
          </cell>
          <cell r="K2543" t="str">
            <v>SRV_GD</v>
          </cell>
          <cell r="L2543" t="str">
            <v>JUR_OR</v>
          </cell>
          <cell r="M2543" t="str">
            <v>Gas Distribution 374-387</v>
          </cell>
          <cell r="N2543" t="str">
            <v>False</v>
          </cell>
          <cell r="O2543" t="str">
            <v>Active</v>
          </cell>
          <cell r="P2543" t="str">
            <v>ORG_B51</v>
          </cell>
        </row>
        <row r="2544">
          <cell r="A2544" t="str">
            <v>BI_XS001</v>
          </cell>
          <cell r="B2544" t="str">
            <v>XS001</v>
          </cell>
          <cell r="C2544" t="str">
            <v>BI_XS001 - Power Transformers - Distribution</v>
          </cell>
          <cell r="D2544" t="str">
            <v>ER_1006</v>
          </cell>
          <cell r="E2544" t="str">
            <v>1006</v>
          </cell>
          <cell r="F2544" t="str">
            <v>ER_1006 - Power Xfmr-Distribution</v>
          </cell>
          <cell r="G2544" t="str">
            <v>Substation - Station Rebuilds Program</v>
          </cell>
          <cell r="H2544" t="str">
            <v>T&amp;D Engineering</v>
          </cell>
          <cell r="I2544" t="str">
            <v>T&amp;D</v>
          </cell>
          <cell r="J2544" t="str">
            <v>Asset Condition</v>
          </cell>
          <cell r="K2544" t="str">
            <v>SRV_ED</v>
          </cell>
          <cell r="L2544" t="str">
            <v>JUR_AN</v>
          </cell>
          <cell r="M2544" t="str">
            <v>Elec Distribution 360-373</v>
          </cell>
          <cell r="N2544" t="str">
            <v>False</v>
          </cell>
          <cell r="O2544" t="str">
            <v>Inactive</v>
          </cell>
          <cell r="P2544" t="str">
            <v>ORG_F08</v>
          </cell>
        </row>
        <row r="2545">
          <cell r="A2545" t="str">
            <v>BI_XS002</v>
          </cell>
          <cell r="B2545" t="str">
            <v>XS002</v>
          </cell>
          <cell r="C2545" t="str">
            <v>BI_XS002 - System - Relay Replace / Install</v>
          </cell>
          <cell r="D2545" t="str">
            <v>ER_2215</v>
          </cell>
          <cell r="E2545" t="str">
            <v>2215</v>
          </cell>
          <cell r="F2545" t="str">
            <v>ER_2215 - Substation Asset Mgmt Capital Maintenance</v>
          </cell>
          <cell r="G2545" t="str">
            <v>Substation - Station Rebuilds Program</v>
          </cell>
          <cell r="H2545" t="str">
            <v>T&amp;D Engineering</v>
          </cell>
          <cell r="I2545" t="str">
            <v>T&amp;D</v>
          </cell>
          <cell r="J2545" t="str">
            <v>Asset Condition</v>
          </cell>
          <cell r="K2545" t="str">
            <v>SRV_ED</v>
          </cell>
          <cell r="L2545" t="str">
            <v>JUR_AN</v>
          </cell>
          <cell r="M2545" t="str">
            <v>Elec Transmission 350-359</v>
          </cell>
          <cell r="N2545" t="str">
            <v>True</v>
          </cell>
          <cell r="O2545" t="str">
            <v>Active</v>
          </cell>
          <cell r="P2545" t="str">
            <v>ORG_M08</v>
          </cell>
        </row>
        <row r="2546">
          <cell r="A2546" t="str">
            <v>BI_XS003</v>
          </cell>
          <cell r="B2546" t="str">
            <v>XS003</v>
          </cell>
          <cell r="C2546" t="str">
            <v>BI_XS003 - System - Relay Replace / Install - Arcflash</v>
          </cell>
          <cell r="D2546" t="str">
            <v>ER_2215</v>
          </cell>
          <cell r="E2546" t="str">
            <v>2215</v>
          </cell>
          <cell r="F2546" t="str">
            <v>ER_2215 - Substation Asset Mgmt Capital Maintenance</v>
          </cell>
          <cell r="G2546" t="str">
            <v>Substation - Station Rebuilds Program</v>
          </cell>
          <cell r="H2546" t="str">
            <v>T&amp;D Engineering</v>
          </cell>
          <cell r="I2546" t="str">
            <v>T&amp;D</v>
          </cell>
          <cell r="J2546" t="str">
            <v>Asset Condition</v>
          </cell>
          <cell r="K2546" t="str">
            <v>SRV_ED</v>
          </cell>
          <cell r="L2546" t="str">
            <v>JUR_AN</v>
          </cell>
          <cell r="M2546" t="str">
            <v>Elec Transmission 350-359</v>
          </cell>
          <cell r="N2546" t="str">
            <v>True</v>
          </cell>
          <cell r="O2546" t="str">
            <v>Active</v>
          </cell>
          <cell r="P2546" t="str">
            <v>ORG_M08</v>
          </cell>
        </row>
        <row r="2547">
          <cell r="A2547" t="str">
            <v>BI_XS006</v>
          </cell>
          <cell r="B2547" t="str">
            <v>XS006</v>
          </cell>
          <cell r="C2547" t="str">
            <v>BI_XS006 - System-Transmission Autotransformers</v>
          </cell>
          <cell r="D2547" t="str">
            <v>ER_2000</v>
          </cell>
          <cell r="E2547" t="str">
            <v>2000</v>
          </cell>
          <cell r="F2547" t="str">
            <v>ER_2000 - Substation - Capital Spares</v>
          </cell>
          <cell r="G2547" t="str">
            <v>Substation - Station Rebuilds Program</v>
          </cell>
          <cell r="H2547" t="str">
            <v>T&amp;D Engineering</v>
          </cell>
          <cell r="I2547" t="str">
            <v>T&amp;D</v>
          </cell>
          <cell r="J2547" t="str">
            <v>Asset Condition</v>
          </cell>
          <cell r="K2547" t="str">
            <v>SRV_ED</v>
          </cell>
          <cell r="L2547" t="str">
            <v>JUR_AN</v>
          </cell>
          <cell r="M2547" t="str">
            <v>Elec Transmission 350-359</v>
          </cell>
          <cell r="N2547" t="str">
            <v>False</v>
          </cell>
          <cell r="O2547" t="str">
            <v>Active</v>
          </cell>
          <cell r="P2547" t="str">
            <v>ORG_M08</v>
          </cell>
        </row>
        <row r="2548">
          <cell r="A2548" t="str">
            <v>BI_XS007</v>
          </cell>
          <cell r="B2548" t="str">
            <v>XS007</v>
          </cell>
          <cell r="C2548" t="str">
            <v>BI_XS007 - System - HV Power Circuit Breakers</v>
          </cell>
          <cell r="D2548" t="str">
            <v>ER_2000</v>
          </cell>
          <cell r="E2548" t="str">
            <v>2000</v>
          </cell>
          <cell r="F2548" t="str">
            <v>ER_2000 - Substation - Capital Spares</v>
          </cell>
          <cell r="G2548" t="str">
            <v>Substation - Station Rebuilds Program</v>
          </cell>
          <cell r="H2548" t="str">
            <v>T&amp;D Engineering</v>
          </cell>
          <cell r="I2548" t="str">
            <v>T&amp;D</v>
          </cell>
          <cell r="J2548" t="str">
            <v>Asset Condition</v>
          </cell>
          <cell r="K2548" t="str">
            <v>SRV_ED</v>
          </cell>
          <cell r="L2548" t="str">
            <v>JUR_AN</v>
          </cell>
          <cell r="M2548" t="str">
            <v>Elec Transmission 350-359</v>
          </cell>
          <cell r="N2548" t="str">
            <v>False</v>
          </cell>
          <cell r="O2548" t="str">
            <v>Active</v>
          </cell>
          <cell r="P2548" t="str">
            <v>ORG_M08</v>
          </cell>
        </row>
        <row r="2549">
          <cell r="A2549" t="str">
            <v>BI_XS008</v>
          </cell>
          <cell r="B2549" t="str">
            <v>XS008</v>
          </cell>
          <cell r="C2549" t="str">
            <v>BI_XS008 - Cabinet Gorge 230kV Add Bus Isolating Breakers</v>
          </cell>
          <cell r="D2549" t="str">
            <v>ER_2620</v>
          </cell>
          <cell r="E2549" t="str">
            <v>2620</v>
          </cell>
          <cell r="F2549" t="str">
            <v>ER_2620 - Cabinet Gorge 230kV Add Bus Isolating Breakers</v>
          </cell>
          <cell r="G2549" t="str">
            <v>Cabinet Gorge 230kV Add Bus Isolating Breakers</v>
          </cell>
          <cell r="H2549" t="str">
            <v>T&amp;D Engineering</v>
          </cell>
          <cell r="I2549" t="str">
            <v>T&amp;D</v>
          </cell>
          <cell r="J2549" t="str">
            <v>Performance &amp; Capacity</v>
          </cell>
          <cell r="K2549" t="str">
            <v>SRV_ED</v>
          </cell>
          <cell r="L2549" t="str">
            <v>JUR_AN</v>
          </cell>
          <cell r="M2549" t="str">
            <v>Elec Transmission 350-359</v>
          </cell>
          <cell r="N2549" t="str">
            <v>True</v>
          </cell>
          <cell r="O2549" t="str">
            <v>Active</v>
          </cell>
          <cell r="P2549" t="str">
            <v>ORG_M08</v>
          </cell>
        </row>
        <row r="2550">
          <cell r="A2550" t="str">
            <v>BI_XS009</v>
          </cell>
          <cell r="B2550" t="str">
            <v>XS009</v>
          </cell>
          <cell r="C2550" t="str">
            <v>BI_XS009 - Substation Acquisitions (Tx. Subs)</v>
          </cell>
          <cell r="D2550" t="str">
            <v>ER_2204</v>
          </cell>
          <cell r="E2550" t="str">
            <v>2204</v>
          </cell>
          <cell r="F2550" t="str">
            <v>ER_2204 - Substation Rebuilds</v>
          </cell>
          <cell r="G2550" t="str">
            <v>Substation - Station Rebuilds Program</v>
          </cell>
          <cell r="H2550" t="str">
            <v>T&amp;D Engineering</v>
          </cell>
          <cell r="I2550" t="str">
            <v>T&amp;D</v>
          </cell>
          <cell r="J2550" t="str">
            <v>Asset Condition</v>
          </cell>
          <cell r="K2550" t="str">
            <v>SRV_ED</v>
          </cell>
          <cell r="L2550" t="str">
            <v>JUR_AN</v>
          </cell>
          <cell r="M2550" t="str">
            <v>Elec Transmission 350-359</v>
          </cell>
          <cell r="N2550" t="str">
            <v>False</v>
          </cell>
          <cell r="O2550" t="str">
            <v>Active</v>
          </cell>
          <cell r="P2550" t="str">
            <v>ORG_M08</v>
          </cell>
        </row>
        <row r="2551">
          <cell r="A2551" t="str">
            <v>BI_XS010</v>
          </cell>
          <cell r="B2551" t="str">
            <v>XS010</v>
          </cell>
          <cell r="C2551" t="str">
            <v>BI_XS010 - Substation Acquisitions (Dx. Subs)</v>
          </cell>
          <cell r="D2551" t="str">
            <v>ER_2204</v>
          </cell>
          <cell r="E2551" t="str">
            <v>2204</v>
          </cell>
          <cell r="F2551" t="str">
            <v>ER_2204 - Substation Rebuilds</v>
          </cell>
          <cell r="G2551" t="str">
            <v>Substation - Station Rebuilds Program</v>
          </cell>
          <cell r="H2551" t="str">
            <v>T&amp;D Engineering</v>
          </cell>
          <cell r="I2551" t="str">
            <v>T&amp;D</v>
          </cell>
          <cell r="J2551" t="str">
            <v>Asset Condition</v>
          </cell>
          <cell r="K2551" t="str">
            <v>SRV_ED</v>
          </cell>
          <cell r="L2551" t="str">
            <v>JUR_AN</v>
          </cell>
          <cell r="M2551" t="str">
            <v>Elec Distribution 360-373</v>
          </cell>
          <cell r="N2551" t="str">
            <v>False</v>
          </cell>
          <cell r="O2551" t="str">
            <v>Active</v>
          </cell>
          <cell r="P2551" t="str">
            <v>ORG_M08</v>
          </cell>
        </row>
        <row r="2552">
          <cell r="A2552" t="str">
            <v>BI_XS011</v>
          </cell>
          <cell r="B2552" t="str">
            <v>XS011</v>
          </cell>
          <cell r="C2552" t="str">
            <v>BI_XS011 - WFRES:  SUBSTATION SCADA</v>
          </cell>
          <cell r="D2552" t="str">
            <v>ER_2075</v>
          </cell>
          <cell r="E2552" t="str">
            <v>2075</v>
          </cell>
          <cell r="F2552" t="str">
            <v>ER_2075 - Wildfire Resiliency</v>
          </cell>
          <cell r="G2552" t="str">
            <v>Wildfire Resiliency Plan</v>
          </cell>
          <cell r="H2552" t="str">
            <v>T&amp;D Operations</v>
          </cell>
          <cell r="I2552" t="str">
            <v>T&amp;D</v>
          </cell>
          <cell r="J2552" t="str">
            <v>Customer Service Quality &amp; Reliability</v>
          </cell>
          <cell r="K2552" t="str">
            <v>SRV_ED</v>
          </cell>
          <cell r="L2552" t="str">
            <v>JUR_AN</v>
          </cell>
          <cell r="M2552" t="str">
            <v>Elec Distribution 360-373</v>
          </cell>
          <cell r="N2552" t="str">
            <v>False</v>
          </cell>
          <cell r="O2552" t="str">
            <v>Active</v>
          </cell>
          <cell r="P2552" t="str">
            <v>ORG_A50</v>
          </cell>
        </row>
        <row r="2553">
          <cell r="A2553" t="str">
            <v>BI_XS026</v>
          </cell>
          <cell r="B2553" t="str">
            <v>XS026</v>
          </cell>
          <cell r="C2553" t="str">
            <v>BI_XS026 - System- Distribution Power Transformers</v>
          </cell>
          <cell r="D2553" t="str">
            <v>ER_2000</v>
          </cell>
          <cell r="E2553" t="str">
            <v>2000</v>
          </cell>
          <cell r="F2553" t="str">
            <v>ER_2000 - Substation - Capital Spares</v>
          </cell>
          <cell r="G2553" t="str">
            <v>Substation - Station Rebuilds Program</v>
          </cell>
          <cell r="H2553" t="str">
            <v>T&amp;D Engineering</v>
          </cell>
          <cell r="I2553" t="str">
            <v>T&amp;D</v>
          </cell>
          <cell r="J2553" t="str">
            <v>Asset Condition</v>
          </cell>
          <cell r="K2553" t="str">
            <v>SRV_ED</v>
          </cell>
          <cell r="L2553" t="str">
            <v>JUR_AN</v>
          </cell>
          <cell r="M2553" t="str">
            <v>Elec Transmission 350-359</v>
          </cell>
          <cell r="N2553" t="str">
            <v>False</v>
          </cell>
          <cell r="O2553" t="str">
            <v>Active</v>
          </cell>
          <cell r="P2553" t="str">
            <v>ORG_M08</v>
          </cell>
        </row>
        <row r="2554">
          <cell r="A2554" t="str">
            <v>BI_XS100</v>
          </cell>
          <cell r="B2554" t="str">
            <v>XS100</v>
          </cell>
          <cell r="C2554" t="str">
            <v>BI_XS100 - System - Lind 115 kV Capacitor Bank</v>
          </cell>
          <cell r="D2554" t="str">
            <v>ER_2481</v>
          </cell>
          <cell r="E2554" t="str">
            <v>2481</v>
          </cell>
          <cell r="F2554" t="str">
            <v>ER_2481 - System-Replace/Install Capacitor Banks</v>
          </cell>
          <cell r="G2554" t="str">
            <v>Substation - New Distribution Station Capacity Program</v>
          </cell>
          <cell r="H2554" t="str">
            <v>T&amp;D Engineering</v>
          </cell>
          <cell r="I2554" t="str">
            <v>T&amp;D</v>
          </cell>
          <cell r="J2554" t="str">
            <v>Performance &amp; Capacity</v>
          </cell>
          <cell r="K2554" t="str">
            <v>SRV_ED</v>
          </cell>
          <cell r="L2554" t="str">
            <v>JUR_AN</v>
          </cell>
          <cell r="M2554" t="str">
            <v>Elec Transmission 350-359</v>
          </cell>
          <cell r="N2554" t="str">
            <v>True</v>
          </cell>
          <cell r="O2554" t="str">
            <v>Inactive</v>
          </cell>
          <cell r="P2554" t="str">
            <v>ORG_M08</v>
          </cell>
        </row>
        <row r="2555">
          <cell r="A2555" t="str">
            <v>BI_XS101</v>
          </cell>
          <cell r="B2555" t="str">
            <v>XS101</v>
          </cell>
          <cell r="C2555" t="str">
            <v>BI_XS101 - Sys-Bucking Bank</v>
          </cell>
          <cell r="D2555" t="str">
            <v>ER_2203</v>
          </cell>
          <cell r="E2555" t="str">
            <v>2203</v>
          </cell>
          <cell r="F2555" t="str">
            <v>ER_2203 - System - Install Bucking Banks</v>
          </cell>
          <cell r="G2555" t="str">
            <v>Regular Capital - Pre Business Case</v>
          </cell>
          <cell r="H2555" t="str">
            <v>No Subfunction</v>
          </cell>
          <cell r="I2555" t="str">
            <v>No Function</v>
          </cell>
          <cell r="J2555" t="str">
            <v>No Driver</v>
          </cell>
          <cell r="K2555" t="str">
            <v>SRV_ED</v>
          </cell>
          <cell r="L2555" t="str">
            <v>JUR_AN</v>
          </cell>
          <cell r="M2555" t="str">
            <v>Elec Distribution 360-373</v>
          </cell>
          <cell r="N2555" t="str">
            <v>True</v>
          </cell>
          <cell r="O2555" t="str">
            <v>Inactive</v>
          </cell>
          <cell r="P2555" t="str">
            <v>ORG_F08</v>
          </cell>
        </row>
        <row r="2556">
          <cell r="A2556" t="str">
            <v>BI_XS102</v>
          </cell>
          <cell r="B2556" t="str">
            <v>XS102</v>
          </cell>
          <cell r="C2556" t="str">
            <v>BI_XS102 - System - Odessa 115 kV Capacitor Bank</v>
          </cell>
          <cell r="D2556" t="str">
            <v>ER_2481</v>
          </cell>
          <cell r="E2556" t="str">
            <v>2481</v>
          </cell>
          <cell r="F2556" t="str">
            <v>ER_2481 - System-Replace/Install Capacitor Banks</v>
          </cell>
          <cell r="G2556" t="str">
            <v>Substation - New Distribution Station Capacity Program</v>
          </cell>
          <cell r="H2556" t="str">
            <v>T&amp;D Engineering</v>
          </cell>
          <cell r="I2556" t="str">
            <v>T&amp;D</v>
          </cell>
          <cell r="J2556" t="str">
            <v>Performance &amp; Capacity</v>
          </cell>
          <cell r="K2556" t="str">
            <v>SRV_ED</v>
          </cell>
          <cell r="L2556" t="str">
            <v>JUR_AN</v>
          </cell>
          <cell r="M2556" t="str">
            <v>Elec Transmission 350-359</v>
          </cell>
          <cell r="N2556" t="str">
            <v>True</v>
          </cell>
          <cell r="O2556" t="str">
            <v>Inactive</v>
          </cell>
          <cell r="P2556" t="str">
            <v>ORG_M08</v>
          </cell>
        </row>
        <row r="2557">
          <cell r="A2557" t="str">
            <v>BI_XS112</v>
          </cell>
          <cell r="B2557" t="str">
            <v>XS112</v>
          </cell>
          <cell r="C2557" t="str">
            <v>BI_XS112 - System - Wood Substation Rebuilds</v>
          </cell>
          <cell r="D2557" t="str">
            <v>ER_2204</v>
          </cell>
          <cell r="E2557" t="str">
            <v>2204</v>
          </cell>
          <cell r="F2557" t="str">
            <v>ER_2204 - Substation Rebuilds</v>
          </cell>
          <cell r="G2557" t="str">
            <v>Substation - Station Rebuilds Program</v>
          </cell>
          <cell r="H2557" t="str">
            <v>T&amp;D Engineering</v>
          </cell>
          <cell r="I2557" t="str">
            <v>T&amp;D</v>
          </cell>
          <cell r="J2557" t="str">
            <v>Asset Condition</v>
          </cell>
          <cell r="K2557" t="str">
            <v>SRV_ED</v>
          </cell>
          <cell r="L2557" t="str">
            <v>JUR_AN</v>
          </cell>
          <cell r="M2557" t="str">
            <v>Elec Distribution 360-373</v>
          </cell>
          <cell r="N2557" t="str">
            <v>True</v>
          </cell>
          <cell r="O2557" t="str">
            <v>Inactive</v>
          </cell>
          <cell r="P2557" t="str">
            <v>ORG_F08</v>
          </cell>
        </row>
        <row r="2558">
          <cell r="A2558" t="str">
            <v>BI_XS113</v>
          </cell>
          <cell r="B2558" t="str">
            <v>XS113</v>
          </cell>
          <cell r="C2558" t="str">
            <v>BI_XS113 - System - Panelhouse Working Space</v>
          </cell>
          <cell r="D2558" t="str">
            <v>ER_2215</v>
          </cell>
          <cell r="E2558" t="str">
            <v>2215</v>
          </cell>
          <cell r="F2558" t="str">
            <v>ER_2215 - Substation Asset Mgmt Capital Maintenance</v>
          </cell>
          <cell r="G2558" t="str">
            <v>Substation - Station Rebuilds Program</v>
          </cell>
          <cell r="H2558" t="str">
            <v>T&amp;D Engineering</v>
          </cell>
          <cell r="I2558" t="str">
            <v>T&amp;D</v>
          </cell>
          <cell r="J2558" t="str">
            <v>Asset Condition</v>
          </cell>
          <cell r="K2558" t="str">
            <v>SRV_ED</v>
          </cell>
          <cell r="L2558" t="str">
            <v>JUR_AN</v>
          </cell>
          <cell r="M2558" t="str">
            <v>Elec Transmission 350-359</v>
          </cell>
          <cell r="N2558" t="str">
            <v>True</v>
          </cell>
          <cell r="O2558" t="str">
            <v>Active</v>
          </cell>
          <cell r="P2558" t="str">
            <v>ORG_M08</v>
          </cell>
        </row>
        <row r="2559">
          <cell r="A2559" t="str">
            <v>BI_XS202</v>
          </cell>
          <cell r="B2559" t="str">
            <v>XS202</v>
          </cell>
          <cell r="C2559" t="str">
            <v>BI_XS202 - System - High Voltage Breaker Replace</v>
          </cell>
          <cell r="D2559" t="str">
            <v>ER_2215</v>
          </cell>
          <cell r="E2559" t="str">
            <v>2215</v>
          </cell>
          <cell r="F2559" t="str">
            <v>ER_2215 - Substation Asset Mgmt Capital Maintenance</v>
          </cell>
          <cell r="G2559" t="str">
            <v>Substation - Station Rebuilds Program</v>
          </cell>
          <cell r="H2559" t="str">
            <v>T&amp;D Engineering</v>
          </cell>
          <cell r="I2559" t="str">
            <v>T&amp;D</v>
          </cell>
          <cell r="J2559" t="str">
            <v>Asset Condition</v>
          </cell>
          <cell r="K2559" t="str">
            <v>SRV_ED</v>
          </cell>
          <cell r="L2559" t="str">
            <v>JUR_AN</v>
          </cell>
          <cell r="M2559" t="str">
            <v>Elec Transmission 350-359</v>
          </cell>
          <cell r="N2559" t="str">
            <v>True</v>
          </cell>
          <cell r="O2559" t="str">
            <v>Active</v>
          </cell>
          <cell r="P2559" t="str">
            <v>ORG_M08</v>
          </cell>
        </row>
        <row r="2560">
          <cell r="A2560" t="str">
            <v>BI_XS203</v>
          </cell>
          <cell r="B2560" t="str">
            <v>XS203</v>
          </cell>
          <cell r="C2560" t="str">
            <v>BI_XS203 - System-Mitigate Cap Bank Transients</v>
          </cell>
          <cell r="D2560" t="str">
            <v>ER_2216</v>
          </cell>
          <cell r="E2560" t="str">
            <v>2216</v>
          </cell>
          <cell r="F2560" t="str">
            <v>ER_2216 - System-Mitigate Capacitor Bank Transients</v>
          </cell>
          <cell r="G2560" t="str">
            <v>Regular Capital - Pre Business Case</v>
          </cell>
          <cell r="H2560" t="str">
            <v>No Subfunction</v>
          </cell>
          <cell r="I2560" t="str">
            <v>No Function</v>
          </cell>
          <cell r="J2560" t="str">
            <v>No Driver</v>
          </cell>
          <cell r="K2560" t="str">
            <v>SRV_ED</v>
          </cell>
          <cell r="L2560" t="str">
            <v>JUR_AN</v>
          </cell>
          <cell r="M2560" t="str">
            <v>Elec Transmission 350-359</v>
          </cell>
          <cell r="N2560" t="str">
            <v>True</v>
          </cell>
          <cell r="O2560" t="str">
            <v>Inactive</v>
          </cell>
          <cell r="P2560" t="str">
            <v>ORG_F08</v>
          </cell>
        </row>
        <row r="2561">
          <cell r="A2561" t="str">
            <v>BI_XS204</v>
          </cell>
          <cell r="B2561" t="str">
            <v>XS204</v>
          </cell>
          <cell r="C2561" t="str">
            <v>BI_XS204 - Idaho Forest Group - Construct New Sub</v>
          </cell>
          <cell r="D2561" t="str">
            <v>ER_2561</v>
          </cell>
          <cell r="E2561" t="str">
            <v>2561</v>
          </cell>
          <cell r="F2561" t="str">
            <v>ER_2561 - Lewiston Mill Road 115 kV Substation</v>
          </cell>
          <cell r="G2561" t="str">
            <v>Substation - New Distribution Station Capacity Program</v>
          </cell>
          <cell r="H2561" t="str">
            <v>T&amp;D Engineering</v>
          </cell>
          <cell r="I2561" t="str">
            <v>T&amp;D</v>
          </cell>
          <cell r="J2561" t="str">
            <v>Performance &amp; Capacity</v>
          </cell>
          <cell r="K2561" t="str">
            <v>SRV_ED</v>
          </cell>
          <cell r="L2561" t="str">
            <v>JUR_ID</v>
          </cell>
          <cell r="M2561" t="str">
            <v>Elec Distribution 360-373</v>
          </cell>
          <cell r="N2561" t="str">
            <v>True</v>
          </cell>
          <cell r="O2561" t="str">
            <v>Inactive</v>
          </cell>
          <cell r="P2561" t="str">
            <v>ORG_M08</v>
          </cell>
        </row>
        <row r="2562">
          <cell r="A2562" t="str">
            <v>BI_XS205</v>
          </cell>
          <cell r="B2562" t="str">
            <v>XS205</v>
          </cell>
          <cell r="C2562" t="str">
            <v>BI_XS205 - Grangeville 115 kV Sub - Rebuild</v>
          </cell>
          <cell r="D2562" t="str">
            <v>ER_2562</v>
          </cell>
          <cell r="E2562" t="str">
            <v>2562</v>
          </cell>
          <cell r="F2562" t="str">
            <v>ER_2562 - Grangeville 115 kV Sub - Rebuild</v>
          </cell>
          <cell r="G2562" t="str">
            <v>Substation - Station Rebuilds Program</v>
          </cell>
          <cell r="H2562" t="str">
            <v>T&amp;D Engineering</v>
          </cell>
          <cell r="I2562" t="str">
            <v>T&amp;D</v>
          </cell>
          <cell r="J2562" t="str">
            <v>Asset Condition</v>
          </cell>
          <cell r="K2562" t="str">
            <v>SRV_ED</v>
          </cell>
          <cell r="L2562" t="str">
            <v>JUR_ID</v>
          </cell>
          <cell r="M2562" t="str">
            <v>Elec Distribution 360-373</v>
          </cell>
          <cell r="N2562" t="str">
            <v>True</v>
          </cell>
          <cell r="O2562" t="str">
            <v>Inactive</v>
          </cell>
          <cell r="P2562" t="str">
            <v>ORG_M08</v>
          </cell>
        </row>
        <row r="2563">
          <cell r="A2563" t="str">
            <v>BI_XS206</v>
          </cell>
          <cell r="B2563" t="str">
            <v>XS206</v>
          </cell>
          <cell r="C2563" t="str">
            <v>BI_XS206 - System - Substation Structure Replace / Install</v>
          </cell>
          <cell r="D2563" t="str">
            <v>ER_2215</v>
          </cell>
          <cell r="E2563" t="str">
            <v>2215</v>
          </cell>
          <cell r="F2563" t="str">
            <v>ER_2215 - Substation Asset Mgmt Capital Maintenance</v>
          </cell>
          <cell r="G2563" t="str">
            <v>Substation - Station Rebuilds Program</v>
          </cell>
          <cell r="H2563" t="str">
            <v>T&amp;D Engineering</v>
          </cell>
          <cell r="I2563" t="str">
            <v>T&amp;D</v>
          </cell>
          <cell r="J2563" t="str">
            <v>Asset Condition</v>
          </cell>
          <cell r="K2563" t="str">
            <v>SRV_ED</v>
          </cell>
          <cell r="L2563" t="str">
            <v>JUR_AN</v>
          </cell>
          <cell r="M2563" t="str">
            <v>Elec Transmission 350-359</v>
          </cell>
          <cell r="N2563" t="str">
            <v>True</v>
          </cell>
          <cell r="O2563" t="str">
            <v>Active</v>
          </cell>
          <cell r="P2563" t="str">
            <v>ORG_M08</v>
          </cell>
        </row>
        <row r="2564">
          <cell r="A2564" t="str">
            <v>BI_XS207</v>
          </cell>
          <cell r="B2564" t="str">
            <v>XS207</v>
          </cell>
          <cell r="C2564" t="str">
            <v>BI_XS207 - System - Relay Replace - Loadability</v>
          </cell>
          <cell r="D2564" t="str">
            <v>ER_2215</v>
          </cell>
          <cell r="E2564" t="str">
            <v>2215</v>
          </cell>
          <cell r="F2564" t="str">
            <v>ER_2215 - Substation Asset Mgmt Capital Maintenance</v>
          </cell>
          <cell r="G2564" t="str">
            <v>Substation - Station Rebuilds Program</v>
          </cell>
          <cell r="H2564" t="str">
            <v>T&amp;D Engineering</v>
          </cell>
          <cell r="I2564" t="str">
            <v>T&amp;D</v>
          </cell>
          <cell r="J2564" t="str">
            <v>Asset Condition</v>
          </cell>
          <cell r="K2564" t="str">
            <v>SRV_ED</v>
          </cell>
          <cell r="L2564" t="str">
            <v>JUR_AN</v>
          </cell>
          <cell r="M2564" t="str">
            <v>Elec Transmission 350-359</v>
          </cell>
          <cell r="N2564" t="str">
            <v>True</v>
          </cell>
          <cell r="O2564" t="str">
            <v>Active</v>
          </cell>
          <cell r="P2564" t="str">
            <v>ORG_M08</v>
          </cell>
        </row>
        <row r="2565">
          <cell r="A2565" t="str">
            <v>BI_XS208</v>
          </cell>
          <cell r="B2565" t="str">
            <v>XS208</v>
          </cell>
          <cell r="C2565" t="str">
            <v>BI_XS208 - Feeder Automation Substation Construction</v>
          </cell>
          <cell r="D2565" t="str">
            <v>ER_2554</v>
          </cell>
          <cell r="E2565" t="str">
            <v>2554</v>
          </cell>
          <cell r="F2565" t="str">
            <v>ER_2554 - Feeder Automation Upgrades</v>
          </cell>
          <cell r="G2565" t="str">
            <v>Distribution Grid Modernization</v>
          </cell>
          <cell r="H2565" t="str">
            <v>T&amp;D Operations</v>
          </cell>
          <cell r="I2565" t="str">
            <v>T&amp;D</v>
          </cell>
          <cell r="J2565" t="str">
            <v>Asset Condition</v>
          </cell>
          <cell r="K2565" t="str">
            <v>SRV_ED</v>
          </cell>
          <cell r="L2565" t="str">
            <v>JUR_AN</v>
          </cell>
          <cell r="M2565" t="str">
            <v>Elec Distribution 360-373</v>
          </cell>
          <cell r="N2565" t="str">
            <v>True</v>
          </cell>
          <cell r="O2565" t="str">
            <v>Inactive</v>
          </cell>
          <cell r="P2565" t="str">
            <v>ORG_H08</v>
          </cell>
        </row>
        <row r="2566">
          <cell r="A2566" t="str">
            <v>BI_XS301</v>
          </cell>
          <cell r="B2566" t="str">
            <v>XS301</v>
          </cell>
          <cell r="C2566" t="str">
            <v>BI_XS301 - System - Eye Wash Station Replace / Install</v>
          </cell>
          <cell r="D2566" t="str">
            <v>ER_2215</v>
          </cell>
          <cell r="E2566" t="str">
            <v>2215</v>
          </cell>
          <cell r="F2566" t="str">
            <v>ER_2215 - Substation Asset Mgmt Capital Maintenance</v>
          </cell>
          <cell r="G2566" t="str">
            <v>Substation - Station Rebuilds Program</v>
          </cell>
          <cell r="H2566" t="str">
            <v>T&amp;D Engineering</v>
          </cell>
          <cell r="I2566" t="str">
            <v>T&amp;D</v>
          </cell>
          <cell r="J2566" t="str">
            <v>Asset Condition</v>
          </cell>
          <cell r="K2566" t="str">
            <v>SRV_ED</v>
          </cell>
          <cell r="L2566" t="str">
            <v>JUR_AN</v>
          </cell>
          <cell r="M2566" t="str">
            <v>Elec Transmission 350-359</v>
          </cell>
          <cell r="N2566" t="str">
            <v>False</v>
          </cell>
          <cell r="O2566" t="str">
            <v>Active</v>
          </cell>
          <cell r="P2566" t="str">
            <v>ORG_M08</v>
          </cell>
        </row>
        <row r="2567">
          <cell r="A2567" t="str">
            <v>BI_XS302</v>
          </cell>
          <cell r="B2567" t="str">
            <v>XS302</v>
          </cell>
          <cell r="C2567" t="str">
            <v>BI_XS302 - System:Dev &amp; Impl Spccs for Our Substations</v>
          </cell>
          <cell r="D2567" t="str">
            <v>ER_2227</v>
          </cell>
          <cell r="E2567" t="str">
            <v>2227</v>
          </cell>
          <cell r="F2567" t="str">
            <v>ER_2227 - System SPCC Plans</v>
          </cell>
          <cell r="G2567" t="str">
            <v>Regular Capital - Pre Business Case</v>
          </cell>
          <cell r="H2567" t="str">
            <v>No Subfunction</v>
          </cell>
          <cell r="I2567" t="str">
            <v>No Function</v>
          </cell>
          <cell r="J2567" t="str">
            <v>No Driver</v>
          </cell>
          <cell r="K2567" t="str">
            <v>SRV_ED</v>
          </cell>
          <cell r="L2567" t="str">
            <v>JUR_AN</v>
          </cell>
          <cell r="M2567" t="str">
            <v>Elec Distribution 360-373</v>
          </cell>
          <cell r="N2567" t="str">
            <v>True</v>
          </cell>
          <cell r="O2567" t="str">
            <v>Inactive</v>
          </cell>
          <cell r="P2567" t="str">
            <v>ORG_F08</v>
          </cell>
        </row>
        <row r="2568">
          <cell r="A2568" t="str">
            <v>BI_XS310</v>
          </cell>
          <cell r="B2568" t="str">
            <v>XS310</v>
          </cell>
          <cell r="C2568" t="str">
            <v>BI_XS310 - Boundary 230 Sub-Scrap Auto Installation</v>
          </cell>
          <cell r="D2568" t="str">
            <v>ER_2230</v>
          </cell>
          <cell r="E2568" t="str">
            <v>2230</v>
          </cell>
          <cell r="F2568" t="str">
            <v>ER_2230 - Boundary Scp Auto</v>
          </cell>
          <cell r="G2568" t="str">
            <v>Regular Capital - Pre Business Case</v>
          </cell>
          <cell r="H2568" t="str">
            <v>No Subfunction</v>
          </cell>
          <cell r="I2568" t="str">
            <v>No Function</v>
          </cell>
          <cell r="J2568" t="str">
            <v>No Driver</v>
          </cell>
          <cell r="K2568" t="str">
            <v>SRV_ED</v>
          </cell>
          <cell r="L2568" t="str">
            <v>JUR_WA</v>
          </cell>
          <cell r="M2568" t="str">
            <v>Elec Transmission 350-359</v>
          </cell>
          <cell r="N2568" t="str">
            <v>True</v>
          </cell>
          <cell r="O2568" t="str">
            <v>Inactive</v>
          </cell>
          <cell r="P2568" t="str">
            <v>ORG_F08</v>
          </cell>
        </row>
        <row r="2569">
          <cell r="A2569" t="str">
            <v>BI_XS393</v>
          </cell>
          <cell r="B2569" t="str">
            <v>XS393</v>
          </cell>
          <cell r="C2569" t="str">
            <v>BI_XS393 - Sys-Upgrade Surge Protect Autotfmr to Metal Oxide</v>
          </cell>
          <cell r="D2569" t="str">
            <v>ER_2260</v>
          </cell>
          <cell r="E2569" t="str">
            <v>2260</v>
          </cell>
          <cell r="F2569" t="str">
            <v>ER_2260 - System - Upgrade Surge Protection</v>
          </cell>
          <cell r="G2569" t="str">
            <v>Substation - New Distribution Station Capacity Program</v>
          </cell>
          <cell r="H2569" t="str">
            <v>T&amp;D Engineering</v>
          </cell>
          <cell r="I2569" t="str">
            <v>T&amp;D</v>
          </cell>
          <cell r="J2569" t="str">
            <v>Performance &amp; Capacity</v>
          </cell>
          <cell r="K2569" t="str">
            <v>SRV_ED</v>
          </cell>
          <cell r="L2569" t="str">
            <v>JUR_AN</v>
          </cell>
          <cell r="M2569" t="str">
            <v>Elec Transmission 350-359</v>
          </cell>
          <cell r="N2569" t="str">
            <v>True</v>
          </cell>
          <cell r="O2569" t="str">
            <v>Inactive</v>
          </cell>
          <cell r="P2569" t="str">
            <v>ORG_F08</v>
          </cell>
        </row>
        <row r="2570">
          <cell r="A2570" t="str">
            <v>BI_XS400</v>
          </cell>
          <cell r="B2570" t="str">
            <v>XS400</v>
          </cell>
          <cell r="C2570" t="str">
            <v>BI_XS400 - Mobile Substation 2 - Purchase New Sub</v>
          </cell>
          <cell r="D2570" t="str">
            <v>ER_2274</v>
          </cell>
          <cell r="E2570" t="str">
            <v>2274</v>
          </cell>
          <cell r="F2570" t="str">
            <v>ER_2274 - New Substations</v>
          </cell>
          <cell r="G2570" t="str">
            <v>Substation - New Distribution Station Capacity Program</v>
          </cell>
          <cell r="H2570" t="str">
            <v>T&amp;D Engineering</v>
          </cell>
          <cell r="I2570" t="str">
            <v>T&amp;D</v>
          </cell>
          <cell r="J2570" t="str">
            <v>Performance &amp; Capacity</v>
          </cell>
          <cell r="K2570" t="str">
            <v>SRV_ED</v>
          </cell>
          <cell r="L2570" t="str">
            <v>JUR_AN</v>
          </cell>
          <cell r="M2570" t="str">
            <v>Elec Transmission 350-359</v>
          </cell>
          <cell r="N2570" t="str">
            <v>False</v>
          </cell>
          <cell r="O2570" t="str">
            <v>Inactive</v>
          </cell>
          <cell r="P2570" t="str">
            <v>ORG_M08</v>
          </cell>
        </row>
        <row r="2571">
          <cell r="A2571" t="str">
            <v>BI_XS401</v>
          </cell>
          <cell r="B2571" t="str">
            <v>XS401</v>
          </cell>
          <cell r="C2571" t="str">
            <v>BI_XS401 - Sys-Apply Surge Arresters 115Kv Switch Stations</v>
          </cell>
          <cell r="D2571" t="str">
            <v>ER_2269</v>
          </cell>
          <cell r="E2571" t="str">
            <v>2269</v>
          </cell>
          <cell r="F2571" t="str">
            <v>ER_2269 - System-Switching Station Arresters</v>
          </cell>
          <cell r="G2571" t="str">
            <v>Regular Capital - Pre Business Case</v>
          </cell>
          <cell r="H2571" t="str">
            <v>No Subfunction</v>
          </cell>
          <cell r="I2571" t="str">
            <v>No Function</v>
          </cell>
          <cell r="J2571" t="str">
            <v>No Driver</v>
          </cell>
          <cell r="K2571" t="str">
            <v>SRV_ED</v>
          </cell>
          <cell r="L2571" t="str">
            <v>JUR_AN</v>
          </cell>
          <cell r="M2571" t="str">
            <v>Elec Transmission 350-359</v>
          </cell>
          <cell r="N2571" t="str">
            <v>True</v>
          </cell>
          <cell r="O2571" t="str">
            <v>Inactive</v>
          </cell>
          <cell r="P2571" t="str">
            <v>ORG_F08</v>
          </cell>
        </row>
        <row r="2572">
          <cell r="A2572" t="str">
            <v>BI_XS500</v>
          </cell>
          <cell r="B2572" t="str">
            <v>XS500</v>
          </cell>
          <cell r="C2572" t="str">
            <v>BI_XS500 - System-Replace Station Batteries</v>
          </cell>
          <cell r="D2572" t="str">
            <v>ER_2294</v>
          </cell>
          <cell r="E2572" t="str">
            <v>2294</v>
          </cell>
          <cell r="F2572" t="str">
            <v>ER_2294 - System - Batteries</v>
          </cell>
          <cell r="G2572" t="str">
            <v>Substation - New Distribution Station Capacity Program</v>
          </cell>
          <cell r="H2572" t="str">
            <v>T&amp;D Engineering</v>
          </cell>
          <cell r="I2572" t="str">
            <v>T&amp;D</v>
          </cell>
          <cell r="J2572" t="str">
            <v>Performance &amp; Capacity</v>
          </cell>
          <cell r="K2572" t="str">
            <v>SRV_ED</v>
          </cell>
          <cell r="L2572" t="str">
            <v>JUR_AN</v>
          </cell>
          <cell r="M2572" t="str">
            <v>Elec Transmission 350-359</v>
          </cell>
          <cell r="N2572" t="str">
            <v>True</v>
          </cell>
          <cell r="O2572" t="str">
            <v>Inactive</v>
          </cell>
          <cell r="P2572" t="str">
            <v>ORG_F08</v>
          </cell>
        </row>
        <row r="2573">
          <cell r="A2573" t="str">
            <v>BI_XS501</v>
          </cell>
          <cell r="B2573" t="str">
            <v>XS501</v>
          </cell>
          <cell r="C2573" t="str">
            <v>BI_XS501 - System-Hotline Hold - Tagging Relays</v>
          </cell>
          <cell r="D2573" t="str">
            <v>ER_2326</v>
          </cell>
          <cell r="E2573" t="str">
            <v>2326</v>
          </cell>
          <cell r="F2573" t="str">
            <v>ER_2326 - System-Hotline Hold - Tagging Relays</v>
          </cell>
          <cell r="G2573" t="str">
            <v>Regular Capital - Pre Business Case</v>
          </cell>
          <cell r="H2573" t="str">
            <v>No Subfunction</v>
          </cell>
          <cell r="I2573" t="str">
            <v>No Function</v>
          </cell>
          <cell r="J2573" t="str">
            <v>No Driver</v>
          </cell>
          <cell r="K2573" t="str">
            <v>SRV_ED</v>
          </cell>
          <cell r="L2573" t="str">
            <v>JUR_AN</v>
          </cell>
          <cell r="M2573" t="str">
            <v>Elec Transmission 350-359</v>
          </cell>
          <cell r="N2573" t="str">
            <v>True</v>
          </cell>
          <cell r="O2573" t="str">
            <v>Inactive</v>
          </cell>
          <cell r="P2573" t="str">
            <v>ORG_F08</v>
          </cell>
        </row>
        <row r="2574">
          <cell r="A2574" t="str">
            <v>BI_XS502</v>
          </cell>
          <cell r="B2574" t="str">
            <v>XS502</v>
          </cell>
          <cell r="C2574" t="str">
            <v>BI_XS502 - System - Dist Power Transformer Replace</v>
          </cell>
          <cell r="D2574" t="str">
            <v>ER_2215</v>
          </cell>
          <cell r="E2574" t="str">
            <v>2215</v>
          </cell>
          <cell r="F2574" t="str">
            <v>ER_2215 - Substation Asset Mgmt Capital Maintenance</v>
          </cell>
          <cell r="G2574" t="str">
            <v>Substation - Station Rebuilds Program</v>
          </cell>
          <cell r="H2574" t="str">
            <v>T&amp;D Engineering</v>
          </cell>
          <cell r="I2574" t="str">
            <v>T&amp;D</v>
          </cell>
          <cell r="J2574" t="str">
            <v>Asset Condition</v>
          </cell>
          <cell r="K2574" t="str">
            <v>SRV_ED</v>
          </cell>
          <cell r="L2574" t="str">
            <v>JUR_AN</v>
          </cell>
          <cell r="M2574" t="str">
            <v>Elec Transmission 350-359</v>
          </cell>
          <cell r="N2574" t="str">
            <v>True</v>
          </cell>
          <cell r="O2574" t="str">
            <v>Active</v>
          </cell>
          <cell r="P2574" t="str">
            <v>ORG_M08</v>
          </cell>
        </row>
        <row r="2575">
          <cell r="A2575" t="str">
            <v>BI_XS503</v>
          </cell>
          <cell r="B2575" t="str">
            <v>XS503</v>
          </cell>
          <cell r="C2575" t="str">
            <v>BI_XS503 - System - Install Fuel Cells at Sw Stations</v>
          </cell>
          <cell r="D2575" t="str">
            <v>ER_2343</v>
          </cell>
          <cell r="E2575" t="str">
            <v>2343</v>
          </cell>
          <cell r="F2575" t="str">
            <v>ER_2343 - System - Replace/Install Substation Structures</v>
          </cell>
          <cell r="G2575" t="str">
            <v>Substation - New Distribution Station Capacity Program</v>
          </cell>
          <cell r="H2575" t="str">
            <v>T&amp;D Engineering</v>
          </cell>
          <cell r="I2575" t="str">
            <v>T&amp;D</v>
          </cell>
          <cell r="J2575" t="str">
            <v>Performance &amp; Capacity</v>
          </cell>
          <cell r="K2575" t="str">
            <v>SRV_ED</v>
          </cell>
          <cell r="L2575" t="str">
            <v>JUR_AN</v>
          </cell>
          <cell r="M2575" t="str">
            <v>Elec Distribution 360-373</v>
          </cell>
          <cell r="N2575" t="str">
            <v>True</v>
          </cell>
          <cell r="O2575" t="str">
            <v>Inactive</v>
          </cell>
          <cell r="P2575" t="str">
            <v>ORG_F08</v>
          </cell>
        </row>
        <row r="2576">
          <cell r="A2576" t="str">
            <v>BI_XS504</v>
          </cell>
          <cell r="B2576" t="str">
            <v>XS504</v>
          </cell>
          <cell r="C2576" t="str">
            <v>BI_XS504 - System - SCADA -  Rplace 1200 Baud Modems</v>
          </cell>
          <cell r="D2576" t="str">
            <v>ER_2345</v>
          </cell>
          <cell r="E2576" t="str">
            <v>2345</v>
          </cell>
          <cell r="F2576" t="str">
            <v>ER_2345 - System - SCADA - Replace Obsolete Equipment</v>
          </cell>
          <cell r="G2576" t="str">
            <v>Regular Capital - Pre Business Case</v>
          </cell>
          <cell r="H2576" t="str">
            <v>No Subfunction</v>
          </cell>
          <cell r="I2576" t="str">
            <v>No Function</v>
          </cell>
          <cell r="J2576" t="str">
            <v>No Driver</v>
          </cell>
          <cell r="K2576" t="str">
            <v>SRV_ED</v>
          </cell>
          <cell r="L2576" t="str">
            <v>JUR_AN</v>
          </cell>
          <cell r="M2576" t="str">
            <v>Elec Transmission 350-359</v>
          </cell>
          <cell r="N2576" t="str">
            <v>True</v>
          </cell>
          <cell r="O2576" t="str">
            <v>Inactive</v>
          </cell>
          <cell r="P2576" t="str">
            <v>ORG_F08</v>
          </cell>
        </row>
        <row r="2577">
          <cell r="A2577" t="str">
            <v>BI_XS505</v>
          </cell>
          <cell r="B2577" t="str">
            <v>XS505</v>
          </cell>
          <cell r="C2577" t="str">
            <v>BI_XS505 - System - Low Voltage Breaker Replace</v>
          </cell>
          <cell r="D2577" t="str">
            <v>ER_2215</v>
          </cell>
          <cell r="E2577" t="str">
            <v>2215</v>
          </cell>
          <cell r="F2577" t="str">
            <v>ER_2215 - Substation Asset Mgmt Capital Maintenance</v>
          </cell>
          <cell r="G2577" t="str">
            <v>Substation - Station Rebuilds Program</v>
          </cell>
          <cell r="H2577" t="str">
            <v>T&amp;D Engineering</v>
          </cell>
          <cell r="I2577" t="str">
            <v>T&amp;D</v>
          </cell>
          <cell r="J2577" t="str">
            <v>Asset Condition</v>
          </cell>
          <cell r="K2577" t="str">
            <v>SRV_ED</v>
          </cell>
          <cell r="L2577" t="str">
            <v>JUR_AN</v>
          </cell>
          <cell r="M2577" t="str">
            <v>Elec Transmission 350-359</v>
          </cell>
          <cell r="N2577" t="str">
            <v>True</v>
          </cell>
          <cell r="O2577" t="str">
            <v>Active</v>
          </cell>
          <cell r="P2577" t="str">
            <v>ORG_M08</v>
          </cell>
        </row>
        <row r="2578">
          <cell r="A2578" t="str">
            <v>BI_XS612</v>
          </cell>
          <cell r="B2578" t="str">
            <v>XS612</v>
          </cell>
          <cell r="C2578" t="str">
            <v>BI_XS612 - System - Install/Replace Borderline Metering</v>
          </cell>
          <cell r="D2578" t="str">
            <v>ER_2397</v>
          </cell>
          <cell r="E2578" t="str">
            <v>2397</v>
          </cell>
          <cell r="F2578" t="str">
            <v>ER_2397 - System - Install/Replace Borderline Metering</v>
          </cell>
          <cell r="G2578" t="str">
            <v>Substation - New Distribution Station Capacity Program</v>
          </cell>
          <cell r="H2578" t="str">
            <v>T&amp;D Engineering</v>
          </cell>
          <cell r="I2578" t="str">
            <v>T&amp;D</v>
          </cell>
          <cell r="J2578" t="str">
            <v>Performance &amp; Capacity</v>
          </cell>
          <cell r="K2578" t="str">
            <v>SRV_ED</v>
          </cell>
          <cell r="L2578" t="str">
            <v>JUR_AN</v>
          </cell>
          <cell r="M2578" t="str">
            <v>Elec Distribution 360-373</v>
          </cell>
          <cell r="N2578" t="str">
            <v>True</v>
          </cell>
          <cell r="O2578" t="str">
            <v>Inactive</v>
          </cell>
          <cell r="P2578" t="str">
            <v>ORG_F08</v>
          </cell>
        </row>
        <row r="2579">
          <cell r="A2579" t="str">
            <v>BI_XS700</v>
          </cell>
          <cell r="B2579" t="str">
            <v>XS700</v>
          </cell>
          <cell r="C2579" t="str">
            <v>BI_XS700 - SCADA Completion</v>
          </cell>
          <cell r="D2579" t="str">
            <v>ER_2600</v>
          </cell>
          <cell r="E2579" t="str">
            <v>2600</v>
          </cell>
          <cell r="F2579" t="str">
            <v>ER_2600 - SCADA Completion</v>
          </cell>
          <cell r="G2579" t="str">
            <v>SCADA Build-Out Program</v>
          </cell>
          <cell r="H2579" t="str">
            <v>T&amp;D Engineering</v>
          </cell>
          <cell r="I2579" t="str">
            <v>T&amp;D</v>
          </cell>
          <cell r="J2579" t="str">
            <v>Performance &amp; Capacity</v>
          </cell>
          <cell r="K2579" t="str">
            <v>SRV_ED</v>
          </cell>
          <cell r="L2579" t="str">
            <v>JUR_AN</v>
          </cell>
          <cell r="M2579" t="str">
            <v>Elec Distribution 360-373</v>
          </cell>
          <cell r="N2579" t="str">
            <v>True</v>
          </cell>
          <cell r="O2579" t="str">
            <v>Active</v>
          </cell>
          <cell r="P2579" t="str">
            <v>ORG_M08</v>
          </cell>
        </row>
        <row r="2580">
          <cell r="A2580" t="str">
            <v>BI_XS701</v>
          </cell>
          <cell r="B2580" t="str">
            <v>XS701</v>
          </cell>
          <cell r="C2580" t="str">
            <v>BI_XS701 - System Asset Management Miscellaneous Replacements</v>
          </cell>
          <cell r="D2580" t="str">
            <v>ER_2215</v>
          </cell>
          <cell r="E2580" t="str">
            <v>2215</v>
          </cell>
          <cell r="F2580" t="str">
            <v>ER_2215 - Substation Asset Mgmt Capital Maintenance</v>
          </cell>
          <cell r="G2580" t="str">
            <v>Substation - Station Rebuilds Program</v>
          </cell>
          <cell r="H2580" t="str">
            <v>T&amp;D Engineering</v>
          </cell>
          <cell r="I2580" t="str">
            <v>T&amp;D</v>
          </cell>
          <cell r="J2580" t="str">
            <v>Asset Condition</v>
          </cell>
          <cell r="K2580" t="str">
            <v>SRV_ED</v>
          </cell>
          <cell r="L2580" t="str">
            <v>JUR_AN</v>
          </cell>
          <cell r="M2580" t="str">
            <v>Elec Transmission 350-359</v>
          </cell>
          <cell r="N2580" t="str">
            <v>True</v>
          </cell>
          <cell r="O2580" t="str">
            <v>Active</v>
          </cell>
          <cell r="P2580" t="str">
            <v>ORG_M08</v>
          </cell>
        </row>
        <row r="2581">
          <cell r="A2581" t="str">
            <v>BI_XS702</v>
          </cell>
          <cell r="B2581" t="str">
            <v>XS702</v>
          </cell>
          <cell r="C2581" t="str">
            <v>BI_XS702 - SCADA to all Substations</v>
          </cell>
          <cell r="D2581" t="str">
            <v>ER_2606</v>
          </cell>
          <cell r="E2581" t="str">
            <v>2606</v>
          </cell>
          <cell r="F2581" t="str">
            <v>ER_2606 - SCADA to all Substations</v>
          </cell>
          <cell r="G2581" t="str">
            <v>Substation - New Distribution Station Capacity Program</v>
          </cell>
          <cell r="H2581" t="str">
            <v>T&amp;D Engineering</v>
          </cell>
          <cell r="I2581" t="str">
            <v>T&amp;D</v>
          </cell>
          <cell r="J2581" t="str">
            <v>Performance &amp; Capacity</v>
          </cell>
          <cell r="K2581" t="str">
            <v>SRV_ED</v>
          </cell>
          <cell r="L2581" t="str">
            <v>JUR_AN</v>
          </cell>
          <cell r="M2581" t="str">
            <v>Elec Transmission 350-359</v>
          </cell>
          <cell r="N2581" t="str">
            <v>True</v>
          </cell>
          <cell r="O2581" t="str">
            <v>Active</v>
          </cell>
          <cell r="P2581" t="str">
            <v>ORG_M08</v>
          </cell>
        </row>
        <row r="2582">
          <cell r="A2582" t="str">
            <v>BI_XS703</v>
          </cell>
          <cell r="B2582" t="str">
            <v>XS703</v>
          </cell>
          <cell r="C2582" t="str">
            <v>BI_XS703 - Substation Signage Update and Replacement Project</v>
          </cell>
          <cell r="D2582" t="str">
            <v>ER_2215</v>
          </cell>
          <cell r="E2582" t="str">
            <v>2215</v>
          </cell>
          <cell r="F2582" t="str">
            <v>ER_2215 - Substation Asset Mgmt Capital Maintenance</v>
          </cell>
          <cell r="G2582" t="str">
            <v>Substation - Station Rebuilds Program</v>
          </cell>
          <cell r="H2582" t="str">
            <v>T&amp;D Engineering</v>
          </cell>
          <cell r="I2582" t="str">
            <v>T&amp;D</v>
          </cell>
          <cell r="J2582" t="str">
            <v>Asset Condition</v>
          </cell>
          <cell r="K2582" t="str">
            <v>SRV_ED</v>
          </cell>
          <cell r="L2582" t="str">
            <v>JUR_AN</v>
          </cell>
          <cell r="M2582" t="str">
            <v>Elec Transmission 350-359</v>
          </cell>
          <cell r="N2582" t="str">
            <v>False</v>
          </cell>
          <cell r="O2582" t="str">
            <v>Active</v>
          </cell>
          <cell r="P2582" t="str">
            <v>ORG_M08</v>
          </cell>
        </row>
        <row r="2583">
          <cell r="A2583" t="str">
            <v>BI_XS731</v>
          </cell>
          <cell r="B2583" t="str">
            <v>XS731</v>
          </cell>
          <cell r="C2583" t="str">
            <v>BI_XS731 - Mobile Sub mSCADA Integration</v>
          </cell>
          <cell r="D2583" t="str">
            <v>ER_1008</v>
          </cell>
          <cell r="E2583" t="str">
            <v>1008</v>
          </cell>
          <cell r="F2583" t="str">
            <v>ER_1008 - Mobile Sub mSCADA Integration</v>
          </cell>
          <cell r="G2583" t="str">
            <v>Regular Capital - Pre Business Case</v>
          </cell>
          <cell r="H2583" t="str">
            <v>No Subfunction</v>
          </cell>
          <cell r="I2583" t="str">
            <v>No Function</v>
          </cell>
          <cell r="J2583" t="str">
            <v>No Driver</v>
          </cell>
          <cell r="K2583" t="str">
            <v>SRV_ED</v>
          </cell>
          <cell r="L2583" t="str">
            <v>JUR_AN</v>
          </cell>
          <cell r="M2583" t="str">
            <v>Elec Distribution 360-373</v>
          </cell>
          <cell r="N2583" t="str">
            <v>True</v>
          </cell>
          <cell r="O2583" t="str">
            <v>Inactive</v>
          </cell>
          <cell r="P2583" t="str">
            <v>ORG_M08</v>
          </cell>
        </row>
        <row r="2584">
          <cell r="A2584" t="str">
            <v>BI_XS762</v>
          </cell>
          <cell r="B2584" t="str">
            <v>XS762</v>
          </cell>
          <cell r="C2584" t="str">
            <v>BI_XS762 - System - Install/Replace Borderline Metering</v>
          </cell>
          <cell r="D2584" t="str">
            <v>ER_2397</v>
          </cell>
          <cell r="E2584" t="str">
            <v>2397</v>
          </cell>
          <cell r="F2584" t="str">
            <v>ER_2397 - System - Install/Replace Borderline Metering</v>
          </cell>
          <cell r="G2584" t="str">
            <v>Substation - New Distribution Station Capacity Program</v>
          </cell>
          <cell r="H2584" t="str">
            <v>T&amp;D Engineering</v>
          </cell>
          <cell r="I2584" t="str">
            <v>T&amp;D</v>
          </cell>
          <cell r="J2584" t="str">
            <v>Performance &amp; Capacity</v>
          </cell>
          <cell r="K2584" t="str">
            <v>SRV_ED</v>
          </cell>
          <cell r="L2584" t="str">
            <v>JUR_AN</v>
          </cell>
          <cell r="M2584" t="str">
            <v>Elec Distribution 360-373</v>
          </cell>
          <cell r="N2584" t="str">
            <v>False</v>
          </cell>
          <cell r="O2584" t="str">
            <v>Inactive</v>
          </cell>
          <cell r="P2584" t="str">
            <v>ORG_M08</v>
          </cell>
        </row>
        <row r="2585">
          <cell r="A2585" t="str">
            <v>BI_XS801</v>
          </cell>
          <cell r="B2585" t="str">
            <v>XS801</v>
          </cell>
          <cell r="C2585" t="str">
            <v>BI_XS801 - System - Metering Replace / Install</v>
          </cell>
          <cell r="D2585" t="str">
            <v>ER_2215</v>
          </cell>
          <cell r="E2585" t="str">
            <v>2215</v>
          </cell>
          <cell r="F2585" t="str">
            <v>ER_2215 - Substation Asset Mgmt Capital Maintenance</v>
          </cell>
          <cell r="G2585" t="str">
            <v>Substation - Station Rebuilds Program</v>
          </cell>
          <cell r="H2585" t="str">
            <v>T&amp;D Engineering</v>
          </cell>
          <cell r="I2585" t="str">
            <v>T&amp;D</v>
          </cell>
          <cell r="J2585" t="str">
            <v>Asset Condition</v>
          </cell>
          <cell r="K2585" t="str">
            <v>SRV_ED</v>
          </cell>
          <cell r="L2585" t="str">
            <v>JUR_AN</v>
          </cell>
          <cell r="M2585" t="str">
            <v>Elec Transmission 350-359</v>
          </cell>
          <cell r="N2585" t="str">
            <v>False</v>
          </cell>
          <cell r="O2585" t="str">
            <v>Active</v>
          </cell>
          <cell r="P2585" t="str">
            <v>ORG_M08</v>
          </cell>
        </row>
        <row r="2586">
          <cell r="A2586" t="str">
            <v>BI_XS816</v>
          </cell>
          <cell r="B2586" t="str">
            <v>XS816</v>
          </cell>
          <cell r="C2586" t="str">
            <v>BI_XS816 - System - Crushed Rock &amp; Fence Restoration</v>
          </cell>
          <cell r="D2586" t="str">
            <v>ER_2215</v>
          </cell>
          <cell r="E2586" t="str">
            <v>2215</v>
          </cell>
          <cell r="F2586" t="str">
            <v>ER_2215 - Substation Asset Mgmt Capital Maintenance</v>
          </cell>
          <cell r="G2586" t="str">
            <v>Substation - Station Rebuilds Program</v>
          </cell>
          <cell r="H2586" t="str">
            <v>T&amp;D Engineering</v>
          </cell>
          <cell r="I2586" t="str">
            <v>T&amp;D</v>
          </cell>
          <cell r="J2586" t="str">
            <v>Asset Condition</v>
          </cell>
          <cell r="K2586" t="str">
            <v>SRV_ED</v>
          </cell>
          <cell r="L2586" t="str">
            <v>JUR_AN</v>
          </cell>
          <cell r="M2586" t="str">
            <v>Elec Transmission 350-359</v>
          </cell>
          <cell r="N2586" t="str">
            <v>True</v>
          </cell>
          <cell r="O2586" t="str">
            <v>Active</v>
          </cell>
          <cell r="P2586" t="str">
            <v>ORG_M08</v>
          </cell>
        </row>
        <row r="2587">
          <cell r="A2587" t="str">
            <v>BI_XS880</v>
          </cell>
          <cell r="B2587" t="str">
            <v>XS880</v>
          </cell>
          <cell r="C2587" t="str">
            <v>BI_XS880 - System - Circuit Switcher Replace / Install</v>
          </cell>
          <cell r="D2587" t="str">
            <v>ER_2215</v>
          </cell>
          <cell r="E2587" t="str">
            <v>2215</v>
          </cell>
          <cell r="F2587" t="str">
            <v>ER_2215 - Substation Asset Mgmt Capital Maintenance</v>
          </cell>
          <cell r="G2587" t="str">
            <v>Substation - Station Rebuilds Program</v>
          </cell>
          <cell r="H2587" t="str">
            <v>T&amp;D Engineering</v>
          </cell>
          <cell r="I2587" t="str">
            <v>T&amp;D</v>
          </cell>
          <cell r="J2587" t="str">
            <v>Asset Condition</v>
          </cell>
          <cell r="K2587" t="str">
            <v>SRV_ED</v>
          </cell>
          <cell r="L2587" t="str">
            <v>JUR_AN</v>
          </cell>
          <cell r="M2587" t="str">
            <v>Elec Transmission 350-359</v>
          </cell>
          <cell r="N2587" t="str">
            <v>True</v>
          </cell>
          <cell r="O2587" t="str">
            <v>Active</v>
          </cell>
          <cell r="P2587" t="str">
            <v>ORG_M08</v>
          </cell>
        </row>
        <row r="2588">
          <cell r="A2588" t="str">
            <v>BI_XS897</v>
          </cell>
          <cell r="B2588" t="str">
            <v>XS897</v>
          </cell>
          <cell r="C2588" t="str">
            <v>BI_XS897 - System-Upgrade Siemens Type Cir Sw</v>
          </cell>
          <cell r="D2588" t="str">
            <v>ER_2286</v>
          </cell>
          <cell r="E2588" t="str">
            <v>2286</v>
          </cell>
          <cell r="F2588" t="str">
            <v>ER_2286 - System-Upgrade Siemens Circuit Switch</v>
          </cell>
          <cell r="G2588" t="str">
            <v>Regular Capital - Pre Business Case</v>
          </cell>
          <cell r="H2588" t="str">
            <v>No Subfunction</v>
          </cell>
          <cell r="I2588" t="str">
            <v>No Function</v>
          </cell>
          <cell r="J2588" t="str">
            <v>No Driver</v>
          </cell>
          <cell r="K2588" t="str">
            <v>SRV_ED</v>
          </cell>
          <cell r="L2588" t="str">
            <v>JUR_AN</v>
          </cell>
          <cell r="M2588" t="str">
            <v>Elec Transmission 350-359</v>
          </cell>
          <cell r="N2588" t="str">
            <v>False</v>
          </cell>
          <cell r="O2588" t="str">
            <v>Inactive</v>
          </cell>
          <cell r="P2588" t="str">
            <v>ORG_F08</v>
          </cell>
        </row>
        <row r="2589">
          <cell r="A2589" t="str">
            <v>BI_XS900</v>
          </cell>
          <cell r="B2589" t="str">
            <v>XS900</v>
          </cell>
          <cell r="C2589" t="str">
            <v>BI_XS900 - Westside-Upgrade Interchange &amp; Billing Metering</v>
          </cell>
          <cell r="D2589" t="str">
            <v>ER_2253</v>
          </cell>
          <cell r="E2589" t="str">
            <v>2253</v>
          </cell>
          <cell r="F2589" t="str">
            <v>ER_2253 - System - Upgrade Meters</v>
          </cell>
          <cell r="G2589" t="str">
            <v>Substation - New Distribution Station Capacity Program</v>
          </cell>
          <cell r="H2589" t="str">
            <v>T&amp;D Engineering</v>
          </cell>
          <cell r="I2589" t="str">
            <v>T&amp;D</v>
          </cell>
          <cell r="J2589" t="str">
            <v>Performance &amp; Capacity</v>
          </cell>
          <cell r="K2589" t="str">
            <v>SRV_ED</v>
          </cell>
          <cell r="L2589" t="str">
            <v>JUR_AN</v>
          </cell>
          <cell r="M2589" t="str">
            <v>Elec Distribution 360-373</v>
          </cell>
          <cell r="N2589" t="str">
            <v>True</v>
          </cell>
          <cell r="O2589" t="str">
            <v>Inactive</v>
          </cell>
          <cell r="P2589" t="str">
            <v>ORG_M08</v>
          </cell>
        </row>
        <row r="2590">
          <cell r="A2590" t="str">
            <v>BI_XS901</v>
          </cell>
          <cell r="B2590" t="str">
            <v>XS901</v>
          </cell>
          <cell r="C2590" t="str">
            <v>BI_XS901 - System - Capacitor Bank Replace / Install</v>
          </cell>
          <cell r="D2590" t="str">
            <v>ER_2215</v>
          </cell>
          <cell r="E2590" t="str">
            <v>2215</v>
          </cell>
          <cell r="F2590" t="str">
            <v>ER_2215 - Substation Asset Mgmt Capital Maintenance</v>
          </cell>
          <cell r="G2590" t="str">
            <v>Substation - Station Rebuilds Program</v>
          </cell>
          <cell r="H2590" t="str">
            <v>T&amp;D Engineering</v>
          </cell>
          <cell r="I2590" t="str">
            <v>T&amp;D</v>
          </cell>
          <cell r="J2590" t="str">
            <v>Asset Condition</v>
          </cell>
          <cell r="K2590" t="str">
            <v>SRV_ED</v>
          </cell>
          <cell r="L2590" t="str">
            <v>JUR_AN</v>
          </cell>
          <cell r="M2590" t="str">
            <v>Elec Transmission 350-359</v>
          </cell>
          <cell r="N2590" t="str">
            <v>True</v>
          </cell>
          <cell r="O2590" t="str">
            <v>Active</v>
          </cell>
          <cell r="P2590" t="str">
            <v>ORG_M08</v>
          </cell>
        </row>
        <row r="2591">
          <cell r="A2591" t="str">
            <v>BI_XS902</v>
          </cell>
          <cell r="B2591" t="str">
            <v>XS902</v>
          </cell>
          <cell r="C2591" t="str">
            <v>BI_XS902 - System - Fire Extinguisher Replace / Install</v>
          </cell>
          <cell r="D2591" t="str">
            <v>ER_2215</v>
          </cell>
          <cell r="E2591" t="str">
            <v>2215</v>
          </cell>
          <cell r="F2591" t="str">
            <v>ER_2215 - Substation Asset Mgmt Capital Maintenance</v>
          </cell>
          <cell r="G2591" t="str">
            <v>Substation - Station Rebuilds Program</v>
          </cell>
          <cell r="H2591" t="str">
            <v>T&amp;D Engineering</v>
          </cell>
          <cell r="I2591" t="str">
            <v>T&amp;D</v>
          </cell>
          <cell r="J2591" t="str">
            <v>Asset Condition</v>
          </cell>
          <cell r="K2591" t="str">
            <v>SRV_ED</v>
          </cell>
          <cell r="L2591" t="str">
            <v>JUR_AN</v>
          </cell>
          <cell r="M2591" t="str">
            <v>Elec Transmission 350-359</v>
          </cell>
          <cell r="N2591" t="str">
            <v>False</v>
          </cell>
          <cell r="O2591" t="str">
            <v>Active</v>
          </cell>
          <cell r="P2591" t="str">
            <v>ORG_M08</v>
          </cell>
        </row>
        <row r="2592">
          <cell r="A2592" t="str">
            <v>BI_XS903</v>
          </cell>
          <cell r="B2592" t="str">
            <v>XS903</v>
          </cell>
          <cell r="C2592" t="str">
            <v>BI_XS903 - System - Autotransformer Diagnostic Monitor Install</v>
          </cell>
          <cell r="D2592" t="str">
            <v>ER_2215</v>
          </cell>
          <cell r="E2592" t="str">
            <v>2215</v>
          </cell>
          <cell r="F2592" t="str">
            <v>ER_2215 - Substation Asset Mgmt Capital Maintenance</v>
          </cell>
          <cell r="G2592" t="str">
            <v>Substation - Station Rebuilds Program</v>
          </cell>
          <cell r="H2592" t="str">
            <v>T&amp;D Engineering</v>
          </cell>
          <cell r="I2592" t="str">
            <v>T&amp;D</v>
          </cell>
          <cell r="J2592" t="str">
            <v>Asset Condition</v>
          </cell>
          <cell r="K2592" t="str">
            <v>SRV_ED</v>
          </cell>
          <cell r="L2592" t="str">
            <v>JUR_AN</v>
          </cell>
          <cell r="M2592" t="str">
            <v>Elec Transmission 350-359</v>
          </cell>
          <cell r="N2592" t="str">
            <v>False</v>
          </cell>
          <cell r="O2592" t="str">
            <v>Active</v>
          </cell>
          <cell r="P2592" t="str">
            <v>ORG_M08</v>
          </cell>
        </row>
        <row r="2593">
          <cell r="A2593" t="str">
            <v>BI_XS904</v>
          </cell>
          <cell r="B2593" t="str">
            <v>XS904</v>
          </cell>
          <cell r="C2593" t="str">
            <v>BI_XS904 - System - Voltage Regulator Replace / Install</v>
          </cell>
          <cell r="D2593" t="str">
            <v>ER_2215</v>
          </cell>
          <cell r="E2593" t="str">
            <v>2215</v>
          </cell>
          <cell r="F2593" t="str">
            <v>ER_2215 - Substation Asset Mgmt Capital Maintenance</v>
          </cell>
          <cell r="G2593" t="str">
            <v>Substation - Station Rebuilds Program</v>
          </cell>
          <cell r="H2593" t="str">
            <v>T&amp;D Engineering</v>
          </cell>
          <cell r="I2593" t="str">
            <v>T&amp;D</v>
          </cell>
          <cell r="J2593" t="str">
            <v>Asset Condition</v>
          </cell>
          <cell r="K2593" t="str">
            <v>SRV_ED</v>
          </cell>
          <cell r="L2593" t="str">
            <v>JUR_AN</v>
          </cell>
          <cell r="M2593" t="str">
            <v>Elec Transmission 350-359</v>
          </cell>
          <cell r="N2593" t="str">
            <v>False</v>
          </cell>
          <cell r="O2593" t="str">
            <v>Active</v>
          </cell>
          <cell r="P2593" t="str">
            <v>ORG_M08</v>
          </cell>
        </row>
        <row r="2594">
          <cell r="A2594" t="str">
            <v>BI_XS905</v>
          </cell>
          <cell r="B2594" t="str">
            <v>XS905</v>
          </cell>
          <cell r="C2594" t="str">
            <v>BI_XS905 - System - Current &amp; Potential Device Replace</v>
          </cell>
          <cell r="D2594" t="str">
            <v>ER_2215</v>
          </cell>
          <cell r="E2594" t="str">
            <v>2215</v>
          </cell>
          <cell r="F2594" t="str">
            <v>ER_2215 - Substation Asset Mgmt Capital Maintenance</v>
          </cell>
          <cell r="G2594" t="str">
            <v>Substation - Station Rebuilds Program</v>
          </cell>
          <cell r="H2594" t="str">
            <v>T&amp;D Engineering</v>
          </cell>
          <cell r="I2594" t="str">
            <v>T&amp;D</v>
          </cell>
          <cell r="J2594" t="str">
            <v>Asset Condition</v>
          </cell>
          <cell r="K2594" t="str">
            <v>SRV_ED</v>
          </cell>
          <cell r="L2594" t="str">
            <v>JUR_AN</v>
          </cell>
          <cell r="M2594" t="str">
            <v>Elec Transmission 350-359</v>
          </cell>
          <cell r="N2594" t="str">
            <v>False</v>
          </cell>
          <cell r="O2594" t="str">
            <v>Active</v>
          </cell>
          <cell r="P2594" t="str">
            <v>ORG_M08</v>
          </cell>
        </row>
        <row r="2595">
          <cell r="A2595" t="str">
            <v>BI_XS906</v>
          </cell>
          <cell r="B2595" t="str">
            <v>XS906</v>
          </cell>
          <cell r="C2595" t="str">
            <v>BI_XS906 - Interconnection Meter Upgrades for EIM</v>
          </cell>
          <cell r="D2595" t="str">
            <v>ER_4191</v>
          </cell>
          <cell r="E2595" t="str">
            <v>4191</v>
          </cell>
          <cell r="F2595" t="str">
            <v>ER_4191 - Resource Metering, Telemetry, and Controls Upgrade</v>
          </cell>
          <cell r="G2595" t="str">
            <v>Resource Metering, Telemetry, and Controls Upgrade</v>
          </cell>
          <cell r="H2595" t="str">
            <v>Generation Subfunction</v>
          </cell>
          <cell r="I2595" t="str">
            <v>Generation Function</v>
          </cell>
          <cell r="J2595" t="str">
            <v>Performance &amp; Capacity</v>
          </cell>
          <cell r="K2595" t="str">
            <v>SRV_ED</v>
          </cell>
          <cell r="L2595" t="str">
            <v>JUR_AN</v>
          </cell>
          <cell r="M2595" t="str">
            <v>Elec Transmission 350-359</v>
          </cell>
          <cell r="N2595" t="str">
            <v>True</v>
          </cell>
          <cell r="O2595" t="str">
            <v>Active</v>
          </cell>
          <cell r="P2595" t="str">
            <v>ORG_M08</v>
          </cell>
        </row>
        <row r="2596">
          <cell r="A2596" t="str">
            <v>BI_XS907</v>
          </cell>
          <cell r="B2596" t="str">
            <v>XS907</v>
          </cell>
          <cell r="C2596" t="str">
            <v>BI_XS907 - Trans SS BI Substation Metering - EIM</v>
          </cell>
          <cell r="D2596" t="str">
            <v>ER_7141</v>
          </cell>
          <cell r="E2596" t="str">
            <v>7141</v>
          </cell>
          <cell r="F2596" t="str">
            <v>ER_7141 - Energy Imbalance Market</v>
          </cell>
          <cell r="G2596" t="str">
            <v>Energy Imbalance Market</v>
          </cell>
          <cell r="H2596" t="str">
            <v>Other Subfunction</v>
          </cell>
          <cell r="I2596" t="str">
            <v>Other Function</v>
          </cell>
          <cell r="J2596" t="str">
            <v>Performance &amp; Capacity</v>
          </cell>
          <cell r="K2596" t="str">
            <v>SRV_ED</v>
          </cell>
          <cell r="L2596" t="str">
            <v>JUR_AN</v>
          </cell>
          <cell r="M2596" t="str">
            <v>Elec Transmission 350-359</v>
          </cell>
          <cell r="N2596" t="str">
            <v>True</v>
          </cell>
          <cell r="O2596" t="str">
            <v>Active</v>
          </cell>
          <cell r="P2596" t="str">
            <v>ORG_E55</v>
          </cell>
        </row>
        <row r="2597">
          <cell r="A2597" t="str">
            <v>BI_XS909</v>
          </cell>
          <cell r="B2597" t="str">
            <v>XS909</v>
          </cell>
          <cell r="C2597" t="str">
            <v>BI_XS909 - Trans SS BI High Side Metering - EIM</v>
          </cell>
          <cell r="D2597" t="str">
            <v>ER_7141</v>
          </cell>
          <cell r="E2597" t="str">
            <v>7141</v>
          </cell>
          <cell r="F2597" t="str">
            <v>ER_7141 - Energy Imbalance Market</v>
          </cell>
          <cell r="G2597" t="str">
            <v>Energy Imbalance Market</v>
          </cell>
          <cell r="H2597" t="str">
            <v>Other Subfunction</v>
          </cell>
          <cell r="I2597" t="str">
            <v>Other Function</v>
          </cell>
          <cell r="J2597" t="str">
            <v>Performance &amp; Capacity</v>
          </cell>
          <cell r="K2597" t="str">
            <v>SRV_ED</v>
          </cell>
          <cell r="L2597" t="str">
            <v>JUR_AN</v>
          </cell>
          <cell r="M2597" t="str">
            <v>Elec Transmission 350-359</v>
          </cell>
          <cell r="N2597" t="str">
            <v>True</v>
          </cell>
          <cell r="O2597" t="str">
            <v>Active</v>
          </cell>
          <cell r="P2597" t="str">
            <v>ORG_E55</v>
          </cell>
        </row>
        <row r="2598">
          <cell r="A2598" t="str">
            <v>BI_XS951</v>
          </cell>
          <cell r="B2598" t="str">
            <v>XS951</v>
          </cell>
          <cell r="C2598" t="str">
            <v>BI_XS951 - System - SCADA Replace / Install</v>
          </cell>
          <cell r="D2598" t="str">
            <v>ER_2215</v>
          </cell>
          <cell r="E2598" t="str">
            <v>2215</v>
          </cell>
          <cell r="F2598" t="str">
            <v>ER_2215 - Substation Asset Mgmt Capital Maintenance</v>
          </cell>
          <cell r="G2598" t="str">
            <v>Substation - Station Rebuilds Program</v>
          </cell>
          <cell r="H2598" t="str">
            <v>T&amp;D Engineering</v>
          </cell>
          <cell r="I2598" t="str">
            <v>T&amp;D</v>
          </cell>
          <cell r="J2598" t="str">
            <v>Asset Condition</v>
          </cell>
          <cell r="K2598" t="str">
            <v>SRV_ED</v>
          </cell>
          <cell r="L2598" t="str">
            <v>JUR_AN</v>
          </cell>
          <cell r="M2598" t="str">
            <v>Elec Transmission 350-359</v>
          </cell>
          <cell r="N2598" t="str">
            <v>True</v>
          </cell>
          <cell r="O2598" t="str">
            <v>Active</v>
          </cell>
          <cell r="P2598" t="str">
            <v>ORG_M08</v>
          </cell>
        </row>
        <row r="2599">
          <cell r="A2599" t="str">
            <v>BI_XS961</v>
          </cell>
          <cell r="B2599" t="str">
            <v>XS961</v>
          </cell>
          <cell r="C2599" t="str">
            <v>BI_XS961 - Star Network Ar Switches</v>
          </cell>
          <cell r="D2599" t="str">
            <v>ER_2107</v>
          </cell>
          <cell r="E2599" t="str">
            <v>2107</v>
          </cell>
          <cell r="F2599" t="str">
            <v>ER_2107 - Star Network Air Switches</v>
          </cell>
          <cell r="G2599" t="str">
            <v>Regular Capital - Pre Business Case</v>
          </cell>
          <cell r="H2599" t="str">
            <v>No Subfunction</v>
          </cell>
          <cell r="I2599" t="str">
            <v>No Function</v>
          </cell>
          <cell r="J2599" t="str">
            <v>No Driver</v>
          </cell>
          <cell r="K2599" t="str">
            <v>SRV_ED</v>
          </cell>
          <cell r="L2599" t="str">
            <v>JUR_AN</v>
          </cell>
          <cell r="M2599" t="str">
            <v>Elec Transmission 350-359</v>
          </cell>
          <cell r="N2599" t="str">
            <v>True</v>
          </cell>
          <cell r="O2599" t="str">
            <v>Inactive</v>
          </cell>
          <cell r="P2599" t="str">
            <v>ORG_F08</v>
          </cell>
        </row>
        <row r="2600">
          <cell r="A2600" t="str">
            <v>BI_XT000</v>
          </cell>
          <cell r="B2600" t="str">
            <v>XT000</v>
          </cell>
          <cell r="C2600" t="str">
            <v>BI_XT000 - WFRES:  FIRE-WEATHER DASHBOARD</v>
          </cell>
          <cell r="D2600" t="str">
            <v>ER_2075</v>
          </cell>
          <cell r="E2600" t="str">
            <v>2075</v>
          </cell>
          <cell r="F2600" t="str">
            <v>ER_2075 - Wildfire Resiliency</v>
          </cell>
          <cell r="G2600" t="str">
            <v>Wildfire Resiliency Plan</v>
          </cell>
          <cell r="H2600" t="str">
            <v>T&amp;D Operations</v>
          </cell>
          <cell r="I2600" t="str">
            <v>T&amp;D</v>
          </cell>
          <cell r="J2600" t="str">
            <v>Customer Service Quality &amp; Reliability</v>
          </cell>
          <cell r="K2600" t="str">
            <v>SRV_ED</v>
          </cell>
          <cell r="L2600" t="str">
            <v>JUR_AN</v>
          </cell>
          <cell r="M2600" t="str">
            <v>Software 303</v>
          </cell>
          <cell r="N2600" t="str">
            <v>False</v>
          </cell>
          <cell r="O2600" t="str">
            <v>Active</v>
          </cell>
          <cell r="P2600" t="str">
            <v>ORG_A50</v>
          </cell>
        </row>
        <row r="2601">
          <cell r="A2601" t="str">
            <v>BI_XT001</v>
          </cell>
          <cell r="B2601" t="str">
            <v>XT001</v>
          </cell>
          <cell r="C2601" t="str">
            <v>BI_XT001 - WFRES:  CONFORMING RIGHTS OF WAY</v>
          </cell>
          <cell r="D2601" t="str">
            <v>ER_2075</v>
          </cell>
          <cell r="E2601" t="str">
            <v>2075</v>
          </cell>
          <cell r="F2601" t="str">
            <v>ER_2075 - Wildfire Resiliency</v>
          </cell>
          <cell r="G2601" t="str">
            <v>Wildfire Resiliency Plan</v>
          </cell>
          <cell r="H2601" t="str">
            <v>T&amp;D Operations</v>
          </cell>
          <cell r="I2601" t="str">
            <v>T&amp;D</v>
          </cell>
          <cell r="J2601" t="str">
            <v>Customer Service Quality &amp; Reliability</v>
          </cell>
          <cell r="K2601" t="str">
            <v>SRV_ED</v>
          </cell>
          <cell r="L2601" t="str">
            <v>JUR_AN</v>
          </cell>
          <cell r="M2601" t="str">
            <v>Elec Transmission 350-359</v>
          </cell>
          <cell r="N2601" t="str">
            <v>False</v>
          </cell>
          <cell r="O2601" t="str">
            <v>Active</v>
          </cell>
          <cell r="P2601" t="str">
            <v>ORG_A50</v>
          </cell>
        </row>
        <row r="2602">
          <cell r="A2602" t="str">
            <v>BI_XT002</v>
          </cell>
          <cell r="B2602" t="str">
            <v>XT002</v>
          </cell>
          <cell r="C2602" t="str">
            <v>BI_XT002 - WFRES:  TRANSMISSION INSPECTION (CONSTRUCTION)</v>
          </cell>
          <cell r="D2602" t="str">
            <v>ER_2075</v>
          </cell>
          <cell r="E2602" t="str">
            <v>2075</v>
          </cell>
          <cell r="F2602" t="str">
            <v>ER_2075 - Wildfire Resiliency</v>
          </cell>
          <cell r="G2602" t="str">
            <v>Wildfire Resiliency Plan</v>
          </cell>
          <cell r="H2602" t="str">
            <v>T&amp;D Operations</v>
          </cell>
          <cell r="I2602" t="str">
            <v>T&amp;D</v>
          </cell>
          <cell r="J2602" t="str">
            <v>Customer Service Quality &amp; Reliability</v>
          </cell>
          <cell r="K2602" t="str">
            <v>SRV_ED</v>
          </cell>
          <cell r="L2602" t="str">
            <v>JUR_AN</v>
          </cell>
          <cell r="M2602" t="str">
            <v>Elec Transmission 350-359</v>
          </cell>
          <cell r="N2602" t="str">
            <v>False</v>
          </cell>
          <cell r="O2602" t="str">
            <v>Active</v>
          </cell>
          <cell r="P2602" t="str">
            <v>ORG_A50</v>
          </cell>
        </row>
        <row r="2603">
          <cell r="A2603" t="str">
            <v>BI_XT003</v>
          </cell>
          <cell r="B2603" t="str">
            <v>XT003</v>
          </cell>
          <cell r="C2603" t="str">
            <v>BI_XT003 - WFRES:  TRANSMISSION GRID HARDENING</v>
          </cell>
          <cell r="D2603" t="str">
            <v>ER_2075</v>
          </cell>
          <cell r="E2603" t="str">
            <v>2075</v>
          </cell>
          <cell r="F2603" t="str">
            <v>ER_2075 - Wildfire Resiliency</v>
          </cell>
          <cell r="G2603" t="str">
            <v>Wildfire Resiliency Plan</v>
          </cell>
          <cell r="H2603" t="str">
            <v>T&amp;D Operations</v>
          </cell>
          <cell r="I2603" t="str">
            <v>T&amp;D</v>
          </cell>
          <cell r="J2603" t="str">
            <v>Customer Service Quality &amp; Reliability</v>
          </cell>
          <cell r="K2603" t="str">
            <v>SRV_ED</v>
          </cell>
          <cell r="L2603" t="str">
            <v>JUR_AN</v>
          </cell>
          <cell r="M2603" t="str">
            <v>Elec Transmission 350-359</v>
          </cell>
          <cell r="N2603" t="str">
            <v>False</v>
          </cell>
          <cell r="O2603" t="str">
            <v>Active</v>
          </cell>
          <cell r="P2603" t="str">
            <v>ORG_A50</v>
          </cell>
        </row>
        <row r="2604">
          <cell r="A2604" t="str">
            <v>BI_XT004</v>
          </cell>
          <cell r="B2604" t="str">
            <v>XT004</v>
          </cell>
          <cell r="C2604" t="str">
            <v>BI_XT004 - Chelan-Stratford Line Rebuild</v>
          </cell>
          <cell r="D2604" t="str">
            <v>ER_2051</v>
          </cell>
          <cell r="E2604" t="str">
            <v>2051</v>
          </cell>
          <cell r="F2604" t="str">
            <v>ER_2051 - Electric Transmission Plant-Storm</v>
          </cell>
          <cell r="G2604" t="str">
            <v>Electric Storm</v>
          </cell>
          <cell r="H2604" t="str">
            <v>T&amp;D Operations</v>
          </cell>
          <cell r="I2604" t="str">
            <v>T&amp;D</v>
          </cell>
          <cell r="J2604" t="str">
            <v>Failed Plant &amp; Operations</v>
          </cell>
          <cell r="K2604" t="str">
            <v>SRV_ED</v>
          </cell>
          <cell r="L2604" t="str">
            <v>JUR_AN</v>
          </cell>
          <cell r="M2604" t="str">
            <v>Elec Transmission 350-359</v>
          </cell>
          <cell r="N2604" t="str">
            <v>True</v>
          </cell>
          <cell r="O2604" t="str">
            <v>Active</v>
          </cell>
          <cell r="P2604" t="str">
            <v>ORG_L08</v>
          </cell>
        </row>
        <row r="2605">
          <cell r="A2605" t="str">
            <v>BI_XT101</v>
          </cell>
          <cell r="B2605" t="str">
            <v>XT101</v>
          </cell>
          <cell r="C2605" t="str">
            <v>BI_XT101 - System - Wood Substation Rebuilds</v>
          </cell>
          <cell r="D2605" t="str">
            <v>ER_2204</v>
          </cell>
          <cell r="E2605" t="str">
            <v>2204</v>
          </cell>
          <cell r="F2605" t="str">
            <v>ER_2204 - Substation Rebuilds</v>
          </cell>
          <cell r="G2605" t="str">
            <v>Substation - Station Rebuilds Program</v>
          </cell>
          <cell r="H2605" t="str">
            <v>T&amp;D Engineering</v>
          </cell>
          <cell r="I2605" t="str">
            <v>T&amp;D</v>
          </cell>
          <cell r="J2605" t="str">
            <v>Asset Condition</v>
          </cell>
          <cell r="K2605" t="str">
            <v>SRV_ED</v>
          </cell>
          <cell r="L2605" t="str">
            <v>JUR_AN</v>
          </cell>
          <cell r="M2605" t="str">
            <v>Elec Distribution 360-373</v>
          </cell>
          <cell r="N2605" t="str">
            <v>True</v>
          </cell>
          <cell r="O2605" t="str">
            <v>Inactive</v>
          </cell>
          <cell r="P2605" t="str">
            <v>ORG_L08</v>
          </cell>
        </row>
        <row r="2606">
          <cell r="A2606" t="str">
            <v>BI_XT105</v>
          </cell>
          <cell r="B2606" t="str">
            <v>XT105</v>
          </cell>
          <cell r="C2606" t="str">
            <v>BI_XT105 - Elec Transmission AN No AFUDC Long Range</v>
          </cell>
          <cell r="D2606" t="str">
            <v>ER_9034</v>
          </cell>
          <cell r="E2606" t="str">
            <v>9034</v>
          </cell>
          <cell r="F2606" t="str">
            <v>ER_9034 - Elec Transmission AN No AFUDC Long Range</v>
          </cell>
          <cell r="G2606" t="str">
            <v>Regular Capital - Pre Business Case</v>
          </cell>
          <cell r="H2606" t="str">
            <v>No Subfunction</v>
          </cell>
          <cell r="I2606" t="str">
            <v>No Function</v>
          </cell>
          <cell r="J2606" t="str">
            <v>No Driver</v>
          </cell>
          <cell r="K2606" t="str">
            <v>SRV_ED</v>
          </cell>
          <cell r="L2606" t="str">
            <v>JUR_AN</v>
          </cell>
          <cell r="M2606" t="str">
            <v>Elec Transmission 350-359</v>
          </cell>
          <cell r="N2606" t="str">
            <v>False</v>
          </cell>
          <cell r="O2606" t="str">
            <v>Inactive</v>
          </cell>
          <cell r="P2606" t="str">
            <v>ORG_L08</v>
          </cell>
        </row>
        <row r="2607">
          <cell r="A2607" t="str">
            <v>BI_XT200</v>
          </cell>
          <cell r="B2607" t="str">
            <v>XT200</v>
          </cell>
          <cell r="C2607" t="str">
            <v>BI_XT200 - Irvin 115kV Stn-New Build:Transmn for Cap Bank</v>
          </cell>
          <cell r="D2607" t="str">
            <v>ER_2526</v>
          </cell>
          <cell r="E2607" t="str">
            <v>2526</v>
          </cell>
          <cell r="F2607" t="str">
            <v>ER_2526 - Opportunity 12F2 Cx Fdr</v>
          </cell>
          <cell r="G2607" t="str">
            <v>Spokane Valley Transmission Reinforcement Project</v>
          </cell>
          <cell r="H2607" t="str">
            <v>T&amp;D Engineering</v>
          </cell>
          <cell r="I2607" t="str">
            <v>T&amp;D</v>
          </cell>
          <cell r="J2607" t="str">
            <v>Mandatory &amp; Compliance</v>
          </cell>
          <cell r="K2607" t="str">
            <v>SRV_ED</v>
          </cell>
          <cell r="L2607" t="str">
            <v>JUR_WA</v>
          </cell>
          <cell r="M2607" t="str">
            <v>Elec Distribution 360-373</v>
          </cell>
          <cell r="N2607" t="str">
            <v>True</v>
          </cell>
          <cell r="O2607" t="str">
            <v>Inactive</v>
          </cell>
          <cell r="P2607" t="str">
            <v>ORG_L08</v>
          </cell>
        </row>
        <row r="2608">
          <cell r="A2608" t="str">
            <v>BI_XT335</v>
          </cell>
          <cell r="B2608" t="str">
            <v>XT335</v>
          </cell>
          <cell r="C2608" t="str">
            <v>BI_XT335 - System 115Kv Air Switch Upgrade</v>
          </cell>
          <cell r="D2608" t="str">
            <v>ER_2254</v>
          </cell>
          <cell r="E2608" t="str">
            <v>2254</v>
          </cell>
          <cell r="F2608" t="str">
            <v>ER_2254 - System 115kV Air Switch Upgrade</v>
          </cell>
          <cell r="G2608" t="str">
            <v>Transmission - Minor Rebuild</v>
          </cell>
          <cell r="H2608" t="str">
            <v>T&amp;D Engineering</v>
          </cell>
          <cell r="I2608" t="str">
            <v>T&amp;D</v>
          </cell>
          <cell r="J2608" t="str">
            <v>Asset Condition</v>
          </cell>
          <cell r="K2608" t="str">
            <v>SRV_ED</v>
          </cell>
          <cell r="L2608" t="str">
            <v>JUR_AN</v>
          </cell>
          <cell r="M2608" t="str">
            <v>Elec Transmission 350-359</v>
          </cell>
          <cell r="N2608" t="str">
            <v>False</v>
          </cell>
          <cell r="O2608" t="str">
            <v>Inactive</v>
          </cell>
          <cell r="P2608" t="str">
            <v>ORG_L08</v>
          </cell>
        </row>
        <row r="2609">
          <cell r="A2609" t="str">
            <v>BI_XT400</v>
          </cell>
          <cell r="B2609" t="str">
            <v>XT400</v>
          </cell>
          <cell r="C2609" t="str">
            <v>BI_XT400 - Pacific Northwest AC Intertie</v>
          </cell>
          <cell r="D2609" t="str">
            <v>ER_2214</v>
          </cell>
          <cell r="E2609" t="str">
            <v>2214</v>
          </cell>
          <cell r="F2609" t="str">
            <v>ER_2214 - Colstrip Transmission Capital Additions</v>
          </cell>
          <cell r="G2609" t="str">
            <v>Colstrip Transmission</v>
          </cell>
          <cell r="H2609" t="str">
            <v>T&amp;D Engineering</v>
          </cell>
          <cell r="I2609" t="str">
            <v>T&amp;D</v>
          </cell>
          <cell r="J2609" t="str">
            <v>Mandatory &amp; Compliance</v>
          </cell>
          <cell r="K2609" t="str">
            <v>SRV_ED</v>
          </cell>
          <cell r="L2609" t="str">
            <v>JUR_AN</v>
          </cell>
          <cell r="M2609" t="str">
            <v>Elec Transmission 350-359</v>
          </cell>
          <cell r="N2609" t="str">
            <v>False</v>
          </cell>
          <cell r="O2609" t="str">
            <v>Inactive</v>
          </cell>
          <cell r="P2609" t="str">
            <v>ORG_B56</v>
          </cell>
        </row>
        <row r="2610">
          <cell r="A2610" t="str">
            <v>BI_XT500</v>
          </cell>
          <cell r="B2610" t="str">
            <v>XT500</v>
          </cell>
          <cell r="C2610" t="str">
            <v>BI_XT500 - Oregon Mobile Dispatch</v>
          </cell>
          <cell r="D2610" t="str">
            <v>ER_7400</v>
          </cell>
          <cell r="E2610" t="str">
            <v>7400</v>
          </cell>
          <cell r="F2610" t="str">
            <v>ER_7400 - Avista Mobile Dispatch</v>
          </cell>
          <cell r="G2610" t="str">
            <v>Regular Capital - Pre Business Case</v>
          </cell>
          <cell r="H2610" t="str">
            <v>No Subfunction</v>
          </cell>
          <cell r="I2610" t="str">
            <v>No Function</v>
          </cell>
          <cell r="J2610" t="str">
            <v>No Driver</v>
          </cell>
          <cell r="K2610" t="str">
            <v>SRV_GD</v>
          </cell>
          <cell r="L2610" t="str">
            <v>JUR_OR</v>
          </cell>
          <cell r="M2610" t="str">
            <v>General 5yr 389 / 393-395 / 397-398</v>
          </cell>
          <cell r="N2610" t="str">
            <v>False</v>
          </cell>
          <cell r="O2610" t="str">
            <v>Inactive</v>
          </cell>
          <cell r="P2610" t="str">
            <v>ORG_D08</v>
          </cell>
        </row>
        <row r="2611">
          <cell r="A2611" t="str">
            <v>BI_XT501</v>
          </cell>
          <cell r="B2611" t="str">
            <v>XT501</v>
          </cell>
          <cell r="C2611" t="str">
            <v>BI_XT501 - ID AMR</v>
          </cell>
          <cell r="D2611" t="str">
            <v>ER_7300</v>
          </cell>
          <cell r="E2611" t="str">
            <v>7300</v>
          </cell>
          <cell r="F2611" t="str">
            <v>ER_7300 - ID AMR</v>
          </cell>
          <cell r="G2611" t="str">
            <v>Regular Capital - Pre Business Case</v>
          </cell>
          <cell r="H2611" t="str">
            <v>No Subfunction</v>
          </cell>
          <cell r="I2611" t="str">
            <v>No Function</v>
          </cell>
          <cell r="J2611" t="str">
            <v>No Driver</v>
          </cell>
          <cell r="K2611" t="str">
            <v>SRV_ED</v>
          </cell>
          <cell r="L2611" t="str">
            <v>JUR_ID</v>
          </cell>
          <cell r="M2611" t="str">
            <v>Elec Distribution 360-373</v>
          </cell>
          <cell r="N2611" t="str">
            <v>True</v>
          </cell>
          <cell r="O2611" t="str">
            <v>Inactive</v>
          </cell>
          <cell r="P2611" t="str">
            <v>ORG_Z08</v>
          </cell>
        </row>
        <row r="2612">
          <cell r="A2612" t="str">
            <v>BI_XT510</v>
          </cell>
          <cell r="B2612" t="str">
            <v>XT510</v>
          </cell>
          <cell r="C2612" t="str">
            <v>BI_XT510 - System 115Kv Line Auto-Sectionalizing</v>
          </cell>
          <cell r="D2612" t="str">
            <v>ER_2279</v>
          </cell>
          <cell r="E2612" t="str">
            <v>2279</v>
          </cell>
          <cell r="F2612" t="str">
            <v>ER_2279 - System 115kV Auto Sectionalizing</v>
          </cell>
          <cell r="G2612" t="str">
            <v>Regular Capital - Pre Business Case</v>
          </cell>
          <cell r="H2612" t="str">
            <v>No Subfunction</v>
          </cell>
          <cell r="I2612" t="str">
            <v>No Function</v>
          </cell>
          <cell r="J2612" t="str">
            <v>No Driver</v>
          </cell>
          <cell r="K2612" t="str">
            <v>SRV_ED</v>
          </cell>
          <cell r="L2612" t="str">
            <v>JUR_AN</v>
          </cell>
          <cell r="M2612" t="str">
            <v>Elec Transmission 350-359</v>
          </cell>
          <cell r="N2612" t="str">
            <v>True</v>
          </cell>
          <cell r="O2612" t="str">
            <v>Inactive</v>
          </cell>
          <cell r="P2612" t="str">
            <v>ORG_L08</v>
          </cell>
        </row>
        <row r="2613">
          <cell r="A2613" t="str">
            <v>BI_XT601</v>
          </cell>
          <cell r="B2613" t="str">
            <v>XT601</v>
          </cell>
          <cell r="C2613" t="str">
            <v>BI_XT601 - Gas Transport Customers</v>
          </cell>
          <cell r="D2613" t="str">
            <v>ER_3116</v>
          </cell>
          <cell r="E2613" t="str">
            <v>3116</v>
          </cell>
          <cell r="F2613" t="str">
            <v>ER_3116 - Gas Transportation Customers</v>
          </cell>
          <cell r="G2613" t="str">
            <v>Regular Capital - Pre Business Case</v>
          </cell>
          <cell r="H2613" t="str">
            <v>No Subfunction</v>
          </cell>
          <cell r="I2613" t="str">
            <v>No Function</v>
          </cell>
          <cell r="J2613" t="str">
            <v>No Driver</v>
          </cell>
          <cell r="K2613" t="str">
            <v>SRV_GD</v>
          </cell>
          <cell r="L2613" t="str">
            <v>JUR_AN</v>
          </cell>
          <cell r="M2613" t="str">
            <v>Gas Distribution 374-387</v>
          </cell>
          <cell r="N2613" t="str">
            <v>False</v>
          </cell>
          <cell r="O2613" t="str">
            <v>Inactive</v>
          </cell>
          <cell r="P2613" t="str">
            <v>ORG_B51</v>
          </cell>
        </row>
        <row r="2614">
          <cell r="A2614" t="str">
            <v>BI_XT700</v>
          </cell>
          <cell r="B2614" t="str">
            <v>XT700</v>
          </cell>
          <cell r="C2614" t="str">
            <v>BI_XT700 - Low Priority Line Ratings Mitigation Generic</v>
          </cell>
          <cell r="D2614" t="str">
            <v>ER_2579</v>
          </cell>
          <cell r="E2614" t="str">
            <v>2579</v>
          </cell>
          <cell r="F2614" t="str">
            <v>ER_2579 - Low Priority Ratings Mitigation</v>
          </cell>
          <cell r="G2614" t="str">
            <v>Transmission NERC Low-Risk Priority Lines Mitigation</v>
          </cell>
          <cell r="H2614" t="str">
            <v>T&amp;D Engineering</v>
          </cell>
          <cell r="I2614" t="str">
            <v>T&amp;D</v>
          </cell>
          <cell r="J2614" t="str">
            <v>Mandatory &amp; Compliance</v>
          </cell>
          <cell r="K2614" t="str">
            <v>SRV_ED</v>
          </cell>
          <cell r="L2614" t="str">
            <v>JUR_AN</v>
          </cell>
          <cell r="M2614" t="str">
            <v>Elec Transmission 350-359</v>
          </cell>
          <cell r="N2614" t="str">
            <v>True</v>
          </cell>
          <cell r="O2614" t="str">
            <v>Active</v>
          </cell>
          <cell r="P2614" t="str">
            <v>ORG_L08</v>
          </cell>
        </row>
        <row r="2615">
          <cell r="A2615" t="str">
            <v>BI_XT702</v>
          </cell>
          <cell r="B2615" t="str">
            <v>XT702</v>
          </cell>
          <cell r="C2615" t="str">
            <v>BI_XT702 - WA TWACS Subs for Idaho AMR</v>
          </cell>
          <cell r="D2615" t="str">
            <v>ER_7302</v>
          </cell>
          <cell r="E2615" t="str">
            <v>7302</v>
          </cell>
          <cell r="F2615" t="str">
            <v>ER_7302 - WA TWACS Subs for Idaho AMR</v>
          </cell>
          <cell r="G2615" t="str">
            <v>Regular Capital - Pre Business Case</v>
          </cell>
          <cell r="H2615" t="str">
            <v>No Subfunction</v>
          </cell>
          <cell r="I2615" t="str">
            <v>No Function</v>
          </cell>
          <cell r="J2615" t="str">
            <v>No Driver</v>
          </cell>
          <cell r="K2615" t="str">
            <v>SRV_ED</v>
          </cell>
          <cell r="L2615" t="str">
            <v>JUR_ID</v>
          </cell>
          <cell r="M2615" t="str">
            <v>Elec Distribution 360-373</v>
          </cell>
          <cell r="N2615" t="str">
            <v>True</v>
          </cell>
          <cell r="O2615" t="str">
            <v>Inactive</v>
          </cell>
          <cell r="P2615" t="str">
            <v>ORG_C51</v>
          </cell>
        </row>
        <row r="2616">
          <cell r="A2616" t="str">
            <v>BI_XT703</v>
          </cell>
          <cell r="B2616" t="str">
            <v>XT703</v>
          </cell>
          <cell r="C2616" t="str">
            <v>BI_XT703 - High Resistance TX Conductor Replacement Project</v>
          </cell>
          <cell r="D2616" t="str">
            <v>ER_2595</v>
          </cell>
          <cell r="E2616" t="str">
            <v>2595</v>
          </cell>
          <cell r="F2616" t="str">
            <v>ER_2595 - High Resistance TX Conductor Replacement Project</v>
          </cell>
          <cell r="G2616" t="str">
            <v>Transmission Major Rebuild - Asset Condition</v>
          </cell>
          <cell r="H2616" t="str">
            <v>T&amp;D Engineering</v>
          </cell>
          <cell r="I2616" t="str">
            <v>T&amp;D</v>
          </cell>
          <cell r="J2616" t="str">
            <v>Asset Condition</v>
          </cell>
          <cell r="K2616" t="str">
            <v>SRV_ED</v>
          </cell>
          <cell r="L2616" t="str">
            <v>JUR_AN</v>
          </cell>
          <cell r="M2616" t="str">
            <v>Elec Transmission 350-359</v>
          </cell>
          <cell r="N2616" t="str">
            <v>True</v>
          </cell>
          <cell r="O2616" t="str">
            <v>Active</v>
          </cell>
          <cell r="P2616" t="str">
            <v>ORG_L08</v>
          </cell>
        </row>
        <row r="2617">
          <cell r="A2617" t="str">
            <v>BI_XT704</v>
          </cell>
          <cell r="B2617" t="str">
            <v>XT704</v>
          </cell>
          <cell r="C2617" t="str">
            <v>BI_XT704 - TX Unplanned Failure Prevention</v>
          </cell>
          <cell r="D2617" t="str">
            <v>ER_2051</v>
          </cell>
          <cell r="E2617" t="str">
            <v>2051</v>
          </cell>
          <cell r="F2617" t="str">
            <v>ER_2051 - Electric Transmission Plant-Storm</v>
          </cell>
          <cell r="G2617" t="str">
            <v>Electric Storm</v>
          </cell>
          <cell r="H2617" t="str">
            <v>T&amp;D Operations</v>
          </cell>
          <cell r="I2617" t="str">
            <v>T&amp;D</v>
          </cell>
          <cell r="J2617" t="str">
            <v>Failed Plant &amp; Operations</v>
          </cell>
          <cell r="K2617" t="str">
            <v>SRV_ED</v>
          </cell>
          <cell r="L2617" t="str">
            <v>JUR_AN</v>
          </cell>
          <cell r="M2617" t="str">
            <v>Elec Transmission 350-359</v>
          </cell>
          <cell r="N2617" t="str">
            <v>False</v>
          </cell>
          <cell r="O2617" t="str">
            <v>Active</v>
          </cell>
          <cell r="P2617" t="str">
            <v>ORG_L08</v>
          </cell>
        </row>
        <row r="2618">
          <cell r="A2618" t="str">
            <v>BI_XT731</v>
          </cell>
          <cell r="B2618" t="str">
            <v>XT731</v>
          </cell>
          <cell r="C2618" t="str">
            <v>BI_XT731 - Xsmn Air Switch Ground Mat</v>
          </cell>
          <cell r="D2618" t="str">
            <v>ER_2440</v>
          </cell>
          <cell r="E2618" t="str">
            <v>2440</v>
          </cell>
          <cell r="F2618" t="str">
            <v>ER_2440 - Xsmn Air Switch Ground Mat</v>
          </cell>
          <cell r="G2618" t="str">
            <v>Regular Capital - Pre Business Case</v>
          </cell>
          <cell r="H2618" t="str">
            <v>No Subfunction</v>
          </cell>
          <cell r="I2618" t="str">
            <v>No Function</v>
          </cell>
          <cell r="J2618" t="str">
            <v>No Driver</v>
          </cell>
          <cell r="K2618" t="str">
            <v>SRV_ED</v>
          </cell>
          <cell r="L2618" t="str">
            <v>JUR_AN</v>
          </cell>
          <cell r="M2618" t="str">
            <v>Elec Transmission 350-359</v>
          </cell>
          <cell r="N2618" t="str">
            <v>True</v>
          </cell>
          <cell r="O2618" t="str">
            <v>Inactive</v>
          </cell>
          <cell r="P2618" t="str">
            <v>ORG_L08</v>
          </cell>
        </row>
        <row r="2619">
          <cell r="A2619" t="str">
            <v>BI_XT760</v>
          </cell>
          <cell r="B2619" t="str">
            <v>XT760</v>
          </cell>
          <cell r="C2619" t="str">
            <v>BI_XT760 - Xsmn Minor Rebuild-ID</v>
          </cell>
          <cell r="D2619" t="str">
            <v>ER_2057</v>
          </cell>
          <cell r="E2619" t="str">
            <v>2057</v>
          </cell>
          <cell r="F2619" t="str">
            <v>ER_2057 - Transmission Minor Rebuild</v>
          </cell>
          <cell r="G2619" t="str">
            <v>Transmission - Minor Rebuild</v>
          </cell>
          <cell r="H2619" t="str">
            <v>T&amp;D Engineering</v>
          </cell>
          <cell r="I2619" t="str">
            <v>T&amp;D</v>
          </cell>
          <cell r="J2619" t="str">
            <v>Asset Condition</v>
          </cell>
          <cell r="K2619" t="str">
            <v>SRV_ED</v>
          </cell>
          <cell r="L2619" t="str">
            <v>JUR_AN</v>
          </cell>
          <cell r="M2619" t="str">
            <v>Elec Transmission 350-359</v>
          </cell>
          <cell r="N2619" t="str">
            <v>False</v>
          </cell>
          <cell r="O2619" t="str">
            <v>Inactive</v>
          </cell>
          <cell r="P2619" t="str">
            <v>ORG_L08</v>
          </cell>
        </row>
        <row r="2620">
          <cell r="A2620" t="str">
            <v>BI_XT761</v>
          </cell>
          <cell r="B2620" t="str">
            <v>XT761</v>
          </cell>
          <cell r="C2620" t="str">
            <v>BI_XT761 - Xsmn Minor Rebuild-WA</v>
          </cell>
          <cell r="D2620" t="str">
            <v>ER_2057</v>
          </cell>
          <cell r="E2620" t="str">
            <v>2057</v>
          </cell>
          <cell r="F2620" t="str">
            <v>ER_2057 - Transmission Minor Rebuild</v>
          </cell>
          <cell r="G2620" t="str">
            <v>Transmission - Minor Rebuild</v>
          </cell>
          <cell r="H2620" t="str">
            <v>T&amp;D Engineering</v>
          </cell>
          <cell r="I2620" t="str">
            <v>T&amp;D</v>
          </cell>
          <cell r="J2620" t="str">
            <v>Asset Condition</v>
          </cell>
          <cell r="K2620" t="str">
            <v>SRV_ED</v>
          </cell>
          <cell r="L2620" t="str">
            <v>JUR_AN</v>
          </cell>
          <cell r="M2620" t="str">
            <v>Elec Transmission 350-359</v>
          </cell>
          <cell r="N2620" t="str">
            <v>False</v>
          </cell>
          <cell r="O2620" t="str">
            <v>Inactive</v>
          </cell>
          <cell r="P2620" t="str">
            <v>ORG_L08</v>
          </cell>
        </row>
        <row r="2621">
          <cell r="A2621" t="str">
            <v>BI_XT801</v>
          </cell>
          <cell r="B2621" t="str">
            <v>XT801</v>
          </cell>
          <cell r="C2621" t="str">
            <v>BI_XT801 - Colstrip Transmission Capital Additions</v>
          </cell>
          <cell r="D2621" t="str">
            <v>ER_2214</v>
          </cell>
          <cell r="E2621" t="str">
            <v>2214</v>
          </cell>
          <cell r="F2621" t="str">
            <v>ER_2214 - Colstrip Transmission Capital Additions</v>
          </cell>
          <cell r="G2621" t="str">
            <v>Colstrip Transmission</v>
          </cell>
          <cell r="H2621" t="str">
            <v>T&amp;D Engineering</v>
          </cell>
          <cell r="I2621" t="str">
            <v>T&amp;D</v>
          </cell>
          <cell r="J2621" t="str">
            <v>Mandatory &amp; Compliance</v>
          </cell>
          <cell r="K2621" t="str">
            <v>SRV_ED</v>
          </cell>
          <cell r="L2621" t="str">
            <v>JUR_AN</v>
          </cell>
          <cell r="M2621" t="str">
            <v>Elec Transmission 350-359</v>
          </cell>
          <cell r="N2621" t="str">
            <v>False</v>
          </cell>
          <cell r="O2621" t="str">
            <v>Active</v>
          </cell>
          <cell r="P2621" t="str">
            <v>ORG_B56</v>
          </cell>
        </row>
        <row r="2622">
          <cell r="A2622" t="str">
            <v>BI_XT901</v>
          </cell>
          <cell r="B2622" t="str">
            <v>XT901</v>
          </cell>
          <cell r="C2622" t="str">
            <v>BI_XT901 - Canada Transmission</v>
          </cell>
          <cell r="D2622" t="str">
            <v>ER_2494</v>
          </cell>
          <cell r="E2622" t="str">
            <v>2494</v>
          </cell>
          <cell r="F2622" t="str">
            <v>ER_2494 - Canada Transmission</v>
          </cell>
          <cell r="G2622" t="str">
            <v>Regular Capital - Pre Business Case</v>
          </cell>
          <cell r="H2622" t="str">
            <v>No Subfunction</v>
          </cell>
          <cell r="I2622" t="str">
            <v>No Function</v>
          </cell>
          <cell r="J2622" t="str">
            <v>No Driver</v>
          </cell>
          <cell r="K2622" t="str">
            <v>SRV_ED</v>
          </cell>
          <cell r="L2622" t="str">
            <v>JUR_AN</v>
          </cell>
          <cell r="M2622" t="str">
            <v>Preliminary Survey and Investigation 183</v>
          </cell>
          <cell r="N2622" t="str">
            <v>False</v>
          </cell>
          <cell r="O2622" t="str">
            <v>Inactive</v>
          </cell>
          <cell r="P2622" t="str">
            <v>ORG_L08</v>
          </cell>
        </row>
        <row r="2623">
          <cell r="A2623" t="str">
            <v>BI_XT902</v>
          </cell>
          <cell r="B2623" t="str">
            <v>XT902</v>
          </cell>
          <cell r="C2623" t="str">
            <v>BI_XT902 - Patrol Inspection Mitigation Pre-Failure Projects</v>
          </cell>
          <cell r="D2623" t="str">
            <v>ER_2057</v>
          </cell>
          <cell r="E2623" t="str">
            <v>2057</v>
          </cell>
          <cell r="F2623" t="str">
            <v>ER_2057 - Transmission Minor Rebuild</v>
          </cell>
          <cell r="G2623" t="str">
            <v>Transmission - Minor Rebuild</v>
          </cell>
          <cell r="H2623" t="str">
            <v>T&amp;D Engineering</v>
          </cell>
          <cell r="I2623" t="str">
            <v>T&amp;D</v>
          </cell>
          <cell r="J2623" t="str">
            <v>Asset Condition</v>
          </cell>
          <cell r="K2623" t="str">
            <v>SRV_ED</v>
          </cell>
          <cell r="L2623" t="str">
            <v>JUR_AN</v>
          </cell>
          <cell r="M2623" t="str">
            <v>Elec Transmission 350-359</v>
          </cell>
          <cell r="N2623" t="str">
            <v>False</v>
          </cell>
          <cell r="O2623" t="str">
            <v>Active</v>
          </cell>
          <cell r="P2623" t="str">
            <v>ORG_L08</v>
          </cell>
        </row>
        <row r="2624">
          <cell r="A2624" t="str">
            <v>BI_XT903</v>
          </cell>
          <cell r="B2624" t="str">
            <v>XT903</v>
          </cell>
          <cell r="C2624" t="str">
            <v>BI_XT903 - Clearwater Wind Generation Interconnection</v>
          </cell>
          <cell r="D2624" t="str">
            <v>ER_2625</v>
          </cell>
          <cell r="E2624" t="str">
            <v>2625</v>
          </cell>
          <cell r="F2624" t="str">
            <v>ER_2625 - Clearwater Wind Generation Interconnection</v>
          </cell>
          <cell r="G2624" t="str">
            <v>Clearwater Wind Generation Interconnection</v>
          </cell>
          <cell r="H2624" t="str">
            <v>T&amp;D Engineering</v>
          </cell>
          <cell r="I2624" t="str">
            <v>T&amp;D</v>
          </cell>
          <cell r="J2624" t="str">
            <v>Mandatory &amp; Compliance</v>
          </cell>
          <cell r="K2624" t="str">
            <v>SRV_ED</v>
          </cell>
          <cell r="L2624" t="str">
            <v>JUR_AN</v>
          </cell>
          <cell r="M2624" t="str">
            <v>Elec Transmission 350-359</v>
          </cell>
          <cell r="N2624" t="str">
            <v>False</v>
          </cell>
          <cell r="O2624" t="str">
            <v>Active</v>
          </cell>
          <cell r="P2624" t="str">
            <v>ORG_B56</v>
          </cell>
        </row>
        <row r="2625">
          <cell r="A2625" t="str">
            <v>BI_XWA54</v>
          </cell>
          <cell r="B2625" t="str">
            <v>XWA54</v>
          </cell>
          <cell r="C2625" t="str">
            <v>BI_XWA54 - WA Gas ERT Replacement Program</v>
          </cell>
          <cell r="D2625" t="str">
            <v>ER_3054</v>
          </cell>
          <cell r="E2625" t="str">
            <v>3054</v>
          </cell>
          <cell r="F2625" t="str">
            <v>ER_3054 - Gas ERT Replacement Program</v>
          </cell>
          <cell r="G2625" t="str">
            <v>Gas ERT Replacement Program</v>
          </cell>
          <cell r="H2625" t="str">
            <v>Gas Subfunction</v>
          </cell>
          <cell r="I2625" t="str">
            <v>Gas</v>
          </cell>
          <cell r="J2625" t="str">
            <v>Asset Condition</v>
          </cell>
          <cell r="K2625" t="str">
            <v>SRV_GD</v>
          </cell>
          <cell r="L2625" t="str">
            <v>JUR_WA</v>
          </cell>
          <cell r="M2625" t="str">
            <v>Gas Distribution 374-387</v>
          </cell>
          <cell r="N2625" t="str">
            <v>False</v>
          </cell>
          <cell r="O2625" t="str">
            <v>Active</v>
          </cell>
          <cell r="P2625" t="str">
            <v>ORG_B51</v>
          </cell>
        </row>
        <row r="2626">
          <cell r="A2626" t="str">
            <v>BI_XWA55</v>
          </cell>
          <cell r="B2626" t="str">
            <v>XWA55</v>
          </cell>
          <cell r="C2626" t="str">
            <v>BI_XWA55 - WA Gas Meter Replacement Non Revenue</v>
          </cell>
          <cell r="D2626" t="str">
            <v>ER_3055</v>
          </cell>
          <cell r="E2626" t="str">
            <v>3055</v>
          </cell>
          <cell r="F2626" t="str">
            <v>ER_3055 - Gas Meter Replacement Non Revenue</v>
          </cell>
          <cell r="G2626" t="str">
            <v>Gas PMC Program</v>
          </cell>
          <cell r="H2626" t="str">
            <v>Gas Subfunction</v>
          </cell>
          <cell r="I2626" t="str">
            <v>Gas</v>
          </cell>
          <cell r="J2626" t="str">
            <v>Mandatory &amp; Compliance</v>
          </cell>
          <cell r="K2626" t="str">
            <v>SRV_GD</v>
          </cell>
          <cell r="L2626" t="str">
            <v>JUR_WA</v>
          </cell>
          <cell r="M2626" t="str">
            <v>Gas Distribution 374-387</v>
          </cell>
          <cell r="N2626" t="str">
            <v>False</v>
          </cell>
          <cell r="O2626" t="str">
            <v>Active</v>
          </cell>
          <cell r="P2626" t="str">
            <v>ORG_B51</v>
          </cell>
        </row>
        <row r="2627">
          <cell r="A2627" t="str">
            <v>BI_YA125</v>
          </cell>
          <cell r="B2627" t="str">
            <v>YA125</v>
          </cell>
          <cell r="C2627" t="str">
            <v>BI_YA125 - Distribution Line Transformers</v>
          </cell>
          <cell r="D2627" t="str">
            <v>ER_1003</v>
          </cell>
          <cell r="E2627" t="str">
            <v>1003</v>
          </cell>
          <cell r="F2627" t="str">
            <v>ER_1003 - Distribution Line Transformers</v>
          </cell>
          <cell r="G2627" t="str">
            <v>New Revenue - Growth</v>
          </cell>
          <cell r="H2627" t="str">
            <v>Growth Subfunction</v>
          </cell>
          <cell r="I2627" t="str">
            <v>Growth</v>
          </cell>
          <cell r="J2627" t="str">
            <v>Customer Requested</v>
          </cell>
          <cell r="K2627" t="str">
            <v>SRV_ED</v>
          </cell>
          <cell r="L2627" t="str">
            <v>JUR_AN</v>
          </cell>
          <cell r="M2627" t="str">
            <v>Elec Distribution 360-373</v>
          </cell>
          <cell r="N2627" t="str">
            <v>False</v>
          </cell>
          <cell r="O2627" t="str">
            <v>Active</v>
          </cell>
          <cell r="P2627" t="str">
            <v>ORG_H51</v>
          </cell>
        </row>
        <row r="2628">
          <cell r="A2628" t="str">
            <v>BI_YA525</v>
          </cell>
          <cell r="B2628" t="str">
            <v>YA525</v>
          </cell>
          <cell r="C2628" t="str">
            <v>BI_YA525 - Distribution Line Transformers</v>
          </cell>
          <cell r="D2628" t="str">
            <v>ER_1003</v>
          </cell>
          <cell r="E2628" t="str">
            <v>1003</v>
          </cell>
          <cell r="F2628" t="str">
            <v>ER_1003 - Distribution Line Transformers</v>
          </cell>
          <cell r="G2628" t="str">
            <v>New Revenue - Growth</v>
          </cell>
          <cell r="H2628" t="str">
            <v>Growth Subfunction</v>
          </cell>
          <cell r="I2628" t="str">
            <v>Growth</v>
          </cell>
          <cell r="J2628" t="str">
            <v>Customer Requested</v>
          </cell>
          <cell r="K2628" t="str">
            <v>SRV_ED</v>
          </cell>
          <cell r="L2628" t="str">
            <v>JUR_AN</v>
          </cell>
          <cell r="M2628" t="str">
            <v>Elec Distribution 360-373</v>
          </cell>
          <cell r="N2628" t="str">
            <v>False</v>
          </cell>
          <cell r="O2628" t="str">
            <v>Inactive</v>
          </cell>
          <cell r="P2628" t="str">
            <v>ORG_C51</v>
          </cell>
        </row>
        <row r="2629">
          <cell r="A2629" t="str">
            <v>BI_YD000</v>
          </cell>
          <cell r="B2629" t="str">
            <v>YD000</v>
          </cell>
          <cell r="C2629" t="str">
            <v>BI_YD000 - WSDOT Control Zone Mitigation</v>
          </cell>
          <cell r="D2629" t="str">
            <v>ER_2627</v>
          </cell>
          <cell r="E2629" t="str">
            <v>2627</v>
          </cell>
          <cell r="F2629" t="str">
            <v>ER_2627 - WSDOT Control Zone Mitigation</v>
          </cell>
          <cell r="G2629" t="str">
            <v>WSDOT Control Zone Mitigation</v>
          </cell>
          <cell r="H2629" t="str">
            <v>T&amp;D Operations</v>
          </cell>
          <cell r="I2629" t="str">
            <v>T&amp;D</v>
          </cell>
          <cell r="J2629" t="str">
            <v>Mandatory &amp; Compliance</v>
          </cell>
          <cell r="K2629" t="str">
            <v>SRV_ED</v>
          </cell>
          <cell r="L2629" t="str">
            <v>JUR_WA</v>
          </cell>
          <cell r="M2629" t="str">
            <v>Elec Distribution 360-373</v>
          </cell>
          <cell r="N2629" t="str">
            <v>True</v>
          </cell>
          <cell r="O2629" t="str">
            <v>Active</v>
          </cell>
          <cell r="P2629" t="str">
            <v>ORG_M51</v>
          </cell>
        </row>
        <row r="2630">
          <cell r="A2630" t="str">
            <v>BI_YD739</v>
          </cell>
          <cell r="B2630" t="str">
            <v>YD739</v>
          </cell>
          <cell r="C2630" t="str">
            <v>BI_YD739 - C&amp;W Post St Optical Fiber</v>
          </cell>
          <cell r="D2630" t="str">
            <v>ER_2393</v>
          </cell>
          <cell r="E2630" t="str">
            <v>2393</v>
          </cell>
          <cell r="F2630" t="str">
            <v>ER_2393 - C&amp;W Kendall Project</v>
          </cell>
          <cell r="G2630" t="str">
            <v>Regular Capital - Pre Business Case</v>
          </cell>
          <cell r="H2630" t="str">
            <v>No Subfunction</v>
          </cell>
          <cell r="I2630" t="str">
            <v>No Function</v>
          </cell>
          <cell r="J2630" t="str">
            <v>No Driver</v>
          </cell>
          <cell r="K2630" t="str">
            <v>SRV_ED</v>
          </cell>
          <cell r="L2630" t="str">
            <v>JUR_WA</v>
          </cell>
          <cell r="M2630" t="str">
            <v>Elec Distribution 360-373</v>
          </cell>
          <cell r="N2630" t="str">
            <v>False</v>
          </cell>
          <cell r="O2630" t="str">
            <v>Inactive</v>
          </cell>
          <cell r="P2630" t="str">
            <v>ORG_B09</v>
          </cell>
        </row>
        <row r="2631">
          <cell r="A2631" t="str">
            <v>BI_YET08</v>
          </cell>
          <cell r="B2631" t="str">
            <v>YET08</v>
          </cell>
          <cell r="C2631" t="str">
            <v>BI_YET08 - Data Center Security Window Tint &amp; Blast Protect</v>
          </cell>
          <cell r="D2631" t="str">
            <v>ER_5002</v>
          </cell>
          <cell r="E2631" t="str">
            <v>5002</v>
          </cell>
          <cell r="F2631" t="str">
            <v>ER_5002 - Security Initiative</v>
          </cell>
          <cell r="G2631" t="str">
            <v>Enterprise Security</v>
          </cell>
          <cell r="H2631" t="str">
            <v>Security Capital</v>
          </cell>
          <cell r="I2631" t="str">
            <v>Other Function</v>
          </cell>
          <cell r="J2631" t="str">
            <v>Customer Service Quality &amp; Reliability</v>
          </cell>
          <cell r="K2631" t="str">
            <v>SRV_CD</v>
          </cell>
          <cell r="L2631" t="str">
            <v>JUR_AA</v>
          </cell>
          <cell r="M2631" t="str">
            <v>General 5yr 389 / 393-395 / 397-398</v>
          </cell>
          <cell r="N2631" t="str">
            <v>False</v>
          </cell>
          <cell r="O2631" t="str">
            <v>Inactive</v>
          </cell>
          <cell r="P2631" t="str">
            <v>ORG_T08</v>
          </cell>
        </row>
        <row r="2632">
          <cell r="A2632" t="str">
            <v>BI_YG100</v>
          </cell>
          <cell r="B2632" t="str">
            <v>YG100</v>
          </cell>
          <cell r="C2632" t="str">
            <v>BI_YG100 - Colstrip Capital Projects that Need AFUDC</v>
          </cell>
          <cell r="D2632" t="str">
            <v>ER_4116</v>
          </cell>
          <cell r="E2632" t="str">
            <v>4116</v>
          </cell>
          <cell r="F2632" t="str">
            <v>ER_4116 - Colstrip Capital Additions</v>
          </cell>
          <cell r="G2632" t="str">
            <v>Colstrip 3&amp;4 Capital Projects</v>
          </cell>
          <cell r="H2632" t="str">
            <v>Generation Subfunction</v>
          </cell>
          <cell r="I2632" t="str">
            <v>Generation Function</v>
          </cell>
          <cell r="J2632" t="str">
            <v>Asset Condition</v>
          </cell>
          <cell r="K2632" t="str">
            <v>SRV_ED</v>
          </cell>
          <cell r="L2632" t="str">
            <v>JUR_AN</v>
          </cell>
          <cell r="M2632" t="str">
            <v>Thermal 311-316</v>
          </cell>
          <cell r="N2632" t="str">
            <v>True</v>
          </cell>
          <cell r="O2632" t="str">
            <v>Active</v>
          </cell>
          <cell r="P2632" t="str">
            <v>ORG_N06</v>
          </cell>
        </row>
        <row r="2633">
          <cell r="A2633" t="str">
            <v>BI_YG300</v>
          </cell>
          <cell r="B2633" t="str">
            <v>YG300</v>
          </cell>
          <cell r="C2633" t="str">
            <v>BI_YG300 - Colstrip Unit 4 Generator Repair</v>
          </cell>
          <cell r="D2633" t="str">
            <v>ER_7130</v>
          </cell>
          <cell r="E2633" t="str">
            <v>7130</v>
          </cell>
          <cell r="F2633" t="str">
            <v>ER_7130 - Colstrip Unit 4 Outage due to Generator Failure</v>
          </cell>
          <cell r="G2633" t="str">
            <v>Colstrip 3&amp;4 Capital Projects</v>
          </cell>
          <cell r="H2633" t="str">
            <v>Generation Subfunction</v>
          </cell>
          <cell r="I2633" t="str">
            <v>Generation Function</v>
          </cell>
          <cell r="J2633" t="str">
            <v>Asset Condition</v>
          </cell>
          <cell r="K2633" t="str">
            <v>SRV_CD</v>
          </cell>
          <cell r="L2633" t="str">
            <v>JUR_WA</v>
          </cell>
          <cell r="M2633" t="str">
            <v>Thermal 311-316</v>
          </cell>
          <cell r="N2633" t="str">
            <v>True</v>
          </cell>
          <cell r="O2633" t="str">
            <v>Inactive</v>
          </cell>
          <cell r="P2633" t="str">
            <v>ORG_N06</v>
          </cell>
        </row>
        <row r="2634">
          <cell r="A2634" t="str">
            <v>BI_YI000</v>
          </cell>
          <cell r="B2634" t="str">
            <v>YI000</v>
          </cell>
          <cell r="C2634" t="str">
            <v>BI_YI000 - Clark Fork Capital - no AFUDC</v>
          </cell>
          <cell r="D2634" t="str">
            <v>ER_6103</v>
          </cell>
          <cell r="E2634" t="str">
            <v>6103</v>
          </cell>
          <cell r="F2634" t="str">
            <v>ER_6103 - Clark Fork Implement PME Agreement</v>
          </cell>
          <cell r="G2634" t="str">
            <v>Clark Fork Settlement Agreement</v>
          </cell>
          <cell r="H2634" t="str">
            <v>Environmental Subfunction</v>
          </cell>
          <cell r="I2634" t="str">
            <v>Environmental</v>
          </cell>
          <cell r="J2634" t="str">
            <v>Mandatory &amp; Compliance</v>
          </cell>
          <cell r="K2634" t="str">
            <v>SRV_ED</v>
          </cell>
          <cell r="L2634" t="str">
            <v>JUR_AN</v>
          </cell>
          <cell r="M2634" t="str">
            <v>Hydro 331-336</v>
          </cell>
          <cell r="N2634" t="str">
            <v>False</v>
          </cell>
          <cell r="O2634" t="str">
            <v>Inactive</v>
          </cell>
          <cell r="P2634" t="str">
            <v>ORG_B04</v>
          </cell>
        </row>
        <row r="2635">
          <cell r="A2635" t="str">
            <v>BI_YI001</v>
          </cell>
          <cell r="B2635" t="str">
            <v>YI001</v>
          </cell>
          <cell r="C2635" t="str">
            <v>BI_YI001 - Fish Passage Native Salmonid Operations</v>
          </cell>
          <cell r="D2635" t="str">
            <v>ER_6103</v>
          </cell>
          <cell r="E2635" t="str">
            <v>6103</v>
          </cell>
          <cell r="F2635" t="str">
            <v>ER_6103 - Clark Fork Implement PME Agreement</v>
          </cell>
          <cell r="G2635" t="str">
            <v>Clark Fork Settlement Agreement</v>
          </cell>
          <cell r="H2635" t="str">
            <v>Environmental Subfunction</v>
          </cell>
          <cell r="I2635" t="str">
            <v>Environmental</v>
          </cell>
          <cell r="J2635" t="str">
            <v>Mandatory &amp; Compliance</v>
          </cell>
          <cell r="K2635" t="str">
            <v>SRV_ED</v>
          </cell>
          <cell r="L2635" t="str">
            <v>JUR_AN</v>
          </cell>
          <cell r="M2635" t="str">
            <v>Hydro 331-336</v>
          </cell>
          <cell r="N2635" t="str">
            <v>True</v>
          </cell>
          <cell r="O2635" t="str">
            <v>Active</v>
          </cell>
          <cell r="P2635" t="str">
            <v>ORG_B04</v>
          </cell>
        </row>
        <row r="2636">
          <cell r="A2636" t="str">
            <v>BI_YI002</v>
          </cell>
          <cell r="B2636" t="str">
            <v>YI002</v>
          </cell>
          <cell r="C2636" t="str">
            <v>BI_YI002 - Montana Tributary Habitat Fund</v>
          </cell>
          <cell r="D2636" t="str">
            <v>ER_6103</v>
          </cell>
          <cell r="E2636" t="str">
            <v>6103</v>
          </cell>
          <cell r="F2636" t="str">
            <v>ER_6103 - Clark Fork Implement PME Agreement</v>
          </cell>
          <cell r="G2636" t="str">
            <v>Clark Fork Settlement Agreement</v>
          </cell>
          <cell r="H2636" t="str">
            <v>Environmental Subfunction</v>
          </cell>
          <cell r="I2636" t="str">
            <v>Environmental</v>
          </cell>
          <cell r="J2636" t="str">
            <v>Mandatory &amp; Compliance</v>
          </cell>
          <cell r="K2636" t="str">
            <v>SRV_ED</v>
          </cell>
          <cell r="L2636" t="str">
            <v>JUR_AN</v>
          </cell>
          <cell r="M2636" t="str">
            <v>Hydro 331-336</v>
          </cell>
          <cell r="N2636" t="str">
            <v>True</v>
          </cell>
          <cell r="O2636" t="str">
            <v>Active</v>
          </cell>
          <cell r="P2636" t="str">
            <v>ORG_B04</v>
          </cell>
        </row>
        <row r="2637">
          <cell r="A2637" t="str">
            <v>BI_YI003</v>
          </cell>
          <cell r="B2637" t="str">
            <v>YI003</v>
          </cell>
          <cell r="C2637" t="str">
            <v>BI_YI003 - Use Permits</v>
          </cell>
          <cell r="D2637" t="str">
            <v>ER_6111</v>
          </cell>
          <cell r="E2637" t="str">
            <v>6111</v>
          </cell>
          <cell r="F2637" t="str">
            <v>ER_6111 - Use Permits</v>
          </cell>
          <cell r="G2637" t="str">
            <v>Right-of-Way Use Permits</v>
          </cell>
          <cell r="H2637" t="str">
            <v>Other Subfunction</v>
          </cell>
          <cell r="I2637" t="str">
            <v>Other Function</v>
          </cell>
          <cell r="J2637" t="str">
            <v>Mandatory &amp; Compliance</v>
          </cell>
          <cell r="K2637" t="str">
            <v>SRV_ED</v>
          </cell>
          <cell r="L2637" t="str">
            <v>JUR_AN</v>
          </cell>
          <cell r="M2637" t="str">
            <v>Elec Transmission 350-359</v>
          </cell>
          <cell r="N2637" t="str">
            <v>False</v>
          </cell>
          <cell r="O2637" t="str">
            <v>Active</v>
          </cell>
          <cell r="P2637" t="str">
            <v>ORG_V08</v>
          </cell>
        </row>
        <row r="2638">
          <cell r="A2638" t="str">
            <v>BI_YI101</v>
          </cell>
          <cell r="B2638" t="str">
            <v>YI101</v>
          </cell>
          <cell r="C2638" t="str">
            <v>BI_YI101 - Kettle Falls Ash Landfill</v>
          </cell>
          <cell r="D2638" t="str">
            <v>ER_4115</v>
          </cell>
          <cell r="E2638" t="str">
            <v>4115</v>
          </cell>
          <cell r="F2638" t="str">
            <v>ER_4115 - K F Ash Landfill</v>
          </cell>
          <cell r="G2638" t="str">
            <v>Regular Capital - Pre Business Case</v>
          </cell>
          <cell r="H2638" t="str">
            <v>No Subfunction</v>
          </cell>
          <cell r="I2638" t="str">
            <v>No Function</v>
          </cell>
          <cell r="J2638" t="str">
            <v>No Driver</v>
          </cell>
          <cell r="K2638" t="str">
            <v>SRV_ED</v>
          </cell>
          <cell r="L2638" t="str">
            <v>JUR_WA</v>
          </cell>
          <cell r="M2638" t="str">
            <v>Thermal 311-316</v>
          </cell>
          <cell r="N2638" t="str">
            <v>False</v>
          </cell>
          <cell r="O2638" t="str">
            <v>Inactive</v>
          </cell>
          <cell r="P2638" t="str">
            <v>ORG_K07</v>
          </cell>
        </row>
        <row r="2639">
          <cell r="A2639" t="str">
            <v>BI_YI102</v>
          </cell>
          <cell r="B2639" t="str">
            <v>YI102</v>
          </cell>
          <cell r="C2639" t="str">
            <v>BI_YI102 - Wetlands Protection &amp; Enhancement Program</v>
          </cell>
          <cell r="D2639" t="str">
            <v>ER_6103</v>
          </cell>
          <cell r="E2639" t="str">
            <v>6103</v>
          </cell>
          <cell r="F2639" t="str">
            <v>ER_6103 - Clark Fork Implement PME Agreement</v>
          </cell>
          <cell r="G2639" t="str">
            <v>Clark Fork Settlement Agreement</v>
          </cell>
          <cell r="H2639" t="str">
            <v>Environmental Subfunction</v>
          </cell>
          <cell r="I2639" t="str">
            <v>Environmental</v>
          </cell>
          <cell r="J2639" t="str">
            <v>Mandatory &amp; Compliance</v>
          </cell>
          <cell r="K2639" t="str">
            <v>SRV_ED</v>
          </cell>
          <cell r="L2639" t="str">
            <v>JUR_AN</v>
          </cell>
          <cell r="M2639" t="str">
            <v>Hydro 331-336</v>
          </cell>
          <cell r="N2639" t="str">
            <v>True</v>
          </cell>
          <cell r="O2639" t="str">
            <v>Active</v>
          </cell>
          <cell r="P2639" t="str">
            <v>ORG_B04</v>
          </cell>
        </row>
        <row r="2640">
          <cell r="A2640" t="str">
            <v>BI_YI103</v>
          </cell>
          <cell r="B2640" t="str">
            <v>YI103</v>
          </cell>
          <cell r="C2640" t="str">
            <v>BI_YI103 - Erosion Fund&amp;Shoreline Stabiliz Guidelines Prgm</v>
          </cell>
          <cell r="D2640" t="str">
            <v>ER_6103</v>
          </cell>
          <cell r="E2640" t="str">
            <v>6103</v>
          </cell>
          <cell r="F2640" t="str">
            <v>ER_6103 - Clark Fork Implement PME Agreement</v>
          </cell>
          <cell r="G2640" t="str">
            <v>Clark Fork Settlement Agreement</v>
          </cell>
          <cell r="H2640" t="str">
            <v>Environmental Subfunction</v>
          </cell>
          <cell r="I2640" t="str">
            <v>Environmental</v>
          </cell>
          <cell r="J2640" t="str">
            <v>Mandatory &amp; Compliance</v>
          </cell>
          <cell r="K2640" t="str">
            <v>SRV_ED</v>
          </cell>
          <cell r="L2640" t="str">
            <v>JUR_AN</v>
          </cell>
          <cell r="M2640" t="str">
            <v>Hydro 331-336</v>
          </cell>
          <cell r="N2640" t="str">
            <v>True</v>
          </cell>
          <cell r="O2640" t="str">
            <v>Active</v>
          </cell>
          <cell r="P2640" t="str">
            <v>ORG_B04</v>
          </cell>
        </row>
        <row r="2641">
          <cell r="A2641" t="str">
            <v>BI_YI104</v>
          </cell>
          <cell r="B2641" t="str">
            <v>YI104</v>
          </cell>
          <cell r="C2641" t="str">
            <v>BI_YI104 - CF Delta Habitat Protection &amp; Mitigation Program</v>
          </cell>
          <cell r="D2641" t="str">
            <v>ER_6103</v>
          </cell>
          <cell r="E2641" t="str">
            <v>6103</v>
          </cell>
          <cell r="F2641" t="str">
            <v>ER_6103 - Clark Fork Implement PME Agreement</v>
          </cell>
          <cell r="G2641" t="str">
            <v>Clark Fork Settlement Agreement</v>
          </cell>
          <cell r="H2641" t="str">
            <v>Environmental Subfunction</v>
          </cell>
          <cell r="I2641" t="str">
            <v>Environmental</v>
          </cell>
          <cell r="J2641" t="str">
            <v>Mandatory &amp; Compliance</v>
          </cell>
          <cell r="K2641" t="str">
            <v>SRV_ED</v>
          </cell>
          <cell r="L2641" t="str">
            <v>JUR_AN</v>
          </cell>
          <cell r="M2641" t="str">
            <v>Hydro 331-336</v>
          </cell>
          <cell r="N2641" t="str">
            <v>True</v>
          </cell>
          <cell r="O2641" t="str">
            <v>Active</v>
          </cell>
          <cell r="P2641" t="str">
            <v>ORG_B04</v>
          </cell>
        </row>
        <row r="2642">
          <cell r="A2642" t="str">
            <v>BI_YI105</v>
          </cell>
          <cell r="B2642" t="str">
            <v>YI105</v>
          </cell>
          <cell r="C2642" t="str">
            <v>BI_YI105 - Black Cottonwood Habitat Protection &amp; Enhancement</v>
          </cell>
          <cell r="D2642" t="str">
            <v>ER_6103</v>
          </cell>
          <cell r="E2642" t="str">
            <v>6103</v>
          </cell>
          <cell r="F2642" t="str">
            <v>ER_6103 - Clark Fork Implement PME Agreement</v>
          </cell>
          <cell r="G2642" t="str">
            <v>Clark Fork Settlement Agreement</v>
          </cell>
          <cell r="H2642" t="str">
            <v>Environmental Subfunction</v>
          </cell>
          <cell r="I2642" t="str">
            <v>Environmental</v>
          </cell>
          <cell r="J2642" t="str">
            <v>Mandatory &amp; Compliance</v>
          </cell>
          <cell r="K2642" t="str">
            <v>SRV_ED</v>
          </cell>
          <cell r="L2642" t="str">
            <v>JUR_AN</v>
          </cell>
          <cell r="M2642" t="str">
            <v>Hydro 331-336</v>
          </cell>
          <cell r="N2642" t="str">
            <v>True</v>
          </cell>
          <cell r="O2642" t="str">
            <v>Active</v>
          </cell>
          <cell r="P2642" t="str">
            <v>ORG_B04</v>
          </cell>
        </row>
        <row r="2643">
          <cell r="A2643" t="str">
            <v>BI_YI106</v>
          </cell>
          <cell r="B2643" t="str">
            <v>YI106</v>
          </cell>
          <cell r="C2643" t="str">
            <v>BI_YI106 - Forest Habitat Protection &amp; Enhancement</v>
          </cell>
          <cell r="D2643" t="str">
            <v>ER_6103</v>
          </cell>
          <cell r="E2643" t="str">
            <v>6103</v>
          </cell>
          <cell r="F2643" t="str">
            <v>ER_6103 - Clark Fork Implement PME Agreement</v>
          </cell>
          <cell r="G2643" t="str">
            <v>Clark Fork Settlement Agreement</v>
          </cell>
          <cell r="H2643" t="str">
            <v>Environmental Subfunction</v>
          </cell>
          <cell r="I2643" t="str">
            <v>Environmental</v>
          </cell>
          <cell r="J2643" t="str">
            <v>Mandatory &amp; Compliance</v>
          </cell>
          <cell r="K2643" t="str">
            <v>SRV_ED</v>
          </cell>
          <cell r="L2643" t="str">
            <v>JUR_AN</v>
          </cell>
          <cell r="M2643" t="str">
            <v>Hydro 331-336</v>
          </cell>
          <cell r="N2643" t="str">
            <v>True</v>
          </cell>
          <cell r="O2643" t="str">
            <v>Active</v>
          </cell>
          <cell r="P2643" t="str">
            <v>ORG_B04</v>
          </cell>
        </row>
        <row r="2644">
          <cell r="A2644" t="str">
            <v>BI_YI109</v>
          </cell>
          <cell r="B2644" t="str">
            <v>YI109</v>
          </cell>
          <cell r="C2644" t="str">
            <v>BI_YI109 - Forest Srvc Use Permits/Lic</v>
          </cell>
          <cell r="D2644" t="str">
            <v>ER_6101</v>
          </cell>
          <cell r="E2644" t="str">
            <v>6101</v>
          </cell>
          <cell r="F2644" t="str">
            <v>ER_6101 - Forest Srvc Rqmts</v>
          </cell>
          <cell r="G2644" t="str">
            <v>Hazardous Oil Removal</v>
          </cell>
          <cell r="H2644" t="str">
            <v>Environmental Subfunction</v>
          </cell>
          <cell r="I2644" t="str">
            <v>Environmental</v>
          </cell>
          <cell r="J2644" t="str">
            <v>Mandatory &amp; Compliance</v>
          </cell>
          <cell r="K2644" t="str">
            <v>SRV_ED</v>
          </cell>
          <cell r="L2644" t="str">
            <v>JUR_AN</v>
          </cell>
          <cell r="M2644" t="str">
            <v>Elec Transmission 350-359</v>
          </cell>
          <cell r="N2644" t="str">
            <v>False</v>
          </cell>
          <cell r="O2644" t="str">
            <v>Active</v>
          </cell>
          <cell r="P2644" t="str">
            <v>ORG_E14</v>
          </cell>
        </row>
        <row r="2645">
          <cell r="A2645" t="str">
            <v>BI_YI110</v>
          </cell>
          <cell r="B2645" t="str">
            <v>YI110</v>
          </cell>
          <cell r="C2645" t="str">
            <v>BI_YI110 - RV Park</v>
          </cell>
          <cell r="D2645" t="str">
            <v>ER_6103</v>
          </cell>
          <cell r="E2645" t="str">
            <v>6103</v>
          </cell>
          <cell r="F2645" t="str">
            <v>ER_6103 - Clark Fork Implement PME Agreement</v>
          </cell>
          <cell r="G2645" t="str">
            <v>Clark Fork Settlement Agreement</v>
          </cell>
          <cell r="H2645" t="str">
            <v>Environmental Subfunction</v>
          </cell>
          <cell r="I2645" t="str">
            <v>Environmental</v>
          </cell>
          <cell r="J2645" t="str">
            <v>Mandatory &amp; Compliance</v>
          </cell>
          <cell r="K2645" t="str">
            <v>SRV_ED</v>
          </cell>
          <cell r="L2645" t="str">
            <v>JUR_AN</v>
          </cell>
          <cell r="M2645" t="str">
            <v>Hydro 331-336</v>
          </cell>
          <cell r="N2645" t="str">
            <v>True</v>
          </cell>
          <cell r="O2645" t="str">
            <v>Active</v>
          </cell>
          <cell r="P2645" t="str">
            <v>ORG_B04</v>
          </cell>
        </row>
        <row r="2646">
          <cell r="A2646" t="str">
            <v>BI_YI201</v>
          </cell>
          <cell r="B2646" t="str">
            <v>YI201</v>
          </cell>
          <cell r="C2646" t="str">
            <v>BI_YI201 - Truck - Common Loon Pm&amp;E</v>
          </cell>
          <cell r="D2646" t="str">
            <v>ER_6103</v>
          </cell>
          <cell r="E2646" t="str">
            <v>6103</v>
          </cell>
          <cell r="F2646" t="str">
            <v>ER_6103 - Clark Fork Implement PME Agreement</v>
          </cell>
          <cell r="G2646" t="str">
            <v>Clark Fork Settlement Agreement</v>
          </cell>
          <cell r="H2646" t="str">
            <v>Environmental Subfunction</v>
          </cell>
          <cell r="I2646" t="str">
            <v>Environmental</v>
          </cell>
          <cell r="J2646" t="str">
            <v>Mandatory &amp; Compliance</v>
          </cell>
          <cell r="K2646" t="str">
            <v>SRV_ED</v>
          </cell>
          <cell r="L2646" t="str">
            <v>JUR_AN</v>
          </cell>
          <cell r="M2646" t="str">
            <v>Hydro 331-336</v>
          </cell>
          <cell r="N2646" t="str">
            <v>True</v>
          </cell>
          <cell r="O2646" t="str">
            <v>Active</v>
          </cell>
          <cell r="P2646" t="str">
            <v>ORG_B04</v>
          </cell>
        </row>
        <row r="2647">
          <cell r="A2647" t="str">
            <v>BI_YI202</v>
          </cell>
          <cell r="B2647" t="str">
            <v>YI202</v>
          </cell>
          <cell r="C2647" t="str">
            <v>BI_YI202 - Land Use Mgmt</v>
          </cell>
          <cell r="D2647" t="str">
            <v>ER_6103</v>
          </cell>
          <cell r="E2647" t="str">
            <v>6103</v>
          </cell>
          <cell r="F2647" t="str">
            <v>ER_6103 - Clark Fork Implement PME Agreement</v>
          </cell>
          <cell r="G2647" t="str">
            <v>Clark Fork Settlement Agreement</v>
          </cell>
          <cell r="H2647" t="str">
            <v>Environmental Subfunction</v>
          </cell>
          <cell r="I2647" t="str">
            <v>Environmental</v>
          </cell>
          <cell r="J2647" t="str">
            <v>Mandatory &amp; Compliance</v>
          </cell>
          <cell r="K2647" t="str">
            <v>SRV_ED</v>
          </cell>
          <cell r="L2647" t="str">
            <v>JUR_AN</v>
          </cell>
          <cell r="M2647" t="str">
            <v>Hydro 331-336</v>
          </cell>
          <cell r="N2647" t="str">
            <v>True</v>
          </cell>
          <cell r="O2647" t="str">
            <v>Active</v>
          </cell>
          <cell r="P2647" t="str">
            <v>ORG_B04</v>
          </cell>
        </row>
        <row r="2648">
          <cell r="A2648" t="str">
            <v>BI_YI301</v>
          </cell>
          <cell r="B2648" t="str">
            <v>YI301</v>
          </cell>
          <cell r="C2648" t="str">
            <v>BI_YI301 - Clark Fork Hertiage Resource Program</v>
          </cell>
          <cell r="D2648" t="str">
            <v>ER_6103</v>
          </cell>
          <cell r="E2648" t="str">
            <v>6103</v>
          </cell>
          <cell r="F2648" t="str">
            <v>ER_6103 - Clark Fork Implement PME Agreement</v>
          </cell>
          <cell r="G2648" t="str">
            <v>Clark Fork Settlement Agreement</v>
          </cell>
          <cell r="H2648" t="str">
            <v>Environmental Subfunction</v>
          </cell>
          <cell r="I2648" t="str">
            <v>Environmental</v>
          </cell>
          <cell r="J2648" t="str">
            <v>Mandatory &amp; Compliance</v>
          </cell>
          <cell r="K2648" t="str">
            <v>SRV_ED</v>
          </cell>
          <cell r="L2648" t="str">
            <v>JUR_AN</v>
          </cell>
          <cell r="M2648" t="str">
            <v>Hydro 331-336</v>
          </cell>
          <cell r="N2648" t="str">
            <v>True</v>
          </cell>
          <cell r="O2648" t="str">
            <v>Active</v>
          </cell>
          <cell r="P2648" t="str">
            <v>ORG_B04</v>
          </cell>
        </row>
        <row r="2649">
          <cell r="A2649" t="str">
            <v>BI_YI302</v>
          </cell>
          <cell r="B2649" t="str">
            <v>YI302</v>
          </cell>
          <cell r="C2649" t="str">
            <v>BI_YI302 - Cabinet Gorge Fish Passage</v>
          </cell>
          <cell r="D2649" t="str">
            <v>ER_6110</v>
          </cell>
          <cell r="E2649" t="str">
            <v>6110</v>
          </cell>
          <cell r="F2649" t="str">
            <v>ER_6110 - Cabinet Gorge Fish Passage</v>
          </cell>
          <cell r="G2649" t="str">
            <v>Cabinet Gorge Dam Fishway</v>
          </cell>
          <cell r="H2649" t="str">
            <v>Environmental Subfunction</v>
          </cell>
          <cell r="I2649" t="str">
            <v>Environmental</v>
          </cell>
          <cell r="J2649" t="str">
            <v>Mandatory &amp; Compliance</v>
          </cell>
          <cell r="K2649" t="str">
            <v>SRV_ED</v>
          </cell>
          <cell r="L2649" t="str">
            <v>JUR_AN</v>
          </cell>
          <cell r="M2649" t="str">
            <v>Hydro 331-336</v>
          </cell>
          <cell r="N2649" t="str">
            <v>True</v>
          </cell>
          <cell r="O2649" t="str">
            <v>Active</v>
          </cell>
          <cell r="P2649" t="str">
            <v>ORG_B04</v>
          </cell>
        </row>
        <row r="2650">
          <cell r="A2650" t="str">
            <v>BI_YI303</v>
          </cell>
          <cell r="B2650" t="str">
            <v>YI303</v>
          </cell>
          <cell r="C2650" t="str">
            <v>BI_YI303 - Cabinet Gorge Dam Fishway ET Support</v>
          </cell>
          <cell r="D2650" t="str">
            <v>ER_6110</v>
          </cell>
          <cell r="E2650" t="str">
            <v>6110</v>
          </cell>
          <cell r="F2650" t="str">
            <v>ER_6110 - Cabinet Gorge Fish Passage</v>
          </cell>
          <cell r="G2650" t="str">
            <v>Cabinet Gorge Dam Fishway</v>
          </cell>
          <cell r="H2650" t="str">
            <v>Environmental Subfunction</v>
          </cell>
          <cell r="I2650" t="str">
            <v>Environmental</v>
          </cell>
          <cell r="J2650" t="str">
            <v>Mandatory &amp; Compliance</v>
          </cell>
          <cell r="K2650" t="str">
            <v>SRV_ED</v>
          </cell>
          <cell r="L2650" t="str">
            <v>JUR_AN</v>
          </cell>
          <cell r="M2650" t="str">
            <v>General 12yr 389 / 393-395 / 397-398</v>
          </cell>
          <cell r="N2650" t="str">
            <v>True</v>
          </cell>
          <cell r="O2650" t="str">
            <v>Active</v>
          </cell>
          <cell r="P2650" t="str">
            <v>ORG_B04</v>
          </cell>
        </row>
        <row r="2651">
          <cell r="A2651" t="str">
            <v>BI_YI401</v>
          </cell>
          <cell r="B2651" t="str">
            <v>YI401</v>
          </cell>
          <cell r="C2651" t="str">
            <v>BI_YI401 - Bull Trout Protection &amp; Public Education</v>
          </cell>
          <cell r="D2651" t="str">
            <v>ER_6103</v>
          </cell>
          <cell r="E2651" t="str">
            <v>6103</v>
          </cell>
          <cell r="F2651" t="str">
            <v>ER_6103 - Clark Fork Implement PME Agreement</v>
          </cell>
          <cell r="G2651" t="str">
            <v>Clark Fork Settlement Agreement</v>
          </cell>
          <cell r="H2651" t="str">
            <v>Environmental Subfunction</v>
          </cell>
          <cell r="I2651" t="str">
            <v>Environmental</v>
          </cell>
          <cell r="J2651" t="str">
            <v>Mandatory &amp; Compliance</v>
          </cell>
          <cell r="K2651" t="str">
            <v>SRV_ED</v>
          </cell>
          <cell r="L2651" t="str">
            <v>JUR_AN</v>
          </cell>
          <cell r="M2651" t="str">
            <v>Hydro 331-336</v>
          </cell>
          <cell r="N2651" t="str">
            <v>True</v>
          </cell>
          <cell r="O2651" t="str">
            <v>Active</v>
          </cell>
          <cell r="P2651" t="str">
            <v>ORG_B04</v>
          </cell>
        </row>
        <row r="2652">
          <cell r="A2652" t="str">
            <v>BI_YI403</v>
          </cell>
          <cell r="B2652" t="str">
            <v>YI403</v>
          </cell>
          <cell r="C2652" t="str">
            <v>BI_YI403 - Spokane River Relicensing</v>
          </cell>
          <cell r="D2652" t="str">
            <v>ER_6104</v>
          </cell>
          <cell r="E2652" t="str">
            <v>6104</v>
          </cell>
          <cell r="F2652" t="str">
            <v>ER_6104 - Hydro Relicensing</v>
          </cell>
          <cell r="G2652" t="str">
            <v>Regular Capital - Pre Business Case</v>
          </cell>
          <cell r="H2652" t="str">
            <v>No Subfunction</v>
          </cell>
          <cell r="I2652" t="str">
            <v>No Function</v>
          </cell>
          <cell r="J2652" t="str">
            <v>No Driver</v>
          </cell>
          <cell r="K2652" t="str">
            <v>SRV_ED</v>
          </cell>
          <cell r="L2652" t="str">
            <v>JUR_AN</v>
          </cell>
          <cell r="M2652" t="str">
            <v>Hydro Relicensing 302</v>
          </cell>
          <cell r="N2652" t="str">
            <v>True</v>
          </cell>
          <cell r="O2652" t="str">
            <v>Inactive</v>
          </cell>
          <cell r="P2652" t="str">
            <v>ORG_C04</v>
          </cell>
        </row>
        <row r="2653">
          <cell r="A2653" t="str">
            <v>BI_YI500</v>
          </cell>
          <cell r="B2653" t="str">
            <v>YI500</v>
          </cell>
          <cell r="C2653" t="str">
            <v>BI_YI500 - Lolo/Imnaha 230kv Line Relic</v>
          </cell>
          <cell r="D2653" t="str">
            <v>ER_6101</v>
          </cell>
          <cell r="E2653" t="str">
            <v>6101</v>
          </cell>
          <cell r="F2653" t="str">
            <v>ER_6101 - Forest Srvc Rqmts</v>
          </cell>
          <cell r="G2653" t="str">
            <v>Hazardous Oil Removal</v>
          </cell>
          <cell r="H2653" t="str">
            <v>Environmental Subfunction</v>
          </cell>
          <cell r="I2653" t="str">
            <v>Environmental</v>
          </cell>
          <cell r="J2653" t="str">
            <v>Mandatory &amp; Compliance</v>
          </cell>
          <cell r="K2653" t="str">
            <v>SRV_ED</v>
          </cell>
          <cell r="L2653" t="str">
            <v>JUR_AN</v>
          </cell>
          <cell r="M2653" t="str">
            <v>Elec Transmission 350-359</v>
          </cell>
          <cell r="N2653" t="str">
            <v>False</v>
          </cell>
          <cell r="O2653" t="str">
            <v>Inactive</v>
          </cell>
          <cell r="P2653" t="str">
            <v>ORG_E14</v>
          </cell>
        </row>
        <row r="2654">
          <cell r="A2654" t="str">
            <v>BI_YI681</v>
          </cell>
          <cell r="B2654" t="str">
            <v>YI681</v>
          </cell>
          <cell r="C2654" t="str">
            <v>BI_YI681 - CG TDG Mitigation</v>
          </cell>
          <cell r="D2654" t="str">
            <v>ER_6103</v>
          </cell>
          <cell r="E2654" t="str">
            <v>6103</v>
          </cell>
          <cell r="F2654" t="str">
            <v>ER_6103 - Clark Fork Implement PME Agreement</v>
          </cell>
          <cell r="G2654" t="str">
            <v>Clark Fork Settlement Agreement</v>
          </cell>
          <cell r="H2654" t="str">
            <v>Environmental Subfunction</v>
          </cell>
          <cell r="I2654" t="str">
            <v>Environmental</v>
          </cell>
          <cell r="J2654" t="str">
            <v>Mandatory &amp; Compliance</v>
          </cell>
          <cell r="K2654" t="str">
            <v>SRV_ED</v>
          </cell>
          <cell r="L2654" t="str">
            <v>JUR_AN</v>
          </cell>
          <cell r="M2654" t="str">
            <v>Hydro 331-336</v>
          </cell>
          <cell r="N2654" t="str">
            <v>True</v>
          </cell>
          <cell r="O2654" t="str">
            <v>Active</v>
          </cell>
          <cell r="P2654" t="str">
            <v>ORG_B04</v>
          </cell>
        </row>
        <row r="2655">
          <cell r="A2655" t="str">
            <v>BI_YI688</v>
          </cell>
          <cell r="B2655" t="str">
            <v>YI688</v>
          </cell>
          <cell r="C2655" t="str">
            <v>BI_YI688 - CF Heritage Resource Program</v>
          </cell>
          <cell r="D2655" t="str">
            <v>ER_6103</v>
          </cell>
          <cell r="E2655" t="str">
            <v>6103</v>
          </cell>
          <cell r="F2655" t="str">
            <v>ER_6103 - Clark Fork Implement PME Agreement</v>
          </cell>
          <cell r="G2655" t="str">
            <v>Clark Fork Settlement Agreement</v>
          </cell>
          <cell r="H2655" t="str">
            <v>Environmental Subfunction</v>
          </cell>
          <cell r="I2655" t="str">
            <v>Environmental</v>
          </cell>
          <cell r="J2655" t="str">
            <v>Mandatory &amp; Compliance</v>
          </cell>
          <cell r="K2655" t="str">
            <v>SRV_ED</v>
          </cell>
          <cell r="L2655" t="str">
            <v>JUR_AN</v>
          </cell>
          <cell r="M2655" t="str">
            <v>Hydro 331-336</v>
          </cell>
          <cell r="N2655" t="str">
            <v>True</v>
          </cell>
          <cell r="O2655" t="str">
            <v>Active</v>
          </cell>
          <cell r="P2655" t="str">
            <v>ORG_B04</v>
          </cell>
        </row>
        <row r="2656">
          <cell r="A2656" t="str">
            <v>BI_YI700</v>
          </cell>
          <cell r="B2656" t="str">
            <v>YI700</v>
          </cell>
          <cell r="C2656" t="str">
            <v>BI_YI700 - Bull Trout Protection &amp; Public Education</v>
          </cell>
          <cell r="D2656" t="str">
            <v>ER_6103</v>
          </cell>
          <cell r="E2656" t="str">
            <v>6103</v>
          </cell>
          <cell r="F2656" t="str">
            <v>ER_6103 - Clark Fork Implement PME Agreement</v>
          </cell>
          <cell r="G2656" t="str">
            <v>Clark Fork Settlement Agreement</v>
          </cell>
          <cell r="H2656" t="str">
            <v>Environmental Subfunction</v>
          </cell>
          <cell r="I2656" t="str">
            <v>Environmental</v>
          </cell>
          <cell r="J2656" t="str">
            <v>Mandatory &amp; Compliance</v>
          </cell>
          <cell r="K2656" t="str">
            <v>SRV_ED</v>
          </cell>
          <cell r="L2656" t="str">
            <v>JUR_AN</v>
          </cell>
          <cell r="M2656" t="str">
            <v>Hydro 331-336</v>
          </cell>
          <cell r="N2656" t="str">
            <v>False</v>
          </cell>
          <cell r="O2656" t="str">
            <v>Active</v>
          </cell>
          <cell r="P2656" t="str">
            <v>ORG_B04</v>
          </cell>
        </row>
        <row r="2657">
          <cell r="A2657" t="str">
            <v>BI_YI701</v>
          </cell>
          <cell r="B2657" t="str">
            <v>YI701</v>
          </cell>
          <cell r="C2657" t="str">
            <v>BI_YI701 - Minimum Flow</v>
          </cell>
          <cell r="D2657" t="str">
            <v>ER_6103</v>
          </cell>
          <cell r="E2657" t="str">
            <v>6103</v>
          </cell>
          <cell r="F2657" t="str">
            <v>ER_6103 - Clark Fork Implement PME Agreement</v>
          </cell>
          <cell r="G2657" t="str">
            <v>Clark Fork Settlement Agreement</v>
          </cell>
          <cell r="H2657" t="str">
            <v>Environmental Subfunction</v>
          </cell>
          <cell r="I2657" t="str">
            <v>Environmental</v>
          </cell>
          <cell r="J2657" t="str">
            <v>Mandatory &amp; Compliance</v>
          </cell>
          <cell r="K2657" t="str">
            <v>SRV_ED</v>
          </cell>
          <cell r="L2657" t="str">
            <v>JUR_AN</v>
          </cell>
          <cell r="M2657" t="str">
            <v>Hydro 331-336</v>
          </cell>
          <cell r="N2657" t="str">
            <v>False</v>
          </cell>
          <cell r="O2657" t="str">
            <v>Active</v>
          </cell>
          <cell r="P2657" t="str">
            <v>ORG_B04</v>
          </cell>
        </row>
        <row r="2658">
          <cell r="A2658" t="str">
            <v>BI_YI801</v>
          </cell>
          <cell r="B2658" t="str">
            <v>YI801</v>
          </cell>
          <cell r="C2658" t="str">
            <v>BI_YI801 - APP F5 Mitigation Gas Super Saturation Control Alternatives</v>
          </cell>
          <cell r="D2658" t="str">
            <v>ER_6103</v>
          </cell>
          <cell r="E2658" t="str">
            <v>6103</v>
          </cell>
          <cell r="F2658" t="str">
            <v>ER_6103 - Clark Fork Implement PME Agreement</v>
          </cell>
          <cell r="G2658" t="str">
            <v>Clark Fork Settlement Agreement</v>
          </cell>
          <cell r="H2658" t="str">
            <v>Environmental Subfunction</v>
          </cell>
          <cell r="I2658" t="str">
            <v>Environmental</v>
          </cell>
          <cell r="J2658" t="str">
            <v>Mandatory &amp; Compliance</v>
          </cell>
          <cell r="K2658" t="str">
            <v>SRV_ED</v>
          </cell>
          <cell r="L2658" t="str">
            <v>JUR_AN</v>
          </cell>
          <cell r="M2658" t="str">
            <v>Hydro 331-336</v>
          </cell>
          <cell r="N2658" t="str">
            <v>True</v>
          </cell>
          <cell r="O2658" t="str">
            <v>Active</v>
          </cell>
          <cell r="P2658" t="str">
            <v>ORG_B04</v>
          </cell>
        </row>
        <row r="2659">
          <cell r="A2659" t="str">
            <v>BI_YI802</v>
          </cell>
          <cell r="B2659" t="str">
            <v>YI802</v>
          </cell>
          <cell r="C2659" t="str">
            <v>BI_YI802 - Coeur d'Alene Tribe Settlement</v>
          </cell>
          <cell r="D2659" t="str">
            <v>ER_6108</v>
          </cell>
          <cell r="E2659" t="str">
            <v>6108</v>
          </cell>
          <cell r="F2659" t="str">
            <v>ER_6108 - Coeur d'Alene Tribe Settlement</v>
          </cell>
          <cell r="G2659" t="str">
            <v>Regular Capital - Pre Business Case</v>
          </cell>
          <cell r="H2659" t="str">
            <v>No Subfunction</v>
          </cell>
          <cell r="I2659" t="str">
            <v>No Function</v>
          </cell>
          <cell r="J2659" t="str">
            <v>No Driver</v>
          </cell>
          <cell r="K2659" t="str">
            <v>SRV_ED</v>
          </cell>
          <cell r="L2659" t="str">
            <v>JUR_AN</v>
          </cell>
          <cell r="M2659" t="str">
            <v>Hydro Relicensing 302</v>
          </cell>
          <cell r="N2659" t="str">
            <v>False</v>
          </cell>
          <cell r="O2659" t="str">
            <v>Inactive</v>
          </cell>
          <cell r="P2659" t="str">
            <v>ORG_H04</v>
          </cell>
        </row>
        <row r="2660">
          <cell r="A2660" t="str">
            <v>BI_YI990</v>
          </cell>
          <cell r="B2660" t="str">
            <v>YI990</v>
          </cell>
          <cell r="C2660" t="str">
            <v>BI_YI990 - Wildlife Habitat Acquisition</v>
          </cell>
          <cell r="D2660" t="str">
            <v>ER_6103</v>
          </cell>
          <cell r="E2660" t="str">
            <v>6103</v>
          </cell>
          <cell r="F2660" t="str">
            <v>ER_6103 - Clark Fork Implement PME Agreement</v>
          </cell>
          <cell r="G2660" t="str">
            <v>Clark Fork Settlement Agreement</v>
          </cell>
          <cell r="H2660" t="str">
            <v>Environmental Subfunction</v>
          </cell>
          <cell r="I2660" t="str">
            <v>Environmental</v>
          </cell>
          <cell r="J2660" t="str">
            <v>Mandatory &amp; Compliance</v>
          </cell>
          <cell r="K2660" t="str">
            <v>SRV_ED</v>
          </cell>
          <cell r="L2660" t="str">
            <v>JUR_AN</v>
          </cell>
          <cell r="M2660" t="str">
            <v>Hydro 331-336</v>
          </cell>
          <cell r="N2660" t="str">
            <v>True</v>
          </cell>
          <cell r="O2660" t="str">
            <v>Active</v>
          </cell>
          <cell r="P2660" t="str">
            <v>ORG_B04</v>
          </cell>
        </row>
        <row r="2661">
          <cell r="A2661" t="str">
            <v>BI_YI991</v>
          </cell>
          <cell r="B2661" t="str">
            <v>YI991</v>
          </cell>
          <cell r="C2661" t="str">
            <v>BI_YI991 - Downstream Landowners</v>
          </cell>
          <cell r="D2661" t="str">
            <v>ER_6103</v>
          </cell>
          <cell r="E2661" t="str">
            <v>6103</v>
          </cell>
          <cell r="F2661" t="str">
            <v>ER_6103 - Clark Fork Implement PME Agreement</v>
          </cell>
          <cell r="G2661" t="str">
            <v>Clark Fork Settlement Agreement</v>
          </cell>
          <cell r="H2661" t="str">
            <v>Environmental Subfunction</v>
          </cell>
          <cell r="I2661" t="str">
            <v>Environmental</v>
          </cell>
          <cell r="J2661" t="str">
            <v>Mandatory &amp; Compliance</v>
          </cell>
          <cell r="K2661" t="str">
            <v>SRV_ED</v>
          </cell>
          <cell r="L2661" t="str">
            <v>JUR_AN</v>
          </cell>
          <cell r="M2661" t="str">
            <v>Hydro 331-336</v>
          </cell>
          <cell r="N2661" t="str">
            <v>True</v>
          </cell>
          <cell r="O2661" t="str">
            <v>Inactive</v>
          </cell>
          <cell r="P2661" t="str">
            <v>ORG_B04</v>
          </cell>
        </row>
        <row r="2662">
          <cell r="A2662" t="str">
            <v>BI_YI992</v>
          </cell>
          <cell r="B2662" t="str">
            <v>YI992</v>
          </cell>
          <cell r="C2662" t="str">
            <v>BI_YI992 - Road Repair</v>
          </cell>
          <cell r="D2662" t="str">
            <v>ER_6103</v>
          </cell>
          <cell r="E2662" t="str">
            <v>6103</v>
          </cell>
          <cell r="F2662" t="str">
            <v>ER_6103 - Clark Fork Implement PME Agreement</v>
          </cell>
          <cell r="G2662" t="str">
            <v>Clark Fork Settlement Agreement</v>
          </cell>
          <cell r="H2662" t="str">
            <v>Environmental Subfunction</v>
          </cell>
          <cell r="I2662" t="str">
            <v>Environmental</v>
          </cell>
          <cell r="J2662" t="str">
            <v>Mandatory &amp; Compliance</v>
          </cell>
          <cell r="K2662" t="str">
            <v>SRV_ED</v>
          </cell>
          <cell r="L2662" t="str">
            <v>JUR_AN</v>
          </cell>
          <cell r="M2662" t="str">
            <v>Hydro 331-336</v>
          </cell>
          <cell r="N2662" t="str">
            <v>True</v>
          </cell>
          <cell r="O2662" t="str">
            <v>Inactive</v>
          </cell>
          <cell r="P2662" t="str">
            <v>ORG_B04</v>
          </cell>
        </row>
        <row r="2663">
          <cell r="A2663" t="str">
            <v>BI_YI993</v>
          </cell>
          <cell r="B2663" t="str">
            <v>YI993</v>
          </cell>
          <cell r="C2663" t="str">
            <v>BI_YI993 - Aquatic Equipment</v>
          </cell>
          <cell r="D2663" t="str">
            <v>ER_6103</v>
          </cell>
          <cell r="E2663" t="str">
            <v>6103</v>
          </cell>
          <cell r="F2663" t="str">
            <v>ER_6103 - Clark Fork Implement PME Agreement</v>
          </cell>
          <cell r="G2663" t="str">
            <v>Clark Fork Settlement Agreement</v>
          </cell>
          <cell r="H2663" t="str">
            <v>Environmental Subfunction</v>
          </cell>
          <cell r="I2663" t="str">
            <v>Environmental</v>
          </cell>
          <cell r="J2663" t="str">
            <v>Mandatory &amp; Compliance</v>
          </cell>
          <cell r="K2663" t="str">
            <v>SRV_ED</v>
          </cell>
          <cell r="L2663" t="str">
            <v>JUR_AN</v>
          </cell>
          <cell r="M2663" t="str">
            <v>Hydro 331-336</v>
          </cell>
          <cell r="N2663" t="str">
            <v>True</v>
          </cell>
          <cell r="O2663" t="str">
            <v>Active</v>
          </cell>
          <cell r="P2663" t="str">
            <v>ORG_B04</v>
          </cell>
        </row>
        <row r="2664">
          <cell r="A2664" t="str">
            <v>BI_YI994</v>
          </cell>
          <cell r="B2664" t="str">
            <v>YI994</v>
          </cell>
          <cell r="C2664" t="str">
            <v>BI_YI994 - Recreation Management-Facilities</v>
          </cell>
          <cell r="D2664" t="str">
            <v>ER_6103</v>
          </cell>
          <cell r="E2664" t="str">
            <v>6103</v>
          </cell>
          <cell r="F2664" t="str">
            <v>ER_6103 - Clark Fork Implement PME Agreement</v>
          </cell>
          <cell r="G2664" t="str">
            <v>Clark Fork Settlement Agreement</v>
          </cell>
          <cell r="H2664" t="str">
            <v>Environmental Subfunction</v>
          </cell>
          <cell r="I2664" t="str">
            <v>Environmental</v>
          </cell>
          <cell r="J2664" t="str">
            <v>Mandatory &amp; Compliance</v>
          </cell>
          <cell r="K2664" t="str">
            <v>SRV_ED</v>
          </cell>
          <cell r="L2664" t="str">
            <v>JUR_AN</v>
          </cell>
          <cell r="M2664" t="str">
            <v>Hydro 331-336</v>
          </cell>
          <cell r="N2664" t="str">
            <v>True</v>
          </cell>
          <cell r="O2664" t="str">
            <v>Active</v>
          </cell>
          <cell r="P2664" t="str">
            <v>ORG_B04</v>
          </cell>
        </row>
        <row r="2665">
          <cell r="A2665" t="str">
            <v>BI_YI995</v>
          </cell>
          <cell r="B2665" t="str">
            <v>YI995</v>
          </cell>
          <cell r="C2665" t="str">
            <v>BI_YI995 - CG TDG Monitoring &amp; Mitigation</v>
          </cell>
          <cell r="D2665" t="str">
            <v>ER_6103</v>
          </cell>
          <cell r="E2665" t="str">
            <v>6103</v>
          </cell>
          <cell r="F2665" t="str">
            <v>ER_6103 - Clark Fork Implement PME Agreement</v>
          </cell>
          <cell r="G2665" t="str">
            <v>Clark Fork Settlement Agreement</v>
          </cell>
          <cell r="H2665" t="str">
            <v>Environmental Subfunction</v>
          </cell>
          <cell r="I2665" t="str">
            <v>Environmental</v>
          </cell>
          <cell r="J2665" t="str">
            <v>Mandatory &amp; Compliance</v>
          </cell>
          <cell r="K2665" t="str">
            <v>SRV_ED</v>
          </cell>
          <cell r="L2665" t="str">
            <v>JUR_AN</v>
          </cell>
          <cell r="M2665" t="str">
            <v>Hydro 331-336</v>
          </cell>
          <cell r="N2665" t="str">
            <v>True</v>
          </cell>
          <cell r="O2665" t="str">
            <v>Active</v>
          </cell>
          <cell r="P2665" t="str">
            <v>ORG_B04</v>
          </cell>
        </row>
        <row r="2666">
          <cell r="A2666" t="str">
            <v>BI_YI996</v>
          </cell>
          <cell r="B2666" t="str">
            <v>YI996</v>
          </cell>
          <cell r="C2666" t="str">
            <v>BI_YI996 - Fish Passage/Native Salmonid Restoration Plan</v>
          </cell>
          <cell r="D2666" t="str">
            <v>ER_6103</v>
          </cell>
          <cell r="E2666" t="str">
            <v>6103</v>
          </cell>
          <cell r="F2666" t="str">
            <v>ER_6103 - Clark Fork Implement PME Agreement</v>
          </cell>
          <cell r="G2666" t="str">
            <v>Clark Fork Settlement Agreement</v>
          </cell>
          <cell r="H2666" t="str">
            <v>Environmental Subfunction</v>
          </cell>
          <cell r="I2666" t="str">
            <v>Environmental</v>
          </cell>
          <cell r="J2666" t="str">
            <v>Mandatory &amp; Compliance</v>
          </cell>
          <cell r="K2666" t="str">
            <v>SRV_ED</v>
          </cell>
          <cell r="L2666" t="str">
            <v>JUR_AN</v>
          </cell>
          <cell r="M2666" t="str">
            <v>Hydro 331-336</v>
          </cell>
          <cell r="N2666" t="str">
            <v>True</v>
          </cell>
          <cell r="O2666" t="str">
            <v>Active</v>
          </cell>
          <cell r="P2666" t="str">
            <v>ORG_B04</v>
          </cell>
        </row>
        <row r="2667">
          <cell r="A2667" t="str">
            <v>BI_YI997</v>
          </cell>
          <cell r="B2667" t="str">
            <v>YI997</v>
          </cell>
          <cell r="C2667" t="str">
            <v>BI_YI997 - Enhancement Program</v>
          </cell>
          <cell r="D2667" t="str">
            <v>ER_6103</v>
          </cell>
          <cell r="E2667" t="str">
            <v>6103</v>
          </cell>
          <cell r="F2667" t="str">
            <v>ER_6103 - Clark Fork Implement PME Agreement</v>
          </cell>
          <cell r="G2667" t="str">
            <v>Clark Fork Settlement Agreement</v>
          </cell>
          <cell r="H2667" t="str">
            <v>Environmental Subfunction</v>
          </cell>
          <cell r="I2667" t="str">
            <v>Environmental</v>
          </cell>
          <cell r="J2667" t="str">
            <v>Mandatory &amp; Compliance</v>
          </cell>
          <cell r="K2667" t="str">
            <v>SRV_ED</v>
          </cell>
          <cell r="L2667" t="str">
            <v>JUR_AN</v>
          </cell>
          <cell r="M2667" t="str">
            <v>Hydro 331-336</v>
          </cell>
          <cell r="N2667" t="str">
            <v>True</v>
          </cell>
          <cell r="O2667" t="str">
            <v>Inactive</v>
          </cell>
          <cell r="P2667" t="str">
            <v>ORG_B04</v>
          </cell>
        </row>
        <row r="2668">
          <cell r="A2668" t="str">
            <v>BI_YI998</v>
          </cell>
          <cell r="B2668" t="str">
            <v>YI998</v>
          </cell>
          <cell r="C2668" t="str">
            <v>BI_YI998 - Montana Tributary and Recreational Fishery</v>
          </cell>
          <cell r="D2668" t="str">
            <v>ER_6103</v>
          </cell>
          <cell r="E2668" t="str">
            <v>6103</v>
          </cell>
          <cell r="F2668" t="str">
            <v>ER_6103 - Clark Fork Implement PME Agreement</v>
          </cell>
          <cell r="G2668" t="str">
            <v>Clark Fork Settlement Agreement</v>
          </cell>
          <cell r="H2668" t="str">
            <v>Environmental Subfunction</v>
          </cell>
          <cell r="I2668" t="str">
            <v>Environmental</v>
          </cell>
          <cell r="J2668" t="str">
            <v>Mandatory &amp; Compliance</v>
          </cell>
          <cell r="K2668" t="str">
            <v>SRV_ED</v>
          </cell>
          <cell r="L2668" t="str">
            <v>JUR_AN</v>
          </cell>
          <cell r="M2668" t="str">
            <v>Hydro 331-336</v>
          </cell>
          <cell r="N2668" t="str">
            <v>True</v>
          </cell>
          <cell r="O2668" t="str">
            <v>Active</v>
          </cell>
          <cell r="P2668" t="str">
            <v>ORG_B04</v>
          </cell>
        </row>
        <row r="2669">
          <cell r="A2669" t="str">
            <v>BI_YI999</v>
          </cell>
          <cell r="B2669" t="str">
            <v>YI999</v>
          </cell>
          <cell r="C2669" t="str">
            <v>BI_YI999 - Idaho Tributary and Fishery Enhancement Program</v>
          </cell>
          <cell r="D2669" t="str">
            <v>ER_6103</v>
          </cell>
          <cell r="E2669" t="str">
            <v>6103</v>
          </cell>
          <cell r="F2669" t="str">
            <v>ER_6103 - Clark Fork Implement PME Agreement</v>
          </cell>
          <cell r="G2669" t="str">
            <v>Clark Fork Settlement Agreement</v>
          </cell>
          <cell r="H2669" t="str">
            <v>Environmental Subfunction</v>
          </cell>
          <cell r="I2669" t="str">
            <v>Environmental</v>
          </cell>
          <cell r="J2669" t="str">
            <v>Mandatory &amp; Compliance</v>
          </cell>
          <cell r="K2669" t="str">
            <v>SRV_ED</v>
          </cell>
          <cell r="L2669" t="str">
            <v>JUR_AN</v>
          </cell>
          <cell r="M2669" t="str">
            <v>Hydro 331-336</v>
          </cell>
          <cell r="N2669" t="str">
            <v>True</v>
          </cell>
          <cell r="O2669" t="str">
            <v>Active</v>
          </cell>
          <cell r="P2669" t="str">
            <v>ORG_B04</v>
          </cell>
        </row>
        <row r="2670">
          <cell r="A2670" t="str">
            <v>BI_YK424</v>
          </cell>
          <cell r="B2670" t="str">
            <v>YK424</v>
          </cell>
          <cell r="C2670" t="str">
            <v>BI_YK424 - Colstrip Capital Additions</v>
          </cell>
          <cell r="D2670" t="str">
            <v>ER_4116</v>
          </cell>
          <cell r="E2670" t="str">
            <v>4116</v>
          </cell>
          <cell r="F2670" t="str">
            <v>ER_4116 - Colstrip Capital Additions</v>
          </cell>
          <cell r="G2670" t="str">
            <v>Colstrip 3&amp;4 Capital Projects</v>
          </cell>
          <cell r="H2670" t="str">
            <v>Generation Subfunction</v>
          </cell>
          <cell r="I2670" t="str">
            <v>Generation Function</v>
          </cell>
          <cell r="J2670" t="str">
            <v>Asset Condition</v>
          </cell>
          <cell r="K2670" t="str">
            <v>SRV_ED</v>
          </cell>
          <cell r="L2670" t="str">
            <v>JUR_AN</v>
          </cell>
          <cell r="M2670" t="str">
            <v>Thermal 311-316</v>
          </cell>
          <cell r="N2670" t="str">
            <v>False</v>
          </cell>
          <cell r="O2670" t="str">
            <v>Active</v>
          </cell>
          <cell r="P2670" t="str">
            <v>ORG_N06</v>
          </cell>
        </row>
        <row r="2671">
          <cell r="A2671" t="str">
            <v>BI_YLT08</v>
          </cell>
          <cell r="B2671" t="str">
            <v>YLT08</v>
          </cell>
          <cell r="C2671" t="str">
            <v>BI_YLT08 - Lewiston Security Project</v>
          </cell>
          <cell r="D2671" t="str">
            <v>ER_5002</v>
          </cell>
          <cell r="E2671" t="str">
            <v>5002</v>
          </cell>
          <cell r="F2671" t="str">
            <v>ER_5002 - Security Initiative</v>
          </cell>
          <cell r="G2671" t="str">
            <v>Enterprise Security</v>
          </cell>
          <cell r="H2671" t="str">
            <v>Security Capital</v>
          </cell>
          <cell r="I2671" t="str">
            <v>Other Function</v>
          </cell>
          <cell r="J2671" t="str">
            <v>Customer Service Quality &amp; Reliability</v>
          </cell>
          <cell r="K2671" t="str">
            <v>SRV_CD</v>
          </cell>
          <cell r="L2671" t="str">
            <v>JUR_AA</v>
          </cell>
          <cell r="M2671" t="str">
            <v>General 5yr 389 / 393-395 / 397-398</v>
          </cell>
          <cell r="N2671" t="str">
            <v>True</v>
          </cell>
          <cell r="O2671" t="str">
            <v>Inactive</v>
          </cell>
          <cell r="P2671" t="str">
            <v>ORG_T08</v>
          </cell>
        </row>
        <row r="2672">
          <cell r="A2672" t="str">
            <v>BI_YN101</v>
          </cell>
          <cell r="B2672" t="str">
            <v>YN101</v>
          </cell>
          <cell r="C2672" t="str">
            <v>BI_YN101 - Gas Operator Qualification Project</v>
          </cell>
          <cell r="D2672" t="str">
            <v>ER_3103</v>
          </cell>
          <cell r="E2672" t="str">
            <v>3103</v>
          </cell>
          <cell r="F2672" t="str">
            <v>ER_3103 - Ops/Qual</v>
          </cell>
          <cell r="G2672" t="str">
            <v>Regular Capital - Pre Business Case</v>
          </cell>
          <cell r="H2672" t="str">
            <v>No Subfunction</v>
          </cell>
          <cell r="I2672" t="str">
            <v>No Function</v>
          </cell>
          <cell r="J2672" t="str">
            <v>No Driver</v>
          </cell>
          <cell r="K2672" t="str">
            <v>SRV_GD</v>
          </cell>
          <cell r="L2672" t="str">
            <v>JUR_AN</v>
          </cell>
          <cell r="M2672" t="str">
            <v>General 5yr 389 / 393-395 / 397-398</v>
          </cell>
          <cell r="N2672" t="str">
            <v>False</v>
          </cell>
          <cell r="O2672" t="str">
            <v>Inactive</v>
          </cell>
          <cell r="P2672" t="str">
            <v>ORG_G02</v>
          </cell>
        </row>
        <row r="2673">
          <cell r="A2673" t="str">
            <v>BI_YN102</v>
          </cell>
          <cell r="B2673" t="str">
            <v>YN102</v>
          </cell>
          <cell r="C2673" t="str">
            <v>BI_YN102 - Gas Telemetry WA</v>
          </cell>
          <cell r="D2673" t="str">
            <v>ER_3117</v>
          </cell>
          <cell r="E2673" t="str">
            <v>3117</v>
          </cell>
          <cell r="F2673" t="str">
            <v>ER_3117 - Gas Telemetry</v>
          </cell>
          <cell r="G2673" t="str">
            <v>Gas Telemetry Program</v>
          </cell>
          <cell r="H2673" t="str">
            <v>Gas Subfunction</v>
          </cell>
          <cell r="I2673" t="str">
            <v>Gas</v>
          </cell>
          <cell r="J2673" t="str">
            <v>Performance &amp; Capacity</v>
          </cell>
          <cell r="K2673" t="str">
            <v>SRV_GD</v>
          </cell>
          <cell r="L2673" t="str">
            <v>JUR_WA</v>
          </cell>
          <cell r="M2673" t="str">
            <v>Gas Distribution 374-387</v>
          </cell>
          <cell r="N2673" t="str">
            <v>False</v>
          </cell>
          <cell r="O2673" t="str">
            <v>Active</v>
          </cell>
          <cell r="P2673" t="str">
            <v>ORG_B51</v>
          </cell>
        </row>
        <row r="2674">
          <cell r="A2674" t="str">
            <v>BI_YN103</v>
          </cell>
          <cell r="B2674" t="str">
            <v>YN103</v>
          </cell>
          <cell r="C2674" t="str">
            <v>BI_YN103 - Gas Telemetry - ID</v>
          </cell>
          <cell r="D2674" t="str">
            <v>ER_3117</v>
          </cell>
          <cell r="E2674" t="str">
            <v>3117</v>
          </cell>
          <cell r="F2674" t="str">
            <v>ER_3117 - Gas Telemetry</v>
          </cell>
          <cell r="G2674" t="str">
            <v>Gas Telemetry Program</v>
          </cell>
          <cell r="H2674" t="str">
            <v>Gas Subfunction</v>
          </cell>
          <cell r="I2674" t="str">
            <v>Gas</v>
          </cell>
          <cell r="J2674" t="str">
            <v>Performance &amp; Capacity</v>
          </cell>
          <cell r="K2674" t="str">
            <v>SRV_GD</v>
          </cell>
          <cell r="L2674" t="str">
            <v>JUR_ID</v>
          </cell>
          <cell r="M2674" t="str">
            <v>Gas Distribution 374-387</v>
          </cell>
          <cell r="N2674" t="str">
            <v>False</v>
          </cell>
          <cell r="O2674" t="str">
            <v>Active</v>
          </cell>
          <cell r="P2674" t="str">
            <v>ORG_B51</v>
          </cell>
        </row>
        <row r="2675">
          <cell r="A2675" t="str">
            <v>BI_YN104</v>
          </cell>
          <cell r="B2675" t="str">
            <v>YN104</v>
          </cell>
          <cell r="C2675" t="str">
            <v>BI_YN104 - Gas Telemetry - OR</v>
          </cell>
          <cell r="D2675" t="str">
            <v>ER_3117</v>
          </cell>
          <cell r="E2675" t="str">
            <v>3117</v>
          </cell>
          <cell r="F2675" t="str">
            <v>ER_3117 - Gas Telemetry</v>
          </cell>
          <cell r="G2675" t="str">
            <v>Gas Telemetry Program</v>
          </cell>
          <cell r="H2675" t="str">
            <v>Gas Subfunction</v>
          </cell>
          <cell r="I2675" t="str">
            <v>Gas</v>
          </cell>
          <cell r="J2675" t="str">
            <v>Performance &amp; Capacity</v>
          </cell>
          <cell r="K2675" t="str">
            <v>SRV_GD</v>
          </cell>
          <cell r="L2675" t="str">
            <v>JUR_OR</v>
          </cell>
          <cell r="M2675" t="str">
            <v>Gas Distribution 374-387</v>
          </cell>
          <cell r="N2675" t="str">
            <v>False</v>
          </cell>
          <cell r="O2675" t="str">
            <v>Active</v>
          </cell>
          <cell r="P2675" t="str">
            <v>ORG_B51</v>
          </cell>
        </row>
        <row r="2676">
          <cell r="A2676" t="str">
            <v>BI_YN925</v>
          </cell>
          <cell r="B2676" t="str">
            <v>YN925</v>
          </cell>
          <cell r="C2676" t="str">
            <v>BI_YN925 - Natural Gas Telemetry</v>
          </cell>
          <cell r="D2676" t="str">
            <v>ER_3117</v>
          </cell>
          <cell r="E2676" t="str">
            <v>3117</v>
          </cell>
          <cell r="F2676" t="str">
            <v>ER_3117 - Gas Telemetry</v>
          </cell>
          <cell r="G2676" t="str">
            <v>Gas Telemetry Program</v>
          </cell>
          <cell r="H2676" t="str">
            <v>Gas Subfunction</v>
          </cell>
          <cell r="I2676" t="str">
            <v>Gas</v>
          </cell>
          <cell r="J2676" t="str">
            <v>Performance &amp; Capacity</v>
          </cell>
          <cell r="K2676" t="str">
            <v>SRV_GD</v>
          </cell>
          <cell r="L2676" t="str">
            <v>JUR_AA</v>
          </cell>
          <cell r="M2676" t="str">
            <v>Gas Distribution 374-387</v>
          </cell>
          <cell r="N2676" t="str">
            <v>False</v>
          </cell>
          <cell r="O2676" t="str">
            <v>Active</v>
          </cell>
          <cell r="P2676" t="str">
            <v>ORG_B51</v>
          </cell>
        </row>
        <row r="2677">
          <cell r="A2677" t="str">
            <v>BI_YN926</v>
          </cell>
          <cell r="B2677" t="str">
            <v>YN926</v>
          </cell>
          <cell r="C2677" t="str">
            <v>BI_YN926 - Gas Telemetry</v>
          </cell>
          <cell r="D2677" t="str">
            <v>ER_3117</v>
          </cell>
          <cell r="E2677" t="str">
            <v>3117</v>
          </cell>
          <cell r="F2677" t="str">
            <v>ER_3117 - Gas Telemetry</v>
          </cell>
          <cell r="G2677" t="str">
            <v>Gas Telemetry Program</v>
          </cell>
          <cell r="H2677" t="str">
            <v>Gas Subfunction</v>
          </cell>
          <cell r="I2677" t="str">
            <v>Gas</v>
          </cell>
          <cell r="J2677" t="str">
            <v>Performance &amp; Capacity</v>
          </cell>
          <cell r="K2677" t="str">
            <v>SRV_GD</v>
          </cell>
          <cell r="L2677" t="str">
            <v>JUR_AA</v>
          </cell>
          <cell r="M2677" t="str">
            <v>Gas Distribution 374-387</v>
          </cell>
          <cell r="N2677" t="str">
            <v>False</v>
          </cell>
          <cell r="O2677" t="str">
            <v>Inactive</v>
          </cell>
          <cell r="P2677" t="str">
            <v>ORG_D53</v>
          </cell>
        </row>
        <row r="2678">
          <cell r="A2678" t="str">
            <v>BI_YN927</v>
          </cell>
          <cell r="B2678" t="str">
            <v>YN927</v>
          </cell>
          <cell r="C2678" t="str">
            <v>BI_YN927 - Gas Telemetry - Colville</v>
          </cell>
          <cell r="D2678" t="str">
            <v>ER_3117</v>
          </cell>
          <cell r="E2678" t="str">
            <v>3117</v>
          </cell>
          <cell r="F2678" t="str">
            <v>ER_3117 - Gas Telemetry</v>
          </cell>
          <cell r="G2678" t="str">
            <v>Gas Telemetry Program</v>
          </cell>
          <cell r="H2678" t="str">
            <v>Gas Subfunction</v>
          </cell>
          <cell r="I2678" t="str">
            <v>Gas</v>
          </cell>
          <cell r="J2678" t="str">
            <v>Performance &amp; Capacity</v>
          </cell>
          <cell r="K2678" t="str">
            <v>SRV_GD</v>
          </cell>
          <cell r="L2678" t="str">
            <v>JUR_AA</v>
          </cell>
          <cell r="M2678" t="str">
            <v>Gas Distribution 374-387</v>
          </cell>
          <cell r="N2678" t="str">
            <v>False</v>
          </cell>
          <cell r="O2678" t="str">
            <v>Inactive</v>
          </cell>
          <cell r="P2678" t="str">
            <v>ORG_G50</v>
          </cell>
        </row>
        <row r="2679">
          <cell r="A2679" t="str">
            <v>BI_YQ301</v>
          </cell>
          <cell r="B2679" t="str">
            <v>YQ301</v>
          </cell>
          <cell r="C2679" t="str">
            <v>BI_YQ301 - Scada Upgrade</v>
          </cell>
          <cell r="D2679" t="str">
            <v>ER_2277</v>
          </cell>
          <cell r="E2679" t="str">
            <v>2277</v>
          </cell>
          <cell r="F2679" t="str">
            <v>ER_2277 - SCADA Upgrade</v>
          </cell>
          <cell r="G2679" t="str">
            <v>SCADA - SOO and BuCC</v>
          </cell>
          <cell r="H2679" t="str">
            <v>T&amp;D Engineering</v>
          </cell>
          <cell r="I2679" t="str">
            <v>T&amp;D</v>
          </cell>
          <cell r="J2679" t="str">
            <v>Asset Condition</v>
          </cell>
          <cell r="K2679" t="str">
            <v>SRV_ED</v>
          </cell>
          <cell r="L2679" t="str">
            <v>JUR_AN</v>
          </cell>
          <cell r="M2679" t="str">
            <v>General 12yr 389 / 393-395 / 397-398</v>
          </cell>
          <cell r="N2679" t="str">
            <v>True</v>
          </cell>
          <cell r="O2679" t="str">
            <v>Active</v>
          </cell>
          <cell r="P2679" t="str">
            <v>ORG_D09</v>
          </cell>
        </row>
        <row r="2680">
          <cell r="A2680" t="str">
            <v>BI_YQ440</v>
          </cell>
          <cell r="B2680" t="str">
            <v>YQ440</v>
          </cell>
          <cell r="C2680" t="str">
            <v>BI_YQ440 - Mica Peak Microwave Site Improvements</v>
          </cell>
          <cell r="D2680" t="str">
            <v>ER_5103</v>
          </cell>
          <cell r="E2680" t="str">
            <v>5103</v>
          </cell>
          <cell r="F2680" t="str">
            <v>ER_5103 - Microwave Site Improvement Mica Peak</v>
          </cell>
          <cell r="G2680" t="str">
            <v>Regular Capital - Pre Business Case</v>
          </cell>
          <cell r="H2680" t="str">
            <v>No Subfunction</v>
          </cell>
          <cell r="I2680" t="str">
            <v>No Function</v>
          </cell>
          <cell r="J2680" t="str">
            <v>No Driver</v>
          </cell>
          <cell r="K2680" t="str">
            <v>SRV_CD</v>
          </cell>
          <cell r="L2680" t="str">
            <v>JUR_AA</v>
          </cell>
          <cell r="M2680" t="str">
            <v>General 5yr 389 / 393-395 / 397-398</v>
          </cell>
          <cell r="N2680" t="str">
            <v>True</v>
          </cell>
          <cell r="O2680" t="str">
            <v>Inactive</v>
          </cell>
          <cell r="P2680" t="str">
            <v>ORG_B09</v>
          </cell>
        </row>
        <row r="2681">
          <cell r="A2681" t="str">
            <v>BI_YQ951</v>
          </cell>
          <cell r="B2681" t="str">
            <v>YQ951</v>
          </cell>
          <cell r="C2681" t="str">
            <v>BI_YQ951 - Scada II-Replace/Add Supervisory Equipment</v>
          </cell>
          <cell r="D2681" t="str">
            <v>ER_2293</v>
          </cell>
          <cell r="E2681" t="str">
            <v>2293</v>
          </cell>
          <cell r="F2681" t="str">
            <v>ER_2293 - SCADA - Install/Replace</v>
          </cell>
          <cell r="G2681" t="str">
            <v>Substation - New Distribution Station Capacity Program</v>
          </cell>
          <cell r="H2681" t="str">
            <v>T&amp;D Engineering</v>
          </cell>
          <cell r="I2681" t="str">
            <v>T&amp;D</v>
          </cell>
          <cell r="J2681" t="str">
            <v>Performance &amp; Capacity</v>
          </cell>
          <cell r="K2681" t="str">
            <v>SRV_ED</v>
          </cell>
          <cell r="L2681" t="str">
            <v>JUR_AN</v>
          </cell>
          <cell r="M2681" t="str">
            <v>Elec Distribution 360-373</v>
          </cell>
          <cell r="N2681" t="str">
            <v>True</v>
          </cell>
          <cell r="O2681" t="str">
            <v>Inactive</v>
          </cell>
          <cell r="P2681" t="str">
            <v>ORG_F08</v>
          </cell>
        </row>
        <row r="2682">
          <cell r="A2682" t="str">
            <v>BI_YS908</v>
          </cell>
          <cell r="B2682" t="str">
            <v>YS908</v>
          </cell>
          <cell r="C2682" t="str">
            <v>BI_YS908 - System Ops Scada Upgrades - EIM</v>
          </cell>
          <cell r="D2682" t="str">
            <v>ER_7141</v>
          </cell>
          <cell r="E2682" t="str">
            <v>7141</v>
          </cell>
          <cell r="F2682" t="str">
            <v>ER_7141 - Energy Imbalance Market</v>
          </cell>
          <cell r="G2682" t="str">
            <v>Energy Imbalance Market</v>
          </cell>
          <cell r="H2682" t="str">
            <v>Other Subfunction</v>
          </cell>
          <cell r="I2682" t="str">
            <v>Other Function</v>
          </cell>
          <cell r="J2682" t="str">
            <v>Performance &amp; Capacity</v>
          </cell>
          <cell r="K2682" t="str">
            <v>SRV_ED</v>
          </cell>
          <cell r="L2682" t="str">
            <v>JUR_AN</v>
          </cell>
          <cell r="M2682" t="str">
            <v>Elec Distribution 360-373</v>
          </cell>
          <cell r="N2682" t="str">
            <v>True</v>
          </cell>
          <cell r="O2682" t="str">
            <v>Active</v>
          </cell>
          <cell r="P2682" t="str">
            <v>ORG_E55</v>
          </cell>
        </row>
        <row r="2683">
          <cell r="A2683" t="str">
            <v>BI_YT200</v>
          </cell>
          <cell r="B2683" t="str">
            <v>YT200</v>
          </cell>
          <cell r="C2683" t="str">
            <v>BI_YT200 - Q51 Broadview Solar II - CTS Interconnect</v>
          </cell>
          <cell r="D2683" t="str">
            <v>ER_2077</v>
          </cell>
          <cell r="E2683" t="str">
            <v>2077</v>
          </cell>
          <cell r="F2683" t="str">
            <v>ER_2077 - Generation Interconnection</v>
          </cell>
          <cell r="G2683" t="str">
            <v>Generation Interconnection</v>
          </cell>
          <cell r="H2683" t="str">
            <v>T&amp;D Engineering</v>
          </cell>
          <cell r="I2683" t="str">
            <v>T&amp;D</v>
          </cell>
          <cell r="J2683" t="str">
            <v>Mandatory &amp; Compliance</v>
          </cell>
          <cell r="K2683" t="str">
            <v>SRV_ED</v>
          </cell>
          <cell r="L2683" t="str">
            <v>JUR_AN</v>
          </cell>
          <cell r="M2683" t="str">
            <v>Elec Transmission 350-359</v>
          </cell>
          <cell r="N2683" t="str">
            <v>True</v>
          </cell>
          <cell r="O2683" t="str">
            <v>Active</v>
          </cell>
          <cell r="P2683" t="str">
            <v>ORG_B56</v>
          </cell>
        </row>
        <row r="2684">
          <cell r="A2684" t="str">
            <v>BI_YT601</v>
          </cell>
          <cell r="B2684" t="str">
            <v>YT601</v>
          </cell>
          <cell r="C2684" t="str">
            <v>BI_YT601 - BEN/SHN Fiber Connectivity</v>
          </cell>
          <cell r="D2684" t="str">
            <v>ER_2103</v>
          </cell>
          <cell r="E2684" t="str">
            <v>2103</v>
          </cell>
          <cell r="F2684" t="str">
            <v>ER_2103 - WoH Telecom</v>
          </cell>
          <cell r="G2684" t="str">
            <v>Regular Capital - Pre Business Case</v>
          </cell>
          <cell r="H2684" t="str">
            <v>No Subfunction</v>
          </cell>
          <cell r="I2684" t="str">
            <v>No Function</v>
          </cell>
          <cell r="J2684" t="str">
            <v>No Driver</v>
          </cell>
          <cell r="K2684" t="str">
            <v>SRV_ED</v>
          </cell>
          <cell r="L2684" t="str">
            <v>JUR_AN</v>
          </cell>
          <cell r="M2684" t="str">
            <v>General 5yr 389 / 393-395 / 397-398</v>
          </cell>
          <cell r="N2684" t="str">
            <v>True</v>
          </cell>
          <cell r="O2684" t="str">
            <v>Inactive</v>
          </cell>
          <cell r="P2684" t="str">
            <v>ORG_B09</v>
          </cell>
        </row>
        <row r="2685">
          <cell r="A2685" t="str">
            <v>BI_YT602</v>
          </cell>
          <cell r="B2685" t="str">
            <v>YT602</v>
          </cell>
          <cell r="C2685" t="str">
            <v>BI_YT602 - Cabinet Gorge Collapsed Ring</v>
          </cell>
          <cell r="D2685" t="str">
            <v>ER_2103</v>
          </cell>
          <cell r="E2685" t="str">
            <v>2103</v>
          </cell>
          <cell r="F2685" t="str">
            <v>ER_2103 - WoH Telecom</v>
          </cell>
          <cell r="G2685" t="str">
            <v>Regular Capital - Pre Business Case</v>
          </cell>
          <cell r="H2685" t="str">
            <v>No Subfunction</v>
          </cell>
          <cell r="I2685" t="str">
            <v>No Function</v>
          </cell>
          <cell r="J2685" t="str">
            <v>No Driver</v>
          </cell>
          <cell r="K2685" t="str">
            <v>SRV_ED</v>
          </cell>
          <cell r="L2685" t="str">
            <v>JUR_AN</v>
          </cell>
          <cell r="M2685" t="str">
            <v>General 5yr 389 / 393-395 / 397-398</v>
          </cell>
          <cell r="N2685" t="str">
            <v>True</v>
          </cell>
          <cell r="O2685" t="str">
            <v>Inactive</v>
          </cell>
          <cell r="P2685" t="str">
            <v>ORG_B09</v>
          </cell>
        </row>
        <row r="2686">
          <cell r="A2686" t="str">
            <v>BI_YT603</v>
          </cell>
          <cell r="B2686" t="str">
            <v>YT603</v>
          </cell>
          <cell r="C2686" t="str">
            <v>BI_YT603 - NLW/HAT Fiber Connectivity</v>
          </cell>
          <cell r="D2686" t="str">
            <v>ER_2103</v>
          </cell>
          <cell r="E2686" t="str">
            <v>2103</v>
          </cell>
          <cell r="F2686" t="str">
            <v>ER_2103 - WoH Telecom</v>
          </cell>
          <cell r="G2686" t="str">
            <v>Regular Capital - Pre Business Case</v>
          </cell>
          <cell r="H2686" t="str">
            <v>No Subfunction</v>
          </cell>
          <cell r="I2686" t="str">
            <v>No Function</v>
          </cell>
          <cell r="J2686" t="str">
            <v>No Driver</v>
          </cell>
          <cell r="K2686" t="str">
            <v>SRV_ED</v>
          </cell>
          <cell r="L2686" t="str">
            <v>JUR_AN</v>
          </cell>
          <cell r="M2686" t="str">
            <v>General 5yr 389 / 393-395 / 397-398</v>
          </cell>
          <cell r="N2686" t="str">
            <v>True</v>
          </cell>
          <cell r="O2686" t="str">
            <v>Inactive</v>
          </cell>
          <cell r="P2686" t="str">
            <v>ORG_B09</v>
          </cell>
        </row>
        <row r="2687">
          <cell r="A2687" t="str">
            <v>BI_YT604</v>
          </cell>
          <cell r="B2687" t="str">
            <v>YT604</v>
          </cell>
          <cell r="C2687" t="str">
            <v>BI_YT604 - NOX/PCK Fiber Connectivity</v>
          </cell>
          <cell r="D2687" t="str">
            <v>ER_2103</v>
          </cell>
          <cell r="E2687" t="str">
            <v>2103</v>
          </cell>
          <cell r="F2687" t="str">
            <v>ER_2103 - WoH Telecom</v>
          </cell>
          <cell r="G2687" t="str">
            <v>Regular Capital - Pre Business Case</v>
          </cell>
          <cell r="H2687" t="str">
            <v>No Subfunction</v>
          </cell>
          <cell r="I2687" t="str">
            <v>No Function</v>
          </cell>
          <cell r="J2687" t="str">
            <v>No Driver</v>
          </cell>
          <cell r="K2687" t="str">
            <v>SRV_ED</v>
          </cell>
          <cell r="L2687" t="str">
            <v>JUR_AN</v>
          </cell>
          <cell r="M2687" t="str">
            <v>General 5yr 389 / 393-395 / 397-398</v>
          </cell>
          <cell r="N2687" t="str">
            <v>True</v>
          </cell>
          <cell r="O2687" t="str">
            <v>Inactive</v>
          </cell>
          <cell r="P2687" t="str">
            <v>ORG_B09</v>
          </cell>
        </row>
        <row r="2688">
          <cell r="A2688" t="str">
            <v>BI_YT701</v>
          </cell>
          <cell r="B2688" t="str">
            <v>YT701</v>
          </cell>
          <cell r="C2688" t="str">
            <v>BI_YT701 - BEN/SHN Fiber Connect 2007 Complete Proj</v>
          </cell>
          <cell r="D2688" t="str">
            <v>ER_2103</v>
          </cell>
          <cell r="E2688" t="str">
            <v>2103</v>
          </cell>
          <cell r="F2688" t="str">
            <v>ER_2103 - WoH Telecom</v>
          </cell>
          <cell r="G2688" t="str">
            <v>Regular Capital - Pre Business Case</v>
          </cell>
          <cell r="H2688" t="str">
            <v>No Subfunction</v>
          </cell>
          <cell r="I2688" t="str">
            <v>No Function</v>
          </cell>
          <cell r="J2688" t="str">
            <v>No Driver</v>
          </cell>
          <cell r="K2688" t="str">
            <v>SRV_ED</v>
          </cell>
          <cell r="L2688" t="str">
            <v>JUR_AN</v>
          </cell>
          <cell r="M2688" t="str">
            <v>General 5yr 389 / 393-395 / 397-398</v>
          </cell>
          <cell r="N2688" t="str">
            <v>True</v>
          </cell>
          <cell r="O2688" t="str">
            <v>Inactive</v>
          </cell>
          <cell r="P2688" t="str">
            <v>ORG_B09</v>
          </cell>
        </row>
        <row r="2689">
          <cell r="A2689" t="str">
            <v>BI_YU002</v>
          </cell>
          <cell r="B2689" t="str">
            <v>YU002</v>
          </cell>
          <cell r="C2689" t="str">
            <v>BI_YU002 - PCB Rebuild Wood Pole Program</v>
          </cell>
          <cell r="D2689" t="str">
            <v>ER_2060</v>
          </cell>
          <cell r="E2689" t="str">
            <v>2060</v>
          </cell>
          <cell r="F2689" t="str">
            <v>ER_2060 - Wood Pole Mgmt</v>
          </cell>
          <cell r="G2689" t="str">
            <v>Wood Pole Management</v>
          </cell>
          <cell r="H2689" t="str">
            <v>T&amp;D Operations</v>
          </cell>
          <cell r="I2689" t="str">
            <v>T&amp;D</v>
          </cell>
          <cell r="J2689" t="str">
            <v>Asset Condition</v>
          </cell>
          <cell r="K2689" t="str">
            <v>SRV_ED</v>
          </cell>
          <cell r="L2689" t="str">
            <v>JUR_AN</v>
          </cell>
          <cell r="M2689" t="str">
            <v>Elec Distribution 360-373</v>
          </cell>
          <cell r="N2689" t="str">
            <v>False</v>
          </cell>
          <cell r="O2689" t="str">
            <v>Inactive</v>
          </cell>
          <cell r="P2689" t="str">
            <v>ORG_M51</v>
          </cell>
        </row>
        <row r="2690">
          <cell r="A2690" t="str">
            <v>BI_YV001</v>
          </cell>
          <cell r="B2690" t="str">
            <v>YV001</v>
          </cell>
          <cell r="C2690" t="str">
            <v>BI_YV001 - Pole Test and Treat Replacement Blanket</v>
          </cell>
          <cell r="D2690" t="str">
            <v>ER_2060</v>
          </cell>
          <cell r="E2690" t="str">
            <v>2060</v>
          </cell>
          <cell r="F2690" t="str">
            <v>ER_2060 - Wood Pole Mgmt</v>
          </cell>
          <cell r="G2690" t="str">
            <v>Wood Pole Management</v>
          </cell>
          <cell r="H2690" t="str">
            <v>T&amp;D Operations</v>
          </cell>
          <cell r="I2690" t="str">
            <v>T&amp;D</v>
          </cell>
          <cell r="J2690" t="str">
            <v>Asset Condition</v>
          </cell>
          <cell r="K2690" t="str">
            <v>SRV_ED</v>
          </cell>
          <cell r="L2690" t="str">
            <v>JUR_AN</v>
          </cell>
          <cell r="M2690" t="str">
            <v>Elec Distribution 360-373</v>
          </cell>
          <cell r="N2690" t="str">
            <v>False</v>
          </cell>
          <cell r="O2690" t="str">
            <v>Active</v>
          </cell>
          <cell r="P2690" t="str">
            <v>ORG_M51</v>
          </cell>
        </row>
        <row r="2691">
          <cell r="A2691" t="str">
            <v>BI_YY101</v>
          </cell>
          <cell r="B2691" t="str">
            <v>YY101</v>
          </cell>
          <cell r="C2691" t="str">
            <v>BI_YY101 - Microwave Frequency Relocation Projects/PCS</v>
          </cell>
          <cell r="D2691" t="str">
            <v>ER_5102</v>
          </cell>
          <cell r="E2691" t="str">
            <v>5102</v>
          </cell>
          <cell r="F2691" t="str">
            <v>ER_5102 - Private Transport</v>
          </cell>
          <cell r="G2691" t="str">
            <v>Regular Capital - Pre Business Case</v>
          </cell>
          <cell r="H2691" t="str">
            <v>No Subfunction</v>
          </cell>
          <cell r="I2691" t="str">
            <v>No Function</v>
          </cell>
          <cell r="J2691" t="str">
            <v>No Driver</v>
          </cell>
          <cell r="K2691" t="str">
            <v>SRV_CD</v>
          </cell>
          <cell r="L2691" t="str">
            <v>JUR_AA</v>
          </cell>
          <cell r="M2691" t="str">
            <v>General 5yr 389 / 393-395 / 397-398</v>
          </cell>
          <cell r="N2691" t="str">
            <v>True</v>
          </cell>
          <cell r="O2691" t="str">
            <v>Inactive</v>
          </cell>
          <cell r="P2691" t="str">
            <v>ORG_B09</v>
          </cell>
        </row>
        <row r="2692">
          <cell r="A2692" t="str">
            <v>BI_YY151</v>
          </cell>
          <cell r="B2692" t="str">
            <v>YY151</v>
          </cell>
          <cell r="C2692" t="str">
            <v>BI_YY151 - Avista Hq Sonet/Fiber to Bell Sub</v>
          </cell>
          <cell r="D2692" t="str">
            <v>ER_5100</v>
          </cell>
          <cell r="E2692" t="str">
            <v>5100</v>
          </cell>
          <cell r="F2692" t="str">
            <v>ER_5100 - AVA-BPA Fiber Prj</v>
          </cell>
          <cell r="G2692" t="str">
            <v>Regular Capital - Pre Business Case</v>
          </cell>
          <cell r="H2692" t="str">
            <v>No Subfunction</v>
          </cell>
          <cell r="I2692" t="str">
            <v>No Function</v>
          </cell>
          <cell r="J2692" t="str">
            <v>No Driver</v>
          </cell>
          <cell r="K2692" t="str">
            <v>SRV_CD</v>
          </cell>
          <cell r="L2692" t="str">
            <v>JUR_AA</v>
          </cell>
          <cell r="M2692" t="str">
            <v>General 5yr 389 / 393-395 / 397-398</v>
          </cell>
          <cell r="N2692" t="str">
            <v>True</v>
          </cell>
          <cell r="O2692" t="str">
            <v>Inactive</v>
          </cell>
          <cell r="P2692" t="str">
            <v>ORG_B09</v>
          </cell>
        </row>
        <row r="2693">
          <cell r="A2693" t="str">
            <v>BI_YY152</v>
          </cell>
          <cell r="B2693" t="str">
            <v>YY152</v>
          </cell>
          <cell r="C2693" t="str">
            <v>BI_YY152 - Rathdrum 230 Sub Sonet/ Fiber</v>
          </cell>
          <cell r="D2693" t="str">
            <v>ER_5100</v>
          </cell>
          <cell r="E2693" t="str">
            <v>5100</v>
          </cell>
          <cell r="F2693" t="str">
            <v>ER_5100 - AVA-BPA Fiber Prj</v>
          </cell>
          <cell r="G2693" t="str">
            <v>Regular Capital - Pre Business Case</v>
          </cell>
          <cell r="H2693" t="str">
            <v>No Subfunction</v>
          </cell>
          <cell r="I2693" t="str">
            <v>No Function</v>
          </cell>
          <cell r="J2693" t="str">
            <v>No Driver</v>
          </cell>
          <cell r="K2693" t="str">
            <v>SRV_CD</v>
          </cell>
          <cell r="L2693" t="str">
            <v>JUR_AA</v>
          </cell>
          <cell r="M2693" t="str">
            <v>General 5yr 389 / 393-395 / 397-398</v>
          </cell>
          <cell r="N2693" t="str">
            <v>True</v>
          </cell>
          <cell r="O2693" t="str">
            <v>Inactive</v>
          </cell>
          <cell r="P2693" t="str">
            <v>ORG_B09</v>
          </cell>
        </row>
        <row r="2694">
          <cell r="A2694" t="str">
            <v>BI_YY153</v>
          </cell>
          <cell r="B2694" t="str">
            <v>YY153</v>
          </cell>
          <cell r="C2694" t="str">
            <v>BI_YY153 - Cabinet Gorge Switchyard Sonet/Fiber</v>
          </cell>
          <cell r="D2694" t="str">
            <v>ER_5100</v>
          </cell>
          <cell r="E2694" t="str">
            <v>5100</v>
          </cell>
          <cell r="F2694" t="str">
            <v>ER_5100 - AVA-BPA Fiber Prj</v>
          </cell>
          <cell r="G2694" t="str">
            <v>Regular Capital - Pre Business Case</v>
          </cell>
          <cell r="H2694" t="str">
            <v>No Subfunction</v>
          </cell>
          <cell r="I2694" t="str">
            <v>No Function</v>
          </cell>
          <cell r="J2694" t="str">
            <v>No Driver</v>
          </cell>
          <cell r="K2694" t="str">
            <v>SRV_CD</v>
          </cell>
          <cell r="L2694" t="str">
            <v>JUR_AA</v>
          </cell>
          <cell r="M2694" t="str">
            <v>General 5yr 389 / 393-395 / 397-398</v>
          </cell>
          <cell r="N2694" t="str">
            <v>True</v>
          </cell>
          <cell r="O2694" t="str">
            <v>Inactive</v>
          </cell>
          <cell r="P2694" t="str">
            <v>ORG_B09</v>
          </cell>
        </row>
        <row r="2695">
          <cell r="A2695" t="str">
            <v>BI_YY154</v>
          </cell>
          <cell r="B2695" t="str">
            <v>YY154</v>
          </cell>
          <cell r="C2695" t="str">
            <v>BI_YY154 - Noxon Rapids Switchyard Sonet/Fiber</v>
          </cell>
          <cell r="D2695" t="str">
            <v>ER_5100</v>
          </cell>
          <cell r="E2695" t="str">
            <v>5100</v>
          </cell>
          <cell r="F2695" t="str">
            <v>ER_5100 - AVA-BPA Fiber Prj</v>
          </cell>
          <cell r="G2695" t="str">
            <v>Regular Capital - Pre Business Case</v>
          </cell>
          <cell r="H2695" t="str">
            <v>No Subfunction</v>
          </cell>
          <cell r="I2695" t="str">
            <v>No Function</v>
          </cell>
          <cell r="J2695" t="str">
            <v>No Driver</v>
          </cell>
          <cell r="K2695" t="str">
            <v>SRV_CD</v>
          </cell>
          <cell r="L2695" t="str">
            <v>JUR_AA</v>
          </cell>
          <cell r="M2695" t="str">
            <v>General 5yr 389 / 393-395 / 397-398</v>
          </cell>
          <cell r="N2695" t="str">
            <v>True</v>
          </cell>
          <cell r="O2695" t="str">
            <v>Inactive</v>
          </cell>
          <cell r="P2695" t="str">
            <v>ORG_B09</v>
          </cell>
        </row>
        <row r="2696">
          <cell r="A2696" t="str">
            <v>BI_YY155</v>
          </cell>
          <cell r="B2696" t="str">
            <v>YY155</v>
          </cell>
          <cell r="C2696" t="str">
            <v>BI_YY155 - AVA-BPA Sonet/ Fiber General Costs</v>
          </cell>
          <cell r="D2696" t="str">
            <v>ER_5100</v>
          </cell>
          <cell r="E2696" t="str">
            <v>5100</v>
          </cell>
          <cell r="F2696" t="str">
            <v>ER_5100 - AVA-BPA Fiber Prj</v>
          </cell>
          <cell r="G2696" t="str">
            <v>Regular Capital - Pre Business Case</v>
          </cell>
          <cell r="H2696" t="str">
            <v>No Subfunction</v>
          </cell>
          <cell r="I2696" t="str">
            <v>No Function</v>
          </cell>
          <cell r="J2696" t="str">
            <v>No Driver</v>
          </cell>
          <cell r="K2696" t="str">
            <v>SRV_CD</v>
          </cell>
          <cell r="L2696" t="str">
            <v>JUR_AA</v>
          </cell>
          <cell r="M2696" t="str">
            <v>General 5yr 389 / 393-395 / 397-398</v>
          </cell>
          <cell r="N2696" t="str">
            <v>True</v>
          </cell>
          <cell r="O2696" t="str">
            <v>Inactive</v>
          </cell>
          <cell r="P2696" t="str">
            <v>ORG_B09</v>
          </cell>
        </row>
        <row r="2697">
          <cell r="A2697" t="str">
            <v>BI_YY201</v>
          </cell>
          <cell r="B2697" t="str">
            <v>YY201</v>
          </cell>
          <cell r="C2697" t="str">
            <v>BI_YY201 - Investment Recovery</v>
          </cell>
          <cell r="D2697" t="str">
            <v>ER_7202</v>
          </cell>
          <cell r="E2697" t="str">
            <v>7202</v>
          </cell>
          <cell r="F2697" t="str">
            <v>ER_7202 - Investment Recovery</v>
          </cell>
          <cell r="G2697" t="str">
            <v>Regular Capital - Pre Business Case</v>
          </cell>
          <cell r="H2697" t="str">
            <v>No Subfunction</v>
          </cell>
          <cell r="I2697" t="str">
            <v>No Function</v>
          </cell>
          <cell r="J2697" t="str">
            <v>No Driver</v>
          </cell>
          <cell r="K2697" t="str">
            <v>SRV_ED</v>
          </cell>
          <cell r="L2697" t="str">
            <v>JUR_AN</v>
          </cell>
          <cell r="M2697" t="str">
            <v>Elec Distribution 360-373</v>
          </cell>
          <cell r="N2697" t="str">
            <v>True</v>
          </cell>
          <cell r="O2697" t="str">
            <v>Inactive</v>
          </cell>
          <cell r="P2697" t="str">
            <v>ORG_J51</v>
          </cell>
        </row>
        <row r="2698">
          <cell r="A2698" t="str">
            <v>BI_YY300</v>
          </cell>
          <cell r="B2698" t="str">
            <v>YY300</v>
          </cell>
          <cell r="C2698" t="str">
            <v>BI_YY300 - Bea / Rat Fiber - Ogpw</v>
          </cell>
          <cell r="D2698" t="str">
            <v>ER_5100</v>
          </cell>
          <cell r="E2698" t="str">
            <v>5100</v>
          </cell>
          <cell r="F2698" t="str">
            <v>ER_5100 - AVA-BPA Fiber Prj</v>
          </cell>
          <cell r="G2698" t="str">
            <v>Regular Capital - Pre Business Case</v>
          </cell>
          <cell r="H2698" t="str">
            <v>No Subfunction</v>
          </cell>
          <cell r="I2698" t="str">
            <v>No Function</v>
          </cell>
          <cell r="J2698" t="str">
            <v>No Driver</v>
          </cell>
          <cell r="K2698" t="str">
            <v>SRV_CD</v>
          </cell>
          <cell r="L2698" t="str">
            <v>JUR_AA</v>
          </cell>
          <cell r="M2698" t="str">
            <v>General 5yr 389 / 393-395 / 397-398</v>
          </cell>
          <cell r="N2698" t="str">
            <v>True</v>
          </cell>
          <cell r="O2698" t="str">
            <v>Inactive</v>
          </cell>
          <cell r="P2698" t="str">
            <v>ORG_B09</v>
          </cell>
        </row>
        <row r="2699">
          <cell r="A2699" t="str">
            <v>BI_YY301</v>
          </cell>
          <cell r="B2699" t="str">
            <v>YY301</v>
          </cell>
          <cell r="C2699" t="str">
            <v>BI_YY301 - Communication Facility Battery Replacement</v>
          </cell>
          <cell r="D2699" t="str">
            <v>ER_5102</v>
          </cell>
          <cell r="E2699" t="str">
            <v>5102</v>
          </cell>
          <cell r="F2699" t="str">
            <v>ER_5102 - Private Transport</v>
          </cell>
          <cell r="G2699" t="str">
            <v>Regular Capital - Pre Business Case</v>
          </cell>
          <cell r="H2699" t="str">
            <v>No Subfunction</v>
          </cell>
          <cell r="I2699" t="str">
            <v>No Function</v>
          </cell>
          <cell r="J2699" t="str">
            <v>No Driver</v>
          </cell>
          <cell r="K2699" t="str">
            <v>SRV_CD</v>
          </cell>
          <cell r="L2699" t="str">
            <v>JUR_AA</v>
          </cell>
          <cell r="M2699" t="str">
            <v>General 5yr 389 / 393-395 / 397-398</v>
          </cell>
          <cell r="N2699" t="str">
            <v>True</v>
          </cell>
          <cell r="O2699" t="str">
            <v>Inactive</v>
          </cell>
          <cell r="P2699" t="str">
            <v>ORG_B09</v>
          </cell>
        </row>
        <row r="2700">
          <cell r="A2700" t="str">
            <v>BI_YY302</v>
          </cell>
          <cell r="B2700" t="str">
            <v>YY302</v>
          </cell>
          <cell r="C2700" t="str">
            <v>BI_YY302 - Shawnee Comm Site HVAC Replacement</v>
          </cell>
          <cell r="D2700" t="str">
            <v>ER_5102</v>
          </cell>
          <cell r="E2700" t="str">
            <v>5102</v>
          </cell>
          <cell r="F2700" t="str">
            <v>ER_5102 - Private Transport</v>
          </cell>
          <cell r="G2700" t="str">
            <v>Regular Capital - Pre Business Case</v>
          </cell>
          <cell r="H2700" t="str">
            <v>No Subfunction</v>
          </cell>
          <cell r="I2700" t="str">
            <v>No Function</v>
          </cell>
          <cell r="J2700" t="str">
            <v>No Driver</v>
          </cell>
          <cell r="K2700" t="str">
            <v>SRV_CD</v>
          </cell>
          <cell r="L2700" t="str">
            <v>JUR_AA</v>
          </cell>
          <cell r="M2700" t="str">
            <v>General 5yr 389 / 393-395 / 397-398</v>
          </cell>
          <cell r="N2700" t="str">
            <v>True</v>
          </cell>
          <cell r="O2700" t="str">
            <v>Inactive</v>
          </cell>
          <cell r="P2700" t="str">
            <v>ORG_B09</v>
          </cell>
        </row>
        <row r="2701">
          <cell r="A2701" t="str">
            <v>BI_YY303</v>
          </cell>
          <cell r="B2701" t="str">
            <v>YY303</v>
          </cell>
          <cell r="C2701" t="str">
            <v>BI_YY303 - Telco Interface Protection</v>
          </cell>
          <cell r="D2701" t="str">
            <v>ER_5101</v>
          </cell>
          <cell r="E2701" t="str">
            <v>5101</v>
          </cell>
          <cell r="F2701" t="str">
            <v>ER_5101 - Telephony Systems</v>
          </cell>
          <cell r="G2701" t="str">
            <v>Regular Capital - Pre Business Case</v>
          </cell>
          <cell r="H2701" t="str">
            <v>No Subfunction</v>
          </cell>
          <cell r="I2701" t="str">
            <v>No Function</v>
          </cell>
          <cell r="J2701" t="str">
            <v>No Driver</v>
          </cell>
          <cell r="K2701" t="str">
            <v>SRV_CD</v>
          </cell>
          <cell r="L2701" t="str">
            <v>JUR_AA</v>
          </cell>
          <cell r="M2701" t="str">
            <v>General 5yr 389 / 393-395 / 397-398</v>
          </cell>
          <cell r="N2701" t="str">
            <v>True</v>
          </cell>
          <cell r="O2701" t="str">
            <v>Inactive</v>
          </cell>
          <cell r="P2701" t="str">
            <v>ORG_B09</v>
          </cell>
        </row>
        <row r="2702">
          <cell r="A2702" t="str">
            <v>BI_YY304</v>
          </cell>
          <cell r="B2702" t="str">
            <v>YY304</v>
          </cell>
          <cell r="C2702" t="str">
            <v>BI_YY304 - West of Hatwai Telecommunications</v>
          </cell>
          <cell r="D2702" t="str">
            <v>ER_2103</v>
          </cell>
          <cell r="E2702" t="str">
            <v>2103</v>
          </cell>
          <cell r="F2702" t="str">
            <v>ER_2103 - WoH Telecom</v>
          </cell>
          <cell r="G2702" t="str">
            <v>Regular Capital - Pre Business Case</v>
          </cell>
          <cell r="H2702" t="str">
            <v>No Subfunction</v>
          </cell>
          <cell r="I2702" t="str">
            <v>No Function</v>
          </cell>
          <cell r="J2702" t="str">
            <v>No Driver</v>
          </cell>
          <cell r="K2702" t="str">
            <v>SRV_ED</v>
          </cell>
          <cell r="L2702" t="str">
            <v>JUR_AN</v>
          </cell>
          <cell r="M2702" t="str">
            <v>General 5yr 389 / 393-395 / 397-398</v>
          </cell>
          <cell r="N2702" t="str">
            <v>True</v>
          </cell>
          <cell r="O2702" t="str">
            <v>Inactive</v>
          </cell>
          <cell r="P2702" t="str">
            <v>ORG_B09</v>
          </cell>
        </row>
        <row r="2703">
          <cell r="A2703" t="str">
            <v>BI_YY315</v>
          </cell>
          <cell r="B2703" t="str">
            <v>YY315</v>
          </cell>
          <cell r="C2703" t="str">
            <v>BI_YY315 - Microwave Digital Conversion</v>
          </cell>
          <cell r="D2703" t="str">
            <v>ER_5102</v>
          </cell>
          <cell r="E2703" t="str">
            <v>5102</v>
          </cell>
          <cell r="F2703" t="str">
            <v>ER_5102 - Private Transport</v>
          </cell>
          <cell r="G2703" t="str">
            <v>Regular Capital - Pre Business Case</v>
          </cell>
          <cell r="H2703" t="str">
            <v>No Subfunction</v>
          </cell>
          <cell r="I2703" t="str">
            <v>No Function</v>
          </cell>
          <cell r="J2703" t="str">
            <v>No Driver</v>
          </cell>
          <cell r="K2703" t="str">
            <v>SRV_CD</v>
          </cell>
          <cell r="L2703" t="str">
            <v>JUR_AA</v>
          </cell>
          <cell r="M2703" t="str">
            <v>General 5yr 389 / 393-395 / 397-398</v>
          </cell>
          <cell r="N2703" t="str">
            <v>True</v>
          </cell>
          <cell r="O2703" t="str">
            <v>Inactive</v>
          </cell>
          <cell r="P2703" t="str">
            <v>ORG_B09</v>
          </cell>
        </row>
        <row r="2704">
          <cell r="A2704" t="str">
            <v>BI_YY401</v>
          </cell>
          <cell r="B2704" t="str">
            <v>YY401</v>
          </cell>
          <cell r="C2704" t="str">
            <v>BI_YY401 - W Side Sub Telco Protection</v>
          </cell>
          <cell r="D2704" t="str">
            <v>ER_5101</v>
          </cell>
          <cell r="E2704" t="str">
            <v>5101</v>
          </cell>
          <cell r="F2704" t="str">
            <v>ER_5101 - Telephony Systems</v>
          </cell>
          <cell r="G2704" t="str">
            <v>Regular Capital - Pre Business Case</v>
          </cell>
          <cell r="H2704" t="str">
            <v>No Subfunction</v>
          </cell>
          <cell r="I2704" t="str">
            <v>No Function</v>
          </cell>
          <cell r="J2704" t="str">
            <v>No Driver</v>
          </cell>
          <cell r="K2704" t="str">
            <v>SRV_CD</v>
          </cell>
          <cell r="L2704" t="str">
            <v>JUR_AA</v>
          </cell>
          <cell r="M2704" t="str">
            <v>General 5yr 389 / 393-395 / 397-398</v>
          </cell>
          <cell r="N2704" t="str">
            <v>True</v>
          </cell>
          <cell r="O2704" t="str">
            <v>Inactive</v>
          </cell>
          <cell r="P2704" t="str">
            <v>ORG_B09</v>
          </cell>
        </row>
        <row r="2705">
          <cell r="A2705" t="str">
            <v>BI_YY402</v>
          </cell>
          <cell r="B2705" t="str">
            <v>YY402</v>
          </cell>
          <cell r="C2705" t="str">
            <v>BI_YY402 - Stardax Expansion</v>
          </cell>
          <cell r="D2705" t="str">
            <v>ER_5102</v>
          </cell>
          <cell r="E2705" t="str">
            <v>5102</v>
          </cell>
          <cell r="F2705" t="str">
            <v>ER_5102 - Private Transport</v>
          </cell>
          <cell r="G2705" t="str">
            <v>Regular Capital - Pre Business Case</v>
          </cell>
          <cell r="H2705" t="str">
            <v>No Subfunction</v>
          </cell>
          <cell r="I2705" t="str">
            <v>No Function</v>
          </cell>
          <cell r="J2705" t="str">
            <v>No Driver</v>
          </cell>
          <cell r="K2705" t="str">
            <v>SRV_CD</v>
          </cell>
          <cell r="L2705" t="str">
            <v>JUR_AA</v>
          </cell>
          <cell r="M2705" t="str">
            <v>General 5yr 389 / 393-395 / 397-398</v>
          </cell>
          <cell r="N2705" t="str">
            <v>True</v>
          </cell>
          <cell r="O2705" t="str">
            <v>Inactive</v>
          </cell>
          <cell r="P2705" t="str">
            <v>ORG_B09</v>
          </cell>
        </row>
        <row r="2706">
          <cell r="A2706" t="str">
            <v>BI_YY403</v>
          </cell>
          <cell r="B2706" t="str">
            <v>YY403</v>
          </cell>
          <cell r="C2706" t="str">
            <v>BI_YY403 - Mobile Transformer Communication System</v>
          </cell>
          <cell r="D2706" t="str">
            <v>ER_5104</v>
          </cell>
          <cell r="E2706" t="str">
            <v>5104</v>
          </cell>
          <cell r="F2706" t="str">
            <v>ER_5104 - Two-Way Radio System</v>
          </cell>
          <cell r="G2706" t="str">
            <v>Regular Capital - Pre Business Case</v>
          </cell>
          <cell r="H2706" t="str">
            <v>No Subfunction</v>
          </cell>
          <cell r="I2706" t="str">
            <v>No Function</v>
          </cell>
          <cell r="J2706" t="str">
            <v>No Driver</v>
          </cell>
          <cell r="K2706" t="str">
            <v>SRV_CD</v>
          </cell>
          <cell r="L2706" t="str">
            <v>JUR_AA</v>
          </cell>
          <cell r="M2706" t="str">
            <v>General 5yr 389 / 393-395 / 397-398</v>
          </cell>
          <cell r="N2706" t="str">
            <v>True</v>
          </cell>
          <cell r="O2706" t="str">
            <v>Inactive</v>
          </cell>
          <cell r="P2706" t="str">
            <v>ORG_B09</v>
          </cell>
        </row>
        <row r="2707">
          <cell r="A2707" t="str">
            <v>BI_YY500</v>
          </cell>
          <cell r="B2707" t="str">
            <v>YY500</v>
          </cell>
          <cell r="C2707" t="str">
            <v>BI_YY500 - Beacon to Bell Substation teleprotection / RAS</v>
          </cell>
          <cell r="D2707" t="str">
            <v>ER_2103</v>
          </cell>
          <cell r="E2707" t="str">
            <v>2103</v>
          </cell>
          <cell r="F2707" t="str">
            <v>ER_2103 - WoH Telecom</v>
          </cell>
          <cell r="G2707" t="str">
            <v>Regular Capital - Pre Business Case</v>
          </cell>
          <cell r="H2707" t="str">
            <v>No Subfunction</v>
          </cell>
          <cell r="I2707" t="str">
            <v>No Function</v>
          </cell>
          <cell r="J2707" t="str">
            <v>No Driver</v>
          </cell>
          <cell r="K2707" t="str">
            <v>SRV_ED</v>
          </cell>
          <cell r="L2707" t="str">
            <v>JUR_AN</v>
          </cell>
          <cell r="M2707" t="str">
            <v>General 5yr 389 / 393-395 / 397-398</v>
          </cell>
          <cell r="N2707" t="str">
            <v>True</v>
          </cell>
          <cell r="O2707" t="str">
            <v>Inactive</v>
          </cell>
          <cell r="P2707" t="str">
            <v>ORG_B09</v>
          </cell>
        </row>
        <row r="2708">
          <cell r="A2708" t="str">
            <v>BI_YY501</v>
          </cell>
          <cell r="B2708" t="str">
            <v>YY501</v>
          </cell>
          <cell r="C2708" t="str">
            <v>BI_YY501 - WoH Benewah / Boulder Sub Projects</v>
          </cell>
          <cell r="D2708" t="str">
            <v>ER_2103</v>
          </cell>
          <cell r="E2708" t="str">
            <v>2103</v>
          </cell>
          <cell r="F2708" t="str">
            <v>ER_2103 - WoH Telecom</v>
          </cell>
          <cell r="G2708" t="str">
            <v>Regular Capital - Pre Business Case</v>
          </cell>
          <cell r="H2708" t="str">
            <v>No Subfunction</v>
          </cell>
          <cell r="I2708" t="str">
            <v>No Function</v>
          </cell>
          <cell r="J2708" t="str">
            <v>No Driver</v>
          </cell>
          <cell r="K2708" t="str">
            <v>SRV_ED</v>
          </cell>
          <cell r="L2708" t="str">
            <v>JUR_AN</v>
          </cell>
          <cell r="M2708" t="str">
            <v>General 5yr 389 / 393-395 / 397-398</v>
          </cell>
          <cell r="N2708" t="str">
            <v>True</v>
          </cell>
          <cell r="O2708" t="str">
            <v>Inactive</v>
          </cell>
          <cell r="P2708" t="str">
            <v>ORG_B09</v>
          </cell>
        </row>
        <row r="2709">
          <cell r="A2709" t="str">
            <v>BI_YY502</v>
          </cell>
          <cell r="B2709" t="str">
            <v>YY502</v>
          </cell>
          <cell r="C2709" t="str">
            <v>BI_YY502 - WoH N Teleprotect Schema-Kell Off/Mica Pk/Benew</v>
          </cell>
          <cell r="D2709" t="str">
            <v>ER_2103</v>
          </cell>
          <cell r="E2709" t="str">
            <v>2103</v>
          </cell>
          <cell r="F2709" t="str">
            <v>ER_2103 - WoH Telecom</v>
          </cell>
          <cell r="G2709" t="str">
            <v>Regular Capital - Pre Business Case</v>
          </cell>
          <cell r="H2709" t="str">
            <v>No Subfunction</v>
          </cell>
          <cell r="I2709" t="str">
            <v>No Function</v>
          </cell>
          <cell r="J2709" t="str">
            <v>No Driver</v>
          </cell>
          <cell r="K2709" t="str">
            <v>SRV_ED</v>
          </cell>
          <cell r="L2709" t="str">
            <v>JUR_AN</v>
          </cell>
          <cell r="M2709" t="str">
            <v>General 5yr 389 / 393-395 / 397-398</v>
          </cell>
          <cell r="N2709" t="str">
            <v>True</v>
          </cell>
          <cell r="O2709" t="str">
            <v>Inactive</v>
          </cell>
          <cell r="P2709" t="str">
            <v>ORG_B09</v>
          </cell>
        </row>
        <row r="2710">
          <cell r="A2710" t="str">
            <v>BI_YY503</v>
          </cell>
          <cell r="B2710" t="str">
            <v>YY503</v>
          </cell>
          <cell r="C2710" t="str">
            <v>BI_YY503 - WoH S Teleprotec Proj-Dry Crk/N Lew/Hatwai/Lolo</v>
          </cell>
          <cell r="D2710" t="str">
            <v>ER_2103</v>
          </cell>
          <cell r="E2710" t="str">
            <v>2103</v>
          </cell>
          <cell r="F2710" t="str">
            <v>ER_2103 - WoH Telecom</v>
          </cell>
          <cell r="G2710" t="str">
            <v>Regular Capital - Pre Business Case</v>
          </cell>
          <cell r="H2710" t="str">
            <v>No Subfunction</v>
          </cell>
          <cell r="I2710" t="str">
            <v>No Function</v>
          </cell>
          <cell r="J2710" t="str">
            <v>No Driver</v>
          </cell>
          <cell r="K2710" t="str">
            <v>SRV_ED</v>
          </cell>
          <cell r="L2710" t="str">
            <v>JUR_AN</v>
          </cell>
          <cell r="M2710" t="str">
            <v>General 5yr 389 / 393-395 / 397-398</v>
          </cell>
          <cell r="N2710" t="str">
            <v>True</v>
          </cell>
          <cell r="O2710" t="str">
            <v>Inactive</v>
          </cell>
          <cell r="P2710" t="str">
            <v>ORG_B09</v>
          </cell>
        </row>
        <row r="2711">
          <cell r="A2711" t="str">
            <v>BI_YY606</v>
          </cell>
          <cell r="B2711" t="str">
            <v>YY606</v>
          </cell>
          <cell r="C2711" t="str">
            <v>BI_YY606 - MSE-Tetragenics MC3000 Upgrade</v>
          </cell>
          <cell r="D2711" t="str">
            <v>ER_5102</v>
          </cell>
          <cell r="E2711" t="str">
            <v>5102</v>
          </cell>
          <cell r="F2711" t="str">
            <v>ER_5102 - Private Transport</v>
          </cell>
          <cell r="G2711" t="str">
            <v>Regular Capital - Pre Business Case</v>
          </cell>
          <cell r="H2711" t="str">
            <v>No Subfunction</v>
          </cell>
          <cell r="I2711" t="str">
            <v>No Function</v>
          </cell>
          <cell r="J2711" t="str">
            <v>No Driver</v>
          </cell>
          <cell r="K2711" t="str">
            <v>SRV_CD</v>
          </cell>
          <cell r="L2711" t="str">
            <v>JUR_AA</v>
          </cell>
          <cell r="M2711" t="str">
            <v>General 5yr 389 / 393-395 / 397-398</v>
          </cell>
          <cell r="N2711" t="str">
            <v>False</v>
          </cell>
          <cell r="O2711" t="str">
            <v>Inactive</v>
          </cell>
          <cell r="P2711" t="str">
            <v>ORG_B09</v>
          </cell>
        </row>
        <row r="2712">
          <cell r="A2712" t="str">
            <v>BI_YY607</v>
          </cell>
          <cell r="B2712" t="str">
            <v>YY607</v>
          </cell>
          <cell r="C2712" t="str">
            <v>BI_YY607 - Nox-Cab Trunked Radio System Upgrade</v>
          </cell>
          <cell r="D2712" t="str">
            <v>ER_5104</v>
          </cell>
          <cell r="E2712" t="str">
            <v>5104</v>
          </cell>
          <cell r="F2712" t="str">
            <v>ER_5104 - Two-Way Radio System</v>
          </cell>
          <cell r="G2712" t="str">
            <v>Regular Capital - Pre Business Case</v>
          </cell>
          <cell r="H2712" t="str">
            <v>No Subfunction</v>
          </cell>
          <cell r="I2712" t="str">
            <v>No Function</v>
          </cell>
          <cell r="J2712" t="str">
            <v>No Driver</v>
          </cell>
          <cell r="K2712" t="str">
            <v>SRV_CD</v>
          </cell>
          <cell r="L2712" t="str">
            <v>JUR_AA</v>
          </cell>
          <cell r="M2712" t="str">
            <v>General 5yr 389 / 393-395 / 397-398</v>
          </cell>
          <cell r="N2712" t="str">
            <v>True</v>
          </cell>
          <cell r="O2712" t="str">
            <v>Inactive</v>
          </cell>
          <cell r="P2712" t="str">
            <v>ORG_B09</v>
          </cell>
        </row>
        <row r="2713">
          <cell r="A2713" t="str">
            <v>BI_YY704</v>
          </cell>
          <cell r="B2713" t="str">
            <v>YY704</v>
          </cell>
          <cell r="C2713" t="str">
            <v>BI_YY704 - SONET OC3 Laser Upgrade</v>
          </cell>
          <cell r="D2713" t="str">
            <v>ER_5102</v>
          </cell>
          <cell r="E2713" t="str">
            <v>5102</v>
          </cell>
          <cell r="F2713" t="str">
            <v>ER_5102 - Private Transport</v>
          </cell>
          <cell r="G2713" t="str">
            <v>Regular Capital - Pre Business Case</v>
          </cell>
          <cell r="H2713" t="str">
            <v>No Subfunction</v>
          </cell>
          <cell r="I2713" t="str">
            <v>No Function</v>
          </cell>
          <cell r="J2713" t="str">
            <v>No Driver</v>
          </cell>
          <cell r="K2713" t="str">
            <v>SRV_CD</v>
          </cell>
          <cell r="L2713" t="str">
            <v>JUR_AA</v>
          </cell>
          <cell r="M2713" t="str">
            <v>General 5yr 389 / 393-395 / 397-398</v>
          </cell>
          <cell r="N2713" t="str">
            <v>True</v>
          </cell>
          <cell r="O2713" t="str">
            <v>Inactive</v>
          </cell>
          <cell r="P2713" t="str">
            <v>ORG_B09</v>
          </cell>
        </row>
        <row r="2714">
          <cell r="A2714" t="str">
            <v>BI_YY722</v>
          </cell>
          <cell r="B2714" t="str">
            <v>YY722</v>
          </cell>
          <cell r="C2714" t="str">
            <v>BI_YY722 - BUCC</v>
          </cell>
          <cell r="D2714" t="str">
            <v>ER_5107</v>
          </cell>
          <cell r="E2714" t="str">
            <v>5107</v>
          </cell>
          <cell r="F2714" t="str">
            <v>ER_5107 - Backup Control Center</v>
          </cell>
          <cell r="G2714" t="str">
            <v>Regular Capital - Pre Business Case</v>
          </cell>
          <cell r="H2714" t="str">
            <v>No Subfunction</v>
          </cell>
          <cell r="I2714" t="str">
            <v>No Function</v>
          </cell>
          <cell r="J2714" t="str">
            <v>No Driver</v>
          </cell>
          <cell r="K2714" t="str">
            <v>SRV_ED</v>
          </cell>
          <cell r="L2714" t="str">
            <v>JUR_AN</v>
          </cell>
          <cell r="M2714" t="str">
            <v>General 5yr 389 / 393-395 / 397-398</v>
          </cell>
          <cell r="N2714" t="str">
            <v>True</v>
          </cell>
          <cell r="O2714" t="str">
            <v>Inactive</v>
          </cell>
          <cell r="P2714" t="str">
            <v>ORG_P09</v>
          </cell>
        </row>
        <row r="2715">
          <cell r="A2715" t="str">
            <v>BI_YY741</v>
          </cell>
          <cell r="B2715" t="str">
            <v>YY741</v>
          </cell>
          <cell r="C2715" t="str">
            <v>BI_YY741 - BackUp Control Center (bucc) Development</v>
          </cell>
          <cell r="D2715" t="str">
            <v>ER_5102</v>
          </cell>
          <cell r="E2715" t="str">
            <v>5102</v>
          </cell>
          <cell r="F2715" t="str">
            <v>ER_5102 - Private Transport</v>
          </cell>
          <cell r="G2715" t="str">
            <v>Regular Capital - Pre Business Case</v>
          </cell>
          <cell r="H2715" t="str">
            <v>No Subfunction</v>
          </cell>
          <cell r="I2715" t="str">
            <v>No Function</v>
          </cell>
          <cell r="J2715" t="str">
            <v>No Driver</v>
          </cell>
          <cell r="K2715" t="str">
            <v>SRV_CD</v>
          </cell>
          <cell r="L2715" t="str">
            <v>JUR_AA</v>
          </cell>
          <cell r="M2715" t="str">
            <v>General 5yr 389 / 393-395 / 397-398</v>
          </cell>
          <cell r="N2715" t="str">
            <v>True</v>
          </cell>
          <cell r="O2715" t="str">
            <v>Inactive</v>
          </cell>
          <cell r="P2715" t="str">
            <v>ORG_B09</v>
          </cell>
        </row>
        <row r="2716">
          <cell r="A2716" t="str">
            <v>BI_YY747</v>
          </cell>
          <cell r="B2716" t="str">
            <v>YY747</v>
          </cell>
          <cell r="C2716" t="str">
            <v>BI_YY747 - Comm Site Battery Replacements</v>
          </cell>
          <cell r="D2716" t="str">
            <v>ER_5103</v>
          </cell>
          <cell r="E2716" t="str">
            <v>5103</v>
          </cell>
          <cell r="F2716" t="str">
            <v>ER_5103 - Microwave Site Improvement Mica Peak</v>
          </cell>
          <cell r="G2716" t="str">
            <v>Regular Capital - Pre Business Case</v>
          </cell>
          <cell r="H2716" t="str">
            <v>No Subfunction</v>
          </cell>
          <cell r="I2716" t="str">
            <v>No Function</v>
          </cell>
          <cell r="J2716" t="str">
            <v>No Driver</v>
          </cell>
          <cell r="K2716" t="str">
            <v>SRV_CD</v>
          </cell>
          <cell r="L2716" t="str">
            <v>JUR_AA</v>
          </cell>
          <cell r="M2716" t="str">
            <v>General 5yr 389 / 393-395 / 397-398</v>
          </cell>
          <cell r="N2716" t="str">
            <v>True</v>
          </cell>
          <cell r="O2716" t="str">
            <v>Inactive</v>
          </cell>
          <cell r="P2716" t="str">
            <v>ORG_B09</v>
          </cell>
        </row>
        <row r="2717">
          <cell r="A2717" t="str">
            <v>BI_YY795</v>
          </cell>
          <cell r="B2717" t="str">
            <v>YY795</v>
          </cell>
          <cell r="C2717" t="str">
            <v>BI_YY795 - 2Way Radio System</v>
          </cell>
          <cell r="D2717" t="str">
            <v>ER_5104</v>
          </cell>
          <cell r="E2717" t="str">
            <v>5104</v>
          </cell>
          <cell r="F2717" t="str">
            <v>ER_5104 - Two-Way Radio System</v>
          </cell>
          <cell r="G2717" t="str">
            <v>Regular Capital - Pre Business Case</v>
          </cell>
          <cell r="H2717" t="str">
            <v>No Subfunction</v>
          </cell>
          <cell r="I2717" t="str">
            <v>No Function</v>
          </cell>
          <cell r="J2717" t="str">
            <v>No Driver</v>
          </cell>
          <cell r="K2717" t="str">
            <v>SRV_CD</v>
          </cell>
          <cell r="L2717" t="str">
            <v>JUR_AA</v>
          </cell>
          <cell r="M2717" t="str">
            <v>General 5yr 389 / 393-395 / 397-398</v>
          </cell>
          <cell r="N2717" t="str">
            <v>False</v>
          </cell>
          <cell r="O2717" t="str">
            <v>Inactive</v>
          </cell>
          <cell r="P2717" t="str">
            <v>ORG_B09</v>
          </cell>
        </row>
        <row r="2718">
          <cell r="A2718" t="str">
            <v>BI_YY801</v>
          </cell>
          <cell r="B2718" t="str">
            <v>YY801</v>
          </cell>
          <cell r="C2718" t="str">
            <v>BI_YY801 - Fire Suppression Systems for Communications Sites</v>
          </cell>
          <cell r="D2718" t="str">
            <v>ER_5102</v>
          </cell>
          <cell r="E2718" t="str">
            <v>5102</v>
          </cell>
          <cell r="F2718" t="str">
            <v>ER_5102 - Private Transport</v>
          </cell>
          <cell r="G2718" t="str">
            <v>Regular Capital - Pre Business Case</v>
          </cell>
          <cell r="H2718" t="str">
            <v>No Subfunction</v>
          </cell>
          <cell r="I2718" t="str">
            <v>No Function</v>
          </cell>
          <cell r="J2718" t="str">
            <v>No Driver</v>
          </cell>
          <cell r="K2718" t="str">
            <v>SRV_CD</v>
          </cell>
          <cell r="L2718" t="str">
            <v>JUR_AA</v>
          </cell>
          <cell r="M2718" t="str">
            <v>General 5yr 389 / 393-395 / 397-398</v>
          </cell>
          <cell r="N2718" t="str">
            <v>True</v>
          </cell>
          <cell r="O2718" t="str">
            <v>Inactive</v>
          </cell>
          <cell r="P2718" t="str">
            <v>ORG_B09</v>
          </cell>
        </row>
        <row r="2719">
          <cell r="A2719" t="str">
            <v>BI_YY802</v>
          </cell>
          <cell r="B2719" t="str">
            <v>YY802</v>
          </cell>
          <cell r="C2719" t="str">
            <v>BI_YY802 - SONET VistaNet Visibility &amp; Alarm Monitoring System</v>
          </cell>
          <cell r="D2719" t="str">
            <v>ER_5102</v>
          </cell>
          <cell r="E2719" t="str">
            <v>5102</v>
          </cell>
          <cell r="F2719" t="str">
            <v>ER_5102 - Private Transport</v>
          </cell>
          <cell r="G2719" t="str">
            <v>Regular Capital - Pre Business Case</v>
          </cell>
          <cell r="H2719" t="str">
            <v>No Subfunction</v>
          </cell>
          <cell r="I2719" t="str">
            <v>No Function</v>
          </cell>
          <cell r="J2719" t="str">
            <v>No Driver</v>
          </cell>
          <cell r="K2719" t="str">
            <v>SRV_CD</v>
          </cell>
          <cell r="L2719" t="str">
            <v>JUR_AA</v>
          </cell>
          <cell r="M2719" t="str">
            <v>General 5yr 389 / 393-395 / 397-398</v>
          </cell>
          <cell r="N2719" t="str">
            <v>False</v>
          </cell>
          <cell r="O2719" t="str">
            <v>Inactive</v>
          </cell>
          <cell r="P2719" t="str">
            <v>ORG_B09</v>
          </cell>
        </row>
        <row r="2720">
          <cell r="A2720" t="str">
            <v>BI_YY803</v>
          </cell>
          <cell r="B2720" t="str">
            <v>YY803</v>
          </cell>
          <cell r="C2720" t="str">
            <v>BI_YY803 - Substation Fiber Optic Connectivity</v>
          </cell>
          <cell r="D2720" t="str">
            <v>ER_5102</v>
          </cell>
          <cell r="E2720" t="str">
            <v>5102</v>
          </cell>
          <cell r="F2720" t="str">
            <v>ER_5102 - Private Transport</v>
          </cell>
          <cell r="G2720" t="str">
            <v>Regular Capital - Pre Business Case</v>
          </cell>
          <cell r="H2720" t="str">
            <v>No Subfunction</v>
          </cell>
          <cell r="I2720" t="str">
            <v>No Function</v>
          </cell>
          <cell r="J2720" t="str">
            <v>No Driver</v>
          </cell>
          <cell r="K2720" t="str">
            <v>SRV_CD</v>
          </cell>
          <cell r="L2720" t="str">
            <v>JUR_AA</v>
          </cell>
          <cell r="M2720" t="str">
            <v>General 5yr 389 / 393-395 / 397-398</v>
          </cell>
          <cell r="N2720" t="str">
            <v>True</v>
          </cell>
          <cell r="O2720" t="str">
            <v>Inactive</v>
          </cell>
          <cell r="P2720" t="str">
            <v>ORG_B09</v>
          </cell>
        </row>
        <row r="2721">
          <cell r="A2721" t="str">
            <v>BI_YY804</v>
          </cell>
          <cell r="B2721" t="str">
            <v>YY804</v>
          </cell>
          <cell r="C2721" t="str">
            <v>BI_YY804 - Technology Base Projects</v>
          </cell>
          <cell r="D2721" t="str">
            <v>ER_5102</v>
          </cell>
          <cell r="E2721" t="str">
            <v>5102</v>
          </cell>
          <cell r="F2721" t="str">
            <v>ER_5102 - Private Transport</v>
          </cell>
          <cell r="G2721" t="str">
            <v>Regular Capital - Pre Business Case</v>
          </cell>
          <cell r="H2721" t="str">
            <v>No Subfunction</v>
          </cell>
          <cell r="I2721" t="str">
            <v>No Function</v>
          </cell>
          <cell r="J2721" t="str">
            <v>No Driver</v>
          </cell>
          <cell r="K2721" t="str">
            <v>SRV_CD</v>
          </cell>
          <cell r="L2721" t="str">
            <v>JUR_AA</v>
          </cell>
          <cell r="M2721" t="str">
            <v>General 5yr 389 / 393-395 / 397-398</v>
          </cell>
          <cell r="N2721" t="str">
            <v>False</v>
          </cell>
          <cell r="O2721" t="str">
            <v>Inactive</v>
          </cell>
          <cell r="P2721" t="str">
            <v>ORG_B09</v>
          </cell>
        </row>
        <row r="2722">
          <cell r="A2722" t="str">
            <v>BI_YY805</v>
          </cell>
          <cell r="B2722" t="str">
            <v>YY805</v>
          </cell>
          <cell r="C2722" t="str">
            <v>BI_YY805 - Mt Spokane DC Distribution</v>
          </cell>
          <cell r="D2722" t="str">
            <v>ER_5102</v>
          </cell>
          <cell r="E2722" t="str">
            <v>5102</v>
          </cell>
          <cell r="F2722" t="str">
            <v>ER_5102 - Private Transport</v>
          </cell>
          <cell r="G2722" t="str">
            <v>Regular Capital - Pre Business Case</v>
          </cell>
          <cell r="H2722" t="str">
            <v>No Subfunction</v>
          </cell>
          <cell r="I2722" t="str">
            <v>No Function</v>
          </cell>
          <cell r="J2722" t="str">
            <v>No Driver</v>
          </cell>
          <cell r="K2722" t="str">
            <v>SRV_CD</v>
          </cell>
          <cell r="L2722" t="str">
            <v>JUR_AA</v>
          </cell>
          <cell r="M2722" t="str">
            <v>General 5yr 389 / 393-395 / 397-398</v>
          </cell>
          <cell r="N2722" t="str">
            <v>True</v>
          </cell>
          <cell r="O2722" t="str">
            <v>Inactive</v>
          </cell>
          <cell r="P2722" t="str">
            <v>ORG_B09</v>
          </cell>
        </row>
        <row r="2723">
          <cell r="A2723" t="str">
            <v>BI_YY806</v>
          </cell>
          <cell r="B2723" t="str">
            <v>YY806</v>
          </cell>
          <cell r="C2723" t="str">
            <v>BI_YY806 - Ventilation systems for microwave radio sites</v>
          </cell>
          <cell r="D2723" t="str">
            <v>ER_5102</v>
          </cell>
          <cell r="E2723" t="str">
            <v>5102</v>
          </cell>
          <cell r="F2723" t="str">
            <v>ER_5102 - Private Transport</v>
          </cell>
          <cell r="G2723" t="str">
            <v>Regular Capital - Pre Business Case</v>
          </cell>
          <cell r="H2723" t="str">
            <v>No Subfunction</v>
          </cell>
          <cell r="I2723" t="str">
            <v>No Function</v>
          </cell>
          <cell r="J2723" t="str">
            <v>No Driver</v>
          </cell>
          <cell r="K2723" t="str">
            <v>SRV_CD</v>
          </cell>
          <cell r="L2723" t="str">
            <v>JUR_AA</v>
          </cell>
          <cell r="M2723" t="str">
            <v>General 5yr 389 / 393-395 / 397-398</v>
          </cell>
          <cell r="N2723" t="str">
            <v>True</v>
          </cell>
          <cell r="O2723" t="str">
            <v>Inactive</v>
          </cell>
          <cell r="P2723" t="str">
            <v>ORG_B09</v>
          </cell>
        </row>
        <row r="2724">
          <cell r="A2724" t="str">
            <v>BI_YY807</v>
          </cell>
          <cell r="B2724" t="str">
            <v>YY807</v>
          </cell>
          <cell r="C2724" t="str">
            <v>BI_YY807 - SONET Test Lab Equipment</v>
          </cell>
          <cell r="D2724" t="str">
            <v>ER_5102</v>
          </cell>
          <cell r="E2724" t="str">
            <v>5102</v>
          </cell>
          <cell r="F2724" t="str">
            <v>ER_5102 - Private Transport</v>
          </cell>
          <cell r="G2724" t="str">
            <v>Regular Capital - Pre Business Case</v>
          </cell>
          <cell r="H2724" t="str">
            <v>No Subfunction</v>
          </cell>
          <cell r="I2724" t="str">
            <v>No Function</v>
          </cell>
          <cell r="J2724" t="str">
            <v>No Driver</v>
          </cell>
          <cell r="K2724" t="str">
            <v>SRV_CD</v>
          </cell>
          <cell r="L2724" t="str">
            <v>JUR_AA</v>
          </cell>
          <cell r="M2724" t="str">
            <v>General 5yr 389 / 393-395 / 397-398</v>
          </cell>
          <cell r="N2724" t="str">
            <v>False</v>
          </cell>
          <cell r="O2724" t="str">
            <v>Inactive</v>
          </cell>
          <cell r="P2724" t="str">
            <v>ORG_B09</v>
          </cell>
        </row>
        <row r="2725">
          <cell r="A2725" t="str">
            <v>BI_YY808</v>
          </cell>
          <cell r="B2725" t="str">
            <v>YY808</v>
          </cell>
          <cell r="C2725" t="str">
            <v>BI_YY808 - Technology Base Projects</v>
          </cell>
          <cell r="D2725" t="str">
            <v>ER_5103</v>
          </cell>
          <cell r="E2725" t="str">
            <v>5103</v>
          </cell>
          <cell r="F2725" t="str">
            <v>ER_5103 - Microwave Site Improvement Mica Peak</v>
          </cell>
          <cell r="G2725" t="str">
            <v>Regular Capital - Pre Business Case</v>
          </cell>
          <cell r="H2725" t="str">
            <v>No Subfunction</v>
          </cell>
          <cell r="I2725" t="str">
            <v>No Function</v>
          </cell>
          <cell r="J2725" t="str">
            <v>No Driver</v>
          </cell>
          <cell r="K2725" t="str">
            <v>SRV_CD</v>
          </cell>
          <cell r="L2725" t="str">
            <v>JUR_AA</v>
          </cell>
          <cell r="M2725" t="str">
            <v>General 5yr 389 / 393-395 / 397-398</v>
          </cell>
          <cell r="N2725" t="str">
            <v>False</v>
          </cell>
          <cell r="O2725" t="str">
            <v>Inactive</v>
          </cell>
          <cell r="P2725" t="str">
            <v>ORG_B09</v>
          </cell>
        </row>
        <row r="2726">
          <cell r="A2726" t="str">
            <v>BI_YY809</v>
          </cell>
          <cell r="B2726" t="str">
            <v>YY809</v>
          </cell>
          <cell r="C2726" t="str">
            <v>BI_YY809 - Technology Base Projects</v>
          </cell>
          <cell r="D2726" t="str">
            <v>ER_5104</v>
          </cell>
          <cell r="E2726" t="str">
            <v>5104</v>
          </cell>
          <cell r="F2726" t="str">
            <v>ER_5104 - Two-Way Radio System</v>
          </cell>
          <cell r="G2726" t="str">
            <v>Regular Capital - Pre Business Case</v>
          </cell>
          <cell r="H2726" t="str">
            <v>No Subfunction</v>
          </cell>
          <cell r="I2726" t="str">
            <v>No Function</v>
          </cell>
          <cell r="J2726" t="str">
            <v>No Driver</v>
          </cell>
          <cell r="K2726" t="str">
            <v>SRV_CD</v>
          </cell>
          <cell r="L2726" t="str">
            <v>JUR_AA</v>
          </cell>
          <cell r="M2726" t="str">
            <v>General 5yr 389 / 393-395 / 397-398</v>
          </cell>
          <cell r="N2726" t="str">
            <v>False</v>
          </cell>
          <cell r="O2726" t="str">
            <v>Inactive</v>
          </cell>
          <cell r="P2726" t="str">
            <v>ORG_B09</v>
          </cell>
        </row>
        <row r="2727">
          <cell r="A2727" t="str">
            <v>BI_YY810</v>
          </cell>
          <cell r="B2727" t="str">
            <v>YY810</v>
          </cell>
          <cell r="C2727" t="str">
            <v>BI_YY810 - 115kV Protection Communications</v>
          </cell>
          <cell r="D2727" t="str">
            <v>ER_5110</v>
          </cell>
          <cell r="E2727" t="str">
            <v>5110</v>
          </cell>
          <cell r="F2727" t="str">
            <v>ER_5110 - 115kV Protection Communications</v>
          </cell>
          <cell r="G2727" t="str">
            <v>Regular Capital - Pre Business Case</v>
          </cell>
          <cell r="H2727" t="str">
            <v>No Subfunction</v>
          </cell>
          <cell r="I2727" t="str">
            <v>No Function</v>
          </cell>
          <cell r="J2727" t="str">
            <v>No Driver</v>
          </cell>
          <cell r="K2727" t="str">
            <v>SRV_ED</v>
          </cell>
          <cell r="L2727" t="str">
            <v>JUR_AN</v>
          </cell>
          <cell r="M2727" t="str">
            <v>General 5yr 389 / 393-395 / 397-398</v>
          </cell>
          <cell r="N2727" t="str">
            <v>True</v>
          </cell>
          <cell r="O2727" t="str">
            <v>Inactive</v>
          </cell>
          <cell r="P2727" t="str">
            <v>ORG_P09</v>
          </cell>
        </row>
        <row r="2728">
          <cell r="A2728" t="str">
            <v>BI_YY811</v>
          </cell>
          <cell r="B2728" t="str">
            <v>YY811</v>
          </cell>
          <cell r="C2728" t="str">
            <v>BI_YY811 - Beacon Storage Yard Security</v>
          </cell>
          <cell r="D2728" t="str">
            <v>ER_5002</v>
          </cell>
          <cell r="E2728" t="str">
            <v>5002</v>
          </cell>
          <cell r="F2728" t="str">
            <v>ER_5002 - Security Initiative</v>
          </cell>
          <cell r="G2728" t="str">
            <v>Enterprise Security</v>
          </cell>
          <cell r="H2728" t="str">
            <v>Security Capital</v>
          </cell>
          <cell r="I2728" t="str">
            <v>Other Function</v>
          </cell>
          <cell r="J2728" t="str">
            <v>Customer Service Quality &amp; Reliability</v>
          </cell>
          <cell r="K2728" t="str">
            <v>SRV_CD</v>
          </cell>
          <cell r="L2728" t="str">
            <v>JUR_AA</v>
          </cell>
          <cell r="M2728" t="str">
            <v>General 5yr 389 / 393-395 / 397-398</v>
          </cell>
          <cell r="N2728" t="str">
            <v>True</v>
          </cell>
          <cell r="O2728" t="str">
            <v>Inactive</v>
          </cell>
          <cell r="P2728" t="str">
            <v>ORG_T08</v>
          </cell>
        </row>
        <row r="2729">
          <cell r="A2729" t="str">
            <v>BI_YY826</v>
          </cell>
          <cell r="B2729" t="str">
            <v>YY826</v>
          </cell>
          <cell r="C2729" t="str">
            <v>BI_YY826 - 2008 Next Generation Radio System Development</v>
          </cell>
          <cell r="D2729" t="str">
            <v>ER_5106</v>
          </cell>
          <cell r="E2729" t="str">
            <v>5106</v>
          </cell>
          <cell r="F2729" t="str">
            <v>ER_5106 - Next Generation Radio System</v>
          </cell>
          <cell r="G2729" t="str">
            <v>Next Generation Radio</v>
          </cell>
          <cell r="H2729" t="str">
            <v>ET Subfunction</v>
          </cell>
          <cell r="I2729" t="str">
            <v>ET</v>
          </cell>
          <cell r="J2729" t="str">
            <v>Mandatory &amp; Compliance</v>
          </cell>
          <cell r="K2729" t="str">
            <v>SRV_CD</v>
          </cell>
          <cell r="L2729" t="str">
            <v>JUR_AA</v>
          </cell>
          <cell r="M2729" t="str">
            <v>General 5yr 389 / 393-395 / 397-398</v>
          </cell>
          <cell r="N2729" t="str">
            <v>True</v>
          </cell>
          <cell r="O2729" t="str">
            <v>Inactive</v>
          </cell>
          <cell r="P2729" t="str">
            <v>ORG_P99</v>
          </cell>
        </row>
        <row r="2730">
          <cell r="A2730" t="str">
            <v>BI_YY839</v>
          </cell>
          <cell r="B2730" t="str">
            <v>YY839</v>
          </cell>
          <cell r="C2730" t="str">
            <v>BI_YY839 - Microwave Site Alarm Replacement</v>
          </cell>
          <cell r="D2730" t="str">
            <v>ER_5105</v>
          </cell>
          <cell r="E2730" t="str">
            <v>5105</v>
          </cell>
          <cell r="F2730" t="str">
            <v>ER_5105 - Microwave Sites Alarm Replacement</v>
          </cell>
          <cell r="G2730" t="str">
            <v>Regular Capital - Pre Business Case</v>
          </cell>
          <cell r="H2730" t="str">
            <v>No Subfunction</v>
          </cell>
          <cell r="I2730" t="str">
            <v>No Function</v>
          </cell>
          <cell r="J2730" t="str">
            <v>No Driver</v>
          </cell>
          <cell r="K2730" t="str">
            <v>SRV_CD</v>
          </cell>
          <cell r="L2730" t="str">
            <v>JUR_AA</v>
          </cell>
          <cell r="M2730" t="str">
            <v>General 5yr 389 / 393-395 / 397-398</v>
          </cell>
          <cell r="N2730" t="str">
            <v>True</v>
          </cell>
          <cell r="O2730" t="str">
            <v>Inactive</v>
          </cell>
          <cell r="P2730" t="str">
            <v>ORG_B09</v>
          </cell>
        </row>
        <row r="2731">
          <cell r="A2731" t="str">
            <v>BI_YY840</v>
          </cell>
          <cell r="B2731" t="str">
            <v>YY840</v>
          </cell>
          <cell r="C2731" t="str">
            <v>BI_YY840 - Mobile Dispatch II</v>
          </cell>
          <cell r="D2731" t="str">
            <v>ER_5108</v>
          </cell>
          <cell r="E2731" t="str">
            <v>5108</v>
          </cell>
          <cell r="F2731" t="str">
            <v>ER_5108 - Mobile Dispatch II</v>
          </cell>
          <cell r="G2731" t="str">
            <v>Regular Capital - Pre Business Case</v>
          </cell>
          <cell r="H2731" t="str">
            <v>No Subfunction</v>
          </cell>
          <cell r="I2731" t="str">
            <v>No Function</v>
          </cell>
          <cell r="J2731" t="str">
            <v>No Driver</v>
          </cell>
          <cell r="K2731" t="str">
            <v>SRV_ED</v>
          </cell>
          <cell r="L2731" t="str">
            <v>JUR_AN</v>
          </cell>
          <cell r="M2731" t="str">
            <v>General 5yr 389 / 393-395 / 397-398</v>
          </cell>
          <cell r="N2731" t="str">
            <v>True</v>
          </cell>
          <cell r="O2731" t="str">
            <v>Inactive</v>
          </cell>
          <cell r="P2731" t="str">
            <v>ORG_P09</v>
          </cell>
        </row>
        <row r="2732">
          <cell r="A2732" t="str">
            <v>BI_YYH07</v>
          </cell>
          <cell r="B2732" t="str">
            <v>YYH07</v>
          </cell>
          <cell r="C2732" t="str">
            <v>BI_YYH07 - Radio Relay Secure Storage</v>
          </cell>
          <cell r="D2732" t="str">
            <v>ER_5002</v>
          </cell>
          <cell r="E2732" t="str">
            <v>5002</v>
          </cell>
          <cell r="F2732" t="str">
            <v>ER_5002 - Security Initiative</v>
          </cell>
          <cell r="G2732" t="str">
            <v>Enterprise Security</v>
          </cell>
          <cell r="H2732" t="str">
            <v>Security Capital</v>
          </cell>
          <cell r="I2732" t="str">
            <v>Other Function</v>
          </cell>
          <cell r="J2732" t="str">
            <v>Customer Service Quality &amp; Reliability</v>
          </cell>
          <cell r="K2732" t="str">
            <v>SRV_CD</v>
          </cell>
          <cell r="L2732" t="str">
            <v>JUR_AA</v>
          </cell>
          <cell r="M2732" t="str">
            <v>General 5yr 389 / 393-395 / 397-398</v>
          </cell>
          <cell r="N2732" t="str">
            <v>False</v>
          </cell>
          <cell r="O2732" t="str">
            <v>Inactive</v>
          </cell>
          <cell r="P2732" t="str">
            <v>ORG_H07</v>
          </cell>
        </row>
        <row r="2733">
          <cell r="A2733" t="str">
            <v>BI_ZB031</v>
          </cell>
          <cell r="B2733" t="str">
            <v>ZB031</v>
          </cell>
          <cell r="C2733" t="str">
            <v>BI_ZB031 - LED Streetlight Change Out Blanket - Othello</v>
          </cell>
          <cell r="D2733" t="str">
            <v>ER_2584</v>
          </cell>
          <cell r="E2733" t="str">
            <v>2584</v>
          </cell>
          <cell r="F2733" t="str">
            <v>ER_2584 - LED Change-Out Program</v>
          </cell>
          <cell r="G2733" t="str">
            <v>LED Change-Out Program</v>
          </cell>
          <cell r="H2733" t="str">
            <v>T&amp;D Operations</v>
          </cell>
          <cell r="I2733" t="str">
            <v>T&amp;D</v>
          </cell>
          <cell r="J2733" t="str">
            <v>Asset Condition</v>
          </cell>
          <cell r="K2733" t="str">
            <v>SRV_ED</v>
          </cell>
          <cell r="L2733" t="str">
            <v>JUR_WA</v>
          </cell>
          <cell r="M2733" t="str">
            <v>Elec Distribution 360-373</v>
          </cell>
          <cell r="N2733" t="str">
            <v>False</v>
          </cell>
          <cell r="O2733" t="str">
            <v>Active</v>
          </cell>
          <cell r="P2733" t="str">
            <v>ORG_T51</v>
          </cell>
        </row>
        <row r="2734">
          <cell r="A2734" t="str">
            <v>BI_ZBC05</v>
          </cell>
          <cell r="B2734" t="str">
            <v>ZBC05</v>
          </cell>
          <cell r="C2734" t="str">
            <v>BI_ZBC05 - Electric Transmission Plant-Storm Spokane</v>
          </cell>
          <cell r="D2734" t="str">
            <v>ER_2051</v>
          </cell>
          <cell r="E2734" t="str">
            <v>2051</v>
          </cell>
          <cell r="F2734" t="str">
            <v>ER_2051 - Electric Transmission Plant-Storm</v>
          </cell>
          <cell r="G2734" t="str">
            <v>Electric Storm</v>
          </cell>
          <cell r="H2734" t="str">
            <v>T&amp;D Operations</v>
          </cell>
          <cell r="I2734" t="str">
            <v>T&amp;D</v>
          </cell>
          <cell r="J2734" t="str">
            <v>Failed Plant &amp; Operations</v>
          </cell>
          <cell r="K2734" t="str">
            <v>SRV_ED</v>
          </cell>
          <cell r="L2734" t="str">
            <v>JUR_WA</v>
          </cell>
          <cell r="M2734" t="str">
            <v>Elec Transmission 350-359</v>
          </cell>
          <cell r="N2734" t="str">
            <v>False</v>
          </cell>
          <cell r="O2734" t="str">
            <v>Active</v>
          </cell>
          <cell r="P2734" t="str">
            <v>ORG_B50</v>
          </cell>
        </row>
        <row r="2735">
          <cell r="A2735" t="str">
            <v>BI_ZBC08</v>
          </cell>
          <cell r="B2735" t="str">
            <v>ZBC08</v>
          </cell>
          <cell r="C2735" t="str">
            <v>BI_ZBC08 - Trans &amp; Dist Relocation-Beacon Bell #4</v>
          </cell>
          <cell r="D2735" t="str">
            <v>ER_2070</v>
          </cell>
          <cell r="E2735" t="str">
            <v>2070</v>
          </cell>
          <cell r="F2735" t="str">
            <v>ER_2070 - Trans/Dist/Sub Reimbursable Projects</v>
          </cell>
          <cell r="G2735" t="str">
            <v>T&amp;D Reimbursable</v>
          </cell>
          <cell r="H2735" t="str">
            <v>T&amp;D Engineering</v>
          </cell>
          <cell r="I2735" t="str">
            <v>T&amp;D</v>
          </cell>
          <cell r="J2735" t="str">
            <v>Customer Requested</v>
          </cell>
          <cell r="K2735" t="str">
            <v>SRV_ED</v>
          </cell>
          <cell r="L2735" t="str">
            <v>JUR_AN</v>
          </cell>
          <cell r="M2735" t="str">
            <v>Elec Transmission 350-359</v>
          </cell>
          <cell r="N2735" t="str">
            <v>False</v>
          </cell>
          <cell r="O2735" t="str">
            <v>Inactive</v>
          </cell>
          <cell r="P2735" t="str">
            <v>ORG_L08</v>
          </cell>
        </row>
        <row r="2736">
          <cell r="A2736" t="str">
            <v>BI_ZBC10</v>
          </cell>
          <cell r="B2736" t="str">
            <v>ZBC10</v>
          </cell>
          <cell r="C2736" t="str">
            <v>BI_ZBC10 - Elect Revenue Blanket - Spokane</v>
          </cell>
          <cell r="D2736" t="str">
            <v>ER_1000</v>
          </cell>
          <cell r="E2736" t="str">
            <v>1000</v>
          </cell>
          <cell r="F2736" t="str">
            <v>ER_1000 - Electric Revenue Blanket</v>
          </cell>
          <cell r="G2736" t="str">
            <v>New Revenue - Growth</v>
          </cell>
          <cell r="H2736" t="str">
            <v>Growth Subfunction</v>
          </cell>
          <cell r="I2736" t="str">
            <v>Growth</v>
          </cell>
          <cell r="J2736" t="str">
            <v>Customer Requested</v>
          </cell>
          <cell r="K2736" t="str">
            <v>SRV_ED</v>
          </cell>
          <cell r="L2736" t="str">
            <v>JUR_WA</v>
          </cell>
          <cell r="M2736" t="str">
            <v>Elec Distribution 360-373</v>
          </cell>
          <cell r="N2736" t="str">
            <v>False</v>
          </cell>
          <cell r="O2736" t="str">
            <v>Active</v>
          </cell>
          <cell r="P2736" t="str">
            <v>ORG_B50</v>
          </cell>
        </row>
        <row r="2737">
          <cell r="A2737" t="str">
            <v>BI_ZBC30</v>
          </cell>
          <cell r="B2737" t="str">
            <v>ZBC30</v>
          </cell>
          <cell r="C2737" t="str">
            <v>BI_ZBC30 - St Light Minor Blanket - Spokane</v>
          </cell>
          <cell r="D2737" t="str">
            <v>ER_1004</v>
          </cell>
          <cell r="E2737" t="str">
            <v>1004</v>
          </cell>
          <cell r="F2737" t="str">
            <v>ER_1004 - Street Lt Minor Blanket</v>
          </cell>
          <cell r="G2737" t="str">
            <v>New Revenue - Growth</v>
          </cell>
          <cell r="H2737" t="str">
            <v>Growth Subfunction</v>
          </cell>
          <cell r="I2737" t="str">
            <v>Growth</v>
          </cell>
          <cell r="J2737" t="str">
            <v>Customer Requested</v>
          </cell>
          <cell r="K2737" t="str">
            <v>SRV_ED</v>
          </cell>
          <cell r="L2737" t="str">
            <v>JUR_WA</v>
          </cell>
          <cell r="M2737" t="str">
            <v>Elec Distribution 360-373</v>
          </cell>
          <cell r="N2737" t="str">
            <v>False</v>
          </cell>
          <cell r="O2737" t="str">
            <v>Active</v>
          </cell>
          <cell r="P2737" t="str">
            <v>ORG_B50</v>
          </cell>
        </row>
        <row r="2738">
          <cell r="A2738" t="str">
            <v>BI_ZBC31</v>
          </cell>
          <cell r="B2738" t="str">
            <v>ZBC31</v>
          </cell>
          <cell r="C2738" t="str">
            <v>BI_ZBC31 - LED Streetlight Change Out Blanket - Spokane</v>
          </cell>
          <cell r="D2738" t="str">
            <v>ER_2584</v>
          </cell>
          <cell r="E2738" t="str">
            <v>2584</v>
          </cell>
          <cell r="F2738" t="str">
            <v>ER_2584 - LED Change-Out Program</v>
          </cell>
          <cell r="G2738" t="str">
            <v>LED Change-Out Program</v>
          </cell>
          <cell r="H2738" t="str">
            <v>T&amp;D Operations</v>
          </cell>
          <cell r="I2738" t="str">
            <v>T&amp;D</v>
          </cell>
          <cell r="J2738" t="str">
            <v>Asset Condition</v>
          </cell>
          <cell r="K2738" t="str">
            <v>SRV_ED</v>
          </cell>
          <cell r="L2738" t="str">
            <v>JUR_WA</v>
          </cell>
          <cell r="M2738" t="str">
            <v>Elec Distribution 360-373</v>
          </cell>
          <cell r="N2738" t="str">
            <v>False</v>
          </cell>
          <cell r="O2738" t="str">
            <v>Active</v>
          </cell>
          <cell r="P2738" t="str">
            <v>ORG_T51</v>
          </cell>
        </row>
        <row r="2739">
          <cell r="A2739" t="str">
            <v>BI_ZBC33</v>
          </cell>
          <cell r="B2739" t="str">
            <v>ZBC33</v>
          </cell>
          <cell r="C2739" t="str">
            <v>BI_ZBC33 - Elect UG Replace Blanket-Spokane</v>
          </cell>
          <cell r="D2739" t="str">
            <v>ER_2054</v>
          </cell>
          <cell r="E2739" t="str">
            <v>2054</v>
          </cell>
          <cell r="F2739" t="str">
            <v>ER_2054 - Electric Underground Replacement</v>
          </cell>
          <cell r="G2739" t="str">
            <v>Primary URD Cable Replacement</v>
          </cell>
          <cell r="H2739" t="str">
            <v>T&amp;D Operations</v>
          </cell>
          <cell r="I2739" t="str">
            <v>T&amp;D</v>
          </cell>
          <cell r="J2739" t="str">
            <v>Asset Condition</v>
          </cell>
          <cell r="K2739" t="str">
            <v>SRV_ED</v>
          </cell>
          <cell r="L2739" t="str">
            <v>JUR_WA</v>
          </cell>
          <cell r="M2739" t="str">
            <v>Elec Distribution 360-373</v>
          </cell>
          <cell r="N2739" t="str">
            <v>False</v>
          </cell>
          <cell r="O2739" t="str">
            <v>Active</v>
          </cell>
          <cell r="P2739" t="str">
            <v>ORG_B50</v>
          </cell>
        </row>
        <row r="2740">
          <cell r="A2740" t="str">
            <v>BI_ZBC34</v>
          </cell>
          <cell r="B2740" t="str">
            <v>ZBC34</v>
          </cell>
          <cell r="C2740" t="str">
            <v>BI_ZBC34 - Elect Distr Minor Blanket-Spokane</v>
          </cell>
          <cell r="D2740" t="str">
            <v>ER_2055</v>
          </cell>
          <cell r="E2740" t="str">
            <v>2055</v>
          </cell>
          <cell r="F2740" t="str">
            <v>ER_2055 - Electric Distribution Minor Blanket</v>
          </cell>
          <cell r="G2740" t="str">
            <v>Distribution Minor Rebuild</v>
          </cell>
          <cell r="H2740" t="str">
            <v>T&amp;D Operations</v>
          </cell>
          <cell r="I2740" t="str">
            <v>T&amp;D</v>
          </cell>
          <cell r="J2740" t="str">
            <v>Asset Condition</v>
          </cell>
          <cell r="K2740" t="str">
            <v>SRV_ED</v>
          </cell>
          <cell r="L2740" t="str">
            <v>JUR_WA</v>
          </cell>
          <cell r="M2740" t="str">
            <v>Elec Distribution 360-373</v>
          </cell>
          <cell r="N2740" t="str">
            <v>False</v>
          </cell>
          <cell r="O2740" t="str">
            <v>Active</v>
          </cell>
          <cell r="P2740" t="str">
            <v>ORG_B50</v>
          </cell>
        </row>
        <row r="2741">
          <cell r="A2741" t="str">
            <v>BI_ZBC35</v>
          </cell>
          <cell r="B2741" t="str">
            <v>ZBC35</v>
          </cell>
          <cell r="C2741" t="str">
            <v>BI_ZBC35 - Distr Line Relocation-Spokane</v>
          </cell>
          <cell r="D2741" t="str">
            <v>ER_2056</v>
          </cell>
          <cell r="E2741" t="str">
            <v>2056</v>
          </cell>
          <cell r="F2741" t="str">
            <v>ER_2056 - Distribution Line Relocations</v>
          </cell>
          <cell r="G2741" t="str">
            <v>Elec Relocation and Replacement Program</v>
          </cell>
          <cell r="H2741" t="str">
            <v>T&amp;D Operations</v>
          </cell>
          <cell r="I2741" t="str">
            <v>T&amp;D</v>
          </cell>
          <cell r="J2741" t="str">
            <v>Mandatory &amp; Compliance</v>
          </cell>
          <cell r="K2741" t="str">
            <v>SRV_ED</v>
          </cell>
          <cell r="L2741" t="str">
            <v>JUR_WA</v>
          </cell>
          <cell r="M2741" t="str">
            <v>Elec Distribution 360-373</v>
          </cell>
          <cell r="N2741" t="str">
            <v>False</v>
          </cell>
          <cell r="O2741" t="str">
            <v>Active</v>
          </cell>
          <cell r="P2741" t="str">
            <v>ORG_B50</v>
          </cell>
        </row>
        <row r="2742">
          <cell r="A2742" t="str">
            <v>BI_ZBC36</v>
          </cell>
          <cell r="B2742" t="str">
            <v>ZBC36</v>
          </cell>
          <cell r="C2742" t="str">
            <v>BI_ZBC36 - Xsmn Minor Rebuilds</v>
          </cell>
          <cell r="D2742" t="str">
            <v>ER_2057</v>
          </cell>
          <cell r="E2742" t="str">
            <v>2057</v>
          </cell>
          <cell r="F2742" t="str">
            <v>ER_2057 - Transmission Minor Rebuild</v>
          </cell>
          <cell r="G2742" t="str">
            <v>Transmission - Minor Rebuild</v>
          </cell>
          <cell r="H2742" t="str">
            <v>T&amp;D Engineering</v>
          </cell>
          <cell r="I2742" t="str">
            <v>T&amp;D</v>
          </cell>
          <cell r="J2742" t="str">
            <v>Asset Condition</v>
          </cell>
          <cell r="K2742" t="str">
            <v>SRV_ED</v>
          </cell>
          <cell r="L2742" t="str">
            <v>JUR_AN</v>
          </cell>
          <cell r="M2742" t="str">
            <v>Elec Transmission 350-359</v>
          </cell>
          <cell r="N2742" t="str">
            <v>False</v>
          </cell>
          <cell r="O2742" t="str">
            <v>Inactive</v>
          </cell>
          <cell r="P2742" t="str">
            <v>ORG_L08</v>
          </cell>
        </row>
        <row r="2743">
          <cell r="A2743" t="str">
            <v>BI_ZBC37</v>
          </cell>
          <cell r="B2743" t="str">
            <v>ZBC37</v>
          </cell>
          <cell r="C2743" t="str">
            <v>BI_ZBC37 - Area Light Blanket - Spokane</v>
          </cell>
          <cell r="D2743" t="str">
            <v>ER_1005</v>
          </cell>
          <cell r="E2743" t="str">
            <v>1005</v>
          </cell>
          <cell r="F2743" t="str">
            <v>ER_1005 - Area Light Minor Blanket</v>
          </cell>
          <cell r="G2743" t="str">
            <v>New Revenue - Growth</v>
          </cell>
          <cell r="H2743" t="str">
            <v>Growth Subfunction</v>
          </cell>
          <cell r="I2743" t="str">
            <v>Growth</v>
          </cell>
          <cell r="J2743" t="str">
            <v>Customer Requested</v>
          </cell>
          <cell r="K2743" t="str">
            <v>SRV_ED</v>
          </cell>
          <cell r="L2743" t="str">
            <v>JUR_WA</v>
          </cell>
          <cell r="M2743" t="str">
            <v>Elec Distribution 360-373</v>
          </cell>
          <cell r="N2743" t="str">
            <v>False</v>
          </cell>
          <cell r="O2743" t="str">
            <v>Active</v>
          </cell>
          <cell r="P2743" t="str">
            <v>ORG_B50</v>
          </cell>
        </row>
        <row r="2744">
          <cell r="A2744" t="str">
            <v>BI_ZBC38</v>
          </cell>
          <cell r="B2744" t="str">
            <v>ZBC38</v>
          </cell>
          <cell r="C2744" t="str">
            <v>BI_ZBC38 - Elec UG Replacement</v>
          </cell>
          <cell r="D2744" t="str">
            <v>ER_2054</v>
          </cell>
          <cell r="E2744" t="str">
            <v>2054</v>
          </cell>
          <cell r="F2744" t="str">
            <v>ER_2054 - Electric Underground Replacement</v>
          </cell>
          <cell r="G2744" t="str">
            <v>Primary URD Cable Replacement</v>
          </cell>
          <cell r="H2744" t="str">
            <v>T&amp;D Operations</v>
          </cell>
          <cell r="I2744" t="str">
            <v>T&amp;D</v>
          </cell>
          <cell r="J2744" t="str">
            <v>Asset Condition</v>
          </cell>
          <cell r="K2744" t="str">
            <v>SRV_ED</v>
          </cell>
          <cell r="L2744" t="str">
            <v>JUR_AN</v>
          </cell>
          <cell r="M2744" t="str">
            <v>Elec Distribution 360-373</v>
          </cell>
          <cell r="N2744" t="str">
            <v>False</v>
          </cell>
          <cell r="O2744" t="str">
            <v>Inactive</v>
          </cell>
          <cell r="P2744" t="str">
            <v>ORG_D51</v>
          </cell>
        </row>
        <row r="2745">
          <cell r="A2745" t="str">
            <v>BI_ZBC40</v>
          </cell>
          <cell r="B2745" t="str">
            <v>ZBC40</v>
          </cell>
          <cell r="C2745" t="str">
            <v>BI_ZBC40 - Arrestor Protection Project</v>
          </cell>
          <cell r="D2745" t="str">
            <v>ER_2054</v>
          </cell>
          <cell r="E2745" t="str">
            <v>2054</v>
          </cell>
          <cell r="F2745" t="str">
            <v>ER_2054 - Electric Underground Replacement</v>
          </cell>
          <cell r="G2745" t="str">
            <v>Primary URD Cable Replacement</v>
          </cell>
          <cell r="H2745" t="str">
            <v>T&amp;D Operations</v>
          </cell>
          <cell r="I2745" t="str">
            <v>T&amp;D</v>
          </cell>
          <cell r="J2745" t="str">
            <v>Asset Condition</v>
          </cell>
          <cell r="K2745" t="str">
            <v>SRV_ED</v>
          </cell>
          <cell r="L2745" t="str">
            <v>JUR_AN</v>
          </cell>
          <cell r="M2745" t="str">
            <v>Elec Distribution 360-373</v>
          </cell>
          <cell r="N2745" t="str">
            <v>False</v>
          </cell>
          <cell r="O2745" t="str">
            <v>Active</v>
          </cell>
          <cell r="P2745" t="str">
            <v>ORG_A50</v>
          </cell>
        </row>
        <row r="2746">
          <cell r="A2746" t="str">
            <v>BI_ZBC52</v>
          </cell>
          <cell r="B2746" t="str">
            <v>ZBC52</v>
          </cell>
          <cell r="C2746" t="str">
            <v>BI_ZBC52 - Failed Electric Dist Plant-Storm Spokane</v>
          </cell>
          <cell r="D2746" t="str">
            <v>ER_2059</v>
          </cell>
          <cell r="E2746" t="str">
            <v>2059</v>
          </cell>
          <cell r="F2746" t="str">
            <v>ER_2059 - Failed Electric Dist Plant-Storm</v>
          </cell>
          <cell r="G2746" t="str">
            <v>Electric Storm</v>
          </cell>
          <cell r="H2746" t="str">
            <v>T&amp;D Operations</v>
          </cell>
          <cell r="I2746" t="str">
            <v>T&amp;D</v>
          </cell>
          <cell r="J2746" t="str">
            <v>Failed Plant &amp; Operations</v>
          </cell>
          <cell r="K2746" t="str">
            <v>SRV_ED</v>
          </cell>
          <cell r="L2746" t="str">
            <v>JUR_WA</v>
          </cell>
          <cell r="M2746" t="str">
            <v>Elec Distribution 360-373</v>
          </cell>
          <cell r="N2746" t="str">
            <v>False</v>
          </cell>
          <cell r="O2746" t="str">
            <v>Active</v>
          </cell>
          <cell r="P2746" t="str">
            <v>ORG_B50</v>
          </cell>
        </row>
        <row r="2747">
          <cell r="A2747" t="str">
            <v>BI_ZBC53</v>
          </cell>
          <cell r="B2747" t="str">
            <v>ZBC53</v>
          </cell>
          <cell r="C2747" t="str">
            <v>BI_ZBC53 - North Spokane Corridor - Electric</v>
          </cell>
          <cell r="D2747" t="str">
            <v>ER_2059</v>
          </cell>
          <cell r="E2747" t="str">
            <v>2059</v>
          </cell>
          <cell r="F2747" t="str">
            <v>ER_2059 - Failed Electric Dist Plant-Storm</v>
          </cell>
          <cell r="G2747" t="str">
            <v>Electric Storm</v>
          </cell>
          <cell r="H2747" t="str">
            <v>T&amp;D Operations</v>
          </cell>
          <cell r="I2747" t="str">
            <v>T&amp;D</v>
          </cell>
          <cell r="J2747" t="str">
            <v>Failed Plant &amp; Operations</v>
          </cell>
          <cell r="K2747" t="str">
            <v>SRV_ED</v>
          </cell>
          <cell r="L2747" t="str">
            <v>JUR_AN</v>
          </cell>
          <cell r="M2747" t="str">
            <v>Elec Distribution 360-373</v>
          </cell>
          <cell r="N2747" t="str">
            <v>False</v>
          </cell>
          <cell r="O2747" t="str">
            <v>Inactive</v>
          </cell>
          <cell r="P2747" t="str">
            <v>ORG_A50</v>
          </cell>
        </row>
        <row r="2748">
          <cell r="A2748" t="str">
            <v>BI_ZBC58</v>
          </cell>
          <cell r="B2748" t="str">
            <v>ZBC58</v>
          </cell>
          <cell r="C2748" t="str">
            <v>BI_ZBC58 - Spokane Electric NW Inc C Blanket</v>
          </cell>
          <cell r="D2748" t="str">
            <v>ER_2058</v>
          </cell>
          <cell r="E2748" t="str">
            <v>2058</v>
          </cell>
          <cell r="F2748" t="str">
            <v>ER_2058 - Spokane Electric Network Incr Capacity</v>
          </cell>
          <cell r="G2748" t="str">
            <v>Downtown Network - Performance &amp; Capacity</v>
          </cell>
          <cell r="H2748" t="str">
            <v>Downtown Network</v>
          </cell>
          <cell r="I2748" t="str">
            <v>T&amp;D</v>
          </cell>
          <cell r="J2748" t="str">
            <v>Performance &amp; Capacity</v>
          </cell>
          <cell r="K2748" t="str">
            <v>SRV_ED</v>
          </cell>
          <cell r="L2748" t="str">
            <v>JUR_WA</v>
          </cell>
          <cell r="M2748" t="str">
            <v>Elec Distribution 360-373</v>
          </cell>
          <cell r="N2748" t="str">
            <v>False</v>
          </cell>
          <cell r="O2748" t="str">
            <v>Inactive</v>
          </cell>
          <cell r="P2748" t="str">
            <v>ORG_C57</v>
          </cell>
        </row>
        <row r="2749">
          <cell r="A2749" t="str">
            <v>BI_ZBC60</v>
          </cell>
          <cell r="B2749" t="str">
            <v>ZBC60</v>
          </cell>
          <cell r="C2749" t="str">
            <v>BI_ZBC60 - Deteriorated Pole Replacement Spokane</v>
          </cell>
          <cell r="D2749" t="str">
            <v>ER_2055</v>
          </cell>
          <cell r="E2749" t="str">
            <v>2055</v>
          </cell>
          <cell r="F2749" t="str">
            <v>ER_2055 - Electric Distribution Minor Blanket</v>
          </cell>
          <cell r="G2749" t="str">
            <v>Distribution Minor Rebuild</v>
          </cell>
          <cell r="H2749" t="str">
            <v>T&amp;D Operations</v>
          </cell>
          <cell r="I2749" t="str">
            <v>T&amp;D</v>
          </cell>
          <cell r="J2749" t="str">
            <v>Asset Condition</v>
          </cell>
          <cell r="K2749" t="str">
            <v>SRV_ED</v>
          </cell>
          <cell r="L2749" t="str">
            <v>JUR_WA</v>
          </cell>
          <cell r="M2749" t="str">
            <v>Elec Distribution 360-373</v>
          </cell>
          <cell r="N2749" t="str">
            <v>False</v>
          </cell>
          <cell r="O2749" t="str">
            <v>Active</v>
          </cell>
          <cell r="P2749" t="str">
            <v>ORG_B50</v>
          </cell>
        </row>
        <row r="2750">
          <cell r="A2750" t="str">
            <v>BI_ZBC61</v>
          </cell>
          <cell r="B2750" t="str">
            <v>ZBC61</v>
          </cell>
          <cell r="C2750" t="str">
            <v>BI_ZBC61 - Downtown Network Asset Condition Lighting</v>
          </cell>
          <cell r="D2750" t="str">
            <v>ER_2062</v>
          </cell>
          <cell r="E2750" t="str">
            <v>2062</v>
          </cell>
          <cell r="F2750" t="str">
            <v>ER_2062 - Downtown Network Asset Condition</v>
          </cell>
          <cell r="G2750" t="str">
            <v>Downtown Network - Asset Condition</v>
          </cell>
          <cell r="H2750" t="str">
            <v>Downtown Network</v>
          </cell>
          <cell r="I2750" t="str">
            <v>T&amp;D</v>
          </cell>
          <cell r="J2750" t="str">
            <v>Asset Condition</v>
          </cell>
          <cell r="K2750" t="str">
            <v>SRV_ED</v>
          </cell>
          <cell r="L2750" t="str">
            <v>JUR_WA</v>
          </cell>
          <cell r="M2750" t="str">
            <v>Elec Distribution 360-373</v>
          </cell>
          <cell r="N2750" t="str">
            <v>False</v>
          </cell>
          <cell r="O2750" t="str">
            <v>Active</v>
          </cell>
          <cell r="P2750" t="str">
            <v>ORG_C57</v>
          </cell>
        </row>
        <row r="2751">
          <cell r="A2751" t="str">
            <v>BI_ZBC62</v>
          </cell>
          <cell r="B2751" t="str">
            <v>ZBC62</v>
          </cell>
          <cell r="C2751" t="str">
            <v>BI_ZBC62 - Downtown Network Asset Condition Mechanical Equip</v>
          </cell>
          <cell r="D2751" t="str">
            <v>ER_2062</v>
          </cell>
          <cell r="E2751" t="str">
            <v>2062</v>
          </cell>
          <cell r="F2751" t="str">
            <v>ER_2062 - Downtown Network Asset Condition</v>
          </cell>
          <cell r="G2751" t="str">
            <v>Downtown Network - Asset Condition</v>
          </cell>
          <cell r="H2751" t="str">
            <v>Downtown Network</v>
          </cell>
          <cell r="I2751" t="str">
            <v>T&amp;D</v>
          </cell>
          <cell r="J2751" t="str">
            <v>Asset Condition</v>
          </cell>
          <cell r="K2751" t="str">
            <v>SRV_ED</v>
          </cell>
          <cell r="L2751" t="str">
            <v>JUR_WA</v>
          </cell>
          <cell r="M2751" t="str">
            <v>Elec Distribution 360-373</v>
          </cell>
          <cell r="N2751" t="str">
            <v>False</v>
          </cell>
          <cell r="O2751" t="str">
            <v>Active</v>
          </cell>
          <cell r="P2751" t="str">
            <v>ORG_C57</v>
          </cell>
        </row>
        <row r="2752">
          <cell r="A2752" t="str">
            <v>BI_ZBC63</v>
          </cell>
          <cell r="B2752" t="str">
            <v>ZBC63</v>
          </cell>
          <cell r="C2752" t="str">
            <v>BI_ZBC63 - Downtown Network Asset Condition URD Cable</v>
          </cell>
          <cell r="D2752" t="str">
            <v>ER_2062</v>
          </cell>
          <cell r="E2752" t="str">
            <v>2062</v>
          </cell>
          <cell r="F2752" t="str">
            <v>ER_2062 - Downtown Network Asset Condition</v>
          </cell>
          <cell r="G2752" t="str">
            <v>Downtown Network - Asset Condition</v>
          </cell>
          <cell r="H2752" t="str">
            <v>Downtown Network</v>
          </cell>
          <cell r="I2752" t="str">
            <v>T&amp;D</v>
          </cell>
          <cell r="J2752" t="str">
            <v>Asset Condition</v>
          </cell>
          <cell r="K2752" t="str">
            <v>SRV_ED</v>
          </cell>
          <cell r="L2752" t="str">
            <v>JUR_WA</v>
          </cell>
          <cell r="M2752" t="str">
            <v>Elec Distribution 360-373</v>
          </cell>
          <cell r="N2752" t="str">
            <v>False</v>
          </cell>
          <cell r="O2752" t="str">
            <v>Active</v>
          </cell>
          <cell r="P2752" t="str">
            <v>ORG_C57</v>
          </cell>
        </row>
        <row r="2753">
          <cell r="A2753" t="str">
            <v>BI_ZBC64</v>
          </cell>
          <cell r="B2753" t="str">
            <v>ZBC64</v>
          </cell>
          <cell r="C2753" t="str">
            <v>BI_ZBC64 - Downtown Network Asset Condition Elec Equip</v>
          </cell>
          <cell r="D2753" t="str">
            <v>ER_2062</v>
          </cell>
          <cell r="E2753" t="str">
            <v>2062</v>
          </cell>
          <cell r="F2753" t="str">
            <v>ER_2062 - Downtown Network Asset Condition</v>
          </cell>
          <cell r="G2753" t="str">
            <v>Downtown Network - Asset Condition</v>
          </cell>
          <cell r="H2753" t="str">
            <v>Downtown Network</v>
          </cell>
          <cell r="I2753" t="str">
            <v>T&amp;D</v>
          </cell>
          <cell r="J2753" t="str">
            <v>Asset Condition</v>
          </cell>
          <cell r="K2753" t="str">
            <v>SRV_ED</v>
          </cell>
          <cell r="L2753" t="str">
            <v>JUR_WA</v>
          </cell>
          <cell r="M2753" t="str">
            <v>Elec Distribution 360-373</v>
          </cell>
          <cell r="N2753" t="str">
            <v>False</v>
          </cell>
          <cell r="O2753" t="str">
            <v>Active</v>
          </cell>
          <cell r="P2753" t="str">
            <v>ORG_C57</v>
          </cell>
        </row>
        <row r="2754">
          <cell r="A2754" t="str">
            <v>BI_ZBC65</v>
          </cell>
          <cell r="B2754" t="str">
            <v>ZBC65</v>
          </cell>
          <cell r="C2754" t="str">
            <v>BI_ZBC65 - Downtown Network Asset Condition Failed Plant</v>
          </cell>
          <cell r="D2754" t="str">
            <v>ER_2062</v>
          </cell>
          <cell r="E2754" t="str">
            <v>2062</v>
          </cell>
          <cell r="F2754" t="str">
            <v>ER_2062 - Downtown Network Asset Condition</v>
          </cell>
          <cell r="G2754" t="str">
            <v>Downtown Network - Asset Condition</v>
          </cell>
          <cell r="H2754" t="str">
            <v>Downtown Network</v>
          </cell>
          <cell r="I2754" t="str">
            <v>T&amp;D</v>
          </cell>
          <cell r="J2754" t="str">
            <v>Asset Condition</v>
          </cell>
          <cell r="K2754" t="str">
            <v>SRV_ED</v>
          </cell>
          <cell r="L2754" t="str">
            <v>JUR_WA</v>
          </cell>
          <cell r="M2754" t="str">
            <v>Elec Distribution 360-373</v>
          </cell>
          <cell r="N2754" t="str">
            <v>False</v>
          </cell>
          <cell r="O2754" t="str">
            <v>Active</v>
          </cell>
          <cell r="P2754" t="str">
            <v>ORG_C57</v>
          </cell>
        </row>
        <row r="2755">
          <cell r="A2755" t="str">
            <v>BI_ZBG06</v>
          </cell>
          <cell r="B2755" t="str">
            <v>ZBG06</v>
          </cell>
          <cell r="C2755" t="str">
            <v>BI_ZBG06 - WA Overbuilt Pipe Replacement</v>
          </cell>
          <cell r="D2755" t="str">
            <v>ER_3006</v>
          </cell>
          <cell r="E2755" t="str">
            <v>3006</v>
          </cell>
          <cell r="F2755" t="str">
            <v>ER_3006 - Overbuilt Pipe Replacement Blanket</v>
          </cell>
          <cell r="G2755" t="str">
            <v>Gas Overbuilt Pipe Replacement Program</v>
          </cell>
          <cell r="H2755" t="str">
            <v>Gas Subfunction</v>
          </cell>
          <cell r="I2755" t="str">
            <v>Gas</v>
          </cell>
          <cell r="J2755" t="str">
            <v>Mandatory &amp; Compliance</v>
          </cell>
          <cell r="K2755" t="str">
            <v>SRV_GD</v>
          </cell>
          <cell r="L2755" t="str">
            <v>JUR_WA</v>
          </cell>
          <cell r="M2755" t="str">
            <v>Gas Distribution 374-387</v>
          </cell>
          <cell r="N2755" t="str">
            <v>False</v>
          </cell>
          <cell r="O2755" t="str">
            <v>Active</v>
          </cell>
          <cell r="P2755" t="str">
            <v>ORG_B51</v>
          </cell>
        </row>
        <row r="2756">
          <cell r="A2756" t="str">
            <v>BI_ZBG07</v>
          </cell>
          <cell r="B2756" t="str">
            <v>ZBG07</v>
          </cell>
          <cell r="C2756" t="str">
            <v>BI_ZBG07 - Isolated Steel Replacement  WA</v>
          </cell>
          <cell r="D2756" t="str">
            <v>ER_3007</v>
          </cell>
          <cell r="E2756" t="str">
            <v>3007</v>
          </cell>
          <cell r="F2756" t="str">
            <v>ER_3007 - Isolated Steel Replacement</v>
          </cell>
          <cell r="G2756" t="str">
            <v>Gas Isolated Steel Replacement Program</v>
          </cell>
          <cell r="H2756" t="str">
            <v>Gas Subfunction</v>
          </cell>
          <cell r="I2756" t="str">
            <v>Gas</v>
          </cell>
          <cell r="J2756" t="str">
            <v>Mandatory &amp; Compliance</v>
          </cell>
          <cell r="K2756" t="str">
            <v>SRV_GD</v>
          </cell>
          <cell r="L2756" t="str">
            <v>JUR_WA</v>
          </cell>
          <cell r="M2756" t="str">
            <v>Gas Distribution 374-387</v>
          </cell>
          <cell r="N2756" t="str">
            <v>False</v>
          </cell>
          <cell r="O2756" t="str">
            <v>Active</v>
          </cell>
          <cell r="P2756" t="str">
            <v>ORG_G08</v>
          </cell>
        </row>
        <row r="2757">
          <cell r="A2757" t="str">
            <v>BI_ZBG11</v>
          </cell>
          <cell r="B2757" t="str">
            <v>ZBG11</v>
          </cell>
          <cell r="C2757" t="str">
            <v>BI_ZBG11 - Gas Revenue Blanket-Spokane</v>
          </cell>
          <cell r="D2757" t="str">
            <v>ER_1001</v>
          </cell>
          <cell r="E2757" t="str">
            <v>1001</v>
          </cell>
          <cell r="F2757" t="str">
            <v>ER_1001 - Gas Revenue Blanket</v>
          </cell>
          <cell r="G2757" t="str">
            <v>New Revenue - Growth</v>
          </cell>
          <cell r="H2757" t="str">
            <v>Growth Subfunction</v>
          </cell>
          <cell r="I2757" t="str">
            <v>Growth</v>
          </cell>
          <cell r="J2757" t="str">
            <v>Customer Requested</v>
          </cell>
          <cell r="K2757" t="str">
            <v>SRV_GD</v>
          </cell>
          <cell r="L2757" t="str">
            <v>JUR_WA</v>
          </cell>
          <cell r="M2757" t="str">
            <v>Gas Distribution 374-387</v>
          </cell>
          <cell r="N2757" t="str">
            <v>False</v>
          </cell>
          <cell r="O2757" t="str">
            <v>Active</v>
          </cell>
          <cell r="P2757" t="str">
            <v>ORG_L50</v>
          </cell>
        </row>
        <row r="2758">
          <cell r="A2758" t="str">
            <v>BI_ZBG12</v>
          </cell>
          <cell r="B2758" t="str">
            <v>ZBG12</v>
          </cell>
          <cell r="C2758" t="str">
            <v>BI_ZBG12 - Gas Distribution Non Revenue - Spokane</v>
          </cell>
          <cell r="D2758" t="str">
            <v>ER_3005</v>
          </cell>
          <cell r="E2758" t="str">
            <v>3005</v>
          </cell>
          <cell r="F2758" t="str">
            <v>ER_3005 - Gas Distribution Non-Revenue Blanket</v>
          </cell>
          <cell r="G2758" t="str">
            <v>Gas Non-Revenue Program</v>
          </cell>
          <cell r="H2758" t="str">
            <v>Gas Subfunction</v>
          </cell>
          <cell r="I2758" t="str">
            <v>Gas</v>
          </cell>
          <cell r="J2758" t="str">
            <v>Failed Plant &amp; Operations</v>
          </cell>
          <cell r="K2758" t="str">
            <v>SRV_GD</v>
          </cell>
          <cell r="L2758" t="str">
            <v>JUR_WA</v>
          </cell>
          <cell r="M2758" t="str">
            <v>Gas Distribution 374-387</v>
          </cell>
          <cell r="N2758" t="str">
            <v>False</v>
          </cell>
          <cell r="O2758" t="str">
            <v>Active</v>
          </cell>
          <cell r="P2758" t="str">
            <v>ORG_L50</v>
          </cell>
        </row>
        <row r="2759">
          <cell r="A2759" t="str">
            <v>BI_ZBG15</v>
          </cell>
          <cell r="B2759" t="str">
            <v>ZBG15</v>
          </cell>
          <cell r="C2759" t="str">
            <v>BI_ZBG15 - Replace System Reinforcement - Othello</v>
          </cell>
          <cell r="D2759" t="str">
            <v>ER_3000</v>
          </cell>
          <cell r="E2759" t="str">
            <v>3000</v>
          </cell>
          <cell r="F2759" t="str">
            <v>ER_3000 - Gas Reinforce-Minor Blanket</v>
          </cell>
          <cell r="G2759" t="str">
            <v>Gas Reinforcement Program</v>
          </cell>
          <cell r="H2759" t="str">
            <v>Gas Subfunction</v>
          </cell>
          <cell r="I2759" t="str">
            <v>Gas</v>
          </cell>
          <cell r="J2759" t="str">
            <v>Performance &amp; Capacity</v>
          </cell>
          <cell r="K2759" t="str">
            <v>SRV_GD</v>
          </cell>
          <cell r="L2759" t="str">
            <v>JUR_WA</v>
          </cell>
          <cell r="M2759" t="str">
            <v>Gas Distribution 374-387</v>
          </cell>
          <cell r="N2759" t="str">
            <v>False</v>
          </cell>
          <cell r="O2759" t="str">
            <v>Active</v>
          </cell>
          <cell r="P2759" t="str">
            <v>ORG_H50</v>
          </cell>
        </row>
        <row r="2760">
          <cell r="A2760" t="str">
            <v>BI_ZBG16</v>
          </cell>
          <cell r="B2760" t="str">
            <v>ZBG16</v>
          </cell>
          <cell r="C2760" t="str">
            <v>BI_ZBG16 - Replace Deteriorated Gas System - Davenport</v>
          </cell>
          <cell r="D2760" t="str">
            <v>ER_3001</v>
          </cell>
          <cell r="E2760" t="str">
            <v>3001</v>
          </cell>
          <cell r="F2760" t="str">
            <v>ER_3001 - Replace Deteriorating Gas System</v>
          </cell>
          <cell r="G2760" t="str">
            <v>Gas Deteriorated Steel Pipe Replacement Program</v>
          </cell>
          <cell r="H2760" t="str">
            <v>Gas Subfunction</v>
          </cell>
          <cell r="I2760" t="str">
            <v>Gas</v>
          </cell>
          <cell r="J2760" t="str">
            <v>Asset Condition</v>
          </cell>
          <cell r="K2760" t="str">
            <v>SRV_GD</v>
          </cell>
          <cell r="L2760" t="str">
            <v>JUR_WA</v>
          </cell>
          <cell r="M2760" t="str">
            <v>Gas Distribution 374-387</v>
          </cell>
          <cell r="N2760" t="str">
            <v>False</v>
          </cell>
          <cell r="O2760" t="str">
            <v>Active</v>
          </cell>
          <cell r="P2760" t="str">
            <v>ORG_P50</v>
          </cell>
        </row>
        <row r="2761">
          <cell r="A2761" t="str">
            <v>BI_ZBG23</v>
          </cell>
          <cell r="B2761" t="str">
            <v>ZBG23</v>
          </cell>
          <cell r="C2761" t="str">
            <v>BI_ZBG23 - Gas System-Spokane</v>
          </cell>
          <cell r="D2761" t="str">
            <v>ER_3003</v>
          </cell>
          <cell r="E2761" t="str">
            <v>3003</v>
          </cell>
          <cell r="F2761" t="str">
            <v>ER_3003 - Gas Replace-St&amp;Hwy</v>
          </cell>
          <cell r="G2761" t="str">
            <v>Gas Replacement Street and Highway Program</v>
          </cell>
          <cell r="H2761" t="str">
            <v>Gas Subfunction</v>
          </cell>
          <cell r="I2761" t="str">
            <v>Gas</v>
          </cell>
          <cell r="J2761" t="str">
            <v>Mandatory &amp; Compliance</v>
          </cell>
          <cell r="K2761" t="str">
            <v>SRV_GD</v>
          </cell>
          <cell r="L2761" t="str">
            <v>JUR_AA</v>
          </cell>
          <cell r="M2761" t="str">
            <v>Gas Distribution 374-387</v>
          </cell>
          <cell r="N2761" t="str">
            <v>False</v>
          </cell>
          <cell r="O2761" t="str">
            <v>Inactive</v>
          </cell>
          <cell r="P2761" t="str">
            <v>ORG_L50</v>
          </cell>
        </row>
        <row r="2762">
          <cell r="A2762" t="str">
            <v>BI_ZBO05</v>
          </cell>
          <cell r="B2762" t="str">
            <v>ZBO05</v>
          </cell>
          <cell r="C2762" t="str">
            <v>BI_ZBO05 - Electric Transmission Plant-Storm Othello</v>
          </cell>
          <cell r="D2762" t="str">
            <v>ER_2051</v>
          </cell>
          <cell r="E2762" t="str">
            <v>2051</v>
          </cell>
          <cell r="F2762" t="str">
            <v>ER_2051 - Electric Transmission Plant-Storm</v>
          </cell>
          <cell r="G2762" t="str">
            <v>Electric Storm</v>
          </cell>
          <cell r="H2762" t="str">
            <v>T&amp;D Operations</v>
          </cell>
          <cell r="I2762" t="str">
            <v>T&amp;D</v>
          </cell>
          <cell r="J2762" t="str">
            <v>Failed Plant &amp; Operations</v>
          </cell>
          <cell r="K2762" t="str">
            <v>SRV_ED</v>
          </cell>
          <cell r="L2762" t="str">
            <v>JUR_WA</v>
          </cell>
          <cell r="M2762" t="str">
            <v>Elec Transmission 350-359</v>
          </cell>
          <cell r="N2762" t="str">
            <v>False</v>
          </cell>
          <cell r="O2762" t="str">
            <v>Active</v>
          </cell>
          <cell r="P2762" t="str">
            <v>ORG_H50</v>
          </cell>
        </row>
        <row r="2763">
          <cell r="A2763" t="str">
            <v>BI_ZBO10</v>
          </cell>
          <cell r="B2763" t="str">
            <v>ZBO10</v>
          </cell>
          <cell r="C2763" t="str">
            <v>BI_ZBO10 - Elect Revenue Blanket - Othello</v>
          </cell>
          <cell r="D2763" t="str">
            <v>ER_1000</v>
          </cell>
          <cell r="E2763" t="str">
            <v>1000</v>
          </cell>
          <cell r="F2763" t="str">
            <v>ER_1000 - Electric Revenue Blanket</v>
          </cell>
          <cell r="G2763" t="str">
            <v>New Revenue - Growth</v>
          </cell>
          <cell r="H2763" t="str">
            <v>Growth Subfunction</v>
          </cell>
          <cell r="I2763" t="str">
            <v>Growth</v>
          </cell>
          <cell r="J2763" t="str">
            <v>Customer Requested</v>
          </cell>
          <cell r="K2763" t="str">
            <v>SRV_ED</v>
          </cell>
          <cell r="L2763" t="str">
            <v>JUR_WA</v>
          </cell>
          <cell r="M2763" t="str">
            <v>Elec Distribution 360-373</v>
          </cell>
          <cell r="N2763" t="str">
            <v>False</v>
          </cell>
          <cell r="O2763" t="str">
            <v>Active</v>
          </cell>
          <cell r="P2763" t="str">
            <v>ORG_H50</v>
          </cell>
        </row>
        <row r="2764">
          <cell r="A2764" t="str">
            <v>BI_ZBO11</v>
          </cell>
          <cell r="B2764" t="str">
            <v>ZBO11</v>
          </cell>
          <cell r="C2764" t="str">
            <v>BI_ZBO11 - Gas Revenue Blanket-Othello</v>
          </cell>
          <cell r="D2764" t="str">
            <v>ER_1001</v>
          </cell>
          <cell r="E2764" t="str">
            <v>1001</v>
          </cell>
          <cell r="F2764" t="str">
            <v>ER_1001 - Gas Revenue Blanket</v>
          </cell>
          <cell r="G2764" t="str">
            <v>New Revenue - Growth</v>
          </cell>
          <cell r="H2764" t="str">
            <v>Growth Subfunction</v>
          </cell>
          <cell r="I2764" t="str">
            <v>Growth</v>
          </cell>
          <cell r="J2764" t="str">
            <v>Customer Requested</v>
          </cell>
          <cell r="K2764" t="str">
            <v>SRV_GD</v>
          </cell>
          <cell r="L2764" t="str">
            <v>JUR_AA</v>
          </cell>
          <cell r="M2764" t="str">
            <v>Gas Distribution 374-387</v>
          </cell>
          <cell r="N2764" t="str">
            <v>False</v>
          </cell>
          <cell r="O2764" t="str">
            <v>Active</v>
          </cell>
          <cell r="P2764" t="str">
            <v>ORG_H50</v>
          </cell>
        </row>
        <row r="2765">
          <cell r="A2765" t="str">
            <v>BI_ZBO12</v>
          </cell>
          <cell r="B2765" t="str">
            <v>ZBO12</v>
          </cell>
          <cell r="C2765" t="str">
            <v>BI_ZBO12 - Gas Distribution Non Revenue - Othello</v>
          </cell>
          <cell r="D2765" t="str">
            <v>ER_3005</v>
          </cell>
          <cell r="E2765" t="str">
            <v>3005</v>
          </cell>
          <cell r="F2765" t="str">
            <v>ER_3005 - Gas Distribution Non-Revenue Blanket</v>
          </cell>
          <cell r="G2765" t="str">
            <v>Gas Non-Revenue Program</v>
          </cell>
          <cell r="H2765" t="str">
            <v>Gas Subfunction</v>
          </cell>
          <cell r="I2765" t="str">
            <v>Gas</v>
          </cell>
          <cell r="J2765" t="str">
            <v>Failed Plant &amp; Operations</v>
          </cell>
          <cell r="K2765" t="str">
            <v>SRV_GD</v>
          </cell>
          <cell r="L2765" t="str">
            <v>JUR_WA</v>
          </cell>
          <cell r="M2765" t="str">
            <v>Gas Distribution 374-387</v>
          </cell>
          <cell r="N2765" t="str">
            <v>False</v>
          </cell>
          <cell r="O2765" t="str">
            <v>Active</v>
          </cell>
          <cell r="P2765" t="str">
            <v>ORG_H50</v>
          </cell>
        </row>
        <row r="2766">
          <cell r="A2766" t="str">
            <v>BI_ZBO16</v>
          </cell>
          <cell r="B2766" t="str">
            <v>ZBO16</v>
          </cell>
          <cell r="C2766" t="str">
            <v>BI_ZBO16 - Replace Deteriorated Gas System - Othello</v>
          </cell>
          <cell r="D2766" t="str">
            <v>ER_3001</v>
          </cell>
          <cell r="E2766" t="str">
            <v>3001</v>
          </cell>
          <cell r="F2766" t="str">
            <v>ER_3001 - Replace Deteriorating Gas System</v>
          </cell>
          <cell r="G2766" t="str">
            <v>Gas Deteriorated Steel Pipe Replacement Program</v>
          </cell>
          <cell r="H2766" t="str">
            <v>Gas Subfunction</v>
          </cell>
          <cell r="I2766" t="str">
            <v>Gas</v>
          </cell>
          <cell r="J2766" t="str">
            <v>Asset Condition</v>
          </cell>
          <cell r="K2766" t="str">
            <v>SRV_GD</v>
          </cell>
          <cell r="L2766" t="str">
            <v>JUR_WA</v>
          </cell>
          <cell r="M2766" t="str">
            <v>Gas Distribution 374-387</v>
          </cell>
          <cell r="N2766" t="str">
            <v>False</v>
          </cell>
          <cell r="O2766" t="str">
            <v>Active</v>
          </cell>
          <cell r="P2766" t="str">
            <v>ORG_H50</v>
          </cell>
        </row>
        <row r="2767">
          <cell r="A2767" t="str">
            <v>BI_ZBO23</v>
          </cell>
          <cell r="B2767" t="str">
            <v>ZBO23</v>
          </cell>
          <cell r="C2767" t="str">
            <v>BI_ZBO23 - Relocate Due to St&amp;Hwy Work - Othello</v>
          </cell>
          <cell r="D2767" t="str">
            <v>ER_3003</v>
          </cell>
          <cell r="E2767" t="str">
            <v>3003</v>
          </cell>
          <cell r="F2767" t="str">
            <v>ER_3003 - Gas Replace-St&amp;Hwy</v>
          </cell>
          <cell r="G2767" t="str">
            <v>Gas Replacement Street and Highway Program</v>
          </cell>
          <cell r="H2767" t="str">
            <v>Gas Subfunction</v>
          </cell>
          <cell r="I2767" t="str">
            <v>Gas</v>
          </cell>
          <cell r="J2767" t="str">
            <v>Mandatory &amp; Compliance</v>
          </cell>
          <cell r="K2767" t="str">
            <v>SRV_GD</v>
          </cell>
          <cell r="L2767" t="str">
            <v>JUR_AA</v>
          </cell>
          <cell r="M2767" t="str">
            <v>Gas Distribution 374-387</v>
          </cell>
          <cell r="N2767" t="str">
            <v>False</v>
          </cell>
          <cell r="O2767" t="str">
            <v>Inactive</v>
          </cell>
          <cell r="P2767" t="str">
            <v>ORG_H50</v>
          </cell>
        </row>
        <row r="2768">
          <cell r="A2768" t="str">
            <v>BI_ZBO24</v>
          </cell>
          <cell r="B2768" t="str">
            <v>ZBO24</v>
          </cell>
          <cell r="C2768" t="str">
            <v>BI_ZBO24 - Industrial Gas Customers-Minor Blanket</v>
          </cell>
          <cell r="D2768" t="str">
            <v>ER_1052</v>
          </cell>
          <cell r="E2768" t="str">
            <v>1052</v>
          </cell>
          <cell r="F2768" t="str">
            <v>ER_1052 - Industrial Gas Customer Minor Blanket</v>
          </cell>
          <cell r="G2768" t="str">
            <v>New Revenue - Growth</v>
          </cell>
          <cell r="H2768" t="str">
            <v>Growth Subfunction</v>
          </cell>
          <cell r="I2768" t="str">
            <v>Growth</v>
          </cell>
          <cell r="J2768" t="str">
            <v>Customer Requested</v>
          </cell>
          <cell r="K2768" t="str">
            <v>SRV_GD</v>
          </cell>
          <cell r="L2768" t="str">
            <v>JUR_AA</v>
          </cell>
          <cell r="M2768" t="str">
            <v>Gas Distribution 374-387</v>
          </cell>
          <cell r="N2768" t="str">
            <v>False</v>
          </cell>
          <cell r="O2768" t="str">
            <v>Inactive</v>
          </cell>
          <cell r="P2768" t="str">
            <v>ORG_H50</v>
          </cell>
        </row>
        <row r="2769">
          <cell r="A2769" t="str">
            <v>BI_ZBO30</v>
          </cell>
          <cell r="B2769" t="str">
            <v>ZBO30</v>
          </cell>
          <cell r="C2769" t="str">
            <v>BI_ZBO30 - St Light Blanket - Othello</v>
          </cell>
          <cell r="D2769" t="str">
            <v>ER_1004</v>
          </cell>
          <cell r="E2769" t="str">
            <v>1004</v>
          </cell>
          <cell r="F2769" t="str">
            <v>ER_1004 - Street Lt Minor Blanket</v>
          </cell>
          <cell r="G2769" t="str">
            <v>New Revenue - Growth</v>
          </cell>
          <cell r="H2769" t="str">
            <v>Growth Subfunction</v>
          </cell>
          <cell r="I2769" t="str">
            <v>Growth</v>
          </cell>
          <cell r="J2769" t="str">
            <v>Customer Requested</v>
          </cell>
          <cell r="K2769" t="str">
            <v>SRV_ED</v>
          </cell>
          <cell r="L2769" t="str">
            <v>JUR_WA</v>
          </cell>
          <cell r="M2769" t="str">
            <v>Elec Distribution 360-373</v>
          </cell>
          <cell r="N2769" t="str">
            <v>False</v>
          </cell>
          <cell r="O2769" t="str">
            <v>Active</v>
          </cell>
          <cell r="P2769" t="str">
            <v>ORG_H50</v>
          </cell>
        </row>
        <row r="2770">
          <cell r="A2770" t="str">
            <v>BI_ZBO33</v>
          </cell>
          <cell r="B2770" t="str">
            <v>ZBO33</v>
          </cell>
          <cell r="C2770" t="str">
            <v>BI_ZBO33 - Elect UG Replacement - Othello</v>
          </cell>
          <cell r="D2770" t="str">
            <v>ER_2054</v>
          </cell>
          <cell r="E2770" t="str">
            <v>2054</v>
          </cell>
          <cell r="F2770" t="str">
            <v>ER_2054 - Electric Underground Replacement</v>
          </cell>
          <cell r="G2770" t="str">
            <v>Primary URD Cable Replacement</v>
          </cell>
          <cell r="H2770" t="str">
            <v>T&amp;D Operations</v>
          </cell>
          <cell r="I2770" t="str">
            <v>T&amp;D</v>
          </cell>
          <cell r="J2770" t="str">
            <v>Asset Condition</v>
          </cell>
          <cell r="K2770" t="str">
            <v>SRV_ED</v>
          </cell>
          <cell r="L2770" t="str">
            <v>JUR_WA</v>
          </cell>
          <cell r="M2770" t="str">
            <v>Elec Distribution 360-373</v>
          </cell>
          <cell r="N2770" t="str">
            <v>False</v>
          </cell>
          <cell r="O2770" t="str">
            <v>Active</v>
          </cell>
          <cell r="P2770" t="str">
            <v>ORG_H50</v>
          </cell>
        </row>
        <row r="2771">
          <cell r="A2771" t="str">
            <v>BI_ZBO34</v>
          </cell>
          <cell r="B2771" t="str">
            <v>ZBO34</v>
          </cell>
          <cell r="C2771" t="str">
            <v>BI_ZBO34 - Elect Distr Blanket - Othello</v>
          </cell>
          <cell r="D2771" t="str">
            <v>ER_2055</v>
          </cell>
          <cell r="E2771" t="str">
            <v>2055</v>
          </cell>
          <cell r="F2771" t="str">
            <v>ER_2055 - Electric Distribution Minor Blanket</v>
          </cell>
          <cell r="G2771" t="str">
            <v>Distribution Minor Rebuild</v>
          </cell>
          <cell r="H2771" t="str">
            <v>T&amp;D Operations</v>
          </cell>
          <cell r="I2771" t="str">
            <v>T&amp;D</v>
          </cell>
          <cell r="J2771" t="str">
            <v>Asset Condition</v>
          </cell>
          <cell r="K2771" t="str">
            <v>SRV_ED</v>
          </cell>
          <cell r="L2771" t="str">
            <v>JUR_WA</v>
          </cell>
          <cell r="M2771" t="str">
            <v>Elec Distribution 360-373</v>
          </cell>
          <cell r="N2771" t="str">
            <v>False</v>
          </cell>
          <cell r="O2771" t="str">
            <v>Active</v>
          </cell>
          <cell r="P2771" t="str">
            <v>ORG_H50</v>
          </cell>
        </row>
        <row r="2772">
          <cell r="A2772" t="str">
            <v>BI_ZBO35</v>
          </cell>
          <cell r="B2772" t="str">
            <v>ZBO35</v>
          </cell>
          <cell r="C2772" t="str">
            <v>BI_ZBO35 - Distr Line Reloc - Othello</v>
          </cell>
          <cell r="D2772" t="str">
            <v>ER_2056</v>
          </cell>
          <cell r="E2772" t="str">
            <v>2056</v>
          </cell>
          <cell r="F2772" t="str">
            <v>ER_2056 - Distribution Line Relocations</v>
          </cell>
          <cell r="G2772" t="str">
            <v>Elec Relocation and Replacement Program</v>
          </cell>
          <cell r="H2772" t="str">
            <v>T&amp;D Operations</v>
          </cell>
          <cell r="I2772" t="str">
            <v>T&amp;D</v>
          </cell>
          <cell r="J2772" t="str">
            <v>Mandatory &amp; Compliance</v>
          </cell>
          <cell r="K2772" t="str">
            <v>SRV_ED</v>
          </cell>
          <cell r="L2772" t="str">
            <v>JUR_WA</v>
          </cell>
          <cell r="M2772" t="str">
            <v>Elec Distribution 360-373</v>
          </cell>
          <cell r="N2772" t="str">
            <v>False</v>
          </cell>
          <cell r="O2772" t="str">
            <v>Active</v>
          </cell>
          <cell r="P2772" t="str">
            <v>ORG_H50</v>
          </cell>
        </row>
        <row r="2773">
          <cell r="A2773" t="str">
            <v>BI_ZBO37</v>
          </cell>
          <cell r="B2773" t="str">
            <v>ZBO37</v>
          </cell>
          <cell r="C2773" t="str">
            <v>BI_ZBO37 - Area Light Blanket - Othello</v>
          </cell>
          <cell r="D2773" t="str">
            <v>ER_1005</v>
          </cell>
          <cell r="E2773" t="str">
            <v>1005</v>
          </cell>
          <cell r="F2773" t="str">
            <v>ER_1005 - Area Light Minor Blanket</v>
          </cell>
          <cell r="G2773" t="str">
            <v>New Revenue - Growth</v>
          </cell>
          <cell r="H2773" t="str">
            <v>Growth Subfunction</v>
          </cell>
          <cell r="I2773" t="str">
            <v>Growth</v>
          </cell>
          <cell r="J2773" t="str">
            <v>Customer Requested</v>
          </cell>
          <cell r="K2773" t="str">
            <v>SRV_ED</v>
          </cell>
          <cell r="L2773" t="str">
            <v>JUR_WA</v>
          </cell>
          <cell r="M2773" t="str">
            <v>Elec Distribution 360-373</v>
          </cell>
          <cell r="N2773" t="str">
            <v>False</v>
          </cell>
          <cell r="O2773" t="str">
            <v>Active</v>
          </cell>
          <cell r="P2773" t="str">
            <v>ORG_H50</v>
          </cell>
        </row>
        <row r="2774">
          <cell r="A2774" t="str">
            <v>BI_ZBO52</v>
          </cell>
          <cell r="B2774" t="str">
            <v>ZBO52</v>
          </cell>
          <cell r="C2774" t="str">
            <v>BI_ZBO52 - Failed Electric Dist Plant-Storm Othello</v>
          </cell>
          <cell r="D2774" t="str">
            <v>ER_2059</v>
          </cell>
          <cell r="E2774" t="str">
            <v>2059</v>
          </cell>
          <cell r="F2774" t="str">
            <v>ER_2059 - Failed Electric Dist Plant-Storm</v>
          </cell>
          <cell r="G2774" t="str">
            <v>Electric Storm</v>
          </cell>
          <cell r="H2774" t="str">
            <v>T&amp;D Operations</v>
          </cell>
          <cell r="I2774" t="str">
            <v>T&amp;D</v>
          </cell>
          <cell r="J2774" t="str">
            <v>Failed Plant &amp; Operations</v>
          </cell>
          <cell r="K2774" t="str">
            <v>SRV_ED</v>
          </cell>
          <cell r="L2774" t="str">
            <v>JUR_WA</v>
          </cell>
          <cell r="M2774" t="str">
            <v>Elec Distribution 360-373</v>
          </cell>
          <cell r="N2774" t="str">
            <v>False</v>
          </cell>
          <cell r="O2774" t="str">
            <v>Active</v>
          </cell>
          <cell r="P2774" t="str">
            <v>ORG_H50</v>
          </cell>
        </row>
        <row r="2775">
          <cell r="A2775" t="str">
            <v>BI_ZBO60</v>
          </cell>
          <cell r="B2775" t="str">
            <v>ZBO60</v>
          </cell>
          <cell r="C2775" t="str">
            <v>BI_ZBO60 - Deteriorated Pole Replacement Othello</v>
          </cell>
          <cell r="D2775" t="str">
            <v>ER_2055</v>
          </cell>
          <cell r="E2775" t="str">
            <v>2055</v>
          </cell>
          <cell r="F2775" t="str">
            <v>ER_2055 - Electric Distribution Minor Blanket</v>
          </cell>
          <cell r="G2775" t="str">
            <v>Distribution Minor Rebuild</v>
          </cell>
          <cell r="H2775" t="str">
            <v>T&amp;D Operations</v>
          </cell>
          <cell r="I2775" t="str">
            <v>T&amp;D</v>
          </cell>
          <cell r="J2775" t="str">
            <v>Asset Condition</v>
          </cell>
          <cell r="K2775" t="str">
            <v>SRV_ED</v>
          </cell>
          <cell r="L2775" t="str">
            <v>JUR_WA</v>
          </cell>
          <cell r="M2775" t="str">
            <v>Elec Distribution 360-373</v>
          </cell>
          <cell r="N2775" t="str">
            <v>False</v>
          </cell>
          <cell r="O2775" t="str">
            <v>Active</v>
          </cell>
          <cell r="P2775" t="str">
            <v>ORG_H50</v>
          </cell>
        </row>
        <row r="2776">
          <cell r="A2776" t="str">
            <v>BI_ZBR05</v>
          </cell>
          <cell r="B2776" t="str">
            <v>ZBR05</v>
          </cell>
          <cell r="C2776" t="str">
            <v>BI_ZBR05 - Electric Transmission Plant-Storm Davenport</v>
          </cell>
          <cell r="D2776" t="str">
            <v>ER_2051</v>
          </cell>
          <cell r="E2776" t="str">
            <v>2051</v>
          </cell>
          <cell r="F2776" t="str">
            <v>ER_2051 - Electric Transmission Plant-Storm</v>
          </cell>
          <cell r="G2776" t="str">
            <v>Electric Storm</v>
          </cell>
          <cell r="H2776" t="str">
            <v>T&amp;D Operations</v>
          </cell>
          <cell r="I2776" t="str">
            <v>T&amp;D</v>
          </cell>
          <cell r="J2776" t="str">
            <v>Failed Plant &amp; Operations</v>
          </cell>
          <cell r="K2776" t="str">
            <v>SRV_ED</v>
          </cell>
          <cell r="L2776" t="str">
            <v>JUR_WA</v>
          </cell>
          <cell r="M2776" t="str">
            <v>Elec Transmission 350-359</v>
          </cell>
          <cell r="N2776" t="str">
            <v>False</v>
          </cell>
          <cell r="O2776" t="str">
            <v>Active</v>
          </cell>
          <cell r="P2776" t="str">
            <v>ORG_P50</v>
          </cell>
        </row>
        <row r="2777">
          <cell r="A2777" t="str">
            <v>BI_ZBR10</v>
          </cell>
          <cell r="B2777" t="str">
            <v>ZBR10</v>
          </cell>
          <cell r="C2777" t="str">
            <v>BI_ZBR10 - Elect Rev Blanket - Davenport</v>
          </cell>
          <cell r="D2777" t="str">
            <v>ER_1000</v>
          </cell>
          <cell r="E2777" t="str">
            <v>1000</v>
          </cell>
          <cell r="F2777" t="str">
            <v>ER_1000 - Electric Revenue Blanket</v>
          </cell>
          <cell r="G2777" t="str">
            <v>New Revenue - Growth</v>
          </cell>
          <cell r="H2777" t="str">
            <v>Growth Subfunction</v>
          </cell>
          <cell r="I2777" t="str">
            <v>Growth</v>
          </cell>
          <cell r="J2777" t="str">
            <v>Customer Requested</v>
          </cell>
          <cell r="K2777" t="str">
            <v>SRV_ED</v>
          </cell>
          <cell r="L2777" t="str">
            <v>JUR_WA</v>
          </cell>
          <cell r="M2777" t="str">
            <v>Elec Distribution 360-373</v>
          </cell>
          <cell r="N2777" t="str">
            <v>False</v>
          </cell>
          <cell r="O2777" t="str">
            <v>Active</v>
          </cell>
          <cell r="P2777" t="str">
            <v>ORG_P50</v>
          </cell>
        </row>
        <row r="2778">
          <cell r="A2778" t="str">
            <v>BI_ZBR11</v>
          </cell>
          <cell r="B2778" t="str">
            <v>ZBR11</v>
          </cell>
          <cell r="C2778" t="str">
            <v>BI_ZBR11 - Gas Revenue Blanket-Davenport</v>
          </cell>
          <cell r="D2778" t="str">
            <v>ER_1001</v>
          </cell>
          <cell r="E2778" t="str">
            <v>1001</v>
          </cell>
          <cell r="F2778" t="str">
            <v>ER_1001 - Gas Revenue Blanket</v>
          </cell>
          <cell r="G2778" t="str">
            <v>New Revenue - Growth</v>
          </cell>
          <cell r="H2778" t="str">
            <v>Growth Subfunction</v>
          </cell>
          <cell r="I2778" t="str">
            <v>Growth</v>
          </cell>
          <cell r="J2778" t="str">
            <v>Customer Requested</v>
          </cell>
          <cell r="K2778" t="str">
            <v>SRV_GD</v>
          </cell>
          <cell r="L2778" t="str">
            <v>JUR_WA</v>
          </cell>
          <cell r="M2778" t="str">
            <v>Gas Distribution 374-387</v>
          </cell>
          <cell r="N2778" t="str">
            <v>False</v>
          </cell>
          <cell r="O2778" t="str">
            <v>Active</v>
          </cell>
          <cell r="P2778" t="str">
            <v>ORG_P50</v>
          </cell>
        </row>
        <row r="2779">
          <cell r="A2779" t="str">
            <v>BI_ZBR12</v>
          </cell>
          <cell r="B2779" t="str">
            <v>ZBR12</v>
          </cell>
          <cell r="C2779" t="str">
            <v>BI_ZBR12 - Gas Distribution Non Revenue - Davenport</v>
          </cell>
          <cell r="D2779" t="str">
            <v>ER_3005</v>
          </cell>
          <cell r="E2779" t="str">
            <v>3005</v>
          </cell>
          <cell r="F2779" t="str">
            <v>ER_3005 - Gas Distribution Non-Revenue Blanket</v>
          </cell>
          <cell r="G2779" t="str">
            <v>Gas Non-Revenue Program</v>
          </cell>
          <cell r="H2779" t="str">
            <v>Gas Subfunction</v>
          </cell>
          <cell r="I2779" t="str">
            <v>Gas</v>
          </cell>
          <cell r="J2779" t="str">
            <v>Failed Plant &amp; Operations</v>
          </cell>
          <cell r="K2779" t="str">
            <v>SRV_GD</v>
          </cell>
          <cell r="L2779" t="str">
            <v>JUR_WA</v>
          </cell>
          <cell r="M2779" t="str">
            <v>Gas Distribution 374-387</v>
          </cell>
          <cell r="N2779" t="str">
            <v>False</v>
          </cell>
          <cell r="O2779" t="str">
            <v>Active</v>
          </cell>
          <cell r="P2779" t="str">
            <v>ORG_L50</v>
          </cell>
        </row>
        <row r="2780">
          <cell r="A2780" t="str">
            <v>BI_ZBR15</v>
          </cell>
          <cell r="B2780" t="str">
            <v>ZBR15</v>
          </cell>
          <cell r="C2780" t="str">
            <v>BI_ZBR15 - Replace System Reinforcement - Davenport</v>
          </cell>
          <cell r="D2780" t="str">
            <v>ER_3000</v>
          </cell>
          <cell r="E2780" t="str">
            <v>3000</v>
          </cell>
          <cell r="F2780" t="str">
            <v>ER_3000 - Gas Reinforce-Minor Blanket</v>
          </cell>
          <cell r="G2780" t="str">
            <v>Gas Reinforcement Program</v>
          </cell>
          <cell r="H2780" t="str">
            <v>Gas Subfunction</v>
          </cell>
          <cell r="I2780" t="str">
            <v>Gas</v>
          </cell>
          <cell r="J2780" t="str">
            <v>Performance &amp; Capacity</v>
          </cell>
          <cell r="K2780" t="str">
            <v>SRV_GD</v>
          </cell>
          <cell r="L2780" t="str">
            <v>JUR_WA</v>
          </cell>
          <cell r="M2780" t="str">
            <v>Gas Distribution 374-387</v>
          </cell>
          <cell r="N2780" t="str">
            <v>False</v>
          </cell>
          <cell r="O2780" t="str">
            <v>Active</v>
          </cell>
          <cell r="P2780" t="str">
            <v>ORG_P50</v>
          </cell>
        </row>
        <row r="2781">
          <cell r="A2781" t="str">
            <v>BI_ZBR23</v>
          </cell>
          <cell r="B2781" t="str">
            <v>ZBR23</v>
          </cell>
          <cell r="C2781" t="str">
            <v>BI_ZBR23 - Relocate Due to St&amp;Hwy Work - Davenport</v>
          </cell>
          <cell r="D2781" t="str">
            <v>ER_3003</v>
          </cell>
          <cell r="E2781" t="str">
            <v>3003</v>
          </cell>
          <cell r="F2781" t="str">
            <v>ER_3003 - Gas Replace-St&amp;Hwy</v>
          </cell>
          <cell r="G2781" t="str">
            <v>Gas Replacement Street and Highway Program</v>
          </cell>
          <cell r="H2781" t="str">
            <v>Gas Subfunction</v>
          </cell>
          <cell r="I2781" t="str">
            <v>Gas</v>
          </cell>
          <cell r="J2781" t="str">
            <v>Mandatory &amp; Compliance</v>
          </cell>
          <cell r="K2781" t="str">
            <v>SRV_GD</v>
          </cell>
          <cell r="L2781" t="str">
            <v>JUR_WA</v>
          </cell>
          <cell r="M2781" t="str">
            <v>Gas Distribution 374-387</v>
          </cell>
          <cell r="N2781" t="str">
            <v>False</v>
          </cell>
          <cell r="O2781" t="str">
            <v>Active</v>
          </cell>
          <cell r="P2781" t="str">
            <v>ORG_P50</v>
          </cell>
        </row>
        <row r="2782">
          <cell r="A2782" t="str">
            <v>BI_ZBR30</v>
          </cell>
          <cell r="B2782" t="str">
            <v>ZBR30</v>
          </cell>
          <cell r="C2782" t="str">
            <v>BI_ZBR30 - St Light Blanket - Davenport</v>
          </cell>
          <cell r="D2782" t="str">
            <v>ER_1004</v>
          </cell>
          <cell r="E2782" t="str">
            <v>1004</v>
          </cell>
          <cell r="F2782" t="str">
            <v>ER_1004 - Street Lt Minor Blanket</v>
          </cell>
          <cell r="G2782" t="str">
            <v>New Revenue - Growth</v>
          </cell>
          <cell r="H2782" t="str">
            <v>Growth Subfunction</v>
          </cell>
          <cell r="I2782" t="str">
            <v>Growth</v>
          </cell>
          <cell r="J2782" t="str">
            <v>Customer Requested</v>
          </cell>
          <cell r="K2782" t="str">
            <v>SRV_ED</v>
          </cell>
          <cell r="L2782" t="str">
            <v>JUR_WA</v>
          </cell>
          <cell r="M2782" t="str">
            <v>Elec Distribution 360-373</v>
          </cell>
          <cell r="N2782" t="str">
            <v>False</v>
          </cell>
          <cell r="O2782" t="str">
            <v>Active</v>
          </cell>
          <cell r="P2782" t="str">
            <v>ORG_P50</v>
          </cell>
        </row>
        <row r="2783">
          <cell r="A2783" t="str">
            <v>BI_ZBR31</v>
          </cell>
          <cell r="B2783" t="str">
            <v>ZBR31</v>
          </cell>
          <cell r="C2783" t="str">
            <v>BI_ZBR31 - LED Streetlight Change Out Blanket - Davenport</v>
          </cell>
          <cell r="D2783" t="str">
            <v>ER_2584</v>
          </cell>
          <cell r="E2783" t="str">
            <v>2584</v>
          </cell>
          <cell r="F2783" t="str">
            <v>ER_2584 - LED Change-Out Program</v>
          </cell>
          <cell r="G2783" t="str">
            <v>LED Change-Out Program</v>
          </cell>
          <cell r="H2783" t="str">
            <v>T&amp;D Operations</v>
          </cell>
          <cell r="I2783" t="str">
            <v>T&amp;D</v>
          </cell>
          <cell r="J2783" t="str">
            <v>Asset Condition</v>
          </cell>
          <cell r="K2783" t="str">
            <v>SRV_ED</v>
          </cell>
          <cell r="L2783" t="str">
            <v>JUR_WA</v>
          </cell>
          <cell r="M2783" t="str">
            <v>Elec Distribution 360-373</v>
          </cell>
          <cell r="N2783" t="str">
            <v>False</v>
          </cell>
          <cell r="O2783" t="str">
            <v>Active</v>
          </cell>
          <cell r="P2783" t="str">
            <v>ORG_T51</v>
          </cell>
        </row>
        <row r="2784">
          <cell r="A2784" t="str">
            <v>BI_ZBR33</v>
          </cell>
          <cell r="B2784" t="str">
            <v>ZBR33</v>
          </cell>
          <cell r="C2784" t="str">
            <v>BI_ZBR33 - Elect UG Replace Blanket - Davenport</v>
          </cell>
          <cell r="D2784" t="str">
            <v>ER_2054</v>
          </cell>
          <cell r="E2784" t="str">
            <v>2054</v>
          </cell>
          <cell r="F2784" t="str">
            <v>ER_2054 - Electric Underground Replacement</v>
          </cell>
          <cell r="G2784" t="str">
            <v>Primary URD Cable Replacement</v>
          </cell>
          <cell r="H2784" t="str">
            <v>T&amp;D Operations</v>
          </cell>
          <cell r="I2784" t="str">
            <v>T&amp;D</v>
          </cell>
          <cell r="J2784" t="str">
            <v>Asset Condition</v>
          </cell>
          <cell r="K2784" t="str">
            <v>SRV_ED</v>
          </cell>
          <cell r="L2784" t="str">
            <v>JUR_WA</v>
          </cell>
          <cell r="M2784" t="str">
            <v>Elec Distribution 360-373</v>
          </cell>
          <cell r="N2784" t="str">
            <v>False</v>
          </cell>
          <cell r="O2784" t="str">
            <v>Active</v>
          </cell>
          <cell r="P2784" t="str">
            <v>ORG_P50</v>
          </cell>
        </row>
        <row r="2785">
          <cell r="A2785" t="str">
            <v>BI_ZBR34</v>
          </cell>
          <cell r="B2785" t="str">
            <v>ZBR34</v>
          </cell>
          <cell r="C2785" t="str">
            <v>BI_ZBR34 - Elect Distr Blanket - Davenport</v>
          </cell>
          <cell r="D2785" t="str">
            <v>ER_2055</v>
          </cell>
          <cell r="E2785" t="str">
            <v>2055</v>
          </cell>
          <cell r="F2785" t="str">
            <v>ER_2055 - Electric Distribution Minor Blanket</v>
          </cell>
          <cell r="G2785" t="str">
            <v>Distribution Minor Rebuild</v>
          </cell>
          <cell r="H2785" t="str">
            <v>T&amp;D Operations</v>
          </cell>
          <cell r="I2785" t="str">
            <v>T&amp;D</v>
          </cell>
          <cell r="J2785" t="str">
            <v>Asset Condition</v>
          </cell>
          <cell r="K2785" t="str">
            <v>SRV_ED</v>
          </cell>
          <cell r="L2785" t="str">
            <v>JUR_WA</v>
          </cell>
          <cell r="M2785" t="str">
            <v>Elec Distribution 360-373</v>
          </cell>
          <cell r="N2785" t="str">
            <v>False</v>
          </cell>
          <cell r="O2785" t="str">
            <v>Active</v>
          </cell>
          <cell r="P2785" t="str">
            <v>ORG_P50</v>
          </cell>
        </row>
        <row r="2786">
          <cell r="A2786" t="str">
            <v>BI_ZBR35</v>
          </cell>
          <cell r="B2786" t="str">
            <v>ZBR35</v>
          </cell>
          <cell r="C2786" t="str">
            <v>BI_ZBR35 - Distr Line Reloc - Davenport</v>
          </cell>
          <cell r="D2786" t="str">
            <v>ER_2056</v>
          </cell>
          <cell r="E2786" t="str">
            <v>2056</v>
          </cell>
          <cell r="F2786" t="str">
            <v>ER_2056 - Distribution Line Relocations</v>
          </cell>
          <cell r="G2786" t="str">
            <v>Elec Relocation and Replacement Program</v>
          </cell>
          <cell r="H2786" t="str">
            <v>T&amp;D Operations</v>
          </cell>
          <cell r="I2786" t="str">
            <v>T&amp;D</v>
          </cell>
          <cell r="J2786" t="str">
            <v>Mandatory &amp; Compliance</v>
          </cell>
          <cell r="K2786" t="str">
            <v>SRV_ED</v>
          </cell>
          <cell r="L2786" t="str">
            <v>JUR_WA</v>
          </cell>
          <cell r="M2786" t="str">
            <v>Elec Distribution 360-373</v>
          </cell>
          <cell r="N2786" t="str">
            <v>False</v>
          </cell>
          <cell r="O2786" t="str">
            <v>Active</v>
          </cell>
          <cell r="P2786" t="str">
            <v>ORG_P50</v>
          </cell>
        </row>
        <row r="2787">
          <cell r="A2787" t="str">
            <v>BI_ZBR37</v>
          </cell>
          <cell r="B2787" t="str">
            <v>ZBR37</v>
          </cell>
          <cell r="C2787" t="str">
            <v>BI_ZBR37 - Area Light Blanket - Davenport</v>
          </cell>
          <cell r="D2787" t="str">
            <v>ER_1005</v>
          </cell>
          <cell r="E2787" t="str">
            <v>1005</v>
          </cell>
          <cell r="F2787" t="str">
            <v>ER_1005 - Area Light Minor Blanket</v>
          </cell>
          <cell r="G2787" t="str">
            <v>New Revenue - Growth</v>
          </cell>
          <cell r="H2787" t="str">
            <v>Growth Subfunction</v>
          </cell>
          <cell r="I2787" t="str">
            <v>Growth</v>
          </cell>
          <cell r="J2787" t="str">
            <v>Customer Requested</v>
          </cell>
          <cell r="K2787" t="str">
            <v>SRV_ED</v>
          </cell>
          <cell r="L2787" t="str">
            <v>JUR_WA</v>
          </cell>
          <cell r="M2787" t="str">
            <v>Elec Distribution 360-373</v>
          </cell>
          <cell r="N2787" t="str">
            <v>False</v>
          </cell>
          <cell r="O2787" t="str">
            <v>Active</v>
          </cell>
          <cell r="P2787" t="str">
            <v>ORG_P50</v>
          </cell>
        </row>
        <row r="2788">
          <cell r="A2788" t="str">
            <v>BI_ZBR52</v>
          </cell>
          <cell r="B2788" t="str">
            <v>ZBR52</v>
          </cell>
          <cell r="C2788" t="str">
            <v>BI_ZBR52 - Failed Electric Dist Plant-Storm Davenport</v>
          </cell>
          <cell r="D2788" t="str">
            <v>ER_2059</v>
          </cell>
          <cell r="E2788" t="str">
            <v>2059</v>
          </cell>
          <cell r="F2788" t="str">
            <v>ER_2059 - Failed Electric Dist Plant-Storm</v>
          </cell>
          <cell r="G2788" t="str">
            <v>Electric Storm</v>
          </cell>
          <cell r="H2788" t="str">
            <v>T&amp;D Operations</v>
          </cell>
          <cell r="I2788" t="str">
            <v>T&amp;D</v>
          </cell>
          <cell r="J2788" t="str">
            <v>Failed Plant &amp; Operations</v>
          </cell>
          <cell r="K2788" t="str">
            <v>SRV_ED</v>
          </cell>
          <cell r="L2788" t="str">
            <v>JUR_WA</v>
          </cell>
          <cell r="M2788" t="str">
            <v>Elec Distribution 360-373</v>
          </cell>
          <cell r="N2788" t="str">
            <v>False</v>
          </cell>
          <cell r="O2788" t="str">
            <v>Active</v>
          </cell>
          <cell r="P2788" t="str">
            <v>ORG_P50</v>
          </cell>
        </row>
        <row r="2789">
          <cell r="A2789" t="str">
            <v>BI_ZBR60</v>
          </cell>
          <cell r="B2789" t="str">
            <v>ZBR60</v>
          </cell>
          <cell r="C2789" t="str">
            <v>BI_ZBR60 - Deteriorated Pole Replacement Davenport</v>
          </cell>
          <cell r="D2789" t="str">
            <v>ER_2055</v>
          </cell>
          <cell r="E2789" t="str">
            <v>2055</v>
          </cell>
          <cell r="F2789" t="str">
            <v>ER_2055 - Electric Distribution Minor Blanket</v>
          </cell>
          <cell r="G2789" t="str">
            <v>Distribution Minor Rebuild</v>
          </cell>
          <cell r="H2789" t="str">
            <v>T&amp;D Operations</v>
          </cell>
          <cell r="I2789" t="str">
            <v>T&amp;D</v>
          </cell>
          <cell r="J2789" t="str">
            <v>Asset Condition</v>
          </cell>
          <cell r="K2789" t="str">
            <v>SRV_ED</v>
          </cell>
          <cell r="L2789" t="str">
            <v>JUR_WA</v>
          </cell>
          <cell r="M2789" t="str">
            <v>Elec Distribution 360-373</v>
          </cell>
          <cell r="N2789" t="str">
            <v>False</v>
          </cell>
          <cell r="O2789" t="str">
            <v>Active</v>
          </cell>
          <cell r="P2789" t="str">
            <v>ORG_P50</v>
          </cell>
        </row>
        <row r="2790">
          <cell r="A2790" t="str">
            <v>BI_ZBW05</v>
          </cell>
          <cell r="B2790" t="str">
            <v>ZBW05</v>
          </cell>
          <cell r="C2790" t="str">
            <v>BI_ZBW05 - Electric Transmission Plant-Storm Colville</v>
          </cell>
          <cell r="D2790" t="str">
            <v>ER_2051</v>
          </cell>
          <cell r="E2790" t="str">
            <v>2051</v>
          </cell>
          <cell r="F2790" t="str">
            <v>ER_2051 - Electric Transmission Plant-Storm</v>
          </cell>
          <cell r="G2790" t="str">
            <v>Electric Storm</v>
          </cell>
          <cell r="H2790" t="str">
            <v>T&amp;D Operations</v>
          </cell>
          <cell r="I2790" t="str">
            <v>T&amp;D</v>
          </cell>
          <cell r="J2790" t="str">
            <v>Failed Plant &amp; Operations</v>
          </cell>
          <cell r="K2790" t="str">
            <v>SRV_ED</v>
          </cell>
          <cell r="L2790" t="str">
            <v>JUR_WA</v>
          </cell>
          <cell r="M2790" t="str">
            <v>Elec Transmission 350-359</v>
          </cell>
          <cell r="N2790" t="str">
            <v>False</v>
          </cell>
          <cell r="O2790" t="str">
            <v>Active</v>
          </cell>
          <cell r="P2790" t="str">
            <v>ORG_G50</v>
          </cell>
        </row>
        <row r="2791">
          <cell r="A2791" t="str">
            <v>BI_ZBW10</v>
          </cell>
          <cell r="B2791" t="str">
            <v>ZBW10</v>
          </cell>
          <cell r="C2791" t="str">
            <v>BI_ZBW10 - Elect Revenue Blanket - Colville</v>
          </cell>
          <cell r="D2791" t="str">
            <v>ER_1000</v>
          </cell>
          <cell r="E2791" t="str">
            <v>1000</v>
          </cell>
          <cell r="F2791" t="str">
            <v>ER_1000 - Electric Revenue Blanket</v>
          </cell>
          <cell r="G2791" t="str">
            <v>New Revenue - Growth</v>
          </cell>
          <cell r="H2791" t="str">
            <v>Growth Subfunction</v>
          </cell>
          <cell r="I2791" t="str">
            <v>Growth</v>
          </cell>
          <cell r="J2791" t="str">
            <v>Customer Requested</v>
          </cell>
          <cell r="K2791" t="str">
            <v>SRV_ED</v>
          </cell>
          <cell r="L2791" t="str">
            <v>JUR_WA</v>
          </cell>
          <cell r="M2791" t="str">
            <v>Elec Distribution 360-373</v>
          </cell>
          <cell r="N2791" t="str">
            <v>False</v>
          </cell>
          <cell r="O2791" t="str">
            <v>Active</v>
          </cell>
          <cell r="P2791" t="str">
            <v>ORG_G50</v>
          </cell>
        </row>
        <row r="2792">
          <cell r="A2792" t="str">
            <v>BI_ZBW11</v>
          </cell>
          <cell r="B2792" t="str">
            <v>ZBW11</v>
          </cell>
          <cell r="C2792" t="str">
            <v>BI_ZBW11 - Gas Revenue Blanket-Colville</v>
          </cell>
          <cell r="D2792" t="str">
            <v>ER_1001</v>
          </cell>
          <cell r="E2792" t="str">
            <v>1001</v>
          </cell>
          <cell r="F2792" t="str">
            <v>ER_1001 - Gas Revenue Blanket</v>
          </cell>
          <cell r="G2792" t="str">
            <v>New Revenue - Growth</v>
          </cell>
          <cell r="H2792" t="str">
            <v>Growth Subfunction</v>
          </cell>
          <cell r="I2792" t="str">
            <v>Growth</v>
          </cell>
          <cell r="J2792" t="str">
            <v>Customer Requested</v>
          </cell>
          <cell r="K2792" t="str">
            <v>SRV_GD</v>
          </cell>
          <cell r="L2792" t="str">
            <v>JUR_WA</v>
          </cell>
          <cell r="M2792" t="str">
            <v>Gas Distribution 374-387</v>
          </cell>
          <cell r="N2792" t="str">
            <v>False</v>
          </cell>
          <cell r="O2792" t="str">
            <v>Active</v>
          </cell>
          <cell r="P2792" t="str">
            <v>ORG_G50</v>
          </cell>
        </row>
        <row r="2793">
          <cell r="A2793" t="str">
            <v>BI_ZBW12</v>
          </cell>
          <cell r="B2793" t="str">
            <v>ZBW12</v>
          </cell>
          <cell r="C2793" t="str">
            <v>BI_ZBW12 - Gas Distribution Non Revenue - Colville</v>
          </cell>
          <cell r="D2793" t="str">
            <v>ER_3005</v>
          </cell>
          <cell r="E2793" t="str">
            <v>3005</v>
          </cell>
          <cell r="F2793" t="str">
            <v>ER_3005 - Gas Distribution Non-Revenue Blanket</v>
          </cell>
          <cell r="G2793" t="str">
            <v>Gas Non-Revenue Program</v>
          </cell>
          <cell r="H2793" t="str">
            <v>Gas Subfunction</v>
          </cell>
          <cell r="I2793" t="str">
            <v>Gas</v>
          </cell>
          <cell r="J2793" t="str">
            <v>Failed Plant &amp; Operations</v>
          </cell>
          <cell r="K2793" t="str">
            <v>SRV_GD</v>
          </cell>
          <cell r="L2793" t="str">
            <v>JUR_WA</v>
          </cell>
          <cell r="M2793" t="str">
            <v>Gas Distribution 374-387</v>
          </cell>
          <cell r="N2793" t="str">
            <v>False</v>
          </cell>
          <cell r="O2793" t="str">
            <v>Active</v>
          </cell>
          <cell r="P2793" t="str">
            <v>ORG_G50</v>
          </cell>
        </row>
        <row r="2794">
          <cell r="A2794" t="str">
            <v>BI_ZBW15</v>
          </cell>
          <cell r="B2794" t="str">
            <v>ZBW15</v>
          </cell>
          <cell r="C2794" t="str">
            <v>BI_ZBW15 - Replace System Reinforcement - Colville</v>
          </cell>
          <cell r="D2794" t="str">
            <v>ER_3000</v>
          </cell>
          <cell r="E2794" t="str">
            <v>3000</v>
          </cell>
          <cell r="F2794" t="str">
            <v>ER_3000 - Gas Reinforce-Minor Blanket</v>
          </cell>
          <cell r="G2794" t="str">
            <v>Gas Reinforcement Program</v>
          </cell>
          <cell r="H2794" t="str">
            <v>Gas Subfunction</v>
          </cell>
          <cell r="I2794" t="str">
            <v>Gas</v>
          </cell>
          <cell r="J2794" t="str">
            <v>Performance &amp; Capacity</v>
          </cell>
          <cell r="K2794" t="str">
            <v>SRV_GD</v>
          </cell>
          <cell r="L2794" t="str">
            <v>JUR_WA</v>
          </cell>
          <cell r="M2794" t="str">
            <v>Gas Distribution 374-387</v>
          </cell>
          <cell r="N2794" t="str">
            <v>False</v>
          </cell>
          <cell r="O2794" t="str">
            <v>Active</v>
          </cell>
          <cell r="P2794" t="str">
            <v>ORG_G50</v>
          </cell>
        </row>
        <row r="2795">
          <cell r="A2795" t="str">
            <v>BI_ZBW16</v>
          </cell>
          <cell r="B2795" t="str">
            <v>ZBW16</v>
          </cell>
          <cell r="C2795" t="str">
            <v>BI_ZBW16 - Replace Deteriorated Gas System - Colville</v>
          </cell>
          <cell r="D2795" t="str">
            <v>ER_3001</v>
          </cell>
          <cell r="E2795" t="str">
            <v>3001</v>
          </cell>
          <cell r="F2795" t="str">
            <v>ER_3001 - Replace Deteriorating Gas System</v>
          </cell>
          <cell r="G2795" t="str">
            <v>Gas Deteriorated Steel Pipe Replacement Program</v>
          </cell>
          <cell r="H2795" t="str">
            <v>Gas Subfunction</v>
          </cell>
          <cell r="I2795" t="str">
            <v>Gas</v>
          </cell>
          <cell r="J2795" t="str">
            <v>Asset Condition</v>
          </cell>
          <cell r="K2795" t="str">
            <v>SRV_GD</v>
          </cell>
          <cell r="L2795" t="str">
            <v>JUR_WA</v>
          </cell>
          <cell r="M2795" t="str">
            <v>Gas Distribution 374-387</v>
          </cell>
          <cell r="N2795" t="str">
            <v>False</v>
          </cell>
          <cell r="O2795" t="str">
            <v>Active</v>
          </cell>
          <cell r="P2795" t="str">
            <v>ORG_G50</v>
          </cell>
        </row>
        <row r="2796">
          <cell r="A2796" t="str">
            <v>BI_ZBW17</v>
          </cell>
          <cell r="B2796" t="str">
            <v>ZBW17</v>
          </cell>
          <cell r="C2796" t="str">
            <v>BI_ZBW17 - Gas Regulator Station Reliability - Colville</v>
          </cell>
          <cell r="D2796" t="str">
            <v>ER_3002</v>
          </cell>
          <cell r="E2796" t="str">
            <v>3002</v>
          </cell>
          <cell r="F2796" t="str">
            <v>ER_3002 - Regulator Reliable - Blanket</v>
          </cell>
          <cell r="G2796" t="str">
            <v>Gas Regulator Station Replacement Program</v>
          </cell>
          <cell r="H2796" t="str">
            <v>Gas Subfunction</v>
          </cell>
          <cell r="I2796" t="str">
            <v>Gas</v>
          </cell>
          <cell r="J2796" t="str">
            <v>Asset Condition</v>
          </cell>
          <cell r="K2796" t="str">
            <v>SRV_GD</v>
          </cell>
          <cell r="L2796" t="str">
            <v>JUR_WA</v>
          </cell>
          <cell r="M2796" t="str">
            <v>Gas Distribution 374-387</v>
          </cell>
          <cell r="N2796" t="str">
            <v>False</v>
          </cell>
          <cell r="O2796" t="str">
            <v>Active</v>
          </cell>
          <cell r="P2796" t="str">
            <v>ORG_G50</v>
          </cell>
        </row>
        <row r="2797">
          <cell r="A2797" t="str">
            <v>BI_ZBW23</v>
          </cell>
          <cell r="B2797" t="str">
            <v>ZBW23</v>
          </cell>
          <cell r="C2797" t="str">
            <v>BI_ZBW23 - Relocate Due to St&amp;Hwy Work - Colville</v>
          </cell>
          <cell r="D2797" t="str">
            <v>ER_3003</v>
          </cell>
          <cell r="E2797" t="str">
            <v>3003</v>
          </cell>
          <cell r="F2797" t="str">
            <v>ER_3003 - Gas Replace-St&amp;Hwy</v>
          </cell>
          <cell r="G2797" t="str">
            <v>Gas Replacement Street and Highway Program</v>
          </cell>
          <cell r="H2797" t="str">
            <v>Gas Subfunction</v>
          </cell>
          <cell r="I2797" t="str">
            <v>Gas</v>
          </cell>
          <cell r="J2797" t="str">
            <v>Mandatory &amp; Compliance</v>
          </cell>
          <cell r="K2797" t="str">
            <v>SRV_GD</v>
          </cell>
          <cell r="L2797" t="str">
            <v>JUR_WA</v>
          </cell>
          <cell r="M2797" t="str">
            <v>Gas Distribution 374-387</v>
          </cell>
          <cell r="N2797" t="str">
            <v>False</v>
          </cell>
          <cell r="O2797" t="str">
            <v>Active</v>
          </cell>
          <cell r="P2797" t="str">
            <v>ORG_G50</v>
          </cell>
        </row>
        <row r="2798">
          <cell r="A2798" t="str">
            <v>BI_ZBW30</v>
          </cell>
          <cell r="B2798" t="str">
            <v>ZBW30</v>
          </cell>
          <cell r="C2798" t="str">
            <v>BI_ZBW30 - St Light Blanket - Colville</v>
          </cell>
          <cell r="D2798" t="str">
            <v>ER_1004</v>
          </cell>
          <cell r="E2798" t="str">
            <v>1004</v>
          </cell>
          <cell r="F2798" t="str">
            <v>ER_1004 - Street Lt Minor Blanket</v>
          </cell>
          <cell r="G2798" t="str">
            <v>New Revenue - Growth</v>
          </cell>
          <cell r="H2798" t="str">
            <v>Growth Subfunction</v>
          </cell>
          <cell r="I2798" t="str">
            <v>Growth</v>
          </cell>
          <cell r="J2798" t="str">
            <v>Customer Requested</v>
          </cell>
          <cell r="K2798" t="str">
            <v>SRV_ED</v>
          </cell>
          <cell r="L2798" t="str">
            <v>JUR_WA</v>
          </cell>
          <cell r="M2798" t="str">
            <v>Elec Distribution 360-373</v>
          </cell>
          <cell r="N2798" t="str">
            <v>False</v>
          </cell>
          <cell r="O2798" t="str">
            <v>Active</v>
          </cell>
          <cell r="P2798" t="str">
            <v>ORG_G50</v>
          </cell>
        </row>
        <row r="2799">
          <cell r="A2799" t="str">
            <v>BI_ZBW31</v>
          </cell>
          <cell r="B2799" t="str">
            <v>ZBW31</v>
          </cell>
          <cell r="C2799" t="str">
            <v>BI_ZBW31 - LED Streetlight Change Out Blanket - Colville</v>
          </cell>
          <cell r="D2799" t="str">
            <v>ER_2584</v>
          </cell>
          <cell r="E2799" t="str">
            <v>2584</v>
          </cell>
          <cell r="F2799" t="str">
            <v>ER_2584 - LED Change-Out Program</v>
          </cell>
          <cell r="G2799" t="str">
            <v>LED Change-Out Program</v>
          </cell>
          <cell r="H2799" t="str">
            <v>T&amp;D Operations</v>
          </cell>
          <cell r="I2799" t="str">
            <v>T&amp;D</v>
          </cell>
          <cell r="J2799" t="str">
            <v>Asset Condition</v>
          </cell>
          <cell r="K2799" t="str">
            <v>SRV_ED</v>
          </cell>
          <cell r="L2799" t="str">
            <v>JUR_WA</v>
          </cell>
          <cell r="M2799" t="str">
            <v>Elec Distribution 360-373</v>
          </cell>
          <cell r="N2799" t="str">
            <v>False</v>
          </cell>
          <cell r="O2799" t="str">
            <v>Active</v>
          </cell>
          <cell r="P2799" t="str">
            <v>ORG_T51</v>
          </cell>
        </row>
        <row r="2800">
          <cell r="A2800" t="str">
            <v>BI_ZBW33</v>
          </cell>
          <cell r="B2800" t="str">
            <v>ZBW33</v>
          </cell>
          <cell r="C2800" t="str">
            <v>BI_ZBW33 - Elect UG Replacement - Colville</v>
          </cell>
          <cell r="D2800" t="str">
            <v>ER_2054</v>
          </cell>
          <cell r="E2800" t="str">
            <v>2054</v>
          </cell>
          <cell r="F2800" t="str">
            <v>ER_2054 - Electric Underground Replacement</v>
          </cell>
          <cell r="G2800" t="str">
            <v>Primary URD Cable Replacement</v>
          </cell>
          <cell r="H2800" t="str">
            <v>T&amp;D Operations</v>
          </cell>
          <cell r="I2800" t="str">
            <v>T&amp;D</v>
          </cell>
          <cell r="J2800" t="str">
            <v>Asset Condition</v>
          </cell>
          <cell r="K2800" t="str">
            <v>SRV_ED</v>
          </cell>
          <cell r="L2800" t="str">
            <v>JUR_WA</v>
          </cell>
          <cell r="M2800" t="str">
            <v>Elec Distribution 360-373</v>
          </cell>
          <cell r="N2800" t="str">
            <v>False</v>
          </cell>
          <cell r="O2800" t="str">
            <v>Active</v>
          </cell>
          <cell r="P2800" t="str">
            <v>ORG_G50</v>
          </cell>
        </row>
        <row r="2801">
          <cell r="A2801" t="str">
            <v>BI_ZBW34</v>
          </cell>
          <cell r="B2801" t="str">
            <v>ZBW34</v>
          </cell>
          <cell r="C2801" t="str">
            <v>BI_ZBW34 - Elect Distr Blanket - Colville Area</v>
          </cell>
          <cell r="D2801" t="str">
            <v>ER_2055</v>
          </cell>
          <cell r="E2801" t="str">
            <v>2055</v>
          </cell>
          <cell r="F2801" t="str">
            <v>ER_2055 - Electric Distribution Minor Blanket</v>
          </cell>
          <cell r="G2801" t="str">
            <v>Distribution Minor Rebuild</v>
          </cell>
          <cell r="H2801" t="str">
            <v>T&amp;D Operations</v>
          </cell>
          <cell r="I2801" t="str">
            <v>T&amp;D</v>
          </cell>
          <cell r="J2801" t="str">
            <v>Asset Condition</v>
          </cell>
          <cell r="K2801" t="str">
            <v>SRV_ED</v>
          </cell>
          <cell r="L2801" t="str">
            <v>JUR_WA</v>
          </cell>
          <cell r="M2801" t="str">
            <v>Elec Distribution 360-373</v>
          </cell>
          <cell r="N2801" t="str">
            <v>False</v>
          </cell>
          <cell r="O2801" t="str">
            <v>Active</v>
          </cell>
          <cell r="P2801" t="str">
            <v>ORG_G50</v>
          </cell>
        </row>
        <row r="2802">
          <cell r="A2802" t="str">
            <v>BI_ZBW35</v>
          </cell>
          <cell r="B2802" t="str">
            <v>ZBW35</v>
          </cell>
          <cell r="C2802" t="str">
            <v>BI_ZBW35 - Distr Line Relocate-Colvill</v>
          </cell>
          <cell r="D2802" t="str">
            <v>ER_2056</v>
          </cell>
          <cell r="E2802" t="str">
            <v>2056</v>
          </cell>
          <cell r="F2802" t="str">
            <v>ER_2056 - Distribution Line Relocations</v>
          </cell>
          <cell r="G2802" t="str">
            <v>Elec Relocation and Replacement Program</v>
          </cell>
          <cell r="H2802" t="str">
            <v>T&amp;D Operations</v>
          </cell>
          <cell r="I2802" t="str">
            <v>T&amp;D</v>
          </cell>
          <cell r="J2802" t="str">
            <v>Mandatory &amp; Compliance</v>
          </cell>
          <cell r="K2802" t="str">
            <v>SRV_ED</v>
          </cell>
          <cell r="L2802" t="str">
            <v>JUR_WA</v>
          </cell>
          <cell r="M2802" t="str">
            <v>Elec Distribution 360-373</v>
          </cell>
          <cell r="N2802" t="str">
            <v>False</v>
          </cell>
          <cell r="O2802" t="str">
            <v>Active</v>
          </cell>
          <cell r="P2802" t="str">
            <v>ORG_G50</v>
          </cell>
        </row>
        <row r="2803">
          <cell r="A2803" t="str">
            <v>BI_ZBW37</v>
          </cell>
          <cell r="B2803" t="str">
            <v>ZBW37</v>
          </cell>
          <cell r="C2803" t="str">
            <v>BI_ZBW37 - Area Light Blanket - Colville</v>
          </cell>
          <cell r="D2803" t="str">
            <v>ER_1005</v>
          </cell>
          <cell r="E2803" t="str">
            <v>1005</v>
          </cell>
          <cell r="F2803" t="str">
            <v>ER_1005 - Area Light Minor Blanket</v>
          </cell>
          <cell r="G2803" t="str">
            <v>New Revenue - Growth</v>
          </cell>
          <cell r="H2803" t="str">
            <v>Growth Subfunction</v>
          </cell>
          <cell r="I2803" t="str">
            <v>Growth</v>
          </cell>
          <cell r="J2803" t="str">
            <v>Customer Requested</v>
          </cell>
          <cell r="K2803" t="str">
            <v>SRV_ED</v>
          </cell>
          <cell r="L2803" t="str">
            <v>JUR_WA</v>
          </cell>
          <cell r="M2803" t="str">
            <v>Elec Distribution 360-373</v>
          </cell>
          <cell r="N2803" t="str">
            <v>False</v>
          </cell>
          <cell r="O2803" t="str">
            <v>Active</v>
          </cell>
          <cell r="P2803" t="str">
            <v>ORG_G50</v>
          </cell>
        </row>
        <row r="2804">
          <cell r="A2804" t="str">
            <v>BI_ZBW52</v>
          </cell>
          <cell r="B2804" t="str">
            <v>ZBW52</v>
          </cell>
          <cell r="C2804" t="str">
            <v>BI_ZBW52 - Failed Electric Dist Plant-Storm Colville</v>
          </cell>
          <cell r="D2804" t="str">
            <v>ER_2059</v>
          </cell>
          <cell r="E2804" t="str">
            <v>2059</v>
          </cell>
          <cell r="F2804" t="str">
            <v>ER_2059 - Failed Electric Dist Plant-Storm</v>
          </cell>
          <cell r="G2804" t="str">
            <v>Electric Storm</v>
          </cell>
          <cell r="H2804" t="str">
            <v>T&amp;D Operations</v>
          </cell>
          <cell r="I2804" t="str">
            <v>T&amp;D</v>
          </cell>
          <cell r="J2804" t="str">
            <v>Failed Plant &amp; Operations</v>
          </cell>
          <cell r="K2804" t="str">
            <v>SRV_ED</v>
          </cell>
          <cell r="L2804" t="str">
            <v>JUR_WA</v>
          </cell>
          <cell r="M2804" t="str">
            <v>Elec Distribution 360-373</v>
          </cell>
          <cell r="N2804" t="str">
            <v>False</v>
          </cell>
          <cell r="O2804" t="str">
            <v>Active</v>
          </cell>
          <cell r="P2804" t="str">
            <v>ORG_G50</v>
          </cell>
        </row>
        <row r="2805">
          <cell r="A2805" t="str">
            <v>BI_ZBW60</v>
          </cell>
          <cell r="B2805" t="str">
            <v>ZBW60</v>
          </cell>
          <cell r="C2805" t="str">
            <v>BI_ZBW60 - Deteriorated Pole Replacement Colville</v>
          </cell>
          <cell r="D2805" t="str">
            <v>ER_2055</v>
          </cell>
          <cell r="E2805" t="str">
            <v>2055</v>
          </cell>
          <cell r="F2805" t="str">
            <v>ER_2055 - Electric Distribution Minor Blanket</v>
          </cell>
          <cell r="G2805" t="str">
            <v>Distribution Minor Rebuild</v>
          </cell>
          <cell r="H2805" t="str">
            <v>T&amp;D Operations</v>
          </cell>
          <cell r="I2805" t="str">
            <v>T&amp;D</v>
          </cell>
          <cell r="J2805" t="str">
            <v>Asset Condition</v>
          </cell>
          <cell r="K2805" t="str">
            <v>SRV_ED</v>
          </cell>
          <cell r="L2805" t="str">
            <v>JUR_AN</v>
          </cell>
          <cell r="M2805" t="str">
            <v>Elec Distribution 360-373</v>
          </cell>
          <cell r="N2805" t="str">
            <v>False</v>
          </cell>
          <cell r="O2805" t="str">
            <v>Active</v>
          </cell>
          <cell r="P2805" t="str">
            <v>ORG_G50</v>
          </cell>
        </row>
        <row r="2806">
          <cell r="A2806" t="str">
            <v>BI_ZC024</v>
          </cell>
          <cell r="B2806" t="str">
            <v>ZC024</v>
          </cell>
          <cell r="C2806" t="str">
            <v>BI_ZC024 - Industrial Gas Customer-Minor Blanket</v>
          </cell>
          <cell r="D2806" t="str">
            <v>ER_1052</v>
          </cell>
          <cell r="E2806" t="str">
            <v>1052</v>
          </cell>
          <cell r="F2806" t="str">
            <v>ER_1052 - Industrial Gas Customer Minor Blanket</v>
          </cell>
          <cell r="G2806" t="str">
            <v>New Revenue - Growth</v>
          </cell>
          <cell r="H2806" t="str">
            <v>Growth Subfunction</v>
          </cell>
          <cell r="I2806" t="str">
            <v>Growth</v>
          </cell>
          <cell r="J2806" t="str">
            <v>Customer Requested</v>
          </cell>
          <cell r="K2806" t="str">
            <v>SRV_GD</v>
          </cell>
          <cell r="L2806" t="str">
            <v>JUR_AA</v>
          </cell>
          <cell r="M2806" t="str">
            <v>Gas Distribution 374-387</v>
          </cell>
          <cell r="N2806" t="str">
            <v>False</v>
          </cell>
          <cell r="O2806" t="str">
            <v>Inactive</v>
          </cell>
          <cell r="P2806" t="str">
            <v>ORG_L53</v>
          </cell>
        </row>
        <row r="2807">
          <cell r="A2807" t="str">
            <v>BI_ZCG07</v>
          </cell>
          <cell r="B2807" t="str">
            <v>ZCG07</v>
          </cell>
          <cell r="C2807" t="str">
            <v>BI_ZCG07 - Isolated Steel Replacement ID</v>
          </cell>
          <cell r="D2807" t="str">
            <v>ER_3007</v>
          </cell>
          <cell r="E2807" t="str">
            <v>3007</v>
          </cell>
          <cell r="F2807" t="str">
            <v>ER_3007 - Isolated Steel Replacement</v>
          </cell>
          <cell r="G2807" t="str">
            <v>Gas Isolated Steel Replacement Program</v>
          </cell>
          <cell r="H2807" t="str">
            <v>Gas Subfunction</v>
          </cell>
          <cell r="I2807" t="str">
            <v>Gas</v>
          </cell>
          <cell r="J2807" t="str">
            <v>Mandatory &amp; Compliance</v>
          </cell>
          <cell r="K2807" t="str">
            <v>SRV_GD</v>
          </cell>
          <cell r="L2807" t="str">
            <v>JUR_ID</v>
          </cell>
          <cell r="M2807" t="str">
            <v>Gas Distribution 374-387</v>
          </cell>
          <cell r="N2807" t="str">
            <v>False</v>
          </cell>
          <cell r="O2807" t="str">
            <v>Active</v>
          </cell>
          <cell r="P2807" t="str">
            <v>ORG_G08</v>
          </cell>
        </row>
        <row r="2808">
          <cell r="A2808" t="str">
            <v>BI_ZCG15</v>
          </cell>
          <cell r="B2808" t="str">
            <v>ZCG15</v>
          </cell>
          <cell r="C2808" t="str">
            <v>BI_ZCG15 - Replace System Reinforcement - Cd'A</v>
          </cell>
          <cell r="D2808" t="str">
            <v>ER_3000</v>
          </cell>
          <cell r="E2808" t="str">
            <v>3000</v>
          </cell>
          <cell r="F2808" t="str">
            <v>ER_3000 - Gas Reinforce-Minor Blanket</v>
          </cell>
          <cell r="G2808" t="str">
            <v>Gas Reinforcement Program</v>
          </cell>
          <cell r="H2808" t="str">
            <v>Gas Subfunction</v>
          </cell>
          <cell r="I2808" t="str">
            <v>Gas</v>
          </cell>
          <cell r="J2808" t="str">
            <v>Performance &amp; Capacity</v>
          </cell>
          <cell r="K2808" t="str">
            <v>SRV_GD</v>
          </cell>
          <cell r="L2808" t="str">
            <v>JUR_ID</v>
          </cell>
          <cell r="M2808" t="str">
            <v>Gas Distribution 374-387</v>
          </cell>
          <cell r="N2808" t="str">
            <v>False</v>
          </cell>
          <cell r="O2808" t="str">
            <v>Active</v>
          </cell>
          <cell r="P2808" t="str">
            <v>ORG_C53</v>
          </cell>
        </row>
        <row r="2809">
          <cell r="A2809" t="str">
            <v>BI_ZCG16</v>
          </cell>
          <cell r="B2809" t="str">
            <v>ZCG16</v>
          </cell>
          <cell r="C2809" t="str">
            <v>BI_ZCG16 - Replace Deteriorated Gas System - Cd'A</v>
          </cell>
          <cell r="D2809" t="str">
            <v>ER_3001</v>
          </cell>
          <cell r="E2809" t="str">
            <v>3001</v>
          </cell>
          <cell r="F2809" t="str">
            <v>ER_3001 - Replace Deteriorating Gas System</v>
          </cell>
          <cell r="G2809" t="str">
            <v>Gas Deteriorated Steel Pipe Replacement Program</v>
          </cell>
          <cell r="H2809" t="str">
            <v>Gas Subfunction</v>
          </cell>
          <cell r="I2809" t="str">
            <v>Gas</v>
          </cell>
          <cell r="J2809" t="str">
            <v>Asset Condition</v>
          </cell>
          <cell r="K2809" t="str">
            <v>SRV_GD</v>
          </cell>
          <cell r="L2809" t="str">
            <v>JUR_ID</v>
          </cell>
          <cell r="M2809" t="str">
            <v>Gas Distribution 374-387</v>
          </cell>
          <cell r="N2809" t="str">
            <v>False</v>
          </cell>
          <cell r="O2809" t="str">
            <v>Active</v>
          </cell>
          <cell r="P2809" t="str">
            <v>ORG_C53</v>
          </cell>
        </row>
        <row r="2810">
          <cell r="A2810" t="str">
            <v>BI_ZCG17</v>
          </cell>
          <cell r="B2810" t="str">
            <v>ZCG17</v>
          </cell>
          <cell r="C2810" t="str">
            <v>BI_ZCG17 - Gas Regulator Station Reliability - Cd'A</v>
          </cell>
          <cell r="D2810" t="str">
            <v>ER_3002</v>
          </cell>
          <cell r="E2810" t="str">
            <v>3002</v>
          </cell>
          <cell r="F2810" t="str">
            <v>ER_3002 - Regulator Reliable - Blanket</v>
          </cell>
          <cell r="G2810" t="str">
            <v>Gas Regulator Station Replacement Program</v>
          </cell>
          <cell r="H2810" t="str">
            <v>Gas Subfunction</v>
          </cell>
          <cell r="I2810" t="str">
            <v>Gas</v>
          </cell>
          <cell r="J2810" t="str">
            <v>Asset Condition</v>
          </cell>
          <cell r="K2810" t="str">
            <v>SRV_GD</v>
          </cell>
          <cell r="L2810" t="str">
            <v>JUR_ID</v>
          </cell>
          <cell r="M2810" t="str">
            <v>Gas Distribution 374-387</v>
          </cell>
          <cell r="N2810" t="str">
            <v>False</v>
          </cell>
          <cell r="O2810" t="str">
            <v>Active</v>
          </cell>
          <cell r="P2810" t="str">
            <v>ORG_C53</v>
          </cell>
        </row>
        <row r="2811">
          <cell r="A2811" t="str">
            <v>BI_ZCG31</v>
          </cell>
          <cell r="B2811" t="str">
            <v>ZCG31</v>
          </cell>
          <cell r="C2811" t="str">
            <v>BI_ZCG31 - LED Streetlight Change Out Blanket - Grangeville</v>
          </cell>
          <cell r="D2811" t="str">
            <v>ER_2584</v>
          </cell>
          <cell r="E2811" t="str">
            <v>2584</v>
          </cell>
          <cell r="F2811" t="str">
            <v>ER_2584 - LED Change-Out Program</v>
          </cell>
          <cell r="G2811" t="str">
            <v>LED Change-Out Program</v>
          </cell>
          <cell r="H2811" t="str">
            <v>T&amp;D Operations</v>
          </cell>
          <cell r="I2811" t="str">
            <v>T&amp;D</v>
          </cell>
          <cell r="J2811" t="str">
            <v>Asset Condition</v>
          </cell>
          <cell r="K2811" t="str">
            <v>SRV_ED</v>
          </cell>
          <cell r="L2811" t="str">
            <v>JUR_ID</v>
          </cell>
          <cell r="M2811" t="str">
            <v>Elec Distribution 360-373</v>
          </cell>
          <cell r="N2811" t="str">
            <v>False</v>
          </cell>
          <cell r="O2811" t="str">
            <v>Active</v>
          </cell>
          <cell r="P2811" t="str">
            <v>ORG_T51</v>
          </cell>
        </row>
        <row r="2812">
          <cell r="A2812" t="str">
            <v>BI_ZCJ05</v>
          </cell>
          <cell r="B2812" t="str">
            <v>ZCJ05</v>
          </cell>
          <cell r="C2812" t="str">
            <v>BI_ZCJ05 - Electric Transmission Plant-Storm CDA</v>
          </cell>
          <cell r="D2812" t="str">
            <v>ER_2051</v>
          </cell>
          <cell r="E2812" t="str">
            <v>2051</v>
          </cell>
          <cell r="F2812" t="str">
            <v>ER_2051 - Electric Transmission Plant-Storm</v>
          </cell>
          <cell r="G2812" t="str">
            <v>Electric Storm</v>
          </cell>
          <cell r="H2812" t="str">
            <v>T&amp;D Operations</v>
          </cell>
          <cell r="I2812" t="str">
            <v>T&amp;D</v>
          </cell>
          <cell r="J2812" t="str">
            <v>Failed Plant &amp; Operations</v>
          </cell>
          <cell r="K2812" t="str">
            <v>SRV_ED</v>
          </cell>
          <cell r="L2812" t="str">
            <v>JUR_AN</v>
          </cell>
          <cell r="M2812" t="str">
            <v>Elec Transmission 350-359</v>
          </cell>
          <cell r="N2812" t="str">
            <v>False</v>
          </cell>
          <cell r="O2812" t="str">
            <v>Active</v>
          </cell>
          <cell r="P2812" t="str">
            <v>ORG_L53</v>
          </cell>
        </row>
        <row r="2813">
          <cell r="A2813" t="str">
            <v>BI_ZCJ06</v>
          </cell>
          <cell r="B2813" t="str">
            <v>ZCJ06</v>
          </cell>
          <cell r="C2813" t="str">
            <v>BI_ZCJ06 - ID Overbuilt Pipe Replacement</v>
          </cell>
          <cell r="D2813" t="str">
            <v>ER_3006</v>
          </cell>
          <cell r="E2813" t="str">
            <v>3006</v>
          </cell>
          <cell r="F2813" t="str">
            <v>ER_3006 - Overbuilt Pipe Replacement Blanket</v>
          </cell>
          <cell r="G2813" t="str">
            <v>Gas Overbuilt Pipe Replacement Program</v>
          </cell>
          <cell r="H2813" t="str">
            <v>Gas Subfunction</v>
          </cell>
          <cell r="I2813" t="str">
            <v>Gas</v>
          </cell>
          <cell r="J2813" t="str">
            <v>Mandatory &amp; Compliance</v>
          </cell>
          <cell r="K2813" t="str">
            <v>SRV_GD</v>
          </cell>
          <cell r="L2813" t="str">
            <v>JUR_ID</v>
          </cell>
          <cell r="M2813" t="str">
            <v>Gas Distribution 374-387</v>
          </cell>
          <cell r="N2813" t="str">
            <v>False</v>
          </cell>
          <cell r="O2813" t="str">
            <v>Active</v>
          </cell>
          <cell r="P2813" t="str">
            <v>ORG_B51</v>
          </cell>
        </row>
        <row r="2814">
          <cell r="A2814" t="str">
            <v>BI_ZCJ10</v>
          </cell>
          <cell r="B2814" t="str">
            <v>ZCJ10</v>
          </cell>
          <cell r="C2814" t="str">
            <v>BI_ZCJ10 - Elect Revenue Blanket - CDA</v>
          </cell>
          <cell r="D2814" t="str">
            <v>ER_1000</v>
          </cell>
          <cell r="E2814" t="str">
            <v>1000</v>
          </cell>
          <cell r="F2814" t="str">
            <v>ER_1000 - Electric Revenue Blanket</v>
          </cell>
          <cell r="G2814" t="str">
            <v>New Revenue - Growth</v>
          </cell>
          <cell r="H2814" t="str">
            <v>Growth Subfunction</v>
          </cell>
          <cell r="I2814" t="str">
            <v>Growth</v>
          </cell>
          <cell r="J2814" t="str">
            <v>Customer Requested</v>
          </cell>
          <cell r="K2814" t="str">
            <v>SRV_ED</v>
          </cell>
          <cell r="L2814" t="str">
            <v>JUR_ID</v>
          </cell>
          <cell r="M2814" t="str">
            <v>Elec Distribution 360-373</v>
          </cell>
          <cell r="N2814" t="str">
            <v>False</v>
          </cell>
          <cell r="O2814" t="str">
            <v>Active</v>
          </cell>
          <cell r="P2814" t="str">
            <v>ORG_L53</v>
          </cell>
        </row>
        <row r="2815">
          <cell r="A2815" t="str">
            <v>BI_ZCJ11</v>
          </cell>
          <cell r="B2815" t="str">
            <v>ZCJ11</v>
          </cell>
          <cell r="C2815" t="str">
            <v>BI_ZCJ11 - Gas Revenue Blanket-Coeur D'Alene</v>
          </cell>
          <cell r="D2815" t="str">
            <v>ER_1001</v>
          </cell>
          <cell r="E2815" t="str">
            <v>1001</v>
          </cell>
          <cell r="F2815" t="str">
            <v>ER_1001 - Gas Revenue Blanket</v>
          </cell>
          <cell r="G2815" t="str">
            <v>New Revenue - Growth</v>
          </cell>
          <cell r="H2815" t="str">
            <v>Growth Subfunction</v>
          </cell>
          <cell r="I2815" t="str">
            <v>Growth</v>
          </cell>
          <cell r="J2815" t="str">
            <v>Customer Requested</v>
          </cell>
          <cell r="K2815" t="str">
            <v>SRV_GD</v>
          </cell>
          <cell r="L2815" t="str">
            <v>JUR_ID</v>
          </cell>
          <cell r="M2815" t="str">
            <v>Gas Distribution 374-387</v>
          </cell>
          <cell r="N2815" t="str">
            <v>False</v>
          </cell>
          <cell r="O2815" t="str">
            <v>Active</v>
          </cell>
          <cell r="P2815" t="str">
            <v>ORG_C53</v>
          </cell>
        </row>
        <row r="2816">
          <cell r="A2816" t="str">
            <v>BI_ZCJ12</v>
          </cell>
          <cell r="B2816" t="str">
            <v>ZCJ12</v>
          </cell>
          <cell r="C2816" t="str">
            <v>BI_ZCJ12 - Gas Distribution Non Revenue - Cd'A</v>
          </cell>
          <cell r="D2816" t="str">
            <v>ER_3005</v>
          </cell>
          <cell r="E2816" t="str">
            <v>3005</v>
          </cell>
          <cell r="F2816" t="str">
            <v>ER_3005 - Gas Distribution Non-Revenue Blanket</v>
          </cell>
          <cell r="G2816" t="str">
            <v>Gas Non-Revenue Program</v>
          </cell>
          <cell r="H2816" t="str">
            <v>Gas Subfunction</v>
          </cell>
          <cell r="I2816" t="str">
            <v>Gas</v>
          </cell>
          <cell r="J2816" t="str">
            <v>Failed Plant &amp; Operations</v>
          </cell>
          <cell r="K2816" t="str">
            <v>SRV_GD</v>
          </cell>
          <cell r="L2816" t="str">
            <v>JUR_ID</v>
          </cell>
          <cell r="M2816" t="str">
            <v>Gas Distribution 374-387</v>
          </cell>
          <cell r="N2816" t="str">
            <v>False</v>
          </cell>
          <cell r="O2816" t="str">
            <v>Active</v>
          </cell>
          <cell r="P2816" t="str">
            <v>ORG_C53</v>
          </cell>
        </row>
        <row r="2817">
          <cell r="A2817" t="str">
            <v>BI_ZCJ23</v>
          </cell>
          <cell r="B2817" t="str">
            <v>ZCJ23</v>
          </cell>
          <cell r="C2817" t="str">
            <v>BI_ZCJ23 - Relocate Due to St&amp;Hwy Work - Cd'A</v>
          </cell>
          <cell r="D2817" t="str">
            <v>ER_3003</v>
          </cell>
          <cell r="E2817" t="str">
            <v>3003</v>
          </cell>
          <cell r="F2817" t="str">
            <v>ER_3003 - Gas Replace-St&amp;Hwy</v>
          </cell>
          <cell r="G2817" t="str">
            <v>Gas Replacement Street and Highway Program</v>
          </cell>
          <cell r="H2817" t="str">
            <v>Gas Subfunction</v>
          </cell>
          <cell r="I2817" t="str">
            <v>Gas</v>
          </cell>
          <cell r="J2817" t="str">
            <v>Mandatory &amp; Compliance</v>
          </cell>
          <cell r="K2817" t="str">
            <v>SRV_GD</v>
          </cell>
          <cell r="L2817" t="str">
            <v>JUR_ID</v>
          </cell>
          <cell r="M2817" t="str">
            <v>Gas Distribution 374-387</v>
          </cell>
          <cell r="N2817" t="str">
            <v>False</v>
          </cell>
          <cell r="O2817" t="str">
            <v>Active</v>
          </cell>
          <cell r="P2817" t="str">
            <v>ORG_C53</v>
          </cell>
        </row>
        <row r="2818">
          <cell r="A2818" t="str">
            <v>BI_ZCJ30</v>
          </cell>
          <cell r="B2818" t="str">
            <v>ZCJ30</v>
          </cell>
          <cell r="C2818" t="str">
            <v>BI_ZCJ30 - St Light Minor Blanket - CDA</v>
          </cell>
          <cell r="D2818" t="str">
            <v>ER_1004</v>
          </cell>
          <cell r="E2818" t="str">
            <v>1004</v>
          </cell>
          <cell r="F2818" t="str">
            <v>ER_1004 - Street Lt Minor Blanket</v>
          </cell>
          <cell r="G2818" t="str">
            <v>New Revenue - Growth</v>
          </cell>
          <cell r="H2818" t="str">
            <v>Growth Subfunction</v>
          </cell>
          <cell r="I2818" t="str">
            <v>Growth</v>
          </cell>
          <cell r="J2818" t="str">
            <v>Customer Requested</v>
          </cell>
          <cell r="K2818" t="str">
            <v>SRV_ED</v>
          </cell>
          <cell r="L2818" t="str">
            <v>JUR_ID</v>
          </cell>
          <cell r="M2818" t="str">
            <v>Elec Distribution 360-373</v>
          </cell>
          <cell r="N2818" t="str">
            <v>False</v>
          </cell>
          <cell r="O2818" t="str">
            <v>Active</v>
          </cell>
          <cell r="P2818" t="str">
            <v>ORG_L53</v>
          </cell>
        </row>
        <row r="2819">
          <cell r="A2819" t="str">
            <v>BI_ZCJ31</v>
          </cell>
          <cell r="B2819" t="str">
            <v>ZCJ31</v>
          </cell>
          <cell r="C2819" t="str">
            <v>BI_ZCJ31 - LED Streetlight Change Out Blanket - Coeur d'Alene</v>
          </cell>
          <cell r="D2819" t="str">
            <v>ER_2584</v>
          </cell>
          <cell r="E2819" t="str">
            <v>2584</v>
          </cell>
          <cell r="F2819" t="str">
            <v>ER_2584 - LED Change-Out Program</v>
          </cell>
          <cell r="G2819" t="str">
            <v>LED Change-Out Program</v>
          </cell>
          <cell r="H2819" t="str">
            <v>T&amp;D Operations</v>
          </cell>
          <cell r="I2819" t="str">
            <v>T&amp;D</v>
          </cell>
          <cell r="J2819" t="str">
            <v>Asset Condition</v>
          </cell>
          <cell r="K2819" t="str">
            <v>SRV_ED</v>
          </cell>
          <cell r="L2819" t="str">
            <v>JUR_ID</v>
          </cell>
          <cell r="M2819" t="str">
            <v>Elec Distribution 360-373</v>
          </cell>
          <cell r="N2819" t="str">
            <v>False</v>
          </cell>
          <cell r="O2819" t="str">
            <v>Active</v>
          </cell>
          <cell r="P2819" t="str">
            <v>ORG_T51</v>
          </cell>
        </row>
        <row r="2820">
          <cell r="A2820" t="str">
            <v>BI_ZCJ33</v>
          </cell>
          <cell r="B2820" t="str">
            <v>ZCJ33</v>
          </cell>
          <cell r="C2820" t="str">
            <v>BI_ZCJ33 - Elect UG Replace - Coeur D'Alene</v>
          </cell>
          <cell r="D2820" t="str">
            <v>ER_2054</v>
          </cell>
          <cell r="E2820" t="str">
            <v>2054</v>
          </cell>
          <cell r="F2820" t="str">
            <v>ER_2054 - Electric Underground Replacement</v>
          </cell>
          <cell r="G2820" t="str">
            <v>Primary URD Cable Replacement</v>
          </cell>
          <cell r="H2820" t="str">
            <v>T&amp;D Operations</v>
          </cell>
          <cell r="I2820" t="str">
            <v>T&amp;D</v>
          </cell>
          <cell r="J2820" t="str">
            <v>Asset Condition</v>
          </cell>
          <cell r="K2820" t="str">
            <v>SRV_ED</v>
          </cell>
          <cell r="L2820" t="str">
            <v>JUR_ID</v>
          </cell>
          <cell r="M2820" t="str">
            <v>Elec Distribution 360-373</v>
          </cell>
          <cell r="N2820" t="str">
            <v>False</v>
          </cell>
          <cell r="O2820" t="str">
            <v>Active</v>
          </cell>
          <cell r="P2820" t="str">
            <v>ORG_L53</v>
          </cell>
        </row>
        <row r="2821">
          <cell r="A2821" t="str">
            <v>BI_ZCJ34</v>
          </cell>
          <cell r="B2821" t="str">
            <v>ZCJ34</v>
          </cell>
          <cell r="C2821" t="str">
            <v>BI_ZCJ34 - Elect Distr Blanket - CDA Area</v>
          </cell>
          <cell r="D2821" t="str">
            <v>ER_2055</v>
          </cell>
          <cell r="E2821" t="str">
            <v>2055</v>
          </cell>
          <cell r="F2821" t="str">
            <v>ER_2055 - Electric Distribution Minor Blanket</v>
          </cell>
          <cell r="G2821" t="str">
            <v>Distribution Minor Rebuild</v>
          </cell>
          <cell r="H2821" t="str">
            <v>T&amp;D Operations</v>
          </cell>
          <cell r="I2821" t="str">
            <v>T&amp;D</v>
          </cell>
          <cell r="J2821" t="str">
            <v>Asset Condition</v>
          </cell>
          <cell r="K2821" t="str">
            <v>SRV_ED</v>
          </cell>
          <cell r="L2821" t="str">
            <v>JUR_ID</v>
          </cell>
          <cell r="M2821" t="str">
            <v>Elec Distribution 360-373</v>
          </cell>
          <cell r="N2821" t="str">
            <v>False</v>
          </cell>
          <cell r="O2821" t="str">
            <v>Active</v>
          </cell>
          <cell r="P2821" t="str">
            <v>ORG_L53</v>
          </cell>
        </row>
        <row r="2822">
          <cell r="A2822" t="str">
            <v>BI_ZCJ35</v>
          </cell>
          <cell r="B2822" t="str">
            <v>ZCJ35</v>
          </cell>
          <cell r="C2822" t="str">
            <v>BI_ZCJ35 - Distr Line Relocate-CDA</v>
          </cell>
          <cell r="D2822" t="str">
            <v>ER_2056</v>
          </cell>
          <cell r="E2822" t="str">
            <v>2056</v>
          </cell>
          <cell r="F2822" t="str">
            <v>ER_2056 - Distribution Line Relocations</v>
          </cell>
          <cell r="G2822" t="str">
            <v>Elec Relocation and Replacement Program</v>
          </cell>
          <cell r="H2822" t="str">
            <v>T&amp;D Operations</v>
          </cell>
          <cell r="I2822" t="str">
            <v>T&amp;D</v>
          </cell>
          <cell r="J2822" t="str">
            <v>Mandatory &amp; Compliance</v>
          </cell>
          <cell r="K2822" t="str">
            <v>SRV_ED</v>
          </cell>
          <cell r="L2822" t="str">
            <v>JUR_ID</v>
          </cell>
          <cell r="M2822" t="str">
            <v>Elec Distribution 360-373</v>
          </cell>
          <cell r="N2822" t="str">
            <v>False</v>
          </cell>
          <cell r="O2822" t="str">
            <v>Active</v>
          </cell>
          <cell r="P2822" t="str">
            <v>ORG_L53</v>
          </cell>
        </row>
        <row r="2823">
          <cell r="A2823" t="str">
            <v>BI_ZCJ37</v>
          </cell>
          <cell r="B2823" t="str">
            <v>ZCJ37</v>
          </cell>
          <cell r="C2823" t="str">
            <v>BI_ZCJ37 - Area Light Blanket - CDA</v>
          </cell>
          <cell r="D2823" t="str">
            <v>ER_1005</v>
          </cell>
          <cell r="E2823" t="str">
            <v>1005</v>
          </cell>
          <cell r="F2823" t="str">
            <v>ER_1005 - Area Light Minor Blanket</v>
          </cell>
          <cell r="G2823" t="str">
            <v>New Revenue - Growth</v>
          </cell>
          <cell r="H2823" t="str">
            <v>Growth Subfunction</v>
          </cell>
          <cell r="I2823" t="str">
            <v>Growth</v>
          </cell>
          <cell r="J2823" t="str">
            <v>Customer Requested</v>
          </cell>
          <cell r="K2823" t="str">
            <v>SRV_ED</v>
          </cell>
          <cell r="L2823" t="str">
            <v>JUR_ID</v>
          </cell>
          <cell r="M2823" t="str">
            <v>Elec Distribution 360-373</v>
          </cell>
          <cell r="N2823" t="str">
            <v>False</v>
          </cell>
          <cell r="O2823" t="str">
            <v>Active</v>
          </cell>
          <cell r="P2823" t="str">
            <v>ORG_L53</v>
          </cell>
        </row>
        <row r="2824">
          <cell r="A2824" t="str">
            <v>BI_ZCJ52</v>
          </cell>
          <cell r="B2824" t="str">
            <v>ZCJ52</v>
          </cell>
          <cell r="C2824" t="str">
            <v>BI_ZCJ52 - Failed Electric Dist Plant-Storm CDA</v>
          </cell>
          <cell r="D2824" t="str">
            <v>ER_2059</v>
          </cell>
          <cell r="E2824" t="str">
            <v>2059</v>
          </cell>
          <cell r="F2824" t="str">
            <v>ER_2059 - Failed Electric Dist Plant-Storm</v>
          </cell>
          <cell r="G2824" t="str">
            <v>Electric Storm</v>
          </cell>
          <cell r="H2824" t="str">
            <v>T&amp;D Operations</v>
          </cell>
          <cell r="I2824" t="str">
            <v>T&amp;D</v>
          </cell>
          <cell r="J2824" t="str">
            <v>Failed Plant &amp; Operations</v>
          </cell>
          <cell r="K2824" t="str">
            <v>SRV_ED</v>
          </cell>
          <cell r="L2824" t="str">
            <v>JUR_ID</v>
          </cell>
          <cell r="M2824" t="str">
            <v>Elec Distribution 360-373</v>
          </cell>
          <cell r="N2824" t="str">
            <v>False</v>
          </cell>
          <cell r="O2824" t="str">
            <v>Active</v>
          </cell>
          <cell r="P2824" t="str">
            <v>ORG_L53</v>
          </cell>
        </row>
        <row r="2825">
          <cell r="A2825" t="str">
            <v>BI_ZCJ60</v>
          </cell>
          <cell r="B2825" t="str">
            <v>ZCJ60</v>
          </cell>
          <cell r="C2825" t="str">
            <v>BI_ZCJ60 - Deteriorated Pole Replacement CDA</v>
          </cell>
          <cell r="D2825" t="str">
            <v>ER_2055</v>
          </cell>
          <cell r="E2825" t="str">
            <v>2055</v>
          </cell>
          <cell r="F2825" t="str">
            <v>ER_2055 - Electric Distribution Minor Blanket</v>
          </cell>
          <cell r="G2825" t="str">
            <v>Distribution Minor Rebuild</v>
          </cell>
          <cell r="H2825" t="str">
            <v>T&amp;D Operations</v>
          </cell>
          <cell r="I2825" t="str">
            <v>T&amp;D</v>
          </cell>
          <cell r="J2825" t="str">
            <v>Asset Condition</v>
          </cell>
          <cell r="K2825" t="str">
            <v>SRV_ED</v>
          </cell>
          <cell r="L2825" t="str">
            <v>JUR_ID</v>
          </cell>
          <cell r="M2825" t="str">
            <v>Elec Distribution 360-373</v>
          </cell>
          <cell r="N2825" t="str">
            <v>False</v>
          </cell>
          <cell r="O2825" t="str">
            <v>Active</v>
          </cell>
          <cell r="P2825" t="str">
            <v>ORG_L53</v>
          </cell>
        </row>
        <row r="2826">
          <cell r="A2826" t="str">
            <v>BI_ZCM05</v>
          </cell>
          <cell r="B2826" t="str">
            <v>ZCM05</v>
          </cell>
          <cell r="C2826" t="str">
            <v>BI_ZCM05 - Electric Transmission Plant-Storm Kellogg StMaries</v>
          </cell>
          <cell r="D2826" t="str">
            <v>ER_2051</v>
          </cell>
          <cell r="E2826" t="str">
            <v>2051</v>
          </cell>
          <cell r="F2826" t="str">
            <v>ER_2051 - Electric Transmission Plant-Storm</v>
          </cell>
          <cell r="G2826" t="str">
            <v>Electric Storm</v>
          </cell>
          <cell r="H2826" t="str">
            <v>T&amp;D Operations</v>
          </cell>
          <cell r="I2826" t="str">
            <v>T&amp;D</v>
          </cell>
          <cell r="J2826" t="str">
            <v>Failed Plant &amp; Operations</v>
          </cell>
          <cell r="K2826" t="str">
            <v>SRV_ED</v>
          </cell>
          <cell r="L2826" t="str">
            <v>JUR_ID</v>
          </cell>
          <cell r="M2826" t="str">
            <v>Elec Transmission 350-359</v>
          </cell>
          <cell r="N2826" t="str">
            <v>False</v>
          </cell>
          <cell r="O2826" t="str">
            <v>Active</v>
          </cell>
          <cell r="P2826" t="str">
            <v>ORG_H53</v>
          </cell>
        </row>
        <row r="2827">
          <cell r="A2827" t="str">
            <v>BI_ZCM10</v>
          </cell>
          <cell r="B2827" t="str">
            <v>ZCM10</v>
          </cell>
          <cell r="C2827" t="str">
            <v>BI_ZCM10 - Elect Revenue Blanket - Kel/Stm</v>
          </cell>
          <cell r="D2827" t="str">
            <v>ER_1000</v>
          </cell>
          <cell r="E2827" t="str">
            <v>1000</v>
          </cell>
          <cell r="F2827" t="str">
            <v>ER_1000 - Electric Revenue Blanket</v>
          </cell>
          <cell r="G2827" t="str">
            <v>New Revenue - Growth</v>
          </cell>
          <cell r="H2827" t="str">
            <v>Growth Subfunction</v>
          </cell>
          <cell r="I2827" t="str">
            <v>Growth</v>
          </cell>
          <cell r="J2827" t="str">
            <v>Customer Requested</v>
          </cell>
          <cell r="K2827" t="str">
            <v>SRV_ED</v>
          </cell>
          <cell r="L2827" t="str">
            <v>JUR_ID</v>
          </cell>
          <cell r="M2827" t="str">
            <v>Elec Distribution 360-373</v>
          </cell>
          <cell r="N2827" t="str">
            <v>False</v>
          </cell>
          <cell r="O2827" t="str">
            <v>Active</v>
          </cell>
          <cell r="P2827" t="str">
            <v>ORG_H53</v>
          </cell>
        </row>
        <row r="2828">
          <cell r="A2828" t="str">
            <v>BI_ZCM11</v>
          </cell>
          <cell r="B2828" t="str">
            <v>ZCM11</v>
          </cell>
          <cell r="C2828" t="str">
            <v>BI_ZCM11 - Gas Rev Blanket-Kellogg/St Maries</v>
          </cell>
          <cell r="D2828" t="str">
            <v>ER_1001</v>
          </cell>
          <cell r="E2828" t="str">
            <v>1001</v>
          </cell>
          <cell r="F2828" t="str">
            <v>ER_1001 - Gas Revenue Blanket</v>
          </cell>
          <cell r="G2828" t="str">
            <v>New Revenue - Growth</v>
          </cell>
          <cell r="H2828" t="str">
            <v>Growth Subfunction</v>
          </cell>
          <cell r="I2828" t="str">
            <v>Growth</v>
          </cell>
          <cell r="J2828" t="str">
            <v>Customer Requested</v>
          </cell>
          <cell r="K2828" t="str">
            <v>SRV_GD</v>
          </cell>
          <cell r="L2828" t="str">
            <v>JUR_ID</v>
          </cell>
          <cell r="M2828" t="str">
            <v>Gas Distribution 374-387</v>
          </cell>
          <cell r="N2828" t="str">
            <v>False</v>
          </cell>
          <cell r="O2828" t="str">
            <v>Active</v>
          </cell>
          <cell r="P2828" t="str">
            <v>ORG_H53</v>
          </cell>
        </row>
        <row r="2829">
          <cell r="A2829" t="str">
            <v>BI_ZCM12</v>
          </cell>
          <cell r="B2829" t="str">
            <v>ZCM12</v>
          </cell>
          <cell r="C2829" t="str">
            <v>BI_ZCM12 - Gas Distribution Non Revenue - Kellogg</v>
          </cell>
          <cell r="D2829" t="str">
            <v>ER_3005</v>
          </cell>
          <cell r="E2829" t="str">
            <v>3005</v>
          </cell>
          <cell r="F2829" t="str">
            <v>ER_3005 - Gas Distribution Non-Revenue Blanket</v>
          </cell>
          <cell r="G2829" t="str">
            <v>Gas Non-Revenue Program</v>
          </cell>
          <cell r="H2829" t="str">
            <v>Gas Subfunction</v>
          </cell>
          <cell r="I2829" t="str">
            <v>Gas</v>
          </cell>
          <cell r="J2829" t="str">
            <v>Failed Plant &amp; Operations</v>
          </cell>
          <cell r="K2829" t="str">
            <v>SRV_GD</v>
          </cell>
          <cell r="L2829" t="str">
            <v>JUR_ID</v>
          </cell>
          <cell r="M2829" t="str">
            <v>Gas Distribution 374-387</v>
          </cell>
          <cell r="N2829" t="str">
            <v>False</v>
          </cell>
          <cell r="O2829" t="str">
            <v>Active</v>
          </cell>
          <cell r="P2829" t="str">
            <v>ORG_H53</v>
          </cell>
        </row>
        <row r="2830">
          <cell r="A2830" t="str">
            <v>BI_ZCM15</v>
          </cell>
          <cell r="B2830" t="str">
            <v>ZCM15</v>
          </cell>
          <cell r="C2830" t="str">
            <v>BI_ZCM15 - Replace System Reinforcement - Kellogg</v>
          </cell>
          <cell r="D2830" t="str">
            <v>ER_3000</v>
          </cell>
          <cell r="E2830" t="str">
            <v>3000</v>
          </cell>
          <cell r="F2830" t="str">
            <v>ER_3000 - Gas Reinforce-Minor Blanket</v>
          </cell>
          <cell r="G2830" t="str">
            <v>Gas Reinforcement Program</v>
          </cell>
          <cell r="H2830" t="str">
            <v>Gas Subfunction</v>
          </cell>
          <cell r="I2830" t="str">
            <v>Gas</v>
          </cell>
          <cell r="J2830" t="str">
            <v>Performance &amp; Capacity</v>
          </cell>
          <cell r="K2830" t="str">
            <v>SRV_GD</v>
          </cell>
          <cell r="L2830" t="str">
            <v>JUR_ID</v>
          </cell>
          <cell r="M2830" t="str">
            <v>Gas Distribution 374-387</v>
          </cell>
          <cell r="N2830" t="str">
            <v>False</v>
          </cell>
          <cell r="O2830" t="str">
            <v>Active</v>
          </cell>
          <cell r="P2830" t="str">
            <v>ORG_H53</v>
          </cell>
        </row>
        <row r="2831">
          <cell r="A2831" t="str">
            <v>BI_ZCM17</v>
          </cell>
          <cell r="B2831" t="str">
            <v>ZCM17</v>
          </cell>
          <cell r="C2831" t="str">
            <v>BI_ZCM17 - Gas Regulator Station Reliability - Kellogg</v>
          </cell>
          <cell r="D2831" t="str">
            <v>ER_3002</v>
          </cell>
          <cell r="E2831" t="str">
            <v>3002</v>
          </cell>
          <cell r="F2831" t="str">
            <v>ER_3002 - Regulator Reliable - Blanket</v>
          </cell>
          <cell r="G2831" t="str">
            <v>Gas Regulator Station Replacement Program</v>
          </cell>
          <cell r="H2831" t="str">
            <v>Gas Subfunction</v>
          </cell>
          <cell r="I2831" t="str">
            <v>Gas</v>
          </cell>
          <cell r="J2831" t="str">
            <v>Asset Condition</v>
          </cell>
          <cell r="K2831" t="str">
            <v>SRV_GD</v>
          </cell>
          <cell r="L2831" t="str">
            <v>JUR_ID</v>
          </cell>
          <cell r="M2831" t="str">
            <v>Gas Distribution 374-387</v>
          </cell>
          <cell r="N2831" t="str">
            <v>False</v>
          </cell>
          <cell r="O2831" t="str">
            <v>Active</v>
          </cell>
          <cell r="P2831" t="str">
            <v>ORG_H53</v>
          </cell>
        </row>
        <row r="2832">
          <cell r="A2832" t="str">
            <v>BI_ZCM23</v>
          </cell>
          <cell r="B2832" t="str">
            <v>ZCM23</v>
          </cell>
          <cell r="C2832" t="str">
            <v>BI_ZCM23 - Relocate Due to St&amp;Hwy Work- Kellogg</v>
          </cell>
          <cell r="D2832" t="str">
            <v>ER_3003</v>
          </cell>
          <cell r="E2832" t="str">
            <v>3003</v>
          </cell>
          <cell r="F2832" t="str">
            <v>ER_3003 - Gas Replace-St&amp;Hwy</v>
          </cell>
          <cell r="G2832" t="str">
            <v>Gas Replacement Street and Highway Program</v>
          </cell>
          <cell r="H2832" t="str">
            <v>Gas Subfunction</v>
          </cell>
          <cell r="I2832" t="str">
            <v>Gas</v>
          </cell>
          <cell r="J2832" t="str">
            <v>Mandatory &amp; Compliance</v>
          </cell>
          <cell r="K2832" t="str">
            <v>SRV_GD</v>
          </cell>
          <cell r="L2832" t="str">
            <v>JUR_ID</v>
          </cell>
          <cell r="M2832" t="str">
            <v>Gas Distribution 374-387</v>
          </cell>
          <cell r="N2832" t="str">
            <v>False</v>
          </cell>
          <cell r="O2832" t="str">
            <v>Active</v>
          </cell>
          <cell r="P2832" t="str">
            <v>ORG_H53</v>
          </cell>
        </row>
        <row r="2833">
          <cell r="A2833" t="str">
            <v>BI_ZCM30</v>
          </cell>
          <cell r="B2833" t="str">
            <v>ZCM30</v>
          </cell>
          <cell r="C2833" t="str">
            <v>BI_ZCM30 - St Light Blanket - Kellogg</v>
          </cell>
          <cell r="D2833" t="str">
            <v>ER_1004</v>
          </cell>
          <cell r="E2833" t="str">
            <v>1004</v>
          </cell>
          <cell r="F2833" t="str">
            <v>ER_1004 - Street Lt Minor Blanket</v>
          </cell>
          <cell r="G2833" t="str">
            <v>New Revenue - Growth</v>
          </cell>
          <cell r="H2833" t="str">
            <v>Growth Subfunction</v>
          </cell>
          <cell r="I2833" t="str">
            <v>Growth</v>
          </cell>
          <cell r="J2833" t="str">
            <v>Customer Requested</v>
          </cell>
          <cell r="K2833" t="str">
            <v>SRV_ED</v>
          </cell>
          <cell r="L2833" t="str">
            <v>JUR_ID</v>
          </cell>
          <cell r="M2833" t="str">
            <v>Elec Distribution 360-373</v>
          </cell>
          <cell r="N2833" t="str">
            <v>False</v>
          </cell>
          <cell r="O2833" t="str">
            <v>Active</v>
          </cell>
          <cell r="P2833" t="str">
            <v>ORG_H53</v>
          </cell>
        </row>
        <row r="2834">
          <cell r="A2834" t="str">
            <v>BI_ZCM31</v>
          </cell>
          <cell r="B2834" t="str">
            <v>ZCM31</v>
          </cell>
          <cell r="C2834" t="str">
            <v>BI_ZCM31 - LED Streetlight Change Out Blanket - Kellogg</v>
          </cell>
          <cell r="D2834" t="str">
            <v>ER_2584</v>
          </cell>
          <cell r="E2834" t="str">
            <v>2584</v>
          </cell>
          <cell r="F2834" t="str">
            <v>ER_2584 - LED Change-Out Program</v>
          </cell>
          <cell r="G2834" t="str">
            <v>LED Change-Out Program</v>
          </cell>
          <cell r="H2834" t="str">
            <v>T&amp;D Operations</v>
          </cell>
          <cell r="I2834" t="str">
            <v>T&amp;D</v>
          </cell>
          <cell r="J2834" t="str">
            <v>Asset Condition</v>
          </cell>
          <cell r="K2834" t="str">
            <v>SRV_ED</v>
          </cell>
          <cell r="L2834" t="str">
            <v>JUR_ID</v>
          </cell>
          <cell r="M2834" t="str">
            <v>Elec Distribution 360-373</v>
          </cell>
          <cell r="N2834" t="str">
            <v>False</v>
          </cell>
          <cell r="O2834" t="str">
            <v>Active</v>
          </cell>
          <cell r="P2834" t="str">
            <v>ORG_T51</v>
          </cell>
        </row>
        <row r="2835">
          <cell r="A2835" t="str">
            <v>BI_ZCM33</v>
          </cell>
          <cell r="B2835" t="str">
            <v>ZCM33</v>
          </cell>
          <cell r="C2835" t="str">
            <v>BI_ZCM33 - Elect UG Replace - Kellogg</v>
          </cell>
          <cell r="D2835" t="str">
            <v>ER_2054</v>
          </cell>
          <cell r="E2835" t="str">
            <v>2054</v>
          </cell>
          <cell r="F2835" t="str">
            <v>ER_2054 - Electric Underground Replacement</v>
          </cell>
          <cell r="G2835" t="str">
            <v>Primary URD Cable Replacement</v>
          </cell>
          <cell r="H2835" t="str">
            <v>T&amp;D Operations</v>
          </cell>
          <cell r="I2835" t="str">
            <v>T&amp;D</v>
          </cell>
          <cell r="J2835" t="str">
            <v>Asset Condition</v>
          </cell>
          <cell r="K2835" t="str">
            <v>SRV_ED</v>
          </cell>
          <cell r="L2835" t="str">
            <v>JUR_ID</v>
          </cell>
          <cell r="M2835" t="str">
            <v>Elec Distribution 360-373</v>
          </cell>
          <cell r="N2835" t="str">
            <v>False</v>
          </cell>
          <cell r="O2835" t="str">
            <v>Active</v>
          </cell>
          <cell r="P2835" t="str">
            <v>ORG_H53</v>
          </cell>
        </row>
        <row r="2836">
          <cell r="A2836" t="str">
            <v>BI_ZCM34</v>
          </cell>
          <cell r="B2836" t="str">
            <v>ZCM34</v>
          </cell>
          <cell r="C2836" t="str">
            <v>BI_ZCM34 - Electr Distr Blanket - Kellogg</v>
          </cell>
          <cell r="D2836" t="str">
            <v>ER_2055</v>
          </cell>
          <cell r="E2836" t="str">
            <v>2055</v>
          </cell>
          <cell r="F2836" t="str">
            <v>ER_2055 - Electric Distribution Minor Blanket</v>
          </cell>
          <cell r="G2836" t="str">
            <v>Distribution Minor Rebuild</v>
          </cell>
          <cell r="H2836" t="str">
            <v>T&amp;D Operations</v>
          </cell>
          <cell r="I2836" t="str">
            <v>T&amp;D</v>
          </cell>
          <cell r="J2836" t="str">
            <v>Asset Condition</v>
          </cell>
          <cell r="K2836" t="str">
            <v>SRV_ED</v>
          </cell>
          <cell r="L2836" t="str">
            <v>JUR_ID</v>
          </cell>
          <cell r="M2836" t="str">
            <v>Elec Distribution 360-373</v>
          </cell>
          <cell r="N2836" t="str">
            <v>False</v>
          </cell>
          <cell r="O2836" t="str">
            <v>Active</v>
          </cell>
          <cell r="P2836" t="str">
            <v>ORG_H53</v>
          </cell>
        </row>
        <row r="2837">
          <cell r="A2837" t="str">
            <v>BI_ZCM35</v>
          </cell>
          <cell r="B2837" t="str">
            <v>ZCM35</v>
          </cell>
          <cell r="C2837" t="str">
            <v>BI_ZCM35 - Distr Line Relocate-Kellogg</v>
          </cell>
          <cell r="D2837" t="str">
            <v>ER_2056</v>
          </cell>
          <cell r="E2837" t="str">
            <v>2056</v>
          </cell>
          <cell r="F2837" t="str">
            <v>ER_2056 - Distribution Line Relocations</v>
          </cell>
          <cell r="G2837" t="str">
            <v>Elec Relocation and Replacement Program</v>
          </cell>
          <cell r="H2837" t="str">
            <v>T&amp;D Operations</v>
          </cell>
          <cell r="I2837" t="str">
            <v>T&amp;D</v>
          </cell>
          <cell r="J2837" t="str">
            <v>Mandatory &amp; Compliance</v>
          </cell>
          <cell r="K2837" t="str">
            <v>SRV_ED</v>
          </cell>
          <cell r="L2837" t="str">
            <v>JUR_ID</v>
          </cell>
          <cell r="M2837" t="str">
            <v>Elec Distribution 360-373</v>
          </cell>
          <cell r="N2837" t="str">
            <v>False</v>
          </cell>
          <cell r="O2837" t="str">
            <v>Active</v>
          </cell>
          <cell r="P2837" t="str">
            <v>ORG_H53</v>
          </cell>
        </row>
        <row r="2838">
          <cell r="A2838" t="str">
            <v>BI_ZCM37</v>
          </cell>
          <cell r="B2838" t="str">
            <v>ZCM37</v>
          </cell>
          <cell r="C2838" t="str">
            <v>BI_ZCM37 - Area Light Blanket - Kellogg</v>
          </cell>
          <cell r="D2838" t="str">
            <v>ER_1005</v>
          </cell>
          <cell r="E2838" t="str">
            <v>1005</v>
          </cell>
          <cell r="F2838" t="str">
            <v>ER_1005 - Area Light Minor Blanket</v>
          </cell>
          <cell r="G2838" t="str">
            <v>New Revenue - Growth</v>
          </cell>
          <cell r="H2838" t="str">
            <v>Growth Subfunction</v>
          </cell>
          <cell r="I2838" t="str">
            <v>Growth</v>
          </cell>
          <cell r="J2838" t="str">
            <v>Customer Requested</v>
          </cell>
          <cell r="K2838" t="str">
            <v>SRV_ED</v>
          </cell>
          <cell r="L2838" t="str">
            <v>JUR_ID</v>
          </cell>
          <cell r="M2838" t="str">
            <v>Elec Distribution 360-373</v>
          </cell>
          <cell r="N2838" t="str">
            <v>False</v>
          </cell>
          <cell r="O2838" t="str">
            <v>Active</v>
          </cell>
          <cell r="P2838" t="str">
            <v>ORG_H53</v>
          </cell>
        </row>
        <row r="2839">
          <cell r="A2839" t="str">
            <v>BI_ZCM52</v>
          </cell>
          <cell r="B2839" t="str">
            <v>ZCM52</v>
          </cell>
          <cell r="C2839" t="str">
            <v>BI_ZCM52 - Failed Electric Dist Plant-Storm Kellogg</v>
          </cell>
          <cell r="D2839" t="str">
            <v>ER_2059</v>
          </cell>
          <cell r="E2839" t="str">
            <v>2059</v>
          </cell>
          <cell r="F2839" t="str">
            <v>ER_2059 - Failed Electric Dist Plant-Storm</v>
          </cell>
          <cell r="G2839" t="str">
            <v>Electric Storm</v>
          </cell>
          <cell r="H2839" t="str">
            <v>T&amp;D Operations</v>
          </cell>
          <cell r="I2839" t="str">
            <v>T&amp;D</v>
          </cell>
          <cell r="J2839" t="str">
            <v>Failed Plant &amp; Operations</v>
          </cell>
          <cell r="K2839" t="str">
            <v>SRV_ED</v>
          </cell>
          <cell r="L2839" t="str">
            <v>JUR_ID</v>
          </cell>
          <cell r="M2839" t="str">
            <v>Elec Distribution 360-373</v>
          </cell>
          <cell r="N2839" t="str">
            <v>False</v>
          </cell>
          <cell r="O2839" t="str">
            <v>Active</v>
          </cell>
          <cell r="P2839" t="str">
            <v>ORG_H53</v>
          </cell>
        </row>
        <row r="2840">
          <cell r="A2840" t="str">
            <v>BI_ZCM60</v>
          </cell>
          <cell r="B2840" t="str">
            <v>ZCM60</v>
          </cell>
          <cell r="C2840" t="str">
            <v>BI_ZCM60 - Deteriorated Pole Replacement Kellogg</v>
          </cell>
          <cell r="D2840" t="str">
            <v>ER_2055</v>
          </cell>
          <cell r="E2840" t="str">
            <v>2055</v>
          </cell>
          <cell r="F2840" t="str">
            <v>ER_2055 - Electric Distribution Minor Blanket</v>
          </cell>
          <cell r="G2840" t="str">
            <v>Distribution Minor Rebuild</v>
          </cell>
          <cell r="H2840" t="str">
            <v>T&amp;D Operations</v>
          </cell>
          <cell r="I2840" t="str">
            <v>T&amp;D</v>
          </cell>
          <cell r="J2840" t="str">
            <v>Asset Condition</v>
          </cell>
          <cell r="K2840" t="str">
            <v>SRV_ED</v>
          </cell>
          <cell r="L2840" t="str">
            <v>JUR_ID</v>
          </cell>
          <cell r="M2840" t="str">
            <v>Elec Distribution 360-373</v>
          </cell>
          <cell r="N2840" t="str">
            <v>False</v>
          </cell>
          <cell r="O2840" t="str">
            <v>Active</v>
          </cell>
          <cell r="P2840" t="str">
            <v>ORG_H53</v>
          </cell>
        </row>
        <row r="2841">
          <cell r="A2841" t="str">
            <v>BI_ZCS05</v>
          </cell>
          <cell r="B2841" t="str">
            <v>ZCS05</v>
          </cell>
          <cell r="C2841" t="str">
            <v>BI_ZCS05 - Electric Transmission Plant-Storm Sandpoint</v>
          </cell>
          <cell r="D2841" t="str">
            <v>ER_2051</v>
          </cell>
          <cell r="E2841" t="str">
            <v>2051</v>
          </cell>
          <cell r="F2841" t="str">
            <v>ER_2051 - Electric Transmission Plant-Storm</v>
          </cell>
          <cell r="G2841" t="str">
            <v>Electric Storm</v>
          </cell>
          <cell r="H2841" t="str">
            <v>T&amp;D Operations</v>
          </cell>
          <cell r="I2841" t="str">
            <v>T&amp;D</v>
          </cell>
          <cell r="J2841" t="str">
            <v>Failed Plant &amp; Operations</v>
          </cell>
          <cell r="K2841" t="str">
            <v>SRV_ED</v>
          </cell>
          <cell r="L2841" t="str">
            <v>JUR_ID</v>
          </cell>
          <cell r="M2841" t="str">
            <v>Elec Transmission 350-359</v>
          </cell>
          <cell r="N2841" t="str">
            <v>False</v>
          </cell>
          <cell r="O2841" t="str">
            <v>Active</v>
          </cell>
          <cell r="P2841" t="str">
            <v>ORG_J53</v>
          </cell>
        </row>
        <row r="2842">
          <cell r="A2842" t="str">
            <v>BI_ZCS10</v>
          </cell>
          <cell r="B2842" t="str">
            <v>ZCS10</v>
          </cell>
          <cell r="C2842" t="str">
            <v>BI_ZCS10 - Elect Revenue Blanket - Sandpoint</v>
          </cell>
          <cell r="D2842" t="str">
            <v>ER_1000</v>
          </cell>
          <cell r="E2842" t="str">
            <v>1000</v>
          </cell>
          <cell r="F2842" t="str">
            <v>ER_1000 - Electric Revenue Blanket</v>
          </cell>
          <cell r="G2842" t="str">
            <v>New Revenue - Growth</v>
          </cell>
          <cell r="H2842" t="str">
            <v>Growth Subfunction</v>
          </cell>
          <cell r="I2842" t="str">
            <v>Growth</v>
          </cell>
          <cell r="J2842" t="str">
            <v>Customer Requested</v>
          </cell>
          <cell r="K2842" t="str">
            <v>SRV_ED</v>
          </cell>
          <cell r="L2842" t="str">
            <v>JUR_ID</v>
          </cell>
          <cell r="M2842" t="str">
            <v>Elec Distribution 360-373</v>
          </cell>
          <cell r="N2842" t="str">
            <v>False</v>
          </cell>
          <cell r="O2842" t="str">
            <v>Active</v>
          </cell>
          <cell r="P2842" t="str">
            <v>ORG_J53</v>
          </cell>
        </row>
        <row r="2843">
          <cell r="A2843" t="str">
            <v>BI_ZCS11</v>
          </cell>
          <cell r="B2843" t="str">
            <v>ZCS11</v>
          </cell>
          <cell r="C2843" t="str">
            <v>BI_ZCS11 - Gas Revenue Blanket-Sandpoint</v>
          </cell>
          <cell r="D2843" t="str">
            <v>ER_1001</v>
          </cell>
          <cell r="E2843" t="str">
            <v>1001</v>
          </cell>
          <cell r="F2843" t="str">
            <v>ER_1001 - Gas Revenue Blanket</v>
          </cell>
          <cell r="G2843" t="str">
            <v>New Revenue - Growth</v>
          </cell>
          <cell r="H2843" t="str">
            <v>Growth Subfunction</v>
          </cell>
          <cell r="I2843" t="str">
            <v>Growth</v>
          </cell>
          <cell r="J2843" t="str">
            <v>Customer Requested</v>
          </cell>
          <cell r="K2843" t="str">
            <v>SRV_GD</v>
          </cell>
          <cell r="L2843" t="str">
            <v>JUR_ID</v>
          </cell>
          <cell r="M2843" t="str">
            <v>Gas Distribution 374-387</v>
          </cell>
          <cell r="N2843" t="str">
            <v>False</v>
          </cell>
          <cell r="O2843" t="str">
            <v>Active</v>
          </cell>
          <cell r="P2843" t="str">
            <v>ORG_J53</v>
          </cell>
        </row>
        <row r="2844">
          <cell r="A2844" t="str">
            <v>BI_ZCS12</v>
          </cell>
          <cell r="B2844" t="str">
            <v>ZCS12</v>
          </cell>
          <cell r="C2844" t="str">
            <v>BI_ZCS12 - Gas Distribution Non Revenue - Sandpoint</v>
          </cell>
          <cell r="D2844" t="str">
            <v>ER_3005</v>
          </cell>
          <cell r="E2844" t="str">
            <v>3005</v>
          </cell>
          <cell r="F2844" t="str">
            <v>ER_3005 - Gas Distribution Non-Revenue Blanket</v>
          </cell>
          <cell r="G2844" t="str">
            <v>Gas Non-Revenue Program</v>
          </cell>
          <cell r="H2844" t="str">
            <v>Gas Subfunction</v>
          </cell>
          <cell r="I2844" t="str">
            <v>Gas</v>
          </cell>
          <cell r="J2844" t="str">
            <v>Failed Plant &amp; Operations</v>
          </cell>
          <cell r="K2844" t="str">
            <v>SRV_GD</v>
          </cell>
          <cell r="L2844" t="str">
            <v>JUR_ID</v>
          </cell>
          <cell r="M2844" t="str">
            <v>Gas Distribution 374-387</v>
          </cell>
          <cell r="N2844" t="str">
            <v>False</v>
          </cell>
          <cell r="O2844" t="str">
            <v>Active</v>
          </cell>
          <cell r="P2844" t="str">
            <v>ORG_J53</v>
          </cell>
        </row>
        <row r="2845">
          <cell r="A2845" t="str">
            <v>BI_ZCS15</v>
          </cell>
          <cell r="B2845" t="str">
            <v>ZCS15</v>
          </cell>
          <cell r="C2845" t="str">
            <v>BI_ZCS15 - Replace System Reinforcement - Sandpoint</v>
          </cell>
          <cell r="D2845" t="str">
            <v>ER_3000</v>
          </cell>
          <cell r="E2845" t="str">
            <v>3000</v>
          </cell>
          <cell r="F2845" t="str">
            <v>ER_3000 - Gas Reinforce-Minor Blanket</v>
          </cell>
          <cell r="G2845" t="str">
            <v>Gas Reinforcement Program</v>
          </cell>
          <cell r="H2845" t="str">
            <v>Gas Subfunction</v>
          </cell>
          <cell r="I2845" t="str">
            <v>Gas</v>
          </cell>
          <cell r="J2845" t="str">
            <v>Performance &amp; Capacity</v>
          </cell>
          <cell r="K2845" t="str">
            <v>SRV_GD</v>
          </cell>
          <cell r="L2845" t="str">
            <v>JUR_ID</v>
          </cell>
          <cell r="M2845" t="str">
            <v>Gas Distribution 374-387</v>
          </cell>
          <cell r="N2845" t="str">
            <v>False</v>
          </cell>
          <cell r="O2845" t="str">
            <v>Active</v>
          </cell>
          <cell r="P2845" t="str">
            <v>ORG_J53</v>
          </cell>
        </row>
        <row r="2846">
          <cell r="A2846" t="str">
            <v>BI_ZCS23</v>
          </cell>
          <cell r="B2846" t="str">
            <v>ZCS23</v>
          </cell>
          <cell r="C2846" t="str">
            <v>BI_ZCS23 - Relocate Due to St&amp;Hwy Work - Sandpoint</v>
          </cell>
          <cell r="D2846" t="str">
            <v>ER_3003</v>
          </cell>
          <cell r="E2846" t="str">
            <v>3003</v>
          </cell>
          <cell r="F2846" t="str">
            <v>ER_3003 - Gas Replace-St&amp;Hwy</v>
          </cell>
          <cell r="G2846" t="str">
            <v>Gas Replacement Street and Highway Program</v>
          </cell>
          <cell r="H2846" t="str">
            <v>Gas Subfunction</v>
          </cell>
          <cell r="I2846" t="str">
            <v>Gas</v>
          </cell>
          <cell r="J2846" t="str">
            <v>Mandatory &amp; Compliance</v>
          </cell>
          <cell r="K2846" t="str">
            <v>SRV_GD</v>
          </cell>
          <cell r="L2846" t="str">
            <v>JUR_ID</v>
          </cell>
          <cell r="M2846" t="str">
            <v>Gas Distribution 374-387</v>
          </cell>
          <cell r="N2846" t="str">
            <v>False</v>
          </cell>
          <cell r="O2846" t="str">
            <v>Active</v>
          </cell>
          <cell r="P2846" t="str">
            <v>ORG_J53</v>
          </cell>
        </row>
        <row r="2847">
          <cell r="A2847" t="str">
            <v>BI_ZCS30</v>
          </cell>
          <cell r="B2847" t="str">
            <v>ZCS30</v>
          </cell>
          <cell r="C2847" t="str">
            <v>BI_ZCS30 - Street Light Blanket - Sandpoint/Bonners Ferry</v>
          </cell>
          <cell r="D2847" t="str">
            <v>ER_1004</v>
          </cell>
          <cell r="E2847" t="str">
            <v>1004</v>
          </cell>
          <cell r="F2847" t="str">
            <v>ER_1004 - Street Lt Minor Blanket</v>
          </cell>
          <cell r="G2847" t="str">
            <v>New Revenue - Growth</v>
          </cell>
          <cell r="H2847" t="str">
            <v>Growth Subfunction</v>
          </cell>
          <cell r="I2847" t="str">
            <v>Growth</v>
          </cell>
          <cell r="J2847" t="str">
            <v>Customer Requested</v>
          </cell>
          <cell r="K2847" t="str">
            <v>SRV_ED</v>
          </cell>
          <cell r="L2847" t="str">
            <v>JUR_ID</v>
          </cell>
          <cell r="M2847" t="str">
            <v>Elec Distribution 360-373</v>
          </cell>
          <cell r="N2847" t="str">
            <v>False</v>
          </cell>
          <cell r="O2847" t="str">
            <v>Active</v>
          </cell>
          <cell r="P2847" t="str">
            <v>ORG_J53</v>
          </cell>
        </row>
        <row r="2848">
          <cell r="A2848" t="str">
            <v>BI_ZCS31</v>
          </cell>
          <cell r="B2848" t="str">
            <v>ZCS31</v>
          </cell>
          <cell r="C2848" t="str">
            <v>BI_ZCS31 - LED Streetlight Change Out Blanket - Sandpoint</v>
          </cell>
          <cell r="D2848" t="str">
            <v>ER_2584</v>
          </cell>
          <cell r="E2848" t="str">
            <v>2584</v>
          </cell>
          <cell r="F2848" t="str">
            <v>ER_2584 - LED Change-Out Program</v>
          </cell>
          <cell r="G2848" t="str">
            <v>LED Change-Out Program</v>
          </cell>
          <cell r="H2848" t="str">
            <v>T&amp;D Operations</v>
          </cell>
          <cell r="I2848" t="str">
            <v>T&amp;D</v>
          </cell>
          <cell r="J2848" t="str">
            <v>Asset Condition</v>
          </cell>
          <cell r="K2848" t="str">
            <v>SRV_ED</v>
          </cell>
          <cell r="L2848" t="str">
            <v>JUR_WA</v>
          </cell>
          <cell r="M2848" t="str">
            <v>Elec Distribution 360-373</v>
          </cell>
          <cell r="N2848" t="str">
            <v>False</v>
          </cell>
          <cell r="O2848" t="str">
            <v>Active</v>
          </cell>
          <cell r="P2848" t="str">
            <v>ORG_T51</v>
          </cell>
        </row>
        <row r="2849">
          <cell r="A2849" t="str">
            <v>BI_ZCS33</v>
          </cell>
          <cell r="B2849" t="str">
            <v>ZCS33</v>
          </cell>
          <cell r="C2849" t="str">
            <v>BI_ZCS33 - Elect UG Replacement - Sandpoint</v>
          </cell>
          <cell r="D2849" t="str">
            <v>ER_2054</v>
          </cell>
          <cell r="E2849" t="str">
            <v>2054</v>
          </cell>
          <cell r="F2849" t="str">
            <v>ER_2054 - Electric Underground Replacement</v>
          </cell>
          <cell r="G2849" t="str">
            <v>Primary URD Cable Replacement</v>
          </cell>
          <cell r="H2849" t="str">
            <v>T&amp;D Operations</v>
          </cell>
          <cell r="I2849" t="str">
            <v>T&amp;D</v>
          </cell>
          <cell r="J2849" t="str">
            <v>Asset Condition</v>
          </cell>
          <cell r="K2849" t="str">
            <v>SRV_ED</v>
          </cell>
          <cell r="L2849" t="str">
            <v>JUR_ID</v>
          </cell>
          <cell r="M2849" t="str">
            <v>Elec Distribution 360-373</v>
          </cell>
          <cell r="N2849" t="str">
            <v>False</v>
          </cell>
          <cell r="O2849" t="str">
            <v>Active</v>
          </cell>
          <cell r="P2849" t="str">
            <v>ORG_J53</v>
          </cell>
        </row>
        <row r="2850">
          <cell r="A2850" t="str">
            <v>BI_ZCS34</v>
          </cell>
          <cell r="B2850" t="str">
            <v>ZCS34</v>
          </cell>
          <cell r="C2850" t="str">
            <v>BI_ZCS34 - Elect Distr Blanket -Sandpoint/Bonners Ferry</v>
          </cell>
          <cell r="D2850" t="str">
            <v>ER_2055</v>
          </cell>
          <cell r="E2850" t="str">
            <v>2055</v>
          </cell>
          <cell r="F2850" t="str">
            <v>ER_2055 - Electric Distribution Minor Blanket</v>
          </cell>
          <cell r="G2850" t="str">
            <v>Distribution Minor Rebuild</v>
          </cell>
          <cell r="H2850" t="str">
            <v>T&amp;D Operations</v>
          </cell>
          <cell r="I2850" t="str">
            <v>T&amp;D</v>
          </cell>
          <cell r="J2850" t="str">
            <v>Asset Condition</v>
          </cell>
          <cell r="K2850" t="str">
            <v>SRV_ED</v>
          </cell>
          <cell r="L2850" t="str">
            <v>JUR_ID</v>
          </cell>
          <cell r="M2850" t="str">
            <v>Elec Distribution 360-373</v>
          </cell>
          <cell r="N2850" t="str">
            <v>False</v>
          </cell>
          <cell r="O2850" t="str">
            <v>Active</v>
          </cell>
          <cell r="P2850" t="str">
            <v>ORG_J53</v>
          </cell>
        </row>
        <row r="2851">
          <cell r="A2851" t="str">
            <v>BI_ZCS35</v>
          </cell>
          <cell r="B2851" t="str">
            <v>ZCS35</v>
          </cell>
          <cell r="C2851" t="str">
            <v>BI_ZCS35 - Distr Line Reloc - Sndpt/Bonners Ferry</v>
          </cell>
          <cell r="D2851" t="str">
            <v>ER_2056</v>
          </cell>
          <cell r="E2851" t="str">
            <v>2056</v>
          </cell>
          <cell r="F2851" t="str">
            <v>ER_2056 - Distribution Line Relocations</v>
          </cell>
          <cell r="G2851" t="str">
            <v>Elec Relocation and Replacement Program</v>
          </cell>
          <cell r="H2851" t="str">
            <v>T&amp;D Operations</v>
          </cell>
          <cell r="I2851" t="str">
            <v>T&amp;D</v>
          </cell>
          <cell r="J2851" t="str">
            <v>Mandatory &amp; Compliance</v>
          </cell>
          <cell r="K2851" t="str">
            <v>SRV_ED</v>
          </cell>
          <cell r="L2851" t="str">
            <v>JUR_ID</v>
          </cell>
          <cell r="M2851" t="str">
            <v>Elec Distribution 360-373</v>
          </cell>
          <cell r="N2851" t="str">
            <v>False</v>
          </cell>
          <cell r="O2851" t="str">
            <v>Active</v>
          </cell>
          <cell r="P2851" t="str">
            <v>ORG_J53</v>
          </cell>
        </row>
        <row r="2852">
          <cell r="A2852" t="str">
            <v>BI_ZCS37</v>
          </cell>
          <cell r="B2852" t="str">
            <v>ZCS37</v>
          </cell>
          <cell r="C2852" t="str">
            <v>BI_ZCS37 - Area Light Blanket - Sandpoint/Bonners Ferry</v>
          </cell>
          <cell r="D2852" t="str">
            <v>ER_1005</v>
          </cell>
          <cell r="E2852" t="str">
            <v>1005</v>
          </cell>
          <cell r="F2852" t="str">
            <v>ER_1005 - Area Light Minor Blanket</v>
          </cell>
          <cell r="G2852" t="str">
            <v>New Revenue - Growth</v>
          </cell>
          <cell r="H2852" t="str">
            <v>Growth Subfunction</v>
          </cell>
          <cell r="I2852" t="str">
            <v>Growth</v>
          </cell>
          <cell r="J2852" t="str">
            <v>Customer Requested</v>
          </cell>
          <cell r="K2852" t="str">
            <v>SRV_ED</v>
          </cell>
          <cell r="L2852" t="str">
            <v>JUR_ID</v>
          </cell>
          <cell r="M2852" t="str">
            <v>Elec Distribution 360-373</v>
          </cell>
          <cell r="N2852" t="str">
            <v>False</v>
          </cell>
          <cell r="O2852" t="str">
            <v>Active</v>
          </cell>
          <cell r="P2852" t="str">
            <v>ORG_J53</v>
          </cell>
        </row>
        <row r="2853">
          <cell r="A2853" t="str">
            <v>BI_ZCS52</v>
          </cell>
          <cell r="B2853" t="str">
            <v>ZCS52</v>
          </cell>
          <cell r="C2853" t="str">
            <v>BI_ZCS52 - Failed Electric Dist Plant-Storm Sandpoint</v>
          </cell>
          <cell r="D2853" t="str">
            <v>ER_2059</v>
          </cell>
          <cell r="E2853" t="str">
            <v>2059</v>
          </cell>
          <cell r="F2853" t="str">
            <v>ER_2059 - Failed Electric Dist Plant-Storm</v>
          </cell>
          <cell r="G2853" t="str">
            <v>Electric Storm</v>
          </cell>
          <cell r="H2853" t="str">
            <v>T&amp;D Operations</v>
          </cell>
          <cell r="I2853" t="str">
            <v>T&amp;D</v>
          </cell>
          <cell r="J2853" t="str">
            <v>Failed Plant &amp; Operations</v>
          </cell>
          <cell r="K2853" t="str">
            <v>SRV_ED</v>
          </cell>
          <cell r="L2853" t="str">
            <v>JUR_ID</v>
          </cell>
          <cell r="M2853" t="str">
            <v>Elec Distribution 360-373</v>
          </cell>
          <cell r="N2853" t="str">
            <v>False</v>
          </cell>
          <cell r="O2853" t="str">
            <v>Active</v>
          </cell>
          <cell r="P2853" t="str">
            <v>ORG_J53</v>
          </cell>
        </row>
        <row r="2854">
          <cell r="A2854" t="str">
            <v>BI_ZCS60</v>
          </cell>
          <cell r="B2854" t="str">
            <v>ZCS60</v>
          </cell>
          <cell r="C2854" t="str">
            <v>BI_ZCS60 - Deteriorated Pole Replacement Sandpoint</v>
          </cell>
          <cell r="D2854" t="str">
            <v>ER_2055</v>
          </cell>
          <cell r="E2854" t="str">
            <v>2055</v>
          </cell>
          <cell r="F2854" t="str">
            <v>ER_2055 - Electric Distribution Minor Blanket</v>
          </cell>
          <cell r="G2854" t="str">
            <v>Distribution Minor Rebuild</v>
          </cell>
          <cell r="H2854" t="str">
            <v>T&amp;D Operations</v>
          </cell>
          <cell r="I2854" t="str">
            <v>T&amp;D</v>
          </cell>
          <cell r="J2854" t="str">
            <v>Asset Condition</v>
          </cell>
          <cell r="K2854" t="str">
            <v>SRV_ED</v>
          </cell>
          <cell r="L2854" t="str">
            <v>JUR_ID</v>
          </cell>
          <cell r="M2854" t="str">
            <v>Elec Distribution 360-373</v>
          </cell>
          <cell r="N2854" t="str">
            <v>False</v>
          </cell>
          <cell r="O2854" t="str">
            <v>Active</v>
          </cell>
          <cell r="P2854" t="str">
            <v>ORG_J53</v>
          </cell>
        </row>
        <row r="2855">
          <cell r="A2855" t="str">
            <v>BI_ZCS85</v>
          </cell>
          <cell r="B2855" t="str">
            <v>ZCS85</v>
          </cell>
          <cell r="C2855" t="str">
            <v>BI_ZCS85 - Stores Equipment - Minor Blanket</v>
          </cell>
          <cell r="D2855" t="str">
            <v>ER_7005</v>
          </cell>
          <cell r="E2855" t="str">
            <v>7005</v>
          </cell>
          <cell r="F2855" t="str">
            <v>ER_7005 - Stores Equip</v>
          </cell>
          <cell r="G2855" t="str">
            <v>Capital Equipment Program</v>
          </cell>
          <cell r="H2855" t="str">
            <v>Other Subfunction</v>
          </cell>
          <cell r="I2855" t="str">
            <v>Other Function</v>
          </cell>
          <cell r="J2855" t="str">
            <v>Asset Condition</v>
          </cell>
          <cell r="K2855" t="str">
            <v>SRV_CD</v>
          </cell>
          <cell r="L2855" t="str">
            <v>JUR_AA</v>
          </cell>
          <cell r="M2855" t="str">
            <v>General 12yr 389 / 393-395 / 397-398</v>
          </cell>
          <cell r="N2855" t="str">
            <v>False</v>
          </cell>
          <cell r="O2855" t="str">
            <v>Inactive</v>
          </cell>
          <cell r="P2855" t="str">
            <v>ORG_H51</v>
          </cell>
        </row>
        <row r="2856">
          <cell r="A2856" t="str">
            <v>BI_ZD001</v>
          </cell>
          <cell r="B2856" t="str">
            <v>ZD001</v>
          </cell>
          <cell r="C2856" t="str">
            <v>BI_ZD001 - WA Customer Requested/Caused</v>
          </cell>
          <cell r="D2856" t="str">
            <v>ER_2055</v>
          </cell>
          <cell r="E2856" t="str">
            <v>2055</v>
          </cell>
          <cell r="F2856" t="str">
            <v>ER_2055 - Electric Distribution Minor Blanket</v>
          </cell>
          <cell r="G2856" t="str">
            <v>Distribution Minor Rebuild</v>
          </cell>
          <cell r="H2856" t="str">
            <v>T&amp;D Operations</v>
          </cell>
          <cell r="I2856" t="str">
            <v>T&amp;D</v>
          </cell>
          <cell r="J2856" t="str">
            <v>Asset Condition</v>
          </cell>
          <cell r="K2856" t="str">
            <v>SRV_ED</v>
          </cell>
          <cell r="L2856" t="str">
            <v>JUR_WA</v>
          </cell>
          <cell r="M2856" t="str">
            <v>Elec Distribution 360-373</v>
          </cell>
          <cell r="N2856" t="str">
            <v>False</v>
          </cell>
          <cell r="O2856" t="str">
            <v>Active</v>
          </cell>
          <cell r="P2856" t="str">
            <v>ORG_A50</v>
          </cell>
        </row>
        <row r="2857">
          <cell r="A2857" t="str">
            <v>BI_ZD002</v>
          </cell>
          <cell r="B2857" t="str">
            <v>ZD002</v>
          </cell>
          <cell r="C2857" t="str">
            <v>BI_ZD002 - ID Customer Requested/Caused</v>
          </cell>
          <cell r="D2857" t="str">
            <v>ER_2055</v>
          </cell>
          <cell r="E2857" t="str">
            <v>2055</v>
          </cell>
          <cell r="F2857" t="str">
            <v>ER_2055 - Electric Distribution Minor Blanket</v>
          </cell>
          <cell r="G2857" t="str">
            <v>Distribution Minor Rebuild</v>
          </cell>
          <cell r="H2857" t="str">
            <v>T&amp;D Operations</v>
          </cell>
          <cell r="I2857" t="str">
            <v>T&amp;D</v>
          </cell>
          <cell r="J2857" t="str">
            <v>Asset Condition</v>
          </cell>
          <cell r="K2857" t="str">
            <v>SRV_ED</v>
          </cell>
          <cell r="L2857" t="str">
            <v>JUR_ID</v>
          </cell>
          <cell r="M2857" t="str">
            <v>Elec Distribution 360-373</v>
          </cell>
          <cell r="N2857" t="str">
            <v>False</v>
          </cell>
          <cell r="O2857" t="str">
            <v>Active</v>
          </cell>
          <cell r="P2857" t="str">
            <v>ORG_A50</v>
          </cell>
        </row>
        <row r="2858">
          <cell r="A2858" t="str">
            <v>BI_ZD003</v>
          </cell>
          <cell r="B2858" t="str">
            <v>ZD003</v>
          </cell>
          <cell r="C2858" t="str">
            <v>BI_ZD003 - AN Customer Requested/Caused</v>
          </cell>
          <cell r="D2858" t="str">
            <v>ER_2055</v>
          </cell>
          <cell r="E2858" t="str">
            <v>2055</v>
          </cell>
          <cell r="F2858" t="str">
            <v>ER_2055 - Electric Distribution Minor Blanket</v>
          </cell>
          <cell r="G2858" t="str">
            <v>Distribution Minor Rebuild</v>
          </cell>
          <cell r="H2858" t="str">
            <v>T&amp;D Operations</v>
          </cell>
          <cell r="I2858" t="str">
            <v>T&amp;D</v>
          </cell>
          <cell r="J2858" t="str">
            <v>Asset Condition</v>
          </cell>
          <cell r="K2858" t="str">
            <v>SRV_ED</v>
          </cell>
          <cell r="L2858" t="str">
            <v>JUR_AN</v>
          </cell>
          <cell r="M2858" t="str">
            <v>Elec Distribution 360-373</v>
          </cell>
          <cell r="N2858" t="str">
            <v>False</v>
          </cell>
          <cell r="O2858" t="str">
            <v>Active</v>
          </cell>
          <cell r="P2858" t="str">
            <v>ORG_A50</v>
          </cell>
        </row>
        <row r="2859">
          <cell r="A2859" t="str">
            <v>BI_ZD004</v>
          </cell>
          <cell r="B2859" t="str">
            <v>ZD004</v>
          </cell>
          <cell r="C2859" t="str">
            <v>BI_ZD004 - WA Trouble Related</v>
          </cell>
          <cell r="D2859" t="str">
            <v>ER_2055</v>
          </cell>
          <cell r="E2859" t="str">
            <v>2055</v>
          </cell>
          <cell r="F2859" t="str">
            <v>ER_2055 - Electric Distribution Minor Blanket</v>
          </cell>
          <cell r="G2859" t="str">
            <v>Distribution Minor Rebuild</v>
          </cell>
          <cell r="H2859" t="str">
            <v>T&amp;D Operations</v>
          </cell>
          <cell r="I2859" t="str">
            <v>T&amp;D</v>
          </cell>
          <cell r="J2859" t="str">
            <v>Asset Condition</v>
          </cell>
          <cell r="K2859" t="str">
            <v>SRV_ED</v>
          </cell>
          <cell r="L2859" t="str">
            <v>JUR_WA</v>
          </cell>
          <cell r="M2859" t="str">
            <v>Elec Distribution 360-373</v>
          </cell>
          <cell r="N2859" t="str">
            <v>False</v>
          </cell>
          <cell r="O2859" t="str">
            <v>Active</v>
          </cell>
          <cell r="P2859" t="str">
            <v>ORG_A50</v>
          </cell>
        </row>
        <row r="2860">
          <cell r="A2860" t="str">
            <v>BI_ZD005</v>
          </cell>
          <cell r="B2860" t="str">
            <v>ZD005</v>
          </cell>
          <cell r="C2860" t="str">
            <v>BI_ZD005 - ID Trouble Related</v>
          </cell>
          <cell r="D2860" t="str">
            <v>ER_2055</v>
          </cell>
          <cell r="E2860" t="str">
            <v>2055</v>
          </cell>
          <cell r="F2860" t="str">
            <v>ER_2055 - Electric Distribution Minor Blanket</v>
          </cell>
          <cell r="G2860" t="str">
            <v>Distribution Minor Rebuild</v>
          </cell>
          <cell r="H2860" t="str">
            <v>T&amp;D Operations</v>
          </cell>
          <cell r="I2860" t="str">
            <v>T&amp;D</v>
          </cell>
          <cell r="J2860" t="str">
            <v>Asset Condition</v>
          </cell>
          <cell r="K2860" t="str">
            <v>SRV_ED</v>
          </cell>
          <cell r="L2860" t="str">
            <v>JUR_ID</v>
          </cell>
          <cell r="M2860" t="str">
            <v>Elec Distribution 360-373</v>
          </cell>
          <cell r="N2860" t="str">
            <v>False</v>
          </cell>
          <cell r="O2860" t="str">
            <v>Active</v>
          </cell>
          <cell r="P2860" t="str">
            <v>ORG_A50</v>
          </cell>
        </row>
        <row r="2861">
          <cell r="A2861" t="str">
            <v>BI_ZD006</v>
          </cell>
          <cell r="B2861" t="str">
            <v>ZD006</v>
          </cell>
          <cell r="C2861" t="str">
            <v>BI_ZD006 - AN Trouble Related</v>
          </cell>
          <cell r="D2861" t="str">
            <v>ER_2055</v>
          </cell>
          <cell r="E2861" t="str">
            <v>2055</v>
          </cell>
          <cell r="F2861" t="str">
            <v>ER_2055 - Electric Distribution Minor Blanket</v>
          </cell>
          <cell r="G2861" t="str">
            <v>Distribution Minor Rebuild</v>
          </cell>
          <cell r="H2861" t="str">
            <v>T&amp;D Operations</v>
          </cell>
          <cell r="I2861" t="str">
            <v>T&amp;D</v>
          </cell>
          <cell r="J2861" t="str">
            <v>Asset Condition</v>
          </cell>
          <cell r="K2861" t="str">
            <v>SRV_ED</v>
          </cell>
          <cell r="L2861" t="str">
            <v>JUR_AN</v>
          </cell>
          <cell r="M2861" t="str">
            <v>Elec Distribution 360-373</v>
          </cell>
          <cell r="N2861" t="str">
            <v>False</v>
          </cell>
          <cell r="O2861" t="str">
            <v>Active</v>
          </cell>
          <cell r="P2861" t="str">
            <v>ORG_A50</v>
          </cell>
        </row>
        <row r="2862">
          <cell r="A2862" t="str">
            <v>BI_ZD007</v>
          </cell>
          <cell r="B2862" t="str">
            <v>ZD007</v>
          </cell>
          <cell r="C2862" t="str">
            <v>BI_ZD007 - WA NESC/Operating Standard Violations</v>
          </cell>
          <cell r="D2862" t="str">
            <v>ER_2055</v>
          </cell>
          <cell r="E2862" t="str">
            <v>2055</v>
          </cell>
          <cell r="F2862" t="str">
            <v>ER_2055 - Electric Distribution Minor Blanket</v>
          </cell>
          <cell r="G2862" t="str">
            <v>Distribution Minor Rebuild</v>
          </cell>
          <cell r="H2862" t="str">
            <v>T&amp;D Operations</v>
          </cell>
          <cell r="I2862" t="str">
            <v>T&amp;D</v>
          </cell>
          <cell r="J2862" t="str">
            <v>Asset Condition</v>
          </cell>
          <cell r="K2862" t="str">
            <v>SRV_ED</v>
          </cell>
          <cell r="L2862" t="str">
            <v>JUR_WA</v>
          </cell>
          <cell r="M2862" t="str">
            <v>Elec Distribution 360-373</v>
          </cell>
          <cell r="N2862" t="str">
            <v>False</v>
          </cell>
          <cell r="O2862" t="str">
            <v>Active</v>
          </cell>
          <cell r="P2862" t="str">
            <v>ORG_A50</v>
          </cell>
        </row>
        <row r="2863">
          <cell r="A2863" t="str">
            <v>BI_ZD008</v>
          </cell>
          <cell r="B2863" t="str">
            <v>ZD008</v>
          </cell>
          <cell r="C2863" t="str">
            <v>BI_ZD008 - ID NESC/Operating Standard Violations</v>
          </cell>
          <cell r="D2863" t="str">
            <v>ER_2055</v>
          </cell>
          <cell r="E2863" t="str">
            <v>2055</v>
          </cell>
          <cell r="F2863" t="str">
            <v>ER_2055 - Electric Distribution Minor Blanket</v>
          </cell>
          <cell r="G2863" t="str">
            <v>Distribution Minor Rebuild</v>
          </cell>
          <cell r="H2863" t="str">
            <v>T&amp;D Operations</v>
          </cell>
          <cell r="I2863" t="str">
            <v>T&amp;D</v>
          </cell>
          <cell r="J2863" t="str">
            <v>Asset Condition</v>
          </cell>
          <cell r="K2863" t="str">
            <v>SRV_ED</v>
          </cell>
          <cell r="L2863" t="str">
            <v>JUR_ID</v>
          </cell>
          <cell r="M2863" t="str">
            <v>Elec Distribution 360-373</v>
          </cell>
          <cell r="N2863" t="str">
            <v>False</v>
          </cell>
          <cell r="O2863" t="str">
            <v>Active</v>
          </cell>
          <cell r="P2863" t="str">
            <v>ORG_A50</v>
          </cell>
        </row>
        <row r="2864">
          <cell r="A2864" t="str">
            <v>BI_ZD009</v>
          </cell>
          <cell r="B2864" t="str">
            <v>ZD009</v>
          </cell>
          <cell r="C2864" t="str">
            <v>BI_ZD009 - AN NESC/Operating Standard Violations</v>
          </cell>
          <cell r="D2864" t="str">
            <v>ER_2055</v>
          </cell>
          <cell r="E2864" t="str">
            <v>2055</v>
          </cell>
          <cell r="F2864" t="str">
            <v>ER_2055 - Electric Distribution Minor Blanket</v>
          </cell>
          <cell r="G2864" t="str">
            <v>Distribution Minor Rebuild</v>
          </cell>
          <cell r="H2864" t="str">
            <v>T&amp;D Operations</v>
          </cell>
          <cell r="I2864" t="str">
            <v>T&amp;D</v>
          </cell>
          <cell r="J2864" t="str">
            <v>Asset Condition</v>
          </cell>
          <cell r="K2864" t="str">
            <v>SRV_ED</v>
          </cell>
          <cell r="L2864" t="str">
            <v>JUR_AN</v>
          </cell>
          <cell r="M2864" t="str">
            <v>Elec Distribution 360-373</v>
          </cell>
          <cell r="N2864" t="str">
            <v>False</v>
          </cell>
          <cell r="O2864" t="str">
            <v>Active</v>
          </cell>
          <cell r="P2864" t="str">
            <v>ORG_A50</v>
          </cell>
        </row>
        <row r="2865">
          <cell r="A2865" t="str">
            <v>BI_ZD010</v>
          </cell>
          <cell r="B2865" t="str">
            <v>ZD010</v>
          </cell>
          <cell r="C2865" t="str">
            <v>BI_ZD010 - WA Asset Condition</v>
          </cell>
          <cell r="D2865" t="str">
            <v>ER_2055</v>
          </cell>
          <cell r="E2865" t="str">
            <v>2055</v>
          </cell>
          <cell r="F2865" t="str">
            <v>ER_2055 - Electric Distribution Minor Blanket</v>
          </cell>
          <cell r="G2865" t="str">
            <v>Distribution Minor Rebuild</v>
          </cell>
          <cell r="H2865" t="str">
            <v>T&amp;D Operations</v>
          </cell>
          <cell r="I2865" t="str">
            <v>T&amp;D</v>
          </cell>
          <cell r="J2865" t="str">
            <v>Asset Condition</v>
          </cell>
          <cell r="K2865" t="str">
            <v>SRV_ED</v>
          </cell>
          <cell r="L2865" t="str">
            <v>JUR_WA</v>
          </cell>
          <cell r="M2865" t="str">
            <v>Elec Distribution 360-373</v>
          </cell>
          <cell r="N2865" t="str">
            <v>False</v>
          </cell>
          <cell r="O2865" t="str">
            <v>Active</v>
          </cell>
          <cell r="P2865" t="str">
            <v>ORG_A50</v>
          </cell>
        </row>
        <row r="2866">
          <cell r="A2866" t="str">
            <v>BI_ZD011</v>
          </cell>
          <cell r="B2866" t="str">
            <v>ZD011</v>
          </cell>
          <cell r="C2866" t="str">
            <v>BI_ZD011 - ID Asset Condition</v>
          </cell>
          <cell r="D2866" t="str">
            <v>ER_2055</v>
          </cell>
          <cell r="E2866" t="str">
            <v>2055</v>
          </cell>
          <cell r="F2866" t="str">
            <v>ER_2055 - Electric Distribution Minor Blanket</v>
          </cell>
          <cell r="G2866" t="str">
            <v>Distribution Minor Rebuild</v>
          </cell>
          <cell r="H2866" t="str">
            <v>T&amp;D Operations</v>
          </cell>
          <cell r="I2866" t="str">
            <v>T&amp;D</v>
          </cell>
          <cell r="J2866" t="str">
            <v>Asset Condition</v>
          </cell>
          <cell r="K2866" t="str">
            <v>SRV_ED</v>
          </cell>
          <cell r="L2866" t="str">
            <v>JUR_ID</v>
          </cell>
          <cell r="M2866" t="str">
            <v>Elec Distribution 360-373</v>
          </cell>
          <cell r="N2866" t="str">
            <v>False</v>
          </cell>
          <cell r="O2866" t="str">
            <v>Active</v>
          </cell>
          <cell r="P2866" t="str">
            <v>ORG_A50</v>
          </cell>
        </row>
        <row r="2867">
          <cell r="A2867" t="str">
            <v>BI_ZD012</v>
          </cell>
          <cell r="B2867" t="str">
            <v>ZD012</v>
          </cell>
          <cell r="C2867" t="str">
            <v>BI_ZD012 - AN Asset Condition</v>
          </cell>
          <cell r="D2867" t="str">
            <v>ER_2055</v>
          </cell>
          <cell r="E2867" t="str">
            <v>2055</v>
          </cell>
          <cell r="F2867" t="str">
            <v>ER_2055 - Electric Distribution Minor Blanket</v>
          </cell>
          <cell r="G2867" t="str">
            <v>Distribution Minor Rebuild</v>
          </cell>
          <cell r="H2867" t="str">
            <v>T&amp;D Operations</v>
          </cell>
          <cell r="I2867" t="str">
            <v>T&amp;D</v>
          </cell>
          <cell r="J2867" t="str">
            <v>Asset Condition</v>
          </cell>
          <cell r="K2867" t="str">
            <v>SRV_ED</v>
          </cell>
          <cell r="L2867" t="str">
            <v>JUR_AN</v>
          </cell>
          <cell r="M2867" t="str">
            <v>Elec Distribution 360-373</v>
          </cell>
          <cell r="N2867" t="str">
            <v>False</v>
          </cell>
          <cell r="O2867" t="str">
            <v>Active</v>
          </cell>
          <cell r="P2867" t="str">
            <v>ORG_A50</v>
          </cell>
        </row>
        <row r="2868">
          <cell r="A2868" t="str">
            <v>BI_ZD013</v>
          </cell>
          <cell r="B2868" t="str">
            <v>ZD013</v>
          </cell>
          <cell r="C2868" t="str">
            <v>BI_ZD013 - WA Elec DX Facility Upgrades &amp; Efficiency Imprvmts</v>
          </cell>
          <cell r="D2868" t="str">
            <v>ER_2055</v>
          </cell>
          <cell r="E2868" t="str">
            <v>2055</v>
          </cell>
          <cell r="F2868" t="str">
            <v>ER_2055 - Electric Distribution Minor Blanket</v>
          </cell>
          <cell r="G2868" t="str">
            <v>Distribution Minor Rebuild</v>
          </cell>
          <cell r="H2868" t="str">
            <v>T&amp;D Operations</v>
          </cell>
          <cell r="I2868" t="str">
            <v>T&amp;D</v>
          </cell>
          <cell r="J2868" t="str">
            <v>Asset Condition</v>
          </cell>
          <cell r="K2868" t="str">
            <v>SRV_ED</v>
          </cell>
          <cell r="L2868" t="str">
            <v>JUR_WA</v>
          </cell>
          <cell r="M2868" t="str">
            <v>Elec Distribution 360-373</v>
          </cell>
          <cell r="N2868" t="str">
            <v>False</v>
          </cell>
          <cell r="O2868" t="str">
            <v>Active</v>
          </cell>
          <cell r="P2868" t="str">
            <v>ORG_A50</v>
          </cell>
        </row>
        <row r="2869">
          <cell r="A2869" t="str">
            <v>BI_ZD014</v>
          </cell>
          <cell r="B2869" t="str">
            <v>ZD014</v>
          </cell>
          <cell r="C2869" t="str">
            <v>BI_ZD014 - ID Elec DX Facility Upgrades &amp; Efficiency Imprvmts</v>
          </cell>
          <cell r="D2869" t="str">
            <v>ER_2055</v>
          </cell>
          <cell r="E2869" t="str">
            <v>2055</v>
          </cell>
          <cell r="F2869" t="str">
            <v>ER_2055 - Electric Distribution Minor Blanket</v>
          </cell>
          <cell r="G2869" t="str">
            <v>Distribution Minor Rebuild</v>
          </cell>
          <cell r="H2869" t="str">
            <v>T&amp;D Operations</v>
          </cell>
          <cell r="I2869" t="str">
            <v>T&amp;D</v>
          </cell>
          <cell r="J2869" t="str">
            <v>Asset Condition</v>
          </cell>
          <cell r="K2869" t="str">
            <v>SRV_ED</v>
          </cell>
          <cell r="L2869" t="str">
            <v>JUR_ID</v>
          </cell>
          <cell r="M2869" t="str">
            <v>Elec Distribution 360-373</v>
          </cell>
          <cell r="N2869" t="str">
            <v>False</v>
          </cell>
          <cell r="O2869" t="str">
            <v>Active</v>
          </cell>
          <cell r="P2869" t="str">
            <v>ORG_A50</v>
          </cell>
        </row>
        <row r="2870">
          <cell r="A2870" t="str">
            <v>BI_ZD015</v>
          </cell>
          <cell r="B2870" t="str">
            <v>ZD015</v>
          </cell>
          <cell r="C2870" t="str">
            <v>BI_ZD015 - AN Elec DX Facility Upgrades &amp; Efficiency Imprvmts</v>
          </cell>
          <cell r="D2870" t="str">
            <v>ER_2055</v>
          </cell>
          <cell r="E2870" t="str">
            <v>2055</v>
          </cell>
          <cell r="F2870" t="str">
            <v>ER_2055 - Electric Distribution Minor Blanket</v>
          </cell>
          <cell r="G2870" t="str">
            <v>Distribution Minor Rebuild</v>
          </cell>
          <cell r="H2870" t="str">
            <v>T&amp;D Operations</v>
          </cell>
          <cell r="I2870" t="str">
            <v>T&amp;D</v>
          </cell>
          <cell r="J2870" t="str">
            <v>Asset Condition</v>
          </cell>
          <cell r="K2870" t="str">
            <v>SRV_ED</v>
          </cell>
          <cell r="L2870" t="str">
            <v>JUR_AN</v>
          </cell>
          <cell r="M2870" t="str">
            <v>Elec Distribution 360-373</v>
          </cell>
          <cell r="N2870" t="str">
            <v>False</v>
          </cell>
          <cell r="O2870" t="str">
            <v>Active</v>
          </cell>
          <cell r="P2870" t="str">
            <v>ORG_A50</v>
          </cell>
        </row>
        <row r="2871">
          <cell r="A2871" t="str">
            <v>BI_ZD016</v>
          </cell>
          <cell r="B2871" t="str">
            <v>ZD016</v>
          </cell>
          <cell r="C2871" t="str">
            <v>BI_ZD016 - WA Elec DX Facility Route &amp; Location Modifications</v>
          </cell>
          <cell r="D2871" t="str">
            <v>ER_2055</v>
          </cell>
          <cell r="E2871" t="str">
            <v>2055</v>
          </cell>
          <cell r="F2871" t="str">
            <v>ER_2055 - Electric Distribution Minor Blanket</v>
          </cell>
          <cell r="G2871" t="str">
            <v>Distribution Minor Rebuild</v>
          </cell>
          <cell r="H2871" t="str">
            <v>T&amp;D Operations</v>
          </cell>
          <cell r="I2871" t="str">
            <v>T&amp;D</v>
          </cell>
          <cell r="J2871" t="str">
            <v>Asset Condition</v>
          </cell>
          <cell r="K2871" t="str">
            <v>SRV_ED</v>
          </cell>
          <cell r="L2871" t="str">
            <v>JUR_WA</v>
          </cell>
          <cell r="M2871" t="str">
            <v>Elec Distribution 360-373</v>
          </cell>
          <cell r="N2871" t="str">
            <v>False</v>
          </cell>
          <cell r="O2871" t="str">
            <v>Active</v>
          </cell>
          <cell r="P2871" t="str">
            <v>ORG_A50</v>
          </cell>
        </row>
        <row r="2872">
          <cell r="A2872" t="str">
            <v>BI_ZD017</v>
          </cell>
          <cell r="B2872" t="str">
            <v>ZD017</v>
          </cell>
          <cell r="C2872" t="str">
            <v>BI_ZD017 - ID Elec DX Facility Route &amp; Location Modifications</v>
          </cell>
          <cell r="D2872" t="str">
            <v>ER_2055</v>
          </cell>
          <cell r="E2872" t="str">
            <v>2055</v>
          </cell>
          <cell r="F2872" t="str">
            <v>ER_2055 - Electric Distribution Minor Blanket</v>
          </cell>
          <cell r="G2872" t="str">
            <v>Distribution Minor Rebuild</v>
          </cell>
          <cell r="H2872" t="str">
            <v>T&amp;D Operations</v>
          </cell>
          <cell r="I2872" t="str">
            <v>T&amp;D</v>
          </cell>
          <cell r="J2872" t="str">
            <v>Asset Condition</v>
          </cell>
          <cell r="K2872" t="str">
            <v>SRV_ED</v>
          </cell>
          <cell r="L2872" t="str">
            <v>JUR_ID</v>
          </cell>
          <cell r="M2872" t="str">
            <v>Elec Distribution 360-373</v>
          </cell>
          <cell r="N2872" t="str">
            <v>False</v>
          </cell>
          <cell r="O2872" t="str">
            <v>Active</v>
          </cell>
          <cell r="P2872" t="str">
            <v>ORG_A50</v>
          </cell>
        </row>
        <row r="2873">
          <cell r="A2873" t="str">
            <v>BI_ZD018</v>
          </cell>
          <cell r="B2873" t="str">
            <v>ZD018</v>
          </cell>
          <cell r="C2873" t="str">
            <v>BI_ZD018 - AN Elec DX Facility Route &amp; Location Modifications</v>
          </cell>
          <cell r="D2873" t="str">
            <v>ER_2055</v>
          </cell>
          <cell r="E2873" t="str">
            <v>2055</v>
          </cell>
          <cell r="F2873" t="str">
            <v>ER_2055 - Electric Distribution Minor Blanket</v>
          </cell>
          <cell r="G2873" t="str">
            <v>Distribution Minor Rebuild</v>
          </cell>
          <cell r="H2873" t="str">
            <v>T&amp;D Operations</v>
          </cell>
          <cell r="I2873" t="str">
            <v>T&amp;D</v>
          </cell>
          <cell r="J2873" t="str">
            <v>Asset Condition</v>
          </cell>
          <cell r="K2873" t="str">
            <v>SRV_ED</v>
          </cell>
          <cell r="L2873" t="str">
            <v>JUR_AN</v>
          </cell>
          <cell r="M2873" t="str">
            <v>Elec Distribution 360-373</v>
          </cell>
          <cell r="N2873" t="str">
            <v>False</v>
          </cell>
          <cell r="O2873" t="str">
            <v>Active</v>
          </cell>
          <cell r="P2873" t="str">
            <v>ORG_A50</v>
          </cell>
        </row>
        <row r="2874">
          <cell r="A2874" t="str">
            <v>BI_ZD019</v>
          </cell>
          <cell r="B2874" t="str">
            <v>ZD019</v>
          </cell>
          <cell r="C2874" t="str">
            <v>BI_ZD019 - Joint Use WA</v>
          </cell>
          <cell r="D2874" t="str">
            <v>ER_2074</v>
          </cell>
          <cell r="E2874" t="str">
            <v>2074</v>
          </cell>
          <cell r="F2874" t="str">
            <v>ER_2074 - Joint Use</v>
          </cell>
          <cell r="G2874" t="str">
            <v>Joint Use</v>
          </cell>
          <cell r="H2874" t="str">
            <v>T&amp;D Operations</v>
          </cell>
          <cell r="I2874" t="str">
            <v>T&amp;D</v>
          </cell>
          <cell r="J2874" t="str">
            <v>Mandatory &amp; Compliance</v>
          </cell>
          <cell r="K2874" t="str">
            <v>SRV_ED</v>
          </cell>
          <cell r="L2874" t="str">
            <v>JUR_WA</v>
          </cell>
          <cell r="M2874" t="str">
            <v>Elec Distribution 360-373</v>
          </cell>
          <cell r="N2874" t="str">
            <v>False</v>
          </cell>
          <cell r="O2874" t="str">
            <v>Active</v>
          </cell>
          <cell r="P2874" t="str">
            <v>ORG_R51</v>
          </cell>
        </row>
        <row r="2875">
          <cell r="A2875" t="str">
            <v>BI_ZD020</v>
          </cell>
          <cell r="B2875" t="str">
            <v>ZD020</v>
          </cell>
          <cell r="C2875" t="str">
            <v>BI_ZD020 - Joint Use ID</v>
          </cell>
          <cell r="D2875" t="str">
            <v>ER_2074</v>
          </cell>
          <cell r="E2875" t="str">
            <v>2074</v>
          </cell>
          <cell r="F2875" t="str">
            <v>ER_2074 - Joint Use</v>
          </cell>
          <cell r="G2875" t="str">
            <v>Joint Use</v>
          </cell>
          <cell r="H2875" t="str">
            <v>T&amp;D Operations</v>
          </cell>
          <cell r="I2875" t="str">
            <v>T&amp;D</v>
          </cell>
          <cell r="J2875" t="str">
            <v>Mandatory &amp; Compliance</v>
          </cell>
          <cell r="K2875" t="str">
            <v>SRV_ED</v>
          </cell>
          <cell r="L2875" t="str">
            <v>JUR_ID</v>
          </cell>
          <cell r="M2875" t="str">
            <v>Elec Distribution 360-373</v>
          </cell>
          <cell r="N2875" t="str">
            <v>False</v>
          </cell>
          <cell r="O2875" t="str">
            <v>Active</v>
          </cell>
          <cell r="P2875" t="str">
            <v>ORG_R51</v>
          </cell>
        </row>
        <row r="2876">
          <cell r="A2876" t="str">
            <v>BI_ZDP10</v>
          </cell>
          <cell r="B2876" t="str">
            <v>ZDP10</v>
          </cell>
          <cell r="C2876" t="str">
            <v>BI_ZDP10 - Elect Revenue Blanket - Deer Park</v>
          </cell>
          <cell r="D2876" t="str">
            <v>ER_1000</v>
          </cell>
          <cell r="E2876" t="str">
            <v>1000</v>
          </cell>
          <cell r="F2876" t="str">
            <v>ER_1000 - Electric Revenue Blanket</v>
          </cell>
          <cell r="G2876" t="str">
            <v>New Revenue - Growth</v>
          </cell>
          <cell r="H2876" t="str">
            <v>Growth Subfunction</v>
          </cell>
          <cell r="I2876" t="str">
            <v>Growth</v>
          </cell>
          <cell r="J2876" t="str">
            <v>Customer Requested</v>
          </cell>
          <cell r="K2876" t="str">
            <v>SRV_ED</v>
          </cell>
          <cell r="L2876" t="str">
            <v>JUR_WA</v>
          </cell>
          <cell r="M2876" t="str">
            <v>Elec Distribution 360-373</v>
          </cell>
          <cell r="N2876" t="str">
            <v>False</v>
          </cell>
          <cell r="O2876" t="str">
            <v>Active</v>
          </cell>
          <cell r="P2876" t="str">
            <v>ORG_M50</v>
          </cell>
        </row>
        <row r="2877">
          <cell r="A2877" t="str">
            <v>BI_ZDP30</v>
          </cell>
          <cell r="B2877" t="str">
            <v>ZDP30</v>
          </cell>
          <cell r="C2877" t="str">
            <v>BI_ZDP30 - St Light Blanket - Deer Park</v>
          </cell>
          <cell r="D2877" t="str">
            <v>ER_1004</v>
          </cell>
          <cell r="E2877" t="str">
            <v>1004</v>
          </cell>
          <cell r="F2877" t="str">
            <v>ER_1004 - Street Lt Minor Blanket</v>
          </cell>
          <cell r="G2877" t="str">
            <v>New Revenue - Growth</v>
          </cell>
          <cell r="H2877" t="str">
            <v>Growth Subfunction</v>
          </cell>
          <cell r="I2877" t="str">
            <v>Growth</v>
          </cell>
          <cell r="J2877" t="str">
            <v>Customer Requested</v>
          </cell>
          <cell r="K2877" t="str">
            <v>SRV_ED</v>
          </cell>
          <cell r="L2877" t="str">
            <v>JUR_WA</v>
          </cell>
          <cell r="M2877" t="str">
            <v>Elec Distribution 360-373</v>
          </cell>
          <cell r="N2877" t="str">
            <v>False</v>
          </cell>
          <cell r="O2877" t="str">
            <v>Active</v>
          </cell>
          <cell r="P2877" t="str">
            <v>ORG_M50</v>
          </cell>
        </row>
        <row r="2878">
          <cell r="A2878" t="str">
            <v>BI_ZDP31</v>
          </cell>
          <cell r="B2878" t="str">
            <v>ZDP31</v>
          </cell>
          <cell r="C2878" t="str">
            <v>BI_ZDP31 - LED Streetlight Change Out Blanket - Deer Park</v>
          </cell>
          <cell r="D2878" t="str">
            <v>ER_2584</v>
          </cell>
          <cell r="E2878" t="str">
            <v>2584</v>
          </cell>
          <cell r="F2878" t="str">
            <v>ER_2584 - LED Change-Out Program</v>
          </cell>
          <cell r="G2878" t="str">
            <v>LED Change-Out Program</v>
          </cell>
          <cell r="H2878" t="str">
            <v>T&amp;D Operations</v>
          </cell>
          <cell r="I2878" t="str">
            <v>T&amp;D</v>
          </cell>
          <cell r="J2878" t="str">
            <v>Asset Condition</v>
          </cell>
          <cell r="K2878" t="str">
            <v>SRV_ED</v>
          </cell>
          <cell r="L2878" t="str">
            <v>JUR_WA</v>
          </cell>
          <cell r="M2878" t="str">
            <v>Elec Distribution 360-373</v>
          </cell>
          <cell r="N2878" t="str">
            <v>False</v>
          </cell>
          <cell r="O2878" t="str">
            <v>Active</v>
          </cell>
          <cell r="P2878" t="str">
            <v>ORG_T51</v>
          </cell>
        </row>
        <row r="2879">
          <cell r="A2879" t="str">
            <v>BI_ZDP33</v>
          </cell>
          <cell r="B2879" t="str">
            <v>ZDP33</v>
          </cell>
          <cell r="C2879" t="str">
            <v>BI_ZDP33 - Electric Underground Repl - Deer Park</v>
          </cell>
          <cell r="D2879" t="str">
            <v>ER_2054</v>
          </cell>
          <cell r="E2879" t="str">
            <v>2054</v>
          </cell>
          <cell r="F2879" t="str">
            <v>ER_2054 - Electric Underground Replacement</v>
          </cell>
          <cell r="G2879" t="str">
            <v>Primary URD Cable Replacement</v>
          </cell>
          <cell r="H2879" t="str">
            <v>T&amp;D Operations</v>
          </cell>
          <cell r="I2879" t="str">
            <v>T&amp;D</v>
          </cell>
          <cell r="J2879" t="str">
            <v>Asset Condition</v>
          </cell>
          <cell r="K2879" t="str">
            <v>SRV_ED</v>
          </cell>
          <cell r="L2879" t="str">
            <v>JUR_WA</v>
          </cell>
          <cell r="M2879" t="str">
            <v>Elec Distribution 360-373</v>
          </cell>
          <cell r="N2879" t="str">
            <v>False</v>
          </cell>
          <cell r="O2879" t="str">
            <v>Active</v>
          </cell>
          <cell r="P2879" t="str">
            <v>ORG_M50</v>
          </cell>
        </row>
        <row r="2880">
          <cell r="A2880" t="str">
            <v>BI_ZDP34</v>
          </cell>
          <cell r="B2880" t="str">
            <v>ZDP34</v>
          </cell>
          <cell r="C2880" t="str">
            <v>BI_ZDP34 - Electric Distr Blanket - Deer Park</v>
          </cell>
          <cell r="D2880" t="str">
            <v>ER_2055</v>
          </cell>
          <cell r="E2880" t="str">
            <v>2055</v>
          </cell>
          <cell r="F2880" t="str">
            <v>ER_2055 - Electric Distribution Minor Blanket</v>
          </cell>
          <cell r="G2880" t="str">
            <v>Distribution Minor Rebuild</v>
          </cell>
          <cell r="H2880" t="str">
            <v>T&amp;D Operations</v>
          </cell>
          <cell r="I2880" t="str">
            <v>T&amp;D</v>
          </cell>
          <cell r="J2880" t="str">
            <v>Asset Condition</v>
          </cell>
          <cell r="K2880" t="str">
            <v>SRV_ED</v>
          </cell>
          <cell r="L2880" t="str">
            <v>JUR_WA</v>
          </cell>
          <cell r="M2880" t="str">
            <v>Elec Distribution 360-373</v>
          </cell>
          <cell r="N2880" t="str">
            <v>False</v>
          </cell>
          <cell r="O2880" t="str">
            <v>Active</v>
          </cell>
          <cell r="P2880" t="str">
            <v>ORG_M50</v>
          </cell>
        </row>
        <row r="2881">
          <cell r="A2881" t="str">
            <v>BI_ZDP35</v>
          </cell>
          <cell r="B2881" t="str">
            <v>ZDP35</v>
          </cell>
          <cell r="C2881" t="str">
            <v>BI_ZDP35 - Distr Line Reloc - Deer Park</v>
          </cell>
          <cell r="D2881" t="str">
            <v>ER_2056</v>
          </cell>
          <cell r="E2881" t="str">
            <v>2056</v>
          </cell>
          <cell r="F2881" t="str">
            <v>ER_2056 - Distribution Line Relocations</v>
          </cell>
          <cell r="G2881" t="str">
            <v>Elec Relocation and Replacement Program</v>
          </cell>
          <cell r="H2881" t="str">
            <v>T&amp;D Operations</v>
          </cell>
          <cell r="I2881" t="str">
            <v>T&amp;D</v>
          </cell>
          <cell r="J2881" t="str">
            <v>Mandatory &amp; Compliance</v>
          </cell>
          <cell r="K2881" t="str">
            <v>SRV_ED</v>
          </cell>
          <cell r="L2881" t="str">
            <v>JUR_WA</v>
          </cell>
          <cell r="M2881" t="str">
            <v>Elec Distribution 360-373</v>
          </cell>
          <cell r="N2881" t="str">
            <v>False</v>
          </cell>
          <cell r="O2881" t="str">
            <v>Active</v>
          </cell>
          <cell r="P2881" t="str">
            <v>ORG_M50</v>
          </cell>
        </row>
        <row r="2882">
          <cell r="A2882" t="str">
            <v>BI_ZDP37</v>
          </cell>
          <cell r="B2882" t="str">
            <v>ZDP37</v>
          </cell>
          <cell r="C2882" t="str">
            <v>BI_ZDP37 - Area Light Minor Blanket - Deer Park</v>
          </cell>
          <cell r="D2882" t="str">
            <v>ER_1005</v>
          </cell>
          <cell r="E2882" t="str">
            <v>1005</v>
          </cell>
          <cell r="F2882" t="str">
            <v>ER_1005 - Area Light Minor Blanket</v>
          </cell>
          <cell r="G2882" t="str">
            <v>New Revenue - Growth</v>
          </cell>
          <cell r="H2882" t="str">
            <v>Growth Subfunction</v>
          </cell>
          <cell r="I2882" t="str">
            <v>Growth</v>
          </cell>
          <cell r="J2882" t="str">
            <v>Customer Requested</v>
          </cell>
          <cell r="K2882" t="str">
            <v>SRV_ED</v>
          </cell>
          <cell r="L2882" t="str">
            <v>JUR_WA</v>
          </cell>
          <cell r="M2882" t="str">
            <v>Elec Distribution 360-373</v>
          </cell>
          <cell r="N2882" t="str">
            <v>False</v>
          </cell>
          <cell r="O2882" t="str">
            <v>Active</v>
          </cell>
          <cell r="P2882" t="str">
            <v>ORG_M50</v>
          </cell>
        </row>
        <row r="2883">
          <cell r="A2883" t="str">
            <v>BI_ZDP52</v>
          </cell>
          <cell r="B2883" t="str">
            <v>ZDP52</v>
          </cell>
          <cell r="C2883" t="str">
            <v>BI_ZDP52 - Failed Electric Dist Plant-Storm Deer Park</v>
          </cell>
          <cell r="D2883" t="str">
            <v>ER_2059</v>
          </cell>
          <cell r="E2883" t="str">
            <v>2059</v>
          </cell>
          <cell r="F2883" t="str">
            <v>ER_2059 - Failed Electric Dist Plant-Storm</v>
          </cell>
          <cell r="G2883" t="str">
            <v>Electric Storm</v>
          </cell>
          <cell r="H2883" t="str">
            <v>T&amp;D Operations</v>
          </cell>
          <cell r="I2883" t="str">
            <v>T&amp;D</v>
          </cell>
          <cell r="J2883" t="str">
            <v>Failed Plant &amp; Operations</v>
          </cell>
          <cell r="K2883" t="str">
            <v>SRV_ED</v>
          </cell>
          <cell r="L2883" t="str">
            <v>JUR_WA</v>
          </cell>
          <cell r="M2883" t="str">
            <v>Elec Distribution 360-373</v>
          </cell>
          <cell r="N2883" t="str">
            <v>False</v>
          </cell>
          <cell r="O2883" t="str">
            <v>Active</v>
          </cell>
          <cell r="P2883" t="str">
            <v>ORG_M50</v>
          </cell>
        </row>
        <row r="2884">
          <cell r="A2884" t="str">
            <v>BI_ZDP60</v>
          </cell>
          <cell r="B2884" t="str">
            <v>ZDP60</v>
          </cell>
          <cell r="C2884" t="str">
            <v>BI_ZDP60 - Deteriorated Pole Replacement Deer Park</v>
          </cell>
          <cell r="D2884" t="str">
            <v>ER_2055</v>
          </cell>
          <cell r="E2884" t="str">
            <v>2055</v>
          </cell>
          <cell r="F2884" t="str">
            <v>ER_2055 - Electric Distribution Minor Blanket</v>
          </cell>
          <cell r="G2884" t="str">
            <v>Distribution Minor Rebuild</v>
          </cell>
          <cell r="H2884" t="str">
            <v>T&amp;D Operations</v>
          </cell>
          <cell r="I2884" t="str">
            <v>T&amp;D</v>
          </cell>
          <cell r="J2884" t="str">
            <v>Asset Condition</v>
          </cell>
          <cell r="K2884" t="str">
            <v>SRV_ED</v>
          </cell>
          <cell r="L2884" t="str">
            <v>JUR_WA</v>
          </cell>
          <cell r="M2884" t="str">
            <v>Elec Distribution 360-373</v>
          </cell>
          <cell r="N2884" t="str">
            <v>False</v>
          </cell>
          <cell r="O2884" t="str">
            <v>Active</v>
          </cell>
          <cell r="P2884" t="str">
            <v>ORG_M50</v>
          </cell>
        </row>
        <row r="2885">
          <cell r="A2885" t="str">
            <v>BI_ZF000</v>
          </cell>
          <cell r="B2885" t="str">
            <v>ZF000</v>
          </cell>
          <cell r="C2885" t="str">
            <v>BI_ZF000 - Hydro Safety Minor Blanket</v>
          </cell>
          <cell r="D2885" t="str">
            <v>ER_6001</v>
          </cell>
          <cell r="E2885" t="str">
            <v>6001</v>
          </cell>
          <cell r="F2885" t="str">
            <v>ER_6001 - Hydro Generation Minor Blanket</v>
          </cell>
          <cell r="G2885" t="str">
            <v>Hydro Safety Minor Blanket</v>
          </cell>
          <cell r="H2885" t="str">
            <v>Environmental Subfunction</v>
          </cell>
          <cell r="I2885" t="str">
            <v>Environmental</v>
          </cell>
          <cell r="J2885" t="str">
            <v>Mandatory &amp; Compliance</v>
          </cell>
          <cell r="K2885" t="str">
            <v>SRV_ED</v>
          </cell>
          <cell r="L2885" t="str">
            <v>JUR_AN</v>
          </cell>
          <cell r="M2885" t="str">
            <v>Hydro 331-336</v>
          </cell>
          <cell r="N2885" t="str">
            <v>False</v>
          </cell>
          <cell r="O2885" t="str">
            <v>Active</v>
          </cell>
          <cell r="P2885" t="str">
            <v>ORG_H04</v>
          </cell>
        </row>
        <row r="2886">
          <cell r="A2886" t="str">
            <v>BI_ZG001</v>
          </cell>
          <cell r="B2886" t="str">
            <v>ZG001</v>
          </cell>
          <cell r="C2886" t="str">
            <v>BI_ZG001 - Hydro Minor Blanket</v>
          </cell>
          <cell r="D2886" t="str">
            <v>ER_4000</v>
          </cell>
          <cell r="E2886" t="str">
            <v>4000</v>
          </cell>
          <cell r="F2886" t="str">
            <v>ER_4000 - Hydro Minor Blanket</v>
          </cell>
          <cell r="G2886" t="str">
            <v>Regular Capital - Pre Business Case</v>
          </cell>
          <cell r="H2886" t="str">
            <v>No Subfunction</v>
          </cell>
          <cell r="I2886" t="str">
            <v>No Function</v>
          </cell>
          <cell r="J2886" t="str">
            <v>No Driver</v>
          </cell>
          <cell r="K2886" t="str">
            <v>SRV_ED</v>
          </cell>
          <cell r="L2886" t="str">
            <v>JUR_AN</v>
          </cell>
          <cell r="M2886" t="str">
            <v>Hydro 331-336</v>
          </cell>
          <cell r="N2886" t="str">
            <v>False</v>
          </cell>
          <cell r="O2886" t="str">
            <v>Inactive</v>
          </cell>
          <cell r="P2886" t="str">
            <v>ORG_E07</v>
          </cell>
        </row>
        <row r="2887">
          <cell r="A2887" t="str">
            <v>BI_ZG002</v>
          </cell>
          <cell r="B2887" t="str">
            <v>ZG002</v>
          </cell>
          <cell r="C2887" t="str">
            <v>BI_ZG002 - Kettle Falls Minor Blanket</v>
          </cell>
          <cell r="D2887" t="str">
            <v>ER_4001</v>
          </cell>
          <cell r="E2887" t="str">
            <v>4001</v>
          </cell>
          <cell r="F2887" t="str">
            <v>ER_4001 - K F Minor Blanket</v>
          </cell>
          <cell r="G2887" t="str">
            <v>Regular Capital - Pre Business Case</v>
          </cell>
          <cell r="H2887" t="str">
            <v>No Subfunction</v>
          </cell>
          <cell r="I2887" t="str">
            <v>No Function</v>
          </cell>
          <cell r="J2887" t="str">
            <v>No Driver</v>
          </cell>
          <cell r="K2887" t="str">
            <v>SRV_ED</v>
          </cell>
          <cell r="L2887" t="str">
            <v>JUR_WA</v>
          </cell>
          <cell r="M2887" t="str">
            <v>Thermal 311-316</v>
          </cell>
          <cell r="N2887" t="str">
            <v>False</v>
          </cell>
          <cell r="O2887" t="str">
            <v>Inactive</v>
          </cell>
          <cell r="P2887" t="str">
            <v>ORG_E07</v>
          </cell>
        </row>
        <row r="2888">
          <cell r="A2888" t="str">
            <v>BI_ZGR05</v>
          </cell>
          <cell r="B2888" t="str">
            <v>ZGR05</v>
          </cell>
          <cell r="C2888" t="str">
            <v>BI_ZGR05 - Electric Transmission Plant-Storm Grangeville</v>
          </cell>
          <cell r="D2888" t="str">
            <v>ER_2051</v>
          </cell>
          <cell r="E2888" t="str">
            <v>2051</v>
          </cell>
          <cell r="F2888" t="str">
            <v>ER_2051 - Electric Transmission Plant-Storm</v>
          </cell>
          <cell r="G2888" t="str">
            <v>Electric Storm</v>
          </cell>
          <cell r="H2888" t="str">
            <v>T&amp;D Operations</v>
          </cell>
          <cell r="I2888" t="str">
            <v>T&amp;D</v>
          </cell>
          <cell r="J2888" t="str">
            <v>Failed Plant &amp; Operations</v>
          </cell>
          <cell r="K2888" t="str">
            <v>SRV_ED</v>
          </cell>
          <cell r="L2888" t="str">
            <v>JUR_ID</v>
          </cell>
          <cell r="M2888" t="str">
            <v>Elec Transmission 350-359</v>
          </cell>
          <cell r="N2888" t="str">
            <v>False</v>
          </cell>
          <cell r="O2888" t="str">
            <v>Active</v>
          </cell>
          <cell r="P2888" t="str">
            <v>ORG_R53</v>
          </cell>
        </row>
        <row r="2889">
          <cell r="A2889" t="str">
            <v>BI_ZGR10</v>
          </cell>
          <cell r="B2889" t="str">
            <v>ZGR10</v>
          </cell>
          <cell r="C2889" t="str">
            <v>BI_ZGR10 - Elect Revenue Blanket - Grangeville</v>
          </cell>
          <cell r="D2889" t="str">
            <v>ER_1000</v>
          </cell>
          <cell r="E2889" t="str">
            <v>1000</v>
          </cell>
          <cell r="F2889" t="str">
            <v>ER_1000 - Electric Revenue Blanket</v>
          </cell>
          <cell r="G2889" t="str">
            <v>New Revenue - Growth</v>
          </cell>
          <cell r="H2889" t="str">
            <v>Growth Subfunction</v>
          </cell>
          <cell r="I2889" t="str">
            <v>Growth</v>
          </cell>
          <cell r="J2889" t="str">
            <v>Customer Requested</v>
          </cell>
          <cell r="K2889" t="str">
            <v>SRV_ED</v>
          </cell>
          <cell r="L2889" t="str">
            <v>JUR_ID</v>
          </cell>
          <cell r="M2889" t="str">
            <v>Elec Distribution 360-373</v>
          </cell>
          <cell r="N2889" t="str">
            <v>False</v>
          </cell>
          <cell r="O2889" t="str">
            <v>Active</v>
          </cell>
          <cell r="P2889" t="str">
            <v>ORG_R53</v>
          </cell>
        </row>
        <row r="2890">
          <cell r="A2890" t="str">
            <v>BI_ZGR30</v>
          </cell>
          <cell r="B2890" t="str">
            <v>ZGR30</v>
          </cell>
          <cell r="C2890" t="str">
            <v>BI_ZGR30 - Street Light Blanket - Grangeville</v>
          </cell>
          <cell r="D2890" t="str">
            <v>ER_1004</v>
          </cell>
          <cell r="E2890" t="str">
            <v>1004</v>
          </cell>
          <cell r="F2890" t="str">
            <v>ER_1004 - Street Lt Minor Blanket</v>
          </cell>
          <cell r="G2890" t="str">
            <v>New Revenue - Growth</v>
          </cell>
          <cell r="H2890" t="str">
            <v>Growth Subfunction</v>
          </cell>
          <cell r="I2890" t="str">
            <v>Growth</v>
          </cell>
          <cell r="J2890" t="str">
            <v>Customer Requested</v>
          </cell>
          <cell r="K2890" t="str">
            <v>SRV_ED</v>
          </cell>
          <cell r="L2890" t="str">
            <v>JUR_ID</v>
          </cell>
          <cell r="M2890" t="str">
            <v>Elec Distribution 360-373</v>
          </cell>
          <cell r="N2890" t="str">
            <v>False</v>
          </cell>
          <cell r="O2890" t="str">
            <v>Active</v>
          </cell>
          <cell r="P2890" t="str">
            <v>ORG_R53</v>
          </cell>
        </row>
        <row r="2891">
          <cell r="A2891" t="str">
            <v>BI_ZGR33</v>
          </cell>
          <cell r="B2891" t="str">
            <v>ZGR33</v>
          </cell>
          <cell r="C2891" t="str">
            <v>BI_ZGR33 - Electr UG Replacement Grangeville</v>
          </cell>
          <cell r="D2891" t="str">
            <v>ER_2054</v>
          </cell>
          <cell r="E2891" t="str">
            <v>2054</v>
          </cell>
          <cell r="F2891" t="str">
            <v>ER_2054 - Electric Underground Replacement</v>
          </cell>
          <cell r="G2891" t="str">
            <v>Primary URD Cable Replacement</v>
          </cell>
          <cell r="H2891" t="str">
            <v>T&amp;D Operations</v>
          </cell>
          <cell r="I2891" t="str">
            <v>T&amp;D</v>
          </cell>
          <cell r="J2891" t="str">
            <v>Asset Condition</v>
          </cell>
          <cell r="K2891" t="str">
            <v>SRV_ED</v>
          </cell>
          <cell r="L2891" t="str">
            <v>JUR_ID</v>
          </cell>
          <cell r="M2891" t="str">
            <v>Elec Distribution 360-373</v>
          </cell>
          <cell r="N2891" t="str">
            <v>False</v>
          </cell>
          <cell r="O2891" t="str">
            <v>Active</v>
          </cell>
          <cell r="P2891" t="str">
            <v>ORG_R53</v>
          </cell>
        </row>
        <row r="2892">
          <cell r="A2892" t="str">
            <v>BI_ZGR34</v>
          </cell>
          <cell r="B2892" t="str">
            <v>ZGR34</v>
          </cell>
          <cell r="C2892" t="str">
            <v>BI_ZGR34 - Electric Distr Blanket - Grangeville</v>
          </cell>
          <cell r="D2892" t="str">
            <v>ER_2055</v>
          </cell>
          <cell r="E2892" t="str">
            <v>2055</v>
          </cell>
          <cell r="F2892" t="str">
            <v>ER_2055 - Electric Distribution Minor Blanket</v>
          </cell>
          <cell r="G2892" t="str">
            <v>Distribution Minor Rebuild</v>
          </cell>
          <cell r="H2892" t="str">
            <v>T&amp;D Operations</v>
          </cell>
          <cell r="I2892" t="str">
            <v>T&amp;D</v>
          </cell>
          <cell r="J2892" t="str">
            <v>Asset Condition</v>
          </cell>
          <cell r="K2892" t="str">
            <v>SRV_ED</v>
          </cell>
          <cell r="L2892" t="str">
            <v>JUR_ID</v>
          </cell>
          <cell r="M2892" t="str">
            <v>Elec Distribution 360-373</v>
          </cell>
          <cell r="N2892" t="str">
            <v>False</v>
          </cell>
          <cell r="O2892" t="str">
            <v>Active</v>
          </cell>
          <cell r="P2892" t="str">
            <v>ORG_R53</v>
          </cell>
        </row>
        <row r="2893">
          <cell r="A2893" t="str">
            <v>BI_ZGR35</v>
          </cell>
          <cell r="B2893" t="str">
            <v>ZGR35</v>
          </cell>
          <cell r="C2893" t="str">
            <v>BI_ZGR35 - Distr Relocation-Grangeville</v>
          </cell>
          <cell r="D2893" t="str">
            <v>ER_2056</v>
          </cell>
          <cell r="E2893" t="str">
            <v>2056</v>
          </cell>
          <cell r="F2893" t="str">
            <v>ER_2056 - Distribution Line Relocations</v>
          </cell>
          <cell r="G2893" t="str">
            <v>Elec Relocation and Replacement Program</v>
          </cell>
          <cell r="H2893" t="str">
            <v>T&amp;D Operations</v>
          </cell>
          <cell r="I2893" t="str">
            <v>T&amp;D</v>
          </cell>
          <cell r="J2893" t="str">
            <v>Mandatory &amp; Compliance</v>
          </cell>
          <cell r="K2893" t="str">
            <v>SRV_ED</v>
          </cell>
          <cell r="L2893" t="str">
            <v>JUR_ID</v>
          </cell>
          <cell r="M2893" t="str">
            <v>Elec Distribution 360-373</v>
          </cell>
          <cell r="N2893" t="str">
            <v>False</v>
          </cell>
          <cell r="O2893" t="str">
            <v>Active</v>
          </cell>
          <cell r="P2893" t="str">
            <v>ORG_R53</v>
          </cell>
        </row>
        <row r="2894">
          <cell r="A2894" t="str">
            <v>BI_ZGR37</v>
          </cell>
          <cell r="B2894" t="str">
            <v>ZGR37</v>
          </cell>
          <cell r="C2894" t="str">
            <v>BI_ZGR37 - Area Light Blanket - Grangeville</v>
          </cell>
          <cell r="D2894" t="str">
            <v>ER_1005</v>
          </cell>
          <cell r="E2894" t="str">
            <v>1005</v>
          </cell>
          <cell r="F2894" t="str">
            <v>ER_1005 - Area Light Minor Blanket</v>
          </cell>
          <cell r="G2894" t="str">
            <v>New Revenue - Growth</v>
          </cell>
          <cell r="H2894" t="str">
            <v>Growth Subfunction</v>
          </cell>
          <cell r="I2894" t="str">
            <v>Growth</v>
          </cell>
          <cell r="J2894" t="str">
            <v>Customer Requested</v>
          </cell>
          <cell r="K2894" t="str">
            <v>SRV_ED</v>
          </cell>
          <cell r="L2894" t="str">
            <v>JUR_ID</v>
          </cell>
          <cell r="M2894" t="str">
            <v>Elec Distribution 360-373</v>
          </cell>
          <cell r="N2894" t="str">
            <v>False</v>
          </cell>
          <cell r="O2894" t="str">
            <v>Active</v>
          </cell>
          <cell r="P2894" t="str">
            <v>ORG_R53</v>
          </cell>
        </row>
        <row r="2895">
          <cell r="A2895" t="str">
            <v>BI_ZGR52</v>
          </cell>
          <cell r="B2895" t="str">
            <v>ZGR52</v>
          </cell>
          <cell r="C2895" t="str">
            <v>BI_ZGR52 - Failed Electric Dist Plant-Storm Grangeville</v>
          </cell>
          <cell r="D2895" t="str">
            <v>ER_2059</v>
          </cell>
          <cell r="E2895" t="str">
            <v>2059</v>
          </cell>
          <cell r="F2895" t="str">
            <v>ER_2059 - Failed Electric Dist Plant-Storm</v>
          </cell>
          <cell r="G2895" t="str">
            <v>Electric Storm</v>
          </cell>
          <cell r="H2895" t="str">
            <v>T&amp;D Operations</v>
          </cell>
          <cell r="I2895" t="str">
            <v>T&amp;D</v>
          </cell>
          <cell r="J2895" t="str">
            <v>Failed Plant &amp; Operations</v>
          </cell>
          <cell r="K2895" t="str">
            <v>SRV_ED</v>
          </cell>
          <cell r="L2895" t="str">
            <v>JUR_ID</v>
          </cell>
          <cell r="M2895" t="str">
            <v>Elec Distribution 360-373</v>
          </cell>
          <cell r="N2895" t="str">
            <v>False</v>
          </cell>
          <cell r="O2895" t="str">
            <v>Active</v>
          </cell>
          <cell r="P2895" t="str">
            <v>ORG_R53</v>
          </cell>
        </row>
        <row r="2896">
          <cell r="A2896" t="str">
            <v>BI_ZGR60</v>
          </cell>
          <cell r="B2896" t="str">
            <v>ZGR60</v>
          </cell>
          <cell r="C2896" t="str">
            <v>BI_ZGR60 - Deteriorated Pole Replacement Grangeville</v>
          </cell>
          <cell r="D2896" t="str">
            <v>ER_2055</v>
          </cell>
          <cell r="E2896" t="str">
            <v>2055</v>
          </cell>
          <cell r="F2896" t="str">
            <v>ER_2055 - Electric Distribution Minor Blanket</v>
          </cell>
          <cell r="G2896" t="str">
            <v>Distribution Minor Rebuild</v>
          </cell>
          <cell r="H2896" t="str">
            <v>T&amp;D Operations</v>
          </cell>
          <cell r="I2896" t="str">
            <v>T&amp;D</v>
          </cell>
          <cell r="J2896" t="str">
            <v>Asset Condition</v>
          </cell>
          <cell r="K2896" t="str">
            <v>SRV_ED</v>
          </cell>
          <cell r="L2896" t="str">
            <v>JUR_ID</v>
          </cell>
          <cell r="M2896" t="str">
            <v>Elec Distribution 360-373</v>
          </cell>
          <cell r="N2896" t="str">
            <v>False</v>
          </cell>
          <cell r="O2896" t="str">
            <v>Active</v>
          </cell>
          <cell r="P2896" t="str">
            <v>ORG_R53</v>
          </cell>
        </row>
        <row r="2897">
          <cell r="A2897" t="str">
            <v>BI_ZI001</v>
          </cell>
          <cell r="B2897" t="str">
            <v>ZI001</v>
          </cell>
          <cell r="C2897" t="str">
            <v>BI_ZI001 - Penalty Mitigation</v>
          </cell>
          <cell r="D2897" t="str">
            <v>ER_6000</v>
          </cell>
          <cell r="E2897" t="str">
            <v>6000</v>
          </cell>
          <cell r="F2897" t="str">
            <v>ER_6000 - Hazardous Oil Removal</v>
          </cell>
          <cell r="G2897" t="str">
            <v>Hazardous Oil Removal</v>
          </cell>
          <cell r="H2897" t="str">
            <v>Environmental Subfunction</v>
          </cell>
          <cell r="I2897" t="str">
            <v>Environmental</v>
          </cell>
          <cell r="J2897" t="str">
            <v>Mandatory &amp; Compliance</v>
          </cell>
          <cell r="K2897" t="str">
            <v>SRV_ED</v>
          </cell>
          <cell r="L2897" t="str">
            <v>JUR_AN</v>
          </cell>
          <cell r="M2897" t="str">
            <v>Elec Distribution 360-373</v>
          </cell>
          <cell r="N2897" t="str">
            <v>False</v>
          </cell>
          <cell r="O2897" t="str">
            <v>Inactive</v>
          </cell>
          <cell r="P2897" t="str">
            <v>ORG_E14</v>
          </cell>
        </row>
        <row r="2898">
          <cell r="A2898" t="str">
            <v>BI_ZI002</v>
          </cell>
          <cell r="B2898" t="str">
            <v>ZI002</v>
          </cell>
          <cell r="C2898" t="str">
            <v>BI_ZI002 - PCB Disposal Program</v>
          </cell>
          <cell r="D2898" t="str">
            <v>ER_6000</v>
          </cell>
          <cell r="E2898" t="str">
            <v>6000</v>
          </cell>
          <cell r="F2898" t="str">
            <v>ER_6000 - Hazardous Oil Removal</v>
          </cell>
          <cell r="G2898" t="str">
            <v>Hazardous Oil Removal</v>
          </cell>
          <cell r="H2898" t="str">
            <v>Environmental Subfunction</v>
          </cell>
          <cell r="I2898" t="str">
            <v>Environmental</v>
          </cell>
          <cell r="J2898" t="str">
            <v>Mandatory &amp; Compliance</v>
          </cell>
          <cell r="K2898" t="str">
            <v>SRV_ED</v>
          </cell>
          <cell r="L2898" t="str">
            <v>JUR_AN</v>
          </cell>
          <cell r="M2898" t="str">
            <v>Elec Distribution 360-373</v>
          </cell>
          <cell r="N2898" t="str">
            <v>False</v>
          </cell>
          <cell r="O2898" t="str">
            <v>Inactive</v>
          </cell>
          <cell r="P2898" t="str">
            <v>ORG_E14</v>
          </cell>
        </row>
        <row r="2899">
          <cell r="A2899" t="str">
            <v>BI_ZI401</v>
          </cell>
          <cell r="B2899" t="str">
            <v>ZI401</v>
          </cell>
          <cell r="C2899" t="str">
            <v>BI_ZI401 - Hydro Generation Projects Security</v>
          </cell>
          <cell r="D2899" t="str">
            <v>ER_6001</v>
          </cell>
          <cell r="E2899" t="str">
            <v>6001</v>
          </cell>
          <cell r="F2899" t="str">
            <v>ER_6001 - Hydro Generation Minor Blanket</v>
          </cell>
          <cell r="G2899" t="str">
            <v>Hydro Safety Minor Blanket</v>
          </cell>
          <cell r="H2899" t="str">
            <v>Environmental Subfunction</v>
          </cell>
          <cell r="I2899" t="str">
            <v>Environmental</v>
          </cell>
          <cell r="J2899" t="str">
            <v>Mandatory &amp; Compliance</v>
          </cell>
          <cell r="K2899" t="str">
            <v>SRV_ED</v>
          </cell>
          <cell r="L2899" t="str">
            <v>JUR_AN</v>
          </cell>
          <cell r="M2899" t="str">
            <v>Hydro 331-336</v>
          </cell>
          <cell r="N2899" t="str">
            <v>True</v>
          </cell>
          <cell r="O2899" t="str">
            <v>Inactive</v>
          </cell>
          <cell r="P2899" t="str">
            <v>ORG_H04</v>
          </cell>
        </row>
        <row r="2900">
          <cell r="A2900" t="str">
            <v>BI_ZI402</v>
          </cell>
          <cell r="B2900" t="str">
            <v>ZI402</v>
          </cell>
          <cell r="C2900" t="str">
            <v>BI_ZI402 - Environmental Compliance Blanket</v>
          </cell>
          <cell r="D2900" t="str">
            <v>ER_6002</v>
          </cell>
          <cell r="E2900" t="str">
            <v>6002</v>
          </cell>
          <cell r="F2900" t="str">
            <v>ER_6002 - Environmental Compliance Blanket</v>
          </cell>
          <cell r="G2900" t="str">
            <v>Hazardous Oil Removal</v>
          </cell>
          <cell r="H2900" t="str">
            <v>Environmental Subfunction</v>
          </cell>
          <cell r="I2900" t="str">
            <v>Environmental</v>
          </cell>
          <cell r="J2900" t="str">
            <v>Mandatory &amp; Compliance</v>
          </cell>
          <cell r="K2900" t="str">
            <v>SRV_ED</v>
          </cell>
          <cell r="L2900" t="str">
            <v>JUR_AN</v>
          </cell>
          <cell r="M2900" t="str">
            <v>General 5yr 389 / 393-395 / 397-398</v>
          </cell>
          <cell r="N2900" t="str">
            <v>False</v>
          </cell>
          <cell r="O2900" t="str">
            <v>Active</v>
          </cell>
          <cell r="P2900" t="str">
            <v>ORG_E14</v>
          </cell>
        </row>
        <row r="2901">
          <cell r="A2901" t="str">
            <v>BI_ZIO38</v>
          </cell>
          <cell r="B2901" t="str">
            <v>ZIO38</v>
          </cell>
          <cell r="C2901" t="str">
            <v>BI_ZIO38 - Waste Removal</v>
          </cell>
          <cell r="D2901" t="str">
            <v>ER_6000</v>
          </cell>
          <cell r="E2901" t="str">
            <v>6000</v>
          </cell>
          <cell r="F2901" t="str">
            <v>ER_6000 - Hazardous Oil Removal</v>
          </cell>
          <cell r="G2901" t="str">
            <v>Hazardous Oil Removal</v>
          </cell>
          <cell r="H2901" t="str">
            <v>Environmental Subfunction</v>
          </cell>
          <cell r="I2901" t="str">
            <v>Environmental</v>
          </cell>
          <cell r="J2901" t="str">
            <v>Mandatory &amp; Compliance</v>
          </cell>
          <cell r="K2901" t="str">
            <v>SRV_ED</v>
          </cell>
          <cell r="L2901" t="str">
            <v>JUR_AN</v>
          </cell>
          <cell r="M2901" t="str">
            <v>Cost of Removal only</v>
          </cell>
          <cell r="N2901" t="str">
            <v>False</v>
          </cell>
          <cell r="O2901" t="str">
            <v>Active</v>
          </cell>
          <cell r="P2901" t="str">
            <v>ORG_E14</v>
          </cell>
        </row>
        <row r="2902">
          <cell r="A2902" t="str">
            <v>BI_ZLG15</v>
          </cell>
          <cell r="B2902" t="str">
            <v>ZLG15</v>
          </cell>
          <cell r="C2902" t="str">
            <v>BI_ZLG15 - Replace System Reinforcement - L/C</v>
          </cell>
          <cell r="D2902" t="str">
            <v>ER_3000</v>
          </cell>
          <cell r="E2902" t="str">
            <v>3000</v>
          </cell>
          <cell r="F2902" t="str">
            <v>ER_3000 - Gas Reinforce-Minor Blanket</v>
          </cell>
          <cell r="G2902" t="str">
            <v>Gas Reinforcement Program</v>
          </cell>
          <cell r="H2902" t="str">
            <v>Gas Subfunction</v>
          </cell>
          <cell r="I2902" t="str">
            <v>Gas</v>
          </cell>
          <cell r="J2902" t="str">
            <v>Performance &amp; Capacity</v>
          </cell>
          <cell r="K2902" t="str">
            <v>SRV_GD</v>
          </cell>
          <cell r="L2902" t="str">
            <v>JUR_AN</v>
          </cell>
          <cell r="M2902" t="str">
            <v>Gas Distribution 374-387</v>
          </cell>
          <cell r="N2902" t="str">
            <v>False</v>
          </cell>
          <cell r="O2902" t="str">
            <v>Active</v>
          </cell>
          <cell r="P2902" t="str">
            <v>ORG_D53</v>
          </cell>
        </row>
        <row r="2903">
          <cell r="A2903" t="str">
            <v>BI_ZLG17</v>
          </cell>
          <cell r="B2903" t="str">
            <v>ZLG17</v>
          </cell>
          <cell r="C2903" t="str">
            <v>BI_ZLG17 - Gas Regulator Station Reliability - L/C</v>
          </cell>
          <cell r="D2903" t="str">
            <v>ER_3002</v>
          </cell>
          <cell r="E2903" t="str">
            <v>3002</v>
          </cell>
          <cell r="F2903" t="str">
            <v>ER_3002 - Regulator Reliable - Blanket</v>
          </cell>
          <cell r="G2903" t="str">
            <v>Gas Regulator Station Replacement Program</v>
          </cell>
          <cell r="H2903" t="str">
            <v>Gas Subfunction</v>
          </cell>
          <cell r="I2903" t="str">
            <v>Gas</v>
          </cell>
          <cell r="J2903" t="str">
            <v>Asset Condition</v>
          </cell>
          <cell r="K2903" t="str">
            <v>SRV_GD</v>
          </cell>
          <cell r="L2903" t="str">
            <v>JUR_AN</v>
          </cell>
          <cell r="M2903" t="str">
            <v>Gas Distribution 374-387</v>
          </cell>
          <cell r="N2903" t="str">
            <v>False</v>
          </cell>
          <cell r="O2903" t="str">
            <v>Active</v>
          </cell>
          <cell r="P2903" t="str">
            <v>ORG_D53</v>
          </cell>
        </row>
        <row r="2904">
          <cell r="A2904" t="str">
            <v>BI_ZLG23</v>
          </cell>
          <cell r="B2904" t="str">
            <v>ZLG23</v>
          </cell>
          <cell r="C2904" t="str">
            <v>BI_ZLG23 - Relocate Due to St&amp;Hwy Work - L/C</v>
          </cell>
          <cell r="D2904" t="str">
            <v>ER_3003</v>
          </cell>
          <cell r="E2904" t="str">
            <v>3003</v>
          </cell>
          <cell r="F2904" t="str">
            <v>ER_3003 - Gas Replace-St&amp;Hwy</v>
          </cell>
          <cell r="G2904" t="str">
            <v>Gas Replacement Street and Highway Program</v>
          </cell>
          <cell r="H2904" t="str">
            <v>Gas Subfunction</v>
          </cell>
          <cell r="I2904" t="str">
            <v>Gas</v>
          </cell>
          <cell r="J2904" t="str">
            <v>Mandatory &amp; Compliance</v>
          </cell>
          <cell r="K2904" t="str">
            <v>SRV_GD</v>
          </cell>
          <cell r="L2904" t="str">
            <v>JUR_AN</v>
          </cell>
          <cell r="M2904" t="str">
            <v>Gas Distribution 374-387</v>
          </cell>
          <cell r="N2904" t="str">
            <v>False</v>
          </cell>
          <cell r="O2904" t="str">
            <v>Active</v>
          </cell>
          <cell r="P2904" t="str">
            <v>ORG_D53</v>
          </cell>
        </row>
        <row r="2905">
          <cell r="A2905" t="str">
            <v>BI_ZLL05</v>
          </cell>
          <cell r="B2905" t="str">
            <v>ZLL05</v>
          </cell>
          <cell r="C2905" t="str">
            <v>BI_ZLL05 - Electric Transmission Plant-Storm Lew/Clark</v>
          </cell>
          <cell r="D2905" t="str">
            <v>ER_2051</v>
          </cell>
          <cell r="E2905" t="str">
            <v>2051</v>
          </cell>
          <cell r="F2905" t="str">
            <v>ER_2051 - Electric Transmission Plant-Storm</v>
          </cell>
          <cell r="G2905" t="str">
            <v>Electric Storm</v>
          </cell>
          <cell r="H2905" t="str">
            <v>T&amp;D Operations</v>
          </cell>
          <cell r="I2905" t="str">
            <v>T&amp;D</v>
          </cell>
          <cell r="J2905" t="str">
            <v>Failed Plant &amp; Operations</v>
          </cell>
          <cell r="K2905" t="str">
            <v>SRV_ED</v>
          </cell>
          <cell r="L2905" t="str">
            <v>JUR_AN</v>
          </cell>
          <cell r="M2905" t="str">
            <v>Elec Transmission 350-359</v>
          </cell>
          <cell r="N2905" t="str">
            <v>False</v>
          </cell>
          <cell r="O2905" t="str">
            <v>Active</v>
          </cell>
          <cell r="P2905" t="str">
            <v>ORG_D53</v>
          </cell>
        </row>
        <row r="2906">
          <cell r="A2906" t="str">
            <v>BI_ZLL10</v>
          </cell>
          <cell r="B2906" t="str">
            <v>ZLL10</v>
          </cell>
          <cell r="C2906" t="str">
            <v>BI_ZLL10 - Elect Revenue Blanket - Lewis/Clark</v>
          </cell>
          <cell r="D2906" t="str">
            <v>ER_1000</v>
          </cell>
          <cell r="E2906" t="str">
            <v>1000</v>
          </cell>
          <cell r="F2906" t="str">
            <v>ER_1000 - Electric Revenue Blanket</v>
          </cell>
          <cell r="G2906" t="str">
            <v>New Revenue - Growth</v>
          </cell>
          <cell r="H2906" t="str">
            <v>Growth Subfunction</v>
          </cell>
          <cell r="I2906" t="str">
            <v>Growth</v>
          </cell>
          <cell r="J2906" t="str">
            <v>Customer Requested</v>
          </cell>
          <cell r="K2906" t="str">
            <v>SRV_ED</v>
          </cell>
          <cell r="L2906" t="str">
            <v>JUR_AN</v>
          </cell>
          <cell r="M2906" t="str">
            <v>Elec Distribution 360-373</v>
          </cell>
          <cell r="N2906" t="str">
            <v>False</v>
          </cell>
          <cell r="O2906" t="str">
            <v>Active</v>
          </cell>
          <cell r="P2906" t="str">
            <v>ORG_D53</v>
          </cell>
        </row>
        <row r="2907">
          <cell r="A2907" t="str">
            <v>BI_ZLL11</v>
          </cell>
          <cell r="B2907" t="str">
            <v>ZLL11</v>
          </cell>
          <cell r="C2907" t="str">
            <v>BI_ZLL11 - Gas Revenue Blanket-Lewiston/Clarkston</v>
          </cell>
          <cell r="D2907" t="str">
            <v>ER_1001</v>
          </cell>
          <cell r="E2907" t="str">
            <v>1001</v>
          </cell>
          <cell r="F2907" t="str">
            <v>ER_1001 - Gas Revenue Blanket</v>
          </cell>
          <cell r="G2907" t="str">
            <v>New Revenue - Growth</v>
          </cell>
          <cell r="H2907" t="str">
            <v>Growth Subfunction</v>
          </cell>
          <cell r="I2907" t="str">
            <v>Growth</v>
          </cell>
          <cell r="J2907" t="str">
            <v>Customer Requested</v>
          </cell>
          <cell r="K2907" t="str">
            <v>SRV_GD</v>
          </cell>
          <cell r="L2907" t="str">
            <v>JUR_AN</v>
          </cell>
          <cell r="M2907" t="str">
            <v>Gas Distribution 374-387</v>
          </cell>
          <cell r="N2907" t="str">
            <v>False</v>
          </cell>
          <cell r="O2907" t="str">
            <v>Active</v>
          </cell>
          <cell r="P2907" t="str">
            <v>ORG_D53</v>
          </cell>
        </row>
        <row r="2908">
          <cell r="A2908" t="str">
            <v>BI_ZLL12</v>
          </cell>
          <cell r="B2908" t="str">
            <v>ZLL12</v>
          </cell>
          <cell r="C2908" t="str">
            <v>BI_ZLL12 - Gas Distribution Non Revenue - L/C</v>
          </cell>
          <cell r="D2908" t="str">
            <v>ER_3005</v>
          </cell>
          <cell r="E2908" t="str">
            <v>3005</v>
          </cell>
          <cell r="F2908" t="str">
            <v>ER_3005 - Gas Distribution Non-Revenue Blanket</v>
          </cell>
          <cell r="G2908" t="str">
            <v>Gas Non-Revenue Program</v>
          </cell>
          <cell r="H2908" t="str">
            <v>Gas Subfunction</v>
          </cell>
          <cell r="I2908" t="str">
            <v>Gas</v>
          </cell>
          <cell r="J2908" t="str">
            <v>Failed Plant &amp; Operations</v>
          </cell>
          <cell r="K2908" t="str">
            <v>SRV_GD</v>
          </cell>
          <cell r="L2908" t="str">
            <v>JUR_AN</v>
          </cell>
          <cell r="M2908" t="str">
            <v>Gas Distribution 374-387</v>
          </cell>
          <cell r="N2908" t="str">
            <v>False</v>
          </cell>
          <cell r="O2908" t="str">
            <v>Active</v>
          </cell>
          <cell r="P2908" t="str">
            <v>ORG_D53</v>
          </cell>
        </row>
        <row r="2909">
          <cell r="A2909" t="str">
            <v>BI_ZLL16</v>
          </cell>
          <cell r="B2909" t="str">
            <v>ZLL16</v>
          </cell>
          <cell r="C2909" t="str">
            <v>BI_ZLL16 - Replace Deteriorated Gas System - L/C</v>
          </cell>
          <cell r="D2909" t="str">
            <v>ER_3001</v>
          </cell>
          <cell r="E2909" t="str">
            <v>3001</v>
          </cell>
          <cell r="F2909" t="str">
            <v>ER_3001 - Replace Deteriorating Gas System</v>
          </cell>
          <cell r="G2909" t="str">
            <v>Gas Deteriorated Steel Pipe Replacement Program</v>
          </cell>
          <cell r="H2909" t="str">
            <v>Gas Subfunction</v>
          </cell>
          <cell r="I2909" t="str">
            <v>Gas</v>
          </cell>
          <cell r="J2909" t="str">
            <v>Asset Condition</v>
          </cell>
          <cell r="K2909" t="str">
            <v>SRV_GD</v>
          </cell>
          <cell r="L2909" t="str">
            <v>JUR_AN</v>
          </cell>
          <cell r="M2909" t="str">
            <v>Gas Distribution 374-387</v>
          </cell>
          <cell r="N2909" t="str">
            <v>False</v>
          </cell>
          <cell r="O2909" t="str">
            <v>Active</v>
          </cell>
          <cell r="P2909" t="str">
            <v>ORG_D53</v>
          </cell>
        </row>
        <row r="2910">
          <cell r="A2910" t="str">
            <v>BI_ZLL30</v>
          </cell>
          <cell r="B2910" t="str">
            <v>ZLL30</v>
          </cell>
          <cell r="C2910" t="str">
            <v>BI_ZLL30 - Street Light Blanket - Lewis/Clark</v>
          </cell>
          <cell r="D2910" t="str">
            <v>ER_1004</v>
          </cell>
          <cell r="E2910" t="str">
            <v>1004</v>
          </cell>
          <cell r="F2910" t="str">
            <v>ER_1004 - Street Lt Minor Blanket</v>
          </cell>
          <cell r="G2910" t="str">
            <v>New Revenue - Growth</v>
          </cell>
          <cell r="H2910" t="str">
            <v>Growth Subfunction</v>
          </cell>
          <cell r="I2910" t="str">
            <v>Growth</v>
          </cell>
          <cell r="J2910" t="str">
            <v>Customer Requested</v>
          </cell>
          <cell r="K2910" t="str">
            <v>SRV_ED</v>
          </cell>
          <cell r="L2910" t="str">
            <v>JUR_AN</v>
          </cell>
          <cell r="M2910" t="str">
            <v>Elec Distribution 360-373</v>
          </cell>
          <cell r="N2910" t="str">
            <v>False</v>
          </cell>
          <cell r="O2910" t="str">
            <v>Active</v>
          </cell>
          <cell r="P2910" t="str">
            <v>ORG_D53</v>
          </cell>
        </row>
        <row r="2911">
          <cell r="A2911" t="str">
            <v>BI_ZLL31</v>
          </cell>
          <cell r="B2911" t="str">
            <v>ZLL31</v>
          </cell>
          <cell r="C2911" t="str">
            <v>BI_ZLL31 - LED Streetlight Change Out Blanket - Lewis/Clark</v>
          </cell>
          <cell r="D2911" t="str">
            <v>ER_2584</v>
          </cell>
          <cell r="E2911" t="str">
            <v>2584</v>
          </cell>
          <cell r="F2911" t="str">
            <v>ER_2584 - LED Change-Out Program</v>
          </cell>
          <cell r="G2911" t="str">
            <v>LED Change-Out Program</v>
          </cell>
          <cell r="H2911" t="str">
            <v>T&amp;D Operations</v>
          </cell>
          <cell r="I2911" t="str">
            <v>T&amp;D</v>
          </cell>
          <cell r="J2911" t="str">
            <v>Asset Condition</v>
          </cell>
          <cell r="K2911" t="str">
            <v>SRV_ED</v>
          </cell>
          <cell r="L2911" t="str">
            <v>JUR_AN</v>
          </cell>
          <cell r="M2911" t="str">
            <v>Elec Distribution 360-373</v>
          </cell>
          <cell r="N2911" t="str">
            <v>False</v>
          </cell>
          <cell r="O2911" t="str">
            <v>Active</v>
          </cell>
          <cell r="P2911" t="str">
            <v>ORG_T51</v>
          </cell>
        </row>
        <row r="2912">
          <cell r="A2912" t="str">
            <v>BI_ZLL33</v>
          </cell>
          <cell r="B2912" t="str">
            <v>ZLL33</v>
          </cell>
          <cell r="C2912" t="str">
            <v>BI_ZLL33 - Elect UG Replacement - Lewis/Clark</v>
          </cell>
          <cell r="D2912" t="str">
            <v>ER_2054</v>
          </cell>
          <cell r="E2912" t="str">
            <v>2054</v>
          </cell>
          <cell r="F2912" t="str">
            <v>ER_2054 - Electric Underground Replacement</v>
          </cell>
          <cell r="G2912" t="str">
            <v>Primary URD Cable Replacement</v>
          </cell>
          <cell r="H2912" t="str">
            <v>T&amp;D Operations</v>
          </cell>
          <cell r="I2912" t="str">
            <v>T&amp;D</v>
          </cell>
          <cell r="J2912" t="str">
            <v>Asset Condition</v>
          </cell>
          <cell r="K2912" t="str">
            <v>SRV_ED</v>
          </cell>
          <cell r="L2912" t="str">
            <v>JUR_AN</v>
          </cell>
          <cell r="M2912" t="str">
            <v>Elec Distribution 360-373</v>
          </cell>
          <cell r="N2912" t="str">
            <v>False</v>
          </cell>
          <cell r="O2912" t="str">
            <v>Active</v>
          </cell>
          <cell r="P2912" t="str">
            <v>ORG_D53</v>
          </cell>
        </row>
        <row r="2913">
          <cell r="A2913" t="str">
            <v>BI_ZLL34</v>
          </cell>
          <cell r="B2913" t="str">
            <v>ZLL34</v>
          </cell>
          <cell r="C2913" t="str">
            <v>BI_ZLL34 - Elect Distr Blanket - Lewis/Clark</v>
          </cell>
          <cell r="D2913" t="str">
            <v>ER_2055</v>
          </cell>
          <cell r="E2913" t="str">
            <v>2055</v>
          </cell>
          <cell r="F2913" t="str">
            <v>ER_2055 - Electric Distribution Minor Blanket</v>
          </cell>
          <cell r="G2913" t="str">
            <v>Distribution Minor Rebuild</v>
          </cell>
          <cell r="H2913" t="str">
            <v>T&amp;D Operations</v>
          </cell>
          <cell r="I2913" t="str">
            <v>T&amp;D</v>
          </cell>
          <cell r="J2913" t="str">
            <v>Asset Condition</v>
          </cell>
          <cell r="K2913" t="str">
            <v>SRV_ED</v>
          </cell>
          <cell r="L2913" t="str">
            <v>JUR_AN</v>
          </cell>
          <cell r="M2913" t="str">
            <v>Elec Distribution 360-373</v>
          </cell>
          <cell r="N2913" t="str">
            <v>False</v>
          </cell>
          <cell r="O2913" t="str">
            <v>Active</v>
          </cell>
          <cell r="P2913" t="str">
            <v>ORG_D53</v>
          </cell>
        </row>
        <row r="2914">
          <cell r="A2914" t="str">
            <v>BI_ZLL35</v>
          </cell>
          <cell r="B2914" t="str">
            <v>ZLL35</v>
          </cell>
          <cell r="C2914" t="str">
            <v>BI_ZLL35 - Distr Line Relocates-L/C</v>
          </cell>
          <cell r="D2914" t="str">
            <v>ER_2056</v>
          </cell>
          <cell r="E2914" t="str">
            <v>2056</v>
          </cell>
          <cell r="F2914" t="str">
            <v>ER_2056 - Distribution Line Relocations</v>
          </cell>
          <cell r="G2914" t="str">
            <v>Elec Relocation and Replacement Program</v>
          </cell>
          <cell r="H2914" t="str">
            <v>T&amp;D Operations</v>
          </cell>
          <cell r="I2914" t="str">
            <v>T&amp;D</v>
          </cell>
          <cell r="J2914" t="str">
            <v>Mandatory &amp; Compliance</v>
          </cell>
          <cell r="K2914" t="str">
            <v>SRV_ED</v>
          </cell>
          <cell r="L2914" t="str">
            <v>JUR_AN</v>
          </cell>
          <cell r="M2914" t="str">
            <v>Elec Distribution 360-373</v>
          </cell>
          <cell r="N2914" t="str">
            <v>False</v>
          </cell>
          <cell r="O2914" t="str">
            <v>Active</v>
          </cell>
          <cell r="P2914" t="str">
            <v>ORG_D53</v>
          </cell>
        </row>
        <row r="2915">
          <cell r="A2915" t="str">
            <v>BI_ZLL37</v>
          </cell>
          <cell r="B2915" t="str">
            <v>ZLL37</v>
          </cell>
          <cell r="C2915" t="str">
            <v>BI_ZLL37 - Area Light Blanket - Lewis/Clark</v>
          </cell>
          <cell r="D2915" t="str">
            <v>ER_1005</v>
          </cell>
          <cell r="E2915" t="str">
            <v>1005</v>
          </cell>
          <cell r="F2915" t="str">
            <v>ER_1005 - Area Light Minor Blanket</v>
          </cell>
          <cell r="G2915" t="str">
            <v>New Revenue - Growth</v>
          </cell>
          <cell r="H2915" t="str">
            <v>Growth Subfunction</v>
          </cell>
          <cell r="I2915" t="str">
            <v>Growth</v>
          </cell>
          <cell r="J2915" t="str">
            <v>Customer Requested</v>
          </cell>
          <cell r="K2915" t="str">
            <v>SRV_ED</v>
          </cell>
          <cell r="L2915" t="str">
            <v>JUR_AN</v>
          </cell>
          <cell r="M2915" t="str">
            <v>Elec Distribution 360-373</v>
          </cell>
          <cell r="N2915" t="str">
            <v>False</v>
          </cell>
          <cell r="O2915" t="str">
            <v>Active</v>
          </cell>
          <cell r="P2915" t="str">
            <v>ORG_D53</v>
          </cell>
        </row>
        <row r="2916">
          <cell r="A2916" t="str">
            <v>BI_ZLL52</v>
          </cell>
          <cell r="B2916" t="str">
            <v>ZLL52</v>
          </cell>
          <cell r="C2916" t="str">
            <v>BI_ZLL52 - Failed Electric Dist Plant-Storm Lewis/Clark</v>
          </cell>
          <cell r="D2916" t="str">
            <v>ER_2059</v>
          </cell>
          <cell r="E2916" t="str">
            <v>2059</v>
          </cell>
          <cell r="F2916" t="str">
            <v>ER_2059 - Failed Electric Dist Plant-Storm</v>
          </cell>
          <cell r="G2916" t="str">
            <v>Electric Storm</v>
          </cell>
          <cell r="H2916" t="str">
            <v>T&amp;D Operations</v>
          </cell>
          <cell r="I2916" t="str">
            <v>T&amp;D</v>
          </cell>
          <cell r="J2916" t="str">
            <v>Failed Plant &amp; Operations</v>
          </cell>
          <cell r="K2916" t="str">
            <v>SRV_ED</v>
          </cell>
          <cell r="L2916" t="str">
            <v>JUR_AN</v>
          </cell>
          <cell r="M2916" t="str">
            <v>Elec Distribution 360-373</v>
          </cell>
          <cell r="N2916" t="str">
            <v>False</v>
          </cell>
          <cell r="O2916" t="str">
            <v>Active</v>
          </cell>
          <cell r="P2916" t="str">
            <v>ORG_D53</v>
          </cell>
        </row>
        <row r="2917">
          <cell r="A2917" t="str">
            <v>BI_ZLL60</v>
          </cell>
          <cell r="B2917" t="str">
            <v>ZLL60</v>
          </cell>
          <cell r="C2917" t="str">
            <v>BI_ZLL60 - Deteriorated Pole Replacement Lewiston</v>
          </cell>
          <cell r="D2917" t="str">
            <v>ER_2055</v>
          </cell>
          <cell r="E2917" t="str">
            <v>2055</v>
          </cell>
          <cell r="F2917" t="str">
            <v>ER_2055 - Electric Distribution Minor Blanket</v>
          </cell>
          <cell r="G2917" t="str">
            <v>Distribution Minor Rebuild</v>
          </cell>
          <cell r="H2917" t="str">
            <v>T&amp;D Operations</v>
          </cell>
          <cell r="I2917" t="str">
            <v>T&amp;D</v>
          </cell>
          <cell r="J2917" t="str">
            <v>Asset Condition</v>
          </cell>
          <cell r="K2917" t="str">
            <v>SRV_ED</v>
          </cell>
          <cell r="L2917" t="str">
            <v>JUR_AN</v>
          </cell>
          <cell r="M2917" t="str">
            <v>Elec Distribution 360-373</v>
          </cell>
          <cell r="N2917" t="str">
            <v>False</v>
          </cell>
          <cell r="O2917" t="str">
            <v>Active</v>
          </cell>
          <cell r="P2917" t="str">
            <v>ORG_D53</v>
          </cell>
        </row>
        <row r="2918">
          <cell r="A2918" t="str">
            <v>BI_ZM034</v>
          </cell>
          <cell r="B2918" t="str">
            <v>ZM034</v>
          </cell>
          <cell r="C2918" t="str">
            <v>BI_ZM034 - System Minor Blanket - Distribution</v>
          </cell>
          <cell r="D2918" t="str">
            <v>ER_2055</v>
          </cell>
          <cell r="E2918" t="str">
            <v>2055</v>
          </cell>
          <cell r="F2918" t="str">
            <v>ER_2055 - Electric Distribution Minor Blanket</v>
          </cell>
          <cell r="G2918" t="str">
            <v>Distribution Minor Rebuild</v>
          </cell>
          <cell r="H2918" t="str">
            <v>T&amp;D Operations</v>
          </cell>
          <cell r="I2918" t="str">
            <v>T&amp;D</v>
          </cell>
          <cell r="J2918" t="str">
            <v>Asset Condition</v>
          </cell>
          <cell r="K2918" t="str">
            <v>SRV_ED</v>
          </cell>
          <cell r="L2918" t="str">
            <v>JUR_AN</v>
          </cell>
          <cell r="M2918" t="str">
            <v>Elec Distribution 360-373</v>
          </cell>
          <cell r="N2918" t="str">
            <v>False</v>
          </cell>
          <cell r="O2918" t="str">
            <v>Active</v>
          </cell>
          <cell r="P2918" t="str">
            <v>ORG_F08</v>
          </cell>
        </row>
        <row r="2919">
          <cell r="A2919" t="str">
            <v>BI_ZN100</v>
          </cell>
          <cell r="B2919" t="str">
            <v>ZN100</v>
          </cell>
          <cell r="C2919" t="str">
            <v>BI_ZN100 - Gas HP Pipeline Remediation Program-ID</v>
          </cell>
          <cell r="D2919" t="str">
            <v>ER_3057</v>
          </cell>
          <cell r="E2919" t="str">
            <v>3057</v>
          </cell>
          <cell r="F2919" t="str">
            <v>ER_3057 - Gas HP Pipeline Remediation Program</v>
          </cell>
          <cell r="G2919" t="str">
            <v>Gas HP Pipeline Remediation Program</v>
          </cell>
          <cell r="H2919" t="str">
            <v>Gas Subfunction</v>
          </cell>
          <cell r="I2919" t="str">
            <v>Gas</v>
          </cell>
          <cell r="J2919" t="str">
            <v>Mandatory &amp; Compliance</v>
          </cell>
          <cell r="K2919" t="str">
            <v>SRV_GD</v>
          </cell>
          <cell r="L2919" t="str">
            <v>JUR_ID</v>
          </cell>
          <cell r="M2919" t="str">
            <v>Gas Distribution 374-387</v>
          </cell>
          <cell r="N2919" t="str">
            <v>True</v>
          </cell>
          <cell r="O2919" t="str">
            <v>Active</v>
          </cell>
          <cell r="P2919" t="str">
            <v>ORG_B51</v>
          </cell>
        </row>
        <row r="2920">
          <cell r="A2920" t="str">
            <v>BI_ZN101</v>
          </cell>
          <cell r="B2920" t="str">
            <v>ZN101</v>
          </cell>
          <cell r="C2920" t="str">
            <v>BI_ZN101 - Gas HP Pipeline Remediation Program-WA</v>
          </cell>
          <cell r="D2920" t="str">
            <v>ER_3057</v>
          </cell>
          <cell r="E2920" t="str">
            <v>3057</v>
          </cell>
          <cell r="F2920" t="str">
            <v>ER_3057 - Gas HP Pipeline Remediation Program</v>
          </cell>
          <cell r="G2920" t="str">
            <v>Gas HP Pipeline Remediation Program</v>
          </cell>
          <cell r="H2920" t="str">
            <v>Gas Subfunction</v>
          </cell>
          <cell r="I2920" t="str">
            <v>Gas</v>
          </cell>
          <cell r="J2920" t="str">
            <v>Mandatory &amp; Compliance</v>
          </cell>
          <cell r="K2920" t="str">
            <v>SRV_GD</v>
          </cell>
          <cell r="L2920" t="str">
            <v>JUR_WA</v>
          </cell>
          <cell r="M2920" t="str">
            <v>Gas Distribution 374-387</v>
          </cell>
          <cell r="N2920" t="str">
            <v>True</v>
          </cell>
          <cell r="O2920" t="str">
            <v>Active</v>
          </cell>
          <cell r="P2920" t="str">
            <v>ORG_B51</v>
          </cell>
        </row>
        <row r="2921">
          <cell r="A2921" t="str">
            <v>BI_ZN103</v>
          </cell>
          <cell r="B2921" t="str">
            <v>ZN103</v>
          </cell>
          <cell r="C2921" t="str">
            <v>BI_ZN103 - Replace System Reinforcement-WA</v>
          </cell>
          <cell r="D2921" t="str">
            <v>ER_3000</v>
          </cell>
          <cell r="E2921" t="str">
            <v>3000</v>
          </cell>
          <cell r="F2921" t="str">
            <v>ER_3000 - Gas Reinforce-Minor Blanket</v>
          </cell>
          <cell r="G2921" t="str">
            <v>Gas Reinforcement Program</v>
          </cell>
          <cell r="H2921" t="str">
            <v>Gas Subfunction</v>
          </cell>
          <cell r="I2921" t="str">
            <v>Gas</v>
          </cell>
          <cell r="J2921" t="str">
            <v>Performance &amp; Capacity</v>
          </cell>
          <cell r="K2921" t="str">
            <v>SRV_GD</v>
          </cell>
          <cell r="L2921" t="str">
            <v>JUR_WA</v>
          </cell>
          <cell r="M2921" t="str">
            <v>Gas Distribution 374-387</v>
          </cell>
          <cell r="N2921" t="str">
            <v>True</v>
          </cell>
          <cell r="O2921" t="str">
            <v>Active</v>
          </cell>
          <cell r="P2921" t="str">
            <v>ORG_B51</v>
          </cell>
        </row>
        <row r="2922">
          <cell r="A2922" t="str">
            <v>BI_ZN104</v>
          </cell>
          <cell r="B2922" t="str">
            <v>ZN104</v>
          </cell>
          <cell r="C2922" t="str">
            <v>BI_ZN104 - Replace Deteriorated Gas System-WA</v>
          </cell>
          <cell r="D2922" t="str">
            <v>ER_3001</v>
          </cell>
          <cell r="E2922" t="str">
            <v>3001</v>
          </cell>
          <cell r="F2922" t="str">
            <v>ER_3001 - Replace Deteriorating Gas System</v>
          </cell>
          <cell r="G2922" t="str">
            <v>Gas Deteriorated Steel Pipe Replacement Program</v>
          </cell>
          <cell r="H2922" t="str">
            <v>Gas Subfunction</v>
          </cell>
          <cell r="I2922" t="str">
            <v>Gas</v>
          </cell>
          <cell r="J2922" t="str">
            <v>Asset Condition</v>
          </cell>
          <cell r="K2922" t="str">
            <v>SRV_GD</v>
          </cell>
          <cell r="L2922" t="str">
            <v>JUR_WA</v>
          </cell>
          <cell r="M2922" t="str">
            <v>Gas Distribution 374-387</v>
          </cell>
          <cell r="N2922" t="str">
            <v>True</v>
          </cell>
          <cell r="O2922" t="str">
            <v>Active</v>
          </cell>
          <cell r="P2922" t="str">
            <v>ORG_B51</v>
          </cell>
        </row>
        <row r="2923">
          <cell r="A2923" t="str">
            <v>BI_ZN200</v>
          </cell>
          <cell r="B2923" t="str">
            <v>ZN200</v>
          </cell>
          <cell r="C2923" t="str">
            <v>BI_ZN200 - Cathodic Protection Blanket ID</v>
          </cell>
          <cell r="D2923" t="str">
            <v>ER_3004</v>
          </cell>
          <cell r="E2923" t="str">
            <v>3004</v>
          </cell>
          <cell r="F2923" t="str">
            <v>ER_3004 - Cathodic Protection-Minor Blanket</v>
          </cell>
          <cell r="G2923" t="str">
            <v>Gas Cathodic Protection Program</v>
          </cell>
          <cell r="H2923" t="str">
            <v>Gas Subfunction</v>
          </cell>
          <cell r="I2923" t="str">
            <v>Gas</v>
          </cell>
          <cell r="J2923" t="str">
            <v>Mandatory &amp; Compliance</v>
          </cell>
          <cell r="K2923" t="str">
            <v>SRV_GD</v>
          </cell>
          <cell r="L2923" t="str">
            <v>JUR_ID</v>
          </cell>
          <cell r="M2923" t="str">
            <v>Gas Distribution 374-387</v>
          </cell>
          <cell r="N2923" t="str">
            <v>False</v>
          </cell>
          <cell r="O2923" t="str">
            <v>Active</v>
          </cell>
          <cell r="P2923" t="str">
            <v>ORG_B51</v>
          </cell>
        </row>
        <row r="2924">
          <cell r="A2924" t="str">
            <v>BI_ZN201</v>
          </cell>
          <cell r="B2924" t="str">
            <v>ZN201</v>
          </cell>
          <cell r="C2924" t="str">
            <v>BI_ZN201 - Cathodic Protection Blanket WA</v>
          </cell>
          <cell r="D2924" t="str">
            <v>ER_3004</v>
          </cell>
          <cell r="E2924" t="str">
            <v>3004</v>
          </cell>
          <cell r="F2924" t="str">
            <v>ER_3004 - Cathodic Protection-Minor Blanket</v>
          </cell>
          <cell r="G2924" t="str">
            <v>Gas Cathodic Protection Program</v>
          </cell>
          <cell r="H2924" t="str">
            <v>Gas Subfunction</v>
          </cell>
          <cell r="I2924" t="str">
            <v>Gas</v>
          </cell>
          <cell r="J2924" t="str">
            <v>Mandatory &amp; Compliance</v>
          </cell>
          <cell r="K2924" t="str">
            <v>SRV_GD</v>
          </cell>
          <cell r="L2924" t="str">
            <v>JUR_WA</v>
          </cell>
          <cell r="M2924" t="str">
            <v>Gas Distribution 374-387</v>
          </cell>
          <cell r="N2924" t="str">
            <v>False</v>
          </cell>
          <cell r="O2924" t="str">
            <v>Active</v>
          </cell>
          <cell r="P2924" t="str">
            <v>ORG_B51</v>
          </cell>
        </row>
        <row r="2925">
          <cell r="A2925" t="str">
            <v>BI_ZN400</v>
          </cell>
          <cell r="B2925" t="str">
            <v>ZN400</v>
          </cell>
          <cell r="C2925" t="str">
            <v>BI_ZN400 - Gas HP Pipeline Remediation Program</v>
          </cell>
          <cell r="D2925" t="str">
            <v>ER_3057</v>
          </cell>
          <cell r="E2925" t="str">
            <v>3057</v>
          </cell>
          <cell r="F2925" t="str">
            <v>ER_3057 - Gas HP Pipeline Remediation Program</v>
          </cell>
          <cell r="G2925" t="str">
            <v>Gas HP Pipeline Remediation Program</v>
          </cell>
          <cell r="H2925" t="str">
            <v>Gas Subfunction</v>
          </cell>
          <cell r="I2925" t="str">
            <v>Gas</v>
          </cell>
          <cell r="J2925" t="str">
            <v>Mandatory &amp; Compliance</v>
          </cell>
          <cell r="K2925" t="str">
            <v>SRV_GD</v>
          </cell>
          <cell r="L2925" t="str">
            <v>JUR_AA</v>
          </cell>
          <cell r="M2925" t="str">
            <v>Gas Distribution 374-387</v>
          </cell>
          <cell r="N2925" t="str">
            <v>True</v>
          </cell>
          <cell r="O2925" t="str">
            <v>Active</v>
          </cell>
          <cell r="P2925" t="str">
            <v>ORG_B51</v>
          </cell>
        </row>
        <row r="2926">
          <cell r="A2926" t="str">
            <v>BI_ZNT35</v>
          </cell>
          <cell r="B2926" t="str">
            <v>ZNT35</v>
          </cell>
          <cell r="C2926" t="str">
            <v>BI_ZNT35 - Distr Line Relocation - Network Spokane</v>
          </cell>
          <cell r="D2926" t="str">
            <v>ER_2056</v>
          </cell>
          <cell r="E2926" t="str">
            <v>2056</v>
          </cell>
          <cell r="F2926" t="str">
            <v>ER_2056 - Distribution Line Relocations</v>
          </cell>
          <cell r="G2926" t="str">
            <v>Elec Relocation and Replacement Program</v>
          </cell>
          <cell r="H2926" t="str">
            <v>T&amp;D Operations</v>
          </cell>
          <cell r="I2926" t="str">
            <v>T&amp;D</v>
          </cell>
          <cell r="J2926" t="str">
            <v>Mandatory &amp; Compliance</v>
          </cell>
          <cell r="K2926" t="str">
            <v>SRV_ED</v>
          </cell>
          <cell r="L2926" t="str">
            <v>JUR_WA</v>
          </cell>
          <cell r="M2926" t="str">
            <v>Elec Distribution 360-373</v>
          </cell>
          <cell r="N2926" t="str">
            <v>False</v>
          </cell>
          <cell r="O2926" t="str">
            <v>Active</v>
          </cell>
          <cell r="P2926" t="str">
            <v>ORG_C57</v>
          </cell>
        </row>
        <row r="2927">
          <cell r="A2927" t="str">
            <v>BI_ZOR06</v>
          </cell>
          <cell r="B2927" t="str">
            <v>ZOR06</v>
          </cell>
          <cell r="C2927" t="str">
            <v>BI_ZOR06 - OR Overbuilt Pipe Replacement</v>
          </cell>
          <cell r="D2927" t="str">
            <v>ER_3006</v>
          </cell>
          <cell r="E2927" t="str">
            <v>3006</v>
          </cell>
          <cell r="F2927" t="str">
            <v>ER_3006 - Overbuilt Pipe Replacement Blanket</v>
          </cell>
          <cell r="G2927" t="str">
            <v>Gas Overbuilt Pipe Replacement Program</v>
          </cell>
          <cell r="H2927" t="str">
            <v>Gas Subfunction</v>
          </cell>
          <cell r="I2927" t="str">
            <v>Gas</v>
          </cell>
          <cell r="J2927" t="str">
            <v>Mandatory &amp; Compliance</v>
          </cell>
          <cell r="K2927" t="str">
            <v>SRV_GD</v>
          </cell>
          <cell r="L2927" t="str">
            <v>JUR_OR</v>
          </cell>
          <cell r="M2927" t="str">
            <v>Gas Distribution 374-387</v>
          </cell>
          <cell r="N2927" t="str">
            <v>False</v>
          </cell>
          <cell r="O2927" t="str">
            <v>Active</v>
          </cell>
          <cell r="P2927" t="str">
            <v>ORG_B51</v>
          </cell>
        </row>
        <row r="2928">
          <cell r="A2928" t="str">
            <v>BI_ZPG17</v>
          </cell>
          <cell r="B2928" t="str">
            <v>ZPG17</v>
          </cell>
          <cell r="C2928" t="str">
            <v>BI_ZPG17 - Gas Regulator Station Reliability - Palouse</v>
          </cell>
          <cell r="D2928" t="str">
            <v>ER_3002</v>
          </cell>
          <cell r="E2928" t="str">
            <v>3002</v>
          </cell>
          <cell r="F2928" t="str">
            <v>ER_3002 - Regulator Reliable - Blanket</v>
          </cell>
          <cell r="G2928" t="str">
            <v>Gas Regulator Station Replacement Program</v>
          </cell>
          <cell r="H2928" t="str">
            <v>Gas Subfunction</v>
          </cell>
          <cell r="I2928" t="str">
            <v>Gas</v>
          </cell>
          <cell r="J2928" t="str">
            <v>Asset Condition</v>
          </cell>
          <cell r="K2928" t="str">
            <v>SRV_GD</v>
          </cell>
          <cell r="L2928" t="str">
            <v>JUR_AN</v>
          </cell>
          <cell r="M2928" t="str">
            <v>Gas Distribution 374-387</v>
          </cell>
          <cell r="N2928" t="str">
            <v>False</v>
          </cell>
          <cell r="O2928" t="str">
            <v>Active</v>
          </cell>
          <cell r="P2928" t="str">
            <v>ORG_C63</v>
          </cell>
        </row>
        <row r="2929">
          <cell r="A2929" t="str">
            <v>BI_ZPJ05</v>
          </cell>
          <cell r="B2929" t="str">
            <v>ZPJ05</v>
          </cell>
          <cell r="C2929" t="str">
            <v>BI_ZPJ05 - Electric Transmission Plant-Storm Palouse</v>
          </cell>
          <cell r="D2929" t="str">
            <v>ER_2051</v>
          </cell>
          <cell r="E2929" t="str">
            <v>2051</v>
          </cell>
          <cell r="F2929" t="str">
            <v>ER_2051 - Electric Transmission Plant-Storm</v>
          </cell>
          <cell r="G2929" t="str">
            <v>Electric Storm</v>
          </cell>
          <cell r="H2929" t="str">
            <v>T&amp;D Operations</v>
          </cell>
          <cell r="I2929" t="str">
            <v>T&amp;D</v>
          </cell>
          <cell r="J2929" t="str">
            <v>Failed Plant &amp; Operations</v>
          </cell>
          <cell r="K2929" t="str">
            <v>SRV_ED</v>
          </cell>
          <cell r="L2929" t="str">
            <v>JUR_AN</v>
          </cell>
          <cell r="M2929" t="str">
            <v>Elec Transmission 350-359</v>
          </cell>
          <cell r="N2929" t="str">
            <v>False</v>
          </cell>
          <cell r="O2929" t="str">
            <v>Active</v>
          </cell>
          <cell r="P2929" t="str">
            <v>ORG_B53</v>
          </cell>
        </row>
        <row r="2930">
          <cell r="A2930" t="str">
            <v>BI_ZPJ10</v>
          </cell>
          <cell r="B2930" t="str">
            <v>ZPJ10</v>
          </cell>
          <cell r="C2930" t="str">
            <v>BI_ZPJ10 - Elect Revenue Blanket - Palouse</v>
          </cell>
          <cell r="D2930" t="str">
            <v>ER_1000</v>
          </cell>
          <cell r="E2930" t="str">
            <v>1000</v>
          </cell>
          <cell r="F2930" t="str">
            <v>ER_1000 - Electric Revenue Blanket</v>
          </cell>
          <cell r="G2930" t="str">
            <v>New Revenue - Growth</v>
          </cell>
          <cell r="H2930" t="str">
            <v>Growth Subfunction</v>
          </cell>
          <cell r="I2930" t="str">
            <v>Growth</v>
          </cell>
          <cell r="J2930" t="str">
            <v>Customer Requested</v>
          </cell>
          <cell r="K2930" t="str">
            <v>SRV_ED</v>
          </cell>
          <cell r="L2930" t="str">
            <v>JUR_AN</v>
          </cell>
          <cell r="M2930" t="str">
            <v>Elec Distribution 360-373</v>
          </cell>
          <cell r="N2930" t="str">
            <v>False</v>
          </cell>
          <cell r="O2930" t="str">
            <v>Active</v>
          </cell>
          <cell r="P2930" t="str">
            <v>ORG_B53</v>
          </cell>
        </row>
        <row r="2931">
          <cell r="A2931" t="str">
            <v>BI_ZPJ11</v>
          </cell>
          <cell r="B2931" t="str">
            <v>ZPJ11</v>
          </cell>
          <cell r="C2931" t="str">
            <v>BI_ZPJ11 - Gas Revenue Blanket-Pullman</v>
          </cell>
          <cell r="D2931" t="str">
            <v>ER_1001</v>
          </cell>
          <cell r="E2931" t="str">
            <v>1001</v>
          </cell>
          <cell r="F2931" t="str">
            <v>ER_1001 - Gas Revenue Blanket</v>
          </cell>
          <cell r="G2931" t="str">
            <v>New Revenue - Growth</v>
          </cell>
          <cell r="H2931" t="str">
            <v>Growth Subfunction</v>
          </cell>
          <cell r="I2931" t="str">
            <v>Growth</v>
          </cell>
          <cell r="J2931" t="str">
            <v>Customer Requested</v>
          </cell>
          <cell r="K2931" t="str">
            <v>SRV_GD</v>
          </cell>
          <cell r="L2931" t="str">
            <v>JUR_AN</v>
          </cell>
          <cell r="M2931" t="str">
            <v>Gas Distribution 374-387</v>
          </cell>
          <cell r="N2931" t="str">
            <v>False</v>
          </cell>
          <cell r="O2931" t="str">
            <v>Active</v>
          </cell>
          <cell r="P2931" t="str">
            <v>ORG_B53</v>
          </cell>
        </row>
        <row r="2932">
          <cell r="A2932" t="str">
            <v>BI_ZPJ12</v>
          </cell>
          <cell r="B2932" t="str">
            <v>ZPJ12</v>
          </cell>
          <cell r="C2932" t="str">
            <v>BI_ZPJ12 - Gas Distribution Non Revenue - Palouse</v>
          </cell>
          <cell r="D2932" t="str">
            <v>ER_3005</v>
          </cell>
          <cell r="E2932" t="str">
            <v>3005</v>
          </cell>
          <cell r="F2932" t="str">
            <v>ER_3005 - Gas Distribution Non-Revenue Blanket</v>
          </cell>
          <cell r="G2932" t="str">
            <v>Gas Non-Revenue Program</v>
          </cell>
          <cell r="H2932" t="str">
            <v>Gas Subfunction</v>
          </cell>
          <cell r="I2932" t="str">
            <v>Gas</v>
          </cell>
          <cell r="J2932" t="str">
            <v>Failed Plant &amp; Operations</v>
          </cell>
          <cell r="K2932" t="str">
            <v>SRV_GD</v>
          </cell>
          <cell r="L2932" t="str">
            <v>JUR_AN</v>
          </cell>
          <cell r="M2932" t="str">
            <v>Gas Distribution 374-387</v>
          </cell>
          <cell r="N2932" t="str">
            <v>False</v>
          </cell>
          <cell r="O2932" t="str">
            <v>Active</v>
          </cell>
          <cell r="P2932" t="str">
            <v>ORG_C63</v>
          </cell>
        </row>
        <row r="2933">
          <cell r="A2933" t="str">
            <v>BI_ZPJ23</v>
          </cell>
          <cell r="B2933" t="str">
            <v>ZPJ23</v>
          </cell>
          <cell r="C2933" t="str">
            <v>BI_ZPJ23 - Relocate Due to St&amp;Hwy Work - Palouse</v>
          </cell>
          <cell r="D2933" t="str">
            <v>ER_3003</v>
          </cell>
          <cell r="E2933" t="str">
            <v>3003</v>
          </cell>
          <cell r="F2933" t="str">
            <v>ER_3003 - Gas Replace-St&amp;Hwy</v>
          </cell>
          <cell r="G2933" t="str">
            <v>Gas Replacement Street and Highway Program</v>
          </cell>
          <cell r="H2933" t="str">
            <v>Gas Subfunction</v>
          </cell>
          <cell r="I2933" t="str">
            <v>Gas</v>
          </cell>
          <cell r="J2933" t="str">
            <v>Mandatory &amp; Compliance</v>
          </cell>
          <cell r="K2933" t="str">
            <v>SRV_GD</v>
          </cell>
          <cell r="L2933" t="str">
            <v>JUR_AN</v>
          </cell>
          <cell r="M2933" t="str">
            <v>Gas Distribution 374-387</v>
          </cell>
          <cell r="N2933" t="str">
            <v>False</v>
          </cell>
          <cell r="O2933" t="str">
            <v>Active</v>
          </cell>
          <cell r="P2933" t="str">
            <v>ORG_C63</v>
          </cell>
        </row>
        <row r="2934">
          <cell r="A2934" t="str">
            <v>BI_ZPJ30</v>
          </cell>
          <cell r="B2934" t="str">
            <v>ZPJ30</v>
          </cell>
          <cell r="C2934" t="str">
            <v>BI_ZPJ30 - Street Light Blanket - Palouse</v>
          </cell>
          <cell r="D2934" t="str">
            <v>ER_1004</v>
          </cell>
          <cell r="E2934" t="str">
            <v>1004</v>
          </cell>
          <cell r="F2934" t="str">
            <v>ER_1004 - Street Lt Minor Blanket</v>
          </cell>
          <cell r="G2934" t="str">
            <v>New Revenue - Growth</v>
          </cell>
          <cell r="H2934" t="str">
            <v>Growth Subfunction</v>
          </cell>
          <cell r="I2934" t="str">
            <v>Growth</v>
          </cell>
          <cell r="J2934" t="str">
            <v>Customer Requested</v>
          </cell>
          <cell r="K2934" t="str">
            <v>SRV_ED</v>
          </cell>
          <cell r="L2934" t="str">
            <v>JUR_AN</v>
          </cell>
          <cell r="M2934" t="str">
            <v>Elec Distribution 360-373</v>
          </cell>
          <cell r="N2934" t="str">
            <v>False</v>
          </cell>
          <cell r="O2934" t="str">
            <v>Active</v>
          </cell>
          <cell r="P2934" t="str">
            <v>ORG_B53</v>
          </cell>
        </row>
        <row r="2935">
          <cell r="A2935" t="str">
            <v>BI_ZPJ31</v>
          </cell>
          <cell r="B2935" t="str">
            <v>ZPJ31</v>
          </cell>
          <cell r="C2935" t="str">
            <v>BI_ZPJ31 - LED Streetlight Change Out Blanket - Palouse</v>
          </cell>
          <cell r="D2935" t="str">
            <v>ER_2584</v>
          </cell>
          <cell r="E2935" t="str">
            <v>2584</v>
          </cell>
          <cell r="F2935" t="str">
            <v>ER_2584 - LED Change-Out Program</v>
          </cell>
          <cell r="G2935" t="str">
            <v>LED Change-Out Program</v>
          </cell>
          <cell r="H2935" t="str">
            <v>T&amp;D Operations</v>
          </cell>
          <cell r="I2935" t="str">
            <v>T&amp;D</v>
          </cell>
          <cell r="J2935" t="str">
            <v>Asset Condition</v>
          </cell>
          <cell r="K2935" t="str">
            <v>SRV_ED</v>
          </cell>
          <cell r="L2935" t="str">
            <v>JUR_AN</v>
          </cell>
          <cell r="M2935" t="str">
            <v>Elec Distribution 360-373</v>
          </cell>
          <cell r="N2935" t="str">
            <v>False</v>
          </cell>
          <cell r="O2935" t="str">
            <v>Active</v>
          </cell>
          <cell r="P2935" t="str">
            <v>ORG_T51</v>
          </cell>
        </row>
        <row r="2936">
          <cell r="A2936" t="str">
            <v>BI_ZPJ33</v>
          </cell>
          <cell r="B2936" t="str">
            <v>ZPJ33</v>
          </cell>
          <cell r="C2936" t="str">
            <v>BI_ZPJ33 - Electr UG Replacement  Palouse</v>
          </cell>
          <cell r="D2936" t="str">
            <v>ER_2054</v>
          </cell>
          <cell r="E2936" t="str">
            <v>2054</v>
          </cell>
          <cell r="F2936" t="str">
            <v>ER_2054 - Electric Underground Replacement</v>
          </cell>
          <cell r="G2936" t="str">
            <v>Primary URD Cable Replacement</v>
          </cell>
          <cell r="H2936" t="str">
            <v>T&amp;D Operations</v>
          </cell>
          <cell r="I2936" t="str">
            <v>T&amp;D</v>
          </cell>
          <cell r="J2936" t="str">
            <v>Asset Condition</v>
          </cell>
          <cell r="K2936" t="str">
            <v>SRV_ED</v>
          </cell>
          <cell r="L2936" t="str">
            <v>JUR_AN</v>
          </cell>
          <cell r="M2936" t="str">
            <v>Elec Distribution 360-373</v>
          </cell>
          <cell r="N2936" t="str">
            <v>False</v>
          </cell>
          <cell r="O2936" t="str">
            <v>Active</v>
          </cell>
          <cell r="P2936" t="str">
            <v>ORG_B53</v>
          </cell>
        </row>
        <row r="2937">
          <cell r="A2937" t="str">
            <v>BI_ZPJ34</v>
          </cell>
          <cell r="B2937" t="str">
            <v>ZPJ34</v>
          </cell>
          <cell r="C2937" t="str">
            <v>BI_ZPJ34 - Electr Distr Blanket - Palouse Area</v>
          </cell>
          <cell r="D2937" t="str">
            <v>ER_2055</v>
          </cell>
          <cell r="E2937" t="str">
            <v>2055</v>
          </cell>
          <cell r="F2937" t="str">
            <v>ER_2055 - Electric Distribution Minor Blanket</v>
          </cell>
          <cell r="G2937" t="str">
            <v>Distribution Minor Rebuild</v>
          </cell>
          <cell r="H2937" t="str">
            <v>T&amp;D Operations</v>
          </cell>
          <cell r="I2937" t="str">
            <v>T&amp;D</v>
          </cell>
          <cell r="J2937" t="str">
            <v>Asset Condition</v>
          </cell>
          <cell r="K2937" t="str">
            <v>SRV_ED</v>
          </cell>
          <cell r="L2937" t="str">
            <v>JUR_AN</v>
          </cell>
          <cell r="M2937" t="str">
            <v>Elec Distribution 360-373</v>
          </cell>
          <cell r="N2937" t="str">
            <v>False</v>
          </cell>
          <cell r="O2937" t="str">
            <v>Active</v>
          </cell>
          <cell r="P2937" t="str">
            <v>ORG_B53</v>
          </cell>
        </row>
        <row r="2938">
          <cell r="A2938" t="str">
            <v>BI_ZPJ35</v>
          </cell>
          <cell r="B2938" t="str">
            <v>ZPJ35</v>
          </cell>
          <cell r="C2938" t="str">
            <v>BI_ZPJ35 - Distr Relocation-Palouse</v>
          </cell>
          <cell r="D2938" t="str">
            <v>ER_2056</v>
          </cell>
          <cell r="E2938" t="str">
            <v>2056</v>
          </cell>
          <cell r="F2938" t="str">
            <v>ER_2056 - Distribution Line Relocations</v>
          </cell>
          <cell r="G2938" t="str">
            <v>Elec Relocation and Replacement Program</v>
          </cell>
          <cell r="H2938" t="str">
            <v>T&amp;D Operations</v>
          </cell>
          <cell r="I2938" t="str">
            <v>T&amp;D</v>
          </cell>
          <cell r="J2938" t="str">
            <v>Mandatory &amp; Compliance</v>
          </cell>
          <cell r="K2938" t="str">
            <v>SRV_ED</v>
          </cell>
          <cell r="L2938" t="str">
            <v>JUR_AN</v>
          </cell>
          <cell r="M2938" t="str">
            <v>Elec Distribution 360-373</v>
          </cell>
          <cell r="N2938" t="str">
            <v>False</v>
          </cell>
          <cell r="O2938" t="str">
            <v>Active</v>
          </cell>
          <cell r="P2938" t="str">
            <v>ORG_B53</v>
          </cell>
        </row>
        <row r="2939">
          <cell r="A2939" t="str">
            <v>BI_ZPJ37</v>
          </cell>
          <cell r="B2939" t="str">
            <v>ZPJ37</v>
          </cell>
          <cell r="C2939" t="str">
            <v>BI_ZPJ37 - Area Light Blanket - Palouse</v>
          </cell>
          <cell r="D2939" t="str">
            <v>ER_1005</v>
          </cell>
          <cell r="E2939" t="str">
            <v>1005</v>
          </cell>
          <cell r="F2939" t="str">
            <v>ER_1005 - Area Light Minor Blanket</v>
          </cell>
          <cell r="G2939" t="str">
            <v>New Revenue - Growth</v>
          </cell>
          <cell r="H2939" t="str">
            <v>Growth Subfunction</v>
          </cell>
          <cell r="I2939" t="str">
            <v>Growth</v>
          </cell>
          <cell r="J2939" t="str">
            <v>Customer Requested</v>
          </cell>
          <cell r="K2939" t="str">
            <v>SRV_ED</v>
          </cell>
          <cell r="L2939" t="str">
            <v>JUR_AN</v>
          </cell>
          <cell r="M2939" t="str">
            <v>Elec Distribution 360-373</v>
          </cell>
          <cell r="N2939" t="str">
            <v>False</v>
          </cell>
          <cell r="O2939" t="str">
            <v>Active</v>
          </cell>
          <cell r="P2939" t="str">
            <v>ORG_B53</v>
          </cell>
        </row>
        <row r="2940">
          <cell r="A2940" t="str">
            <v>BI_ZPJ52</v>
          </cell>
          <cell r="B2940" t="str">
            <v>ZPJ52</v>
          </cell>
          <cell r="C2940" t="str">
            <v>BI_ZPJ52 - Failed Electric Dist Plant-Storm Palouse</v>
          </cell>
          <cell r="D2940" t="str">
            <v>ER_2059</v>
          </cell>
          <cell r="E2940" t="str">
            <v>2059</v>
          </cell>
          <cell r="F2940" t="str">
            <v>ER_2059 - Failed Electric Dist Plant-Storm</v>
          </cell>
          <cell r="G2940" t="str">
            <v>Electric Storm</v>
          </cell>
          <cell r="H2940" t="str">
            <v>T&amp;D Operations</v>
          </cell>
          <cell r="I2940" t="str">
            <v>T&amp;D</v>
          </cell>
          <cell r="J2940" t="str">
            <v>Failed Plant &amp; Operations</v>
          </cell>
          <cell r="K2940" t="str">
            <v>SRV_ED</v>
          </cell>
          <cell r="L2940" t="str">
            <v>JUR_AN</v>
          </cell>
          <cell r="M2940" t="str">
            <v>Elec Distribution 360-373</v>
          </cell>
          <cell r="N2940" t="str">
            <v>False</v>
          </cell>
          <cell r="O2940" t="str">
            <v>Active</v>
          </cell>
          <cell r="P2940" t="str">
            <v>ORG_B53</v>
          </cell>
        </row>
        <row r="2941">
          <cell r="A2941" t="str">
            <v>BI_ZPJ60</v>
          </cell>
          <cell r="B2941" t="str">
            <v>ZPJ60</v>
          </cell>
          <cell r="C2941" t="str">
            <v>BI_ZPJ60 - Deteriorated Pole Replacement Pullman</v>
          </cell>
          <cell r="D2941" t="str">
            <v>ER_2055</v>
          </cell>
          <cell r="E2941" t="str">
            <v>2055</v>
          </cell>
          <cell r="F2941" t="str">
            <v>ER_2055 - Electric Distribution Minor Blanket</v>
          </cell>
          <cell r="G2941" t="str">
            <v>Distribution Minor Rebuild</v>
          </cell>
          <cell r="H2941" t="str">
            <v>T&amp;D Operations</v>
          </cell>
          <cell r="I2941" t="str">
            <v>T&amp;D</v>
          </cell>
          <cell r="J2941" t="str">
            <v>Asset Condition</v>
          </cell>
          <cell r="K2941" t="str">
            <v>SRV_ED</v>
          </cell>
          <cell r="L2941" t="str">
            <v>JUR_AN</v>
          </cell>
          <cell r="M2941" t="str">
            <v>Elec Distribution 360-373</v>
          </cell>
          <cell r="N2941" t="str">
            <v>False</v>
          </cell>
          <cell r="O2941" t="str">
            <v>Active</v>
          </cell>
          <cell r="P2941" t="str">
            <v>ORG_B53</v>
          </cell>
        </row>
        <row r="2942">
          <cell r="A2942" t="str">
            <v>BI_ZS401</v>
          </cell>
          <cell r="B2942" t="str">
            <v>ZS401</v>
          </cell>
          <cell r="C2942" t="str">
            <v>BI_ZS401 - System Substation</v>
          </cell>
          <cell r="D2942" t="str">
            <v>ER_2051</v>
          </cell>
          <cell r="E2942" t="str">
            <v>2051</v>
          </cell>
          <cell r="F2942" t="str">
            <v>ER_2051 - Electric Transmission Plant-Storm</v>
          </cell>
          <cell r="G2942" t="str">
            <v>Electric Storm</v>
          </cell>
          <cell r="H2942" t="str">
            <v>T&amp;D Operations</v>
          </cell>
          <cell r="I2942" t="str">
            <v>T&amp;D</v>
          </cell>
          <cell r="J2942" t="str">
            <v>Failed Plant &amp; Operations</v>
          </cell>
          <cell r="K2942" t="str">
            <v>SRV_ED</v>
          </cell>
          <cell r="L2942" t="str">
            <v>JUR_AN</v>
          </cell>
          <cell r="M2942" t="str">
            <v>Elec Transmission 350-359</v>
          </cell>
          <cell r="N2942" t="str">
            <v>False</v>
          </cell>
          <cell r="O2942" t="str">
            <v>Active</v>
          </cell>
          <cell r="P2942" t="str">
            <v>ORG_F08</v>
          </cell>
        </row>
        <row r="2943">
          <cell r="A2943" t="str">
            <v>BI_ZSM05</v>
          </cell>
          <cell r="B2943" t="str">
            <v>ZSM05</v>
          </cell>
          <cell r="C2943" t="str">
            <v>BI_ZSM05 - Electric Transmission Plant-Storm St Maries</v>
          </cell>
          <cell r="D2943" t="str">
            <v>ER_2051</v>
          </cell>
          <cell r="E2943" t="str">
            <v>2051</v>
          </cell>
          <cell r="F2943" t="str">
            <v>ER_2051 - Electric Transmission Plant-Storm</v>
          </cell>
          <cell r="G2943" t="str">
            <v>Electric Storm</v>
          </cell>
          <cell r="H2943" t="str">
            <v>T&amp;D Operations</v>
          </cell>
          <cell r="I2943" t="str">
            <v>T&amp;D</v>
          </cell>
          <cell r="J2943" t="str">
            <v>Failed Plant &amp; Operations</v>
          </cell>
          <cell r="K2943" t="str">
            <v>SRV_ED</v>
          </cell>
          <cell r="L2943" t="str">
            <v>JUR_ID</v>
          </cell>
          <cell r="M2943" t="str">
            <v>Elec Transmission 350-359</v>
          </cell>
          <cell r="N2943" t="str">
            <v>False</v>
          </cell>
          <cell r="O2943" t="str">
            <v>Active</v>
          </cell>
          <cell r="P2943" t="str">
            <v>ORG_S53</v>
          </cell>
        </row>
        <row r="2944">
          <cell r="A2944" t="str">
            <v>BI_ZSM10</v>
          </cell>
          <cell r="B2944" t="str">
            <v>ZSM10</v>
          </cell>
          <cell r="C2944" t="str">
            <v>BI_ZSM10 - Elect Revenue Blanket - St Maries</v>
          </cell>
          <cell r="D2944" t="str">
            <v>ER_1000</v>
          </cell>
          <cell r="E2944" t="str">
            <v>1000</v>
          </cell>
          <cell r="F2944" t="str">
            <v>ER_1000 - Electric Revenue Blanket</v>
          </cell>
          <cell r="G2944" t="str">
            <v>New Revenue - Growth</v>
          </cell>
          <cell r="H2944" t="str">
            <v>Growth Subfunction</v>
          </cell>
          <cell r="I2944" t="str">
            <v>Growth</v>
          </cell>
          <cell r="J2944" t="str">
            <v>Customer Requested</v>
          </cell>
          <cell r="K2944" t="str">
            <v>SRV_ED</v>
          </cell>
          <cell r="L2944" t="str">
            <v>JUR_ID</v>
          </cell>
          <cell r="M2944" t="str">
            <v>Elec Distribution 360-373</v>
          </cell>
          <cell r="N2944" t="str">
            <v>False</v>
          </cell>
          <cell r="O2944" t="str">
            <v>Active</v>
          </cell>
          <cell r="P2944" t="str">
            <v>ORG_S53</v>
          </cell>
        </row>
        <row r="2945">
          <cell r="A2945" t="str">
            <v>BI_ZSM30</v>
          </cell>
          <cell r="B2945" t="str">
            <v>ZSM30</v>
          </cell>
          <cell r="C2945" t="str">
            <v>BI_ZSM30 - Street Light Blanket - St Maries</v>
          </cell>
          <cell r="D2945" t="str">
            <v>ER_1004</v>
          </cell>
          <cell r="E2945" t="str">
            <v>1004</v>
          </cell>
          <cell r="F2945" t="str">
            <v>ER_1004 - Street Lt Minor Blanket</v>
          </cell>
          <cell r="G2945" t="str">
            <v>New Revenue - Growth</v>
          </cell>
          <cell r="H2945" t="str">
            <v>Growth Subfunction</v>
          </cell>
          <cell r="I2945" t="str">
            <v>Growth</v>
          </cell>
          <cell r="J2945" t="str">
            <v>Customer Requested</v>
          </cell>
          <cell r="K2945" t="str">
            <v>SRV_ED</v>
          </cell>
          <cell r="L2945" t="str">
            <v>JUR_ID</v>
          </cell>
          <cell r="M2945" t="str">
            <v>Elec Distribution 360-373</v>
          </cell>
          <cell r="N2945" t="str">
            <v>False</v>
          </cell>
          <cell r="O2945" t="str">
            <v>Active</v>
          </cell>
          <cell r="P2945" t="str">
            <v>ORG_S53</v>
          </cell>
        </row>
        <row r="2946">
          <cell r="A2946" t="str">
            <v>BI_ZSM31</v>
          </cell>
          <cell r="B2946" t="str">
            <v>ZSM31</v>
          </cell>
          <cell r="C2946" t="str">
            <v>BI_ZSM31 - LED Streetlight Change Out Blanket - St Maries</v>
          </cell>
          <cell r="D2946" t="str">
            <v>ER_2584</v>
          </cell>
          <cell r="E2946" t="str">
            <v>2584</v>
          </cell>
          <cell r="F2946" t="str">
            <v>ER_2584 - LED Change-Out Program</v>
          </cell>
          <cell r="G2946" t="str">
            <v>LED Change-Out Program</v>
          </cell>
          <cell r="H2946" t="str">
            <v>T&amp;D Operations</v>
          </cell>
          <cell r="I2946" t="str">
            <v>T&amp;D</v>
          </cell>
          <cell r="J2946" t="str">
            <v>Asset Condition</v>
          </cell>
          <cell r="K2946" t="str">
            <v>SRV_ED</v>
          </cell>
          <cell r="L2946" t="str">
            <v>JUR_ID</v>
          </cell>
          <cell r="M2946" t="str">
            <v>Elec Distribution 360-373</v>
          </cell>
          <cell r="N2946" t="str">
            <v>False</v>
          </cell>
          <cell r="O2946" t="str">
            <v>Active</v>
          </cell>
          <cell r="P2946" t="str">
            <v>ORG_T51</v>
          </cell>
        </row>
        <row r="2947">
          <cell r="A2947" t="str">
            <v>BI_ZSM33</v>
          </cell>
          <cell r="B2947" t="str">
            <v>ZSM33</v>
          </cell>
          <cell r="C2947" t="str">
            <v>BI_ZSM33 - Electr UG Replacement  St Maries</v>
          </cell>
          <cell r="D2947" t="str">
            <v>ER_2054</v>
          </cell>
          <cell r="E2947" t="str">
            <v>2054</v>
          </cell>
          <cell r="F2947" t="str">
            <v>ER_2054 - Electric Underground Replacement</v>
          </cell>
          <cell r="G2947" t="str">
            <v>Primary URD Cable Replacement</v>
          </cell>
          <cell r="H2947" t="str">
            <v>T&amp;D Operations</v>
          </cell>
          <cell r="I2947" t="str">
            <v>T&amp;D</v>
          </cell>
          <cell r="J2947" t="str">
            <v>Asset Condition</v>
          </cell>
          <cell r="K2947" t="str">
            <v>SRV_ED</v>
          </cell>
          <cell r="L2947" t="str">
            <v>JUR_ID</v>
          </cell>
          <cell r="M2947" t="str">
            <v>Elec Distribution 360-373</v>
          </cell>
          <cell r="N2947" t="str">
            <v>False</v>
          </cell>
          <cell r="O2947" t="str">
            <v>Active</v>
          </cell>
          <cell r="P2947" t="str">
            <v>ORG_S53</v>
          </cell>
        </row>
        <row r="2948">
          <cell r="A2948" t="str">
            <v>BI_ZSM34</v>
          </cell>
          <cell r="B2948" t="str">
            <v>ZSM34</v>
          </cell>
          <cell r="C2948" t="str">
            <v>BI_ZSM34 - Electric Distr Blanket - St Maries</v>
          </cell>
          <cell r="D2948" t="str">
            <v>ER_2055</v>
          </cell>
          <cell r="E2948" t="str">
            <v>2055</v>
          </cell>
          <cell r="F2948" t="str">
            <v>ER_2055 - Electric Distribution Minor Blanket</v>
          </cell>
          <cell r="G2948" t="str">
            <v>Distribution Minor Rebuild</v>
          </cell>
          <cell r="H2948" t="str">
            <v>T&amp;D Operations</v>
          </cell>
          <cell r="I2948" t="str">
            <v>T&amp;D</v>
          </cell>
          <cell r="J2948" t="str">
            <v>Asset Condition</v>
          </cell>
          <cell r="K2948" t="str">
            <v>SRV_ED</v>
          </cell>
          <cell r="L2948" t="str">
            <v>JUR_ID</v>
          </cell>
          <cell r="M2948" t="str">
            <v>Elec Distribution 360-373</v>
          </cell>
          <cell r="N2948" t="str">
            <v>False</v>
          </cell>
          <cell r="O2948" t="str">
            <v>Active</v>
          </cell>
          <cell r="P2948" t="str">
            <v>ORG_S53</v>
          </cell>
        </row>
        <row r="2949">
          <cell r="A2949" t="str">
            <v>BI_ZSM35</v>
          </cell>
          <cell r="B2949" t="str">
            <v>ZSM35</v>
          </cell>
          <cell r="C2949" t="str">
            <v>BI_ZSM35 - Distr Relocation-St Maries</v>
          </cell>
          <cell r="D2949" t="str">
            <v>ER_2056</v>
          </cell>
          <cell r="E2949" t="str">
            <v>2056</v>
          </cell>
          <cell r="F2949" t="str">
            <v>ER_2056 - Distribution Line Relocations</v>
          </cell>
          <cell r="G2949" t="str">
            <v>Elec Relocation and Replacement Program</v>
          </cell>
          <cell r="H2949" t="str">
            <v>T&amp;D Operations</v>
          </cell>
          <cell r="I2949" t="str">
            <v>T&amp;D</v>
          </cell>
          <cell r="J2949" t="str">
            <v>Mandatory &amp; Compliance</v>
          </cell>
          <cell r="K2949" t="str">
            <v>SRV_ED</v>
          </cell>
          <cell r="L2949" t="str">
            <v>JUR_ID</v>
          </cell>
          <cell r="M2949" t="str">
            <v>Elec Distribution 360-373</v>
          </cell>
          <cell r="N2949" t="str">
            <v>False</v>
          </cell>
          <cell r="O2949" t="str">
            <v>Active</v>
          </cell>
          <cell r="P2949" t="str">
            <v>ORG_S53</v>
          </cell>
        </row>
        <row r="2950">
          <cell r="A2950" t="str">
            <v>BI_ZSM37</v>
          </cell>
          <cell r="B2950" t="str">
            <v>ZSM37</v>
          </cell>
          <cell r="C2950" t="str">
            <v>BI_ZSM37 - Area Light Blanket - St Maries</v>
          </cell>
          <cell r="D2950" t="str">
            <v>ER_1005</v>
          </cell>
          <cell r="E2950" t="str">
            <v>1005</v>
          </cell>
          <cell r="F2950" t="str">
            <v>ER_1005 - Area Light Minor Blanket</v>
          </cell>
          <cell r="G2950" t="str">
            <v>New Revenue - Growth</v>
          </cell>
          <cell r="H2950" t="str">
            <v>Growth Subfunction</v>
          </cell>
          <cell r="I2950" t="str">
            <v>Growth</v>
          </cell>
          <cell r="J2950" t="str">
            <v>Customer Requested</v>
          </cell>
          <cell r="K2950" t="str">
            <v>SRV_ED</v>
          </cell>
          <cell r="L2950" t="str">
            <v>JUR_ID</v>
          </cell>
          <cell r="M2950" t="str">
            <v>Elec Distribution 360-373</v>
          </cell>
          <cell r="N2950" t="str">
            <v>False</v>
          </cell>
          <cell r="O2950" t="str">
            <v>Active</v>
          </cell>
          <cell r="P2950" t="str">
            <v>ORG_S53</v>
          </cell>
        </row>
        <row r="2951">
          <cell r="A2951" t="str">
            <v>BI_ZSM52</v>
          </cell>
          <cell r="B2951" t="str">
            <v>ZSM52</v>
          </cell>
          <cell r="C2951" t="str">
            <v>BI_ZSM52 - Failed Electric Dist Plant-Storm St Maries</v>
          </cell>
          <cell r="D2951" t="str">
            <v>ER_2059</v>
          </cell>
          <cell r="E2951" t="str">
            <v>2059</v>
          </cell>
          <cell r="F2951" t="str">
            <v>ER_2059 - Failed Electric Dist Plant-Storm</v>
          </cell>
          <cell r="G2951" t="str">
            <v>Electric Storm</v>
          </cell>
          <cell r="H2951" t="str">
            <v>T&amp;D Operations</v>
          </cell>
          <cell r="I2951" t="str">
            <v>T&amp;D</v>
          </cell>
          <cell r="J2951" t="str">
            <v>Failed Plant &amp; Operations</v>
          </cell>
          <cell r="K2951" t="str">
            <v>SRV_ED</v>
          </cell>
          <cell r="L2951" t="str">
            <v>JUR_ID</v>
          </cell>
          <cell r="M2951" t="str">
            <v>Elec Distribution 360-373</v>
          </cell>
          <cell r="N2951" t="str">
            <v>False</v>
          </cell>
          <cell r="O2951" t="str">
            <v>Active</v>
          </cell>
          <cell r="P2951" t="str">
            <v>ORG_S53</v>
          </cell>
        </row>
        <row r="2952">
          <cell r="A2952" t="str">
            <v>BI_ZSM60</v>
          </cell>
          <cell r="B2952" t="str">
            <v>ZSM60</v>
          </cell>
          <cell r="C2952" t="str">
            <v>BI_ZSM60 - Deteriorated Pole Replacement St Maries</v>
          </cell>
          <cell r="D2952" t="str">
            <v>ER_2055</v>
          </cell>
          <cell r="E2952" t="str">
            <v>2055</v>
          </cell>
          <cell r="F2952" t="str">
            <v>ER_2055 - Electric Distribution Minor Blanket</v>
          </cell>
          <cell r="G2952" t="str">
            <v>Distribution Minor Rebuild</v>
          </cell>
          <cell r="H2952" t="str">
            <v>T&amp;D Operations</v>
          </cell>
          <cell r="I2952" t="str">
            <v>T&amp;D</v>
          </cell>
          <cell r="J2952" t="str">
            <v>Asset Condition</v>
          </cell>
          <cell r="K2952" t="str">
            <v>SRV_ED</v>
          </cell>
          <cell r="L2952" t="str">
            <v>JUR_ID</v>
          </cell>
          <cell r="M2952" t="str">
            <v>Elec Distribution 360-373</v>
          </cell>
          <cell r="N2952" t="str">
            <v>False</v>
          </cell>
          <cell r="O2952" t="str">
            <v>Active</v>
          </cell>
          <cell r="P2952" t="str">
            <v>ORG_S53</v>
          </cell>
        </row>
        <row r="2953">
          <cell r="A2953" t="str">
            <v>BI_ZT800</v>
          </cell>
          <cell r="B2953" t="str">
            <v>ZT800</v>
          </cell>
          <cell r="C2953" t="str">
            <v>BI_ZT800 - PPUD Metering Comms at Steam Plant</v>
          </cell>
          <cell r="D2953" t="str">
            <v>ER_2070</v>
          </cell>
          <cell r="E2953" t="str">
            <v>2070</v>
          </cell>
          <cell r="F2953" t="str">
            <v>ER_2070 - Trans/Dist/Sub Reimbursable Projects</v>
          </cell>
          <cell r="G2953" t="str">
            <v>T&amp;D Reimbursable</v>
          </cell>
          <cell r="H2953" t="str">
            <v>T&amp;D Engineering</v>
          </cell>
          <cell r="I2953" t="str">
            <v>T&amp;D</v>
          </cell>
          <cell r="J2953" t="str">
            <v>Customer Requested</v>
          </cell>
          <cell r="K2953" t="str">
            <v>SRV_ED</v>
          </cell>
          <cell r="L2953" t="str">
            <v>JUR_AN</v>
          </cell>
          <cell r="M2953" t="str">
            <v>Elec Transmission 350-359</v>
          </cell>
          <cell r="N2953" t="str">
            <v>True</v>
          </cell>
          <cell r="O2953" t="str">
            <v>Active</v>
          </cell>
          <cell r="P2953" t="str">
            <v>ORG_E56</v>
          </cell>
        </row>
        <row r="2954">
          <cell r="A2954" t="str">
            <v>BI_ZU201</v>
          </cell>
          <cell r="B2954" t="str">
            <v>ZU201</v>
          </cell>
          <cell r="C2954" t="str">
            <v>BI_ZU201 - System - Distiribution Line Protection</v>
          </cell>
          <cell r="D2954" t="str">
            <v>ER_2276</v>
          </cell>
          <cell r="E2954" t="str">
            <v>2276</v>
          </cell>
          <cell r="F2954" t="str">
            <v>ER_2276 - Distribution Line Protection</v>
          </cell>
          <cell r="G2954" t="str">
            <v>Distribution System Enhancements</v>
          </cell>
          <cell r="H2954" t="str">
            <v>T&amp;D Engineering</v>
          </cell>
          <cell r="I2954" t="str">
            <v>T&amp;D</v>
          </cell>
          <cell r="J2954" t="str">
            <v>Performance &amp; Capacity</v>
          </cell>
          <cell r="K2954" t="str">
            <v>SRV_ED</v>
          </cell>
          <cell r="L2954" t="str">
            <v>JUR_AN</v>
          </cell>
          <cell r="M2954" t="str">
            <v>Elec Distribution 360-373</v>
          </cell>
          <cell r="N2954" t="str">
            <v>False</v>
          </cell>
          <cell r="O2954" t="str">
            <v>Active</v>
          </cell>
          <cell r="P2954" t="str">
            <v>ORG_A50</v>
          </cell>
        </row>
        <row r="2955">
          <cell r="A2955" t="str">
            <v>BI_ZU510</v>
          </cell>
          <cell r="B2955" t="str">
            <v>ZU510</v>
          </cell>
          <cell r="C2955" t="str">
            <v>BI_ZU510 - Joint Use - Make Ready Work</v>
          </cell>
          <cell r="D2955" t="str">
            <v>ER_2058</v>
          </cell>
          <cell r="E2955" t="str">
            <v>2058</v>
          </cell>
          <cell r="F2955" t="str">
            <v>ER_2058 - Spokane Electric Network Incr Capacity</v>
          </cell>
          <cell r="G2955" t="str">
            <v>Downtown Network - Performance &amp; Capacity</v>
          </cell>
          <cell r="H2955" t="str">
            <v>Downtown Network</v>
          </cell>
          <cell r="I2955" t="str">
            <v>T&amp;D</v>
          </cell>
          <cell r="J2955" t="str">
            <v>Performance &amp; Capacity</v>
          </cell>
          <cell r="K2955" t="str">
            <v>SRV_ED</v>
          </cell>
          <cell r="L2955" t="str">
            <v>JUR_WA</v>
          </cell>
          <cell r="M2955" t="str">
            <v>Elec Distribution 360-373</v>
          </cell>
          <cell r="N2955" t="str">
            <v>False</v>
          </cell>
          <cell r="O2955" t="str">
            <v>Inactive</v>
          </cell>
          <cell r="P2955" t="str">
            <v>ORG_R51</v>
          </cell>
        </row>
        <row r="2956">
          <cell r="A2956" t="str">
            <v>BI_ZV024</v>
          </cell>
          <cell r="B2956" t="str">
            <v>ZV024</v>
          </cell>
          <cell r="C2956" t="str">
            <v>BI_ZV024 - Industrial Gas Customer-Minor Blanket</v>
          </cell>
          <cell r="D2956" t="str">
            <v>ER_1052</v>
          </cell>
          <cell r="E2956" t="str">
            <v>1052</v>
          </cell>
          <cell r="F2956" t="str">
            <v>ER_1052 - Industrial Gas Customer Minor Blanket</v>
          </cell>
          <cell r="G2956" t="str">
            <v>New Revenue - Growth</v>
          </cell>
          <cell r="H2956" t="str">
            <v>Growth Subfunction</v>
          </cell>
          <cell r="I2956" t="str">
            <v>Growth</v>
          </cell>
          <cell r="J2956" t="str">
            <v>Customer Requested</v>
          </cell>
          <cell r="K2956" t="str">
            <v>SRV_GD</v>
          </cell>
          <cell r="L2956" t="str">
            <v>JUR_AA</v>
          </cell>
          <cell r="M2956" t="str">
            <v>Gas Distribution 374-387</v>
          </cell>
          <cell r="N2956" t="str">
            <v>False</v>
          </cell>
          <cell r="O2956" t="str">
            <v>Inactive</v>
          </cell>
          <cell r="P2956" t="str">
            <v>ORG_L50</v>
          </cell>
        </row>
        <row r="2957">
          <cell r="A2957" t="str">
            <v>BI_ZV032</v>
          </cell>
          <cell r="B2957" t="str">
            <v>ZV032</v>
          </cell>
          <cell r="C2957" t="str">
            <v>BI_ZV032 - Electric Meters AMR</v>
          </cell>
          <cell r="D2957" t="str">
            <v>ER_2053</v>
          </cell>
          <cell r="E2957" t="str">
            <v>2053</v>
          </cell>
          <cell r="F2957" t="str">
            <v>ER_2053 - Electric Meters AMR</v>
          </cell>
          <cell r="G2957" t="str">
            <v>Regular Capital - Pre Business Case</v>
          </cell>
          <cell r="H2957" t="str">
            <v>No Subfunction</v>
          </cell>
          <cell r="I2957" t="str">
            <v>No Function</v>
          </cell>
          <cell r="J2957" t="str">
            <v>No Driver</v>
          </cell>
          <cell r="K2957" t="str">
            <v>SRV_ED</v>
          </cell>
          <cell r="L2957" t="str">
            <v>JUR_AN</v>
          </cell>
          <cell r="M2957" t="str">
            <v>Elec Distribution 360-373</v>
          </cell>
          <cell r="N2957" t="str">
            <v>False</v>
          </cell>
          <cell r="O2957" t="str">
            <v>Inactive</v>
          </cell>
          <cell r="P2957" t="str">
            <v>ORG_Z08</v>
          </cell>
        </row>
        <row r="2958">
          <cell r="A2958" t="str">
            <v>BI_ZV139</v>
          </cell>
          <cell r="B2958" t="str">
            <v>ZV139</v>
          </cell>
          <cell r="C2958" t="str">
            <v>BI_ZV139 - NTWK Customer Growth</v>
          </cell>
          <cell r="D2958" t="str">
            <v>ER_1000</v>
          </cell>
          <cell r="E2958" t="str">
            <v>1000</v>
          </cell>
          <cell r="F2958" t="str">
            <v>ER_1000 - Electric Revenue Blanket</v>
          </cell>
          <cell r="G2958" t="str">
            <v>New Revenue - Growth</v>
          </cell>
          <cell r="H2958" t="str">
            <v>Growth Subfunction</v>
          </cell>
          <cell r="I2958" t="str">
            <v>Growth</v>
          </cell>
          <cell r="J2958" t="str">
            <v>Customer Requested</v>
          </cell>
          <cell r="K2958" t="str">
            <v>SRV_ED</v>
          </cell>
          <cell r="L2958" t="str">
            <v>JUR_WA</v>
          </cell>
          <cell r="M2958" t="str">
            <v>Elec Distribution 360-373</v>
          </cell>
          <cell r="N2958" t="str">
            <v>False</v>
          </cell>
          <cell r="O2958" t="str">
            <v>Active</v>
          </cell>
          <cell r="P2958" t="str">
            <v>ORG_C57</v>
          </cell>
        </row>
        <row r="2959">
          <cell r="A2959" t="str">
            <v>BI_ZV539</v>
          </cell>
          <cell r="B2959" t="str">
            <v>ZV539</v>
          </cell>
          <cell r="C2959" t="str">
            <v>BI_ZV539 - NTWK Electrical System - Capital Replacement</v>
          </cell>
          <cell r="D2959" t="str">
            <v>ER_2058</v>
          </cell>
          <cell r="E2959" t="str">
            <v>2058</v>
          </cell>
          <cell r="F2959" t="str">
            <v>ER_2058 - Spokane Electric Network Incr Capacity</v>
          </cell>
          <cell r="G2959" t="str">
            <v>Downtown Network - Performance &amp; Capacity</v>
          </cell>
          <cell r="H2959" t="str">
            <v>Downtown Network</v>
          </cell>
          <cell r="I2959" t="str">
            <v>T&amp;D</v>
          </cell>
          <cell r="J2959" t="str">
            <v>Performance &amp; Capacity</v>
          </cell>
          <cell r="K2959" t="str">
            <v>SRV_ED</v>
          </cell>
          <cell r="L2959" t="str">
            <v>JUR_WA</v>
          </cell>
          <cell r="M2959" t="str">
            <v>Elec Distribution 360-373</v>
          </cell>
          <cell r="N2959" t="str">
            <v>False</v>
          </cell>
          <cell r="O2959" t="str">
            <v>Active</v>
          </cell>
          <cell r="P2959" t="str">
            <v>ORG_C57</v>
          </cell>
        </row>
        <row r="2960">
          <cell r="A2960" t="str">
            <v>BI_ZV721</v>
          </cell>
          <cell r="B2960" t="str">
            <v>ZV721</v>
          </cell>
          <cell r="C2960" t="str">
            <v>BI_ZV721 - Cathodic Protection - Spokane</v>
          </cell>
          <cell r="D2960" t="str">
            <v>ER_3004</v>
          </cell>
          <cell r="E2960" t="str">
            <v>3004</v>
          </cell>
          <cell r="F2960" t="str">
            <v>ER_3004 - Cathodic Protection-Minor Blanket</v>
          </cell>
          <cell r="G2960" t="str">
            <v>Gas Cathodic Protection Program</v>
          </cell>
          <cell r="H2960" t="str">
            <v>Gas Subfunction</v>
          </cell>
          <cell r="I2960" t="str">
            <v>Gas</v>
          </cell>
          <cell r="J2960" t="str">
            <v>Mandatory &amp; Compliance</v>
          </cell>
          <cell r="K2960" t="str">
            <v>SRV_GD</v>
          </cell>
          <cell r="L2960" t="str">
            <v>JUR_WA</v>
          </cell>
          <cell r="M2960" t="str">
            <v>Gas Distribution 374-387</v>
          </cell>
          <cell r="N2960" t="str">
            <v>False</v>
          </cell>
          <cell r="O2960" t="str">
            <v>Active</v>
          </cell>
          <cell r="P2960" t="str">
            <v>ORG_B51</v>
          </cell>
        </row>
        <row r="2961">
          <cell r="A2961" t="str">
            <v>BI_ZVG15</v>
          </cell>
          <cell r="B2961" t="str">
            <v>ZVG15</v>
          </cell>
          <cell r="C2961" t="str">
            <v>BI_ZVG15 - Replace System Reinforcement - Spokane</v>
          </cell>
          <cell r="D2961" t="str">
            <v>ER_3000</v>
          </cell>
          <cell r="E2961" t="str">
            <v>3000</v>
          </cell>
          <cell r="F2961" t="str">
            <v>ER_3000 - Gas Reinforce-Minor Blanket</v>
          </cell>
          <cell r="G2961" t="str">
            <v>Gas Reinforcement Program</v>
          </cell>
          <cell r="H2961" t="str">
            <v>Gas Subfunction</v>
          </cell>
          <cell r="I2961" t="str">
            <v>Gas</v>
          </cell>
          <cell r="J2961" t="str">
            <v>Performance &amp; Capacity</v>
          </cell>
          <cell r="K2961" t="str">
            <v>SRV_GD</v>
          </cell>
          <cell r="L2961" t="str">
            <v>JUR_WA</v>
          </cell>
          <cell r="M2961" t="str">
            <v>Gas Distribution 374-387</v>
          </cell>
          <cell r="N2961" t="str">
            <v>False</v>
          </cell>
          <cell r="O2961" t="str">
            <v>Active</v>
          </cell>
          <cell r="P2961" t="str">
            <v>ORG_L50</v>
          </cell>
        </row>
        <row r="2962">
          <cell r="A2962" t="str">
            <v>BI_ZVG16</v>
          </cell>
          <cell r="B2962" t="str">
            <v>ZVG16</v>
          </cell>
          <cell r="C2962" t="str">
            <v>BI_ZVG16 - Replace Deteriorated Gas System - Spokane</v>
          </cell>
          <cell r="D2962" t="str">
            <v>ER_3001</v>
          </cell>
          <cell r="E2962" t="str">
            <v>3001</v>
          </cell>
          <cell r="F2962" t="str">
            <v>ER_3001 - Replace Deteriorating Gas System</v>
          </cell>
          <cell r="G2962" t="str">
            <v>Gas Deteriorated Steel Pipe Replacement Program</v>
          </cell>
          <cell r="H2962" t="str">
            <v>Gas Subfunction</v>
          </cell>
          <cell r="I2962" t="str">
            <v>Gas</v>
          </cell>
          <cell r="J2962" t="str">
            <v>Asset Condition</v>
          </cell>
          <cell r="K2962" t="str">
            <v>SRV_GD</v>
          </cell>
          <cell r="L2962" t="str">
            <v>JUR_WA</v>
          </cell>
          <cell r="M2962" t="str">
            <v>Gas Distribution 374-387</v>
          </cell>
          <cell r="N2962" t="str">
            <v>False</v>
          </cell>
          <cell r="O2962" t="str">
            <v>Active</v>
          </cell>
          <cell r="P2962" t="str">
            <v>ORG_L50</v>
          </cell>
        </row>
        <row r="2963">
          <cell r="A2963" t="str">
            <v>BI_ZVG17</v>
          </cell>
          <cell r="B2963" t="str">
            <v>ZVG17</v>
          </cell>
          <cell r="C2963" t="str">
            <v>BI_ZVG17 - Gas Regulator Station Reliability-Spokane</v>
          </cell>
          <cell r="D2963" t="str">
            <v>ER_3002</v>
          </cell>
          <cell r="E2963" t="str">
            <v>3002</v>
          </cell>
          <cell r="F2963" t="str">
            <v>ER_3002 - Regulator Reliable - Blanket</v>
          </cell>
          <cell r="G2963" t="str">
            <v>Gas Regulator Station Replacement Program</v>
          </cell>
          <cell r="H2963" t="str">
            <v>Gas Subfunction</v>
          </cell>
          <cell r="I2963" t="str">
            <v>Gas</v>
          </cell>
          <cell r="J2963" t="str">
            <v>Asset Condition</v>
          </cell>
          <cell r="K2963" t="str">
            <v>SRV_GD</v>
          </cell>
          <cell r="L2963" t="str">
            <v>JUR_WA</v>
          </cell>
          <cell r="M2963" t="str">
            <v>Gas Distribution 374-387</v>
          </cell>
          <cell r="N2963" t="str">
            <v>False</v>
          </cell>
          <cell r="O2963" t="str">
            <v>Active</v>
          </cell>
          <cell r="P2963" t="str">
            <v>ORG_L50</v>
          </cell>
        </row>
        <row r="2964">
          <cell r="A2964" t="str">
            <v>BI_ZVG23</v>
          </cell>
          <cell r="B2964" t="str">
            <v>ZVG23</v>
          </cell>
          <cell r="C2964" t="str">
            <v>BI_ZVG23 - Relocate Due to St&amp;Hwy Work - Spokane</v>
          </cell>
          <cell r="D2964" t="str">
            <v>ER_3003</v>
          </cell>
          <cell r="E2964" t="str">
            <v>3003</v>
          </cell>
          <cell r="F2964" t="str">
            <v>ER_3003 - Gas Replace-St&amp;Hwy</v>
          </cell>
          <cell r="G2964" t="str">
            <v>Gas Replacement Street and Highway Program</v>
          </cell>
          <cell r="H2964" t="str">
            <v>Gas Subfunction</v>
          </cell>
          <cell r="I2964" t="str">
            <v>Gas</v>
          </cell>
          <cell r="J2964" t="str">
            <v>Mandatory &amp; Compliance</v>
          </cell>
          <cell r="K2964" t="str">
            <v>SRV_GD</v>
          </cell>
          <cell r="L2964" t="str">
            <v>JUR_WA</v>
          </cell>
          <cell r="M2964" t="str">
            <v>Gas Distribution 374-387</v>
          </cell>
          <cell r="N2964" t="str">
            <v>False</v>
          </cell>
          <cell r="O2964" t="str">
            <v>Active</v>
          </cell>
          <cell r="P2964" t="str">
            <v>ORG_L50</v>
          </cell>
        </row>
        <row r="2965">
          <cell r="A2965" t="str">
            <v>BI_ZWO24</v>
          </cell>
          <cell r="B2965" t="str">
            <v>ZWO24</v>
          </cell>
          <cell r="C2965" t="str">
            <v>BI_ZWO24 - Industrial Gas Customers-Minor Blanket</v>
          </cell>
          <cell r="D2965" t="str">
            <v>ER_1052</v>
          </cell>
          <cell r="E2965" t="str">
            <v>1052</v>
          </cell>
          <cell r="F2965" t="str">
            <v>ER_1052 - Industrial Gas Customer Minor Blanket</v>
          </cell>
          <cell r="G2965" t="str">
            <v>New Revenue - Growth</v>
          </cell>
          <cell r="H2965" t="str">
            <v>Growth Subfunction</v>
          </cell>
          <cell r="I2965" t="str">
            <v>Growth</v>
          </cell>
          <cell r="J2965" t="str">
            <v>Customer Requested</v>
          </cell>
          <cell r="K2965" t="str">
            <v>SRV_GD</v>
          </cell>
          <cell r="L2965" t="str">
            <v>JUR_AA</v>
          </cell>
          <cell r="M2965" t="str">
            <v>Gas Distribution 374-387</v>
          </cell>
          <cell r="N2965" t="str">
            <v>False</v>
          </cell>
          <cell r="O2965" t="str">
            <v>Inactive</v>
          </cell>
          <cell r="P2965" t="str">
            <v>ORG_G50</v>
          </cell>
        </row>
        <row r="2966">
          <cell r="A2966" t="str">
            <v>BI_ZZZZ1</v>
          </cell>
          <cell r="B2966" t="str">
            <v>ZZZZ1</v>
          </cell>
          <cell r="C2966" t="str">
            <v>BI_ZZZZ1 - Offset to Budget</v>
          </cell>
          <cell r="D2966" t="str">
            <v>ER_8001</v>
          </cell>
          <cell r="E2966" t="str">
            <v>8001</v>
          </cell>
          <cell r="F2966" t="str">
            <v>ER_8001 - Offset To Budget</v>
          </cell>
          <cell r="G2966" t="str">
            <v>Offset to Budget</v>
          </cell>
          <cell r="H2966" t="str">
            <v>Other Subfunction</v>
          </cell>
          <cell r="I2966" t="str">
            <v>Other Function</v>
          </cell>
          <cell r="J2966" t="str">
            <v>Asset Condition</v>
          </cell>
          <cell r="K2966" t="str">
            <v>SRV_CD</v>
          </cell>
          <cell r="L2966" t="str">
            <v>JUR_AA</v>
          </cell>
          <cell r="M2966" t="str">
            <v>General 12yr 389 / 393-395 / 397-398</v>
          </cell>
          <cell r="N2966" t="str">
            <v>False</v>
          </cell>
          <cell r="O2966" t="str">
            <v>Active</v>
          </cell>
          <cell r="P2966" t="str">
            <v>ORG_F55</v>
          </cell>
        </row>
        <row r="2967">
          <cell r="A2967" t="str">
            <v>BI_ZZZZ2</v>
          </cell>
          <cell r="B2967" t="str">
            <v>ZZZZ2</v>
          </cell>
          <cell r="C2967" t="str">
            <v>BI_ZZZZ2 - Offset To Budget with AFUDC</v>
          </cell>
          <cell r="D2967" t="str">
            <v>ER_8001</v>
          </cell>
          <cell r="E2967" t="str">
            <v>8001</v>
          </cell>
          <cell r="F2967" t="str">
            <v>ER_8001 - Offset To Budget</v>
          </cell>
          <cell r="G2967" t="str">
            <v>Offset to Budget</v>
          </cell>
          <cell r="H2967" t="str">
            <v>Other Subfunction</v>
          </cell>
          <cell r="I2967" t="str">
            <v>Other Function</v>
          </cell>
          <cell r="J2967" t="str">
            <v>Asset Condition</v>
          </cell>
          <cell r="K2967" t="str">
            <v>SRV_CD</v>
          </cell>
          <cell r="L2967" t="str">
            <v>JUR_AA</v>
          </cell>
          <cell r="M2967" t="str">
            <v>General 12yr 389 / 393-395 / 397-398</v>
          </cell>
          <cell r="N2967" t="str">
            <v>True</v>
          </cell>
          <cell r="O2967" t="str">
            <v>Active</v>
          </cell>
          <cell r="P2967" t="str">
            <v>ORG_F55</v>
          </cell>
        </row>
        <row r="2968">
          <cell r="A2968" t="str">
            <v>BI_ZZZZZ</v>
          </cell>
          <cell r="B2968" t="str">
            <v>ZZZZZ</v>
          </cell>
          <cell r="C2968" t="str">
            <v>BI_ZZZZZ - Accounting Transfer Adjustments</v>
          </cell>
          <cell r="D2968" t="str">
            <v>ER_8000</v>
          </cell>
          <cell r="E2968" t="str">
            <v>8000</v>
          </cell>
          <cell r="F2968" t="str">
            <v>ER_8000 - Accounting Transfer Adjustments</v>
          </cell>
          <cell r="G2968" t="str">
            <v>Accounting Transfer Adjustments</v>
          </cell>
          <cell r="H2968" t="str">
            <v>Outside Regular Capital</v>
          </cell>
          <cell r="I2968" t="str">
            <v>Outside Regular Capital Subfunction</v>
          </cell>
          <cell r="J2968" t="str">
            <v>No Driver</v>
          </cell>
          <cell r="K2968" t="str">
            <v>SRV_CD</v>
          </cell>
          <cell r="L2968" t="str">
            <v>JUR_AA</v>
          </cell>
          <cell r="M2968" t="str">
            <v>General 5yr 389 / 393-395 / 397-398</v>
          </cell>
          <cell r="N2968" t="str">
            <v>False</v>
          </cell>
          <cell r="O2968" t="str">
            <v>Active</v>
          </cell>
          <cell r="P2968" t="str">
            <v>ORG_X57</v>
          </cell>
        </row>
      </sheetData>
      <sheetData sheetId="3">
        <row r="2">
          <cell r="A2" t="str">
            <v>Apprentice/Craft Training</v>
          </cell>
          <cell r="B2" t="str">
            <v>Rosentrater</v>
          </cell>
        </row>
        <row r="3">
          <cell r="A3" t="str">
            <v>Atlas</v>
          </cell>
          <cell r="B3" t="str">
            <v>Kensok</v>
          </cell>
        </row>
        <row r="4">
          <cell r="A4" t="str">
            <v>Automation Replacement</v>
          </cell>
          <cell r="B4" t="str">
            <v>Thackston - Kinney?</v>
          </cell>
        </row>
        <row r="5">
          <cell r="A5" t="str">
            <v>Base Load Hydro</v>
          </cell>
          <cell r="B5" t="str">
            <v>Thackston - Kinney?</v>
          </cell>
        </row>
        <row r="6">
          <cell r="A6" t="str">
            <v>Base Load Thermal Program</v>
          </cell>
          <cell r="B6" t="str">
            <v>Thackston - Kinney?</v>
          </cell>
        </row>
        <row r="7">
          <cell r="A7" t="str">
            <v>Basic Workplace Technology Delivery</v>
          </cell>
          <cell r="B7" t="str">
            <v>Kensok</v>
          </cell>
        </row>
        <row r="8">
          <cell r="A8" t="str">
            <v>Boulder Park Generator Replacement</v>
          </cell>
          <cell r="B8" t="str">
            <v>Thackston - Kinney?</v>
          </cell>
        </row>
        <row r="9">
          <cell r="A9" t="str">
            <v>Cabinet Gorge 15 kV Bus Replacement</v>
          </cell>
          <cell r="B9" t="str">
            <v>Thackston - Kinney?</v>
          </cell>
        </row>
        <row r="10">
          <cell r="A10" t="str">
            <v>Cabinet Gorge Dam Fishway</v>
          </cell>
          <cell r="B10" t="str">
            <v>Thackston - Kinney?</v>
          </cell>
        </row>
        <row r="11">
          <cell r="A11" t="str">
            <v>Cabinet Gorge HVAC Replacement</v>
          </cell>
          <cell r="B11" t="str">
            <v>Thackston - Kinney?</v>
          </cell>
        </row>
        <row r="12">
          <cell r="A12" t="str">
            <v>Cabinet Gorge Station Service</v>
          </cell>
          <cell r="B12" t="str">
            <v>Thackston - Kinney?</v>
          </cell>
        </row>
        <row r="13">
          <cell r="A13" t="str">
            <v>Cabinet Gorge Stop Log Replacement</v>
          </cell>
          <cell r="B13" t="str">
            <v>Thackston - Kinney?</v>
          </cell>
        </row>
        <row r="14">
          <cell r="A14" t="str">
            <v>Cabinet Gorge Unit 3 Protection &amp; Control Upgrade</v>
          </cell>
          <cell r="B14" t="str">
            <v>Thackston - Kinney?</v>
          </cell>
        </row>
        <row r="15">
          <cell r="A15" t="str">
            <v>Cabinet Gorge Unit 4 Protection &amp; Control Upgrade</v>
          </cell>
          <cell r="B15" t="str">
            <v>Thackston - Kinney?</v>
          </cell>
        </row>
        <row r="16">
          <cell r="A16" t="str">
            <v>Cabinet Gorge Unwatering Pumps</v>
          </cell>
          <cell r="B16" t="str">
            <v>Thackston - Kinney?</v>
          </cell>
        </row>
        <row r="17">
          <cell r="A17" t="str">
            <v>Campus Repurposing Phase 1</v>
          </cell>
          <cell r="B17" t="str">
            <v>Other</v>
          </cell>
        </row>
        <row r="18">
          <cell r="A18" t="str">
            <v>Campus Repurposing Phase 2</v>
          </cell>
          <cell r="B18" t="str">
            <v>Other</v>
          </cell>
        </row>
        <row r="19">
          <cell r="A19" t="str">
            <v>Capital Tools &amp; Stores</v>
          </cell>
          <cell r="B19" t="str">
            <v>Rosentrater</v>
          </cell>
        </row>
        <row r="20">
          <cell r="A20" t="str">
            <v>Central 24 HR Operations Facility</v>
          </cell>
          <cell r="B20" t="str">
            <v>Rosentrater</v>
          </cell>
        </row>
        <row r="21">
          <cell r="A21" t="str">
            <v>CIP v5 Transition - Cyber Asset Electronic Access</v>
          </cell>
          <cell r="B21" t="str">
            <v>Kensok</v>
          </cell>
        </row>
        <row r="22">
          <cell r="A22" t="str">
            <v>Clark Fork Settlement Agreement</v>
          </cell>
          <cell r="B22" t="str">
            <v>Thackston - Kinney?</v>
          </cell>
        </row>
        <row r="23">
          <cell r="A23" t="str">
            <v>Colstrip Transmission</v>
          </cell>
          <cell r="B23" t="str">
            <v>Rosentrater</v>
          </cell>
        </row>
        <row r="24">
          <cell r="A24" t="str">
            <v>Control and Safety Network Infrastructure</v>
          </cell>
          <cell r="B24" t="str">
            <v>Kensok</v>
          </cell>
        </row>
        <row r="25">
          <cell r="A25" t="str">
            <v>Coyote Springs LTSA</v>
          </cell>
          <cell r="B25" t="str">
            <v>Thackston - Kinney?</v>
          </cell>
        </row>
        <row r="26">
          <cell r="A26" t="str">
            <v>CS2 Single Phase Transformer</v>
          </cell>
          <cell r="B26" t="str">
            <v>Thackston - Kinney?</v>
          </cell>
        </row>
        <row r="27">
          <cell r="A27" t="str">
            <v>Customer Experience Platform Program</v>
          </cell>
          <cell r="B27" t="str">
            <v>Magalsky</v>
          </cell>
        </row>
        <row r="28">
          <cell r="A28" t="str">
            <v>Customer Facing Technology Program</v>
          </cell>
          <cell r="B28" t="str">
            <v>Magalsky</v>
          </cell>
        </row>
        <row r="29">
          <cell r="A29" t="str">
            <v>Customer Transactional Systems</v>
          </cell>
          <cell r="B29" t="str">
            <v>Magalsky</v>
          </cell>
        </row>
        <row r="30">
          <cell r="A30" t="str">
            <v>Data Center Compute and Storage Systems</v>
          </cell>
          <cell r="B30" t="str">
            <v>Kensok</v>
          </cell>
        </row>
        <row r="31">
          <cell r="A31" t="str">
            <v>Digital Grid Network</v>
          </cell>
          <cell r="B31" t="str">
            <v>Kensok</v>
          </cell>
        </row>
        <row r="32">
          <cell r="A32" t="str">
            <v>Distribution Grid Modernization</v>
          </cell>
          <cell r="B32" t="str">
            <v>Rosentrater</v>
          </cell>
        </row>
        <row r="33">
          <cell r="A33" t="str">
            <v>Distribution Minor Rebuild</v>
          </cell>
          <cell r="B33" t="str">
            <v>Rosentrater</v>
          </cell>
        </row>
        <row r="34">
          <cell r="A34" t="str">
            <v>Distribution System Enhancements</v>
          </cell>
          <cell r="B34" t="str">
            <v>Rosentrater</v>
          </cell>
        </row>
        <row r="35">
          <cell r="A35" t="str">
            <v>Distribution Transformer Change Out Program</v>
          </cell>
          <cell r="B35" t="str">
            <v>Rosentrater</v>
          </cell>
        </row>
        <row r="36">
          <cell r="A36" t="str">
            <v>Downtown Campus</v>
          </cell>
          <cell r="B36" t="str">
            <v>Other</v>
          </cell>
        </row>
        <row r="37">
          <cell r="A37" t="str">
            <v>Downtown Network - Asset Condition</v>
          </cell>
          <cell r="B37" t="str">
            <v>Rosentrater</v>
          </cell>
        </row>
        <row r="38">
          <cell r="A38" t="str">
            <v>Downtown Network - Performance &amp; Capacity</v>
          </cell>
          <cell r="B38" t="str">
            <v>Rosentrater</v>
          </cell>
        </row>
        <row r="39">
          <cell r="A39" t="str">
            <v>Elec Relocation and Replacement Program</v>
          </cell>
          <cell r="B39" t="str">
            <v>Rosentrater</v>
          </cell>
        </row>
        <row r="40">
          <cell r="A40" t="str">
            <v>Electric Storm</v>
          </cell>
          <cell r="B40" t="str">
            <v>Rosentrater</v>
          </cell>
        </row>
        <row r="41">
          <cell r="A41" t="str">
            <v>Electric Transportation</v>
          </cell>
          <cell r="B41" t="str">
            <v>Magalsky</v>
          </cell>
        </row>
        <row r="42">
          <cell r="A42" t="str">
            <v>Endpoint Compute and Productivity Systems</v>
          </cell>
          <cell r="B42" t="str">
            <v>Kensok</v>
          </cell>
        </row>
        <row r="43">
          <cell r="A43" t="str">
            <v>Energy Delivery Modernization</v>
          </cell>
          <cell r="B43" t="str">
            <v>Other</v>
          </cell>
        </row>
        <row r="44">
          <cell r="A44" t="str">
            <v>Energy Delivery Modernization &amp; Operational Efficiency</v>
          </cell>
          <cell r="B44" t="str">
            <v>Kensok</v>
          </cell>
        </row>
        <row r="45">
          <cell r="A45" t="str">
            <v>Energy Delivery Operational Efficiency &amp; Shared Services</v>
          </cell>
          <cell r="B45" t="str">
            <v>Kensok</v>
          </cell>
        </row>
        <row r="46">
          <cell r="A46" t="str">
            <v>Energy Imbalance Market</v>
          </cell>
          <cell r="B46" t="str">
            <v>Kinney</v>
          </cell>
        </row>
        <row r="47">
          <cell r="A47" t="str">
            <v>Energy Imbalance Market Modernization &amp; Operational Efficiency</v>
          </cell>
          <cell r="B47" t="str">
            <v>Kinney</v>
          </cell>
        </row>
        <row r="48">
          <cell r="A48" t="str">
            <v>Energy Resources Modernization &amp; Operational Efficiency</v>
          </cell>
          <cell r="B48" t="str">
            <v>Kensok</v>
          </cell>
        </row>
        <row r="49">
          <cell r="A49" t="str">
            <v>Enterprise &amp; Control Network Infrastructure</v>
          </cell>
          <cell r="B49" t="str">
            <v>Kensok</v>
          </cell>
        </row>
        <row r="50">
          <cell r="A50" t="str">
            <v>Enterprise Business Continuity</v>
          </cell>
          <cell r="B50" t="str">
            <v>Kensok</v>
          </cell>
        </row>
        <row r="51">
          <cell r="A51" t="str">
            <v>Enterprise Communication Systems</v>
          </cell>
          <cell r="B51" t="str">
            <v>Kensok</v>
          </cell>
        </row>
        <row r="52">
          <cell r="A52" t="str">
            <v>Enterprise Data Science</v>
          </cell>
          <cell r="B52" t="str">
            <v>Kensok</v>
          </cell>
        </row>
        <row r="53">
          <cell r="A53" t="str">
            <v>Enterprise Network Infrastructure</v>
          </cell>
          <cell r="B53" t="str">
            <v>Kensok</v>
          </cell>
        </row>
        <row r="54">
          <cell r="A54" t="str">
            <v>Enterprise Security</v>
          </cell>
          <cell r="B54" t="str">
            <v>Kensok</v>
          </cell>
        </row>
        <row r="55">
          <cell r="A55" t="str">
            <v>Environmental Control &amp; Monitoring Systems</v>
          </cell>
          <cell r="B55" t="str">
            <v>Kensok</v>
          </cell>
        </row>
        <row r="56">
          <cell r="A56" t="str">
            <v>ET Modernization &amp; Operational Efficiency - Technology</v>
          </cell>
          <cell r="B56" t="str">
            <v>Kensok</v>
          </cell>
        </row>
        <row r="57">
          <cell r="A57" t="str">
            <v>Facilities and Storage Location Security</v>
          </cell>
          <cell r="B57" t="str">
            <v>Kensok</v>
          </cell>
        </row>
        <row r="58">
          <cell r="A58" t="str">
            <v>Facilities Driven Technology Improvements</v>
          </cell>
          <cell r="B58" t="str">
            <v>Other</v>
          </cell>
        </row>
        <row r="59">
          <cell r="A59" t="str">
            <v>Fiber Network Lease Service Replacement</v>
          </cell>
          <cell r="B59" t="str">
            <v>Kensok</v>
          </cell>
        </row>
        <row r="60">
          <cell r="A60" t="str">
            <v>Financial &amp; Accounting Technology</v>
          </cell>
          <cell r="B60" t="str">
            <v>Kensok</v>
          </cell>
        </row>
        <row r="61">
          <cell r="A61" t="str">
            <v>Fleet Services Capital Plan</v>
          </cell>
          <cell r="B61" t="str">
            <v>Rosentrater</v>
          </cell>
        </row>
        <row r="62">
          <cell r="A62" t="str">
            <v>Gas Above Grade Pipe Remediation Program</v>
          </cell>
          <cell r="B62" t="str">
            <v>Rosentrater</v>
          </cell>
        </row>
        <row r="63">
          <cell r="A63" t="str">
            <v>Gas Airway Heights HP Reinforcement</v>
          </cell>
          <cell r="B63" t="str">
            <v>Rosentrater</v>
          </cell>
        </row>
        <row r="64">
          <cell r="A64" t="str">
            <v>Gas Cathodic Protection Program</v>
          </cell>
          <cell r="B64" t="str">
            <v>Rosentrater</v>
          </cell>
        </row>
        <row r="65">
          <cell r="A65" t="str">
            <v>Gas Cheney HP Reinforcement</v>
          </cell>
          <cell r="B65" t="str">
            <v>Rosentrater</v>
          </cell>
        </row>
        <row r="66">
          <cell r="A66" t="str">
            <v>Gas Deteriorated Steel Pipe Replacement Program</v>
          </cell>
          <cell r="B66" t="str">
            <v>Rosentrater</v>
          </cell>
        </row>
        <row r="67">
          <cell r="A67" t="str">
            <v>Gas ERT Replacement Program</v>
          </cell>
          <cell r="B67" t="str">
            <v>Rosentrater</v>
          </cell>
        </row>
        <row r="68">
          <cell r="A68" t="str">
            <v>Gas Facility Replacement Program (GFRP) Aldyl A Pipe Replacement</v>
          </cell>
          <cell r="B68" t="str">
            <v>Rosentrater</v>
          </cell>
        </row>
        <row r="69">
          <cell r="A69" t="str">
            <v>Gas HP Pipeline Remediation Program</v>
          </cell>
          <cell r="B69" t="str">
            <v>Rosentrater</v>
          </cell>
        </row>
        <row r="70">
          <cell r="A70" t="str">
            <v>Gas Isolated Steel Replacement Program</v>
          </cell>
          <cell r="B70" t="str">
            <v>Rosentrater</v>
          </cell>
        </row>
        <row r="71">
          <cell r="A71" t="str">
            <v>Gas Non-Revenue Program</v>
          </cell>
          <cell r="B71" t="str">
            <v>Rosentrater</v>
          </cell>
        </row>
        <row r="72">
          <cell r="A72" t="str">
            <v>Gas Operator Qualification Compliance</v>
          </cell>
          <cell r="B72" t="str">
            <v>Rosentrater</v>
          </cell>
        </row>
        <row r="73">
          <cell r="A73" t="str">
            <v>Gas Overbuilt Pipe Replacement Program</v>
          </cell>
          <cell r="B73" t="str">
            <v>Rosentrater</v>
          </cell>
        </row>
        <row r="74">
          <cell r="A74" t="str">
            <v>Gas PMC Program</v>
          </cell>
          <cell r="B74" t="str">
            <v>Rosentrater</v>
          </cell>
        </row>
        <row r="75">
          <cell r="A75" t="str">
            <v>Gas Pullman HP Reinforcement Project</v>
          </cell>
          <cell r="B75" t="str">
            <v>Rosentrater</v>
          </cell>
        </row>
        <row r="76">
          <cell r="A76" t="str">
            <v>Gas Regulator Station Replacement Program</v>
          </cell>
          <cell r="B76" t="str">
            <v>Rosentrater</v>
          </cell>
        </row>
        <row r="77">
          <cell r="A77" t="str">
            <v>Gas Reinforcement Program</v>
          </cell>
          <cell r="B77" t="str">
            <v>Rosentrater</v>
          </cell>
        </row>
        <row r="78">
          <cell r="A78" t="str">
            <v>Gas Replacement Street and Highway Program</v>
          </cell>
          <cell r="B78" t="str">
            <v>Rosentrater</v>
          </cell>
        </row>
        <row r="79">
          <cell r="A79" t="str">
            <v>Gas Telemetry Program</v>
          </cell>
          <cell r="B79" t="str">
            <v>Rosentrater</v>
          </cell>
        </row>
        <row r="80">
          <cell r="A80" t="str">
            <v>Gas Transient Voltage Mitigation Program</v>
          </cell>
          <cell r="B80" t="str">
            <v>Rosentrater</v>
          </cell>
        </row>
        <row r="81">
          <cell r="A81" t="str">
            <v>Gas Warden HP Reinforcement</v>
          </cell>
          <cell r="B81" t="str">
            <v>Rosentrater</v>
          </cell>
        </row>
        <row r="82">
          <cell r="A82" t="str">
            <v>Generation DC Supplied System Update</v>
          </cell>
          <cell r="B82" t="str">
            <v>Thackston - Kinney?</v>
          </cell>
        </row>
        <row r="83">
          <cell r="A83" t="str">
            <v>Generation Masonry Building Rehabilitation</v>
          </cell>
          <cell r="B83" t="str">
            <v>Thackston - Kinney?</v>
          </cell>
        </row>
        <row r="84">
          <cell r="A84" t="str">
            <v>Generation Protection Upgrades</v>
          </cell>
          <cell r="B84" t="str">
            <v>Thackston - Kinney?</v>
          </cell>
        </row>
        <row r="85">
          <cell r="A85" t="str">
            <v>Generation, Substation &amp; Gas Location Security</v>
          </cell>
          <cell r="B85" t="str">
            <v>Kensok</v>
          </cell>
        </row>
        <row r="86">
          <cell r="A86" t="str">
            <v>High Voltage Protection (HVP) Refresh</v>
          </cell>
          <cell r="B86" t="str">
            <v>Kensok</v>
          </cell>
        </row>
        <row r="87">
          <cell r="A87" t="str">
            <v>HMI Control Software</v>
          </cell>
          <cell r="B87" t="str">
            <v>Thackston - Kinney?</v>
          </cell>
        </row>
        <row r="88">
          <cell r="A88" t="str">
            <v>Human Resources Technology</v>
          </cell>
          <cell r="B88" t="str">
            <v>Kensok</v>
          </cell>
        </row>
        <row r="89">
          <cell r="A89" t="str">
            <v>Hydro Safety Minor Blanket</v>
          </cell>
          <cell r="B89" t="str">
            <v>Thackston - Kinney?</v>
          </cell>
        </row>
        <row r="90">
          <cell r="A90" t="str">
            <v>Identity and Access Governance (IAG)</v>
          </cell>
          <cell r="B90" t="str">
            <v>Kensok</v>
          </cell>
        </row>
        <row r="91">
          <cell r="A91" t="str">
            <v>Jackson Prairie Joint Project</v>
          </cell>
          <cell r="B91" t="str">
            <v>Rosentrater</v>
          </cell>
        </row>
        <row r="92">
          <cell r="A92" t="str">
            <v>Joint Use</v>
          </cell>
          <cell r="B92" t="str">
            <v>Rosentrater</v>
          </cell>
        </row>
        <row r="93">
          <cell r="A93" t="str">
            <v>KF_Fuel Yard Equipment Replacement</v>
          </cell>
          <cell r="B93" t="str">
            <v>Thackston - Kinney?</v>
          </cell>
        </row>
        <row r="94">
          <cell r="A94" t="str">
            <v>Land Mobile Radio &amp; Real Time Communication Systems</v>
          </cell>
          <cell r="B94" t="str">
            <v>Kensok</v>
          </cell>
        </row>
        <row r="95">
          <cell r="A95" t="str">
            <v>LED Change-Out Program</v>
          </cell>
          <cell r="B95" t="str">
            <v>Rosentrater</v>
          </cell>
        </row>
        <row r="96">
          <cell r="A96" t="str">
            <v>Legal &amp; Compliance Technology</v>
          </cell>
          <cell r="B96" t="str">
            <v>Kensok</v>
          </cell>
        </row>
        <row r="97">
          <cell r="A97" t="str">
            <v>Little Falls Plant Upgrade</v>
          </cell>
          <cell r="B97" t="str">
            <v>Thackston - Kinney?</v>
          </cell>
        </row>
        <row r="98">
          <cell r="A98" t="str">
            <v>Long Lake Plant Upgrade</v>
          </cell>
          <cell r="B98" t="str">
            <v>Thackston - Kinney?</v>
          </cell>
        </row>
        <row r="99">
          <cell r="A99" t="str">
            <v>Meter Minor Blanket</v>
          </cell>
          <cell r="B99" t="str">
            <v>Rosentrater</v>
          </cell>
        </row>
        <row r="100">
          <cell r="A100" t="str">
            <v>Monroe Street Abandoned Penstock Stabilization</v>
          </cell>
          <cell r="B100" t="str">
            <v>Thackston - Kinney?</v>
          </cell>
        </row>
        <row r="101">
          <cell r="A101" t="str">
            <v>N Lewiston Autotransformer - Failed Plant</v>
          </cell>
          <cell r="B101" t="str">
            <v>Rosentrater</v>
          </cell>
        </row>
        <row r="102">
          <cell r="A102" t="str">
            <v>Network Backbone</v>
          </cell>
          <cell r="B102" t="str">
            <v>Kensok</v>
          </cell>
        </row>
        <row r="103">
          <cell r="A103" t="str">
            <v>New Deer Park Service Center</v>
          </cell>
          <cell r="B103" t="str">
            <v>Other</v>
          </cell>
        </row>
        <row r="104">
          <cell r="A104" t="str">
            <v>New Dollar Road Service Center</v>
          </cell>
          <cell r="B104" t="str">
            <v>Other</v>
          </cell>
        </row>
        <row r="105">
          <cell r="A105" t="str">
            <v>New Revenue - Growth</v>
          </cell>
          <cell r="B105" t="str">
            <v>Rosentrater</v>
          </cell>
        </row>
        <row r="106">
          <cell r="A106" t="str">
            <v>Nine Mile HED Battery Building</v>
          </cell>
          <cell r="B106" t="str">
            <v>Thackston - Kinney?</v>
          </cell>
        </row>
        <row r="107">
          <cell r="A107" t="str">
            <v>Nine Mile Powerhouse Crane Rehab</v>
          </cell>
          <cell r="B107" t="str">
            <v>Thackston - Kinney?</v>
          </cell>
        </row>
        <row r="108">
          <cell r="A108" t="str">
            <v>Nine Mile Units 3 &amp; 4 Control Upgrade</v>
          </cell>
          <cell r="B108" t="str">
            <v>Thackston - Kinney?</v>
          </cell>
        </row>
        <row r="109">
          <cell r="A109" t="str">
            <v>Noxon Rapids HVAC</v>
          </cell>
          <cell r="B109" t="str">
            <v>Thackston - Kinney?</v>
          </cell>
        </row>
        <row r="110">
          <cell r="A110" t="str">
            <v>Noxon Rapids Spillgate Refurbishment</v>
          </cell>
          <cell r="B110" t="str">
            <v>Thackston - Kinney?</v>
          </cell>
        </row>
        <row r="111">
          <cell r="A111" t="str">
            <v>Oil Storage Improvements</v>
          </cell>
          <cell r="B111" t="str">
            <v>Rosentrater</v>
          </cell>
        </row>
        <row r="112">
          <cell r="A112" t="str">
            <v>Outage Management System &amp; Advanced Distribution Management System (OMS &amp; ADMS)</v>
          </cell>
          <cell r="B112" t="str">
            <v>Kensok</v>
          </cell>
        </row>
        <row r="113">
          <cell r="A113" t="str">
            <v>Palouse Service Center</v>
          </cell>
          <cell r="B113" t="str">
            <v>Kensok</v>
          </cell>
        </row>
        <row r="114">
          <cell r="A114" t="str">
            <v>Payment Card Industry Compliance (PCI)</v>
          </cell>
          <cell r="B114" t="str">
            <v>Kensok</v>
          </cell>
        </row>
        <row r="115">
          <cell r="A115" t="str">
            <v>Peaking Generation Business Case</v>
          </cell>
          <cell r="B115" t="str">
            <v>Thackston - Kinney?</v>
          </cell>
        </row>
        <row r="116">
          <cell r="A116" t="str">
            <v>Post Falls Landing and Crane Pad Development</v>
          </cell>
          <cell r="B116" t="str">
            <v>Thackston - Kinney?</v>
          </cell>
        </row>
        <row r="117">
          <cell r="A117" t="str">
            <v>Post Falls North Channel Spillway Rehabilitation</v>
          </cell>
          <cell r="B117" t="str">
            <v>Thackston - Kinney?</v>
          </cell>
        </row>
        <row r="118">
          <cell r="A118" t="str">
            <v>Primary URD Cable Replacement</v>
          </cell>
          <cell r="B118" t="str">
            <v>Rosentrater</v>
          </cell>
        </row>
        <row r="119">
          <cell r="A119" t="str">
            <v>Protection System Upgrade for PRC-002</v>
          </cell>
          <cell r="B119" t="str">
            <v>Rosentrater</v>
          </cell>
        </row>
        <row r="120">
          <cell r="A120" t="str">
            <v>Rattlesnake Flat Wind Farm Project 115kV Integration Project</v>
          </cell>
          <cell r="B120" t="str">
            <v>Other</v>
          </cell>
        </row>
        <row r="121">
          <cell r="A121" t="str">
            <v>Regular Capital - Pre Business Case</v>
          </cell>
          <cell r="B121" t="str">
            <v>Other</v>
          </cell>
        </row>
        <row r="122">
          <cell r="A122" t="str">
            <v>Regulating Hydro</v>
          </cell>
          <cell r="B122" t="str">
            <v>Thackston - Kinney?</v>
          </cell>
        </row>
        <row r="123">
          <cell r="A123" t="str">
            <v>Saddle Mountain 230/115kV Station (New) Integration Project Phase 1</v>
          </cell>
          <cell r="B123" t="str">
            <v>Rosentrater</v>
          </cell>
        </row>
        <row r="124">
          <cell r="A124" t="str">
            <v>Saddle Mountain 230/115kV Station (New) Integration Project Phase 2</v>
          </cell>
          <cell r="B124" t="str">
            <v>Rosentrater</v>
          </cell>
        </row>
        <row r="125">
          <cell r="A125" t="str">
            <v>SCADA - SOO and BuCC</v>
          </cell>
          <cell r="B125" t="str">
            <v>Rosentrater</v>
          </cell>
        </row>
        <row r="126">
          <cell r="A126" t="str">
            <v>Security Compliance</v>
          </cell>
          <cell r="B126" t="str">
            <v>Kensok</v>
          </cell>
        </row>
        <row r="127">
          <cell r="A127" t="str">
            <v>Spokane River License Implementation</v>
          </cell>
          <cell r="B127" t="str">
            <v>Thackston - Kinney?</v>
          </cell>
        </row>
        <row r="128">
          <cell r="A128" t="str">
            <v>Spokane Smart Circuit</v>
          </cell>
          <cell r="B128" t="str">
            <v>Rosentrater</v>
          </cell>
        </row>
        <row r="129">
          <cell r="A129" t="str">
            <v>Spokane Valley Transmission Reinforcement Project</v>
          </cell>
          <cell r="B129" t="str">
            <v>Rosentrater</v>
          </cell>
        </row>
        <row r="130">
          <cell r="A130" t="str">
            <v>Strategic Initiatives</v>
          </cell>
          <cell r="B130" t="str">
            <v>Check!</v>
          </cell>
        </row>
        <row r="131">
          <cell r="A131" t="str">
            <v>Structures and Improvements/Furniture</v>
          </cell>
          <cell r="B131" t="str">
            <v>Rosentrater</v>
          </cell>
        </row>
        <row r="132">
          <cell r="A132" t="str">
            <v>Substation - New Distribution Station Capacity Program</v>
          </cell>
          <cell r="B132" t="str">
            <v>Rosentrater</v>
          </cell>
        </row>
        <row r="133">
          <cell r="A133" t="str">
            <v>Substation - Station Rebuilds Program</v>
          </cell>
          <cell r="B133" t="str">
            <v>Rosentrater</v>
          </cell>
        </row>
        <row r="134">
          <cell r="A134" t="str">
            <v>T&amp;D Reimbursable</v>
          </cell>
          <cell r="B134" t="str">
            <v>Other</v>
          </cell>
        </row>
        <row r="135">
          <cell r="A135" t="str">
            <v>Technology Expansion to Enable Business Process</v>
          </cell>
          <cell r="B135" t="str">
            <v>Other</v>
          </cell>
        </row>
        <row r="136">
          <cell r="A136" t="str">
            <v>Technology Failed Assets</v>
          </cell>
          <cell r="B136" t="str">
            <v>Kensok</v>
          </cell>
        </row>
        <row r="137">
          <cell r="A137" t="str">
            <v>Technology Refresh to Sustain Business Process</v>
          </cell>
          <cell r="B137" t="str">
            <v>Kensok</v>
          </cell>
        </row>
        <row r="138">
          <cell r="A138" t="str">
            <v>Telecommunication &amp; Network Distribution location Security</v>
          </cell>
          <cell r="B138" t="str">
            <v>Kensok</v>
          </cell>
        </row>
        <row r="139">
          <cell r="A139" t="str">
            <v>Telematics 2025</v>
          </cell>
          <cell r="B139" t="str">
            <v>Rosentrater</v>
          </cell>
        </row>
        <row r="140">
          <cell r="A140" t="str">
            <v>Transmission - Minor Rebuild</v>
          </cell>
          <cell r="B140" t="str">
            <v>Rosentrater</v>
          </cell>
        </row>
        <row r="141">
          <cell r="A141" t="str">
            <v>Transmission - Performance &amp; Capacity</v>
          </cell>
          <cell r="B141" t="str">
            <v>Rosentrater</v>
          </cell>
        </row>
        <row r="142">
          <cell r="A142" t="str">
            <v>Transmission Construction - Compliance</v>
          </cell>
          <cell r="B142" t="str">
            <v>Rosentrater</v>
          </cell>
        </row>
        <row r="143">
          <cell r="A143" t="str">
            <v>Transmission Major Rebuild - Asset Condition</v>
          </cell>
          <cell r="B143" t="str">
            <v>Rosentrater</v>
          </cell>
        </row>
        <row r="144">
          <cell r="A144" t="str">
            <v>Transmission NERC Low-Risk Priority Lines Mitigation</v>
          </cell>
          <cell r="B144" t="str">
            <v>Rosentrater</v>
          </cell>
        </row>
        <row r="145">
          <cell r="A145" t="str">
            <v>Tribal Permits &amp; Settlements</v>
          </cell>
          <cell r="B145" t="str">
            <v>Rosentrater</v>
          </cell>
        </row>
        <row r="146">
          <cell r="A146" t="str">
            <v>Upper Falls Trash Rake Replacement</v>
          </cell>
          <cell r="B146" t="str">
            <v>Thackston - Kinney?</v>
          </cell>
        </row>
        <row r="147">
          <cell r="A147" t="str">
            <v>Use Permits</v>
          </cell>
          <cell r="B147" t="str">
            <v>Thackston - Kinney?</v>
          </cell>
        </row>
        <row r="148">
          <cell r="A148" t="str">
            <v>Washington Advanced Metering Infrastructure Project</v>
          </cell>
          <cell r="B148" t="str">
            <v>Rosentrater</v>
          </cell>
        </row>
        <row r="149">
          <cell r="A149" t="str">
            <v>Westside 230/115kV Station Brownfield Rebuild Project</v>
          </cell>
          <cell r="B149" t="str">
            <v>Rosentrater</v>
          </cell>
        </row>
        <row r="150">
          <cell r="A150" t="str">
            <v>Wildfire Resiliency Plan</v>
          </cell>
          <cell r="B150" t="str">
            <v>Howell</v>
          </cell>
        </row>
        <row r="151">
          <cell r="A151" t="str">
            <v>Wood Pole Management</v>
          </cell>
          <cell r="B151" t="str">
            <v>Rosentrater</v>
          </cell>
        </row>
        <row r="152">
          <cell r="A152" t="str">
            <v>WSDOT Control Zone Mitigation</v>
          </cell>
          <cell r="B152" t="str">
            <v>Rosentrater</v>
          </cell>
        </row>
        <row r="153">
          <cell r="A153" t="str">
            <v>WSDOT Franchises</v>
          </cell>
          <cell r="B153" t="str">
            <v>Thackston - Kinney?</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o database"/>
    </sheetNames>
    <definedNames>
      <definedName name="_xlnm.Database" refersTo="#REF!"/>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rno_Cache_XXXXX"/>
      <sheetName val="ADJ DETAIL-INPUT"/>
      <sheetName val="RR SUMMARY"/>
      <sheetName val="CF "/>
      <sheetName val="LEAD SHEETS-DO NOT ENTER"/>
      <sheetName val="ADJ SUMMARY"/>
      <sheetName val="ROO INPUT"/>
      <sheetName val="DEBT CALC"/>
      <sheetName val="Normalized ROE - Elec&amp;Gas"/>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69BF-0E55-431C-8136-877CE9B84124}">
  <sheetPr>
    <pageSetUpPr fitToPage="1"/>
  </sheetPr>
  <dimension ref="B1:I31"/>
  <sheetViews>
    <sheetView tabSelected="1" workbookViewId="0">
      <selection activeCell="H34" activeCellId="1" sqref="E30 H34"/>
    </sheetView>
  </sheetViews>
  <sheetFormatPr defaultRowHeight="12.75" x14ac:dyDescent="0.2"/>
  <cols>
    <col min="2" max="2" width="38.140625" customWidth="1"/>
    <col min="3" max="3" width="9.85546875" customWidth="1"/>
    <col min="4" max="5" width="15.140625" bestFit="1" customWidth="1"/>
    <col min="6" max="6" width="14.7109375" bestFit="1" customWidth="1"/>
  </cols>
  <sheetData>
    <row r="1" spans="2:9" ht="16.5" thickBot="1" x14ac:dyDescent="0.3">
      <c r="B1" s="94"/>
      <c r="C1" s="94"/>
      <c r="D1" s="94"/>
      <c r="E1" s="94"/>
      <c r="F1" s="94"/>
      <c r="G1" s="94"/>
      <c r="H1" s="94"/>
      <c r="I1" s="94"/>
    </row>
    <row r="2" spans="2:9" s="93" customFormat="1" ht="18.75" customHeight="1" x14ac:dyDescent="0.2">
      <c r="B2" s="327" t="s">
        <v>97</v>
      </c>
      <c r="C2" s="328"/>
      <c r="D2" s="328"/>
      <c r="E2" s="328"/>
      <c r="F2" s="329"/>
      <c r="G2" s="95"/>
      <c r="H2" s="95"/>
      <c r="I2" s="95"/>
    </row>
    <row r="3" spans="2:9" ht="32.25" thickBot="1" x14ac:dyDescent="0.3">
      <c r="B3" s="99"/>
      <c r="C3" s="119" t="s">
        <v>102</v>
      </c>
      <c r="D3" s="120" t="s">
        <v>91</v>
      </c>
      <c r="E3" s="120" t="s">
        <v>69</v>
      </c>
      <c r="F3" s="121" t="s">
        <v>92</v>
      </c>
      <c r="G3" s="94"/>
      <c r="H3" s="94"/>
      <c r="I3" s="94"/>
    </row>
    <row r="4" spans="2:9" ht="15.75" x14ac:dyDescent="0.25">
      <c r="B4" s="99" t="s">
        <v>94</v>
      </c>
      <c r="C4" s="100">
        <v>93</v>
      </c>
      <c r="D4" s="96">
        <v>445376581</v>
      </c>
      <c r="E4" s="96">
        <v>432014204.27999997</v>
      </c>
      <c r="F4" s="101">
        <f>E4-D4</f>
        <v>-13362376.720000029</v>
      </c>
      <c r="G4" s="94"/>
      <c r="H4" s="94"/>
      <c r="I4" s="94"/>
    </row>
    <row r="5" spans="2:9" ht="15.75" x14ac:dyDescent="0.25">
      <c r="B5" s="99" t="s">
        <v>95</v>
      </c>
      <c r="C5" s="100"/>
      <c r="D5" s="100"/>
      <c r="E5" s="100"/>
      <c r="F5" s="102"/>
      <c r="G5" s="94"/>
      <c r="H5" s="94"/>
      <c r="I5" s="94"/>
    </row>
    <row r="6" spans="2:9" ht="15.75" x14ac:dyDescent="0.25">
      <c r="B6" s="99" t="s">
        <v>99</v>
      </c>
      <c r="C6" s="100">
        <v>17</v>
      </c>
      <c r="D6" s="96">
        <v>0</v>
      </c>
      <c r="E6" s="96">
        <v>1344368.0800000005</v>
      </c>
      <c r="F6" s="101">
        <f>E6-D6</f>
        <v>1344368.0800000005</v>
      </c>
      <c r="G6" s="94"/>
      <c r="H6" s="94"/>
      <c r="I6" s="94"/>
    </row>
    <row r="7" spans="2:9" ht="15.75" x14ac:dyDescent="0.25">
      <c r="B7" s="99" t="s">
        <v>96</v>
      </c>
      <c r="C7" s="100">
        <v>8</v>
      </c>
      <c r="D7" s="96">
        <v>0</v>
      </c>
      <c r="E7" s="96">
        <v>7619529.9400000004</v>
      </c>
      <c r="F7" s="101">
        <f>E7-D7</f>
        <v>7619529.9400000004</v>
      </c>
      <c r="G7" s="94"/>
      <c r="H7" s="94"/>
      <c r="I7" s="94"/>
    </row>
    <row r="8" spans="2:9" ht="15.75" x14ac:dyDescent="0.25">
      <c r="B8" s="99" t="s">
        <v>100</v>
      </c>
      <c r="C8" s="118">
        <v>5</v>
      </c>
      <c r="D8" s="114">
        <v>0</v>
      </c>
      <c r="E8" s="115">
        <v>23184311</v>
      </c>
      <c r="F8" s="116">
        <f>E8-D8</f>
        <v>23184311</v>
      </c>
      <c r="G8" s="94"/>
      <c r="H8" s="94"/>
      <c r="I8" s="94"/>
    </row>
    <row r="9" spans="2:9" ht="15.75" x14ac:dyDescent="0.25">
      <c r="B9" s="103" t="s">
        <v>93</v>
      </c>
      <c r="C9" s="104">
        <f>SUM(C4:C8)</f>
        <v>123</v>
      </c>
      <c r="D9" s="105">
        <f>D4+D8</f>
        <v>445376581</v>
      </c>
      <c r="E9" s="105">
        <f>SUM(E4:E8)</f>
        <v>464162413.29999995</v>
      </c>
      <c r="F9" s="106">
        <f>SUM(F4:F8)</f>
        <v>18785832.299999971</v>
      </c>
      <c r="G9" s="94"/>
      <c r="H9" s="94"/>
      <c r="I9" s="94"/>
    </row>
    <row r="10" spans="2:9" ht="6.75" customHeight="1" thickBot="1" x14ac:dyDescent="0.3">
      <c r="B10" s="109"/>
      <c r="C10" s="112"/>
      <c r="D10" s="112"/>
      <c r="E10" s="112"/>
      <c r="F10" s="113"/>
      <c r="G10" s="94"/>
      <c r="H10" s="94"/>
      <c r="I10" s="94"/>
    </row>
    <row r="11" spans="2:9" ht="6.75" customHeight="1" x14ac:dyDescent="0.25">
      <c r="B11" s="99"/>
      <c r="C11" s="107"/>
      <c r="D11" s="107"/>
      <c r="E11" s="107"/>
      <c r="F11" s="108"/>
      <c r="G11" s="94"/>
      <c r="H11" s="94"/>
      <c r="I11" s="94"/>
    </row>
    <row r="12" spans="2:9" ht="15.75" x14ac:dyDescent="0.25">
      <c r="B12" s="330" t="s">
        <v>98</v>
      </c>
      <c r="C12" s="331"/>
      <c r="D12" s="331"/>
      <c r="E12" s="331"/>
      <c r="F12" s="332"/>
      <c r="G12" s="94"/>
      <c r="H12" s="94"/>
      <c r="I12" s="94"/>
    </row>
    <row r="13" spans="2:9" ht="32.25" thickBot="1" x14ac:dyDescent="0.3">
      <c r="B13" s="99"/>
      <c r="C13" s="119" t="s">
        <v>102</v>
      </c>
      <c r="D13" s="120" t="s">
        <v>91</v>
      </c>
      <c r="E13" s="120" t="s">
        <v>69</v>
      </c>
      <c r="F13" s="121" t="s">
        <v>92</v>
      </c>
      <c r="G13" s="94"/>
      <c r="H13" s="94"/>
      <c r="I13" s="94"/>
    </row>
    <row r="14" spans="2:9" ht="15.75" x14ac:dyDescent="0.25">
      <c r="B14" s="99" t="s">
        <v>94</v>
      </c>
      <c r="C14" s="100">
        <v>96</v>
      </c>
      <c r="D14" s="97">
        <v>449877418</v>
      </c>
      <c r="E14" s="97">
        <v>467463176.67000002</v>
      </c>
      <c r="F14" s="101">
        <f>E14-D14</f>
        <v>17585758.670000017</v>
      </c>
      <c r="G14" s="94"/>
      <c r="H14" s="94"/>
      <c r="I14" s="94"/>
    </row>
    <row r="15" spans="2:9" ht="15.75" x14ac:dyDescent="0.25">
      <c r="B15" s="99" t="s">
        <v>95</v>
      </c>
      <c r="C15" s="100"/>
      <c r="D15" s="100"/>
      <c r="E15" s="100"/>
      <c r="F15" s="102"/>
      <c r="G15" s="94"/>
      <c r="H15" s="94"/>
      <c r="I15" s="94"/>
    </row>
    <row r="16" spans="2:9" ht="15.75" x14ac:dyDescent="0.25">
      <c r="B16" s="99" t="s">
        <v>99</v>
      </c>
      <c r="C16" s="100">
        <v>2</v>
      </c>
      <c r="D16" s="96">
        <v>0</v>
      </c>
      <c r="E16" s="97">
        <v>359230.6</v>
      </c>
      <c r="F16" s="101">
        <f>E16-D16</f>
        <v>359230.6</v>
      </c>
      <c r="G16" s="94"/>
      <c r="H16" s="94"/>
      <c r="I16" s="94"/>
    </row>
    <row r="17" spans="2:9" ht="15.75" x14ac:dyDescent="0.25">
      <c r="B17" s="99" t="s">
        <v>96</v>
      </c>
      <c r="C17" s="100">
        <v>3</v>
      </c>
      <c r="D17" s="96">
        <v>0</v>
      </c>
      <c r="E17" s="97">
        <v>1536192.74</v>
      </c>
      <c r="F17" s="101">
        <f>E17-D17</f>
        <v>1536192.74</v>
      </c>
      <c r="G17" s="94"/>
      <c r="H17" s="94"/>
      <c r="I17" s="94"/>
    </row>
    <row r="18" spans="2:9" ht="15.75" x14ac:dyDescent="0.25">
      <c r="B18" s="99" t="s">
        <v>100</v>
      </c>
      <c r="C18" s="118">
        <v>16</v>
      </c>
      <c r="D18" s="114">
        <v>0</v>
      </c>
      <c r="E18" s="117">
        <v>35970318.519999996</v>
      </c>
      <c r="F18" s="116">
        <f>E18-D18</f>
        <v>35970318.519999996</v>
      </c>
      <c r="G18" s="94"/>
      <c r="H18" s="94"/>
      <c r="I18" s="94"/>
    </row>
    <row r="19" spans="2:9" ht="15.75" x14ac:dyDescent="0.25">
      <c r="B19" s="103" t="s">
        <v>93</v>
      </c>
      <c r="C19" s="104">
        <f>SUM(C14:C18)</f>
        <v>117</v>
      </c>
      <c r="D19" s="105">
        <f>D14+D18</f>
        <v>449877418</v>
      </c>
      <c r="E19" s="105">
        <f>SUM(E14:E18)</f>
        <v>505328918.53000003</v>
      </c>
      <c r="F19" s="106">
        <f>SUM(F14:F18)</f>
        <v>55451500.530000016</v>
      </c>
      <c r="G19" s="94"/>
      <c r="H19" s="94"/>
      <c r="I19" s="94"/>
    </row>
    <row r="20" spans="2:9" ht="5.25" customHeight="1" thickBot="1" x14ac:dyDescent="0.3">
      <c r="B20" s="109"/>
      <c r="C20" s="110"/>
      <c r="D20" s="110"/>
      <c r="E20" s="110"/>
      <c r="F20" s="111"/>
      <c r="G20" s="94"/>
      <c r="H20" s="94"/>
      <c r="I20" s="94"/>
    </row>
    <row r="21" spans="2:9" ht="15.75" x14ac:dyDescent="0.25">
      <c r="B21" s="94"/>
      <c r="C21" s="94"/>
      <c r="D21" s="94"/>
      <c r="E21" s="94"/>
      <c r="F21" s="94"/>
      <c r="G21" s="94"/>
      <c r="H21" s="94"/>
      <c r="I21" s="94"/>
    </row>
    <row r="22" spans="2:9" ht="15.75" x14ac:dyDescent="0.25">
      <c r="B22" s="94"/>
      <c r="C22" s="94"/>
      <c r="D22" s="94"/>
      <c r="E22" s="94"/>
      <c r="F22" s="94"/>
      <c r="G22" s="94"/>
      <c r="H22" s="94"/>
      <c r="I22" s="94"/>
    </row>
    <row r="23" spans="2:9" ht="15.75" x14ac:dyDescent="0.25">
      <c r="B23" s="94"/>
      <c r="C23" s="94"/>
      <c r="D23" s="94"/>
      <c r="E23" s="94"/>
      <c r="F23" s="94"/>
      <c r="G23" s="94"/>
      <c r="H23" s="94"/>
      <c r="I23" s="94"/>
    </row>
    <row r="24" spans="2:9" ht="15.75" x14ac:dyDescent="0.25">
      <c r="B24" s="94"/>
      <c r="C24" s="94"/>
      <c r="D24" s="94"/>
      <c r="E24" s="94"/>
      <c r="F24" s="94"/>
      <c r="G24" s="94"/>
      <c r="H24" s="94"/>
      <c r="I24" s="94"/>
    </row>
    <row r="25" spans="2:9" ht="15.75" x14ac:dyDescent="0.25">
      <c r="B25" s="94"/>
      <c r="C25" s="94"/>
      <c r="D25" s="94"/>
      <c r="E25" s="309" t="s">
        <v>339</v>
      </c>
      <c r="F25" s="313">
        <f>(F7+F17)/(D9+D19)</f>
        <v>1.0226955355940275E-2</v>
      </c>
      <c r="G25" s="94"/>
      <c r="H25" s="94"/>
      <c r="I25" s="94"/>
    </row>
    <row r="26" spans="2:9" ht="15.75" x14ac:dyDescent="0.25">
      <c r="B26" s="94"/>
      <c r="C26" s="94"/>
      <c r="D26" s="94"/>
      <c r="E26" s="94"/>
      <c r="F26" s="94"/>
      <c r="G26" s="94"/>
      <c r="H26" s="94"/>
      <c r="I26" s="94"/>
    </row>
    <row r="27" spans="2:9" ht="15.75" x14ac:dyDescent="0.25">
      <c r="B27" s="94"/>
      <c r="C27" s="94"/>
      <c r="D27" s="94"/>
      <c r="E27" s="94"/>
      <c r="F27" s="94"/>
      <c r="G27" s="94"/>
      <c r="H27" s="94"/>
      <c r="I27" s="94"/>
    </row>
    <row r="28" spans="2:9" ht="15.75" x14ac:dyDescent="0.25">
      <c r="B28" s="94"/>
      <c r="C28" s="94"/>
      <c r="D28" s="94"/>
      <c r="E28" s="94"/>
      <c r="F28" s="94"/>
      <c r="G28" s="94"/>
      <c r="H28" s="94"/>
      <c r="I28" s="94"/>
    </row>
    <row r="29" spans="2:9" ht="15.75" x14ac:dyDescent="0.25">
      <c r="B29" s="94"/>
      <c r="C29" s="94"/>
      <c r="D29" s="94"/>
      <c r="E29" s="94"/>
      <c r="F29" s="94"/>
      <c r="G29" s="94"/>
      <c r="H29" s="94"/>
      <c r="I29" s="94"/>
    </row>
    <row r="30" spans="2:9" ht="15.75" x14ac:dyDescent="0.25">
      <c r="B30" s="94"/>
      <c r="C30" s="94"/>
      <c r="D30" s="94"/>
      <c r="E30" s="94"/>
      <c r="F30" s="94"/>
      <c r="G30" s="94"/>
      <c r="H30" s="94"/>
      <c r="I30" s="94"/>
    </row>
    <row r="31" spans="2:9" ht="15.75" x14ac:dyDescent="0.25">
      <c r="B31" s="94"/>
      <c r="C31" s="94"/>
      <c r="D31" s="94"/>
      <c r="G31" s="94"/>
      <c r="H31" s="94"/>
      <c r="I31" s="94"/>
    </row>
  </sheetData>
  <mergeCells count="2">
    <mergeCell ref="B2:F2"/>
    <mergeCell ref="B12:F12"/>
  </mergeCells>
  <pageMargins left="0.7" right="0.7" top="0.75" bottom="0.75" header="0.3" footer="0.3"/>
  <pageSetup orientation="landscape" r:id="rId1"/>
  <headerFooter>
    <oddFooter>&amp;L&amp;F&amp;RPage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7DE33-8D90-4596-9738-F4A3EB94F746}">
  <dimension ref="A1:N59"/>
  <sheetViews>
    <sheetView showGridLines="0" tabSelected="1" view="pageBreakPreview" topLeftCell="A4" zoomScale="60" zoomScaleNormal="100" workbookViewId="0">
      <selection activeCell="H34" activeCellId="1" sqref="E30 H34"/>
    </sheetView>
  </sheetViews>
  <sheetFormatPr defaultRowHeight="12.75" x14ac:dyDescent="0.2"/>
  <cols>
    <col min="1" max="1" width="4" style="9" customWidth="1"/>
    <col min="2" max="2" width="3" style="2" bestFit="1" customWidth="1"/>
    <col min="3" max="3" width="8" style="2" customWidth="1"/>
    <col min="4" max="4" width="4.140625" style="2" customWidth="1"/>
    <col min="5" max="5" width="7.7109375" style="2" customWidth="1"/>
    <col min="6" max="6" width="43.28515625" style="2" customWidth="1"/>
    <col min="7" max="7" width="9.7109375" style="2" customWidth="1"/>
    <col min="8" max="8" width="11.5703125" style="2" customWidth="1"/>
    <col min="9" max="9" width="14.7109375" style="2" customWidth="1"/>
    <col min="10" max="10" width="16.28515625" style="2" customWidth="1"/>
    <col min="11" max="11" width="21.140625" style="2" customWidth="1"/>
    <col min="12" max="13" width="9.140625" style="2"/>
    <col min="14" max="14" width="10.42578125" style="2" customWidth="1"/>
    <col min="15" max="16384" width="9.140625" style="2"/>
  </cols>
  <sheetData>
    <row r="1" spans="1:11" s="28" customFormat="1" ht="25.5" customHeight="1" x14ac:dyDescent="0.2">
      <c r="A1" s="128"/>
      <c r="B1" s="29" t="s">
        <v>65</v>
      </c>
      <c r="D1" s="29"/>
    </row>
    <row r="2" spans="1:11" ht="69.75" customHeight="1" x14ac:dyDescent="0.2">
      <c r="B2" s="335" t="s">
        <v>66</v>
      </c>
      <c r="C2" s="335"/>
      <c r="D2" s="335"/>
      <c r="E2" s="335"/>
      <c r="F2" s="335"/>
      <c r="G2" s="335"/>
      <c r="H2" s="335"/>
      <c r="I2" s="335"/>
      <c r="J2" s="335"/>
      <c r="K2" s="335"/>
    </row>
    <row r="3" spans="1:11" ht="43.5" customHeight="1" thickBot="1" x14ac:dyDescent="0.25">
      <c r="B3" s="336" t="s">
        <v>48</v>
      </c>
      <c r="C3" s="336"/>
      <c r="D3" s="336"/>
      <c r="E3" s="336"/>
      <c r="F3" s="336"/>
      <c r="G3" s="336"/>
      <c r="H3" s="336"/>
      <c r="I3" s="336"/>
      <c r="J3" s="336"/>
      <c r="K3" s="336"/>
    </row>
    <row r="4" spans="1:11" ht="36.75" customHeight="1" x14ac:dyDescent="0.2">
      <c r="B4" s="44" t="s">
        <v>67</v>
      </c>
      <c r="C4" s="24"/>
      <c r="D4" s="24"/>
      <c r="E4" s="24"/>
      <c r="F4" s="22"/>
      <c r="G4" s="23" t="s">
        <v>0</v>
      </c>
      <c r="H4" s="23" t="s">
        <v>1</v>
      </c>
      <c r="I4" s="23" t="s">
        <v>2</v>
      </c>
      <c r="J4" s="27" t="s">
        <v>40</v>
      </c>
      <c r="K4" s="25"/>
    </row>
    <row r="5" spans="1:11" x14ac:dyDescent="0.2">
      <c r="B5" s="122"/>
      <c r="C5" s="123" t="s">
        <v>103</v>
      </c>
      <c r="D5" s="123"/>
      <c r="E5" s="123" t="s">
        <v>104</v>
      </c>
      <c r="F5" s="126" t="s">
        <v>105</v>
      </c>
      <c r="G5" s="124" t="s">
        <v>106</v>
      </c>
      <c r="H5" s="124" t="s">
        <v>107</v>
      </c>
      <c r="I5" s="124" t="s">
        <v>108</v>
      </c>
      <c r="J5" s="125" t="s">
        <v>109</v>
      </c>
      <c r="K5" s="127" t="s">
        <v>110</v>
      </c>
    </row>
    <row r="6" spans="1:11" ht="34.5" customHeight="1" x14ac:dyDescent="0.2">
      <c r="A6" s="129"/>
      <c r="B6" s="30"/>
      <c r="C6" s="31" t="s">
        <v>35</v>
      </c>
      <c r="D6" s="32"/>
      <c r="E6" s="33" t="s">
        <v>4</v>
      </c>
      <c r="F6" s="11" t="s">
        <v>5</v>
      </c>
      <c r="G6" s="13" t="s">
        <v>6</v>
      </c>
      <c r="H6" s="13" t="s">
        <v>6</v>
      </c>
      <c r="I6" s="18" t="s">
        <v>6</v>
      </c>
      <c r="J6" s="32" t="s">
        <v>41</v>
      </c>
      <c r="K6" s="66" t="s">
        <v>29</v>
      </c>
    </row>
    <row r="7" spans="1:11" x14ac:dyDescent="0.2">
      <c r="B7" s="30">
        <v>1</v>
      </c>
      <c r="C7" s="34" t="s">
        <v>3</v>
      </c>
      <c r="D7" s="35">
        <v>1</v>
      </c>
      <c r="E7" s="34" t="s">
        <v>4</v>
      </c>
      <c r="F7" s="12" t="s">
        <v>7</v>
      </c>
      <c r="G7" s="14">
        <v>0</v>
      </c>
      <c r="H7" s="15">
        <v>-4593.0000000000009</v>
      </c>
      <c r="I7" s="19">
        <v>-4593.0000000000009</v>
      </c>
      <c r="J7" s="16" t="s">
        <v>51</v>
      </c>
      <c r="K7" s="67" t="s">
        <v>32</v>
      </c>
    </row>
    <row r="8" spans="1:11" x14ac:dyDescent="0.2">
      <c r="B8" s="36">
        <v>2</v>
      </c>
      <c r="C8" s="34" t="s">
        <v>3</v>
      </c>
      <c r="D8" s="21">
        <v>2</v>
      </c>
      <c r="E8" s="34" t="s">
        <v>4</v>
      </c>
      <c r="F8" s="12" t="s">
        <v>8</v>
      </c>
      <c r="G8" s="15">
        <v>0</v>
      </c>
      <c r="H8" s="15">
        <v>4353.8599999999997</v>
      </c>
      <c r="I8" s="20">
        <v>4353.8599999999997</v>
      </c>
      <c r="J8" s="17" t="s">
        <v>42</v>
      </c>
      <c r="K8" s="67" t="s">
        <v>32</v>
      </c>
    </row>
    <row r="9" spans="1:11" x14ac:dyDescent="0.2">
      <c r="B9" s="36">
        <v>3</v>
      </c>
      <c r="C9" s="34" t="s">
        <v>3</v>
      </c>
      <c r="D9" s="21">
        <v>3</v>
      </c>
      <c r="E9" s="34" t="s">
        <v>4</v>
      </c>
      <c r="F9" s="12" t="s">
        <v>9</v>
      </c>
      <c r="G9" s="14">
        <v>0</v>
      </c>
      <c r="H9" s="15">
        <v>9612.5</v>
      </c>
      <c r="I9" s="19">
        <v>9612.5</v>
      </c>
      <c r="J9" s="16" t="s">
        <v>52</v>
      </c>
      <c r="K9" s="67" t="s">
        <v>32</v>
      </c>
    </row>
    <row r="10" spans="1:11" x14ac:dyDescent="0.2">
      <c r="B10" s="36">
        <v>4</v>
      </c>
      <c r="C10" s="34" t="s">
        <v>3</v>
      </c>
      <c r="D10" s="21">
        <v>4</v>
      </c>
      <c r="E10" s="34" t="s">
        <v>4</v>
      </c>
      <c r="F10" s="12" t="s">
        <v>10</v>
      </c>
      <c r="G10" s="14">
        <v>0</v>
      </c>
      <c r="H10" s="15">
        <v>10792.640000000001</v>
      </c>
      <c r="I10" s="19">
        <v>10792.640000000001</v>
      </c>
      <c r="J10" s="17" t="s">
        <v>53</v>
      </c>
      <c r="K10" s="67" t="s">
        <v>36</v>
      </c>
    </row>
    <row r="11" spans="1:11" x14ac:dyDescent="0.2">
      <c r="B11" s="36">
        <v>5</v>
      </c>
      <c r="C11" s="34" t="s">
        <v>3</v>
      </c>
      <c r="D11" s="21">
        <v>5</v>
      </c>
      <c r="E11" s="34" t="s">
        <v>4</v>
      </c>
      <c r="F11" s="12" t="s">
        <v>11</v>
      </c>
      <c r="G11" s="14">
        <v>0</v>
      </c>
      <c r="H11" s="15">
        <v>31087.27</v>
      </c>
      <c r="I11" s="19">
        <v>31087.27</v>
      </c>
      <c r="J11" s="16" t="s">
        <v>54</v>
      </c>
      <c r="K11" s="67" t="s">
        <v>30</v>
      </c>
    </row>
    <row r="12" spans="1:11" x14ac:dyDescent="0.2">
      <c r="B12" s="36">
        <v>6</v>
      </c>
      <c r="C12" s="34" t="s">
        <v>3</v>
      </c>
      <c r="D12" s="21">
        <v>6</v>
      </c>
      <c r="E12" s="34" t="s">
        <v>4</v>
      </c>
      <c r="F12" s="12" t="s">
        <v>12</v>
      </c>
      <c r="G12" s="14">
        <v>0</v>
      </c>
      <c r="H12" s="15">
        <v>66023.899999999994</v>
      </c>
      <c r="I12" s="19">
        <v>66023.899999999994</v>
      </c>
      <c r="J12" s="16" t="s">
        <v>55</v>
      </c>
      <c r="K12" s="67" t="s">
        <v>39</v>
      </c>
    </row>
    <row r="13" spans="1:11" x14ac:dyDescent="0.2">
      <c r="B13" s="36">
        <v>7</v>
      </c>
      <c r="C13" s="34" t="s">
        <v>3</v>
      </c>
      <c r="D13" s="21">
        <v>7</v>
      </c>
      <c r="E13" s="34" t="s">
        <v>4</v>
      </c>
      <c r="F13" s="12" t="s">
        <v>13</v>
      </c>
      <c r="G13" s="14">
        <v>0</v>
      </c>
      <c r="H13" s="15">
        <v>62969.630000000005</v>
      </c>
      <c r="I13" s="19">
        <v>62969.630000000005</v>
      </c>
      <c r="J13" s="16" t="s">
        <v>56</v>
      </c>
      <c r="K13" s="67" t="s">
        <v>30</v>
      </c>
    </row>
    <row r="14" spans="1:11" x14ac:dyDescent="0.2">
      <c r="B14" s="36">
        <v>8</v>
      </c>
      <c r="C14" s="34" t="s">
        <v>3</v>
      </c>
      <c r="D14" s="21">
        <v>8</v>
      </c>
      <c r="E14" s="34" t="s">
        <v>4</v>
      </c>
      <c r="F14" s="12" t="s">
        <v>14</v>
      </c>
      <c r="G14" s="14">
        <v>0</v>
      </c>
      <c r="H14" s="15">
        <v>139101.69</v>
      </c>
      <c r="I14" s="19">
        <v>139101.69</v>
      </c>
      <c r="J14" s="16" t="s">
        <v>57</v>
      </c>
      <c r="K14" s="67" t="s">
        <v>31</v>
      </c>
    </row>
    <row r="15" spans="1:11" x14ac:dyDescent="0.2">
      <c r="B15" s="36">
        <v>9</v>
      </c>
      <c r="C15" s="34" t="s">
        <v>3</v>
      </c>
      <c r="D15" s="21">
        <v>9</v>
      </c>
      <c r="E15" s="34" t="s">
        <v>4</v>
      </c>
      <c r="F15" s="12" t="s">
        <v>15</v>
      </c>
      <c r="G15" s="14">
        <v>0</v>
      </c>
      <c r="H15" s="15">
        <v>229460.94</v>
      </c>
      <c r="I15" s="19">
        <v>229460.94</v>
      </c>
      <c r="J15" s="17" t="s">
        <v>58</v>
      </c>
      <c r="K15" s="67" t="s">
        <v>32</v>
      </c>
    </row>
    <row r="16" spans="1:11" x14ac:dyDescent="0.2">
      <c r="B16" s="36">
        <v>10</v>
      </c>
      <c r="C16" s="34" t="s">
        <v>3</v>
      </c>
      <c r="D16" s="21">
        <v>10</v>
      </c>
      <c r="E16" s="34" t="s">
        <v>4</v>
      </c>
      <c r="F16" s="12" t="s">
        <v>16</v>
      </c>
      <c r="G16" s="15">
        <v>0</v>
      </c>
      <c r="H16" s="15">
        <v>236729.77000000002</v>
      </c>
      <c r="I16" s="20">
        <v>236729.77000000002</v>
      </c>
      <c r="J16" s="17" t="s">
        <v>37</v>
      </c>
      <c r="K16" s="68"/>
    </row>
    <row r="17" spans="1:12" x14ac:dyDescent="0.2">
      <c r="B17" s="36">
        <v>11</v>
      </c>
      <c r="C17" s="34" t="s">
        <v>3</v>
      </c>
      <c r="D17" s="21">
        <v>11</v>
      </c>
      <c r="E17" s="34" t="s">
        <v>4</v>
      </c>
      <c r="F17" s="39" t="s">
        <v>17</v>
      </c>
      <c r="G17" s="40">
        <v>0</v>
      </c>
      <c r="H17" s="40">
        <v>264723.15000000002</v>
      </c>
      <c r="I17" s="41">
        <v>264723.15000000002</v>
      </c>
      <c r="J17" s="42" t="s">
        <v>33</v>
      </c>
      <c r="K17" s="69"/>
    </row>
    <row r="18" spans="1:12" x14ac:dyDescent="0.2">
      <c r="B18" s="36">
        <v>12</v>
      </c>
      <c r="C18" s="34" t="s">
        <v>3</v>
      </c>
      <c r="D18" s="21">
        <v>12</v>
      </c>
      <c r="E18" s="34" t="s">
        <v>4</v>
      </c>
      <c r="F18" s="12" t="s">
        <v>18</v>
      </c>
      <c r="G18" s="14">
        <v>0</v>
      </c>
      <c r="H18" s="15">
        <v>246445.82</v>
      </c>
      <c r="I18" s="19">
        <v>246445.82</v>
      </c>
      <c r="J18" s="16" t="s">
        <v>59</v>
      </c>
      <c r="K18" s="67" t="s">
        <v>30</v>
      </c>
    </row>
    <row r="19" spans="1:12" x14ac:dyDescent="0.2">
      <c r="B19" s="36">
        <v>13</v>
      </c>
      <c r="C19" s="34" t="s">
        <v>3</v>
      </c>
      <c r="D19" s="21">
        <v>13</v>
      </c>
      <c r="E19" s="34" t="s">
        <v>4</v>
      </c>
      <c r="F19" s="12" t="s">
        <v>19</v>
      </c>
      <c r="G19" s="14">
        <v>0</v>
      </c>
      <c r="H19" s="15">
        <v>269092.18000000005</v>
      </c>
      <c r="I19" s="19">
        <v>269092.18000000005</v>
      </c>
      <c r="J19" s="16" t="s">
        <v>60</v>
      </c>
      <c r="K19" s="67" t="s">
        <v>39</v>
      </c>
    </row>
    <row r="20" spans="1:12" x14ac:dyDescent="0.2">
      <c r="B20" s="36">
        <v>14</v>
      </c>
      <c r="C20" s="34" t="s">
        <v>3</v>
      </c>
      <c r="D20" s="21">
        <v>14</v>
      </c>
      <c r="E20" s="34" t="s">
        <v>4</v>
      </c>
      <c r="F20" s="39" t="s">
        <v>20</v>
      </c>
      <c r="G20" s="40">
        <v>0</v>
      </c>
      <c r="H20" s="40">
        <v>273299.74</v>
      </c>
      <c r="I20" s="41">
        <v>273299.74</v>
      </c>
      <c r="J20" s="42" t="s">
        <v>61</v>
      </c>
      <c r="K20" s="69" t="s">
        <v>38</v>
      </c>
    </row>
    <row r="21" spans="1:12" x14ac:dyDescent="0.2">
      <c r="B21" s="36">
        <v>15</v>
      </c>
      <c r="C21" s="34" t="s">
        <v>3</v>
      </c>
      <c r="D21" s="21">
        <v>15</v>
      </c>
      <c r="E21" s="34" t="s">
        <v>4</v>
      </c>
      <c r="F21" s="39" t="s">
        <v>21</v>
      </c>
      <c r="G21" s="40">
        <v>0</v>
      </c>
      <c r="H21" s="40">
        <v>191787.05</v>
      </c>
      <c r="I21" s="41">
        <v>191787.05</v>
      </c>
      <c r="J21" s="42" t="s">
        <v>34</v>
      </c>
      <c r="K21" s="69"/>
    </row>
    <row r="22" spans="1:12" s="28" customFormat="1" ht="26.25" thickBot="1" x14ac:dyDescent="0.25">
      <c r="A22" s="9"/>
      <c r="B22" s="58">
        <v>16</v>
      </c>
      <c r="C22" s="59" t="s">
        <v>3</v>
      </c>
      <c r="D22" s="60">
        <v>16</v>
      </c>
      <c r="E22" s="59" t="s">
        <v>4</v>
      </c>
      <c r="F22" s="61" t="s">
        <v>22</v>
      </c>
      <c r="G22" s="62">
        <v>0</v>
      </c>
      <c r="H22" s="62">
        <v>55340.010000000038</v>
      </c>
      <c r="I22" s="63">
        <v>55340.010000000038</v>
      </c>
      <c r="J22" s="64" t="s">
        <v>42</v>
      </c>
      <c r="K22" s="98" t="s">
        <v>62</v>
      </c>
    </row>
    <row r="23" spans="1:12" s="28" customFormat="1" ht="24" customHeight="1" thickBot="1" x14ac:dyDescent="0.25">
      <c r="A23" s="9"/>
      <c r="B23" s="58">
        <v>17</v>
      </c>
      <c r="C23" s="130" t="s">
        <v>3</v>
      </c>
      <c r="D23" s="65">
        <v>17</v>
      </c>
      <c r="E23" s="59" t="s">
        <v>4</v>
      </c>
      <c r="F23" s="61" t="s">
        <v>23</v>
      </c>
      <c r="G23" s="62">
        <v>0</v>
      </c>
      <c r="H23" s="62">
        <v>100526.57</v>
      </c>
      <c r="I23" s="63">
        <v>100526.57</v>
      </c>
      <c r="J23" s="337" t="s">
        <v>63</v>
      </c>
      <c r="K23" s="338"/>
    </row>
    <row r="24" spans="1:12" x14ac:dyDescent="0.2">
      <c r="B24" s="36">
        <v>18</v>
      </c>
      <c r="C24" s="34" t="s">
        <v>3</v>
      </c>
      <c r="D24" s="21"/>
      <c r="E24" s="132"/>
      <c r="F24" s="12" t="s">
        <v>27</v>
      </c>
      <c r="G24" s="15">
        <v>0</v>
      </c>
      <c r="H24" s="15">
        <v>-112027.25</v>
      </c>
      <c r="I24" s="131" t="s">
        <v>113</v>
      </c>
      <c r="J24" s="16" t="s">
        <v>28</v>
      </c>
      <c r="K24" s="38"/>
    </row>
    <row r="25" spans="1:12" ht="13.5" thickBot="1" x14ac:dyDescent="0.25">
      <c r="B25" s="36">
        <v>19</v>
      </c>
      <c r="C25" s="34" t="s">
        <v>3</v>
      </c>
      <c r="D25" s="21"/>
      <c r="E25" s="132"/>
      <c r="F25" s="12" t="s">
        <v>25</v>
      </c>
      <c r="G25" s="15">
        <v>0</v>
      </c>
      <c r="H25" s="52">
        <v>-2207.46</v>
      </c>
      <c r="I25" s="56" t="s">
        <v>114</v>
      </c>
      <c r="J25" s="67" t="s">
        <v>120</v>
      </c>
      <c r="K25" s="38"/>
    </row>
    <row r="26" spans="1:12" ht="13.5" thickBot="1" x14ac:dyDescent="0.25">
      <c r="B26" s="37">
        <v>20</v>
      </c>
      <c r="C26" s="163" t="s">
        <v>3</v>
      </c>
      <c r="D26" s="50"/>
      <c r="E26" s="133"/>
      <c r="F26" s="134" t="s">
        <v>26</v>
      </c>
      <c r="G26" s="135">
        <v>0</v>
      </c>
      <c r="H26" s="136">
        <v>1659.01</v>
      </c>
      <c r="I26" s="137" t="s">
        <v>115</v>
      </c>
      <c r="J26" s="138" t="s">
        <v>120</v>
      </c>
      <c r="K26" s="164"/>
    </row>
    <row r="27" spans="1:12" ht="15.75" thickBot="1" x14ac:dyDescent="0.3">
      <c r="B27" s="54"/>
      <c r="C27" s="53">
        <v>-750</v>
      </c>
      <c r="D27" s="55"/>
      <c r="E27" s="53">
        <v>-1299</v>
      </c>
      <c r="F27" s="26" t="s">
        <v>24</v>
      </c>
      <c r="G27" s="51" t="s">
        <v>64</v>
      </c>
      <c r="H27" s="57">
        <v>-750.4</v>
      </c>
      <c r="I27" s="70" t="s">
        <v>116</v>
      </c>
      <c r="J27" s="162" t="s">
        <v>120</v>
      </c>
      <c r="K27" s="71"/>
    </row>
    <row r="28" spans="1:12" ht="13.5" thickBot="1" x14ac:dyDescent="0.25">
      <c r="H28" s="161">
        <f>SUM(H7:H27)</f>
        <v>2073427.6200000003</v>
      </c>
      <c r="I28" s="161">
        <f>SUM(I7:I23)</f>
        <v>2186753.7200000002</v>
      </c>
    </row>
    <row r="29" spans="1:12" ht="13.5" thickTop="1" x14ac:dyDescent="0.2">
      <c r="H29" s="9"/>
      <c r="J29" s="9"/>
    </row>
    <row r="30" spans="1:12" ht="13.5" thickBot="1" x14ac:dyDescent="0.25">
      <c r="H30" s="9"/>
      <c r="I30" s="9"/>
    </row>
    <row r="31" spans="1:12" x14ac:dyDescent="0.2">
      <c r="D31" s="165" t="s">
        <v>49</v>
      </c>
      <c r="E31" s="24"/>
      <c r="F31" s="24"/>
      <c r="G31" s="24"/>
      <c r="H31" s="166" t="s">
        <v>50</v>
      </c>
      <c r="I31" s="24"/>
      <c r="J31" s="25"/>
      <c r="L31" s="49"/>
    </row>
    <row r="32" spans="1:12" ht="12.75" customHeight="1" x14ac:dyDescent="0.2">
      <c r="D32" s="36"/>
      <c r="E32" s="123"/>
      <c r="F32" s="167" t="s">
        <v>124</v>
      </c>
      <c r="G32" s="123"/>
      <c r="H32" s="45"/>
      <c r="I32" s="333" t="s">
        <v>129</v>
      </c>
      <c r="J32" s="334"/>
    </row>
    <row r="33" spans="2:14" ht="12.75" customHeight="1" x14ac:dyDescent="0.2">
      <c r="D33" s="36"/>
      <c r="E33" s="123">
        <v>1</v>
      </c>
      <c r="F33" s="123" t="s">
        <v>43</v>
      </c>
      <c r="G33" s="123"/>
      <c r="H33" s="46">
        <v>1114533.94</v>
      </c>
      <c r="I33" s="333"/>
      <c r="J33" s="334"/>
      <c r="K33" s="48"/>
      <c r="L33" s="48"/>
    </row>
    <row r="34" spans="2:14" x14ac:dyDescent="0.2">
      <c r="D34" s="36"/>
      <c r="E34" s="123">
        <v>2</v>
      </c>
      <c r="F34" s="123" t="s">
        <v>44</v>
      </c>
      <c r="G34" s="123"/>
      <c r="H34" s="46">
        <v>545255.82999999996</v>
      </c>
      <c r="I34" s="333"/>
      <c r="J34" s="334"/>
      <c r="K34" s="48"/>
      <c r="L34" s="48"/>
    </row>
    <row r="35" spans="2:14" x14ac:dyDescent="0.2">
      <c r="D35" s="36"/>
      <c r="E35" s="123">
        <v>3</v>
      </c>
      <c r="F35" s="123" t="s">
        <v>45</v>
      </c>
      <c r="G35" s="123"/>
      <c r="H35" s="46">
        <v>694741.06</v>
      </c>
      <c r="I35" s="333"/>
      <c r="J35" s="334"/>
      <c r="K35" s="48"/>
      <c r="L35" s="48"/>
    </row>
    <row r="36" spans="2:14" x14ac:dyDescent="0.2">
      <c r="D36" s="36"/>
      <c r="E36" s="123">
        <v>4</v>
      </c>
      <c r="F36" s="123" t="s">
        <v>46</v>
      </c>
      <c r="G36" s="123"/>
      <c r="H36" s="46">
        <v>840745.18</v>
      </c>
      <c r="I36" s="333"/>
      <c r="J36" s="334"/>
      <c r="K36" s="48"/>
      <c r="L36" s="48"/>
    </row>
    <row r="37" spans="2:14" x14ac:dyDescent="0.2">
      <c r="D37" s="36"/>
      <c r="E37" s="123">
        <v>5</v>
      </c>
      <c r="F37" s="123" t="s">
        <v>47</v>
      </c>
      <c r="G37" s="123"/>
      <c r="H37" s="47">
        <v>3694443.9899999998</v>
      </c>
      <c r="I37" s="333"/>
      <c r="J37" s="334"/>
      <c r="K37" s="48"/>
      <c r="L37" s="48"/>
    </row>
    <row r="38" spans="2:14" x14ac:dyDescent="0.2">
      <c r="D38" s="36"/>
      <c r="E38" s="123"/>
      <c r="F38" s="167" t="s">
        <v>130</v>
      </c>
      <c r="G38" s="123"/>
      <c r="H38" s="4"/>
      <c r="I38" s="123"/>
      <c r="J38" s="38"/>
    </row>
    <row r="39" spans="2:14" x14ac:dyDescent="0.2">
      <c r="D39" s="36"/>
      <c r="E39" s="123">
        <v>6</v>
      </c>
      <c r="F39" s="168" t="s">
        <v>17</v>
      </c>
      <c r="G39" s="168"/>
      <c r="H39" s="43">
        <v>264723.15000000002</v>
      </c>
      <c r="I39" s="123" t="s">
        <v>121</v>
      </c>
      <c r="J39" s="38"/>
    </row>
    <row r="40" spans="2:14" ht="13.5" thickBot="1" x14ac:dyDescent="0.25">
      <c r="D40" s="36"/>
      <c r="E40" s="123">
        <v>7</v>
      </c>
      <c r="F40" s="168" t="s">
        <v>20</v>
      </c>
      <c r="G40" s="168"/>
      <c r="H40" s="43">
        <v>273299.74</v>
      </c>
      <c r="I40" s="123" t="s">
        <v>121</v>
      </c>
      <c r="J40" s="169"/>
      <c r="K40" s="140"/>
      <c r="L40" s="140"/>
    </row>
    <row r="41" spans="2:14" ht="13.5" thickBot="1" x14ac:dyDescent="0.25">
      <c r="D41" s="36"/>
      <c r="E41" s="37">
        <v>8</v>
      </c>
      <c r="F41" s="168" t="s">
        <v>21</v>
      </c>
      <c r="G41" s="168"/>
      <c r="H41" s="43">
        <v>191787.05</v>
      </c>
      <c r="I41" s="123" t="s">
        <v>121</v>
      </c>
      <c r="J41" s="170"/>
      <c r="K41" s="140"/>
      <c r="L41" s="140"/>
    </row>
    <row r="42" spans="2:14" ht="13.5" thickBot="1" x14ac:dyDescent="0.25">
      <c r="D42" s="171"/>
      <c r="E42" s="172"/>
      <c r="F42" s="172"/>
      <c r="G42" s="172">
        <v>8</v>
      </c>
      <c r="H42" s="173">
        <f>SUM(H33:H41)</f>
        <v>7619529.9400000004</v>
      </c>
      <c r="I42" s="172"/>
      <c r="J42" s="174"/>
    </row>
    <row r="45" spans="2:14" ht="13.5" thickBot="1" x14ac:dyDescent="0.25"/>
    <row r="46" spans="2:14" x14ac:dyDescent="0.2">
      <c r="B46" s="44"/>
      <c r="C46" s="146" t="s">
        <v>103</v>
      </c>
      <c r="D46" s="24"/>
      <c r="E46" s="24" t="s">
        <v>104</v>
      </c>
      <c r="F46" s="147" t="s">
        <v>105</v>
      </c>
      <c r="G46" s="27" t="s">
        <v>106</v>
      </c>
      <c r="H46" s="27" t="s">
        <v>107</v>
      </c>
      <c r="I46" s="148"/>
      <c r="J46" s="139"/>
      <c r="K46" s="141"/>
      <c r="L46" s="142"/>
      <c r="M46" s="123"/>
      <c r="N46" s="123"/>
    </row>
    <row r="47" spans="2:14" ht="25.5" x14ac:dyDescent="0.2">
      <c r="B47" s="149"/>
      <c r="C47" s="145" t="s">
        <v>35</v>
      </c>
      <c r="D47" s="32"/>
      <c r="E47" s="33" t="s">
        <v>4</v>
      </c>
      <c r="F47" s="143" t="s">
        <v>5</v>
      </c>
      <c r="G47" s="13" t="s">
        <v>6</v>
      </c>
      <c r="H47" s="13" t="s">
        <v>6</v>
      </c>
      <c r="I47" s="150"/>
      <c r="J47" s="139"/>
      <c r="K47" s="141"/>
      <c r="L47" s="142"/>
      <c r="M47" s="123"/>
      <c r="N47" s="123"/>
    </row>
    <row r="48" spans="2:14" x14ac:dyDescent="0.2">
      <c r="B48" s="36">
        <v>18</v>
      </c>
      <c r="C48" s="12" t="s">
        <v>3</v>
      </c>
      <c r="D48" s="21"/>
      <c r="E48" s="132"/>
      <c r="F48" s="12" t="s">
        <v>27</v>
      </c>
      <c r="G48" s="15">
        <v>0</v>
      </c>
      <c r="H48" s="15">
        <v>-112027.25</v>
      </c>
      <c r="I48" s="151" t="s">
        <v>113</v>
      </c>
      <c r="J48" s="131"/>
      <c r="K48" s="123"/>
      <c r="L48" s="123" t="s">
        <v>118</v>
      </c>
      <c r="M48" s="123"/>
      <c r="N48" s="123"/>
    </row>
    <row r="49" spans="2:14" ht="13.5" thickBot="1" x14ac:dyDescent="0.25">
      <c r="B49" s="36">
        <v>19</v>
      </c>
      <c r="C49" s="12" t="s">
        <v>3</v>
      </c>
      <c r="D49" s="21"/>
      <c r="E49" s="132"/>
      <c r="F49" s="12" t="s">
        <v>25</v>
      </c>
      <c r="G49" s="15">
        <v>0</v>
      </c>
      <c r="H49" s="15">
        <v>-2207.46</v>
      </c>
      <c r="I49" s="152" t="s">
        <v>114</v>
      </c>
      <c r="J49" s="157">
        <f>H49</f>
        <v>-2207.46</v>
      </c>
      <c r="K49" s="123"/>
      <c r="L49" s="123" t="s">
        <v>119</v>
      </c>
      <c r="M49" s="123"/>
      <c r="N49" s="123"/>
    </row>
    <row r="50" spans="2:14" ht="13.5" thickBot="1" x14ac:dyDescent="0.25">
      <c r="B50" s="144">
        <v>20</v>
      </c>
      <c r="C50" s="12" t="s">
        <v>3</v>
      </c>
      <c r="D50" s="21"/>
      <c r="E50" s="132"/>
      <c r="F50" s="12" t="s">
        <v>26</v>
      </c>
      <c r="G50" s="15">
        <v>0</v>
      </c>
      <c r="H50" s="15">
        <v>1659.01</v>
      </c>
      <c r="I50" s="152" t="s">
        <v>125</v>
      </c>
      <c r="J50" s="157">
        <f t="shared" ref="J50:J51" si="0">H50</f>
        <v>1659.01</v>
      </c>
      <c r="K50" s="123"/>
      <c r="L50" s="123" t="s">
        <v>119</v>
      </c>
      <c r="M50" s="123"/>
      <c r="N50" s="123"/>
    </row>
    <row r="51" spans="2:14" ht="13.5" thickBot="1" x14ac:dyDescent="0.25">
      <c r="B51" s="54"/>
      <c r="C51" s="153">
        <v>-750</v>
      </c>
      <c r="D51" s="55" t="s">
        <v>117</v>
      </c>
      <c r="E51" s="53">
        <v>-1299</v>
      </c>
      <c r="F51" s="26" t="s">
        <v>24</v>
      </c>
      <c r="G51" s="51" t="s">
        <v>64</v>
      </c>
      <c r="H51" s="156">
        <v>-750.4</v>
      </c>
      <c r="I51" s="155" t="s">
        <v>126</v>
      </c>
      <c r="J51" s="159">
        <f t="shared" si="0"/>
        <v>-750.4</v>
      </c>
      <c r="K51" s="160" t="s">
        <v>127</v>
      </c>
      <c r="L51" s="123" t="s">
        <v>119</v>
      </c>
    </row>
    <row r="52" spans="2:14" x14ac:dyDescent="0.2">
      <c r="J52" s="154">
        <f>SUM(J49:J51)</f>
        <v>-1298.8499999999999</v>
      </c>
      <c r="K52" s="158" t="s">
        <v>122</v>
      </c>
    </row>
    <row r="53" spans="2:14" x14ac:dyDescent="0.2">
      <c r="C53" s="2" t="s">
        <v>123</v>
      </c>
    </row>
    <row r="54" spans="2:14" x14ac:dyDescent="0.2">
      <c r="C54" s="2" t="s">
        <v>128</v>
      </c>
    </row>
    <row r="59" spans="2:14" x14ac:dyDescent="0.2">
      <c r="H59" s="263">
        <f>H42/Tables!D9</f>
        <v>1.7108061503575106E-2</v>
      </c>
    </row>
  </sheetData>
  <mergeCells count="4">
    <mergeCell ref="I32:J37"/>
    <mergeCell ref="B2:K2"/>
    <mergeCell ref="B3:K3"/>
    <mergeCell ref="J23:K23"/>
  </mergeCells>
  <conditionalFormatting sqref="I7:I23">
    <cfRule type="cellIs" dxfId="9" priority="3" operator="lessThanOrEqual">
      <formula>-500000</formula>
    </cfRule>
    <cfRule type="cellIs" dxfId="8" priority="4" operator="greaterThanOrEqual">
      <formula>500000</formula>
    </cfRule>
  </conditionalFormatting>
  <pageMargins left="0.7" right="0.7" top="0.75" bottom="0.75" header="0.3" footer="0.3"/>
  <pageSetup scale="72" orientation="landscape" r:id="rId1"/>
  <headerFooter>
    <oddFooter>&amp;L&amp;F&amp;RPage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7F5B0-A4DD-46A9-9DE3-C4EBBBC11645}">
  <dimension ref="B2:L29"/>
  <sheetViews>
    <sheetView tabSelected="1" view="pageBreakPreview" zoomScaleNormal="115" zoomScaleSheetLayoutView="100" workbookViewId="0">
      <selection activeCell="H34" activeCellId="1" sqref="E30 H34"/>
    </sheetView>
  </sheetViews>
  <sheetFormatPr defaultRowHeight="12.75" x14ac:dyDescent="0.2"/>
  <cols>
    <col min="2" max="2" width="17.140625" customWidth="1"/>
    <col min="3" max="3" width="14" customWidth="1"/>
    <col min="4" max="4" width="13.42578125" bestFit="1" customWidth="1"/>
    <col min="5" max="5" width="13.28515625" bestFit="1" customWidth="1"/>
    <col min="6" max="6" width="51.140625" customWidth="1"/>
    <col min="7" max="7" width="5" customWidth="1"/>
    <col min="8" max="8" width="17.140625" customWidth="1"/>
    <col min="9" max="9" width="19.5703125" customWidth="1"/>
    <col min="10" max="10" width="16.42578125" customWidth="1"/>
    <col min="11" max="11" width="19.5703125" customWidth="1"/>
    <col min="12" max="12" width="54.7109375" bestFit="1" customWidth="1"/>
  </cols>
  <sheetData>
    <row r="2" spans="2:12" x14ac:dyDescent="0.2">
      <c r="B2" s="6" t="s">
        <v>70</v>
      </c>
      <c r="H2" s="6" t="s">
        <v>87</v>
      </c>
    </row>
    <row r="3" spans="2:12" ht="21.75" customHeight="1" x14ac:dyDescent="0.2">
      <c r="B3" s="3" t="s">
        <v>73</v>
      </c>
      <c r="C3" s="6"/>
      <c r="H3" s="3" t="s">
        <v>73</v>
      </c>
      <c r="I3" s="6"/>
    </row>
    <row r="4" spans="2:12" ht="36" customHeight="1" x14ac:dyDescent="0.2">
      <c r="B4" s="72" t="s">
        <v>71</v>
      </c>
      <c r="C4" s="73" t="s">
        <v>68</v>
      </c>
      <c r="D4" s="73" t="s">
        <v>69</v>
      </c>
      <c r="E4" s="75" t="s">
        <v>72</v>
      </c>
      <c r="F4" s="74"/>
      <c r="H4" s="72" t="s">
        <v>71</v>
      </c>
      <c r="I4" s="73" t="s">
        <v>68</v>
      </c>
      <c r="J4" s="73" t="s">
        <v>69</v>
      </c>
      <c r="K4" s="75" t="s">
        <v>72</v>
      </c>
      <c r="L4" s="74"/>
    </row>
    <row r="5" spans="2:12" x14ac:dyDescent="0.2">
      <c r="B5" s="74">
        <v>93</v>
      </c>
      <c r="C5" s="5">
        <v>445376581</v>
      </c>
      <c r="D5" s="5">
        <v>432014204.27999997</v>
      </c>
      <c r="E5" s="5">
        <f>D5-C5</f>
        <v>-13362376.720000029</v>
      </c>
      <c r="F5" s="76" t="s">
        <v>86</v>
      </c>
      <c r="H5" s="74">
        <v>96</v>
      </c>
      <c r="I5" s="5">
        <v>449877418</v>
      </c>
      <c r="J5" s="5">
        <v>467463176.67000002</v>
      </c>
      <c r="K5" s="5">
        <f>J5-I5</f>
        <v>17585758.670000017</v>
      </c>
      <c r="L5" s="363" t="s">
        <v>86</v>
      </c>
    </row>
    <row r="6" spans="2:12" x14ac:dyDescent="0.2">
      <c r="L6" s="363"/>
    </row>
    <row r="7" spans="2:12" x14ac:dyDescent="0.2">
      <c r="B7" s="6" t="s">
        <v>74</v>
      </c>
      <c r="H7" s="6" t="s">
        <v>74</v>
      </c>
    </row>
    <row r="9" spans="2:12" ht="27" customHeight="1" x14ac:dyDescent="0.2">
      <c r="B9" s="84">
        <v>5</v>
      </c>
      <c r="C9" s="10"/>
      <c r="D9" s="85">
        <v>23184311</v>
      </c>
      <c r="E9" s="85">
        <f>D9</f>
        <v>23184311</v>
      </c>
      <c r="F9" s="8" t="s">
        <v>79</v>
      </c>
      <c r="H9" s="84">
        <v>16</v>
      </c>
      <c r="I9" s="10"/>
      <c r="J9" s="85">
        <v>35970318.519999996</v>
      </c>
      <c r="K9" s="85">
        <f>J9</f>
        <v>35970318.519999996</v>
      </c>
      <c r="L9" s="8" t="s">
        <v>79</v>
      </c>
    </row>
    <row r="10" spans="2:12" x14ac:dyDescent="0.2">
      <c r="B10" s="7">
        <v>17</v>
      </c>
      <c r="D10" s="5">
        <v>1344368.0800000005</v>
      </c>
      <c r="E10" s="5">
        <f>D10</f>
        <v>1344368.0800000005</v>
      </c>
      <c r="F10" t="s">
        <v>81</v>
      </c>
      <c r="H10" s="7">
        <v>2</v>
      </c>
      <c r="J10" s="5">
        <v>359230.6</v>
      </c>
      <c r="K10" s="5">
        <f>J10</f>
        <v>359230.6</v>
      </c>
      <c r="L10" t="s">
        <v>81</v>
      </c>
    </row>
    <row r="11" spans="2:12" x14ac:dyDescent="0.2">
      <c r="B11" s="91">
        <v>8</v>
      </c>
      <c r="C11" s="92"/>
      <c r="D11" s="81">
        <v>7619529.9400000004</v>
      </c>
      <c r="E11" s="81">
        <f>D11</f>
        <v>7619529.9400000004</v>
      </c>
      <c r="F11" s="89" t="s">
        <v>80</v>
      </c>
      <c r="H11" s="91">
        <v>3</v>
      </c>
      <c r="I11" s="92"/>
      <c r="J11" s="81">
        <v>1536192.74</v>
      </c>
      <c r="K11" s="81">
        <f>J11</f>
        <v>1536192.74</v>
      </c>
      <c r="L11" s="89" t="s">
        <v>80</v>
      </c>
    </row>
    <row r="12" spans="2:12" x14ac:dyDescent="0.2">
      <c r="B12" s="7">
        <f>SUM(B9:B11)</f>
        <v>30</v>
      </c>
      <c r="H12" s="7">
        <f>SUM(H9:H11)</f>
        <v>21</v>
      </c>
    </row>
    <row r="13" spans="2:12" ht="13.5" thickBot="1" x14ac:dyDescent="0.25">
      <c r="B13" s="90">
        <f>B5+B12</f>
        <v>123</v>
      </c>
      <c r="C13" s="80">
        <f>C5+C9+C10+C11</f>
        <v>445376581</v>
      </c>
      <c r="D13" s="80">
        <f>D5+D9+D10+D11</f>
        <v>464162413.29999995</v>
      </c>
      <c r="E13" s="80">
        <f>E5+E9+E10+E11</f>
        <v>18785832.299999971</v>
      </c>
      <c r="H13" s="90">
        <f>H5+H12</f>
        <v>117</v>
      </c>
      <c r="I13" s="80">
        <f>I5+I9+I10+I11</f>
        <v>449877418</v>
      </c>
      <c r="J13" s="80">
        <f>J5+J9+J10+J11</f>
        <v>505328918.53000003</v>
      </c>
      <c r="K13" s="80">
        <f>K5+K9+K10+K11</f>
        <v>55451500.530000016</v>
      </c>
    </row>
    <row r="14" spans="2:12" ht="13.5" thickTop="1" x14ac:dyDescent="0.2">
      <c r="B14" t="s">
        <v>82</v>
      </c>
      <c r="H14" t="s">
        <v>82</v>
      </c>
    </row>
    <row r="15" spans="2:12" x14ac:dyDescent="0.2">
      <c r="C15" t="s">
        <v>83</v>
      </c>
      <c r="D15" t="s">
        <v>84</v>
      </c>
      <c r="E15" t="s">
        <v>85</v>
      </c>
      <c r="I15" t="s">
        <v>83</v>
      </c>
      <c r="J15" t="s">
        <v>84</v>
      </c>
      <c r="K15" t="s">
        <v>85</v>
      </c>
      <c r="L15" t="s">
        <v>89</v>
      </c>
    </row>
    <row r="16" spans="2:12" ht="13.5" thickBot="1" x14ac:dyDescent="0.25">
      <c r="C16" s="82">
        <v>445376581</v>
      </c>
      <c r="D16" s="82">
        <v>464161663.30999988</v>
      </c>
      <c r="E16" s="82">
        <v>18785082.309999991</v>
      </c>
      <c r="I16" s="82">
        <f>I13</f>
        <v>449877418</v>
      </c>
      <c r="J16" s="82">
        <f>J13</f>
        <v>505328918.53000003</v>
      </c>
      <c r="K16" s="82">
        <f>J16-I16</f>
        <v>55451500.530000031</v>
      </c>
    </row>
    <row r="17" spans="2:12" x14ac:dyDescent="0.2">
      <c r="E17" s="83"/>
      <c r="F17" s="325" t="s">
        <v>336</v>
      </c>
      <c r="K17" s="81">
        <f>K24</f>
        <v>31118689.919999998</v>
      </c>
      <c r="L17" t="s">
        <v>90</v>
      </c>
    </row>
    <row r="18" spans="2:12" ht="13.5" thickBot="1" x14ac:dyDescent="0.25">
      <c r="E18" s="302">
        <f>E11/C13</f>
        <v>1.7108061503575106E-2</v>
      </c>
      <c r="F18" s="312">
        <f>(D11+J11)/(C13+I13)</f>
        <v>1.0226955355940275E-2</v>
      </c>
      <c r="K18" s="5">
        <f>K16-K17</f>
        <v>24332810.610000033</v>
      </c>
    </row>
    <row r="19" spans="2:12" x14ac:dyDescent="0.2">
      <c r="K19" s="83"/>
    </row>
    <row r="20" spans="2:12" x14ac:dyDescent="0.2">
      <c r="K20" s="302">
        <f>K11/I13</f>
        <v>3.4146918216730764E-3</v>
      </c>
    </row>
    <row r="23" spans="2:12" x14ac:dyDescent="0.2">
      <c r="B23" s="78" t="s">
        <v>111</v>
      </c>
      <c r="H23" s="78" t="s">
        <v>111</v>
      </c>
    </row>
    <row r="24" spans="2:12" ht="26.25" customHeight="1" x14ac:dyDescent="0.2">
      <c r="B24" s="339" t="s">
        <v>75</v>
      </c>
      <c r="C24" s="339"/>
      <c r="D24" s="339"/>
      <c r="E24" s="86">
        <v>17562125.240000002</v>
      </c>
      <c r="H24" s="339" t="s">
        <v>88</v>
      </c>
      <c r="I24" s="339"/>
      <c r="J24" s="339"/>
      <c r="K24" s="86">
        <v>31118689.919999998</v>
      </c>
    </row>
    <row r="25" spans="2:12" ht="25.5" customHeight="1" x14ac:dyDescent="0.2">
      <c r="B25" s="340" t="s">
        <v>76</v>
      </c>
      <c r="C25" s="340"/>
      <c r="D25" s="340"/>
      <c r="E25" s="86">
        <v>2633563.37</v>
      </c>
      <c r="H25" s="340" t="s">
        <v>19</v>
      </c>
      <c r="I25" s="340"/>
      <c r="J25" s="340"/>
      <c r="K25" s="326">
        <v>3292230.01</v>
      </c>
    </row>
    <row r="26" spans="2:12" x14ac:dyDescent="0.2">
      <c r="B26" s="1" t="s">
        <v>77</v>
      </c>
      <c r="E26" s="77">
        <v>736619.39</v>
      </c>
      <c r="H26" s="1" t="s">
        <v>112</v>
      </c>
      <c r="K26" s="87">
        <v>1559399</v>
      </c>
    </row>
    <row r="27" spans="2:12" ht="13.5" thickBot="1" x14ac:dyDescent="0.25">
      <c r="B27" s="1" t="s">
        <v>78</v>
      </c>
      <c r="E27" s="77">
        <v>604990.40999999992</v>
      </c>
      <c r="H27" s="1"/>
      <c r="K27" s="79">
        <f>SUM(K24:K26)</f>
        <v>35970318.93</v>
      </c>
    </row>
    <row r="28" spans="2:12" x14ac:dyDescent="0.2">
      <c r="B28" s="1" t="s">
        <v>101</v>
      </c>
      <c r="E28" s="77">
        <v>1647012.9499999997</v>
      </c>
      <c r="H28" s="1"/>
      <c r="K28" s="88"/>
    </row>
    <row r="29" spans="2:12" ht="13.5" thickBot="1" x14ac:dyDescent="0.25">
      <c r="E29" s="79">
        <f>SUM(E24:E28)</f>
        <v>23184311.360000003</v>
      </c>
      <c r="K29" s="5"/>
    </row>
  </sheetData>
  <mergeCells count="5">
    <mergeCell ref="B24:D24"/>
    <mergeCell ref="B25:D25"/>
    <mergeCell ref="H24:J24"/>
    <mergeCell ref="H25:J25"/>
    <mergeCell ref="L5:L6"/>
  </mergeCells>
  <pageMargins left="0.7" right="0.7" top="0.75" bottom="0.75" header="0.3" footer="0.3"/>
  <pageSetup scale="98" orientation="landscape" r:id="rId1"/>
  <headerFooter>
    <oddFooter>&amp;L&amp;F&amp;RPage &amp;P of &amp;N</oddFooter>
  </headerFooter>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9FC6C-EB50-432B-B0FE-20A7DB3A285B}">
  <dimension ref="B1:Q168"/>
  <sheetViews>
    <sheetView tabSelected="1" view="pageBreakPreview" zoomScale="85" zoomScaleNormal="100" zoomScaleSheetLayoutView="85" workbookViewId="0">
      <selection activeCell="H34" activeCellId="1" sqref="E30 H34"/>
    </sheetView>
  </sheetViews>
  <sheetFormatPr defaultRowHeight="12.75" x14ac:dyDescent="0.2"/>
  <cols>
    <col min="1" max="1" width="3.28515625" customWidth="1"/>
    <col min="2" max="2" width="11.7109375" customWidth="1"/>
    <col min="3" max="3" width="57" customWidth="1"/>
    <col min="4" max="4" width="16" customWidth="1"/>
    <col min="5" max="5" width="14.7109375" customWidth="1"/>
    <col min="6" max="6" width="16" customWidth="1"/>
    <col min="7" max="7" width="13.5703125" customWidth="1"/>
    <col min="8" max="8" width="12" style="7" customWidth="1"/>
    <col min="9" max="9" width="12.42578125" style="7" bestFit="1" customWidth="1"/>
    <col min="10" max="10" width="7.28515625" style="7" bestFit="1" customWidth="1"/>
    <col min="11" max="11" width="8.7109375" style="7" customWidth="1"/>
    <col min="12" max="12" width="9.140625" style="364"/>
    <col min="14" max="14" width="11.42578125" customWidth="1"/>
    <col min="15" max="15" width="16.85546875" bestFit="1" customWidth="1"/>
    <col min="16" max="16" width="19.7109375" bestFit="1" customWidth="1"/>
  </cols>
  <sheetData>
    <row r="1" spans="2:17" x14ac:dyDescent="0.2">
      <c r="B1" s="347" t="s">
        <v>131</v>
      </c>
      <c r="C1" s="347"/>
      <c r="D1" s="347"/>
      <c r="E1" s="347"/>
      <c r="F1" s="347"/>
      <c r="G1" s="347"/>
      <c r="H1" s="347"/>
      <c r="I1" s="347"/>
      <c r="J1" s="347"/>
      <c r="K1" s="347"/>
    </row>
    <row r="2" spans="2:17" x14ac:dyDescent="0.2">
      <c r="B2" s="347" t="s">
        <v>132</v>
      </c>
      <c r="C2" s="347"/>
      <c r="D2" s="347"/>
      <c r="E2" s="347"/>
      <c r="F2" s="347"/>
      <c r="G2" s="347"/>
      <c r="H2" s="347"/>
      <c r="I2" s="347"/>
      <c r="J2" s="347"/>
      <c r="K2" s="347"/>
    </row>
    <row r="3" spans="2:17" x14ac:dyDescent="0.2">
      <c r="B3" s="347" t="s">
        <v>133</v>
      </c>
      <c r="C3" s="347"/>
      <c r="D3" s="347"/>
      <c r="E3" s="347"/>
      <c r="F3" s="347"/>
      <c r="G3" s="347"/>
      <c r="H3" s="347"/>
      <c r="I3" s="347"/>
      <c r="J3" s="347"/>
      <c r="K3" s="347"/>
    </row>
    <row r="4" spans="2:17" ht="3" customHeight="1" x14ac:dyDescent="0.2">
      <c r="B4" s="74"/>
      <c r="C4" s="74"/>
      <c r="D4" s="74"/>
      <c r="E4" s="74"/>
      <c r="F4" s="74"/>
      <c r="G4" s="74"/>
      <c r="H4" s="74"/>
      <c r="I4" s="74"/>
      <c r="J4" s="74"/>
      <c r="K4" s="74"/>
    </row>
    <row r="5" spans="2:17" ht="12.75" customHeight="1" x14ac:dyDescent="0.2">
      <c r="B5" s="339" t="s">
        <v>134</v>
      </c>
      <c r="C5" s="339"/>
      <c r="D5" s="339"/>
      <c r="E5" s="339"/>
      <c r="F5" s="339"/>
      <c r="G5" s="339"/>
      <c r="H5" s="339"/>
      <c r="I5" s="339"/>
      <c r="J5" s="339"/>
      <c r="K5" s="339"/>
      <c r="M5" s="1"/>
      <c r="N5" s="1"/>
      <c r="O5" s="1"/>
      <c r="P5" s="1"/>
      <c r="Q5" s="1"/>
    </row>
    <row r="6" spans="2:17" x14ac:dyDescent="0.2">
      <c r="B6" s="339"/>
      <c r="C6" s="339"/>
      <c r="D6" s="339"/>
      <c r="E6" s="339"/>
      <c r="F6" s="339"/>
      <c r="G6" s="339"/>
      <c r="H6" s="339"/>
      <c r="I6" s="339"/>
      <c r="J6" s="339"/>
      <c r="K6" s="339"/>
      <c r="M6" s="1"/>
      <c r="N6" s="1"/>
      <c r="O6" s="1"/>
      <c r="P6" s="1"/>
      <c r="Q6" s="1"/>
    </row>
    <row r="7" spans="2:17" x14ac:dyDescent="0.2">
      <c r="B7" s="339"/>
      <c r="C7" s="339"/>
      <c r="D7" s="339"/>
      <c r="E7" s="339"/>
      <c r="F7" s="339"/>
      <c r="G7" s="339"/>
      <c r="H7" s="339"/>
      <c r="I7" s="339"/>
      <c r="J7" s="339"/>
      <c r="K7" s="339"/>
      <c r="M7" s="1"/>
      <c r="N7" s="1"/>
      <c r="P7" s="1"/>
    </row>
    <row r="8" spans="2:17" x14ac:dyDescent="0.2">
      <c r="B8" s="339"/>
      <c r="C8" s="339"/>
      <c r="D8" s="339"/>
      <c r="E8" s="339"/>
      <c r="F8" s="339"/>
      <c r="G8" s="339"/>
      <c r="H8" s="339"/>
      <c r="I8" s="339"/>
      <c r="J8" s="339"/>
      <c r="K8" s="339"/>
      <c r="O8" s="1"/>
    </row>
    <row r="9" spans="2:17" x14ac:dyDescent="0.2">
      <c r="B9" s="339"/>
      <c r="C9" s="339"/>
      <c r="D9" s="339"/>
      <c r="E9" s="339"/>
      <c r="F9" s="339"/>
      <c r="G9" s="339"/>
      <c r="H9" s="339"/>
      <c r="I9" s="339"/>
      <c r="J9" s="339"/>
      <c r="K9" s="339"/>
    </row>
    <row r="10" spans="2:17" ht="57.75" customHeight="1" x14ac:dyDescent="0.2">
      <c r="B10" s="339"/>
      <c r="C10" s="339"/>
      <c r="D10" s="339"/>
      <c r="E10" s="339"/>
      <c r="F10" s="339"/>
      <c r="G10" s="339"/>
      <c r="H10" s="339"/>
      <c r="I10" s="339"/>
      <c r="J10" s="339"/>
      <c r="K10" s="339"/>
    </row>
    <row r="11" spans="2:17" s="177" customFormat="1" ht="12" x14ac:dyDescent="0.2">
      <c r="B11" s="175"/>
      <c r="C11" s="175"/>
      <c r="D11" s="176" t="s">
        <v>135</v>
      </c>
      <c r="E11" s="176" t="s">
        <v>136</v>
      </c>
      <c r="F11" s="176" t="s">
        <v>137</v>
      </c>
      <c r="G11" s="176" t="s">
        <v>138</v>
      </c>
      <c r="H11" s="176" t="s">
        <v>139</v>
      </c>
      <c r="I11" s="348" t="s">
        <v>140</v>
      </c>
      <c r="J11" s="348"/>
      <c r="K11" s="176" t="s">
        <v>141</v>
      </c>
      <c r="L11" s="364"/>
    </row>
    <row r="12" spans="2:17" ht="39.6" customHeight="1" x14ac:dyDescent="0.2">
      <c r="C12" s="6"/>
      <c r="D12" s="72" t="s">
        <v>142</v>
      </c>
      <c r="E12" s="72" t="s">
        <v>143</v>
      </c>
      <c r="F12" s="72" t="s">
        <v>144</v>
      </c>
      <c r="G12" s="72" t="s">
        <v>145</v>
      </c>
      <c r="H12" s="178" t="s">
        <v>146</v>
      </c>
      <c r="I12" s="179" t="s">
        <v>147</v>
      </c>
      <c r="J12" s="179" t="s">
        <v>147</v>
      </c>
      <c r="K12" s="72" t="s">
        <v>148</v>
      </c>
    </row>
    <row r="13" spans="2:17" ht="13.5" thickBot="1" x14ac:dyDescent="0.25">
      <c r="B13" s="180" t="s">
        <v>149</v>
      </c>
      <c r="C13" s="180" t="s">
        <v>5</v>
      </c>
      <c r="D13" s="181" t="s">
        <v>6</v>
      </c>
      <c r="E13" s="181" t="s">
        <v>6</v>
      </c>
      <c r="F13" s="181" t="s">
        <v>6</v>
      </c>
      <c r="G13" s="181"/>
      <c r="H13" s="182"/>
      <c r="I13" s="181" t="s">
        <v>150</v>
      </c>
      <c r="J13" s="181" t="s">
        <v>151</v>
      </c>
      <c r="K13" s="181" t="s">
        <v>151</v>
      </c>
    </row>
    <row r="14" spans="2:17" s="1" customFormat="1" x14ac:dyDescent="0.2">
      <c r="B14" s="1" t="s">
        <v>152</v>
      </c>
      <c r="C14" s="1" t="s">
        <v>153</v>
      </c>
      <c r="D14" s="183">
        <v>2948867</v>
      </c>
      <c r="E14" s="184">
        <v>745956.45000000007</v>
      </c>
      <c r="F14" s="185">
        <f t="shared" ref="F14:F77" si="0">+E14-D14</f>
        <v>-2202910.5499999998</v>
      </c>
      <c r="G14" s="186">
        <f t="shared" ref="G14:G77" si="1">+IFERROR(F14/D14,"100%")</f>
        <v>-0.74703625155017161</v>
      </c>
      <c r="H14" s="187" t="str">
        <f t="shared" ref="H14:H77" si="2">IFERROR(IF(AND(ABS(F14)&gt;=500000,ABS(G14)&gt;=10%),"yes",""),"")</f>
        <v>yes</v>
      </c>
      <c r="I14" s="188" t="s">
        <v>154</v>
      </c>
      <c r="J14" s="187">
        <v>133</v>
      </c>
      <c r="K14" s="187">
        <v>3</v>
      </c>
      <c r="L14" s="364"/>
    </row>
    <row r="15" spans="2:17" s="1" customFormat="1" x14ac:dyDescent="0.2">
      <c r="B15" s="1" t="s">
        <v>152</v>
      </c>
      <c r="C15" s="1" t="s">
        <v>155</v>
      </c>
      <c r="D15" s="183">
        <v>800005</v>
      </c>
      <c r="E15" s="184">
        <v>2029988.7300000002</v>
      </c>
      <c r="F15" s="185">
        <f t="shared" si="0"/>
        <v>1229983.7300000002</v>
      </c>
      <c r="G15" s="186">
        <f t="shared" si="1"/>
        <v>1.537470053312167</v>
      </c>
      <c r="H15" s="187" t="str">
        <f t="shared" si="2"/>
        <v>yes</v>
      </c>
      <c r="I15" s="188" t="s">
        <v>154</v>
      </c>
      <c r="J15" s="187">
        <v>3</v>
      </c>
      <c r="K15" s="187">
        <v>9</v>
      </c>
      <c r="L15" s="364"/>
    </row>
    <row r="16" spans="2:17" s="1" customFormat="1" x14ac:dyDescent="0.2">
      <c r="B16" s="1" t="s">
        <v>156</v>
      </c>
      <c r="C16" s="1" t="s">
        <v>157</v>
      </c>
      <c r="D16" s="185">
        <v>235000</v>
      </c>
      <c r="E16" s="184">
        <v>754675.66000000015</v>
      </c>
      <c r="F16" s="185">
        <f t="shared" si="0"/>
        <v>519675.66000000015</v>
      </c>
      <c r="G16" s="186">
        <f t="shared" si="1"/>
        <v>2.2113857872340432</v>
      </c>
      <c r="H16" s="187" t="str">
        <f t="shared" si="2"/>
        <v>yes</v>
      </c>
      <c r="I16" s="188" t="s">
        <v>158</v>
      </c>
      <c r="J16" s="187">
        <v>30</v>
      </c>
      <c r="K16" s="187">
        <v>26</v>
      </c>
      <c r="L16" s="364"/>
    </row>
    <row r="17" spans="2:17" s="1" customFormat="1" x14ac:dyDescent="0.2">
      <c r="B17" s="1" t="s">
        <v>156</v>
      </c>
      <c r="C17" s="1" t="s">
        <v>159</v>
      </c>
      <c r="D17" s="185">
        <v>1500000</v>
      </c>
      <c r="E17" s="184">
        <v>0</v>
      </c>
      <c r="F17" s="185">
        <f t="shared" si="0"/>
        <v>-1500000</v>
      </c>
      <c r="G17" s="186">
        <f t="shared" si="1"/>
        <v>-1</v>
      </c>
      <c r="H17" s="187" t="str">
        <f t="shared" si="2"/>
        <v>yes</v>
      </c>
      <c r="I17" s="188" t="s">
        <v>158</v>
      </c>
      <c r="J17" s="187">
        <v>169</v>
      </c>
      <c r="K17" s="187">
        <v>30</v>
      </c>
      <c r="L17" s="364"/>
    </row>
    <row r="18" spans="2:17" s="1" customFormat="1" x14ac:dyDescent="0.2">
      <c r="B18" s="1" t="s">
        <v>156</v>
      </c>
      <c r="C18" s="1" t="s">
        <v>160</v>
      </c>
      <c r="D18" s="183">
        <v>5152936</v>
      </c>
      <c r="E18" s="184">
        <v>0</v>
      </c>
      <c r="F18" s="185">
        <f t="shared" si="0"/>
        <v>-5152936</v>
      </c>
      <c r="G18" s="186">
        <f t="shared" si="1"/>
        <v>-1</v>
      </c>
      <c r="H18" s="187" t="str">
        <f t="shared" si="2"/>
        <v>yes</v>
      </c>
      <c r="I18" s="188" t="s">
        <v>158</v>
      </c>
      <c r="J18" s="187">
        <v>178</v>
      </c>
      <c r="K18" s="187">
        <v>31</v>
      </c>
      <c r="L18" s="364"/>
    </row>
    <row r="19" spans="2:17" s="1" customFormat="1" x14ac:dyDescent="0.2">
      <c r="B19" s="1" t="s">
        <v>156</v>
      </c>
      <c r="C19" s="1" t="s">
        <v>161</v>
      </c>
      <c r="D19" s="189">
        <v>1200000</v>
      </c>
      <c r="E19" s="184">
        <v>0</v>
      </c>
      <c r="F19" s="185">
        <f t="shared" si="0"/>
        <v>-1200000</v>
      </c>
      <c r="G19" s="186">
        <f t="shared" si="1"/>
        <v>-1</v>
      </c>
      <c r="H19" s="187" t="str">
        <f t="shared" si="2"/>
        <v>yes</v>
      </c>
      <c r="I19" s="188" t="s">
        <v>158</v>
      </c>
      <c r="J19" s="187">
        <v>184</v>
      </c>
      <c r="K19" s="187">
        <v>39</v>
      </c>
      <c r="L19" s="364"/>
    </row>
    <row r="20" spans="2:17" s="1" customFormat="1" x14ac:dyDescent="0.2">
      <c r="B20" s="1" t="s">
        <v>156</v>
      </c>
      <c r="C20" s="1" t="s">
        <v>162</v>
      </c>
      <c r="D20" s="183">
        <v>395016</v>
      </c>
      <c r="E20" s="184">
        <v>913476.23</v>
      </c>
      <c r="F20" s="185">
        <f t="shared" si="0"/>
        <v>518460.23</v>
      </c>
      <c r="G20" s="186">
        <f t="shared" si="1"/>
        <v>1.3125043795694351</v>
      </c>
      <c r="H20" s="187" t="str">
        <f t="shared" si="2"/>
        <v>yes</v>
      </c>
      <c r="I20" s="188" t="s">
        <v>158</v>
      </c>
      <c r="J20" s="187">
        <v>192</v>
      </c>
      <c r="K20" s="187">
        <v>42</v>
      </c>
      <c r="L20" s="364"/>
    </row>
    <row r="21" spans="2:17" s="1" customFormat="1" x14ac:dyDescent="0.2">
      <c r="B21" s="1" t="s">
        <v>156</v>
      </c>
      <c r="C21" s="1" t="s">
        <v>163</v>
      </c>
      <c r="D21" s="183">
        <v>5622720</v>
      </c>
      <c r="E21" s="184">
        <v>4869943.5799999991</v>
      </c>
      <c r="F21" s="185">
        <f t="shared" si="0"/>
        <v>-752776.42000000086</v>
      </c>
      <c r="G21" s="186">
        <f t="shared" si="1"/>
        <v>-0.13388118561834858</v>
      </c>
      <c r="H21" s="187" t="str">
        <f t="shared" si="2"/>
        <v>yes</v>
      </c>
      <c r="I21" s="188" t="s">
        <v>158</v>
      </c>
      <c r="J21" s="187">
        <v>51</v>
      </c>
      <c r="K21" s="187">
        <v>47</v>
      </c>
      <c r="L21" s="364"/>
    </row>
    <row r="22" spans="2:17" s="1" customFormat="1" x14ac:dyDescent="0.2">
      <c r="B22" s="1" t="s">
        <v>152</v>
      </c>
      <c r="C22" s="1" t="s">
        <v>164</v>
      </c>
      <c r="D22" s="183">
        <v>1282468</v>
      </c>
      <c r="E22" s="184">
        <v>528523.74</v>
      </c>
      <c r="F22" s="185">
        <f t="shared" si="0"/>
        <v>-753944.26</v>
      </c>
      <c r="G22" s="186">
        <f t="shared" si="1"/>
        <v>-0.5878854365177143</v>
      </c>
      <c r="H22" s="187" t="str">
        <f t="shared" si="2"/>
        <v>yes</v>
      </c>
      <c r="I22" s="188" t="s">
        <v>154</v>
      </c>
      <c r="J22" s="187">
        <v>227</v>
      </c>
      <c r="K22" s="187">
        <v>48</v>
      </c>
      <c r="L22" s="364"/>
    </row>
    <row r="23" spans="2:17" s="1" customFormat="1" x14ac:dyDescent="0.2">
      <c r="B23" s="1" t="s">
        <v>165</v>
      </c>
      <c r="C23" s="1" t="s">
        <v>166</v>
      </c>
      <c r="D23" s="183">
        <v>6300000</v>
      </c>
      <c r="E23" s="184">
        <v>3951593.3800000004</v>
      </c>
      <c r="F23" s="185">
        <f t="shared" si="0"/>
        <v>-2348406.6199999996</v>
      </c>
      <c r="G23" s="186">
        <f t="shared" si="1"/>
        <v>-0.3727629555555555</v>
      </c>
      <c r="H23" s="187" t="str">
        <f t="shared" si="2"/>
        <v>yes</v>
      </c>
      <c r="I23" s="188" t="s">
        <v>167</v>
      </c>
      <c r="J23" s="187">
        <v>10</v>
      </c>
      <c r="K23" s="187">
        <v>56</v>
      </c>
      <c r="L23" s="364"/>
    </row>
    <row r="24" spans="2:17" s="1" customFormat="1" x14ac:dyDescent="0.2">
      <c r="B24" s="1" t="s">
        <v>165</v>
      </c>
      <c r="C24" s="1" t="s">
        <v>168</v>
      </c>
      <c r="D24" s="183">
        <v>4699999</v>
      </c>
      <c r="E24" s="184">
        <v>3777725.5600000005</v>
      </c>
      <c r="F24" s="185">
        <f t="shared" si="0"/>
        <v>-922273.43999999948</v>
      </c>
      <c r="G24" s="186">
        <f t="shared" si="1"/>
        <v>-0.19622843324009207</v>
      </c>
      <c r="H24" s="187" t="str">
        <f t="shared" si="2"/>
        <v>yes</v>
      </c>
      <c r="I24" s="188" t="s">
        <v>167</v>
      </c>
      <c r="J24" s="187">
        <v>19</v>
      </c>
      <c r="K24" s="187">
        <v>64</v>
      </c>
      <c r="L24" s="364"/>
    </row>
    <row r="25" spans="2:17" s="1" customFormat="1" x14ac:dyDescent="0.2">
      <c r="B25" s="1" t="s">
        <v>165</v>
      </c>
      <c r="C25" s="1" t="s">
        <v>169</v>
      </c>
      <c r="D25" s="183">
        <v>3500000</v>
      </c>
      <c r="E25" s="184">
        <v>2589501.1900000004</v>
      </c>
      <c r="F25" s="185">
        <f t="shared" si="0"/>
        <v>-910498.80999999959</v>
      </c>
      <c r="G25" s="186">
        <f t="shared" si="1"/>
        <v>-0.26014251714285702</v>
      </c>
      <c r="H25" s="187" t="str">
        <f t="shared" si="2"/>
        <v>yes</v>
      </c>
      <c r="I25" s="188" t="s">
        <v>167</v>
      </c>
      <c r="J25" s="187">
        <v>31</v>
      </c>
      <c r="K25" s="187">
        <v>65</v>
      </c>
      <c r="L25" s="364"/>
      <c r="Q25" s="190">
        <f>20441/1984056</f>
        <v>1.0302632586983431E-2</v>
      </c>
    </row>
    <row r="26" spans="2:17" s="1" customFormat="1" x14ac:dyDescent="0.2">
      <c r="B26" s="1" t="s">
        <v>152</v>
      </c>
      <c r="C26" s="1" t="s">
        <v>170</v>
      </c>
      <c r="D26" s="183">
        <v>2063801</v>
      </c>
      <c r="E26" s="184">
        <v>3871279.93</v>
      </c>
      <c r="F26" s="185">
        <f t="shared" si="0"/>
        <v>1807478.9300000002</v>
      </c>
      <c r="G26" s="186">
        <f t="shared" si="1"/>
        <v>0.87580097596619066</v>
      </c>
      <c r="H26" s="187" t="str">
        <f t="shared" si="2"/>
        <v>yes</v>
      </c>
      <c r="I26" s="188" t="s">
        <v>154</v>
      </c>
      <c r="J26" s="187">
        <v>12</v>
      </c>
      <c r="K26" s="187">
        <v>66</v>
      </c>
      <c r="L26" s="364"/>
      <c r="Q26" s="190">
        <f>1634/510148</f>
        <v>3.2029920728886521E-3</v>
      </c>
    </row>
    <row r="27" spans="2:17" s="1" customFormat="1" x14ac:dyDescent="0.2">
      <c r="B27" s="1" t="s">
        <v>152</v>
      </c>
      <c r="C27" s="1" t="s">
        <v>171</v>
      </c>
      <c r="D27" s="183">
        <v>2121419</v>
      </c>
      <c r="E27" s="184">
        <v>3485617.2399999998</v>
      </c>
      <c r="F27" s="185">
        <f t="shared" si="0"/>
        <v>1364198.2399999998</v>
      </c>
      <c r="G27" s="186">
        <f t="shared" si="1"/>
        <v>0.64305931077264777</v>
      </c>
      <c r="H27" s="187" t="str">
        <f t="shared" si="2"/>
        <v>yes</v>
      </c>
      <c r="I27" s="188" t="s">
        <v>154</v>
      </c>
      <c r="J27" s="187">
        <v>22</v>
      </c>
      <c r="K27" s="187">
        <v>73</v>
      </c>
      <c r="L27" s="364"/>
    </row>
    <row r="28" spans="2:17" s="1" customFormat="1" x14ac:dyDescent="0.2">
      <c r="B28" s="1" t="s">
        <v>172</v>
      </c>
      <c r="C28" s="1" t="s">
        <v>173</v>
      </c>
      <c r="D28" s="183">
        <v>7069995</v>
      </c>
      <c r="E28" s="184">
        <v>12761898.68</v>
      </c>
      <c r="F28" s="185">
        <f t="shared" si="0"/>
        <v>5691903.6799999997</v>
      </c>
      <c r="G28" s="191">
        <f t="shared" si="1"/>
        <v>0.80507888336554689</v>
      </c>
      <c r="H28" s="187" t="str">
        <f t="shared" si="2"/>
        <v>yes</v>
      </c>
      <c r="I28" s="188" t="s">
        <v>174</v>
      </c>
      <c r="J28" s="187">
        <v>39</v>
      </c>
      <c r="K28" s="187">
        <v>93</v>
      </c>
      <c r="L28" s="364"/>
    </row>
    <row r="29" spans="2:17" s="1" customFormat="1" x14ac:dyDescent="0.2">
      <c r="B29" s="1" t="s">
        <v>172</v>
      </c>
      <c r="C29" s="1" t="s">
        <v>175</v>
      </c>
      <c r="D29" s="183">
        <v>1150000</v>
      </c>
      <c r="E29" s="184">
        <v>567566.12000000023</v>
      </c>
      <c r="F29" s="185">
        <f t="shared" si="0"/>
        <v>-582433.87999999977</v>
      </c>
      <c r="G29" s="186">
        <f t="shared" si="1"/>
        <v>-0.50646424347826069</v>
      </c>
      <c r="H29" s="187" t="str">
        <f t="shared" si="2"/>
        <v>yes</v>
      </c>
      <c r="I29" s="188" t="s">
        <v>174</v>
      </c>
      <c r="J29" s="187">
        <v>77</v>
      </c>
      <c r="K29" s="187">
        <v>147</v>
      </c>
      <c r="L29" s="364"/>
    </row>
    <row r="30" spans="2:17" s="1" customFormat="1" x14ac:dyDescent="0.2">
      <c r="B30" s="1" t="s">
        <v>172</v>
      </c>
      <c r="C30" s="1" t="s">
        <v>176</v>
      </c>
      <c r="D30" s="183">
        <v>5399984</v>
      </c>
      <c r="E30" s="184">
        <v>8575413.0599999987</v>
      </c>
      <c r="F30" s="185">
        <f t="shared" si="0"/>
        <v>3175429.0599999987</v>
      </c>
      <c r="G30" s="186">
        <f t="shared" si="1"/>
        <v>0.58804416087158751</v>
      </c>
      <c r="H30" s="187" t="str">
        <f t="shared" si="2"/>
        <v>yes</v>
      </c>
      <c r="I30" s="188" t="s">
        <v>174</v>
      </c>
      <c r="J30" s="187">
        <v>88</v>
      </c>
      <c r="K30" s="187">
        <v>148</v>
      </c>
      <c r="L30" s="364"/>
    </row>
    <row r="31" spans="2:17" s="1" customFormat="1" x14ac:dyDescent="0.2">
      <c r="B31" s="1" t="s">
        <v>172</v>
      </c>
      <c r="C31" s="1" t="s">
        <v>177</v>
      </c>
      <c r="D31" s="183">
        <v>6000012</v>
      </c>
      <c r="E31" s="184">
        <v>4195426.75</v>
      </c>
      <c r="F31" s="185">
        <f t="shared" si="0"/>
        <v>-1804585.25</v>
      </c>
      <c r="G31" s="186">
        <f t="shared" si="1"/>
        <v>-0.30076360680611974</v>
      </c>
      <c r="H31" s="187" t="str">
        <f t="shared" si="2"/>
        <v>yes</v>
      </c>
      <c r="I31" s="188" t="s">
        <v>174</v>
      </c>
      <c r="J31" s="187">
        <v>95</v>
      </c>
      <c r="K31" s="187">
        <v>150</v>
      </c>
      <c r="L31" s="364"/>
    </row>
    <row r="32" spans="2:17" s="1" customFormat="1" x14ac:dyDescent="0.2">
      <c r="B32" s="1" t="s">
        <v>152</v>
      </c>
      <c r="C32" s="1" t="s">
        <v>178</v>
      </c>
      <c r="D32" s="183">
        <v>3416996</v>
      </c>
      <c r="E32" s="184">
        <v>2815680.4</v>
      </c>
      <c r="F32" s="185">
        <f t="shared" si="0"/>
        <v>-601315.60000000009</v>
      </c>
      <c r="G32" s="186">
        <f t="shared" si="1"/>
        <v>-0.17597784720848372</v>
      </c>
      <c r="H32" s="187" t="str">
        <f t="shared" si="2"/>
        <v>yes</v>
      </c>
      <c r="I32" s="188" t="s">
        <v>154</v>
      </c>
      <c r="J32" s="187">
        <v>32</v>
      </c>
      <c r="K32" s="187">
        <v>151</v>
      </c>
      <c r="L32" s="364"/>
    </row>
    <row r="33" spans="2:12" s="1" customFormat="1" x14ac:dyDescent="0.2">
      <c r="B33" s="1" t="s">
        <v>152</v>
      </c>
      <c r="C33" s="1" t="s">
        <v>179</v>
      </c>
      <c r="D33" s="183">
        <v>3449859</v>
      </c>
      <c r="E33" s="184">
        <v>7639536.3699999992</v>
      </c>
      <c r="F33" s="185">
        <f t="shared" si="0"/>
        <v>4189677.3699999992</v>
      </c>
      <c r="G33" s="191">
        <f t="shared" si="1"/>
        <v>1.2144488716785233</v>
      </c>
      <c r="H33" s="187" t="str">
        <f t="shared" si="2"/>
        <v>yes</v>
      </c>
      <c r="I33" s="188" t="s">
        <v>154</v>
      </c>
      <c r="J33" s="187">
        <v>142</v>
      </c>
      <c r="K33" s="187">
        <v>155</v>
      </c>
      <c r="L33" s="364"/>
    </row>
    <row r="34" spans="2:12" s="1" customFormat="1" x14ac:dyDescent="0.2">
      <c r="B34" s="1" t="s">
        <v>152</v>
      </c>
      <c r="C34" s="1" t="s">
        <v>180</v>
      </c>
      <c r="D34" s="183">
        <v>2679478</v>
      </c>
      <c r="E34" s="184">
        <v>3400805.6999999997</v>
      </c>
      <c r="F34" s="185">
        <f t="shared" si="0"/>
        <v>721327.69999999972</v>
      </c>
      <c r="G34" s="186">
        <f t="shared" si="1"/>
        <v>0.26920456148548327</v>
      </c>
      <c r="H34" s="187" t="str">
        <f t="shared" si="2"/>
        <v>yes</v>
      </c>
      <c r="I34" s="188" t="s">
        <v>154</v>
      </c>
      <c r="J34" s="187">
        <v>153</v>
      </c>
      <c r="K34" s="187">
        <v>164</v>
      </c>
      <c r="L34" s="364"/>
    </row>
    <row r="35" spans="2:12" s="1" customFormat="1" x14ac:dyDescent="0.2">
      <c r="B35" s="1" t="s">
        <v>152</v>
      </c>
      <c r="C35" s="1" t="s">
        <v>77</v>
      </c>
      <c r="D35" s="77">
        <v>0</v>
      </c>
      <c r="E35" s="77">
        <v>736619.39</v>
      </c>
      <c r="F35" s="185">
        <f t="shared" si="0"/>
        <v>736619.39</v>
      </c>
      <c r="G35" s="186" t="str">
        <f t="shared" si="1"/>
        <v>100%</v>
      </c>
      <c r="H35" s="187" t="str">
        <f t="shared" si="2"/>
        <v>yes</v>
      </c>
      <c r="I35" s="192" t="s">
        <v>154</v>
      </c>
      <c r="J35" s="187">
        <v>43</v>
      </c>
      <c r="K35" s="187">
        <v>194</v>
      </c>
      <c r="L35" s="364" t="s">
        <v>181</v>
      </c>
    </row>
    <row r="36" spans="2:12" s="1" customFormat="1" x14ac:dyDescent="0.2">
      <c r="B36" s="1" t="s">
        <v>152</v>
      </c>
      <c r="C36" s="1" t="s">
        <v>182</v>
      </c>
      <c r="D36" s="183">
        <v>1137498</v>
      </c>
      <c r="E36" s="184">
        <v>4583151.28</v>
      </c>
      <c r="F36" s="185">
        <f t="shared" si="0"/>
        <v>3445653.2800000003</v>
      </c>
      <c r="G36" s="186">
        <f t="shared" si="1"/>
        <v>3.0291510666392383</v>
      </c>
      <c r="H36" s="187" t="str">
        <f t="shared" si="2"/>
        <v>yes</v>
      </c>
      <c r="I36" s="188" t="s">
        <v>154</v>
      </c>
      <c r="J36" s="187">
        <v>202</v>
      </c>
      <c r="K36" s="187">
        <v>198</v>
      </c>
      <c r="L36" s="364"/>
    </row>
    <row r="37" spans="2:12" s="1" customFormat="1" x14ac:dyDescent="0.2">
      <c r="B37" s="1" t="s">
        <v>152</v>
      </c>
      <c r="C37" s="1" t="s">
        <v>183</v>
      </c>
      <c r="D37" s="183">
        <v>2002429</v>
      </c>
      <c r="E37" s="184">
        <v>3786094.5</v>
      </c>
      <c r="F37" s="185">
        <f t="shared" si="0"/>
        <v>1783665.5</v>
      </c>
      <c r="G37" s="186">
        <f t="shared" si="1"/>
        <v>0.89075093299188135</v>
      </c>
      <c r="H37" s="187" t="str">
        <f t="shared" si="2"/>
        <v>yes</v>
      </c>
      <c r="I37" s="188" t="s">
        <v>154</v>
      </c>
      <c r="J37" s="187">
        <v>80</v>
      </c>
      <c r="K37" s="187">
        <v>205</v>
      </c>
      <c r="L37" s="364"/>
    </row>
    <row r="38" spans="2:12" s="1" customFormat="1" x14ac:dyDescent="0.2">
      <c r="B38" s="1" t="s">
        <v>152</v>
      </c>
      <c r="C38" s="1" t="s">
        <v>184</v>
      </c>
      <c r="D38" s="183">
        <v>1687126</v>
      </c>
      <c r="E38" s="184">
        <v>2876485.11</v>
      </c>
      <c r="F38" s="185">
        <f t="shared" si="0"/>
        <v>1189359.1099999999</v>
      </c>
      <c r="G38" s="186">
        <f t="shared" si="1"/>
        <v>0.70496163890545216</v>
      </c>
      <c r="H38" s="187" t="str">
        <f t="shared" si="2"/>
        <v>yes</v>
      </c>
      <c r="I38" s="188" t="s">
        <v>154</v>
      </c>
      <c r="J38" s="187">
        <v>91</v>
      </c>
      <c r="K38" s="187">
        <v>271</v>
      </c>
      <c r="L38" s="364"/>
    </row>
    <row r="39" spans="2:12" s="1" customFormat="1" x14ac:dyDescent="0.2">
      <c r="B39" s="1" t="s">
        <v>152</v>
      </c>
      <c r="C39" s="1" t="s">
        <v>185</v>
      </c>
      <c r="D39" s="185">
        <v>2775001</v>
      </c>
      <c r="E39" s="184">
        <v>3586985.5700000003</v>
      </c>
      <c r="F39" s="185">
        <f t="shared" si="0"/>
        <v>811984.5700000003</v>
      </c>
      <c r="G39" s="186">
        <f t="shared" si="1"/>
        <v>0.29260694680830757</v>
      </c>
      <c r="H39" s="187" t="str">
        <f t="shared" si="2"/>
        <v>yes</v>
      </c>
      <c r="I39" s="188" t="s">
        <v>154</v>
      </c>
      <c r="J39" s="187">
        <v>163</v>
      </c>
      <c r="K39" s="187">
        <v>278</v>
      </c>
      <c r="L39" s="364"/>
    </row>
    <row r="40" spans="2:12" s="1" customFormat="1" x14ac:dyDescent="0.2">
      <c r="B40" s="1" t="s">
        <v>172</v>
      </c>
      <c r="C40" s="1" t="s">
        <v>186</v>
      </c>
      <c r="D40" s="183">
        <v>5608016</v>
      </c>
      <c r="E40" s="184">
        <v>7251911.9700000007</v>
      </c>
      <c r="F40" s="185">
        <f t="shared" si="0"/>
        <v>1643895.9700000007</v>
      </c>
      <c r="G40" s="191">
        <f t="shared" si="1"/>
        <v>0.29313325247288891</v>
      </c>
      <c r="H40" s="187" t="str">
        <f t="shared" si="2"/>
        <v>yes</v>
      </c>
      <c r="I40" s="188" t="s">
        <v>174</v>
      </c>
      <c r="J40" s="187">
        <v>252</v>
      </c>
      <c r="K40" s="187">
        <v>284</v>
      </c>
      <c r="L40" s="364"/>
    </row>
    <row r="41" spans="2:12" s="1" customFormat="1" x14ac:dyDescent="0.2">
      <c r="B41" s="1" t="s">
        <v>172</v>
      </c>
      <c r="C41" s="1" t="s">
        <v>187</v>
      </c>
      <c r="D41" s="183">
        <v>714000</v>
      </c>
      <c r="E41" s="184">
        <v>180172.57</v>
      </c>
      <c r="F41" s="185">
        <f t="shared" si="0"/>
        <v>-533827.42999999993</v>
      </c>
      <c r="G41" s="186">
        <f t="shared" si="1"/>
        <v>-0.74765746498599428</v>
      </c>
      <c r="H41" s="187" t="str">
        <f t="shared" si="2"/>
        <v>yes</v>
      </c>
      <c r="I41" s="188" t="s">
        <v>174</v>
      </c>
      <c r="J41" s="187">
        <v>400</v>
      </c>
      <c r="K41" s="187">
        <v>285</v>
      </c>
      <c r="L41" s="364"/>
    </row>
    <row r="42" spans="2:12" s="1" customFormat="1" x14ac:dyDescent="0.2">
      <c r="B42" s="1" t="s">
        <v>172</v>
      </c>
      <c r="C42" s="1" t="s">
        <v>188</v>
      </c>
      <c r="D42" s="183">
        <v>850008</v>
      </c>
      <c r="E42" s="184">
        <v>2250494.09</v>
      </c>
      <c r="F42" s="185">
        <f t="shared" si="0"/>
        <v>1400486.0899999999</v>
      </c>
      <c r="G42" s="186">
        <f t="shared" si="1"/>
        <v>1.6476151871511795</v>
      </c>
      <c r="H42" s="187" t="str">
        <f t="shared" si="2"/>
        <v>yes</v>
      </c>
      <c r="I42" s="188" t="s">
        <v>174</v>
      </c>
      <c r="J42" s="187">
        <v>340</v>
      </c>
      <c r="K42" s="187">
        <v>349</v>
      </c>
      <c r="L42" s="364"/>
    </row>
    <row r="43" spans="2:12" s="1" customFormat="1" x14ac:dyDescent="0.2">
      <c r="B43" s="1" t="s">
        <v>172</v>
      </c>
      <c r="C43" s="1" t="s">
        <v>189</v>
      </c>
      <c r="D43" s="183">
        <v>8500010</v>
      </c>
      <c r="E43" s="184">
        <v>10779649.75</v>
      </c>
      <c r="F43" s="185">
        <f t="shared" si="0"/>
        <v>2279639.75</v>
      </c>
      <c r="G43" s="186">
        <f t="shared" si="1"/>
        <v>0.26819259624400443</v>
      </c>
      <c r="H43" s="187" t="str">
        <f t="shared" si="2"/>
        <v>yes</v>
      </c>
      <c r="I43" s="188" t="s">
        <v>174</v>
      </c>
      <c r="J43" s="187">
        <v>343</v>
      </c>
      <c r="K43" s="187">
        <v>367</v>
      </c>
      <c r="L43" s="364"/>
    </row>
    <row r="44" spans="2:12" s="1" customFormat="1" x14ac:dyDescent="0.2">
      <c r="B44" s="1" t="s">
        <v>172</v>
      </c>
      <c r="C44" s="1" t="s">
        <v>78</v>
      </c>
      <c r="D44" s="77">
        <v>0</v>
      </c>
      <c r="E44" s="77">
        <v>604990.40999999992</v>
      </c>
      <c r="F44" s="185">
        <f t="shared" si="0"/>
        <v>604990.40999999992</v>
      </c>
      <c r="G44" s="186" t="str">
        <f t="shared" si="1"/>
        <v>100%</v>
      </c>
      <c r="H44" s="187" t="str">
        <f t="shared" si="2"/>
        <v>yes</v>
      </c>
      <c r="I44" s="192" t="s">
        <v>174</v>
      </c>
      <c r="J44" s="187">
        <v>348</v>
      </c>
      <c r="K44" s="187">
        <v>381</v>
      </c>
      <c r="L44" s="364" t="s">
        <v>181</v>
      </c>
    </row>
    <row r="45" spans="2:12" s="1" customFormat="1" x14ac:dyDescent="0.2">
      <c r="B45" s="1" t="s">
        <v>172</v>
      </c>
      <c r="C45" s="1" t="s">
        <v>190</v>
      </c>
      <c r="D45" s="183">
        <v>3799993</v>
      </c>
      <c r="E45" s="184">
        <v>1494316.37</v>
      </c>
      <c r="F45" s="185">
        <f t="shared" si="0"/>
        <v>-2305676.63</v>
      </c>
      <c r="G45" s="186">
        <f t="shared" si="1"/>
        <v>-0.60675812560707343</v>
      </c>
      <c r="H45" s="187" t="str">
        <f t="shared" si="2"/>
        <v>yes</v>
      </c>
      <c r="I45" s="188" t="s">
        <v>174</v>
      </c>
      <c r="J45" s="187">
        <v>352</v>
      </c>
      <c r="K45" s="187">
        <v>390</v>
      </c>
      <c r="L45" s="364"/>
    </row>
    <row r="46" spans="2:12" s="1" customFormat="1" x14ac:dyDescent="0.2">
      <c r="B46" s="1" t="s">
        <v>172</v>
      </c>
      <c r="C46" s="1" t="s">
        <v>191</v>
      </c>
      <c r="D46" s="183">
        <v>1000002</v>
      </c>
      <c r="E46" s="184">
        <v>1742782.36</v>
      </c>
      <c r="F46" s="185">
        <f t="shared" si="0"/>
        <v>742780.3600000001</v>
      </c>
      <c r="G46" s="186">
        <f t="shared" si="1"/>
        <v>0.74277887444225121</v>
      </c>
      <c r="H46" s="187" t="str">
        <f t="shared" si="2"/>
        <v>yes</v>
      </c>
      <c r="I46" s="188" t="s">
        <v>174</v>
      </c>
      <c r="J46" s="187">
        <v>355</v>
      </c>
      <c r="K46" s="187">
        <v>404</v>
      </c>
      <c r="L46" s="364"/>
    </row>
    <row r="47" spans="2:12" s="1" customFormat="1" x14ac:dyDescent="0.2">
      <c r="B47" s="1" t="s">
        <v>172</v>
      </c>
      <c r="C47" s="1" t="s">
        <v>192</v>
      </c>
      <c r="D47" s="183">
        <v>3500000</v>
      </c>
      <c r="E47" s="184">
        <v>6457715.459999999</v>
      </c>
      <c r="F47" s="185">
        <f t="shared" si="0"/>
        <v>2957715.459999999</v>
      </c>
      <c r="G47" s="191">
        <f t="shared" si="1"/>
        <v>0.84506155999999977</v>
      </c>
      <c r="H47" s="187" t="str">
        <f t="shared" si="2"/>
        <v>yes</v>
      </c>
      <c r="I47" s="188" t="s">
        <v>174</v>
      </c>
      <c r="J47" s="187">
        <v>363</v>
      </c>
      <c r="K47" s="187">
        <v>417</v>
      </c>
      <c r="L47" s="364"/>
    </row>
    <row r="48" spans="2:12" s="1" customFormat="1" x14ac:dyDescent="0.2">
      <c r="B48" s="1" t="s">
        <v>172</v>
      </c>
      <c r="C48" s="1" t="s">
        <v>193</v>
      </c>
      <c r="D48" s="183">
        <v>965000</v>
      </c>
      <c r="E48" s="184">
        <v>78325.440000000002</v>
      </c>
      <c r="F48" s="185">
        <f t="shared" si="0"/>
        <v>-886674.56</v>
      </c>
      <c r="G48" s="186">
        <f t="shared" si="1"/>
        <v>-0.91883374093264258</v>
      </c>
      <c r="H48" s="187" t="str">
        <f t="shared" si="2"/>
        <v>yes</v>
      </c>
      <c r="I48" s="188" t="s">
        <v>174</v>
      </c>
      <c r="J48" s="187">
        <v>407</v>
      </c>
      <c r="K48" s="187">
        <v>431</v>
      </c>
      <c r="L48" s="364"/>
    </row>
    <row r="49" spans="2:16" s="1" customFormat="1" x14ac:dyDescent="0.2">
      <c r="B49" s="1" t="s">
        <v>152</v>
      </c>
      <c r="C49" s="1" t="s">
        <v>194</v>
      </c>
      <c r="D49" s="183">
        <v>459001</v>
      </c>
      <c r="E49" s="184">
        <v>1189311.4400000002</v>
      </c>
      <c r="F49" s="185">
        <f t="shared" si="0"/>
        <v>730310.44000000018</v>
      </c>
      <c r="G49" s="186">
        <f t="shared" si="1"/>
        <v>1.5910868168043211</v>
      </c>
      <c r="H49" s="187" t="str">
        <f t="shared" si="2"/>
        <v>yes</v>
      </c>
      <c r="I49" s="188" t="s">
        <v>154</v>
      </c>
      <c r="J49" s="187">
        <v>213</v>
      </c>
      <c r="K49" s="187">
        <v>447</v>
      </c>
      <c r="L49" s="364"/>
    </row>
    <row r="50" spans="2:16" s="1" customFormat="1" x14ac:dyDescent="0.2">
      <c r="B50" s="1" t="s">
        <v>156</v>
      </c>
      <c r="C50" s="1" t="s">
        <v>195</v>
      </c>
      <c r="D50" s="183">
        <v>2550000</v>
      </c>
      <c r="E50" s="184">
        <v>1772317.4300000004</v>
      </c>
      <c r="F50" s="185">
        <f t="shared" si="0"/>
        <v>-777682.5699999996</v>
      </c>
      <c r="G50" s="186">
        <f t="shared" si="1"/>
        <v>-0.30497355686274497</v>
      </c>
      <c r="H50" s="187" t="str">
        <f t="shared" si="2"/>
        <v>yes</v>
      </c>
      <c r="I50" s="188" t="s">
        <v>158</v>
      </c>
      <c r="J50" s="187">
        <v>81</v>
      </c>
      <c r="K50" s="187">
        <v>452</v>
      </c>
      <c r="L50" s="364"/>
    </row>
    <row r="51" spans="2:16" s="1" customFormat="1" x14ac:dyDescent="0.2">
      <c r="B51" s="1" t="s">
        <v>152</v>
      </c>
      <c r="C51" s="1" t="s">
        <v>196</v>
      </c>
      <c r="D51" s="183">
        <v>418119</v>
      </c>
      <c r="E51" s="184">
        <v>963456.2300000001</v>
      </c>
      <c r="F51" s="185">
        <f t="shared" si="0"/>
        <v>545337.2300000001</v>
      </c>
      <c r="G51" s="186">
        <f t="shared" si="1"/>
        <v>1.304263212147738</v>
      </c>
      <c r="H51" s="187" t="str">
        <f t="shared" si="2"/>
        <v>yes</v>
      </c>
      <c r="I51" s="188" t="s">
        <v>154</v>
      </c>
      <c r="J51" s="187">
        <v>264</v>
      </c>
      <c r="K51" s="187">
        <v>455</v>
      </c>
      <c r="L51" s="364"/>
    </row>
    <row r="52" spans="2:16" s="1" customFormat="1" ht="12.75" customHeight="1" x14ac:dyDescent="0.2">
      <c r="B52" s="1" t="s">
        <v>156</v>
      </c>
      <c r="C52" s="1" t="s">
        <v>197</v>
      </c>
      <c r="D52" s="189">
        <v>30367127</v>
      </c>
      <c r="E52" s="184">
        <v>935999.86</v>
      </c>
      <c r="F52" s="193">
        <f t="shared" si="0"/>
        <v>-29431127.140000001</v>
      </c>
      <c r="G52" s="186">
        <f t="shared" si="1"/>
        <v>-0.96917720072761582</v>
      </c>
      <c r="H52" s="187" t="str">
        <f t="shared" si="2"/>
        <v>yes</v>
      </c>
      <c r="I52" s="319" t="s">
        <v>158</v>
      </c>
      <c r="J52" s="318">
        <v>214</v>
      </c>
      <c r="K52" s="318">
        <v>462</v>
      </c>
      <c r="L52" s="341" t="s">
        <v>347</v>
      </c>
      <c r="M52" s="341"/>
      <c r="N52" s="341"/>
      <c r="O52" s="341"/>
      <c r="P52" s="342"/>
    </row>
    <row r="53" spans="2:16" s="1" customFormat="1" x14ac:dyDescent="0.2">
      <c r="B53" s="1" t="s">
        <v>152</v>
      </c>
      <c r="C53" s="1" t="s">
        <v>198</v>
      </c>
      <c r="D53" s="183">
        <v>1005328</v>
      </c>
      <c r="E53" s="184">
        <v>2123878.7900000005</v>
      </c>
      <c r="F53" s="185">
        <f t="shared" si="0"/>
        <v>1118550.7900000005</v>
      </c>
      <c r="G53" s="186">
        <f t="shared" si="1"/>
        <v>1.1126227360622607</v>
      </c>
      <c r="H53" s="187" t="str">
        <f t="shared" si="2"/>
        <v>yes</v>
      </c>
      <c r="I53" s="188" t="s">
        <v>154</v>
      </c>
      <c r="J53" s="187">
        <v>109</v>
      </c>
      <c r="K53" s="320">
        <v>489</v>
      </c>
      <c r="L53" s="345"/>
      <c r="M53" s="345"/>
      <c r="N53" s="345"/>
      <c r="O53" s="345"/>
      <c r="P53" s="346"/>
    </row>
    <row r="54" spans="2:16" s="1" customFormat="1" x14ac:dyDescent="0.2">
      <c r="B54" s="1" t="s">
        <v>156</v>
      </c>
      <c r="C54" s="1" t="s">
        <v>43</v>
      </c>
      <c r="D54" s="194">
        <v>0</v>
      </c>
      <c r="E54" s="194">
        <v>1114533.94</v>
      </c>
      <c r="F54" s="185">
        <f t="shared" si="0"/>
        <v>1114533.94</v>
      </c>
      <c r="G54" s="186" t="str">
        <f t="shared" si="1"/>
        <v>100%</v>
      </c>
      <c r="H54" s="187" t="str">
        <f t="shared" si="2"/>
        <v>yes</v>
      </c>
      <c r="I54" s="195" t="s">
        <v>33</v>
      </c>
      <c r="J54" s="187" t="s">
        <v>199</v>
      </c>
      <c r="K54" s="321">
        <v>496</v>
      </c>
      <c r="L54" s="343"/>
      <c r="M54" s="343"/>
      <c r="N54" s="343"/>
      <c r="O54" s="343"/>
      <c r="P54" s="344"/>
    </row>
    <row r="55" spans="2:16" s="1" customFormat="1" x14ac:dyDescent="0.2">
      <c r="B55" s="1" t="s">
        <v>172</v>
      </c>
      <c r="C55" s="1" t="s">
        <v>44</v>
      </c>
      <c r="D55" s="194">
        <v>0</v>
      </c>
      <c r="E55" s="194">
        <v>545255.82999999996</v>
      </c>
      <c r="F55" s="185">
        <f t="shared" si="0"/>
        <v>545255.82999999996</v>
      </c>
      <c r="G55" s="191" t="str">
        <f t="shared" si="1"/>
        <v>100%</v>
      </c>
      <c r="H55" s="187" t="str">
        <f t="shared" si="2"/>
        <v>yes</v>
      </c>
      <c r="I55" s="195" t="s">
        <v>33</v>
      </c>
      <c r="J55" s="187" t="s">
        <v>199</v>
      </c>
      <c r="K55" s="187">
        <v>507</v>
      </c>
      <c r="L55" s="364"/>
    </row>
    <row r="56" spans="2:16" s="1" customFormat="1" x14ac:dyDescent="0.2">
      <c r="B56" s="1" t="s">
        <v>156</v>
      </c>
      <c r="C56" s="1" t="s">
        <v>200</v>
      </c>
      <c r="D56" s="183">
        <v>899992</v>
      </c>
      <c r="E56" s="184">
        <v>36917.300000000003</v>
      </c>
      <c r="F56" s="185">
        <f t="shared" si="0"/>
        <v>-863074.7</v>
      </c>
      <c r="G56" s="186">
        <f t="shared" si="1"/>
        <v>-0.958980413159228</v>
      </c>
      <c r="H56" s="187" t="str">
        <f t="shared" si="2"/>
        <v>yes</v>
      </c>
      <c r="I56" s="188" t="s">
        <v>158</v>
      </c>
      <c r="J56" s="187">
        <v>226</v>
      </c>
      <c r="K56" s="187">
        <v>529</v>
      </c>
      <c r="L56" s="364"/>
    </row>
    <row r="57" spans="2:16" s="1" customFormat="1" x14ac:dyDescent="0.2">
      <c r="B57" s="1" t="s">
        <v>152</v>
      </c>
      <c r="C57" s="1" t="s">
        <v>201</v>
      </c>
      <c r="D57" s="183">
        <v>3879878</v>
      </c>
      <c r="E57" s="184">
        <v>1450064.13</v>
      </c>
      <c r="F57" s="185">
        <f t="shared" si="0"/>
        <v>-2429813.87</v>
      </c>
      <c r="G57" s="186">
        <f t="shared" si="1"/>
        <v>-0.62626037983668559</v>
      </c>
      <c r="H57" s="187" t="str">
        <f t="shared" si="2"/>
        <v>yes</v>
      </c>
      <c r="I57" s="188" t="s">
        <v>154</v>
      </c>
      <c r="J57" s="187">
        <v>246</v>
      </c>
      <c r="K57" s="187">
        <v>535</v>
      </c>
      <c r="L57" s="364"/>
    </row>
    <row r="58" spans="2:16" s="1" customFormat="1" x14ac:dyDescent="0.2">
      <c r="B58" s="1" t="s">
        <v>172</v>
      </c>
      <c r="C58" s="1" t="s">
        <v>202</v>
      </c>
      <c r="D58" s="183">
        <v>67348997</v>
      </c>
      <c r="E58" s="184">
        <v>106963790.81</v>
      </c>
      <c r="F58" s="185">
        <f t="shared" si="0"/>
        <v>39614793.810000002</v>
      </c>
      <c r="G58" s="191">
        <f t="shared" si="1"/>
        <v>0.5882016893287958</v>
      </c>
      <c r="H58" s="187" t="str">
        <f t="shared" si="2"/>
        <v>yes</v>
      </c>
      <c r="I58" s="319" t="s">
        <v>174</v>
      </c>
      <c r="J58" s="318">
        <v>124</v>
      </c>
      <c r="K58" s="318">
        <v>543</v>
      </c>
      <c r="L58" s="341" t="s">
        <v>346</v>
      </c>
      <c r="M58" s="341"/>
      <c r="N58" s="341"/>
      <c r="O58" s="341"/>
      <c r="P58" s="342"/>
    </row>
    <row r="59" spans="2:16" s="1" customFormat="1" x14ac:dyDescent="0.2">
      <c r="B59" s="1" t="s">
        <v>152</v>
      </c>
      <c r="C59" s="1" t="s">
        <v>45</v>
      </c>
      <c r="D59" s="194">
        <v>0</v>
      </c>
      <c r="E59" s="194">
        <v>694741.06</v>
      </c>
      <c r="F59" s="185">
        <f t="shared" si="0"/>
        <v>694741.06</v>
      </c>
      <c r="G59" s="191" t="str">
        <f t="shared" si="1"/>
        <v>100%</v>
      </c>
      <c r="H59" s="187" t="str">
        <f t="shared" si="2"/>
        <v>yes</v>
      </c>
      <c r="I59" s="195" t="s">
        <v>33</v>
      </c>
      <c r="J59" s="187" t="s">
        <v>199</v>
      </c>
      <c r="K59" s="320">
        <v>544</v>
      </c>
      <c r="L59" s="343"/>
      <c r="M59" s="343"/>
      <c r="N59" s="343"/>
      <c r="O59" s="343"/>
      <c r="P59" s="344"/>
    </row>
    <row r="60" spans="2:16" s="1" customFormat="1" x14ac:dyDescent="0.2">
      <c r="B60" s="1" t="s">
        <v>156</v>
      </c>
      <c r="C60" s="1" t="s">
        <v>101</v>
      </c>
      <c r="D60" s="77">
        <v>0</v>
      </c>
      <c r="E60" s="77">
        <v>1647012.9499999997</v>
      </c>
      <c r="F60" s="185">
        <f t="shared" si="0"/>
        <v>1647012.9499999997</v>
      </c>
      <c r="G60" s="186" t="str">
        <f t="shared" si="1"/>
        <v>100%</v>
      </c>
      <c r="H60" s="187" t="str">
        <f t="shared" si="2"/>
        <v>yes</v>
      </c>
      <c r="I60" s="192" t="s">
        <v>158</v>
      </c>
      <c r="J60" s="187">
        <v>234</v>
      </c>
      <c r="K60" s="187">
        <v>561</v>
      </c>
      <c r="L60" s="364" t="s">
        <v>181</v>
      </c>
    </row>
    <row r="61" spans="2:16" s="1" customFormat="1" x14ac:dyDescent="0.2">
      <c r="B61" s="1" t="s">
        <v>156</v>
      </c>
      <c r="C61" s="1" t="s">
        <v>46</v>
      </c>
      <c r="D61" s="194">
        <v>0</v>
      </c>
      <c r="E61" s="194">
        <v>840745.18</v>
      </c>
      <c r="F61" s="185">
        <f t="shared" si="0"/>
        <v>840745.18</v>
      </c>
      <c r="G61" s="186" t="str">
        <f t="shared" si="1"/>
        <v>100%</v>
      </c>
      <c r="H61" s="187" t="str">
        <f t="shared" si="2"/>
        <v>yes</v>
      </c>
      <c r="I61" s="195" t="s">
        <v>33</v>
      </c>
      <c r="J61" s="187" t="s">
        <v>199</v>
      </c>
      <c r="K61" s="187">
        <v>562</v>
      </c>
      <c r="L61" s="364"/>
    </row>
    <row r="62" spans="2:16" s="1" customFormat="1" x14ac:dyDescent="0.2">
      <c r="B62" s="1" t="s">
        <v>156</v>
      </c>
      <c r="C62" s="1" t="s">
        <v>203</v>
      </c>
      <c r="D62" s="183">
        <v>2000000</v>
      </c>
      <c r="E62" s="184">
        <v>0</v>
      </c>
      <c r="F62" s="185">
        <f t="shared" si="0"/>
        <v>-2000000</v>
      </c>
      <c r="G62" s="186">
        <f t="shared" si="1"/>
        <v>-1</v>
      </c>
      <c r="H62" s="187" t="str">
        <f t="shared" si="2"/>
        <v>yes</v>
      </c>
      <c r="I62" s="188" t="s">
        <v>158</v>
      </c>
      <c r="J62" s="187">
        <v>251</v>
      </c>
      <c r="K62" s="187">
        <v>572</v>
      </c>
      <c r="L62" s="364"/>
    </row>
    <row r="63" spans="2:16" s="1" customFormat="1" x14ac:dyDescent="0.2">
      <c r="B63" s="1" t="s">
        <v>156</v>
      </c>
      <c r="C63" s="1" t="s">
        <v>47</v>
      </c>
      <c r="D63" s="194">
        <v>0</v>
      </c>
      <c r="E63" s="194">
        <v>3694443.9899999998</v>
      </c>
      <c r="F63" s="185">
        <f t="shared" si="0"/>
        <v>3694443.9899999998</v>
      </c>
      <c r="G63" s="191" t="str">
        <f t="shared" si="1"/>
        <v>100%</v>
      </c>
      <c r="H63" s="187" t="str">
        <f t="shared" si="2"/>
        <v>yes</v>
      </c>
      <c r="I63" s="195" t="s">
        <v>33</v>
      </c>
      <c r="J63" s="187" t="s">
        <v>199</v>
      </c>
      <c r="K63" s="187">
        <v>590</v>
      </c>
      <c r="L63" s="364"/>
    </row>
    <row r="64" spans="2:16" s="1" customFormat="1" x14ac:dyDescent="0.2">
      <c r="B64" s="1" t="s">
        <v>152</v>
      </c>
      <c r="C64" s="1" t="s">
        <v>204</v>
      </c>
      <c r="D64" s="183">
        <v>10000000</v>
      </c>
      <c r="E64" s="184">
        <v>4655787.82</v>
      </c>
      <c r="F64" s="185">
        <f t="shared" si="0"/>
        <v>-5344212.18</v>
      </c>
      <c r="G64" s="186">
        <f t="shared" si="1"/>
        <v>-0.53442121799999998</v>
      </c>
      <c r="H64" s="187" t="str">
        <f t="shared" si="2"/>
        <v>yes</v>
      </c>
      <c r="I64" s="188" t="s">
        <v>154</v>
      </c>
      <c r="J64" s="187">
        <v>256</v>
      </c>
      <c r="K64" s="187">
        <v>591</v>
      </c>
      <c r="L64" s="364"/>
    </row>
    <row r="65" spans="2:12" s="1" customFormat="1" x14ac:dyDescent="0.2">
      <c r="B65" s="1" t="s">
        <v>172</v>
      </c>
      <c r="C65" s="1" t="s">
        <v>205</v>
      </c>
      <c r="D65" s="183">
        <v>11879164</v>
      </c>
      <c r="E65" s="184">
        <v>33014.730000000003</v>
      </c>
      <c r="F65" s="185">
        <f t="shared" si="0"/>
        <v>-11846149.27</v>
      </c>
      <c r="G65" s="186">
        <f t="shared" si="1"/>
        <v>-0.99722078674896653</v>
      </c>
      <c r="H65" s="187" t="str">
        <f t="shared" si="2"/>
        <v>yes</v>
      </c>
      <c r="I65" s="188" t="s">
        <v>174</v>
      </c>
      <c r="J65" s="187">
        <v>135</v>
      </c>
      <c r="K65" s="187">
        <v>612</v>
      </c>
      <c r="L65" s="364"/>
    </row>
    <row r="66" spans="2:12" s="1" customFormat="1" x14ac:dyDescent="0.2">
      <c r="B66" s="1" t="s">
        <v>156</v>
      </c>
      <c r="C66" s="1" t="s">
        <v>206</v>
      </c>
      <c r="D66" s="183">
        <v>2961000</v>
      </c>
      <c r="E66" s="184">
        <v>3652796.4299999997</v>
      </c>
      <c r="F66" s="185">
        <f t="shared" si="0"/>
        <v>691796.4299999997</v>
      </c>
      <c r="G66" s="186">
        <f t="shared" si="1"/>
        <v>0.23363607902735553</v>
      </c>
      <c r="H66" s="187" t="str">
        <f t="shared" si="2"/>
        <v>yes</v>
      </c>
      <c r="I66" s="188" t="s">
        <v>158</v>
      </c>
      <c r="J66" s="187">
        <v>127</v>
      </c>
      <c r="K66" s="187">
        <v>613</v>
      </c>
      <c r="L66" s="364"/>
    </row>
    <row r="67" spans="2:12" s="1" customFormat="1" x14ac:dyDescent="0.2">
      <c r="B67" s="1" t="s">
        <v>172</v>
      </c>
      <c r="C67" s="1" t="s">
        <v>75</v>
      </c>
      <c r="D67" s="77">
        <v>0</v>
      </c>
      <c r="E67" s="77">
        <v>17562125.240000002</v>
      </c>
      <c r="F67" s="185">
        <f t="shared" si="0"/>
        <v>17562125.240000002</v>
      </c>
      <c r="G67" s="191" t="str">
        <f t="shared" si="1"/>
        <v>100%</v>
      </c>
      <c r="H67" s="187" t="str">
        <f t="shared" si="2"/>
        <v>yes</v>
      </c>
      <c r="I67" s="192" t="s">
        <v>174</v>
      </c>
      <c r="J67" s="187">
        <v>144</v>
      </c>
      <c r="K67" s="187">
        <v>618</v>
      </c>
      <c r="L67" s="364" t="s">
        <v>181</v>
      </c>
    </row>
    <row r="68" spans="2:12" s="1" customFormat="1" x14ac:dyDescent="0.2">
      <c r="B68" s="1" t="s">
        <v>172</v>
      </c>
      <c r="C68" s="1" t="s">
        <v>207</v>
      </c>
      <c r="D68" s="185">
        <v>736223</v>
      </c>
      <c r="E68" s="184">
        <v>2586168.86</v>
      </c>
      <c r="F68" s="185">
        <f t="shared" si="0"/>
        <v>1849945.8599999999</v>
      </c>
      <c r="G68" s="186">
        <f t="shared" si="1"/>
        <v>2.5127520601774189</v>
      </c>
      <c r="H68" s="187" t="str">
        <f t="shared" si="2"/>
        <v>yes</v>
      </c>
      <c r="I68" s="188" t="s">
        <v>174</v>
      </c>
      <c r="J68" s="187">
        <v>151</v>
      </c>
      <c r="K68" s="187">
        <v>621</v>
      </c>
      <c r="L68" s="364"/>
    </row>
    <row r="69" spans="2:12" s="1" customFormat="1" x14ac:dyDescent="0.2">
      <c r="B69" s="1" t="s">
        <v>172</v>
      </c>
      <c r="C69" s="1" t="s">
        <v>76</v>
      </c>
      <c r="D69" s="87">
        <v>0</v>
      </c>
      <c r="E69" s="77">
        <v>2633563.37</v>
      </c>
      <c r="F69" s="185">
        <f t="shared" si="0"/>
        <v>2633563.37</v>
      </c>
      <c r="G69" s="191" t="str">
        <f t="shared" si="1"/>
        <v>100%</v>
      </c>
      <c r="H69" s="187" t="str">
        <f t="shared" si="2"/>
        <v>yes</v>
      </c>
      <c r="I69" s="192" t="s">
        <v>174</v>
      </c>
      <c r="J69" s="187">
        <v>275</v>
      </c>
      <c r="K69" s="187">
        <v>625</v>
      </c>
      <c r="L69" s="364" t="s">
        <v>181</v>
      </c>
    </row>
    <row r="70" spans="2:12" s="1" customFormat="1" x14ac:dyDescent="0.2">
      <c r="B70" s="1" t="s">
        <v>172</v>
      </c>
      <c r="C70" s="1" t="s">
        <v>208</v>
      </c>
      <c r="D70" s="183">
        <v>58412186</v>
      </c>
      <c r="E70" s="184">
        <v>36908290.609999999</v>
      </c>
      <c r="F70" s="185">
        <f t="shared" si="0"/>
        <v>-21503895.390000001</v>
      </c>
      <c r="G70" s="186">
        <f t="shared" si="1"/>
        <v>-0.36814056899017611</v>
      </c>
      <c r="H70" s="187" t="str">
        <f t="shared" si="2"/>
        <v>yes</v>
      </c>
      <c r="I70" s="188" t="s">
        <v>174</v>
      </c>
      <c r="J70" s="187">
        <v>175</v>
      </c>
      <c r="K70" s="187">
        <v>635</v>
      </c>
      <c r="L70" s="364"/>
    </row>
    <row r="71" spans="2:12" s="1" customFormat="1" x14ac:dyDescent="0.2">
      <c r="B71" s="1" t="s">
        <v>152</v>
      </c>
      <c r="C71" s="1" t="s">
        <v>209</v>
      </c>
      <c r="D71" s="183">
        <v>556208</v>
      </c>
      <c r="E71" s="184">
        <v>1425606.31</v>
      </c>
      <c r="F71" s="185">
        <f t="shared" si="0"/>
        <v>869398.31</v>
      </c>
      <c r="G71" s="186">
        <f t="shared" si="1"/>
        <v>1.5630812753502288</v>
      </c>
      <c r="H71" s="187" t="str">
        <f t="shared" si="2"/>
        <v>yes</v>
      </c>
      <c r="I71" s="188" t="s">
        <v>154</v>
      </c>
      <c r="J71" s="187">
        <v>119</v>
      </c>
      <c r="K71" s="187">
        <v>653</v>
      </c>
      <c r="L71" s="364"/>
    </row>
    <row r="72" spans="2:12" s="1" customFormat="1" x14ac:dyDescent="0.2">
      <c r="B72" s="1" t="s">
        <v>172</v>
      </c>
      <c r="C72" s="1" t="s">
        <v>210</v>
      </c>
      <c r="D72" s="183">
        <v>808250</v>
      </c>
      <c r="E72" s="184">
        <v>576.65</v>
      </c>
      <c r="F72" s="185">
        <f t="shared" si="0"/>
        <v>-807673.35</v>
      </c>
      <c r="G72" s="186">
        <f t="shared" si="1"/>
        <v>-0.99928654500463965</v>
      </c>
      <c r="H72" s="187" t="str">
        <f t="shared" si="2"/>
        <v>yes</v>
      </c>
      <c r="I72" s="188" t="s">
        <v>174</v>
      </c>
      <c r="J72" s="187">
        <v>297</v>
      </c>
      <c r="K72" s="187">
        <v>673</v>
      </c>
      <c r="L72" s="364"/>
    </row>
    <row r="73" spans="2:12" s="1" customFormat="1" x14ac:dyDescent="0.2">
      <c r="B73" s="1" t="s">
        <v>172</v>
      </c>
      <c r="C73" s="1" t="s">
        <v>211</v>
      </c>
      <c r="D73" s="183">
        <v>3343418</v>
      </c>
      <c r="E73" s="184">
        <v>6179858.9000000004</v>
      </c>
      <c r="F73" s="185">
        <f t="shared" si="0"/>
        <v>2836440.9000000004</v>
      </c>
      <c r="G73" s="186">
        <f t="shared" si="1"/>
        <v>0.84836562463921661</v>
      </c>
      <c r="H73" s="187" t="str">
        <f t="shared" si="2"/>
        <v>yes</v>
      </c>
      <c r="I73" s="188" t="s">
        <v>174</v>
      </c>
      <c r="J73" s="187">
        <v>182</v>
      </c>
      <c r="K73" s="187">
        <v>676</v>
      </c>
      <c r="L73" s="364"/>
    </row>
    <row r="74" spans="2:12" s="1" customFormat="1" x14ac:dyDescent="0.2">
      <c r="B74" s="1" t="s">
        <v>172</v>
      </c>
      <c r="C74" s="1" t="s">
        <v>212</v>
      </c>
      <c r="D74" s="183">
        <v>1550000</v>
      </c>
      <c r="E74" s="184">
        <v>2087168.6299999997</v>
      </c>
      <c r="F74" s="185">
        <f t="shared" si="0"/>
        <v>537168.62999999966</v>
      </c>
      <c r="G74" s="186">
        <f t="shared" si="1"/>
        <v>0.34656040645161268</v>
      </c>
      <c r="H74" s="187" t="str">
        <f t="shared" si="2"/>
        <v>yes</v>
      </c>
      <c r="I74" s="188" t="s">
        <v>174</v>
      </c>
      <c r="J74" s="187">
        <v>188</v>
      </c>
      <c r="K74" s="187">
        <v>700</v>
      </c>
      <c r="L74" s="364"/>
    </row>
    <row r="75" spans="2:12" s="1" customFormat="1" x14ac:dyDescent="0.2">
      <c r="B75" s="1" t="s">
        <v>172</v>
      </c>
      <c r="C75" s="1" t="s">
        <v>213</v>
      </c>
      <c r="D75" s="183">
        <v>12000000</v>
      </c>
      <c r="E75" s="184">
        <v>16186511.470000001</v>
      </c>
      <c r="F75" s="185">
        <f t="shared" si="0"/>
        <v>4186511.4700000007</v>
      </c>
      <c r="G75" s="191">
        <f t="shared" si="1"/>
        <v>0.34887595583333336</v>
      </c>
      <c r="H75" s="187" t="str">
        <f t="shared" si="2"/>
        <v>yes</v>
      </c>
      <c r="I75" s="188" t="s">
        <v>174</v>
      </c>
      <c r="J75" s="187">
        <v>197</v>
      </c>
      <c r="K75" s="187">
        <v>701</v>
      </c>
      <c r="L75" s="364"/>
    </row>
    <row r="76" spans="2:12" s="1" customFormat="1" x14ac:dyDescent="0.2">
      <c r="B76" s="1" t="s">
        <v>172</v>
      </c>
      <c r="C76" s="1" t="s">
        <v>214</v>
      </c>
      <c r="D76" s="183">
        <v>2499984</v>
      </c>
      <c r="E76" s="184">
        <v>818163.69</v>
      </c>
      <c r="F76" s="185">
        <f t="shared" si="0"/>
        <v>-1681820.31</v>
      </c>
      <c r="G76" s="186">
        <f t="shared" si="1"/>
        <v>-0.67273242948754874</v>
      </c>
      <c r="H76" s="187" t="str">
        <f t="shared" si="2"/>
        <v>yes</v>
      </c>
      <c r="I76" s="188" t="s">
        <v>174</v>
      </c>
      <c r="J76" s="187">
        <v>204</v>
      </c>
      <c r="K76" s="187">
        <v>704</v>
      </c>
      <c r="L76" s="364"/>
    </row>
    <row r="77" spans="2:12" s="1" customFormat="1" x14ac:dyDescent="0.2">
      <c r="B77" s="1" t="s">
        <v>165</v>
      </c>
      <c r="C77" s="1" t="s">
        <v>215</v>
      </c>
      <c r="D77" s="183">
        <v>3900000</v>
      </c>
      <c r="E77" s="184">
        <v>1523470.16</v>
      </c>
      <c r="F77" s="185">
        <f t="shared" si="0"/>
        <v>-2376529.84</v>
      </c>
      <c r="G77" s="186">
        <f t="shared" si="1"/>
        <v>-0.60936662564102562</v>
      </c>
      <c r="H77" s="187" t="str">
        <f t="shared" si="2"/>
        <v>yes</v>
      </c>
      <c r="I77" s="188" t="s">
        <v>167</v>
      </c>
      <c r="J77" s="187">
        <v>2</v>
      </c>
      <c r="K77" s="187">
        <v>707</v>
      </c>
      <c r="L77" s="364"/>
    </row>
    <row r="78" spans="2:12" s="1" customFormat="1" x14ac:dyDescent="0.2">
      <c r="B78" s="1" t="s">
        <v>156</v>
      </c>
      <c r="C78" s="1" t="s">
        <v>216</v>
      </c>
      <c r="D78" s="183">
        <v>1500000</v>
      </c>
      <c r="E78" s="184">
        <v>2326061.36</v>
      </c>
      <c r="F78" s="185">
        <f t="shared" ref="F78:F137" si="3">+E78-D78</f>
        <v>826061.35999999987</v>
      </c>
      <c r="G78" s="186">
        <f t="shared" ref="G78:G137" si="4">+IFERROR(F78/D78,"100%")</f>
        <v>0.5507075733333332</v>
      </c>
      <c r="H78" s="187" t="str">
        <f t="shared" ref="H78:H137" si="5">IFERROR(IF(AND(ABS(F78)&gt;=500000,ABS(G78)&gt;=10%),"yes",""),"")</f>
        <v>yes</v>
      </c>
      <c r="I78" s="188" t="s">
        <v>158</v>
      </c>
      <c r="J78" s="187">
        <v>275</v>
      </c>
      <c r="K78" s="187">
        <v>720</v>
      </c>
      <c r="L78" s="364"/>
    </row>
    <row r="79" spans="2:12" s="1" customFormat="1" x14ac:dyDescent="0.2">
      <c r="B79" s="1" t="s">
        <v>172</v>
      </c>
      <c r="C79" s="1" t="s">
        <v>13</v>
      </c>
      <c r="D79" s="196">
        <v>0</v>
      </c>
      <c r="E79" s="196">
        <v>62969.630000000005</v>
      </c>
      <c r="F79" s="185">
        <f t="shared" si="3"/>
        <v>62969.630000000005</v>
      </c>
      <c r="G79" s="186" t="str">
        <f t="shared" si="4"/>
        <v>100%</v>
      </c>
      <c r="H79" s="187" t="str">
        <f t="shared" si="5"/>
        <v/>
      </c>
      <c r="I79" s="197" t="s">
        <v>121</v>
      </c>
      <c r="J79" s="187" t="s">
        <v>199</v>
      </c>
      <c r="K79" s="187" t="s">
        <v>199</v>
      </c>
      <c r="L79" s="364"/>
    </row>
    <row r="80" spans="2:12" s="1" customFormat="1" x14ac:dyDescent="0.2">
      <c r="B80" s="1" t="s">
        <v>156</v>
      </c>
      <c r="C80" s="1" t="s">
        <v>17</v>
      </c>
      <c r="D80" s="194">
        <v>0</v>
      </c>
      <c r="E80" s="194">
        <v>264723.15000000002</v>
      </c>
      <c r="F80" s="185">
        <f t="shared" si="3"/>
        <v>264723.15000000002</v>
      </c>
      <c r="G80" s="186" t="str">
        <f t="shared" si="4"/>
        <v>100%</v>
      </c>
      <c r="H80" s="187" t="str">
        <f t="shared" si="5"/>
        <v/>
      </c>
      <c r="I80" s="197" t="s">
        <v>121</v>
      </c>
      <c r="J80" s="187" t="s">
        <v>199</v>
      </c>
      <c r="K80" s="187" t="s">
        <v>199</v>
      </c>
      <c r="L80" s="364"/>
    </row>
    <row r="81" spans="2:12" s="1" customFormat="1" x14ac:dyDescent="0.2">
      <c r="B81" s="1" t="s">
        <v>156</v>
      </c>
      <c r="C81" s="1" t="s">
        <v>217</v>
      </c>
      <c r="D81" s="183">
        <v>349999</v>
      </c>
      <c r="E81" s="184">
        <v>0</v>
      </c>
      <c r="F81" s="185">
        <f t="shared" si="3"/>
        <v>-349999</v>
      </c>
      <c r="G81" s="186">
        <f t="shared" si="4"/>
        <v>-1</v>
      </c>
      <c r="H81" s="187" t="str">
        <f t="shared" si="5"/>
        <v/>
      </c>
      <c r="I81" s="188" t="s">
        <v>158</v>
      </c>
      <c r="J81" s="187">
        <v>3</v>
      </c>
      <c r="K81" s="187" t="s">
        <v>199</v>
      </c>
      <c r="L81" s="364"/>
    </row>
    <row r="82" spans="2:12" s="1" customFormat="1" x14ac:dyDescent="0.2">
      <c r="B82" s="1" t="s">
        <v>156</v>
      </c>
      <c r="C82" s="1" t="s">
        <v>218</v>
      </c>
      <c r="D82" s="88">
        <v>963504</v>
      </c>
      <c r="E82" s="184">
        <v>544841.43999999994</v>
      </c>
      <c r="F82" s="185">
        <f t="shared" si="3"/>
        <v>-418662.56000000006</v>
      </c>
      <c r="G82" s="191">
        <f t="shared" si="4"/>
        <v>-0.43452083229545496</v>
      </c>
      <c r="H82" s="187" t="str">
        <f t="shared" si="5"/>
        <v/>
      </c>
      <c r="I82" s="188" t="s">
        <v>158</v>
      </c>
      <c r="J82" s="187">
        <v>10</v>
      </c>
      <c r="K82" s="187" t="s">
        <v>199</v>
      </c>
      <c r="L82" s="364"/>
    </row>
    <row r="83" spans="2:12" s="1" customFormat="1" ht="12.75" customHeight="1" x14ac:dyDescent="0.2">
      <c r="B83" s="1" t="s">
        <v>156</v>
      </c>
      <c r="C83" s="1" t="s">
        <v>219</v>
      </c>
      <c r="D83" s="183">
        <v>2693105</v>
      </c>
      <c r="E83" s="184">
        <v>2375701.3200000003</v>
      </c>
      <c r="F83" s="185">
        <f t="shared" si="3"/>
        <v>-317403.6799999997</v>
      </c>
      <c r="G83" s="186">
        <f t="shared" si="4"/>
        <v>-0.11785789265550348</v>
      </c>
      <c r="H83" s="187" t="str">
        <f t="shared" si="5"/>
        <v/>
      </c>
      <c r="I83" s="188" t="s">
        <v>158</v>
      </c>
      <c r="J83" s="187">
        <v>18</v>
      </c>
      <c r="K83" s="187" t="s">
        <v>199</v>
      </c>
      <c r="L83" s="364"/>
    </row>
    <row r="84" spans="2:12" s="1" customFormat="1" x14ac:dyDescent="0.2">
      <c r="B84" s="1" t="s">
        <v>172</v>
      </c>
      <c r="C84" s="1" t="s">
        <v>220</v>
      </c>
      <c r="D84" s="183">
        <v>2500008</v>
      </c>
      <c r="E84" s="184">
        <v>2238311.65</v>
      </c>
      <c r="F84" s="185">
        <f t="shared" si="3"/>
        <v>-261696.35000000009</v>
      </c>
      <c r="G84" s="186">
        <f t="shared" si="4"/>
        <v>-0.10467820502974394</v>
      </c>
      <c r="H84" s="187" t="str">
        <f t="shared" si="5"/>
        <v/>
      </c>
      <c r="I84" s="188" t="s">
        <v>174</v>
      </c>
      <c r="J84" s="187">
        <v>241</v>
      </c>
      <c r="K84" s="187" t="s">
        <v>199</v>
      </c>
      <c r="L84" s="364"/>
    </row>
    <row r="85" spans="2:12" s="1" customFormat="1" x14ac:dyDescent="0.2">
      <c r="B85" s="1" t="s">
        <v>221</v>
      </c>
      <c r="C85" s="1" t="s">
        <v>21</v>
      </c>
      <c r="D85" s="194">
        <v>0</v>
      </c>
      <c r="E85" s="194">
        <v>191787.05</v>
      </c>
      <c r="F85" s="185">
        <f t="shared" si="3"/>
        <v>191787.05</v>
      </c>
      <c r="G85" s="186" t="str">
        <f t="shared" si="4"/>
        <v>100%</v>
      </c>
      <c r="H85" s="187" t="str">
        <f t="shared" si="5"/>
        <v/>
      </c>
      <c r="I85" s="197" t="s">
        <v>121</v>
      </c>
      <c r="J85" s="187" t="s">
        <v>199</v>
      </c>
      <c r="K85" s="187" t="s">
        <v>199</v>
      </c>
      <c r="L85" s="364"/>
    </row>
    <row r="86" spans="2:12" s="1" customFormat="1" x14ac:dyDescent="0.2">
      <c r="B86" s="1" t="s">
        <v>172</v>
      </c>
      <c r="C86" s="1" t="s">
        <v>20</v>
      </c>
      <c r="D86" s="194">
        <v>0</v>
      </c>
      <c r="E86" s="194">
        <v>273299.74</v>
      </c>
      <c r="F86" s="185">
        <f t="shared" si="3"/>
        <v>273299.74</v>
      </c>
      <c r="G86" s="186" t="str">
        <f t="shared" si="4"/>
        <v>100%</v>
      </c>
      <c r="H86" s="187" t="str">
        <f t="shared" si="5"/>
        <v/>
      </c>
      <c r="I86" s="197" t="s">
        <v>121</v>
      </c>
      <c r="J86" s="187" t="s">
        <v>199</v>
      </c>
      <c r="K86" s="187" t="s">
        <v>199</v>
      </c>
      <c r="L86" s="364"/>
    </row>
    <row r="87" spans="2:12" s="1" customFormat="1" x14ac:dyDescent="0.2">
      <c r="B87" s="1" t="s">
        <v>172</v>
      </c>
      <c r="C87" s="1" t="s">
        <v>222</v>
      </c>
      <c r="D87" s="183">
        <v>370002</v>
      </c>
      <c r="E87" s="184">
        <v>125157.43999999999</v>
      </c>
      <c r="F87" s="185">
        <f t="shared" si="3"/>
        <v>-244844.56</v>
      </c>
      <c r="G87" s="186">
        <f t="shared" si="4"/>
        <v>-0.66173847708931299</v>
      </c>
      <c r="H87" s="187" t="str">
        <f t="shared" si="5"/>
        <v/>
      </c>
      <c r="I87" s="188" t="s">
        <v>174</v>
      </c>
      <c r="J87" s="187">
        <v>10</v>
      </c>
      <c r="K87" s="187" t="s">
        <v>199</v>
      </c>
      <c r="L87" s="364"/>
    </row>
    <row r="88" spans="2:12" s="1" customFormat="1" x14ac:dyDescent="0.2">
      <c r="B88" s="1" t="s">
        <v>172</v>
      </c>
      <c r="C88" s="1" t="s">
        <v>223</v>
      </c>
      <c r="D88" s="185">
        <v>2239852</v>
      </c>
      <c r="E88" s="184">
        <v>2127402.5600000005</v>
      </c>
      <c r="F88" s="185">
        <f t="shared" si="3"/>
        <v>-112449.43999999948</v>
      </c>
      <c r="G88" s="186">
        <f t="shared" si="4"/>
        <v>-5.0203959904493459E-2</v>
      </c>
      <c r="H88" s="187" t="str">
        <f t="shared" si="5"/>
        <v/>
      </c>
      <c r="I88" s="188" t="s">
        <v>174</v>
      </c>
      <c r="J88" s="187">
        <v>18</v>
      </c>
      <c r="K88" s="187" t="s">
        <v>199</v>
      </c>
      <c r="L88" s="364"/>
    </row>
    <row r="89" spans="2:12" s="1" customFormat="1" x14ac:dyDescent="0.2">
      <c r="B89" s="1" t="s">
        <v>172</v>
      </c>
      <c r="C89" s="1" t="s">
        <v>224</v>
      </c>
      <c r="D89" s="183">
        <v>11499986</v>
      </c>
      <c r="E89" s="184">
        <v>12287281.539999999</v>
      </c>
      <c r="F89" s="185">
        <f t="shared" si="3"/>
        <v>787295.53999999911</v>
      </c>
      <c r="G89" s="186">
        <f t="shared" si="4"/>
        <v>6.8460565082426983E-2</v>
      </c>
      <c r="H89" s="187" t="str">
        <f t="shared" si="5"/>
        <v/>
      </c>
      <c r="I89" s="188" t="s">
        <v>174</v>
      </c>
      <c r="J89" s="187">
        <v>30</v>
      </c>
      <c r="K89" s="187" t="s">
        <v>199</v>
      </c>
      <c r="L89" s="364"/>
    </row>
    <row r="90" spans="2:12" s="1" customFormat="1" x14ac:dyDescent="0.2">
      <c r="B90" s="1" t="s">
        <v>172</v>
      </c>
      <c r="C90" s="1" t="s">
        <v>225</v>
      </c>
      <c r="D90" s="183">
        <v>1999999</v>
      </c>
      <c r="E90" s="184">
        <v>2375387.7300000004</v>
      </c>
      <c r="F90" s="185">
        <f t="shared" si="3"/>
        <v>375388.73000000045</v>
      </c>
      <c r="G90" s="186">
        <f t="shared" si="4"/>
        <v>0.18769445884722966</v>
      </c>
      <c r="H90" s="187" t="str">
        <f t="shared" si="5"/>
        <v/>
      </c>
      <c r="I90" s="188" t="s">
        <v>174</v>
      </c>
      <c r="J90" s="187">
        <v>61</v>
      </c>
      <c r="K90" s="187" t="s">
        <v>199</v>
      </c>
      <c r="L90" s="364"/>
    </row>
    <row r="91" spans="2:12" s="1" customFormat="1" x14ac:dyDescent="0.2">
      <c r="B91" s="1" t="s">
        <v>226</v>
      </c>
      <c r="C91" s="1" t="s">
        <v>227</v>
      </c>
      <c r="D91" s="183">
        <v>499974</v>
      </c>
      <c r="E91" s="184">
        <v>257792.48000000004</v>
      </c>
      <c r="F91" s="185">
        <f t="shared" si="3"/>
        <v>-242181.51999999996</v>
      </c>
      <c r="G91" s="186">
        <f t="shared" si="4"/>
        <v>-0.4843882281878657</v>
      </c>
      <c r="H91" s="187" t="str">
        <f t="shared" si="5"/>
        <v/>
      </c>
      <c r="I91" s="188" t="s">
        <v>228</v>
      </c>
      <c r="J91" s="187">
        <v>14</v>
      </c>
      <c r="K91" s="187" t="s">
        <v>199</v>
      </c>
      <c r="L91" s="364"/>
    </row>
    <row r="92" spans="2:12" s="1" customFormat="1" x14ac:dyDescent="0.2">
      <c r="B92" s="1" t="s">
        <v>152</v>
      </c>
      <c r="C92" s="1" t="s">
        <v>229</v>
      </c>
      <c r="D92" s="183">
        <v>422064</v>
      </c>
      <c r="E92" s="184">
        <v>0</v>
      </c>
      <c r="F92" s="185">
        <f t="shared" si="3"/>
        <v>-422064</v>
      </c>
      <c r="G92" s="186">
        <f t="shared" si="4"/>
        <v>-1</v>
      </c>
      <c r="H92" s="187" t="str">
        <f t="shared" si="5"/>
        <v/>
      </c>
      <c r="I92" s="188" t="s">
        <v>154</v>
      </c>
      <c r="J92" s="187">
        <v>197</v>
      </c>
      <c r="K92" s="187" t="s">
        <v>199</v>
      </c>
      <c r="L92" s="364"/>
    </row>
    <row r="93" spans="2:12" s="1" customFormat="1" x14ac:dyDescent="0.2">
      <c r="B93" s="1" t="s">
        <v>152</v>
      </c>
      <c r="C93" s="1" t="s">
        <v>230</v>
      </c>
      <c r="D93" s="183">
        <v>2482488</v>
      </c>
      <c r="E93" s="184">
        <v>2747446.24</v>
      </c>
      <c r="F93" s="185">
        <f t="shared" si="3"/>
        <v>264958.24000000022</v>
      </c>
      <c r="G93" s="186">
        <f t="shared" si="4"/>
        <v>0.10673092478191243</v>
      </c>
      <c r="H93" s="187" t="str">
        <f t="shared" si="5"/>
        <v/>
      </c>
      <c r="I93" s="188" t="s">
        <v>154</v>
      </c>
      <c r="J93" s="187">
        <v>52</v>
      </c>
      <c r="K93" s="187" t="s">
        <v>199</v>
      </c>
      <c r="L93" s="364"/>
    </row>
    <row r="94" spans="2:12" s="1" customFormat="1" x14ac:dyDescent="0.2">
      <c r="B94" s="1" t="s">
        <v>152</v>
      </c>
      <c r="C94" s="1" t="s">
        <v>231</v>
      </c>
      <c r="D94" s="183">
        <v>2341928</v>
      </c>
      <c r="E94" s="184">
        <v>1889234.1199999999</v>
      </c>
      <c r="F94" s="185">
        <f t="shared" si="3"/>
        <v>-452693.88000000012</v>
      </c>
      <c r="G94" s="186">
        <f t="shared" si="4"/>
        <v>-0.19329965737631563</v>
      </c>
      <c r="H94" s="187" t="str">
        <f t="shared" si="5"/>
        <v/>
      </c>
      <c r="I94" s="188" t="s">
        <v>154</v>
      </c>
      <c r="J94" s="187">
        <v>236</v>
      </c>
      <c r="K94" s="187" t="s">
        <v>199</v>
      </c>
      <c r="L94" s="364"/>
    </row>
    <row r="95" spans="2:12" s="1" customFormat="1" x14ac:dyDescent="0.2">
      <c r="B95" s="1" t="s">
        <v>152</v>
      </c>
      <c r="C95" s="1" t="s">
        <v>232</v>
      </c>
      <c r="D95" s="183">
        <v>964347</v>
      </c>
      <c r="E95" s="184">
        <v>628058.89</v>
      </c>
      <c r="F95" s="185">
        <f t="shared" si="3"/>
        <v>-336288.11</v>
      </c>
      <c r="G95" s="186">
        <f t="shared" si="4"/>
        <v>-0.34872106202435427</v>
      </c>
      <c r="H95" s="187" t="str">
        <f t="shared" si="5"/>
        <v/>
      </c>
      <c r="I95" s="188" t="s">
        <v>154</v>
      </c>
      <c r="J95" s="187">
        <v>70</v>
      </c>
      <c r="K95" s="187" t="s">
        <v>199</v>
      </c>
      <c r="L95" s="364"/>
    </row>
    <row r="96" spans="2:12" s="1" customFormat="1" x14ac:dyDescent="0.2">
      <c r="B96" s="1" t="s">
        <v>152</v>
      </c>
      <c r="C96" s="1" t="s">
        <v>233</v>
      </c>
      <c r="D96" s="183">
        <v>489088</v>
      </c>
      <c r="E96" s="184">
        <v>583742.14</v>
      </c>
      <c r="F96" s="185">
        <f t="shared" si="3"/>
        <v>94654.140000000014</v>
      </c>
      <c r="G96" s="186">
        <f t="shared" si="4"/>
        <v>0.1935319206359592</v>
      </c>
      <c r="H96" s="187" t="str">
        <f t="shared" si="5"/>
        <v/>
      </c>
      <c r="I96" s="188" t="s">
        <v>154</v>
      </c>
      <c r="J96" s="187">
        <v>208</v>
      </c>
      <c r="K96" s="187" t="s">
        <v>199</v>
      </c>
      <c r="L96" s="364"/>
    </row>
    <row r="97" spans="2:12" s="1" customFormat="1" x14ac:dyDescent="0.2">
      <c r="B97" s="1" t="s">
        <v>172</v>
      </c>
      <c r="C97" s="1" t="s">
        <v>7</v>
      </c>
      <c r="D97" s="196">
        <v>0</v>
      </c>
      <c r="E97" s="196">
        <v>-4593.0000000000009</v>
      </c>
      <c r="F97" s="185">
        <f t="shared" si="3"/>
        <v>-4593.0000000000009</v>
      </c>
      <c r="G97" s="186" t="str">
        <f t="shared" si="4"/>
        <v>100%</v>
      </c>
      <c r="H97" s="187" t="str">
        <f t="shared" si="5"/>
        <v/>
      </c>
      <c r="I97" s="197" t="s">
        <v>121</v>
      </c>
      <c r="J97" s="187" t="s">
        <v>199</v>
      </c>
      <c r="K97" s="187" t="s">
        <v>199</v>
      </c>
      <c r="L97" s="364"/>
    </row>
    <row r="98" spans="2:12" s="1" customFormat="1" x14ac:dyDescent="0.2">
      <c r="B98" s="1" t="s">
        <v>172</v>
      </c>
      <c r="C98" s="1" t="s">
        <v>234</v>
      </c>
      <c r="D98" s="183">
        <v>715000</v>
      </c>
      <c r="E98" s="184">
        <v>831623.57000000007</v>
      </c>
      <c r="F98" s="185">
        <f t="shared" si="3"/>
        <v>116623.57000000007</v>
      </c>
      <c r="G98" s="186">
        <f t="shared" si="4"/>
        <v>0.1631098881118882</v>
      </c>
      <c r="H98" s="187" t="str">
        <f t="shared" si="5"/>
        <v/>
      </c>
      <c r="I98" s="188" t="s">
        <v>174</v>
      </c>
      <c r="J98" s="187">
        <v>315</v>
      </c>
      <c r="K98" s="187" t="s">
        <v>199</v>
      </c>
      <c r="L98" s="364"/>
    </row>
    <row r="99" spans="2:12" s="1" customFormat="1" x14ac:dyDescent="0.2">
      <c r="B99" s="1" t="s">
        <v>172</v>
      </c>
      <c r="C99" s="1" t="s">
        <v>16</v>
      </c>
      <c r="D99" s="196">
        <v>0</v>
      </c>
      <c r="E99" s="196">
        <v>236729.77000000002</v>
      </c>
      <c r="F99" s="185">
        <f t="shared" si="3"/>
        <v>236729.77000000002</v>
      </c>
      <c r="G99" s="186" t="str">
        <f t="shared" si="4"/>
        <v>100%</v>
      </c>
      <c r="H99" s="187" t="str">
        <f t="shared" si="5"/>
        <v/>
      </c>
      <c r="I99" s="197" t="s">
        <v>121</v>
      </c>
      <c r="J99" s="187" t="s">
        <v>199</v>
      </c>
      <c r="K99" s="187" t="s">
        <v>199</v>
      </c>
      <c r="L99" s="364"/>
    </row>
    <row r="100" spans="2:12" s="1" customFormat="1" x14ac:dyDescent="0.2">
      <c r="B100" s="1" t="s">
        <v>172</v>
      </c>
      <c r="C100" s="1" t="s">
        <v>235</v>
      </c>
      <c r="D100" s="183">
        <v>27687251</v>
      </c>
      <c r="E100" s="184">
        <v>30291301.75</v>
      </c>
      <c r="F100" s="185">
        <f t="shared" si="3"/>
        <v>2604050.75</v>
      </c>
      <c r="G100" s="186">
        <f t="shared" si="4"/>
        <v>9.4052340190797556E-2</v>
      </c>
      <c r="H100" s="187" t="str">
        <f t="shared" si="5"/>
        <v/>
      </c>
      <c r="I100" s="188" t="s">
        <v>174</v>
      </c>
      <c r="J100" s="187">
        <v>323</v>
      </c>
      <c r="K100" s="187" t="s">
        <v>199</v>
      </c>
      <c r="L100" s="364"/>
    </row>
    <row r="101" spans="2:12" s="1" customFormat="1" x14ac:dyDescent="0.2">
      <c r="B101" s="1" t="s">
        <v>172</v>
      </c>
      <c r="C101" s="1" t="s">
        <v>14</v>
      </c>
      <c r="D101" s="196">
        <v>0</v>
      </c>
      <c r="E101" s="196">
        <v>139101.69</v>
      </c>
      <c r="F101" s="185">
        <f t="shared" si="3"/>
        <v>139101.69</v>
      </c>
      <c r="G101" s="186" t="str">
        <f t="shared" si="4"/>
        <v>100%</v>
      </c>
      <c r="H101" s="187" t="str">
        <f t="shared" si="5"/>
        <v/>
      </c>
      <c r="I101" s="197" t="s">
        <v>121</v>
      </c>
      <c r="J101" s="187" t="s">
        <v>199</v>
      </c>
      <c r="K101" s="187" t="s">
        <v>199</v>
      </c>
      <c r="L101" s="364"/>
    </row>
    <row r="102" spans="2:12" s="1" customFormat="1" x14ac:dyDescent="0.2">
      <c r="B102" s="1" t="s">
        <v>172</v>
      </c>
      <c r="C102" s="1" t="s">
        <v>11</v>
      </c>
      <c r="D102" s="196">
        <v>0</v>
      </c>
      <c r="E102" s="196">
        <v>31087.27</v>
      </c>
      <c r="F102" s="185">
        <f t="shared" si="3"/>
        <v>31087.27</v>
      </c>
      <c r="G102" s="186" t="str">
        <f t="shared" si="4"/>
        <v>100%</v>
      </c>
      <c r="H102" s="187" t="str">
        <f t="shared" si="5"/>
        <v/>
      </c>
      <c r="I102" s="197" t="s">
        <v>121</v>
      </c>
      <c r="J102" s="187" t="s">
        <v>199</v>
      </c>
      <c r="K102" s="187" t="s">
        <v>199</v>
      </c>
      <c r="L102" s="364"/>
    </row>
    <row r="103" spans="2:12" s="1" customFormat="1" x14ac:dyDescent="0.2">
      <c r="B103" s="1" t="s">
        <v>172</v>
      </c>
      <c r="C103" s="1" t="s">
        <v>236</v>
      </c>
      <c r="D103" s="183">
        <v>1299999</v>
      </c>
      <c r="E103" s="184">
        <v>912458.09</v>
      </c>
      <c r="F103" s="185">
        <f t="shared" si="3"/>
        <v>-387540.91000000003</v>
      </c>
      <c r="G103" s="186">
        <f t="shared" si="4"/>
        <v>-0.29810862162201668</v>
      </c>
      <c r="H103" s="187" t="str">
        <f t="shared" si="5"/>
        <v/>
      </c>
      <c r="I103" s="188" t="s">
        <v>174</v>
      </c>
      <c r="J103" s="187">
        <v>359</v>
      </c>
      <c r="K103" s="187" t="s">
        <v>199</v>
      </c>
      <c r="L103" s="364"/>
    </row>
    <row r="104" spans="2:12" s="1" customFormat="1" x14ac:dyDescent="0.2">
      <c r="B104" s="1" t="s">
        <v>172</v>
      </c>
      <c r="C104" s="1" t="s">
        <v>237</v>
      </c>
      <c r="D104" s="183">
        <v>210004</v>
      </c>
      <c r="E104" s="184">
        <v>636273.55000000005</v>
      </c>
      <c r="F104" s="185">
        <f t="shared" si="3"/>
        <v>426269.55000000005</v>
      </c>
      <c r="G104" s="186">
        <f t="shared" si="4"/>
        <v>2.0298163368316797</v>
      </c>
      <c r="H104" s="187" t="str">
        <f t="shared" si="5"/>
        <v/>
      </c>
      <c r="I104" s="188" t="s">
        <v>174</v>
      </c>
      <c r="J104" s="187">
        <v>366</v>
      </c>
      <c r="K104" s="187" t="s">
        <v>199</v>
      </c>
      <c r="L104" s="364"/>
    </row>
    <row r="105" spans="2:12" s="1" customFormat="1" x14ac:dyDescent="0.2">
      <c r="B105" s="1" t="s">
        <v>172</v>
      </c>
      <c r="C105" s="1" t="s">
        <v>8</v>
      </c>
      <c r="D105" s="193">
        <v>0</v>
      </c>
      <c r="E105" s="196">
        <v>4353.8599999999997</v>
      </c>
      <c r="F105" s="185">
        <f t="shared" si="3"/>
        <v>4353.8599999999997</v>
      </c>
      <c r="G105" s="186" t="str">
        <f t="shared" si="4"/>
        <v>100%</v>
      </c>
      <c r="H105" s="187" t="str">
        <f t="shared" si="5"/>
        <v/>
      </c>
      <c r="I105" s="197" t="s">
        <v>121</v>
      </c>
      <c r="J105" s="187" t="s">
        <v>199</v>
      </c>
      <c r="K105" s="187" t="s">
        <v>199</v>
      </c>
      <c r="L105" s="364"/>
    </row>
    <row r="106" spans="2:12" s="1" customFormat="1" x14ac:dyDescent="0.2">
      <c r="B106" s="1" t="s">
        <v>156</v>
      </c>
      <c r="C106" s="1" t="s">
        <v>238</v>
      </c>
      <c r="D106" s="183">
        <v>550001</v>
      </c>
      <c r="E106" s="184">
        <v>303952.12</v>
      </c>
      <c r="F106" s="185">
        <f t="shared" si="3"/>
        <v>-246048.88</v>
      </c>
      <c r="G106" s="186">
        <f t="shared" si="4"/>
        <v>-0.4473607866167516</v>
      </c>
      <c r="H106" s="187" t="str">
        <f t="shared" si="5"/>
        <v/>
      </c>
      <c r="I106" s="188" t="s">
        <v>158</v>
      </c>
      <c r="J106" s="187">
        <v>74</v>
      </c>
      <c r="K106" s="187" t="s">
        <v>199</v>
      </c>
      <c r="L106" s="364"/>
    </row>
    <row r="107" spans="2:12" s="1" customFormat="1" x14ac:dyDescent="0.2">
      <c r="B107" s="1" t="s">
        <v>156</v>
      </c>
      <c r="C107" s="1" t="s">
        <v>239</v>
      </c>
      <c r="D107" s="183">
        <v>493995</v>
      </c>
      <c r="E107" s="184">
        <v>0</v>
      </c>
      <c r="F107" s="185">
        <f t="shared" si="3"/>
        <v>-493995</v>
      </c>
      <c r="G107" s="186">
        <f t="shared" si="4"/>
        <v>-1</v>
      </c>
      <c r="H107" s="187" t="str">
        <f t="shared" si="5"/>
        <v/>
      </c>
      <c r="I107" s="188" t="s">
        <v>158</v>
      </c>
      <c r="J107" s="187">
        <v>198</v>
      </c>
      <c r="K107" s="187" t="s">
        <v>199</v>
      </c>
      <c r="L107" s="364"/>
    </row>
    <row r="108" spans="2:12" s="1" customFormat="1" x14ac:dyDescent="0.2">
      <c r="B108" s="1" t="s">
        <v>152</v>
      </c>
      <c r="C108" s="1" t="s">
        <v>240</v>
      </c>
      <c r="D108" s="183">
        <v>336542</v>
      </c>
      <c r="E108" s="184">
        <v>341729.88999999996</v>
      </c>
      <c r="F108" s="185">
        <f t="shared" si="3"/>
        <v>5187.8899999999558</v>
      </c>
      <c r="G108" s="186">
        <f t="shared" si="4"/>
        <v>1.5415282490743965E-2</v>
      </c>
      <c r="H108" s="187" t="str">
        <f t="shared" si="5"/>
        <v/>
      </c>
      <c r="I108" s="188" t="s">
        <v>154</v>
      </c>
      <c r="J108" s="187">
        <v>100</v>
      </c>
      <c r="K108" s="187" t="s">
        <v>199</v>
      </c>
      <c r="L108" s="364"/>
    </row>
    <row r="109" spans="2:12" s="1" customFormat="1" x14ac:dyDescent="0.2">
      <c r="B109" s="1" t="s">
        <v>152</v>
      </c>
      <c r="C109" s="1" t="s">
        <v>241</v>
      </c>
      <c r="D109" s="183">
        <v>500002</v>
      </c>
      <c r="E109" s="184">
        <v>454637.2</v>
      </c>
      <c r="F109" s="185">
        <f t="shared" si="3"/>
        <v>-45364.799999999988</v>
      </c>
      <c r="G109" s="186">
        <f t="shared" si="4"/>
        <v>-9.0729237083051639E-2</v>
      </c>
      <c r="H109" s="187" t="str">
        <f t="shared" si="5"/>
        <v/>
      </c>
      <c r="I109" s="188" t="s">
        <v>154</v>
      </c>
      <c r="J109" s="187">
        <v>174</v>
      </c>
      <c r="K109" s="187" t="s">
        <v>199</v>
      </c>
      <c r="L109" s="364"/>
    </row>
    <row r="110" spans="2:12" s="1" customFormat="1" x14ac:dyDescent="0.2">
      <c r="B110" s="1" t="s">
        <v>172</v>
      </c>
      <c r="C110" s="1" t="s">
        <v>242</v>
      </c>
      <c r="D110" s="183">
        <v>2369965</v>
      </c>
      <c r="E110" s="184">
        <v>1911684.5100000002</v>
      </c>
      <c r="F110" s="185">
        <f t="shared" si="3"/>
        <v>-458280.48999999976</v>
      </c>
      <c r="G110" s="186">
        <f t="shared" si="4"/>
        <v>-0.19337015103598565</v>
      </c>
      <c r="H110" s="187" t="str">
        <f t="shared" si="5"/>
        <v/>
      </c>
      <c r="I110" s="188" t="s">
        <v>174</v>
      </c>
      <c r="J110" s="187">
        <v>270</v>
      </c>
      <c r="K110" s="187"/>
      <c r="L110" s="364"/>
    </row>
    <row r="111" spans="2:12" s="1" customFormat="1" x14ac:dyDescent="0.2">
      <c r="B111" s="1" t="s">
        <v>172</v>
      </c>
      <c r="C111" s="1" t="s">
        <v>243</v>
      </c>
      <c r="D111" s="183">
        <v>2950008</v>
      </c>
      <c r="E111" s="184">
        <v>2872135.3000000007</v>
      </c>
      <c r="F111" s="185">
        <f t="shared" si="3"/>
        <v>-77872.699999999255</v>
      </c>
      <c r="G111" s="186">
        <f t="shared" si="4"/>
        <v>-2.6397453837413071E-2</v>
      </c>
      <c r="H111" s="187" t="str">
        <f t="shared" si="5"/>
        <v/>
      </c>
      <c r="I111" s="188" t="s">
        <v>174</v>
      </c>
      <c r="J111" s="187">
        <v>102</v>
      </c>
      <c r="K111" s="187" t="s">
        <v>199</v>
      </c>
      <c r="L111" s="364"/>
    </row>
    <row r="112" spans="2:12" s="1" customFormat="1" x14ac:dyDescent="0.2">
      <c r="B112" s="1" t="s">
        <v>172</v>
      </c>
      <c r="C112" s="1" t="s">
        <v>244</v>
      </c>
      <c r="D112" s="183">
        <v>299964</v>
      </c>
      <c r="E112" s="184">
        <v>173042.99</v>
      </c>
      <c r="F112" s="185">
        <f t="shared" si="3"/>
        <v>-126921.01000000001</v>
      </c>
      <c r="G112" s="186">
        <f t="shared" si="4"/>
        <v>-0.423120807830273</v>
      </c>
      <c r="H112" s="187" t="str">
        <f t="shared" si="5"/>
        <v/>
      </c>
      <c r="I112" s="188" t="s">
        <v>174</v>
      </c>
      <c r="J112" s="187">
        <v>109</v>
      </c>
      <c r="K112" s="187" t="s">
        <v>199</v>
      </c>
      <c r="L112" s="364"/>
    </row>
    <row r="113" spans="2:12" s="1" customFormat="1" x14ac:dyDescent="0.2">
      <c r="B113" s="1" t="s">
        <v>152</v>
      </c>
      <c r="C113" s="1" t="s">
        <v>245</v>
      </c>
      <c r="D113" s="183">
        <v>413072</v>
      </c>
      <c r="E113" s="184">
        <v>264865.27999999997</v>
      </c>
      <c r="F113" s="185">
        <f t="shared" si="3"/>
        <v>-148206.72000000003</v>
      </c>
      <c r="G113" s="186">
        <f t="shared" si="4"/>
        <v>-0.35879149397683702</v>
      </c>
      <c r="H113" s="187" t="str">
        <f t="shared" si="5"/>
        <v/>
      </c>
      <c r="I113" s="188" t="s">
        <v>154</v>
      </c>
      <c r="J113" s="187">
        <v>187</v>
      </c>
      <c r="K113" s="187" t="s">
        <v>199</v>
      </c>
      <c r="L113" s="364"/>
    </row>
    <row r="114" spans="2:12" s="1" customFormat="1" x14ac:dyDescent="0.2">
      <c r="B114" s="1" t="s">
        <v>156</v>
      </c>
      <c r="C114" s="1" t="s">
        <v>10</v>
      </c>
      <c r="D114" s="196">
        <v>0</v>
      </c>
      <c r="E114" s="196">
        <v>10792.640000000001</v>
      </c>
      <c r="F114" s="185">
        <f t="shared" si="3"/>
        <v>10792.640000000001</v>
      </c>
      <c r="G114" s="186" t="str">
        <f t="shared" si="4"/>
        <v>100%</v>
      </c>
      <c r="H114" s="187" t="str">
        <f t="shared" si="5"/>
        <v/>
      </c>
      <c r="I114" s="197" t="s">
        <v>121</v>
      </c>
      <c r="J114" s="187" t="s">
        <v>199</v>
      </c>
      <c r="K114" s="187" t="s">
        <v>199</v>
      </c>
      <c r="L114" s="364"/>
    </row>
    <row r="115" spans="2:12" s="1" customFormat="1" x14ac:dyDescent="0.2">
      <c r="B115" s="1" t="s">
        <v>172</v>
      </c>
      <c r="C115" s="1" t="s">
        <v>18</v>
      </c>
      <c r="D115" s="196">
        <v>0</v>
      </c>
      <c r="E115" s="196">
        <v>246445.82</v>
      </c>
      <c r="F115" s="185">
        <f t="shared" si="3"/>
        <v>246445.82</v>
      </c>
      <c r="G115" s="186" t="str">
        <f t="shared" si="4"/>
        <v>100%</v>
      </c>
      <c r="H115" s="187" t="str">
        <f t="shared" si="5"/>
        <v/>
      </c>
      <c r="I115" s="197" t="s">
        <v>121</v>
      </c>
      <c r="J115" s="187" t="s">
        <v>199</v>
      </c>
      <c r="K115" s="187" t="s">
        <v>199</v>
      </c>
      <c r="L115" s="364"/>
    </row>
    <row r="116" spans="2:12" s="1" customFormat="1" x14ac:dyDescent="0.2">
      <c r="B116" s="1" t="s">
        <v>172</v>
      </c>
      <c r="C116" s="1" t="s">
        <v>9</v>
      </c>
      <c r="D116" s="196">
        <v>0</v>
      </c>
      <c r="E116" s="196">
        <v>9612.5</v>
      </c>
      <c r="F116" s="185">
        <f t="shared" si="3"/>
        <v>9612.5</v>
      </c>
      <c r="G116" s="186" t="str">
        <f t="shared" si="4"/>
        <v>100%</v>
      </c>
      <c r="H116" s="187" t="str">
        <f t="shared" si="5"/>
        <v/>
      </c>
      <c r="I116" s="197" t="s">
        <v>121</v>
      </c>
      <c r="J116" s="187" t="s">
        <v>199</v>
      </c>
      <c r="K116" s="187" t="s">
        <v>199</v>
      </c>
      <c r="L116" s="364"/>
    </row>
    <row r="117" spans="2:12" s="1" customFormat="1" x14ac:dyDescent="0.2">
      <c r="B117" s="1" t="s">
        <v>156</v>
      </c>
      <c r="C117" s="1" t="s">
        <v>15</v>
      </c>
      <c r="D117" s="196">
        <v>0</v>
      </c>
      <c r="E117" s="196">
        <v>229460.94</v>
      </c>
      <c r="F117" s="185">
        <f t="shared" si="3"/>
        <v>229460.94</v>
      </c>
      <c r="G117" s="186" t="str">
        <f t="shared" si="4"/>
        <v>100%</v>
      </c>
      <c r="H117" s="187" t="str">
        <f t="shared" si="5"/>
        <v/>
      </c>
      <c r="I117" s="197" t="s">
        <v>121</v>
      </c>
      <c r="J117" s="187" t="s">
        <v>199</v>
      </c>
      <c r="K117" s="187" t="s">
        <v>199</v>
      </c>
      <c r="L117" s="364"/>
    </row>
    <row r="118" spans="2:12" s="1" customFormat="1" x14ac:dyDescent="0.2">
      <c r="B118" s="1" t="s">
        <v>172</v>
      </c>
      <c r="C118" s="1" t="s">
        <v>246</v>
      </c>
      <c r="D118" s="183">
        <v>1762827</v>
      </c>
      <c r="E118" s="184">
        <v>1530884.21</v>
      </c>
      <c r="F118" s="185">
        <f t="shared" si="3"/>
        <v>-231942.79000000004</v>
      </c>
      <c r="G118" s="186">
        <f t="shared" si="4"/>
        <v>-0.13157433486099318</v>
      </c>
      <c r="H118" s="187" t="str">
        <f t="shared" si="5"/>
        <v/>
      </c>
      <c r="I118" s="188" t="s">
        <v>174</v>
      </c>
      <c r="J118" s="187">
        <v>389</v>
      </c>
      <c r="K118" s="187" t="s">
        <v>199</v>
      </c>
      <c r="L118" s="364"/>
    </row>
    <row r="119" spans="2:12" s="1" customFormat="1" x14ac:dyDescent="0.2">
      <c r="B119" s="1" t="s">
        <v>152</v>
      </c>
      <c r="C119" s="1" t="s">
        <v>25</v>
      </c>
      <c r="D119" s="196">
        <v>0</v>
      </c>
      <c r="E119" s="196">
        <v>-2207.46</v>
      </c>
      <c r="F119" s="185">
        <f t="shared" si="3"/>
        <v>-2207.46</v>
      </c>
      <c r="G119" s="186" t="str">
        <f t="shared" si="4"/>
        <v>100%</v>
      </c>
      <c r="H119" s="187" t="str">
        <f t="shared" si="5"/>
        <v/>
      </c>
      <c r="I119" s="197" t="s">
        <v>121</v>
      </c>
      <c r="J119" s="187" t="s">
        <v>199</v>
      </c>
      <c r="K119" s="187" t="s">
        <v>199</v>
      </c>
      <c r="L119" s="364"/>
    </row>
    <row r="120" spans="2:12" s="1" customFormat="1" x14ac:dyDescent="0.2">
      <c r="B120" s="1" t="s">
        <v>156</v>
      </c>
      <c r="C120" s="1" t="s">
        <v>247</v>
      </c>
      <c r="D120" s="183">
        <v>458000</v>
      </c>
      <c r="E120" s="184">
        <v>230600.36999999997</v>
      </c>
      <c r="F120" s="185">
        <f t="shared" si="3"/>
        <v>-227399.63000000003</v>
      </c>
      <c r="G120" s="186">
        <f t="shared" si="4"/>
        <v>-0.49650574235807865</v>
      </c>
      <c r="H120" s="187" t="str">
        <f t="shared" si="5"/>
        <v/>
      </c>
      <c r="I120" s="188" t="s">
        <v>158</v>
      </c>
      <c r="J120" s="187">
        <v>113</v>
      </c>
      <c r="K120" s="187" t="s">
        <v>199</v>
      </c>
      <c r="L120" s="364"/>
    </row>
    <row r="121" spans="2:12" s="1" customFormat="1" x14ac:dyDescent="0.2">
      <c r="B121" s="1" t="s">
        <v>172</v>
      </c>
      <c r="C121" s="1" t="s">
        <v>12</v>
      </c>
      <c r="D121" s="196">
        <v>0</v>
      </c>
      <c r="E121" s="196">
        <v>66023.899999999994</v>
      </c>
      <c r="F121" s="185">
        <f t="shared" si="3"/>
        <v>66023.899999999994</v>
      </c>
      <c r="G121" s="186" t="str">
        <f t="shared" si="4"/>
        <v>100%</v>
      </c>
      <c r="H121" s="187" t="str">
        <f t="shared" si="5"/>
        <v/>
      </c>
      <c r="I121" s="197" t="s">
        <v>121</v>
      </c>
      <c r="J121" s="187" t="s">
        <v>199</v>
      </c>
      <c r="K121" s="187" t="s">
        <v>199</v>
      </c>
      <c r="L121" s="364"/>
    </row>
    <row r="122" spans="2:12" s="1" customFormat="1" x14ac:dyDescent="0.2">
      <c r="B122" s="1" t="s">
        <v>156</v>
      </c>
      <c r="C122" s="1" t="s">
        <v>248</v>
      </c>
      <c r="D122" s="183">
        <v>150012</v>
      </c>
      <c r="E122" s="184">
        <v>383587.04000000004</v>
      </c>
      <c r="F122" s="185">
        <f t="shared" si="3"/>
        <v>233575.04000000004</v>
      </c>
      <c r="G122" s="186">
        <f t="shared" si="4"/>
        <v>1.5570423699437381</v>
      </c>
      <c r="H122" s="187" t="str">
        <f t="shared" si="5"/>
        <v/>
      </c>
      <c r="I122" s="188" t="s">
        <v>158</v>
      </c>
      <c r="J122" s="187">
        <v>151</v>
      </c>
      <c r="K122" s="187" t="s">
        <v>199</v>
      </c>
      <c r="L122" s="364"/>
    </row>
    <row r="123" spans="2:12" s="1" customFormat="1" x14ac:dyDescent="0.2">
      <c r="B123" s="1" t="s">
        <v>152</v>
      </c>
      <c r="C123" s="1" t="s">
        <v>249</v>
      </c>
      <c r="D123" s="183">
        <v>250001</v>
      </c>
      <c r="E123" s="184">
        <v>282490.92000000004</v>
      </c>
      <c r="F123" s="185">
        <f t="shared" si="3"/>
        <v>32489.920000000042</v>
      </c>
      <c r="G123" s="186">
        <f t="shared" si="4"/>
        <v>0.12995916016335951</v>
      </c>
      <c r="H123" s="187" t="str">
        <f t="shared" si="5"/>
        <v/>
      </c>
      <c r="I123" s="188" t="s">
        <v>154</v>
      </c>
      <c r="J123" s="187">
        <v>272</v>
      </c>
      <c r="K123" s="187" t="s">
        <v>199</v>
      </c>
      <c r="L123" s="364"/>
    </row>
    <row r="124" spans="2:12" s="1" customFormat="1" x14ac:dyDescent="0.2">
      <c r="B124" s="1" t="s">
        <v>156</v>
      </c>
      <c r="C124" s="1" t="s">
        <v>250</v>
      </c>
      <c r="D124" s="183">
        <v>535000</v>
      </c>
      <c r="E124" s="184">
        <v>701776.08</v>
      </c>
      <c r="F124" s="185">
        <f t="shared" si="3"/>
        <v>166776.07999999996</v>
      </c>
      <c r="G124" s="186">
        <f t="shared" si="4"/>
        <v>0.31173099065420551</v>
      </c>
      <c r="H124" s="187" t="str">
        <f t="shared" si="5"/>
        <v/>
      </c>
      <c r="I124" s="188" t="s">
        <v>158</v>
      </c>
      <c r="J124" s="187">
        <v>135</v>
      </c>
      <c r="K124" s="187" t="s">
        <v>199</v>
      </c>
      <c r="L124" s="364"/>
    </row>
    <row r="125" spans="2:12" s="1" customFormat="1" x14ac:dyDescent="0.2">
      <c r="B125" s="1" t="s">
        <v>172</v>
      </c>
      <c r="C125" s="1" t="s">
        <v>22</v>
      </c>
      <c r="D125" s="193">
        <v>0</v>
      </c>
      <c r="E125" s="196">
        <v>55340.010000000038</v>
      </c>
      <c r="F125" s="185">
        <f t="shared" si="3"/>
        <v>55340.010000000038</v>
      </c>
      <c r="G125" s="191" t="str">
        <f t="shared" si="4"/>
        <v>100%</v>
      </c>
      <c r="H125" s="187" t="str">
        <f t="shared" si="5"/>
        <v/>
      </c>
      <c r="I125" s="197" t="s">
        <v>121</v>
      </c>
      <c r="J125" s="187" t="s">
        <v>199</v>
      </c>
      <c r="K125" s="187" t="s">
        <v>199</v>
      </c>
      <c r="L125" s="364"/>
    </row>
    <row r="126" spans="2:12" s="1" customFormat="1" x14ac:dyDescent="0.2">
      <c r="B126" s="1" t="s">
        <v>172</v>
      </c>
      <c r="C126" s="1" t="s">
        <v>251</v>
      </c>
      <c r="D126" s="193">
        <v>0</v>
      </c>
      <c r="E126" s="196">
        <v>100526.57</v>
      </c>
      <c r="F126" s="185">
        <f t="shared" si="3"/>
        <v>100526.57</v>
      </c>
      <c r="G126" s="191" t="str">
        <f t="shared" si="4"/>
        <v>100%</v>
      </c>
      <c r="H126" s="187" t="str">
        <f t="shared" si="5"/>
        <v/>
      </c>
      <c r="I126" s="197" t="s">
        <v>121</v>
      </c>
      <c r="J126" s="187"/>
      <c r="K126" s="187"/>
      <c r="L126" s="364"/>
    </row>
    <row r="127" spans="2:12" s="1" customFormat="1" x14ac:dyDescent="0.2">
      <c r="B127" s="1" t="s">
        <v>172</v>
      </c>
      <c r="C127" s="1" t="s">
        <v>252</v>
      </c>
      <c r="D127" s="183">
        <v>3349639</v>
      </c>
      <c r="E127" s="184">
        <v>3828085.7600000002</v>
      </c>
      <c r="F127" s="185">
        <f t="shared" si="3"/>
        <v>478446.76000000024</v>
      </c>
      <c r="G127" s="186">
        <f t="shared" si="4"/>
        <v>0.14283532046289174</v>
      </c>
      <c r="H127" s="187" t="str">
        <f t="shared" si="5"/>
        <v/>
      </c>
      <c r="I127" s="188" t="s">
        <v>174</v>
      </c>
      <c r="J127" s="187">
        <v>281</v>
      </c>
      <c r="K127" s="187" t="s">
        <v>199</v>
      </c>
      <c r="L127" s="364"/>
    </row>
    <row r="128" spans="2:12" s="1" customFormat="1" x14ac:dyDescent="0.2">
      <c r="B128" s="1" t="s">
        <v>172</v>
      </c>
      <c r="C128" s="1" t="s">
        <v>253</v>
      </c>
      <c r="D128" s="183">
        <v>11076449</v>
      </c>
      <c r="E128" s="184">
        <v>10944384.219999999</v>
      </c>
      <c r="F128" s="185">
        <f t="shared" si="3"/>
        <v>-132064.78000000119</v>
      </c>
      <c r="G128" s="186">
        <f t="shared" si="4"/>
        <v>-1.1923025150027883E-2</v>
      </c>
      <c r="H128" s="187" t="str">
        <f t="shared" si="5"/>
        <v/>
      </c>
      <c r="I128" s="188" t="s">
        <v>174</v>
      </c>
      <c r="J128" s="187">
        <v>429</v>
      </c>
      <c r="K128" s="187" t="s">
        <v>199</v>
      </c>
      <c r="L128" s="364"/>
    </row>
    <row r="129" spans="2:13" s="1" customFormat="1" x14ac:dyDescent="0.2">
      <c r="B129" s="1" t="s">
        <v>172</v>
      </c>
      <c r="C129" s="1" t="s">
        <v>27</v>
      </c>
      <c r="D129" s="196">
        <v>0</v>
      </c>
      <c r="E129" s="196">
        <v>-112027.25</v>
      </c>
      <c r="F129" s="185">
        <f t="shared" si="3"/>
        <v>-112027.25</v>
      </c>
      <c r="G129" s="186" t="str">
        <f t="shared" si="4"/>
        <v>100%</v>
      </c>
      <c r="H129" s="187" t="str">
        <f t="shared" si="5"/>
        <v/>
      </c>
      <c r="I129" s="197" t="s">
        <v>121</v>
      </c>
      <c r="J129" s="187" t="s">
        <v>199</v>
      </c>
      <c r="K129" s="187" t="s">
        <v>199</v>
      </c>
      <c r="L129" s="364"/>
    </row>
    <row r="130" spans="2:13" s="1" customFormat="1" x14ac:dyDescent="0.2">
      <c r="B130" s="1" t="s">
        <v>172</v>
      </c>
      <c r="C130" s="1" t="s">
        <v>254</v>
      </c>
      <c r="D130" s="183">
        <v>249996</v>
      </c>
      <c r="E130" s="184">
        <v>0</v>
      </c>
      <c r="F130" s="185">
        <f t="shared" si="3"/>
        <v>-249996</v>
      </c>
      <c r="G130" s="186">
        <f t="shared" si="4"/>
        <v>-1</v>
      </c>
      <c r="H130" s="187" t="str">
        <f t="shared" si="5"/>
        <v/>
      </c>
      <c r="I130" s="188" t="s">
        <v>174</v>
      </c>
      <c r="J130" s="187">
        <v>413</v>
      </c>
      <c r="K130" s="187" t="s">
        <v>199</v>
      </c>
      <c r="L130" s="364"/>
    </row>
    <row r="131" spans="2:13" s="1" customFormat="1" x14ac:dyDescent="0.2">
      <c r="B131" s="1" t="s">
        <v>172</v>
      </c>
      <c r="C131" s="1" t="s">
        <v>26</v>
      </c>
      <c r="D131" s="193">
        <v>0</v>
      </c>
      <c r="E131" s="196">
        <v>1659.01</v>
      </c>
      <c r="F131" s="185">
        <f t="shared" si="3"/>
        <v>1659.01</v>
      </c>
      <c r="G131" s="186" t="str">
        <f t="shared" si="4"/>
        <v>100%</v>
      </c>
      <c r="H131" s="187" t="str">
        <f t="shared" si="5"/>
        <v/>
      </c>
      <c r="I131" s="197" t="s">
        <v>121</v>
      </c>
      <c r="J131" s="187" t="s">
        <v>199</v>
      </c>
      <c r="K131" s="187" t="s">
        <v>199</v>
      </c>
      <c r="L131" s="364"/>
    </row>
    <row r="132" spans="2:13" s="1" customFormat="1" x14ac:dyDescent="0.2">
      <c r="B132" s="1" t="s">
        <v>172</v>
      </c>
      <c r="C132" s="1" t="s">
        <v>19</v>
      </c>
      <c r="D132" s="196">
        <v>0</v>
      </c>
      <c r="E132" s="196">
        <v>269092.18000000005</v>
      </c>
      <c r="F132" s="185">
        <f t="shared" si="3"/>
        <v>269092.18000000005</v>
      </c>
      <c r="G132" s="186" t="str">
        <f t="shared" si="4"/>
        <v>100%</v>
      </c>
      <c r="H132" s="187" t="str">
        <f t="shared" si="5"/>
        <v/>
      </c>
      <c r="I132" s="197" t="s">
        <v>121</v>
      </c>
      <c r="J132" s="187" t="s">
        <v>199</v>
      </c>
      <c r="K132" s="187" t="s">
        <v>199</v>
      </c>
      <c r="L132" s="364"/>
    </row>
    <row r="133" spans="2:13" s="1" customFormat="1" x14ac:dyDescent="0.2">
      <c r="B133" s="1" t="s">
        <v>255</v>
      </c>
      <c r="C133" s="1" t="s">
        <v>256</v>
      </c>
      <c r="D133" s="183">
        <v>27000000</v>
      </c>
      <c r="E133" s="184">
        <v>27120922.459999997</v>
      </c>
      <c r="F133" s="185">
        <f t="shared" si="3"/>
        <v>120922.45999999717</v>
      </c>
      <c r="G133" s="186">
        <f t="shared" si="4"/>
        <v>4.4786096296295244E-3</v>
      </c>
      <c r="H133" s="187" t="str">
        <f t="shared" si="5"/>
        <v/>
      </c>
      <c r="I133" s="188" t="s">
        <v>257</v>
      </c>
      <c r="J133" s="187"/>
      <c r="K133" s="187" t="s">
        <v>199</v>
      </c>
      <c r="L133" s="364"/>
    </row>
    <row r="134" spans="2:13" s="1" customFormat="1" x14ac:dyDescent="0.2">
      <c r="B134" s="1" t="s">
        <v>172</v>
      </c>
      <c r="C134" s="1" t="s">
        <v>258</v>
      </c>
      <c r="D134" s="183">
        <v>12999996</v>
      </c>
      <c r="E134" s="184">
        <v>12514397.259999996</v>
      </c>
      <c r="F134" s="185">
        <f t="shared" si="3"/>
        <v>-485598.74000000395</v>
      </c>
      <c r="G134" s="186">
        <f t="shared" si="4"/>
        <v>-3.7353760724234374E-2</v>
      </c>
      <c r="H134" s="187" t="str">
        <f t="shared" si="5"/>
        <v/>
      </c>
      <c r="I134" s="188" t="s">
        <v>174</v>
      </c>
      <c r="J134" s="187">
        <v>217</v>
      </c>
      <c r="K134" s="187" t="s">
        <v>199</v>
      </c>
      <c r="L134" s="364"/>
    </row>
    <row r="135" spans="2:13" s="1" customFormat="1" x14ac:dyDescent="0.2">
      <c r="B135" s="1" t="s">
        <v>172</v>
      </c>
      <c r="C135" s="1" t="s">
        <v>259</v>
      </c>
      <c r="D135" s="183">
        <v>1200005</v>
      </c>
      <c r="E135" s="184">
        <v>897519.00000000012</v>
      </c>
      <c r="F135" s="185">
        <f t="shared" si="3"/>
        <v>-302485.99999999988</v>
      </c>
      <c r="G135" s="186">
        <f t="shared" si="4"/>
        <v>-0.25207061637243167</v>
      </c>
      <c r="H135" s="187" t="str">
        <f t="shared" si="5"/>
        <v/>
      </c>
      <c r="I135" s="188" t="s">
        <v>174</v>
      </c>
      <c r="J135" s="187">
        <v>229</v>
      </c>
      <c r="K135" s="187" t="s">
        <v>199</v>
      </c>
      <c r="L135" s="364"/>
    </row>
    <row r="136" spans="2:13" s="1" customFormat="1" x14ac:dyDescent="0.2">
      <c r="B136" s="1" t="s">
        <v>156</v>
      </c>
      <c r="C136" s="1" t="s">
        <v>260</v>
      </c>
      <c r="D136" s="183">
        <v>99996</v>
      </c>
      <c r="E136" s="184">
        <v>43590.310000000005</v>
      </c>
      <c r="F136" s="185">
        <f t="shared" si="3"/>
        <v>-56405.689999999995</v>
      </c>
      <c r="G136" s="186">
        <f t="shared" si="4"/>
        <v>-0.56407946317852709</v>
      </c>
      <c r="H136" s="187" t="str">
        <f t="shared" si="5"/>
        <v/>
      </c>
      <c r="I136" s="188" t="s">
        <v>158</v>
      </c>
      <c r="J136" s="187">
        <v>157</v>
      </c>
      <c r="K136" s="187"/>
      <c r="L136" s="364"/>
    </row>
    <row r="137" spans="2:13" s="1" customFormat="1" x14ac:dyDescent="0.2">
      <c r="C137" s="1" t="s">
        <v>24</v>
      </c>
      <c r="D137" s="183"/>
      <c r="E137" s="183">
        <v>-750.3499999999965</v>
      </c>
      <c r="F137" s="185">
        <f t="shared" si="3"/>
        <v>-750.3499999999965</v>
      </c>
      <c r="G137" s="186" t="str">
        <f t="shared" si="4"/>
        <v>100%</v>
      </c>
      <c r="H137" s="187" t="str">
        <f t="shared" si="5"/>
        <v/>
      </c>
      <c r="I137" s="188"/>
      <c r="J137" s="187"/>
      <c r="K137" s="187"/>
      <c r="L137" s="364"/>
    </row>
    <row r="138" spans="2:13" s="1" customFormat="1" x14ac:dyDescent="0.2">
      <c r="D138" s="183"/>
      <c r="E138" s="183"/>
      <c r="F138" s="185"/>
      <c r="G138" s="191"/>
      <c r="H138" s="187"/>
      <c r="I138" s="188"/>
      <c r="J138" s="187"/>
      <c r="K138" s="198"/>
      <c r="L138" s="364"/>
    </row>
    <row r="139" spans="2:13" x14ac:dyDescent="0.2">
      <c r="C139" s="199" t="s">
        <v>261</v>
      </c>
      <c r="D139" s="200">
        <f>SUM(D14:D137)</f>
        <v>445376581</v>
      </c>
      <c r="E139" s="200">
        <f>SUM(E14:E137)</f>
        <v>464161663.30999988</v>
      </c>
      <c r="F139" s="200">
        <f>SUM(F14:F137)</f>
        <v>18785082.309999991</v>
      </c>
      <c r="G139" s="201"/>
      <c r="H139" s="7" t="str">
        <f t="shared" ref="H139:H140" si="6">IFERROR(IF(AND(ABS(F139)&gt;=500000,ABS(G139)&gt;=10%),"yes",""),"")</f>
        <v/>
      </c>
      <c r="M139" s="1"/>
    </row>
    <row r="140" spans="2:13" x14ac:dyDescent="0.2">
      <c r="H140" s="7" t="str">
        <f t="shared" si="6"/>
        <v/>
      </c>
      <c r="M140" s="1"/>
    </row>
    <row r="141" spans="2:13" x14ac:dyDescent="0.2">
      <c r="B141" s="177"/>
      <c r="C141" s="202" t="s">
        <v>262</v>
      </c>
      <c r="D141" s="203"/>
      <c r="E141" s="204">
        <f>'[11]TTP Pivot'!E22-'Variance Summary - Att A 2023'!E139</f>
        <v>0</v>
      </c>
      <c r="F141" s="205">
        <f>SUMIF($H$14:$H$137,"yes",$F$14:$F$137)</f>
        <v>17833423.209999993</v>
      </c>
      <c r="G141" s="206">
        <f>+F141/F139</f>
        <v>0.94933963640428687</v>
      </c>
      <c r="H141" s="207" t="s">
        <v>263</v>
      </c>
      <c r="I141" s="208"/>
      <c r="M141" s="1"/>
    </row>
    <row r="142" spans="2:13" ht="12.75" customHeight="1" x14ac:dyDescent="0.2">
      <c r="C142" s="8"/>
      <c r="F142" s="209">
        <f>+F139-F141</f>
        <v>951659.09999999776</v>
      </c>
      <c r="G142" s="210">
        <f>+F142/(F139)</f>
        <v>5.0660363595713104E-2</v>
      </c>
      <c r="H142" s="208" t="str">
        <f>IFERROR(IF(AND(ABS(#REF!)&gt;=500000,ABS(#REF!)&gt;=10%),"yes",""),"")</f>
        <v/>
      </c>
      <c r="I142" s="208"/>
      <c r="M142" s="1"/>
    </row>
    <row r="143" spans="2:13" x14ac:dyDescent="0.2">
      <c r="B143" s="211" t="s">
        <v>264</v>
      </c>
      <c r="C143" s="10"/>
      <c r="D143" s="10"/>
      <c r="E143" s="10"/>
      <c r="F143" s="10"/>
      <c r="G143" s="10"/>
      <c r="H143" s="10"/>
      <c r="I143" s="10"/>
      <c r="J143" s="10"/>
      <c r="K143" s="10"/>
      <c r="M143" s="1"/>
    </row>
    <row r="144" spans="2:13" x14ac:dyDescent="0.2">
      <c r="B144" s="10" t="s">
        <v>265</v>
      </c>
      <c r="C144" s="8"/>
      <c r="D144" s="8"/>
      <c r="E144" s="8"/>
      <c r="F144" s="8"/>
      <c r="G144" s="8"/>
      <c r="H144" s="8"/>
      <c r="I144" s="8"/>
      <c r="J144" s="8"/>
      <c r="K144" s="8"/>
      <c r="M144" s="1"/>
    </row>
    <row r="145" spans="2:13" ht="13.5" thickBot="1" x14ac:dyDescent="0.25">
      <c r="B145" s="211"/>
      <c r="D145" s="212"/>
      <c r="E145" s="212"/>
      <c r="H145" s="7" t="str">
        <f>IFERROR(IF(AND(ABS(F141)&gt;=500000,ABS(#REF!)&gt;=10%),"yes",""),"")</f>
        <v/>
      </c>
      <c r="M145" s="1"/>
    </row>
    <row r="146" spans="2:13" s="177" customFormat="1" x14ac:dyDescent="0.2">
      <c r="B146"/>
      <c r="C146"/>
      <c r="D146" s="213" t="s">
        <v>83</v>
      </c>
      <c r="E146" s="214" t="s">
        <v>84</v>
      </c>
      <c r="F146" s="214" t="s">
        <v>85</v>
      </c>
      <c r="G146" s="215"/>
      <c r="H146" s="216"/>
      <c r="I146" s="216"/>
      <c r="J146" s="217"/>
      <c r="K146" s="7"/>
      <c r="L146" s="364"/>
    </row>
    <row r="147" spans="2:13" x14ac:dyDescent="0.2">
      <c r="D147" s="218">
        <f>D139</f>
        <v>445376581</v>
      </c>
      <c r="E147" s="5">
        <f>E139</f>
        <v>464161663.30999988</v>
      </c>
      <c r="F147" s="5">
        <f>F139</f>
        <v>18785082.309999991</v>
      </c>
      <c r="J147" s="219"/>
    </row>
    <row r="148" spans="2:13" x14ac:dyDescent="0.2">
      <c r="D148" s="220"/>
      <c r="E148" s="5"/>
      <c r="F148" s="221">
        <f>F139/D139</f>
        <v>4.2177975024690381E-2</v>
      </c>
      <c r="J148" s="219"/>
    </row>
    <row r="149" spans="2:13" ht="10.5" customHeight="1" thickBot="1" x14ac:dyDescent="0.25">
      <c r="D149" s="222"/>
      <c r="E149" s="223"/>
      <c r="F149" s="223"/>
      <c r="G149" s="223"/>
      <c r="H149" s="224"/>
      <c r="I149" s="224"/>
      <c r="J149" s="225"/>
    </row>
    <row r="150" spans="2:13" ht="13.5" thickBot="1" x14ac:dyDescent="0.25"/>
    <row r="151" spans="2:13" x14ac:dyDescent="0.2">
      <c r="E151" s="226" t="s">
        <v>266</v>
      </c>
      <c r="F151" s="227"/>
      <c r="G151" s="227"/>
      <c r="H151" s="228"/>
      <c r="I151" s="217"/>
    </row>
    <row r="152" spans="2:13" x14ac:dyDescent="0.2">
      <c r="E152" s="229" t="s">
        <v>267</v>
      </c>
      <c r="H152" s="74"/>
      <c r="I152" s="219"/>
    </row>
    <row r="153" spans="2:13" x14ac:dyDescent="0.2">
      <c r="E153" s="230">
        <f>20441/1984056</f>
        <v>1.0302632586983431E-2</v>
      </c>
      <c r="F153" s="6" t="s">
        <v>268</v>
      </c>
      <c r="G153" s="6"/>
      <c r="H153" s="74"/>
      <c r="I153" s="219"/>
    </row>
    <row r="154" spans="2:13" x14ac:dyDescent="0.2">
      <c r="C154" s="231">
        <f>445376581-444382681</f>
        <v>993900</v>
      </c>
      <c r="E154" s="230">
        <f>1634/510148</f>
        <v>3.2029920728886521E-3</v>
      </c>
      <c r="F154" s="6" t="s">
        <v>269</v>
      </c>
      <c r="G154" s="6"/>
      <c r="H154" s="74"/>
      <c r="I154" s="219"/>
    </row>
    <row r="155" spans="2:13" ht="13.5" thickBot="1" x14ac:dyDescent="0.25">
      <c r="E155" s="232" t="s">
        <v>270</v>
      </c>
      <c r="F155" s="223"/>
      <c r="G155" s="223"/>
      <c r="H155" s="224"/>
      <c r="I155" s="225"/>
    </row>
    <row r="157" spans="2:13" ht="13.5" thickBot="1" x14ac:dyDescent="0.25"/>
    <row r="158" spans="2:13" x14ac:dyDescent="0.2">
      <c r="D158" s="235"/>
      <c r="E158" s="214" t="s">
        <v>68</v>
      </c>
      <c r="F158" s="214" t="s">
        <v>69</v>
      </c>
      <c r="G158" s="214" t="s">
        <v>271</v>
      </c>
      <c r="H158" s="216"/>
      <c r="I158" s="217"/>
    </row>
    <row r="159" spans="2:13" x14ac:dyDescent="0.2">
      <c r="D159" s="220">
        <v>93</v>
      </c>
      <c r="E159" s="236">
        <f>D147</f>
        <v>445376581</v>
      </c>
      <c r="F159" s="365">
        <f>E14+E15+E16+E17+E18+E19+E20+E21+E22+E23+E24+E25+E26+E27+E28+E29+E30+E31+E32+E33+E34++E36+E37+E38+E39+E40+E41+E42+E43+E45+E46+E47+E48+E49+E50+E51+E52+E53+E56+E57+E58+E62+E64+E65+E66+E68+E70+E71+E72+E73+E74+E75+E76+E77+E78++E81+E82+E83+E84+E87+E88+E89+E90+E91+E92+E93+E94+E95+E96+E98+E100+E103+E104+E106+E107+E108+E109+E110+E111+E112+E113+E118+E120+E122+E123+E124+E127+E128+E130+E133+E134+E135+E136</f>
        <v>432014204.27999997</v>
      </c>
      <c r="G159" s="236">
        <f>F159-E159</f>
        <v>-13362376.720000029</v>
      </c>
      <c r="H159" s="237"/>
      <c r="I159" s="219"/>
    </row>
    <row r="160" spans="2:13" x14ac:dyDescent="0.2">
      <c r="D160" s="220"/>
      <c r="E160" s="238"/>
      <c r="F160" s="238"/>
      <c r="G160" s="239" t="s">
        <v>272</v>
      </c>
      <c r="H160" s="237"/>
      <c r="I160" s="219"/>
    </row>
    <row r="161" spans="2:17" x14ac:dyDescent="0.2">
      <c r="D161" s="220"/>
      <c r="E161" s="238"/>
      <c r="F161" s="238"/>
      <c r="G161" s="239"/>
      <c r="H161" s="237"/>
      <c r="I161" s="219"/>
    </row>
    <row r="162" spans="2:17" x14ac:dyDescent="0.2">
      <c r="D162" s="240">
        <v>8</v>
      </c>
      <c r="E162" s="238"/>
      <c r="F162" s="241">
        <f>E54+E55+E59+E61+E63+E85+E86+E80</f>
        <v>7619529.9400000004</v>
      </c>
      <c r="G162" s="236">
        <f>F162</f>
        <v>7619529.9400000004</v>
      </c>
      <c r="H162" s="239" t="s">
        <v>273</v>
      </c>
      <c r="I162" s="219"/>
    </row>
    <row r="163" spans="2:17" x14ac:dyDescent="0.2">
      <c r="D163" s="242">
        <v>17</v>
      </c>
      <c r="E163" s="236"/>
      <c r="F163" s="243">
        <f>E79+E97+E99+E101+E102+E105+E114+E115+E116+E117+E119+E121+E125+E126+E129+E131+E132</f>
        <v>1344368.0800000005</v>
      </c>
      <c r="G163" s="244">
        <f>F163</f>
        <v>1344368.0800000005</v>
      </c>
      <c r="H163" s="239" t="s">
        <v>274</v>
      </c>
      <c r="I163" s="219"/>
    </row>
    <row r="164" spans="2:17" x14ac:dyDescent="0.2">
      <c r="D164" s="245">
        <v>5</v>
      </c>
      <c r="E164" s="238"/>
      <c r="F164" s="234">
        <f>E35+E44+E67+E69+E60</f>
        <v>23184311.360000003</v>
      </c>
      <c r="G164" s="236">
        <f>F164</f>
        <v>23184311.360000003</v>
      </c>
      <c r="H164" s="239" t="s">
        <v>275</v>
      </c>
      <c r="I164" s="246"/>
    </row>
    <row r="165" spans="2:17" x14ac:dyDescent="0.2">
      <c r="D165" s="247">
        <v>30</v>
      </c>
      <c r="E165" s="92"/>
      <c r="F165" s="81">
        <f>SUM(F162:F164)</f>
        <v>32148209.380000003</v>
      </c>
      <c r="G165" s="92"/>
      <c r="H165" s="91"/>
      <c r="I165" s="219"/>
    </row>
    <row r="166" spans="2:17" s="7" customFormat="1" x14ac:dyDescent="0.2">
      <c r="B166"/>
      <c r="C166"/>
      <c r="D166" s="248"/>
      <c r="E166" s="238"/>
      <c r="F166" s="236"/>
      <c r="G166" s="238"/>
      <c r="H166" s="237"/>
      <c r="I166" s="219"/>
      <c r="L166" s="364"/>
      <c r="M166"/>
      <c r="N166"/>
      <c r="O166"/>
      <c r="P166"/>
      <c r="Q166"/>
    </row>
    <row r="167" spans="2:17" s="7" customFormat="1" ht="13.5" thickBot="1" x14ac:dyDescent="0.25">
      <c r="B167"/>
      <c r="C167"/>
      <c r="D167" s="249">
        <f>D159+D165</f>
        <v>123</v>
      </c>
      <c r="E167" s="80">
        <f>E159+E165</f>
        <v>445376581</v>
      </c>
      <c r="F167" s="80">
        <f>F159+F165</f>
        <v>464162413.65999997</v>
      </c>
      <c r="G167" s="80">
        <f>SUM(G159:G165)</f>
        <v>18785832.659999974</v>
      </c>
      <c r="H167" s="237"/>
      <c r="I167" s="219"/>
      <c r="L167" s="364"/>
      <c r="M167"/>
      <c r="N167"/>
      <c r="O167"/>
      <c r="P167"/>
      <c r="Q167"/>
    </row>
    <row r="168" spans="2:17" s="7" customFormat="1" ht="14.25" thickTop="1" thickBot="1" x14ac:dyDescent="0.25">
      <c r="B168"/>
      <c r="C168"/>
      <c r="D168" s="222"/>
      <c r="E168" s="223"/>
      <c r="F168" s="223"/>
      <c r="G168" s="223"/>
      <c r="H168" s="224"/>
      <c r="I168" s="225"/>
      <c r="L168" s="364"/>
      <c r="M168"/>
      <c r="N168"/>
      <c r="O168"/>
      <c r="P168"/>
      <c r="Q168"/>
    </row>
  </sheetData>
  <mergeCells count="7">
    <mergeCell ref="L58:P59"/>
    <mergeCell ref="L52:P54"/>
    <mergeCell ref="B1:K1"/>
    <mergeCell ref="B2:K2"/>
    <mergeCell ref="B3:K3"/>
    <mergeCell ref="B5:K10"/>
    <mergeCell ref="I11:J11"/>
  </mergeCells>
  <conditionalFormatting sqref="F14:F138">
    <cfRule type="cellIs" dxfId="7" priority="1" operator="lessThanOrEqual">
      <formula>-500000</formula>
    </cfRule>
    <cfRule type="cellIs" dxfId="6" priority="2" operator="greaterThanOrEqual">
      <formula>500000</formula>
    </cfRule>
  </conditionalFormatting>
  <conditionalFormatting sqref="G14:G138">
    <cfRule type="cellIs" dxfId="5" priority="3" operator="lessThanOrEqual">
      <formula>-10%</formula>
    </cfRule>
    <cfRule type="cellIs" dxfId="4" priority="4" operator="greaterThanOrEqual">
      <formula>0.1</formula>
    </cfRule>
  </conditionalFormatting>
  <pageMargins left="0.7" right="0.7" top="0.75" bottom="0.75" header="0.3" footer="0.3"/>
  <pageSetup scale="70" fitToWidth="3" fitToHeight="4" orientation="landscape" r:id="rId1"/>
  <headerFooter>
    <oddFooter>&amp;L&amp;F
&amp;A&amp;RPage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8B90-BE5D-494B-ACE9-9CA406789DB4}">
  <dimension ref="B1:Q153"/>
  <sheetViews>
    <sheetView tabSelected="1" view="pageBreakPreview" topLeftCell="A101" zoomScale="85" zoomScaleNormal="100" zoomScaleSheetLayoutView="85" workbookViewId="0">
      <selection activeCell="H34" activeCellId="1" sqref="E30 H34"/>
    </sheetView>
  </sheetViews>
  <sheetFormatPr defaultRowHeight="12.75" x14ac:dyDescent="0.2"/>
  <cols>
    <col min="1" max="1" width="3.28515625" customWidth="1"/>
    <col min="2" max="2" width="11.7109375" customWidth="1"/>
    <col min="3" max="3" width="57" customWidth="1"/>
    <col min="4" max="4" width="16" customWidth="1"/>
    <col min="5" max="5" width="14.7109375" customWidth="1"/>
    <col min="6" max="6" width="16" customWidth="1"/>
    <col min="7" max="7" width="13.5703125" customWidth="1"/>
    <col min="8" max="8" width="12" style="7" customWidth="1"/>
    <col min="9" max="9" width="12.85546875" style="7" customWidth="1"/>
    <col min="10" max="10" width="5.140625" style="7" bestFit="1" customWidth="1"/>
    <col min="11" max="11" width="7.42578125" style="7" bestFit="1" customWidth="1"/>
    <col min="12" max="12" width="10.28515625" bestFit="1" customWidth="1"/>
    <col min="14" max="14" width="11.42578125" customWidth="1"/>
    <col min="15" max="15" width="16.85546875" bestFit="1" customWidth="1"/>
    <col min="16" max="16" width="19.7109375" bestFit="1" customWidth="1"/>
  </cols>
  <sheetData>
    <row r="1" spans="2:17" x14ac:dyDescent="0.2">
      <c r="B1" s="347" t="s">
        <v>131</v>
      </c>
      <c r="C1" s="347"/>
      <c r="D1" s="347"/>
      <c r="E1" s="347"/>
      <c r="F1" s="347"/>
      <c r="G1" s="347"/>
      <c r="H1" s="347"/>
      <c r="I1" s="347"/>
      <c r="J1" s="347"/>
      <c r="K1" s="347"/>
    </row>
    <row r="2" spans="2:17" x14ac:dyDescent="0.2">
      <c r="B2" s="347" t="s">
        <v>132</v>
      </c>
      <c r="C2" s="347"/>
      <c r="D2" s="347"/>
      <c r="E2" s="347"/>
      <c r="F2" s="347"/>
      <c r="G2" s="347"/>
      <c r="H2" s="347"/>
      <c r="I2" s="347"/>
      <c r="J2" s="347"/>
      <c r="K2" s="347"/>
    </row>
    <row r="3" spans="2:17" x14ac:dyDescent="0.2">
      <c r="B3" s="347" t="s">
        <v>276</v>
      </c>
      <c r="C3" s="347"/>
      <c r="D3" s="347"/>
      <c r="E3" s="347"/>
      <c r="F3" s="347"/>
      <c r="G3" s="347"/>
      <c r="H3" s="347"/>
      <c r="I3" s="347"/>
      <c r="J3" s="347"/>
      <c r="K3" s="347"/>
    </row>
    <row r="4" spans="2:17" ht="3" customHeight="1" x14ac:dyDescent="0.2">
      <c r="B4" s="74"/>
      <c r="C4" s="74"/>
      <c r="D4" s="74"/>
      <c r="E4" s="74"/>
      <c r="F4" s="74"/>
      <c r="G4" s="74"/>
      <c r="H4" s="74"/>
      <c r="I4" s="74"/>
      <c r="J4" s="74"/>
      <c r="K4" s="74"/>
    </row>
    <row r="5" spans="2:17" ht="12.75" customHeight="1" x14ac:dyDescent="0.2">
      <c r="B5" s="339" t="s">
        <v>277</v>
      </c>
      <c r="C5" s="339"/>
      <c r="D5" s="339"/>
      <c r="E5" s="339"/>
      <c r="F5" s="339"/>
      <c r="G5" s="339"/>
      <c r="H5" s="339"/>
      <c r="I5" s="339"/>
      <c r="J5" s="339"/>
      <c r="K5" s="339"/>
      <c r="M5" s="1"/>
      <c r="N5" s="1"/>
      <c r="O5" s="1"/>
      <c r="P5" s="1"/>
      <c r="Q5" s="1"/>
    </row>
    <row r="6" spans="2:17" x14ac:dyDescent="0.2">
      <c r="B6" s="339"/>
      <c r="C6" s="339"/>
      <c r="D6" s="339"/>
      <c r="E6" s="339"/>
      <c r="F6" s="339"/>
      <c r="G6" s="339"/>
      <c r="H6" s="339"/>
      <c r="I6" s="339"/>
      <c r="J6" s="339"/>
      <c r="K6" s="339"/>
      <c r="M6" s="1"/>
      <c r="N6" s="1"/>
      <c r="O6" s="1"/>
      <c r="P6" s="1"/>
      <c r="Q6" s="1"/>
    </row>
    <row r="7" spans="2:17" x14ac:dyDescent="0.2">
      <c r="B7" s="339"/>
      <c r="C7" s="339"/>
      <c r="D7" s="339"/>
      <c r="E7" s="339"/>
      <c r="F7" s="339"/>
      <c r="G7" s="339"/>
      <c r="H7" s="339"/>
      <c r="I7" s="339"/>
      <c r="J7" s="339"/>
      <c r="K7" s="339"/>
      <c r="M7" s="1"/>
      <c r="N7" s="1"/>
    </row>
    <row r="8" spans="2:17" x14ac:dyDescent="0.2">
      <c r="B8" s="339"/>
      <c r="C8" s="339"/>
      <c r="D8" s="339"/>
      <c r="E8" s="339"/>
      <c r="F8" s="339"/>
      <c r="G8" s="339"/>
      <c r="H8" s="339"/>
      <c r="I8" s="339"/>
      <c r="J8" s="339"/>
      <c r="K8" s="339"/>
    </row>
    <row r="9" spans="2:17" x14ac:dyDescent="0.2">
      <c r="B9" s="339"/>
      <c r="C9" s="339"/>
      <c r="D9" s="339"/>
      <c r="E9" s="339"/>
      <c r="F9" s="339"/>
      <c r="G9" s="339"/>
      <c r="H9" s="339"/>
      <c r="I9" s="339"/>
      <c r="J9" s="339"/>
      <c r="K9" s="339"/>
    </row>
    <row r="10" spans="2:17" ht="57.75" customHeight="1" x14ac:dyDescent="0.2">
      <c r="B10" s="339"/>
      <c r="C10" s="339"/>
      <c r="D10" s="339"/>
      <c r="E10" s="339"/>
      <c r="F10" s="339"/>
      <c r="G10" s="339"/>
      <c r="H10" s="339"/>
      <c r="I10" s="339"/>
      <c r="J10" s="339"/>
      <c r="K10" s="339"/>
    </row>
    <row r="11" spans="2:17" s="177" customFormat="1" ht="11.25" x14ac:dyDescent="0.2">
      <c r="B11" s="175"/>
      <c r="C11" s="175"/>
      <c r="D11" s="176" t="s">
        <v>135</v>
      </c>
      <c r="E11" s="176" t="s">
        <v>136</v>
      </c>
      <c r="F11" s="176" t="s">
        <v>137</v>
      </c>
      <c r="G11" s="176" t="s">
        <v>138</v>
      </c>
      <c r="H11" s="176" t="s">
        <v>139</v>
      </c>
      <c r="I11" s="348" t="s">
        <v>140</v>
      </c>
      <c r="J11" s="348"/>
      <c r="K11" s="176" t="s">
        <v>141</v>
      </c>
    </row>
    <row r="12" spans="2:17" ht="39.6" customHeight="1" x14ac:dyDescent="0.2">
      <c r="C12" s="6"/>
      <c r="D12" s="72" t="s">
        <v>278</v>
      </c>
      <c r="E12" s="72" t="s">
        <v>279</v>
      </c>
      <c r="F12" s="72" t="s">
        <v>144</v>
      </c>
      <c r="G12" s="72" t="s">
        <v>145</v>
      </c>
      <c r="H12" s="350" t="s">
        <v>146</v>
      </c>
      <c r="I12" s="352" t="s">
        <v>280</v>
      </c>
      <c r="J12" s="352"/>
      <c r="K12" s="72" t="s">
        <v>148</v>
      </c>
    </row>
    <row r="13" spans="2:17" ht="13.5" thickBot="1" x14ac:dyDescent="0.25">
      <c r="B13" s="180" t="s">
        <v>149</v>
      </c>
      <c r="C13" s="180" t="s">
        <v>5</v>
      </c>
      <c r="D13" s="181" t="s">
        <v>6</v>
      </c>
      <c r="E13" s="181" t="s">
        <v>6</v>
      </c>
      <c r="F13" s="181" t="s">
        <v>6</v>
      </c>
      <c r="G13" s="181"/>
      <c r="H13" s="351"/>
      <c r="I13" s="181" t="s">
        <v>150</v>
      </c>
      <c r="J13" s="181" t="s">
        <v>151</v>
      </c>
      <c r="K13" s="181" t="s">
        <v>151</v>
      </c>
    </row>
    <row r="14" spans="2:17" s="1" customFormat="1" x14ac:dyDescent="0.2">
      <c r="B14" s="1" t="s">
        <v>152</v>
      </c>
      <c r="C14" s="1" t="s">
        <v>155</v>
      </c>
      <c r="D14" s="183">
        <v>813479</v>
      </c>
      <c r="E14" s="184">
        <v>2094785.1099999999</v>
      </c>
      <c r="F14" s="185">
        <f>+E14-D14</f>
        <v>1281306.1099999999</v>
      </c>
      <c r="G14" s="186">
        <f t="shared" ref="G14:G77" si="0">+IFERROR(F14/D14,"100%")</f>
        <v>1.5750942679528297</v>
      </c>
      <c r="H14" s="187" t="str">
        <f t="shared" ref="H14:H35" si="1">IFERROR(IF(AND(ABS(F14)&gt;=500000,ABS(G14)&gt;=10%),"yes",""),"")</f>
        <v>yes</v>
      </c>
      <c r="I14" s="187" t="s">
        <v>154</v>
      </c>
      <c r="J14" s="7">
        <v>3</v>
      </c>
      <c r="K14" s="187">
        <v>2</v>
      </c>
    </row>
    <row r="15" spans="2:17" s="1" customFormat="1" x14ac:dyDescent="0.2">
      <c r="B15" s="1" t="s">
        <v>156</v>
      </c>
      <c r="C15" s="1" t="s">
        <v>160</v>
      </c>
      <c r="D15" s="183">
        <v>7761859</v>
      </c>
      <c r="E15" s="184">
        <v>0</v>
      </c>
      <c r="F15" s="185">
        <f t="shared" ref="F15:F78" si="2">+E15-D15</f>
        <v>-7761859</v>
      </c>
      <c r="G15" s="186">
        <f t="shared" si="0"/>
        <v>-1</v>
      </c>
      <c r="H15" s="187" t="str">
        <f t="shared" si="1"/>
        <v>yes</v>
      </c>
      <c r="I15" s="187" t="s">
        <v>158</v>
      </c>
      <c r="J15" s="7">
        <v>178</v>
      </c>
      <c r="K15" s="187">
        <v>12</v>
      </c>
    </row>
    <row r="16" spans="2:17" s="1" customFormat="1" x14ac:dyDescent="0.2">
      <c r="B16" s="1" t="s">
        <v>156</v>
      </c>
      <c r="C16" s="1" t="s">
        <v>281</v>
      </c>
      <c r="D16" s="183">
        <v>750000</v>
      </c>
      <c r="E16" s="184">
        <v>3312747.58</v>
      </c>
      <c r="F16" s="185">
        <f t="shared" si="2"/>
        <v>2562747.58</v>
      </c>
      <c r="G16" s="186">
        <f t="shared" si="0"/>
        <v>3.4169967733333335</v>
      </c>
      <c r="H16" s="187" t="str">
        <f t="shared" si="1"/>
        <v>yes</v>
      </c>
      <c r="I16" s="187" t="s">
        <v>158</v>
      </c>
      <c r="J16" s="7">
        <v>45</v>
      </c>
      <c r="K16" s="187">
        <v>18</v>
      </c>
    </row>
    <row r="17" spans="2:11" s="1" customFormat="1" x14ac:dyDescent="0.2">
      <c r="B17" s="1" t="s">
        <v>156</v>
      </c>
      <c r="C17" s="1" t="s">
        <v>163</v>
      </c>
      <c r="D17" s="183">
        <v>4839609</v>
      </c>
      <c r="E17" s="184">
        <v>3501187.5400000005</v>
      </c>
      <c r="F17" s="185">
        <f t="shared" si="2"/>
        <v>-1338421.4599999995</v>
      </c>
      <c r="G17" s="186">
        <f>+IFERROR(F17/D17,"100%")</f>
        <v>-0.27655570109072852</v>
      </c>
      <c r="H17" s="187" t="str">
        <f t="shared" si="1"/>
        <v>yes</v>
      </c>
      <c r="I17" s="187" t="s">
        <v>158</v>
      </c>
      <c r="J17" s="7">
        <v>51</v>
      </c>
      <c r="K17" s="187">
        <v>19</v>
      </c>
    </row>
    <row r="18" spans="2:11" s="1" customFormat="1" x14ac:dyDescent="0.2">
      <c r="B18" s="1" t="s">
        <v>165</v>
      </c>
      <c r="C18" s="1" t="s">
        <v>166</v>
      </c>
      <c r="D18" s="183">
        <v>5999915</v>
      </c>
      <c r="E18" s="184">
        <v>4588240.32</v>
      </c>
      <c r="F18" s="185">
        <f t="shared" si="2"/>
        <v>-1411674.6799999997</v>
      </c>
      <c r="G18" s="186">
        <f t="shared" si="0"/>
        <v>-0.23528244650132538</v>
      </c>
      <c r="H18" s="187" t="str">
        <f t="shared" si="1"/>
        <v>yes</v>
      </c>
      <c r="I18" s="187" t="s">
        <v>167</v>
      </c>
      <c r="J18" s="7">
        <v>10</v>
      </c>
      <c r="K18" s="187">
        <v>20</v>
      </c>
    </row>
    <row r="19" spans="2:11" s="1" customFormat="1" x14ac:dyDescent="0.2">
      <c r="B19" s="1" t="s">
        <v>165</v>
      </c>
      <c r="C19" s="1" t="s">
        <v>169</v>
      </c>
      <c r="D19" s="183">
        <v>3859166</v>
      </c>
      <c r="E19" s="184">
        <v>2824042.8200000003</v>
      </c>
      <c r="F19" s="185">
        <f t="shared" si="2"/>
        <v>-1035123.1799999997</v>
      </c>
      <c r="G19" s="186">
        <f t="shared" si="0"/>
        <v>-0.26822458012948902</v>
      </c>
      <c r="H19" s="187" t="str">
        <f t="shared" si="1"/>
        <v>yes</v>
      </c>
      <c r="I19" s="187" t="s">
        <v>167</v>
      </c>
      <c r="J19" s="7">
        <v>31</v>
      </c>
      <c r="K19" s="187">
        <v>21</v>
      </c>
    </row>
    <row r="20" spans="2:11" s="1" customFormat="1" x14ac:dyDescent="0.2">
      <c r="B20" s="1" t="s">
        <v>172</v>
      </c>
      <c r="C20" s="1" t="s">
        <v>223</v>
      </c>
      <c r="D20" s="183">
        <v>2165010</v>
      </c>
      <c r="E20" s="184">
        <v>2716700.7500000014</v>
      </c>
      <c r="F20" s="185">
        <f t="shared" si="2"/>
        <v>551690.7500000014</v>
      </c>
      <c r="G20" s="186">
        <f t="shared" si="0"/>
        <v>0.25482134031713544</v>
      </c>
      <c r="H20" s="187" t="str">
        <f t="shared" si="1"/>
        <v>yes</v>
      </c>
      <c r="I20" s="187" t="s">
        <v>174</v>
      </c>
      <c r="J20" s="7">
        <v>18</v>
      </c>
      <c r="K20" s="187">
        <v>22</v>
      </c>
    </row>
    <row r="21" spans="2:11" s="1" customFormat="1" x14ac:dyDescent="0.2">
      <c r="B21" s="1" t="s">
        <v>172</v>
      </c>
      <c r="C21" s="1" t="s">
        <v>224</v>
      </c>
      <c r="D21" s="183">
        <v>11499986</v>
      </c>
      <c r="E21" s="184">
        <v>15056011.149999999</v>
      </c>
      <c r="F21" s="185">
        <f t="shared" si="2"/>
        <v>3556025.1499999985</v>
      </c>
      <c r="G21" s="186">
        <f t="shared" si="0"/>
        <v>0.30921995470255342</v>
      </c>
      <c r="H21" s="187" t="str">
        <f t="shared" si="1"/>
        <v>yes</v>
      </c>
      <c r="I21" s="187" t="s">
        <v>174</v>
      </c>
      <c r="J21" s="7">
        <v>30</v>
      </c>
      <c r="K21" s="187">
        <v>23</v>
      </c>
    </row>
    <row r="22" spans="2:11" s="1" customFormat="1" x14ac:dyDescent="0.2">
      <c r="B22" s="1" t="s">
        <v>172</v>
      </c>
      <c r="C22" s="1" t="s">
        <v>175</v>
      </c>
      <c r="D22" s="183">
        <v>1100000</v>
      </c>
      <c r="E22" s="184">
        <v>358877.42</v>
      </c>
      <c r="F22" s="185">
        <f t="shared" si="2"/>
        <v>-741122.58000000007</v>
      </c>
      <c r="G22" s="186">
        <f t="shared" si="0"/>
        <v>-0.67374780000000012</v>
      </c>
      <c r="H22" s="187" t="str">
        <f t="shared" si="1"/>
        <v>yes</v>
      </c>
      <c r="I22" s="187" t="s">
        <v>174</v>
      </c>
      <c r="J22" s="7">
        <v>77</v>
      </c>
      <c r="K22" s="187">
        <v>28</v>
      </c>
    </row>
    <row r="23" spans="2:11" s="1" customFormat="1" x14ac:dyDescent="0.2">
      <c r="B23" s="1" t="s">
        <v>172</v>
      </c>
      <c r="C23" s="1" t="s">
        <v>176</v>
      </c>
      <c r="D23" s="185">
        <v>5399944</v>
      </c>
      <c r="E23" s="184">
        <v>8595275.0600000005</v>
      </c>
      <c r="F23" s="185">
        <f t="shared" si="2"/>
        <v>3195331.0600000005</v>
      </c>
      <c r="G23" s="186">
        <f t="shared" si="0"/>
        <v>0.59173411057596159</v>
      </c>
      <c r="H23" s="187" t="str">
        <f t="shared" si="1"/>
        <v>yes</v>
      </c>
      <c r="I23" s="187" t="s">
        <v>174</v>
      </c>
      <c r="J23" s="7">
        <v>88</v>
      </c>
      <c r="K23" s="187">
        <v>29</v>
      </c>
    </row>
    <row r="24" spans="2:11" s="1" customFormat="1" x14ac:dyDescent="0.2">
      <c r="B24" s="1" t="s">
        <v>165</v>
      </c>
      <c r="C24" s="1" t="s">
        <v>282</v>
      </c>
      <c r="D24" s="183">
        <v>2775000</v>
      </c>
      <c r="E24" s="184">
        <v>1997583.9099999997</v>
      </c>
      <c r="F24" s="185">
        <f t="shared" si="2"/>
        <v>-777416.09000000032</v>
      </c>
      <c r="G24" s="186">
        <f t="shared" si="0"/>
        <v>-0.28014994234234247</v>
      </c>
      <c r="H24" s="187" t="str">
        <f t="shared" si="1"/>
        <v>yes</v>
      </c>
      <c r="I24" s="187" t="s">
        <v>167</v>
      </c>
      <c r="J24" s="7">
        <v>2</v>
      </c>
      <c r="K24" s="187">
        <v>34</v>
      </c>
    </row>
    <row r="25" spans="2:11" s="1" customFormat="1" x14ac:dyDescent="0.2">
      <c r="B25" s="1" t="s">
        <v>152</v>
      </c>
      <c r="C25" s="1" t="s">
        <v>178</v>
      </c>
      <c r="D25" s="183">
        <v>3498321</v>
      </c>
      <c r="E25" s="184">
        <v>5713123.4800000004</v>
      </c>
      <c r="F25" s="185">
        <f t="shared" si="2"/>
        <v>2214802.4800000004</v>
      </c>
      <c r="G25" s="186">
        <f t="shared" si="0"/>
        <v>0.6331044178049986</v>
      </c>
      <c r="H25" s="187" t="str">
        <f t="shared" si="1"/>
        <v>yes</v>
      </c>
      <c r="I25" s="187" t="s">
        <v>154</v>
      </c>
      <c r="J25" s="7">
        <v>32</v>
      </c>
      <c r="K25" s="187">
        <v>35</v>
      </c>
    </row>
    <row r="26" spans="2:11" s="1" customFormat="1" x14ac:dyDescent="0.2">
      <c r="B26" s="1" t="s">
        <v>152</v>
      </c>
      <c r="C26" s="1" t="s">
        <v>179</v>
      </c>
      <c r="D26" s="183">
        <v>5560672</v>
      </c>
      <c r="E26" s="184">
        <v>8762727.3499999996</v>
      </c>
      <c r="F26" s="185">
        <f t="shared" si="2"/>
        <v>3202055.3499999996</v>
      </c>
      <c r="G26" s="186">
        <f t="shared" si="0"/>
        <v>0.57583963772723867</v>
      </c>
      <c r="H26" s="187" t="str">
        <f t="shared" si="1"/>
        <v>yes</v>
      </c>
      <c r="I26" s="187" t="s">
        <v>154</v>
      </c>
      <c r="J26" s="7">
        <v>142</v>
      </c>
      <c r="K26" s="187">
        <v>38</v>
      </c>
    </row>
    <row r="27" spans="2:11" s="1" customFormat="1" x14ac:dyDescent="0.2">
      <c r="B27" s="1" t="s">
        <v>152</v>
      </c>
      <c r="C27" s="1" t="s">
        <v>180</v>
      </c>
      <c r="D27" s="183">
        <v>2727599</v>
      </c>
      <c r="E27" s="184">
        <v>2205669.73</v>
      </c>
      <c r="F27" s="185">
        <f t="shared" si="2"/>
        <v>-521929.27</v>
      </c>
      <c r="G27" s="186">
        <f t="shared" si="0"/>
        <v>-0.19135117368792115</v>
      </c>
      <c r="H27" s="187" t="str">
        <f t="shared" si="1"/>
        <v>yes</v>
      </c>
      <c r="I27" s="187" t="s">
        <v>154</v>
      </c>
      <c r="J27" s="7">
        <v>153</v>
      </c>
      <c r="K27" s="187">
        <v>45</v>
      </c>
    </row>
    <row r="28" spans="2:11" s="1" customFormat="1" x14ac:dyDescent="0.2">
      <c r="B28" s="1" t="s">
        <v>152</v>
      </c>
      <c r="C28" s="1" t="s">
        <v>77</v>
      </c>
      <c r="D28" s="183">
        <v>3243307</v>
      </c>
      <c r="E28" s="184">
        <v>3904831.3699999996</v>
      </c>
      <c r="F28" s="185">
        <f t="shared" si="2"/>
        <v>661524.36999999965</v>
      </c>
      <c r="G28" s="186">
        <f t="shared" si="0"/>
        <v>0.20396600445162905</v>
      </c>
      <c r="H28" s="187" t="str">
        <f t="shared" si="1"/>
        <v>yes</v>
      </c>
      <c r="I28" s="187" t="s">
        <v>154</v>
      </c>
      <c r="J28" s="7">
        <v>43</v>
      </c>
      <c r="K28" s="187">
        <v>73</v>
      </c>
    </row>
    <row r="29" spans="2:11" s="1" customFormat="1" x14ac:dyDescent="0.2">
      <c r="B29" s="1" t="s">
        <v>152</v>
      </c>
      <c r="C29" s="1" t="s">
        <v>230</v>
      </c>
      <c r="D29" s="183">
        <v>1472733</v>
      </c>
      <c r="E29" s="184">
        <v>4267359.9000000004</v>
      </c>
      <c r="F29" s="185">
        <f t="shared" si="2"/>
        <v>2794626.9000000004</v>
      </c>
      <c r="G29" s="186">
        <f t="shared" si="0"/>
        <v>1.8975787871936056</v>
      </c>
      <c r="H29" s="187" t="str">
        <f t="shared" si="1"/>
        <v>yes</v>
      </c>
      <c r="I29" s="187" t="s">
        <v>154</v>
      </c>
      <c r="J29" s="7">
        <v>52</v>
      </c>
      <c r="K29" s="187">
        <v>88</v>
      </c>
    </row>
    <row r="30" spans="2:11" s="1" customFormat="1" x14ac:dyDescent="0.2">
      <c r="B30" s="1" t="s">
        <v>152</v>
      </c>
      <c r="C30" s="1" t="s">
        <v>231</v>
      </c>
      <c r="D30" s="183">
        <v>2235285</v>
      </c>
      <c r="E30" s="184">
        <v>363051.2</v>
      </c>
      <c r="F30" s="185">
        <f t="shared" si="2"/>
        <v>-1872233.8</v>
      </c>
      <c r="G30" s="186">
        <f t="shared" si="0"/>
        <v>-0.83758169539902072</v>
      </c>
      <c r="H30" s="187" t="str">
        <f t="shared" si="1"/>
        <v>yes</v>
      </c>
      <c r="I30" s="187" t="s">
        <v>154</v>
      </c>
      <c r="J30" s="7">
        <v>236</v>
      </c>
      <c r="K30" s="187">
        <v>98</v>
      </c>
    </row>
    <row r="31" spans="2:11" s="1" customFormat="1" x14ac:dyDescent="0.2">
      <c r="B31" s="1" t="s">
        <v>152</v>
      </c>
      <c r="C31" s="1" t="s">
        <v>182</v>
      </c>
      <c r="D31" s="183">
        <v>972340</v>
      </c>
      <c r="E31" s="184">
        <v>2482394.66</v>
      </c>
      <c r="F31" s="185">
        <f t="shared" si="2"/>
        <v>1510054.6600000001</v>
      </c>
      <c r="G31" s="186">
        <f t="shared" si="0"/>
        <v>1.5530109426743732</v>
      </c>
      <c r="H31" s="187" t="str">
        <f t="shared" si="1"/>
        <v>yes</v>
      </c>
      <c r="I31" s="187" t="s">
        <v>154</v>
      </c>
      <c r="J31" s="7">
        <v>202</v>
      </c>
      <c r="K31" s="187">
        <v>112</v>
      </c>
    </row>
    <row r="32" spans="2:11" s="1" customFormat="1" x14ac:dyDescent="0.2">
      <c r="B32" s="1" t="s">
        <v>152</v>
      </c>
      <c r="C32" s="1" t="s">
        <v>184</v>
      </c>
      <c r="D32" s="183">
        <v>1392970</v>
      </c>
      <c r="E32" s="184">
        <v>687524.90999999992</v>
      </c>
      <c r="F32" s="185">
        <f t="shared" si="2"/>
        <v>-705445.09000000008</v>
      </c>
      <c r="G32" s="186">
        <f t="shared" si="0"/>
        <v>-0.50643236394179347</v>
      </c>
      <c r="H32" s="187" t="str">
        <f t="shared" si="1"/>
        <v>yes</v>
      </c>
      <c r="I32" s="187" t="s">
        <v>154</v>
      </c>
      <c r="J32" s="7">
        <v>91</v>
      </c>
      <c r="K32" s="187">
        <v>118</v>
      </c>
    </row>
    <row r="33" spans="2:17" s="1" customFormat="1" x14ac:dyDescent="0.2">
      <c r="B33" s="1" t="s">
        <v>172</v>
      </c>
      <c r="C33" s="1" t="s">
        <v>186</v>
      </c>
      <c r="D33" s="183">
        <v>7904640</v>
      </c>
      <c r="E33" s="184">
        <v>6911884.7899999991</v>
      </c>
      <c r="F33" s="185">
        <f t="shared" si="2"/>
        <v>-992755.21000000089</v>
      </c>
      <c r="G33" s="186">
        <f t="shared" si="0"/>
        <v>-0.12559145135009323</v>
      </c>
      <c r="H33" s="187" t="str">
        <f t="shared" si="1"/>
        <v>yes</v>
      </c>
      <c r="I33" s="187" t="s">
        <v>174</v>
      </c>
      <c r="J33" s="7">
        <v>252</v>
      </c>
      <c r="K33" s="187">
        <v>128</v>
      </c>
    </row>
    <row r="34" spans="2:17" s="1" customFormat="1" x14ac:dyDescent="0.2">
      <c r="B34" s="1" t="s">
        <v>172</v>
      </c>
      <c r="C34" s="1" t="s">
        <v>187</v>
      </c>
      <c r="D34" s="183">
        <v>682000</v>
      </c>
      <c r="E34" s="184">
        <v>0</v>
      </c>
      <c r="F34" s="185">
        <f t="shared" si="2"/>
        <v>-682000</v>
      </c>
      <c r="G34" s="186">
        <f t="shared" si="0"/>
        <v>-1</v>
      </c>
      <c r="H34" s="187" t="str">
        <f t="shared" si="1"/>
        <v>yes</v>
      </c>
      <c r="I34" s="187" t="s">
        <v>174</v>
      </c>
      <c r="J34" s="7">
        <v>400</v>
      </c>
      <c r="K34" s="187">
        <v>130</v>
      </c>
    </row>
    <row r="35" spans="2:17" s="1" customFormat="1" x14ac:dyDescent="0.2">
      <c r="B35" s="1" t="s">
        <v>172</v>
      </c>
      <c r="C35" s="1" t="s">
        <v>7</v>
      </c>
      <c r="D35" s="183">
        <v>9634502</v>
      </c>
      <c r="E35" s="184">
        <v>7867781.3200000003</v>
      </c>
      <c r="F35" s="185">
        <f t="shared" si="2"/>
        <v>-1766720.6799999997</v>
      </c>
      <c r="G35" s="186">
        <f t="shared" si="0"/>
        <v>-0.18337436434182064</v>
      </c>
      <c r="H35" s="187" t="str">
        <f t="shared" si="1"/>
        <v>yes</v>
      </c>
      <c r="I35" s="187" t="s">
        <v>174</v>
      </c>
      <c r="J35" s="7">
        <v>420</v>
      </c>
      <c r="K35" s="187">
        <v>131</v>
      </c>
    </row>
    <row r="36" spans="2:17" s="1" customFormat="1" x14ac:dyDescent="0.2">
      <c r="B36" s="1" t="s">
        <v>172</v>
      </c>
      <c r="C36" s="1" t="s">
        <v>16</v>
      </c>
      <c r="D36" s="194">
        <v>0</v>
      </c>
      <c r="E36" s="194">
        <v>778041.7300000001</v>
      </c>
      <c r="F36" s="185">
        <f t="shared" si="2"/>
        <v>778041.7300000001</v>
      </c>
      <c r="G36" s="186" t="str">
        <f t="shared" si="0"/>
        <v>100%</v>
      </c>
      <c r="H36" s="187" t="s">
        <v>283</v>
      </c>
      <c r="I36" s="256" t="s">
        <v>273</v>
      </c>
      <c r="J36" s="7"/>
      <c r="K36" s="187">
        <v>134</v>
      </c>
    </row>
    <row r="37" spans="2:17" s="1" customFormat="1" x14ac:dyDescent="0.2">
      <c r="B37" s="1" t="s">
        <v>172</v>
      </c>
      <c r="C37" s="1" t="s">
        <v>14</v>
      </c>
      <c r="D37" s="183">
        <v>599998</v>
      </c>
      <c r="E37" s="184">
        <v>0</v>
      </c>
      <c r="F37" s="185">
        <f t="shared" si="2"/>
        <v>-599998</v>
      </c>
      <c r="G37" s="186">
        <f t="shared" si="0"/>
        <v>-1</v>
      </c>
      <c r="H37" s="187" t="str">
        <f t="shared" ref="H37:H46" si="3">IFERROR(IF(AND(ABS(F37)&gt;=500000,ABS(G37)&gt;=10%),"yes",""),"")</f>
        <v>yes</v>
      </c>
      <c r="I37" s="187" t="s">
        <v>174</v>
      </c>
      <c r="J37" s="7">
        <v>337</v>
      </c>
      <c r="K37" s="187">
        <v>147</v>
      </c>
    </row>
    <row r="38" spans="2:17" s="1" customFormat="1" x14ac:dyDescent="0.2">
      <c r="B38" s="1" t="s">
        <v>172</v>
      </c>
      <c r="C38" s="1" t="s">
        <v>188</v>
      </c>
      <c r="D38" s="183">
        <v>862754</v>
      </c>
      <c r="E38" s="184">
        <v>1424684.86</v>
      </c>
      <c r="F38" s="185">
        <f t="shared" si="2"/>
        <v>561930.8600000001</v>
      </c>
      <c r="G38" s="186">
        <f t="shared" si="0"/>
        <v>0.65132223090243579</v>
      </c>
      <c r="H38" s="187" t="str">
        <f t="shared" si="3"/>
        <v>yes</v>
      </c>
      <c r="I38" s="187" t="s">
        <v>174</v>
      </c>
      <c r="J38" s="7">
        <v>340</v>
      </c>
      <c r="K38" s="187">
        <v>148</v>
      </c>
    </row>
    <row r="39" spans="2:17" s="1" customFormat="1" x14ac:dyDescent="0.2">
      <c r="B39" s="1" t="s">
        <v>172</v>
      </c>
      <c r="C39" s="1" t="s">
        <v>189</v>
      </c>
      <c r="D39" s="183">
        <v>9295000</v>
      </c>
      <c r="E39" s="184">
        <v>10657765.26</v>
      </c>
      <c r="F39" s="185">
        <f t="shared" si="2"/>
        <v>1362765.2599999998</v>
      </c>
      <c r="G39" s="186">
        <f t="shared" si="0"/>
        <v>0.14661272296933833</v>
      </c>
      <c r="H39" s="187" t="str">
        <f t="shared" si="3"/>
        <v>yes</v>
      </c>
      <c r="I39" s="187" t="s">
        <v>174</v>
      </c>
      <c r="J39" s="7">
        <v>343</v>
      </c>
      <c r="K39" s="187">
        <v>149</v>
      </c>
    </row>
    <row r="40" spans="2:17" s="1" customFormat="1" x14ac:dyDescent="0.2">
      <c r="B40" s="1" t="s">
        <v>172</v>
      </c>
      <c r="C40" s="1" t="s">
        <v>190</v>
      </c>
      <c r="D40" s="183">
        <v>3500004</v>
      </c>
      <c r="E40" s="184">
        <v>1657532.7699999996</v>
      </c>
      <c r="F40" s="185">
        <f t="shared" si="2"/>
        <v>-1842471.2300000004</v>
      </c>
      <c r="G40" s="186">
        <f t="shared" si="0"/>
        <v>-0.52641974980600037</v>
      </c>
      <c r="H40" s="187" t="str">
        <f t="shared" si="3"/>
        <v>yes</v>
      </c>
      <c r="I40" s="187" t="s">
        <v>174</v>
      </c>
      <c r="J40" s="7">
        <v>352</v>
      </c>
      <c r="K40" s="187">
        <v>150</v>
      </c>
    </row>
    <row r="41" spans="2:17" s="1" customFormat="1" x14ac:dyDescent="0.2">
      <c r="B41" s="1" t="s">
        <v>172</v>
      </c>
      <c r="C41" s="1" t="s">
        <v>236</v>
      </c>
      <c r="D41" s="183">
        <v>1299997</v>
      </c>
      <c r="E41" s="184">
        <v>1892133.3200000003</v>
      </c>
      <c r="F41" s="185">
        <f t="shared" si="2"/>
        <v>592136.3200000003</v>
      </c>
      <c r="G41" s="186">
        <f t="shared" si="0"/>
        <v>0.45549052805506496</v>
      </c>
      <c r="H41" s="187" t="str">
        <f t="shared" si="3"/>
        <v>yes</v>
      </c>
      <c r="I41" s="187" t="s">
        <v>174</v>
      </c>
      <c r="J41" s="7">
        <v>359</v>
      </c>
      <c r="K41" s="187">
        <v>161</v>
      </c>
    </row>
    <row r="42" spans="2:17" s="1" customFormat="1" x14ac:dyDescent="0.2">
      <c r="B42" s="1" t="s">
        <v>172</v>
      </c>
      <c r="C42" s="1" t="s">
        <v>192</v>
      </c>
      <c r="D42" s="183">
        <v>3495650</v>
      </c>
      <c r="E42" s="184">
        <v>4847699.5999999996</v>
      </c>
      <c r="F42" s="185">
        <f t="shared" si="2"/>
        <v>1352049.5999999996</v>
      </c>
      <c r="G42" s="186">
        <f t="shared" si="0"/>
        <v>0.38678059874415333</v>
      </c>
      <c r="H42" s="187" t="str">
        <f t="shared" si="3"/>
        <v>yes</v>
      </c>
      <c r="I42" s="187" t="s">
        <v>174</v>
      </c>
      <c r="J42" s="7">
        <v>363</v>
      </c>
      <c r="K42" s="187">
        <v>162</v>
      </c>
    </row>
    <row r="43" spans="2:17" s="1" customFormat="1" x14ac:dyDescent="0.2">
      <c r="B43" s="1" t="s">
        <v>172</v>
      </c>
      <c r="C43" s="1" t="s">
        <v>193</v>
      </c>
      <c r="D43" s="183">
        <v>875000</v>
      </c>
      <c r="E43" s="184">
        <v>0</v>
      </c>
      <c r="F43" s="185">
        <f t="shared" si="2"/>
        <v>-875000</v>
      </c>
      <c r="G43" s="186">
        <f t="shared" si="0"/>
        <v>-1</v>
      </c>
      <c r="H43" s="187" t="str">
        <f t="shared" si="3"/>
        <v>yes</v>
      </c>
      <c r="I43" s="187" t="s">
        <v>174</v>
      </c>
      <c r="J43" s="7">
        <v>407</v>
      </c>
      <c r="K43" s="187">
        <v>163</v>
      </c>
    </row>
    <row r="44" spans="2:17" s="1" customFormat="1" x14ac:dyDescent="0.2">
      <c r="B44" s="1" t="s">
        <v>156</v>
      </c>
      <c r="C44" s="1" t="s">
        <v>238</v>
      </c>
      <c r="D44" s="183">
        <v>550001</v>
      </c>
      <c r="E44" s="184">
        <v>18486.18</v>
      </c>
      <c r="F44" s="185">
        <f t="shared" si="2"/>
        <v>-531514.81999999995</v>
      </c>
      <c r="G44" s="186">
        <f t="shared" si="0"/>
        <v>-0.96638882474759125</v>
      </c>
      <c r="H44" s="187" t="str">
        <f t="shared" si="3"/>
        <v>yes</v>
      </c>
      <c r="I44" s="187" t="s">
        <v>158</v>
      </c>
      <c r="J44" s="7">
        <v>74</v>
      </c>
      <c r="K44" s="187">
        <v>166</v>
      </c>
      <c r="M44" s="324"/>
      <c r="N44" s="324"/>
      <c r="O44" s="324"/>
      <c r="P44" s="324"/>
    </row>
    <row r="45" spans="2:17" s="1" customFormat="1" ht="12.75" customHeight="1" x14ac:dyDescent="0.2">
      <c r="B45" s="1" t="s">
        <v>152</v>
      </c>
      <c r="C45" s="1" t="s">
        <v>284</v>
      </c>
      <c r="D45" s="183">
        <v>672255</v>
      </c>
      <c r="E45" s="184">
        <v>0</v>
      </c>
      <c r="F45" s="185">
        <f t="shared" si="2"/>
        <v>-672255</v>
      </c>
      <c r="G45" s="186">
        <f t="shared" si="0"/>
        <v>-1</v>
      </c>
      <c r="H45" s="187" t="str">
        <f t="shared" si="3"/>
        <v>yes</v>
      </c>
      <c r="I45" s="187" t="s">
        <v>154</v>
      </c>
      <c r="J45" s="7">
        <v>264</v>
      </c>
      <c r="K45" s="187">
        <v>167</v>
      </c>
      <c r="M45" s="323"/>
      <c r="N45" s="323"/>
      <c r="O45" s="323"/>
      <c r="P45" s="323"/>
    </row>
    <row r="46" spans="2:17" s="1" customFormat="1" ht="12.75" customHeight="1" x14ac:dyDescent="0.2">
      <c r="B46" s="1" t="s">
        <v>172</v>
      </c>
      <c r="C46" s="1" t="s">
        <v>243</v>
      </c>
      <c r="D46" s="183">
        <v>2749992</v>
      </c>
      <c r="E46" s="184">
        <v>4340368.9399999995</v>
      </c>
      <c r="F46" s="185">
        <f t="shared" si="2"/>
        <v>1590376.9399999995</v>
      </c>
      <c r="G46" s="186">
        <f t="shared" si="0"/>
        <v>0.5783205696598388</v>
      </c>
      <c r="H46" s="187" t="str">
        <f t="shared" si="3"/>
        <v>yes</v>
      </c>
      <c r="I46" s="187" t="s">
        <v>174</v>
      </c>
      <c r="J46" s="7">
        <v>102</v>
      </c>
      <c r="K46" s="321">
        <v>173</v>
      </c>
      <c r="L46" s="341" t="s">
        <v>348</v>
      </c>
      <c r="M46" s="341"/>
      <c r="N46" s="341"/>
      <c r="O46" s="341"/>
      <c r="P46" s="341"/>
      <c r="Q46" s="342"/>
    </row>
    <row r="47" spans="2:17" s="1" customFormat="1" ht="24.75" customHeight="1" x14ac:dyDescent="0.2">
      <c r="B47" s="1" t="s">
        <v>156</v>
      </c>
      <c r="C47" s="1" t="s">
        <v>197</v>
      </c>
      <c r="D47" s="87">
        <v>0</v>
      </c>
      <c r="E47" s="77">
        <v>31118689.919999998</v>
      </c>
      <c r="F47" s="193">
        <f t="shared" si="2"/>
        <v>31118689.919999998</v>
      </c>
      <c r="G47" s="186" t="str">
        <f t="shared" si="0"/>
        <v>100%</v>
      </c>
      <c r="H47" s="187" t="s">
        <v>283</v>
      </c>
      <c r="I47" s="322" t="s">
        <v>158</v>
      </c>
      <c r="J47" s="318">
        <v>214</v>
      </c>
      <c r="K47" s="318">
        <v>174</v>
      </c>
      <c r="L47" s="343"/>
      <c r="M47" s="343"/>
      <c r="N47" s="343"/>
      <c r="O47" s="343"/>
      <c r="P47" s="343"/>
      <c r="Q47" s="344"/>
    </row>
    <row r="48" spans="2:17" s="1" customFormat="1" ht="21.75" customHeight="1" x14ac:dyDescent="0.2">
      <c r="B48" s="1" t="s">
        <v>152</v>
      </c>
      <c r="C48" s="1" t="s">
        <v>198</v>
      </c>
      <c r="D48" s="183">
        <v>3569746</v>
      </c>
      <c r="E48" s="184">
        <v>299516.07</v>
      </c>
      <c r="F48" s="185">
        <f t="shared" si="2"/>
        <v>-3270229.93</v>
      </c>
      <c r="G48" s="186">
        <f t="shared" si="0"/>
        <v>-0.91609597153410915</v>
      </c>
      <c r="H48" s="187" t="str">
        <f t="shared" ref="H48:H64" si="4">IFERROR(IF(AND(ABS(F48)&gt;=500000,ABS(G48)&gt;=10%),"yes",""),"")</f>
        <v>yes</v>
      </c>
      <c r="I48" s="187" t="s">
        <v>154</v>
      </c>
      <c r="J48" s="7">
        <v>109</v>
      </c>
      <c r="K48" s="187">
        <v>188</v>
      </c>
      <c r="L48" s="1" t="s">
        <v>181</v>
      </c>
    </row>
    <row r="49" spans="2:17" s="1" customFormat="1" x14ac:dyDescent="0.2">
      <c r="B49" s="1" t="s">
        <v>172</v>
      </c>
      <c r="C49" s="1" t="s">
        <v>9</v>
      </c>
      <c r="D49" s="183">
        <v>5554506</v>
      </c>
      <c r="E49" s="184">
        <v>4394084.580000001</v>
      </c>
      <c r="F49" s="185">
        <f t="shared" si="2"/>
        <v>-1160421.419999999</v>
      </c>
      <c r="G49" s="186">
        <f t="shared" si="0"/>
        <v>-0.20891532388298778</v>
      </c>
      <c r="H49" s="187" t="str">
        <f t="shared" si="4"/>
        <v>yes</v>
      </c>
      <c r="I49" s="187" t="s">
        <v>174</v>
      </c>
      <c r="J49" s="7">
        <v>381</v>
      </c>
      <c r="K49" s="187">
        <v>194</v>
      </c>
    </row>
    <row r="50" spans="2:17" s="1" customFormat="1" ht="12.75" customHeight="1" x14ac:dyDescent="0.2">
      <c r="B50" s="1" t="s">
        <v>172</v>
      </c>
      <c r="C50" s="1" t="s">
        <v>202</v>
      </c>
      <c r="D50" s="183">
        <v>73429598</v>
      </c>
      <c r="E50" s="184">
        <v>98845433.839999989</v>
      </c>
      <c r="F50" s="193">
        <f t="shared" si="2"/>
        <v>25415835.839999989</v>
      </c>
      <c r="G50" s="186">
        <f t="shared" si="0"/>
        <v>0.34612522105867977</v>
      </c>
      <c r="H50" s="187" t="str">
        <f t="shared" si="4"/>
        <v>yes</v>
      </c>
      <c r="I50" s="322" t="s">
        <v>174</v>
      </c>
      <c r="J50" s="318">
        <v>124</v>
      </c>
      <c r="K50" s="318">
        <v>195</v>
      </c>
      <c r="L50" s="341" t="s">
        <v>349</v>
      </c>
      <c r="M50" s="341"/>
      <c r="N50" s="341"/>
      <c r="O50" s="341"/>
      <c r="P50" s="341"/>
      <c r="Q50" s="342"/>
    </row>
    <row r="51" spans="2:17" s="1" customFormat="1" x14ac:dyDescent="0.2">
      <c r="B51" s="1" t="s">
        <v>156</v>
      </c>
      <c r="C51" s="1" t="s">
        <v>101</v>
      </c>
      <c r="D51" s="183">
        <v>800001</v>
      </c>
      <c r="E51" s="184">
        <v>0</v>
      </c>
      <c r="F51" s="185">
        <f t="shared" si="2"/>
        <v>-800001</v>
      </c>
      <c r="G51" s="186">
        <f t="shared" si="0"/>
        <v>-1</v>
      </c>
      <c r="H51" s="187" t="str">
        <f t="shared" si="4"/>
        <v>yes</v>
      </c>
      <c r="I51" s="187" t="s">
        <v>158</v>
      </c>
      <c r="J51" s="7">
        <v>234</v>
      </c>
      <c r="K51" s="320">
        <v>196</v>
      </c>
      <c r="L51" s="345"/>
      <c r="M51" s="345"/>
      <c r="N51" s="345"/>
      <c r="O51" s="345"/>
      <c r="P51" s="345"/>
      <c r="Q51" s="346"/>
    </row>
    <row r="52" spans="2:17" s="1" customFormat="1" x14ac:dyDescent="0.2">
      <c r="B52" s="1" t="s">
        <v>156</v>
      </c>
      <c r="C52" s="1" t="s">
        <v>15</v>
      </c>
      <c r="D52" s="183">
        <v>1699988</v>
      </c>
      <c r="E52" s="184">
        <v>1018790.32</v>
      </c>
      <c r="F52" s="185">
        <f t="shared" si="2"/>
        <v>-681197.68</v>
      </c>
      <c r="G52" s="186">
        <f t="shared" si="0"/>
        <v>-0.40070734616950238</v>
      </c>
      <c r="H52" s="187" t="str">
        <f t="shared" si="4"/>
        <v>yes</v>
      </c>
      <c r="I52" s="187" t="s">
        <v>158</v>
      </c>
      <c r="J52" s="7">
        <v>243</v>
      </c>
      <c r="K52" s="321">
        <v>197</v>
      </c>
      <c r="L52" s="343"/>
      <c r="M52" s="343"/>
      <c r="N52" s="343"/>
      <c r="O52" s="343"/>
      <c r="P52" s="343"/>
      <c r="Q52" s="344"/>
    </row>
    <row r="53" spans="2:17" s="1" customFormat="1" x14ac:dyDescent="0.2">
      <c r="B53" s="1" t="s">
        <v>172</v>
      </c>
      <c r="C53" s="1" t="s">
        <v>205</v>
      </c>
      <c r="D53" s="183">
        <v>80000</v>
      </c>
      <c r="E53" s="184">
        <v>2772398.3499999996</v>
      </c>
      <c r="F53" s="185">
        <f t="shared" si="2"/>
        <v>2692398.3499999996</v>
      </c>
      <c r="G53" s="186">
        <f t="shared" si="0"/>
        <v>33.654979374999996</v>
      </c>
      <c r="H53" s="187" t="str">
        <f t="shared" si="4"/>
        <v>yes</v>
      </c>
      <c r="I53" s="187" t="s">
        <v>174</v>
      </c>
      <c r="J53" s="7">
        <v>135</v>
      </c>
      <c r="K53" s="187">
        <v>198</v>
      </c>
    </row>
    <row r="54" spans="2:17" s="1" customFormat="1" x14ac:dyDescent="0.2">
      <c r="B54" s="1" t="s">
        <v>172</v>
      </c>
      <c r="C54" s="1" t="s">
        <v>75</v>
      </c>
      <c r="D54" s="183">
        <v>19962533</v>
      </c>
      <c r="E54" s="184">
        <v>13416440.18</v>
      </c>
      <c r="F54" s="185">
        <f t="shared" si="2"/>
        <v>-6546092.8200000003</v>
      </c>
      <c r="G54" s="186">
        <f t="shared" si="0"/>
        <v>-0.32791894796116305</v>
      </c>
      <c r="H54" s="187" t="str">
        <f t="shared" si="4"/>
        <v>yes</v>
      </c>
      <c r="I54" s="187" t="s">
        <v>174</v>
      </c>
      <c r="J54" s="7">
        <v>144</v>
      </c>
      <c r="K54" s="187">
        <v>199</v>
      </c>
    </row>
    <row r="55" spans="2:17" s="1" customFormat="1" x14ac:dyDescent="0.2">
      <c r="B55" s="1" t="s">
        <v>156</v>
      </c>
      <c r="C55" s="1" t="s">
        <v>250</v>
      </c>
      <c r="D55" s="183">
        <v>629226</v>
      </c>
      <c r="E55" s="184">
        <v>107452.18000000001</v>
      </c>
      <c r="F55" s="185">
        <f t="shared" si="2"/>
        <v>-521773.82</v>
      </c>
      <c r="G55" s="186">
        <f t="shared" si="0"/>
        <v>-0.82923118243683513</v>
      </c>
      <c r="H55" s="187" t="str">
        <f t="shared" si="4"/>
        <v>yes</v>
      </c>
      <c r="I55" s="187" t="s">
        <v>158</v>
      </c>
      <c r="J55" s="7">
        <v>135</v>
      </c>
      <c r="K55" s="187">
        <v>200</v>
      </c>
    </row>
    <row r="56" spans="2:17" s="1" customFormat="1" x14ac:dyDescent="0.2">
      <c r="B56" s="1" t="s">
        <v>172</v>
      </c>
      <c r="C56" s="1" t="s">
        <v>285</v>
      </c>
      <c r="D56" s="183">
        <v>2000000</v>
      </c>
      <c r="E56" s="184">
        <v>3037762.39</v>
      </c>
      <c r="F56" s="185">
        <f t="shared" si="2"/>
        <v>1037762.3900000001</v>
      </c>
      <c r="G56" s="186">
        <f t="shared" si="0"/>
        <v>0.51888119500000007</v>
      </c>
      <c r="H56" s="187" t="str">
        <f t="shared" si="4"/>
        <v>yes</v>
      </c>
      <c r="I56" s="187" t="s">
        <v>174</v>
      </c>
      <c r="J56" s="7">
        <v>161</v>
      </c>
      <c r="K56" s="187">
        <v>201</v>
      </c>
    </row>
    <row r="57" spans="2:17" s="1" customFormat="1" x14ac:dyDescent="0.2">
      <c r="B57" s="1" t="s">
        <v>172</v>
      </c>
      <c r="C57" s="1" t="s">
        <v>22</v>
      </c>
      <c r="D57" s="194">
        <v>0</v>
      </c>
      <c r="E57" s="194">
        <v>555858.06000000006</v>
      </c>
      <c r="F57" s="185">
        <f>+E57-D57</f>
        <v>555858.06000000006</v>
      </c>
      <c r="G57" s="186" t="str">
        <f>+IFERROR(F57/D57,"100%")</f>
        <v>100%</v>
      </c>
      <c r="H57" s="187" t="s">
        <v>283</v>
      </c>
      <c r="I57" s="256" t="s">
        <v>273</v>
      </c>
      <c r="J57" s="7"/>
      <c r="K57" s="187">
        <v>204</v>
      </c>
    </row>
    <row r="58" spans="2:17" s="1" customFormat="1" x14ac:dyDescent="0.2">
      <c r="B58" s="1" t="s">
        <v>156</v>
      </c>
      <c r="C58" s="1" t="s">
        <v>286</v>
      </c>
      <c r="D58" s="183">
        <v>225225</v>
      </c>
      <c r="E58" s="184">
        <v>3823801.67</v>
      </c>
      <c r="F58" s="185">
        <f t="shared" si="2"/>
        <v>3598576.67</v>
      </c>
      <c r="G58" s="186">
        <f t="shared" si="0"/>
        <v>15.977696392496393</v>
      </c>
      <c r="H58" s="187" t="str">
        <f t="shared" si="4"/>
        <v>yes</v>
      </c>
      <c r="I58" s="187" t="s">
        <v>158</v>
      </c>
      <c r="J58" s="7">
        <v>142</v>
      </c>
      <c r="K58" s="187">
        <v>216</v>
      </c>
    </row>
    <row r="59" spans="2:17" s="1" customFormat="1" x14ac:dyDescent="0.2">
      <c r="B59" s="1" t="s">
        <v>172</v>
      </c>
      <c r="C59" s="1" t="s">
        <v>252</v>
      </c>
      <c r="D59" s="189">
        <v>3639388</v>
      </c>
      <c r="E59" s="184">
        <v>6384230.9099999992</v>
      </c>
      <c r="F59" s="185">
        <f t="shared" si="2"/>
        <v>2744842.9099999992</v>
      </c>
      <c r="G59" s="186">
        <f t="shared" si="0"/>
        <v>0.75420452834377627</v>
      </c>
      <c r="H59" s="187" t="str">
        <f t="shared" si="4"/>
        <v>yes</v>
      </c>
      <c r="I59" s="187" t="s">
        <v>174</v>
      </c>
      <c r="J59" s="7">
        <v>281</v>
      </c>
      <c r="K59" s="187">
        <v>217</v>
      </c>
    </row>
    <row r="60" spans="2:17" s="1" customFormat="1" x14ac:dyDescent="0.2">
      <c r="B60" s="1" t="s">
        <v>172</v>
      </c>
      <c r="C60" s="1" t="s">
        <v>287</v>
      </c>
      <c r="D60" s="183">
        <v>5765300</v>
      </c>
      <c r="E60" s="184">
        <v>4266887.4400000004</v>
      </c>
      <c r="F60" s="185">
        <f t="shared" si="2"/>
        <v>-1498412.5599999996</v>
      </c>
      <c r="G60" s="186">
        <f t="shared" si="0"/>
        <v>-0.25990192357726388</v>
      </c>
      <c r="H60" s="187" t="str">
        <f t="shared" si="4"/>
        <v>yes</v>
      </c>
      <c r="I60" s="187" t="s">
        <v>174</v>
      </c>
      <c r="J60" s="7">
        <v>168</v>
      </c>
      <c r="K60" s="187">
        <v>238</v>
      </c>
    </row>
    <row r="61" spans="2:17" s="1" customFormat="1" x14ac:dyDescent="0.2">
      <c r="B61" s="1" t="s">
        <v>172</v>
      </c>
      <c r="C61" s="1" t="s">
        <v>288</v>
      </c>
      <c r="D61" s="185">
        <v>12998326</v>
      </c>
      <c r="E61" s="184">
        <v>10685594.550000001</v>
      </c>
      <c r="F61" s="185">
        <f t="shared" si="2"/>
        <v>-2312731.4499999993</v>
      </c>
      <c r="G61" s="186">
        <f t="shared" si="0"/>
        <v>-0.17792533053871701</v>
      </c>
      <c r="H61" s="187" t="str">
        <f t="shared" si="4"/>
        <v>yes</v>
      </c>
      <c r="I61" s="187" t="s">
        <v>174</v>
      </c>
      <c r="J61" s="7">
        <v>175</v>
      </c>
      <c r="K61" s="187">
        <v>239</v>
      </c>
    </row>
    <row r="62" spans="2:17" s="1" customFormat="1" x14ac:dyDescent="0.2">
      <c r="B62" s="1" t="s">
        <v>172</v>
      </c>
      <c r="C62" s="1" t="s">
        <v>212</v>
      </c>
      <c r="D62" s="183">
        <v>2111069</v>
      </c>
      <c r="E62" s="184">
        <v>4125980.75</v>
      </c>
      <c r="F62" s="185">
        <f t="shared" si="2"/>
        <v>2014911.75</v>
      </c>
      <c r="G62" s="186">
        <f t="shared" si="0"/>
        <v>0.95445092036309565</v>
      </c>
      <c r="H62" s="187" t="str">
        <f t="shared" si="4"/>
        <v>yes</v>
      </c>
      <c r="I62" s="187" t="s">
        <v>174</v>
      </c>
      <c r="J62" s="7">
        <v>188</v>
      </c>
      <c r="K62" s="187">
        <v>240</v>
      </c>
    </row>
    <row r="63" spans="2:17" s="1" customFormat="1" x14ac:dyDescent="0.2">
      <c r="B63" s="1" t="s">
        <v>172</v>
      </c>
      <c r="C63" s="1" t="s">
        <v>213</v>
      </c>
      <c r="D63" s="183">
        <v>5680751</v>
      </c>
      <c r="E63" s="184">
        <v>3549325.6799999997</v>
      </c>
      <c r="F63" s="185">
        <f t="shared" si="2"/>
        <v>-2131425.3200000003</v>
      </c>
      <c r="G63" s="186">
        <f t="shared" si="0"/>
        <v>-0.37520132813425555</v>
      </c>
      <c r="H63" s="187" t="str">
        <f t="shared" si="4"/>
        <v>yes</v>
      </c>
      <c r="I63" s="187" t="s">
        <v>174</v>
      </c>
      <c r="J63" s="7">
        <v>197</v>
      </c>
      <c r="K63" s="187">
        <v>245</v>
      </c>
    </row>
    <row r="64" spans="2:17" s="1" customFormat="1" x14ac:dyDescent="0.2">
      <c r="B64" s="1" t="s">
        <v>172</v>
      </c>
      <c r="C64" s="1" t="s">
        <v>214</v>
      </c>
      <c r="D64" s="185">
        <v>2554255</v>
      </c>
      <c r="E64" s="184">
        <v>1146219.2799999998</v>
      </c>
      <c r="F64" s="185">
        <f t="shared" si="2"/>
        <v>-1408035.7200000002</v>
      </c>
      <c r="G64" s="186">
        <f t="shared" si="0"/>
        <v>-0.55125103797389075</v>
      </c>
      <c r="H64" s="187" t="str">
        <f t="shared" si="4"/>
        <v>yes</v>
      </c>
      <c r="I64" s="187" t="s">
        <v>174</v>
      </c>
      <c r="J64" s="7">
        <v>204</v>
      </c>
      <c r="K64" s="187">
        <v>248</v>
      </c>
    </row>
    <row r="65" spans="2:12" s="1" customFormat="1" x14ac:dyDescent="0.2">
      <c r="B65" s="1" t="s">
        <v>172</v>
      </c>
      <c r="C65" s="1" t="s">
        <v>19</v>
      </c>
      <c r="D65" s="87">
        <v>0</v>
      </c>
      <c r="E65" s="77">
        <v>3292230.01</v>
      </c>
      <c r="F65" s="185">
        <f t="shared" si="2"/>
        <v>3292230.01</v>
      </c>
      <c r="G65" s="186" t="str">
        <f t="shared" si="0"/>
        <v>100%</v>
      </c>
      <c r="H65" s="187" t="s">
        <v>283</v>
      </c>
      <c r="I65" s="187" t="s">
        <v>174</v>
      </c>
      <c r="J65" s="7">
        <v>210</v>
      </c>
      <c r="K65" s="187">
        <v>249</v>
      </c>
      <c r="L65" s="1" t="s">
        <v>181</v>
      </c>
    </row>
    <row r="66" spans="2:12" s="1" customFormat="1" x14ac:dyDescent="0.2">
      <c r="B66" s="1" t="s">
        <v>172</v>
      </c>
      <c r="C66" s="1" t="s">
        <v>13</v>
      </c>
      <c r="D66" s="87">
        <v>0</v>
      </c>
      <c r="E66" s="77">
        <v>40544.660000000003</v>
      </c>
      <c r="F66" s="185">
        <f t="shared" si="2"/>
        <v>40544.660000000003</v>
      </c>
      <c r="G66" s="186" t="str">
        <f t="shared" si="0"/>
        <v>100%</v>
      </c>
      <c r="H66" s="187" t="str">
        <f t="shared" ref="H66:H96" si="5">IFERROR(IF(AND(ABS(F66)&gt;=500000,ABS(G66)&gt;=10%),"yes",""),"")</f>
        <v/>
      </c>
      <c r="I66" s="187" t="s">
        <v>174</v>
      </c>
      <c r="J66" s="7">
        <v>236</v>
      </c>
      <c r="K66" s="187"/>
      <c r="L66" s="1" t="s">
        <v>181</v>
      </c>
    </row>
    <row r="67" spans="2:12" s="1" customFormat="1" x14ac:dyDescent="0.2">
      <c r="B67" s="1" t="s">
        <v>152</v>
      </c>
      <c r="C67" s="1" t="s">
        <v>153</v>
      </c>
      <c r="D67" s="183">
        <v>1452641</v>
      </c>
      <c r="E67" s="184">
        <v>1487355.3099999998</v>
      </c>
      <c r="F67" s="185">
        <f t="shared" si="2"/>
        <v>34714.309999999823</v>
      </c>
      <c r="G67" s="186">
        <f t="shared" si="0"/>
        <v>2.3897377259763302E-2</v>
      </c>
      <c r="H67" s="187" t="str">
        <f t="shared" si="5"/>
        <v/>
      </c>
      <c r="I67" s="187" t="s">
        <v>154</v>
      </c>
      <c r="J67" s="7">
        <v>133</v>
      </c>
      <c r="K67" s="187"/>
    </row>
    <row r="68" spans="2:12" s="1" customFormat="1" x14ac:dyDescent="0.2">
      <c r="B68" s="1" t="s">
        <v>156</v>
      </c>
      <c r="C68" s="1" t="s">
        <v>217</v>
      </c>
      <c r="D68" s="183">
        <v>349999</v>
      </c>
      <c r="E68" s="184">
        <v>273450.61</v>
      </c>
      <c r="F68" s="185">
        <f t="shared" si="2"/>
        <v>-76548.390000000014</v>
      </c>
      <c r="G68" s="186">
        <f t="shared" si="0"/>
        <v>-0.21871031060088747</v>
      </c>
      <c r="H68" s="187" t="str">
        <f t="shared" si="5"/>
        <v/>
      </c>
      <c r="I68" s="187" t="s">
        <v>158</v>
      </c>
      <c r="J68" s="7">
        <v>3</v>
      </c>
      <c r="K68" s="187"/>
    </row>
    <row r="69" spans="2:12" s="1" customFormat="1" x14ac:dyDescent="0.2">
      <c r="B69" s="1" t="s">
        <v>156</v>
      </c>
      <c r="C69" s="1" t="s">
        <v>218</v>
      </c>
      <c r="D69" s="183">
        <v>958925</v>
      </c>
      <c r="E69" s="184">
        <v>639175.84</v>
      </c>
      <c r="F69" s="185">
        <f t="shared" si="2"/>
        <v>-319749.16000000003</v>
      </c>
      <c r="G69" s="186">
        <f t="shared" si="0"/>
        <v>-0.33344543108168007</v>
      </c>
      <c r="H69" s="187" t="str">
        <f t="shared" si="5"/>
        <v/>
      </c>
      <c r="I69" s="187" t="s">
        <v>158</v>
      </c>
      <c r="J69" s="7">
        <v>10</v>
      </c>
      <c r="K69" s="187"/>
    </row>
    <row r="70" spans="2:12" s="1" customFormat="1" x14ac:dyDescent="0.2">
      <c r="B70" s="1" t="s">
        <v>156</v>
      </c>
      <c r="C70" s="1" t="s">
        <v>219</v>
      </c>
      <c r="D70" s="183">
        <v>2484254</v>
      </c>
      <c r="E70" s="184">
        <v>2119961.7499999995</v>
      </c>
      <c r="F70" s="185">
        <f t="shared" si="2"/>
        <v>-364292.25000000047</v>
      </c>
      <c r="G70" s="186">
        <f t="shared" si="0"/>
        <v>-0.14664050052852906</v>
      </c>
      <c r="H70" s="187" t="str">
        <f t="shared" si="5"/>
        <v/>
      </c>
      <c r="I70" s="187" t="s">
        <v>158</v>
      </c>
      <c r="J70" s="7">
        <v>18</v>
      </c>
      <c r="K70" s="187"/>
    </row>
    <row r="71" spans="2:12" s="1" customFormat="1" x14ac:dyDescent="0.2">
      <c r="B71" s="1" t="s">
        <v>156</v>
      </c>
      <c r="C71" s="1" t="s">
        <v>289</v>
      </c>
      <c r="D71" s="77">
        <v>0</v>
      </c>
      <c r="E71" s="77">
        <v>13118</v>
      </c>
      <c r="F71" s="185">
        <f t="shared" si="2"/>
        <v>13118</v>
      </c>
      <c r="G71" s="186" t="str">
        <f t="shared" si="0"/>
        <v>100%</v>
      </c>
      <c r="H71" s="187" t="str">
        <f t="shared" si="5"/>
        <v/>
      </c>
      <c r="I71" s="187" t="s">
        <v>158</v>
      </c>
      <c r="J71" s="7">
        <v>26</v>
      </c>
      <c r="K71" s="187"/>
      <c r="L71" s="1" t="s">
        <v>181</v>
      </c>
    </row>
    <row r="72" spans="2:12" s="1" customFormat="1" x14ac:dyDescent="0.2">
      <c r="B72" s="1" t="s">
        <v>156</v>
      </c>
      <c r="C72" s="1" t="s">
        <v>157</v>
      </c>
      <c r="D72" s="88">
        <v>63475101</v>
      </c>
      <c r="E72" s="184">
        <v>63506220.890000001</v>
      </c>
      <c r="F72" s="185">
        <f t="shared" si="2"/>
        <v>31119.890000000596</v>
      </c>
      <c r="G72" s="186">
        <f t="shared" si="0"/>
        <v>4.9026924746446005E-4</v>
      </c>
      <c r="H72" s="187" t="str">
        <f t="shared" si="5"/>
        <v/>
      </c>
      <c r="I72" s="187" t="s">
        <v>158</v>
      </c>
      <c r="J72" s="7">
        <v>30</v>
      </c>
      <c r="K72" s="187"/>
    </row>
    <row r="73" spans="2:12" s="1" customFormat="1" x14ac:dyDescent="0.2">
      <c r="B73" s="1" t="s">
        <v>156</v>
      </c>
      <c r="C73" s="1" t="s">
        <v>290</v>
      </c>
      <c r="D73" s="77">
        <v>0</v>
      </c>
      <c r="E73" s="77">
        <v>-844.49</v>
      </c>
      <c r="F73" s="185">
        <f t="shared" si="2"/>
        <v>-844.49</v>
      </c>
      <c r="G73" s="186" t="str">
        <f t="shared" si="0"/>
        <v>100%</v>
      </c>
      <c r="H73" s="187" t="str">
        <f t="shared" si="5"/>
        <v/>
      </c>
      <c r="I73" s="187" t="s">
        <v>158</v>
      </c>
      <c r="J73" s="7">
        <v>39</v>
      </c>
      <c r="K73" s="187"/>
      <c r="L73" s="1" t="s">
        <v>181</v>
      </c>
    </row>
    <row r="74" spans="2:12" s="1" customFormat="1" x14ac:dyDescent="0.2">
      <c r="B74" s="1" t="s">
        <v>156</v>
      </c>
      <c r="C74" s="1" t="s">
        <v>162</v>
      </c>
      <c r="D74" s="183">
        <v>395000</v>
      </c>
      <c r="E74" s="184">
        <v>0</v>
      </c>
      <c r="F74" s="185">
        <f t="shared" si="2"/>
        <v>-395000</v>
      </c>
      <c r="G74" s="186">
        <f t="shared" si="0"/>
        <v>-1</v>
      </c>
      <c r="H74" s="187" t="str">
        <f t="shared" si="5"/>
        <v/>
      </c>
      <c r="I74" s="187" t="s">
        <v>158</v>
      </c>
      <c r="J74" s="7">
        <v>192</v>
      </c>
      <c r="K74" s="187"/>
    </row>
    <row r="75" spans="2:12" s="1" customFormat="1" x14ac:dyDescent="0.2">
      <c r="B75" s="1" t="s">
        <v>172</v>
      </c>
      <c r="C75" s="1" t="s">
        <v>291</v>
      </c>
      <c r="D75" s="183">
        <v>2500008</v>
      </c>
      <c r="E75" s="184">
        <v>2268240.5500000003</v>
      </c>
      <c r="F75" s="185">
        <f t="shared" si="2"/>
        <v>-231767.44999999972</v>
      </c>
      <c r="G75" s="186">
        <f t="shared" si="0"/>
        <v>-9.2706683338613205E-2</v>
      </c>
      <c r="H75" s="187" t="str">
        <f t="shared" si="5"/>
        <v/>
      </c>
      <c r="I75" s="187" t="s">
        <v>174</v>
      </c>
      <c r="J75" s="7">
        <v>241</v>
      </c>
      <c r="K75" s="187"/>
    </row>
    <row r="76" spans="2:12" s="1" customFormat="1" x14ac:dyDescent="0.2">
      <c r="B76" s="1" t="s">
        <v>172</v>
      </c>
      <c r="C76" s="1" t="s">
        <v>222</v>
      </c>
      <c r="D76" s="183">
        <v>325001</v>
      </c>
      <c r="E76" s="184">
        <v>304255.81000000006</v>
      </c>
      <c r="F76" s="185">
        <f t="shared" si="2"/>
        <v>-20745.189999999944</v>
      </c>
      <c r="G76" s="186">
        <f t="shared" si="0"/>
        <v>-6.383115744259231E-2</v>
      </c>
      <c r="H76" s="187" t="str">
        <f t="shared" si="5"/>
        <v/>
      </c>
      <c r="I76" s="187" t="s">
        <v>174</v>
      </c>
      <c r="J76" s="7">
        <v>10</v>
      </c>
      <c r="K76" s="187"/>
    </row>
    <row r="77" spans="2:12" s="1" customFormat="1" x14ac:dyDescent="0.2">
      <c r="B77" s="1" t="s">
        <v>152</v>
      </c>
      <c r="C77" s="1" t="s">
        <v>164</v>
      </c>
      <c r="D77" s="183">
        <v>1324039</v>
      </c>
      <c r="E77" s="184">
        <v>1259128.06</v>
      </c>
      <c r="F77" s="185">
        <f t="shared" si="2"/>
        <v>-64910.939999999944</v>
      </c>
      <c r="G77" s="186">
        <f t="shared" si="0"/>
        <v>-4.9024945639818726E-2</v>
      </c>
      <c r="H77" s="187" t="str">
        <f t="shared" si="5"/>
        <v/>
      </c>
      <c r="I77" s="187" t="s">
        <v>154</v>
      </c>
      <c r="J77" s="7">
        <v>227</v>
      </c>
      <c r="K77" s="187"/>
    </row>
    <row r="78" spans="2:12" s="1" customFormat="1" x14ac:dyDescent="0.2">
      <c r="B78" s="1" t="s">
        <v>156</v>
      </c>
      <c r="C78" s="1" t="s">
        <v>292</v>
      </c>
      <c r="D78" s="77">
        <v>0</v>
      </c>
      <c r="E78" s="77">
        <v>-38168.85</v>
      </c>
      <c r="F78" s="185">
        <f t="shared" si="2"/>
        <v>-38168.85</v>
      </c>
      <c r="G78" s="186" t="str">
        <f t="shared" ref="G78:G131" si="6">+IFERROR(F78/D78,"100%")</f>
        <v>100%</v>
      </c>
      <c r="H78" s="187" t="str">
        <f t="shared" si="5"/>
        <v/>
      </c>
      <c r="I78" s="187" t="s">
        <v>158</v>
      </c>
      <c r="J78" s="7">
        <v>64</v>
      </c>
      <c r="K78" s="187"/>
      <c r="L78" s="1" t="s">
        <v>181</v>
      </c>
    </row>
    <row r="79" spans="2:12" s="1" customFormat="1" x14ac:dyDescent="0.2">
      <c r="B79" s="1" t="s">
        <v>165</v>
      </c>
      <c r="C79" s="1" t="s">
        <v>168</v>
      </c>
      <c r="D79" s="183">
        <v>4078651</v>
      </c>
      <c r="E79" s="184">
        <v>3941179.0199999996</v>
      </c>
      <c r="F79" s="185">
        <f t="shared" ref="F79:F128" si="7">+E79-D79</f>
        <v>-137471.98000000045</v>
      </c>
      <c r="G79" s="186">
        <f t="shared" si="6"/>
        <v>-3.3705256958734747E-2</v>
      </c>
      <c r="H79" s="187" t="str">
        <f t="shared" si="5"/>
        <v/>
      </c>
      <c r="I79" s="187" t="s">
        <v>167</v>
      </c>
      <c r="J79" s="7">
        <v>19</v>
      </c>
      <c r="K79" s="187"/>
    </row>
    <row r="80" spans="2:12" s="1" customFormat="1" x14ac:dyDescent="0.2">
      <c r="B80" s="1" t="s">
        <v>152</v>
      </c>
      <c r="C80" s="1" t="s">
        <v>170</v>
      </c>
      <c r="D80" s="183">
        <v>1260205</v>
      </c>
      <c r="E80" s="184">
        <v>1535378.98</v>
      </c>
      <c r="F80" s="185">
        <f t="shared" si="7"/>
        <v>275173.98</v>
      </c>
      <c r="G80" s="186">
        <f t="shared" si="6"/>
        <v>0.21835652135962005</v>
      </c>
      <c r="H80" s="187" t="str">
        <f t="shared" si="5"/>
        <v/>
      </c>
      <c r="I80" s="187" t="s">
        <v>154</v>
      </c>
      <c r="J80" s="7">
        <v>12</v>
      </c>
      <c r="K80" s="187"/>
    </row>
    <row r="81" spans="2:12" s="1" customFormat="1" x14ac:dyDescent="0.2">
      <c r="B81" s="1" t="s">
        <v>152</v>
      </c>
      <c r="C81" s="1" t="s">
        <v>171</v>
      </c>
      <c r="D81" s="183">
        <v>2801323</v>
      </c>
      <c r="E81" s="184">
        <v>2511644.9199999995</v>
      </c>
      <c r="F81" s="185">
        <f t="shared" si="7"/>
        <v>-289678.08000000054</v>
      </c>
      <c r="G81" s="186">
        <f t="shared" si="6"/>
        <v>-0.10340759705324967</v>
      </c>
      <c r="H81" s="187" t="str">
        <f t="shared" si="5"/>
        <v/>
      </c>
      <c r="I81" s="187" t="s">
        <v>154</v>
      </c>
      <c r="J81" s="7">
        <v>22</v>
      </c>
      <c r="K81" s="187"/>
    </row>
    <row r="82" spans="2:12" s="1" customFormat="1" x14ac:dyDescent="0.2">
      <c r="B82" s="1" t="s">
        <v>172</v>
      </c>
      <c r="C82" s="1" t="s">
        <v>173</v>
      </c>
      <c r="D82" s="183">
        <v>6930025</v>
      </c>
      <c r="E82" s="184">
        <v>7225455.4800000004</v>
      </c>
      <c r="F82" s="185">
        <f t="shared" si="7"/>
        <v>295430.48000000045</v>
      </c>
      <c r="G82" s="186">
        <f t="shared" si="6"/>
        <v>4.2630507104952788E-2</v>
      </c>
      <c r="H82" s="187" t="str">
        <f t="shared" si="5"/>
        <v/>
      </c>
      <c r="I82" s="187" t="s">
        <v>174</v>
      </c>
      <c r="J82" s="7">
        <v>39</v>
      </c>
      <c r="K82" s="187"/>
    </row>
    <row r="83" spans="2:12" s="1" customFormat="1" x14ac:dyDescent="0.2">
      <c r="B83" s="1" t="s">
        <v>172</v>
      </c>
      <c r="C83" s="1" t="s">
        <v>225</v>
      </c>
      <c r="D83" s="183">
        <v>1600000</v>
      </c>
      <c r="E83" s="184">
        <v>1826048.7499999998</v>
      </c>
      <c r="F83" s="185">
        <f t="shared" si="7"/>
        <v>226048.74999999977</v>
      </c>
      <c r="G83" s="186">
        <f t="shared" si="6"/>
        <v>0.14128046874999986</v>
      </c>
      <c r="H83" s="187" t="str">
        <f t="shared" si="5"/>
        <v/>
      </c>
      <c r="I83" s="187" t="s">
        <v>174</v>
      </c>
      <c r="J83" s="7">
        <v>61</v>
      </c>
      <c r="K83" s="187"/>
    </row>
    <row r="84" spans="2:12" s="1" customFormat="1" ht="12.75" customHeight="1" x14ac:dyDescent="0.2">
      <c r="B84" s="1" t="s">
        <v>172</v>
      </c>
      <c r="C84" s="1" t="s">
        <v>177</v>
      </c>
      <c r="D84" s="183">
        <v>6023406</v>
      </c>
      <c r="E84" s="184">
        <v>6418007.1400000006</v>
      </c>
      <c r="F84" s="185">
        <f t="shared" si="7"/>
        <v>394601.1400000006</v>
      </c>
      <c r="G84" s="186">
        <f t="shared" si="6"/>
        <v>6.5511297096692567E-2</v>
      </c>
      <c r="H84" s="187" t="str">
        <f t="shared" si="5"/>
        <v/>
      </c>
      <c r="I84" s="187" t="s">
        <v>174</v>
      </c>
      <c r="J84" s="7">
        <v>95</v>
      </c>
      <c r="K84" s="187"/>
    </row>
    <row r="85" spans="2:12" s="1" customFormat="1" x14ac:dyDescent="0.2">
      <c r="B85" s="1" t="s">
        <v>226</v>
      </c>
      <c r="C85" s="1" t="s">
        <v>293</v>
      </c>
      <c r="D85" s="77">
        <v>0</v>
      </c>
      <c r="E85" s="77">
        <v>485828.91000000003</v>
      </c>
      <c r="F85" s="185">
        <f t="shared" si="7"/>
        <v>485828.91000000003</v>
      </c>
      <c r="G85" s="186" t="str">
        <f t="shared" si="6"/>
        <v>100%</v>
      </c>
      <c r="H85" s="187" t="str">
        <f t="shared" si="5"/>
        <v/>
      </c>
      <c r="I85" s="187" t="s">
        <v>228</v>
      </c>
      <c r="J85" s="7">
        <v>14</v>
      </c>
      <c r="K85" s="187"/>
      <c r="L85" s="1" t="s">
        <v>181</v>
      </c>
    </row>
    <row r="86" spans="2:12" s="1" customFormat="1" x14ac:dyDescent="0.2">
      <c r="B86" s="1" t="s">
        <v>152</v>
      </c>
      <c r="C86" s="1" t="s">
        <v>229</v>
      </c>
      <c r="D86" s="183">
        <v>93045</v>
      </c>
      <c r="E86" s="184">
        <v>0</v>
      </c>
      <c r="F86" s="185">
        <f t="shared" si="7"/>
        <v>-93045</v>
      </c>
      <c r="G86" s="186">
        <f t="shared" si="6"/>
        <v>-1</v>
      </c>
      <c r="H86" s="187" t="str">
        <f t="shared" si="5"/>
        <v/>
      </c>
      <c r="I86" s="187" t="s">
        <v>154</v>
      </c>
      <c r="J86" s="7">
        <v>197</v>
      </c>
      <c r="K86" s="187"/>
    </row>
    <row r="87" spans="2:12" s="1" customFormat="1" x14ac:dyDescent="0.2">
      <c r="B87" s="1" t="s">
        <v>152</v>
      </c>
      <c r="C87" s="1" t="s">
        <v>232</v>
      </c>
      <c r="D87" s="183">
        <v>1123937</v>
      </c>
      <c r="E87" s="184">
        <v>840877.53</v>
      </c>
      <c r="F87" s="185">
        <f t="shared" si="7"/>
        <v>-283059.46999999997</v>
      </c>
      <c r="G87" s="186">
        <f t="shared" si="6"/>
        <v>-0.25184638462831987</v>
      </c>
      <c r="H87" s="187" t="str">
        <f t="shared" si="5"/>
        <v/>
      </c>
      <c r="I87" s="187" t="s">
        <v>154</v>
      </c>
      <c r="J87" s="7">
        <v>70</v>
      </c>
      <c r="K87" s="187"/>
    </row>
    <row r="88" spans="2:12" s="1" customFormat="1" x14ac:dyDescent="0.2">
      <c r="B88" s="1" t="s">
        <v>152</v>
      </c>
      <c r="C88" s="1" t="s">
        <v>183</v>
      </c>
      <c r="D88" s="183">
        <v>1564548</v>
      </c>
      <c r="E88" s="184">
        <v>1321960.6900000002</v>
      </c>
      <c r="F88" s="185">
        <f t="shared" si="7"/>
        <v>-242587.30999999982</v>
      </c>
      <c r="G88" s="186">
        <f t="shared" si="6"/>
        <v>-0.15505264779348402</v>
      </c>
      <c r="H88" s="187" t="str">
        <f t="shared" si="5"/>
        <v/>
      </c>
      <c r="I88" s="187" t="s">
        <v>154</v>
      </c>
      <c r="J88" s="7">
        <v>80</v>
      </c>
      <c r="K88" s="187"/>
    </row>
    <row r="89" spans="2:12" s="1" customFormat="1" x14ac:dyDescent="0.2">
      <c r="B89" s="1" t="s">
        <v>152</v>
      </c>
      <c r="C89" s="1" t="s">
        <v>233</v>
      </c>
      <c r="D89" s="183">
        <v>210919</v>
      </c>
      <c r="E89" s="184">
        <v>519830.88</v>
      </c>
      <c r="F89" s="185">
        <f t="shared" si="7"/>
        <v>308911.88</v>
      </c>
      <c r="G89" s="186">
        <f t="shared" si="6"/>
        <v>1.4645995856229168</v>
      </c>
      <c r="H89" s="187" t="str">
        <f t="shared" si="5"/>
        <v/>
      </c>
      <c r="I89" s="187" t="s">
        <v>154</v>
      </c>
      <c r="J89" s="7">
        <v>208</v>
      </c>
      <c r="K89" s="187"/>
    </row>
    <row r="90" spans="2:12" s="1" customFormat="1" x14ac:dyDescent="0.2">
      <c r="B90" s="1" t="s">
        <v>152</v>
      </c>
      <c r="C90" s="1" t="s">
        <v>185</v>
      </c>
      <c r="D90" s="183">
        <v>1788284</v>
      </c>
      <c r="E90" s="184">
        <v>1342580.8500000006</v>
      </c>
      <c r="F90" s="185">
        <f t="shared" si="7"/>
        <v>-445703.14999999944</v>
      </c>
      <c r="G90" s="186">
        <f t="shared" si="6"/>
        <v>-0.24923510471491075</v>
      </c>
      <c r="H90" s="187" t="str">
        <f t="shared" si="5"/>
        <v/>
      </c>
      <c r="I90" s="187" t="s">
        <v>154</v>
      </c>
      <c r="J90" s="7">
        <v>163</v>
      </c>
      <c r="K90" s="187"/>
    </row>
    <row r="91" spans="2:12" s="1" customFormat="1" x14ac:dyDescent="0.2">
      <c r="B91" s="1" t="s">
        <v>172</v>
      </c>
      <c r="C91" s="1" t="s">
        <v>234</v>
      </c>
      <c r="D91" s="183">
        <v>715000</v>
      </c>
      <c r="E91" s="184">
        <v>873631.79999999993</v>
      </c>
      <c r="F91" s="185">
        <f t="shared" si="7"/>
        <v>158631.79999999993</v>
      </c>
      <c r="G91" s="186">
        <f t="shared" si="6"/>
        <v>0.22186265734265725</v>
      </c>
      <c r="H91" s="187" t="str">
        <f t="shared" si="5"/>
        <v/>
      </c>
      <c r="I91" s="187" t="s">
        <v>174</v>
      </c>
      <c r="J91" s="7">
        <v>315</v>
      </c>
      <c r="K91" s="187"/>
    </row>
    <row r="92" spans="2:12" s="1" customFormat="1" x14ac:dyDescent="0.2">
      <c r="B92" s="1" t="s">
        <v>172</v>
      </c>
      <c r="C92" s="1" t="s">
        <v>235</v>
      </c>
      <c r="D92" s="183">
        <v>25687251</v>
      </c>
      <c r="E92" s="184">
        <v>26174099.310000002</v>
      </c>
      <c r="F92" s="185">
        <f t="shared" si="7"/>
        <v>486848.31000000238</v>
      </c>
      <c r="G92" s="186">
        <f t="shared" si="6"/>
        <v>1.895291598155063E-2</v>
      </c>
      <c r="H92" s="187" t="str">
        <f t="shared" si="5"/>
        <v/>
      </c>
      <c r="I92" s="187" t="s">
        <v>174</v>
      </c>
      <c r="J92" s="7">
        <v>323</v>
      </c>
      <c r="K92" s="187"/>
    </row>
    <row r="93" spans="2:12" s="1" customFormat="1" x14ac:dyDescent="0.2">
      <c r="B93" s="1" t="s">
        <v>172</v>
      </c>
      <c r="C93" s="1" t="s">
        <v>11</v>
      </c>
      <c r="D93" s="77">
        <v>0</v>
      </c>
      <c r="E93" s="77">
        <v>112479.01999999999</v>
      </c>
      <c r="F93" s="185">
        <f t="shared" si="7"/>
        <v>112479.01999999999</v>
      </c>
      <c r="G93" s="186" t="str">
        <f t="shared" si="6"/>
        <v>100%</v>
      </c>
      <c r="H93" s="187" t="str">
        <f t="shared" si="5"/>
        <v/>
      </c>
      <c r="I93" s="187" t="s">
        <v>174</v>
      </c>
      <c r="J93" s="7">
        <v>264</v>
      </c>
      <c r="K93" s="187"/>
      <c r="L93" s="1" t="s">
        <v>181</v>
      </c>
    </row>
    <row r="94" spans="2:12" s="1" customFormat="1" x14ac:dyDescent="0.2">
      <c r="B94" s="1" t="s">
        <v>172</v>
      </c>
      <c r="C94" s="1" t="s">
        <v>78</v>
      </c>
      <c r="D94" s="77">
        <v>0</v>
      </c>
      <c r="E94" s="77">
        <v>353521.34</v>
      </c>
      <c r="F94" s="185">
        <f t="shared" si="7"/>
        <v>353521.34</v>
      </c>
      <c r="G94" s="186" t="str">
        <f t="shared" si="6"/>
        <v>100%</v>
      </c>
      <c r="H94" s="187" t="str">
        <f t="shared" si="5"/>
        <v/>
      </c>
      <c r="I94" s="187" t="s">
        <v>174</v>
      </c>
      <c r="J94" s="7">
        <v>348</v>
      </c>
      <c r="K94" s="187"/>
      <c r="L94" s="1" t="s">
        <v>181</v>
      </c>
    </row>
    <row r="95" spans="2:12" s="1" customFormat="1" x14ac:dyDescent="0.2">
      <c r="B95" s="1" t="s">
        <v>172</v>
      </c>
      <c r="C95" s="1" t="s">
        <v>191</v>
      </c>
      <c r="D95" s="183">
        <v>985579</v>
      </c>
      <c r="E95" s="184">
        <v>688078.23</v>
      </c>
      <c r="F95" s="185">
        <f t="shared" si="7"/>
        <v>-297500.77</v>
      </c>
      <c r="G95" s="186">
        <f t="shared" si="6"/>
        <v>-0.30185380370320392</v>
      </c>
      <c r="H95" s="187" t="str">
        <f t="shared" si="5"/>
        <v/>
      </c>
      <c r="I95" s="187" t="s">
        <v>174</v>
      </c>
      <c r="J95" s="7">
        <v>355</v>
      </c>
      <c r="K95" s="187"/>
    </row>
    <row r="96" spans="2:12" s="1" customFormat="1" x14ac:dyDescent="0.2">
      <c r="B96" s="1" t="s">
        <v>172</v>
      </c>
      <c r="C96" s="1" t="s">
        <v>237</v>
      </c>
      <c r="D96" s="183">
        <v>303256</v>
      </c>
      <c r="E96" s="184">
        <v>19376.3</v>
      </c>
      <c r="F96" s="185">
        <f t="shared" si="7"/>
        <v>-283879.7</v>
      </c>
      <c r="G96" s="186">
        <f t="shared" si="6"/>
        <v>-0.93610579840135066</v>
      </c>
      <c r="H96" s="187" t="str">
        <f t="shared" si="5"/>
        <v/>
      </c>
      <c r="I96" s="187" t="s">
        <v>174</v>
      </c>
      <c r="J96" s="7">
        <v>366</v>
      </c>
      <c r="K96" s="187"/>
    </row>
    <row r="97" spans="2:12" s="1" customFormat="1" x14ac:dyDescent="0.2">
      <c r="B97" s="1" t="s">
        <v>172</v>
      </c>
      <c r="C97" s="1" t="s">
        <v>8</v>
      </c>
      <c r="D97" s="194">
        <v>0</v>
      </c>
      <c r="E97" s="194">
        <v>202292.95</v>
      </c>
      <c r="F97" s="185">
        <f>+E97-D97</f>
        <v>202292.95</v>
      </c>
      <c r="G97" s="186" t="str">
        <f>+IFERROR(F97/D97,"100%")</f>
        <v>100%</v>
      </c>
      <c r="I97" s="256"/>
      <c r="J97" s="257"/>
      <c r="K97" s="258" t="s">
        <v>294</v>
      </c>
      <c r="L97" s="256" t="s">
        <v>273</v>
      </c>
    </row>
    <row r="98" spans="2:12" s="1" customFormat="1" x14ac:dyDescent="0.2">
      <c r="B98" s="1" t="s">
        <v>156</v>
      </c>
      <c r="C98" s="1" t="s">
        <v>239</v>
      </c>
      <c r="D98" s="185">
        <v>493993</v>
      </c>
      <c r="E98" s="184">
        <v>0</v>
      </c>
      <c r="F98" s="185">
        <f t="shared" si="7"/>
        <v>-493993</v>
      </c>
      <c r="G98" s="186">
        <f t="shared" si="6"/>
        <v>-1</v>
      </c>
      <c r="H98" s="187" t="str">
        <f t="shared" ref="H98:H128" si="8">IFERROR(IF(AND(ABS(F98)&gt;=500000,ABS(G98)&gt;=10%),"yes",""),"")</f>
        <v/>
      </c>
      <c r="I98" s="187" t="s">
        <v>158</v>
      </c>
      <c r="J98" s="7">
        <v>198</v>
      </c>
      <c r="K98" s="187"/>
    </row>
    <row r="99" spans="2:12" s="1" customFormat="1" x14ac:dyDescent="0.2">
      <c r="B99" s="1" t="s">
        <v>152</v>
      </c>
      <c r="C99" s="1" t="s">
        <v>194</v>
      </c>
      <c r="D99" s="183">
        <v>332159</v>
      </c>
      <c r="E99" s="184">
        <v>390996.04000000004</v>
      </c>
      <c r="F99" s="185">
        <f t="shared" si="7"/>
        <v>58837.040000000037</v>
      </c>
      <c r="G99" s="186">
        <f t="shared" si="6"/>
        <v>0.17713516719402467</v>
      </c>
      <c r="H99" s="187" t="str">
        <f t="shared" si="8"/>
        <v/>
      </c>
      <c r="I99" s="187" t="s">
        <v>154</v>
      </c>
      <c r="J99" s="7">
        <v>213</v>
      </c>
      <c r="K99" s="187"/>
    </row>
    <row r="100" spans="2:12" s="1" customFormat="1" x14ac:dyDescent="0.2">
      <c r="B100" s="1" t="s">
        <v>152</v>
      </c>
      <c r="C100" s="1" t="s">
        <v>240</v>
      </c>
      <c r="D100" s="183">
        <v>226712</v>
      </c>
      <c r="E100" s="184">
        <v>448988.02999999997</v>
      </c>
      <c r="F100" s="185">
        <f t="shared" si="7"/>
        <v>222276.02999999997</v>
      </c>
      <c r="G100" s="186">
        <f t="shared" si="6"/>
        <v>0.98043345742616173</v>
      </c>
      <c r="H100" s="187" t="str">
        <f t="shared" si="8"/>
        <v/>
      </c>
      <c r="I100" s="187" t="s">
        <v>154</v>
      </c>
      <c r="J100" s="7">
        <v>100</v>
      </c>
      <c r="K100" s="187"/>
    </row>
    <row r="101" spans="2:12" s="1" customFormat="1" x14ac:dyDescent="0.2">
      <c r="B101" s="1" t="s">
        <v>156</v>
      </c>
      <c r="C101" s="1" t="s">
        <v>195</v>
      </c>
      <c r="D101" s="183">
        <v>3500000</v>
      </c>
      <c r="E101" s="184">
        <v>3597118.95</v>
      </c>
      <c r="F101" s="185">
        <f t="shared" si="7"/>
        <v>97118.950000000186</v>
      </c>
      <c r="G101" s="186">
        <f t="shared" si="6"/>
        <v>2.7748271428571482E-2</v>
      </c>
      <c r="H101" s="187" t="str">
        <f t="shared" si="8"/>
        <v/>
      </c>
      <c r="I101" s="187" t="s">
        <v>158</v>
      </c>
      <c r="J101" s="7">
        <v>81</v>
      </c>
      <c r="K101" s="187"/>
    </row>
    <row r="102" spans="2:12" s="1" customFormat="1" x14ac:dyDescent="0.2">
      <c r="B102" s="1" t="s">
        <v>152</v>
      </c>
      <c r="C102" s="1" t="s">
        <v>241</v>
      </c>
      <c r="D102" s="183">
        <v>499529</v>
      </c>
      <c r="E102" s="184">
        <v>384845.76</v>
      </c>
      <c r="F102" s="185">
        <f t="shared" si="7"/>
        <v>-114683.23999999999</v>
      </c>
      <c r="G102" s="186">
        <f t="shared" si="6"/>
        <v>-0.22958274694762465</v>
      </c>
      <c r="H102" s="187" t="str">
        <f t="shared" si="8"/>
        <v/>
      </c>
      <c r="I102" s="187" t="s">
        <v>154</v>
      </c>
      <c r="J102" s="7">
        <v>174</v>
      </c>
      <c r="K102" s="187"/>
    </row>
    <row r="103" spans="2:12" s="1" customFormat="1" x14ac:dyDescent="0.2">
      <c r="B103" s="1" t="s">
        <v>172</v>
      </c>
      <c r="C103" s="1" t="s">
        <v>295</v>
      </c>
      <c r="D103" s="183">
        <v>2378977</v>
      </c>
      <c r="E103" s="184">
        <v>2363328.56</v>
      </c>
      <c r="F103" s="185">
        <f t="shared" si="7"/>
        <v>-15648.439999999944</v>
      </c>
      <c r="G103" s="186">
        <f t="shared" si="6"/>
        <v>-6.5778021393228872E-3</v>
      </c>
      <c r="H103" s="187" t="str">
        <f t="shared" si="8"/>
        <v/>
      </c>
      <c r="I103" s="187" t="s">
        <v>174</v>
      </c>
      <c r="J103" s="7">
        <v>270</v>
      </c>
      <c r="K103" s="187"/>
    </row>
    <row r="104" spans="2:12" s="1" customFormat="1" x14ac:dyDescent="0.2">
      <c r="B104" s="1" t="s">
        <v>172</v>
      </c>
      <c r="C104" s="1" t="s">
        <v>244</v>
      </c>
      <c r="D104" s="183">
        <v>299964</v>
      </c>
      <c r="E104" s="184">
        <v>259501.04000000004</v>
      </c>
      <c r="F104" s="185">
        <f t="shared" si="7"/>
        <v>-40462.959999999963</v>
      </c>
      <c r="G104" s="186">
        <f t="shared" si="6"/>
        <v>-0.1348927204597884</v>
      </c>
      <c r="H104" s="187" t="str">
        <f t="shared" si="8"/>
        <v/>
      </c>
      <c r="I104" s="187" t="s">
        <v>174</v>
      </c>
      <c r="J104" s="7">
        <v>109</v>
      </c>
      <c r="K104" s="187"/>
    </row>
    <row r="105" spans="2:12" s="1" customFormat="1" x14ac:dyDescent="0.2">
      <c r="B105" s="1" t="s">
        <v>152</v>
      </c>
      <c r="C105" s="1" t="s">
        <v>245</v>
      </c>
      <c r="D105" s="183">
        <v>400015</v>
      </c>
      <c r="E105" s="184">
        <v>555001.38</v>
      </c>
      <c r="F105" s="185">
        <f t="shared" si="7"/>
        <v>154986.38</v>
      </c>
      <c r="G105" s="186">
        <f t="shared" si="6"/>
        <v>0.38745142057172854</v>
      </c>
      <c r="H105" s="187" t="str">
        <f t="shared" si="8"/>
        <v/>
      </c>
      <c r="I105" s="187" t="s">
        <v>154</v>
      </c>
      <c r="J105" s="7">
        <v>187</v>
      </c>
      <c r="K105" s="187"/>
    </row>
    <row r="106" spans="2:12" s="1" customFormat="1" x14ac:dyDescent="0.2">
      <c r="B106" s="1" t="s">
        <v>156</v>
      </c>
      <c r="C106" s="1" t="s">
        <v>10</v>
      </c>
      <c r="D106" s="87">
        <v>0</v>
      </c>
      <c r="E106" s="77">
        <v>17125.23</v>
      </c>
      <c r="F106" s="185">
        <f t="shared" si="7"/>
        <v>17125.23</v>
      </c>
      <c r="G106" s="186" t="str">
        <f t="shared" si="6"/>
        <v>100%</v>
      </c>
      <c r="H106" s="187" t="str">
        <f t="shared" si="8"/>
        <v/>
      </c>
      <c r="I106" s="187" t="s">
        <v>158</v>
      </c>
      <c r="J106" s="7">
        <v>102</v>
      </c>
      <c r="K106" s="187"/>
      <c r="L106" s="1" t="s">
        <v>181</v>
      </c>
    </row>
    <row r="107" spans="2:12" s="1" customFormat="1" x14ac:dyDescent="0.2">
      <c r="B107" s="1" t="s">
        <v>172</v>
      </c>
      <c r="C107" s="1" t="s">
        <v>18</v>
      </c>
      <c r="D107" s="77">
        <v>0</v>
      </c>
      <c r="E107" s="77">
        <v>344294.24000000005</v>
      </c>
      <c r="F107" s="185">
        <f t="shared" si="7"/>
        <v>344294.24000000005</v>
      </c>
      <c r="G107" s="186" t="str">
        <f t="shared" si="6"/>
        <v>100%</v>
      </c>
      <c r="H107" s="187" t="str">
        <f t="shared" si="8"/>
        <v/>
      </c>
      <c r="I107" s="187" t="s">
        <v>174</v>
      </c>
      <c r="J107" s="7">
        <v>118</v>
      </c>
      <c r="K107" s="187"/>
      <c r="L107" s="1" t="s">
        <v>181</v>
      </c>
    </row>
    <row r="108" spans="2:12" s="1" customFormat="1" x14ac:dyDescent="0.2">
      <c r="B108" s="1" t="s">
        <v>152</v>
      </c>
      <c r="C108" s="1" t="s">
        <v>201</v>
      </c>
      <c r="D108" s="183">
        <v>188444</v>
      </c>
      <c r="E108" s="184">
        <v>0</v>
      </c>
      <c r="F108" s="185">
        <f t="shared" si="7"/>
        <v>-188444</v>
      </c>
      <c r="G108" s="186">
        <f t="shared" si="6"/>
        <v>-1</v>
      </c>
      <c r="H108" s="187" t="str">
        <f t="shared" si="8"/>
        <v/>
      </c>
      <c r="I108" s="187" t="s">
        <v>154</v>
      </c>
      <c r="J108" s="7">
        <v>246</v>
      </c>
      <c r="K108" s="187"/>
    </row>
    <row r="109" spans="2:12" s="1" customFormat="1" x14ac:dyDescent="0.2">
      <c r="B109" s="1" t="s">
        <v>152</v>
      </c>
      <c r="C109" s="1" t="s">
        <v>25</v>
      </c>
      <c r="D109" s="77">
        <v>0</v>
      </c>
      <c r="E109" s="77">
        <v>18698.77</v>
      </c>
      <c r="F109" s="185">
        <f t="shared" si="7"/>
        <v>18698.77</v>
      </c>
      <c r="G109" s="186" t="str">
        <f t="shared" si="6"/>
        <v>100%</v>
      </c>
      <c r="H109" s="187" t="str">
        <f t="shared" si="8"/>
        <v/>
      </c>
      <c r="I109" s="187" t="s">
        <v>154</v>
      </c>
      <c r="J109" s="7">
        <v>224</v>
      </c>
      <c r="K109" s="187"/>
      <c r="L109" s="1" t="s">
        <v>181</v>
      </c>
    </row>
    <row r="110" spans="2:12" s="1" customFormat="1" x14ac:dyDescent="0.2">
      <c r="B110" s="1" t="s">
        <v>156</v>
      </c>
      <c r="C110" s="1" t="s">
        <v>247</v>
      </c>
      <c r="D110" s="183">
        <v>445001</v>
      </c>
      <c r="E110" s="184">
        <v>262829.46999999997</v>
      </c>
      <c r="F110" s="185">
        <f t="shared" si="7"/>
        <v>-182171.53000000003</v>
      </c>
      <c r="G110" s="186">
        <f t="shared" si="6"/>
        <v>-0.40937330477909045</v>
      </c>
      <c r="H110" s="187" t="str">
        <f t="shared" si="8"/>
        <v/>
      </c>
      <c r="I110" s="187" t="s">
        <v>158</v>
      </c>
      <c r="J110" s="7">
        <v>113</v>
      </c>
      <c r="K110" s="187"/>
    </row>
    <row r="111" spans="2:12" s="1" customFormat="1" x14ac:dyDescent="0.2">
      <c r="B111" s="1" t="s">
        <v>156</v>
      </c>
      <c r="C111" s="1" t="s">
        <v>296</v>
      </c>
      <c r="D111" s="77">
        <v>0</v>
      </c>
      <c r="E111" s="77">
        <v>141872.16</v>
      </c>
      <c r="F111" s="185">
        <f t="shared" si="7"/>
        <v>141872.16</v>
      </c>
      <c r="G111" s="186" t="str">
        <f t="shared" si="6"/>
        <v>100%</v>
      </c>
      <c r="H111" s="187" t="str">
        <f t="shared" si="8"/>
        <v/>
      </c>
      <c r="I111" s="187" t="s">
        <v>158</v>
      </c>
      <c r="J111" s="7">
        <v>121</v>
      </c>
      <c r="K111" s="187"/>
      <c r="L111" s="1" t="s">
        <v>181</v>
      </c>
    </row>
    <row r="112" spans="2:12" s="1" customFormat="1" x14ac:dyDescent="0.2">
      <c r="B112" s="1" t="s">
        <v>172</v>
      </c>
      <c r="C112" s="1" t="s">
        <v>12</v>
      </c>
      <c r="D112" s="77">
        <v>0</v>
      </c>
      <c r="E112" s="77">
        <v>35223.53</v>
      </c>
      <c r="F112" s="185">
        <f t="shared" si="7"/>
        <v>35223.53</v>
      </c>
      <c r="G112" s="186" t="str">
        <f t="shared" si="6"/>
        <v>100%</v>
      </c>
      <c r="H112" s="187" t="str">
        <f t="shared" si="8"/>
        <v/>
      </c>
      <c r="I112" s="187" t="s">
        <v>174</v>
      </c>
      <c r="J112" s="7">
        <v>131</v>
      </c>
      <c r="K112" s="187"/>
      <c r="L112" s="1" t="s">
        <v>181</v>
      </c>
    </row>
    <row r="113" spans="2:12" s="1" customFormat="1" x14ac:dyDescent="0.2">
      <c r="B113" s="1" t="s">
        <v>156</v>
      </c>
      <c r="C113" s="1" t="s">
        <v>206</v>
      </c>
      <c r="D113" s="183">
        <v>2947845</v>
      </c>
      <c r="E113" s="184">
        <v>2662222.9899999993</v>
      </c>
      <c r="F113" s="185">
        <f t="shared" si="7"/>
        <v>-285622.01000000071</v>
      </c>
      <c r="G113" s="186">
        <f t="shared" si="6"/>
        <v>-9.689180062045348E-2</v>
      </c>
      <c r="H113" s="187" t="str">
        <f t="shared" si="8"/>
        <v/>
      </c>
      <c r="I113" s="187" t="s">
        <v>158</v>
      </c>
      <c r="J113" s="7">
        <v>127</v>
      </c>
      <c r="K113" s="187"/>
    </row>
    <row r="114" spans="2:12" s="1" customFormat="1" x14ac:dyDescent="0.2">
      <c r="B114" s="1" t="s">
        <v>172</v>
      </c>
      <c r="C114" s="1" t="s">
        <v>297</v>
      </c>
      <c r="D114" s="77">
        <v>0</v>
      </c>
      <c r="E114" s="77">
        <v>61087.430000000262</v>
      </c>
      <c r="F114" s="185">
        <f t="shared" si="7"/>
        <v>61087.430000000262</v>
      </c>
      <c r="G114" s="186" t="str">
        <f t="shared" si="6"/>
        <v>100%</v>
      </c>
      <c r="H114" s="187" t="str">
        <f t="shared" si="8"/>
        <v/>
      </c>
      <c r="I114" s="187" t="s">
        <v>174</v>
      </c>
      <c r="J114" s="7">
        <v>141</v>
      </c>
      <c r="K114" s="187"/>
      <c r="L114" s="1" t="s">
        <v>181</v>
      </c>
    </row>
    <row r="115" spans="2:12" s="1" customFormat="1" x14ac:dyDescent="0.2">
      <c r="B115" s="1" t="s">
        <v>172</v>
      </c>
      <c r="C115" s="1" t="s">
        <v>207</v>
      </c>
      <c r="D115" s="183">
        <v>1026882</v>
      </c>
      <c r="E115" s="184">
        <v>933768.60000000009</v>
      </c>
      <c r="F115" s="185">
        <f t="shared" si="7"/>
        <v>-93113.399999999907</v>
      </c>
      <c r="G115" s="186">
        <f t="shared" si="6"/>
        <v>-9.0675851753171166E-2</v>
      </c>
      <c r="H115" s="187" t="str">
        <f t="shared" si="8"/>
        <v/>
      </c>
      <c r="I115" s="187" t="s">
        <v>174</v>
      </c>
      <c r="J115" s="7">
        <v>151</v>
      </c>
      <c r="K115" s="187"/>
    </row>
    <row r="116" spans="2:12" s="1" customFormat="1" x14ac:dyDescent="0.2">
      <c r="B116" s="1" t="s">
        <v>152</v>
      </c>
      <c r="C116" s="1" t="s">
        <v>249</v>
      </c>
      <c r="D116" s="183">
        <v>250001</v>
      </c>
      <c r="E116" s="184">
        <v>169480.79</v>
      </c>
      <c r="F116" s="185">
        <f t="shared" si="7"/>
        <v>-80520.209999999992</v>
      </c>
      <c r="G116" s="186">
        <f t="shared" si="6"/>
        <v>-0.32207955168179325</v>
      </c>
      <c r="H116" s="187" t="str">
        <f t="shared" si="8"/>
        <v/>
      </c>
      <c r="I116" s="187" t="s">
        <v>154</v>
      </c>
      <c r="J116" s="7">
        <v>272</v>
      </c>
      <c r="K116" s="187"/>
    </row>
    <row r="117" spans="2:12" s="1" customFormat="1" x14ac:dyDescent="0.2">
      <c r="B117" s="1" t="s">
        <v>172</v>
      </c>
      <c r="C117" s="1" t="s">
        <v>298</v>
      </c>
      <c r="D117" s="196">
        <v>0</v>
      </c>
      <c r="E117" s="196">
        <v>2529.1</v>
      </c>
      <c r="F117" s="185">
        <f t="shared" si="7"/>
        <v>2529.1</v>
      </c>
      <c r="G117" s="186" t="str">
        <f t="shared" si="6"/>
        <v>100%</v>
      </c>
      <c r="H117" s="187" t="str">
        <f t="shared" si="8"/>
        <v/>
      </c>
      <c r="I117" s="254"/>
      <c r="J117" s="254"/>
      <c r="K117" s="255" t="s">
        <v>294</v>
      </c>
      <c r="L117" s="259" t="s">
        <v>313</v>
      </c>
    </row>
    <row r="118" spans="2:12" s="1" customFormat="1" x14ac:dyDescent="0.2">
      <c r="B118" s="1" t="s">
        <v>172</v>
      </c>
      <c r="C118" s="1" t="s">
        <v>76</v>
      </c>
      <c r="D118" s="183">
        <v>2297174</v>
      </c>
      <c r="E118" s="184">
        <v>1958548.2100000004</v>
      </c>
      <c r="F118" s="185">
        <f t="shared" si="7"/>
        <v>-338625.78999999957</v>
      </c>
      <c r="G118" s="186">
        <f t="shared" si="6"/>
        <v>-0.14740972603729607</v>
      </c>
      <c r="H118" s="187" t="str">
        <f t="shared" si="8"/>
        <v/>
      </c>
      <c r="I118" s="187" t="s">
        <v>174</v>
      </c>
      <c r="J118" s="7" t="s">
        <v>299</v>
      </c>
      <c r="K118" s="187"/>
    </row>
    <row r="119" spans="2:12" s="1" customFormat="1" x14ac:dyDescent="0.2">
      <c r="B119" s="1" t="s">
        <v>152</v>
      </c>
      <c r="C119" s="1" t="s">
        <v>209</v>
      </c>
      <c r="D119" s="183">
        <v>611563</v>
      </c>
      <c r="E119" s="184">
        <v>877151.03000000014</v>
      </c>
      <c r="F119" s="185">
        <f t="shared" si="7"/>
        <v>265588.03000000014</v>
      </c>
      <c r="G119" s="186">
        <f t="shared" si="6"/>
        <v>0.43427746609915929</v>
      </c>
      <c r="H119" s="187" t="str">
        <f t="shared" si="8"/>
        <v/>
      </c>
      <c r="I119" s="187" t="s">
        <v>154</v>
      </c>
      <c r="J119" s="7">
        <v>119</v>
      </c>
      <c r="K119" s="187"/>
    </row>
    <row r="120" spans="2:12" s="1" customFormat="1" x14ac:dyDescent="0.2">
      <c r="B120" s="1" t="s">
        <v>152</v>
      </c>
      <c r="C120" s="1" t="s">
        <v>300</v>
      </c>
      <c r="D120" s="196">
        <v>0</v>
      </c>
      <c r="E120" s="196">
        <v>120514.33000000002</v>
      </c>
      <c r="F120" s="185">
        <f t="shared" si="7"/>
        <v>120514.33000000002</v>
      </c>
      <c r="G120" s="186" t="str">
        <f t="shared" si="6"/>
        <v>100%</v>
      </c>
      <c r="H120" s="187" t="str">
        <f t="shared" si="8"/>
        <v/>
      </c>
      <c r="I120" s="254"/>
      <c r="J120" s="254"/>
      <c r="K120" s="255" t="s">
        <v>294</v>
      </c>
      <c r="L120" s="259" t="s">
        <v>314</v>
      </c>
    </row>
    <row r="121" spans="2:12" s="1" customFormat="1" x14ac:dyDescent="0.2">
      <c r="B121" s="1" t="s">
        <v>172</v>
      </c>
      <c r="C121" s="1" t="s">
        <v>210</v>
      </c>
      <c r="D121" s="183">
        <v>438347</v>
      </c>
      <c r="E121" s="184">
        <v>156154.85</v>
      </c>
      <c r="F121" s="185">
        <f t="shared" si="7"/>
        <v>-282192.15000000002</v>
      </c>
      <c r="G121" s="186">
        <f t="shared" si="6"/>
        <v>-0.64376430088491543</v>
      </c>
      <c r="H121" s="187" t="str">
        <f t="shared" si="8"/>
        <v/>
      </c>
      <c r="I121" s="187" t="s">
        <v>174</v>
      </c>
      <c r="J121" s="7">
        <v>297</v>
      </c>
      <c r="K121" s="187"/>
    </row>
    <row r="122" spans="2:12" s="1" customFormat="1" x14ac:dyDescent="0.2">
      <c r="B122" s="1" t="s">
        <v>172</v>
      </c>
      <c r="C122" s="1" t="s">
        <v>211</v>
      </c>
      <c r="D122" s="183">
        <v>3400375</v>
      </c>
      <c r="E122" s="184">
        <v>3673299.4299999997</v>
      </c>
      <c r="F122" s="185">
        <f t="shared" si="7"/>
        <v>272924.4299999997</v>
      </c>
      <c r="G122" s="186">
        <f t="shared" si="6"/>
        <v>8.0263038635444539E-2</v>
      </c>
      <c r="H122" s="187" t="str">
        <f t="shared" si="8"/>
        <v/>
      </c>
      <c r="I122" s="187" t="s">
        <v>174</v>
      </c>
      <c r="J122" s="7">
        <v>182</v>
      </c>
      <c r="K122" s="187"/>
    </row>
    <row r="123" spans="2:12" s="1" customFormat="1" x14ac:dyDescent="0.2">
      <c r="B123" s="1" t="s">
        <v>172</v>
      </c>
      <c r="C123" s="1" t="s">
        <v>254</v>
      </c>
      <c r="D123" s="183">
        <v>259776</v>
      </c>
      <c r="E123" s="184">
        <v>88164.24</v>
      </c>
      <c r="F123" s="185">
        <f t="shared" si="7"/>
        <v>-171611.76</v>
      </c>
      <c r="G123" s="186">
        <f t="shared" si="6"/>
        <v>-0.66061437546193646</v>
      </c>
      <c r="H123" s="187" t="str">
        <f t="shared" si="8"/>
        <v/>
      </c>
      <c r="I123" s="187" t="s">
        <v>174</v>
      </c>
      <c r="J123" s="7">
        <v>413</v>
      </c>
      <c r="K123" s="187"/>
    </row>
    <row r="124" spans="2:12" s="1" customFormat="1" x14ac:dyDescent="0.2">
      <c r="B124" s="1" t="s">
        <v>156</v>
      </c>
      <c r="C124" s="1" t="s">
        <v>301</v>
      </c>
      <c r="D124" s="183">
        <v>150012</v>
      </c>
      <c r="E124" s="184">
        <v>265548.90000000002</v>
      </c>
      <c r="F124" s="185">
        <f t="shared" si="7"/>
        <v>115536.90000000002</v>
      </c>
      <c r="G124" s="186">
        <f t="shared" si="6"/>
        <v>0.7701843852491802</v>
      </c>
      <c r="H124" s="187" t="str">
        <f t="shared" si="8"/>
        <v/>
      </c>
      <c r="I124" s="187" t="s">
        <v>158</v>
      </c>
      <c r="J124" s="7">
        <v>151</v>
      </c>
      <c r="K124" s="187"/>
    </row>
    <row r="125" spans="2:12" s="1" customFormat="1" x14ac:dyDescent="0.2">
      <c r="B125" s="1" t="s">
        <v>172</v>
      </c>
      <c r="C125" s="1" t="s">
        <v>26</v>
      </c>
      <c r="D125" s="77">
        <v>0</v>
      </c>
      <c r="E125" s="77">
        <v>-25381.35999999987</v>
      </c>
      <c r="F125" s="185">
        <f t="shared" si="7"/>
        <v>-25381.35999999987</v>
      </c>
      <c r="G125" s="186" t="str">
        <f t="shared" si="6"/>
        <v>100%</v>
      </c>
      <c r="H125" s="187" t="str">
        <f t="shared" si="8"/>
        <v/>
      </c>
      <c r="I125" s="187" t="s">
        <v>174</v>
      </c>
      <c r="J125" s="7">
        <v>308</v>
      </c>
      <c r="K125" s="187"/>
      <c r="L125" s="1" t="s">
        <v>181</v>
      </c>
    </row>
    <row r="126" spans="2:12" s="1" customFormat="1" x14ac:dyDescent="0.2">
      <c r="B126" s="1" t="s">
        <v>172</v>
      </c>
      <c r="C126" s="1" t="s">
        <v>258</v>
      </c>
      <c r="D126" s="183">
        <v>12999996</v>
      </c>
      <c r="E126" s="184">
        <v>13011934.010000002</v>
      </c>
      <c r="F126" s="185">
        <f t="shared" si="7"/>
        <v>11938.010000001639</v>
      </c>
      <c r="G126" s="186">
        <f t="shared" si="6"/>
        <v>9.1830874409512423E-4</v>
      </c>
      <c r="H126" s="187" t="str">
        <f t="shared" si="8"/>
        <v/>
      </c>
      <c r="I126" s="187" t="s">
        <v>174</v>
      </c>
      <c r="J126" s="7">
        <v>217</v>
      </c>
      <c r="K126" s="187"/>
    </row>
    <row r="127" spans="2:12" s="1" customFormat="1" x14ac:dyDescent="0.2">
      <c r="B127" s="1" t="s">
        <v>172</v>
      </c>
      <c r="C127" s="1" t="s">
        <v>259</v>
      </c>
      <c r="D127" s="183">
        <v>749998</v>
      </c>
      <c r="E127" s="184">
        <v>929099.2300000001</v>
      </c>
      <c r="F127" s="185">
        <f t="shared" si="7"/>
        <v>179101.2300000001</v>
      </c>
      <c r="G127" s="186">
        <f t="shared" si="6"/>
        <v>0.23880227680607161</v>
      </c>
      <c r="H127" s="187" t="str">
        <f t="shared" si="8"/>
        <v/>
      </c>
      <c r="I127" s="187" t="s">
        <v>174</v>
      </c>
      <c r="J127" s="7">
        <v>229</v>
      </c>
      <c r="K127" s="187"/>
    </row>
    <row r="128" spans="2:12" s="1" customFormat="1" x14ac:dyDescent="0.2">
      <c r="B128" s="1" t="s">
        <v>156</v>
      </c>
      <c r="C128" s="1" t="s">
        <v>260</v>
      </c>
      <c r="D128" s="185">
        <v>99996</v>
      </c>
      <c r="E128" s="184">
        <v>12960.410000000002</v>
      </c>
      <c r="F128" s="185">
        <f t="shared" si="7"/>
        <v>-87035.59</v>
      </c>
      <c r="G128" s="191">
        <f t="shared" si="6"/>
        <v>-0.87039071562862513</v>
      </c>
      <c r="H128" s="187" t="str">
        <f t="shared" si="8"/>
        <v/>
      </c>
      <c r="I128" s="187" t="s">
        <v>158</v>
      </c>
      <c r="J128" s="187">
        <v>157</v>
      </c>
      <c r="K128" s="187"/>
    </row>
    <row r="129" spans="2:17" s="1" customFormat="1" x14ac:dyDescent="0.2">
      <c r="B129" s="1" t="s">
        <v>255</v>
      </c>
      <c r="C129" s="1" t="s">
        <v>256</v>
      </c>
      <c r="D129" s="183">
        <v>24544986</v>
      </c>
      <c r="E129" s="184">
        <v>25603735.350000001</v>
      </c>
      <c r="F129" s="185">
        <f>+E129-D129</f>
        <v>1058749.3500000015</v>
      </c>
      <c r="G129" s="191">
        <f>+IFERROR(F129/D129,"100%")</f>
        <v>4.3135056178072437E-2</v>
      </c>
      <c r="H129" s="187" t="str">
        <f>IFERROR(IF(AND(ABS(F129)&gt;=500000,ABS(G129)&gt;=10%),"yes",""),"")</f>
        <v/>
      </c>
      <c r="I129" s="187" t="s">
        <v>257</v>
      </c>
      <c r="J129" s="187" t="s">
        <v>302</v>
      </c>
      <c r="K129" s="187"/>
    </row>
    <row r="130" spans="2:17" s="1" customFormat="1" x14ac:dyDescent="0.2">
      <c r="B130" s="1" t="s">
        <v>172</v>
      </c>
      <c r="C130" s="1" t="s">
        <v>303</v>
      </c>
      <c r="D130" s="183">
        <v>0</v>
      </c>
      <c r="E130" s="183">
        <v>11.699999999953434</v>
      </c>
      <c r="F130" s="185">
        <f>+E130-D130</f>
        <v>11.699999999953434</v>
      </c>
      <c r="G130" s="191" t="str">
        <f t="shared" si="6"/>
        <v>100%</v>
      </c>
      <c r="H130" s="187" t="str">
        <f>IFERROR(IF(AND(ABS(F130)&gt;=500000,ABS(G130)&gt;=10%),"yes",""),"")</f>
        <v/>
      </c>
      <c r="I130" s="1" t="s">
        <v>304</v>
      </c>
      <c r="K130" s="187"/>
    </row>
    <row r="131" spans="2:17" s="1" customFormat="1" x14ac:dyDescent="0.2">
      <c r="B131" s="1" t="s">
        <v>226</v>
      </c>
      <c r="C131" s="1" t="s">
        <v>305</v>
      </c>
      <c r="D131" s="183">
        <v>12016376</v>
      </c>
      <c r="E131" s="184">
        <v>10838171.210000003</v>
      </c>
      <c r="F131" s="185">
        <f>+E131-D131</f>
        <v>-1178204.7899999972</v>
      </c>
      <c r="G131" s="191">
        <f t="shared" si="6"/>
        <v>-9.8049927032908865E-2</v>
      </c>
      <c r="I131" s="250" t="s">
        <v>306</v>
      </c>
      <c r="K131" s="187"/>
    </row>
    <row r="132" spans="2:17" s="1" customFormat="1" x14ac:dyDescent="0.2">
      <c r="B132" s="1" t="s">
        <v>172</v>
      </c>
      <c r="C132" s="1" t="s">
        <v>27</v>
      </c>
      <c r="D132" s="189">
        <v>0</v>
      </c>
      <c r="E132" s="189">
        <v>236175.47</v>
      </c>
      <c r="F132" s="185">
        <f>+E132-D132</f>
        <v>236175.47</v>
      </c>
      <c r="G132" s="191" t="str">
        <f>+IFERROR(F132/D132,"100%")</f>
        <v>100%</v>
      </c>
      <c r="H132" s="187"/>
      <c r="I132" s="188" t="s">
        <v>307</v>
      </c>
      <c r="J132" s="187"/>
      <c r="K132" s="198"/>
    </row>
    <row r="133" spans="2:17" x14ac:dyDescent="0.2">
      <c r="C133" s="199" t="s">
        <v>261</v>
      </c>
      <c r="D133" s="200">
        <f>SUM(D14:D132)</f>
        <v>449877418</v>
      </c>
      <c r="E133" s="200">
        <f>SUM(E14:E132)</f>
        <v>505328918.53000009</v>
      </c>
      <c r="F133" s="200">
        <f>SUM(F14:F132)</f>
        <v>55451500.529999979</v>
      </c>
      <c r="G133" s="201"/>
      <c r="H133" s="7" t="str">
        <f t="shared" ref="H133:H134" si="9">IFERROR(IF(AND(ABS(F133)&gt;=500000,ABS(G133)&gt;=10%),"yes",""),"")</f>
        <v/>
      </c>
      <c r="L133" s="1"/>
      <c r="M133" s="1"/>
    </row>
    <row r="134" spans="2:17" x14ac:dyDescent="0.2">
      <c r="H134" s="7" t="str">
        <f t="shared" si="9"/>
        <v/>
      </c>
      <c r="L134" s="1"/>
      <c r="M134" s="1"/>
    </row>
    <row r="135" spans="2:17" x14ac:dyDescent="0.2">
      <c r="B135" s="177"/>
      <c r="C135" s="202" t="s">
        <v>262</v>
      </c>
      <c r="D135" s="203"/>
      <c r="E135" s="204">
        <f>'[12]TTP Pivot'!D19-'Variance Summary - Att A 2022'!E133</f>
        <v>9.9998116493225098E-3</v>
      </c>
      <c r="F135" s="205">
        <f>+SUM(F14:F65)</f>
        <v>55780309.209999979</v>
      </c>
      <c r="G135" s="206">
        <f>+F135/(F133-F131)</f>
        <v>0.98500087356626209</v>
      </c>
      <c r="H135" s="207" t="s">
        <v>308</v>
      </c>
      <c r="I135" s="208"/>
      <c r="L135" s="1"/>
      <c r="M135" s="1"/>
    </row>
    <row r="136" spans="2:17" x14ac:dyDescent="0.2">
      <c r="B136" s="340" t="s">
        <v>309</v>
      </c>
      <c r="C136" s="340"/>
      <c r="F136" s="205">
        <f>SUM(F66:F132)-F131</f>
        <v>849396.11000000651</v>
      </c>
      <c r="G136" s="251">
        <f>+F136/(F133-F131)</f>
        <v>1.4999126433738024E-2</v>
      </c>
      <c r="H136" s="208" t="str">
        <f>IFERROR(IF(AND(ABS(#REF!)&gt;=500000,ABS(#REF!)&gt;=10%),"yes",""),"")</f>
        <v/>
      </c>
      <c r="I136" s="208"/>
      <c r="L136" s="1"/>
      <c r="M136" s="1"/>
    </row>
    <row r="137" spans="2:17" x14ac:dyDescent="0.2">
      <c r="B137" s="349" t="s">
        <v>265</v>
      </c>
      <c r="C137" s="349"/>
      <c r="D137" s="349"/>
      <c r="E137" s="349"/>
      <c r="F137" s="349"/>
      <c r="G137" s="349"/>
      <c r="H137" s="349"/>
      <c r="I137" s="349"/>
      <c r="J137" s="349"/>
      <c r="K137" s="349"/>
      <c r="L137" s="1"/>
      <c r="M137" s="1"/>
    </row>
    <row r="138" spans="2:17" ht="42" customHeight="1" x14ac:dyDescent="0.2">
      <c r="B138" s="339" t="s">
        <v>310</v>
      </c>
      <c r="C138" s="340"/>
      <c r="D138" s="340"/>
      <c r="E138" s="340"/>
      <c r="F138" s="340"/>
      <c r="G138" s="340"/>
      <c r="H138" s="340"/>
      <c r="I138" s="340"/>
      <c r="J138" s="340"/>
      <c r="K138" s="340"/>
      <c r="L138" s="1"/>
      <c r="M138" s="1"/>
    </row>
    <row r="139" spans="2:17" ht="4.5" customHeight="1" thickBot="1" x14ac:dyDescent="0.25">
      <c r="D139" s="212"/>
      <c r="E139" s="212"/>
      <c r="H139" s="7" t="str">
        <f>IFERROR(IF(AND(ABS(F135)&gt;=500000,ABS(#REF!)&gt;=10%),"yes",""),"")</f>
        <v/>
      </c>
      <c r="L139" s="1"/>
      <c r="M139" s="1"/>
    </row>
    <row r="140" spans="2:17" x14ac:dyDescent="0.2">
      <c r="D140" s="235"/>
      <c r="E140" s="252"/>
      <c r="F140" s="252"/>
      <c r="G140" s="252"/>
      <c r="H140" s="216"/>
      <c r="I140" s="216"/>
      <c r="J140" s="216"/>
      <c r="K140" s="217"/>
    </row>
    <row r="141" spans="2:17" s="7" customFormat="1" x14ac:dyDescent="0.2">
      <c r="B141"/>
      <c r="C141"/>
      <c r="D141" s="220"/>
      <c r="E141" s="233" t="s">
        <v>68</v>
      </c>
      <c r="F141" s="233" t="s">
        <v>69</v>
      </c>
      <c r="G141" s="233" t="s">
        <v>271</v>
      </c>
      <c r="H141" s="237"/>
      <c r="I141" s="237"/>
      <c r="J141" s="237"/>
      <c r="K141" s="219"/>
      <c r="L141"/>
      <c r="M141"/>
      <c r="N141"/>
      <c r="O141"/>
      <c r="P141"/>
      <c r="Q141"/>
    </row>
    <row r="142" spans="2:17" s="7" customFormat="1" x14ac:dyDescent="0.2">
      <c r="B142"/>
      <c r="C142"/>
      <c r="D142" s="220">
        <v>96</v>
      </c>
      <c r="E142" s="236">
        <f>D133</f>
        <v>449877418</v>
      </c>
      <c r="F142" s="365">
        <f>E14+E15+E16+E17+E18+E19+E20+E21+E22+E23+E24+E25+E26+E27+E28+E29+E30+E31+E32+E33+E34+E35+E37+E38+E39+E40+E41+E42+E43+E44+E45+E46+E48+E49+E50+E51+E52+E53+E54+E55+E56+E58+E59+E60+E61+E62+E63+E64+E67+E68+E69+E70+E72+E74+E75+E76+E77+E79+E80+E81+E82+E83+E84+E86+E87+E88+E89+E90+E91+E92+E95+E96+E98+E99+E100+E101+E102+E103+E104+E105+E108+E110+E113+E115+E116+E119+E118+E121+E122+E123+E124+E126+E127+E128+E129+E131</f>
        <v>467463176.67000002</v>
      </c>
      <c r="G142" s="236">
        <f>F142-E142</f>
        <v>17585758.670000017</v>
      </c>
      <c r="H142" s="237"/>
      <c r="I142" s="237"/>
      <c r="J142" s="237"/>
      <c r="K142" s="219"/>
      <c r="L142"/>
      <c r="M142"/>
      <c r="N142"/>
      <c r="O142"/>
      <c r="P142"/>
      <c r="Q142"/>
    </row>
    <row r="143" spans="2:17" s="7" customFormat="1" x14ac:dyDescent="0.2">
      <c r="B143"/>
      <c r="C143"/>
      <c r="D143" s="220"/>
      <c r="E143" s="238"/>
      <c r="F143" s="238"/>
      <c r="G143" s="239" t="s">
        <v>272</v>
      </c>
      <c r="H143" s="237"/>
      <c r="I143" s="237"/>
      <c r="J143" s="237"/>
      <c r="K143" s="219"/>
      <c r="L143"/>
      <c r="M143"/>
      <c r="N143"/>
      <c r="O143"/>
      <c r="P143"/>
      <c r="Q143"/>
    </row>
    <row r="144" spans="2:17" s="7" customFormat="1" x14ac:dyDescent="0.2">
      <c r="B144"/>
      <c r="C144"/>
      <c r="D144" s="220"/>
      <c r="E144" s="238"/>
      <c r="F144" s="238"/>
      <c r="G144" s="239"/>
      <c r="H144" s="237"/>
      <c r="I144" s="237"/>
      <c r="J144" s="237"/>
      <c r="K144" s="219"/>
      <c r="L144"/>
      <c r="M144"/>
      <c r="N144"/>
      <c r="O144"/>
      <c r="P144"/>
      <c r="Q144"/>
    </row>
    <row r="145" spans="2:17" s="7" customFormat="1" x14ac:dyDescent="0.2">
      <c r="B145"/>
      <c r="C145"/>
      <c r="D145" s="240">
        <v>3</v>
      </c>
      <c r="E145" s="238"/>
      <c r="F145" s="241">
        <f>E36+E57+E97</f>
        <v>1536192.74</v>
      </c>
      <c r="G145" s="236">
        <f>F145</f>
        <v>1536192.74</v>
      </c>
      <c r="H145" s="239" t="s">
        <v>273</v>
      </c>
      <c r="I145" s="237"/>
      <c r="J145" s="237"/>
      <c r="K145" s="219"/>
      <c r="L145"/>
      <c r="M145"/>
      <c r="N145"/>
      <c r="O145"/>
      <c r="P145"/>
      <c r="Q145"/>
    </row>
    <row r="146" spans="2:17" s="7" customFormat="1" x14ac:dyDescent="0.2">
      <c r="B146"/>
      <c r="C146"/>
      <c r="D146" s="242">
        <v>2</v>
      </c>
      <c r="E146" s="236"/>
      <c r="F146" s="243">
        <f>E117+E120+E132+E130</f>
        <v>359230.6</v>
      </c>
      <c r="G146" s="244">
        <f>F146</f>
        <v>359230.6</v>
      </c>
      <c r="H146" s="239" t="s">
        <v>274</v>
      </c>
      <c r="I146" s="237"/>
      <c r="J146" s="237"/>
      <c r="K146" s="219"/>
      <c r="L146"/>
      <c r="M146"/>
      <c r="N146"/>
      <c r="O146"/>
      <c r="P146"/>
      <c r="Q146"/>
    </row>
    <row r="147" spans="2:17" s="7" customFormat="1" x14ac:dyDescent="0.2">
      <c r="B147"/>
      <c r="C147"/>
      <c r="D147" s="245">
        <v>16</v>
      </c>
      <c r="E147" s="238"/>
      <c r="F147" s="234">
        <f>E47+E65+E66+E71+E73+E78+E85+E93+E94+E106+E107+E109+E111+E112+E114+E125</f>
        <v>35970318.519999996</v>
      </c>
      <c r="G147" s="236">
        <f>F147</f>
        <v>35970318.519999996</v>
      </c>
      <c r="H147" s="239" t="s">
        <v>311</v>
      </c>
      <c r="I147" s="253"/>
      <c r="J147" s="237"/>
      <c r="K147" s="219"/>
      <c r="L147"/>
      <c r="M147"/>
      <c r="N147"/>
      <c r="O147"/>
      <c r="P147"/>
      <c r="Q147"/>
    </row>
    <row r="148" spans="2:17" s="7" customFormat="1" x14ac:dyDescent="0.2">
      <c r="B148"/>
      <c r="C148"/>
      <c r="D148" s="247">
        <f>SUM(D145:D147)</f>
        <v>21</v>
      </c>
      <c r="E148" s="92"/>
      <c r="F148" s="81">
        <f>SUM(F145:F147)</f>
        <v>37865741.859999999</v>
      </c>
      <c r="G148" s="92"/>
      <c r="H148" s="91"/>
      <c r="I148" s="237"/>
      <c r="J148" s="237"/>
      <c r="K148" s="219"/>
      <c r="L148"/>
      <c r="M148"/>
      <c r="N148"/>
      <c r="O148"/>
      <c r="P148"/>
      <c r="Q148"/>
    </row>
    <row r="149" spans="2:17" s="7" customFormat="1" x14ac:dyDescent="0.2">
      <c r="B149"/>
      <c r="C149"/>
      <c r="D149" s="248"/>
      <c r="E149" s="238"/>
      <c r="F149" s="236"/>
      <c r="G149" s="238"/>
      <c r="H149" s="237"/>
      <c r="I149" s="237"/>
      <c r="J149" s="237"/>
      <c r="K149" s="219"/>
      <c r="L149"/>
      <c r="M149"/>
      <c r="N149"/>
      <c r="O149"/>
      <c r="P149"/>
      <c r="Q149"/>
    </row>
    <row r="150" spans="2:17" s="7" customFormat="1" ht="13.5" thickBot="1" x14ac:dyDescent="0.25">
      <c r="B150"/>
      <c r="C150"/>
      <c r="D150" s="249">
        <f>D142+D148</f>
        <v>117</v>
      </c>
      <c r="E150" s="80">
        <f>E142+E148</f>
        <v>449877418</v>
      </c>
      <c r="F150" s="80">
        <f>F142+F148</f>
        <v>505328918.53000003</v>
      </c>
      <c r="G150" s="80">
        <f>SUM(G142:G148)</f>
        <v>55451500.530000016</v>
      </c>
      <c r="H150" s="237"/>
      <c r="I150" s="237"/>
      <c r="J150" s="237"/>
      <c r="K150" s="219"/>
      <c r="L150"/>
      <c r="M150"/>
      <c r="N150"/>
      <c r="O150"/>
      <c r="P150"/>
      <c r="Q150"/>
    </row>
    <row r="151" spans="2:17" s="7" customFormat="1" ht="13.5" thickTop="1" x14ac:dyDescent="0.2">
      <c r="B151"/>
      <c r="C151"/>
      <c r="D151" s="220"/>
      <c r="E151" s="238"/>
      <c r="F151" s="238"/>
      <c r="G151" s="238"/>
      <c r="H151" s="237"/>
      <c r="I151" s="237"/>
      <c r="J151" s="237"/>
      <c r="K151" s="219"/>
      <c r="L151"/>
      <c r="M151"/>
      <c r="N151"/>
      <c r="O151"/>
      <c r="P151"/>
      <c r="Q151"/>
    </row>
    <row r="152" spans="2:17" s="7" customFormat="1" x14ac:dyDescent="0.2">
      <c r="B152"/>
      <c r="C152"/>
      <c r="D152" s="260" t="s">
        <v>312</v>
      </c>
      <c r="E152" s="261"/>
      <c r="F152" s="261"/>
      <c r="G152" s="261"/>
      <c r="H152" s="262"/>
      <c r="I152" s="262"/>
      <c r="J152" s="262"/>
      <c r="K152" s="219"/>
      <c r="L152"/>
      <c r="M152"/>
      <c r="N152"/>
      <c r="O152"/>
      <c r="P152"/>
      <c r="Q152"/>
    </row>
    <row r="153" spans="2:17" ht="4.5" customHeight="1" thickBot="1" x14ac:dyDescent="0.25">
      <c r="D153" s="222"/>
      <c r="E153" s="223"/>
      <c r="F153" s="223"/>
      <c r="G153" s="223"/>
      <c r="H153" s="224"/>
      <c r="I153" s="224"/>
      <c r="J153" s="224"/>
      <c r="K153" s="225"/>
    </row>
  </sheetData>
  <mergeCells count="12">
    <mergeCell ref="H12:H13"/>
    <mergeCell ref="I12:J12"/>
    <mergeCell ref="B1:K1"/>
    <mergeCell ref="B2:K2"/>
    <mergeCell ref="B3:K3"/>
    <mergeCell ref="B5:K10"/>
    <mergeCell ref="I11:J11"/>
    <mergeCell ref="L46:Q47"/>
    <mergeCell ref="L50:Q52"/>
    <mergeCell ref="B136:C136"/>
    <mergeCell ref="B137:K137"/>
    <mergeCell ref="B138:K138"/>
  </mergeCells>
  <conditionalFormatting sqref="F14:F132">
    <cfRule type="cellIs" dxfId="3" priority="1" operator="lessThanOrEqual">
      <formula>-500000</formula>
    </cfRule>
    <cfRule type="cellIs" dxfId="2" priority="2" operator="greaterThanOrEqual">
      <formula>500000</formula>
    </cfRule>
  </conditionalFormatting>
  <conditionalFormatting sqref="G14:G132">
    <cfRule type="cellIs" dxfId="1" priority="3" operator="lessThanOrEqual">
      <formula>-10%</formula>
    </cfRule>
    <cfRule type="cellIs" dxfId="0" priority="4" operator="greaterThanOrEqual">
      <formula>0.1</formula>
    </cfRule>
  </conditionalFormatting>
  <pageMargins left="0.7" right="0.7" top="0.75" bottom="0.75" header="0.3" footer="0.3"/>
  <pageSetup scale="70" fitToWidth="3" fitToHeight="4" orientation="landscape" r:id="rId1"/>
  <headerFooter>
    <oddFooter>&amp;L&amp;F
&amp;A&amp;RPage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4D78D-26A2-4AD9-8039-4278541FAE08}">
  <dimension ref="A1:V47"/>
  <sheetViews>
    <sheetView tabSelected="1" view="pageBreakPreview" zoomScale="85" zoomScaleNormal="100" zoomScaleSheetLayoutView="85" workbookViewId="0">
      <selection activeCell="H34" activeCellId="1" sqref="E30 H34"/>
    </sheetView>
  </sheetViews>
  <sheetFormatPr defaultColWidth="8.85546875" defaultRowHeight="12.75" x14ac:dyDescent="0.2"/>
  <cols>
    <col min="1" max="1" width="13.28515625" style="264" customWidth="1"/>
    <col min="2" max="2" width="19.85546875" style="264" customWidth="1"/>
    <col min="3" max="3" width="14.28515625" style="264" bestFit="1" customWidth="1"/>
    <col min="4" max="5" width="14.140625" style="264" bestFit="1" customWidth="1"/>
    <col min="6" max="6" width="18.42578125" style="264" customWidth="1"/>
    <col min="7" max="7" width="2.85546875" style="264" customWidth="1"/>
    <col min="8" max="9" width="13.28515625" style="264" customWidth="1"/>
    <col min="10" max="10" width="17" style="264" customWidth="1"/>
    <col min="11" max="11" width="18.140625" style="264" customWidth="1"/>
    <col min="12" max="14" width="13.42578125" style="264" customWidth="1"/>
    <col min="15" max="19" width="13.28515625" style="264" customWidth="1"/>
    <col min="20" max="22" width="13.42578125" style="264" customWidth="1"/>
    <col min="23" max="16384" width="8.85546875" style="264"/>
  </cols>
  <sheetData>
    <row r="1" spans="1:22" x14ac:dyDescent="0.2">
      <c r="A1" s="267"/>
      <c r="B1" s="267"/>
      <c r="C1" s="267"/>
      <c r="D1" s="267"/>
      <c r="E1" s="267"/>
      <c r="F1" s="267"/>
      <c r="G1" s="267"/>
      <c r="H1" s="267"/>
      <c r="I1" s="267"/>
      <c r="J1" s="267"/>
      <c r="K1" s="267"/>
      <c r="L1" s="266"/>
      <c r="M1" s="266"/>
      <c r="N1" s="266"/>
      <c r="O1" s="267"/>
      <c r="P1" s="267"/>
      <c r="Q1" s="267"/>
      <c r="R1" s="267"/>
      <c r="S1" s="267"/>
      <c r="T1" s="266"/>
      <c r="U1" s="266"/>
      <c r="V1" s="266"/>
    </row>
    <row r="2" spans="1:22" ht="15" x14ac:dyDescent="0.35">
      <c r="I2" s="275" t="s">
        <v>315</v>
      </c>
      <c r="K2" s="276" t="s">
        <v>316</v>
      </c>
    </row>
    <row r="3" spans="1:22" x14ac:dyDescent="0.2">
      <c r="I3" s="265">
        <v>556034.86915439996</v>
      </c>
      <c r="J3" s="272" t="s">
        <v>317</v>
      </c>
      <c r="K3" s="265">
        <v>556034.86915439996</v>
      </c>
    </row>
    <row r="4" spans="1:22" x14ac:dyDescent="0.2">
      <c r="I4" s="269">
        <v>4836435.3911372283</v>
      </c>
      <c r="J4" s="272" t="s">
        <v>318</v>
      </c>
      <c r="K4" s="265">
        <v>1408798.2393403968</v>
      </c>
      <c r="L4" s="270" t="s">
        <v>319</v>
      </c>
    </row>
    <row r="5" spans="1:22" ht="13.5" thickBot="1" x14ac:dyDescent="0.25">
      <c r="I5" s="277">
        <f>SUBTOTAL(9,I3:I4)</f>
        <v>5392470.2602916285</v>
      </c>
      <c r="K5" s="278">
        <f>SUBTOTAL(9,K3:K4)</f>
        <v>1964833.1084947968</v>
      </c>
      <c r="L5" s="271">
        <f>K5*7.03%/0.75248</f>
        <v>183563.37381350229</v>
      </c>
      <c r="M5" s="264" t="s">
        <v>320</v>
      </c>
    </row>
    <row r="6" spans="1:22" ht="13.5" thickTop="1" x14ac:dyDescent="0.2">
      <c r="I6" s="274" t="s">
        <v>330</v>
      </c>
      <c r="J6" s="274"/>
      <c r="K6" s="298" t="s">
        <v>331</v>
      </c>
      <c r="L6" s="270" t="s">
        <v>334</v>
      </c>
    </row>
    <row r="7" spans="1:22" x14ac:dyDescent="0.2">
      <c r="J7" s="274"/>
      <c r="K7" s="265"/>
      <c r="L7" s="273">
        <f>I5*7.03%/0.75248</f>
        <v>503788.35224657331</v>
      </c>
    </row>
    <row r="8" spans="1:22" x14ac:dyDescent="0.2">
      <c r="H8" s="295">
        <f>19257/231792</f>
        <v>8.307879478152827E-2</v>
      </c>
      <c r="J8" s="274"/>
      <c r="K8" s="265"/>
      <c r="L8" s="274"/>
    </row>
    <row r="9" spans="1:22" x14ac:dyDescent="0.2">
      <c r="H9" s="297" t="s">
        <v>84</v>
      </c>
      <c r="I9" s="265">
        <v>496212.61000000004</v>
      </c>
      <c r="J9" s="272" t="s">
        <v>321</v>
      </c>
      <c r="K9" s="265">
        <v>496212.61000000004</v>
      </c>
      <c r="L9" s="274"/>
    </row>
    <row r="10" spans="1:22" x14ac:dyDescent="0.2">
      <c r="I10" s="269">
        <v>133774.95748257518</v>
      </c>
      <c r="J10" s="272" t="s">
        <v>322</v>
      </c>
      <c r="K10" s="265">
        <v>7985.6402382470587</v>
      </c>
      <c r="L10" s="270" t="s">
        <v>319</v>
      </c>
    </row>
    <row r="11" spans="1:22" ht="13.5" thickBot="1" x14ac:dyDescent="0.25">
      <c r="I11" s="277">
        <f>SUBTOTAL(9,I9:I10)</f>
        <v>629987.56748257519</v>
      </c>
      <c r="J11" s="274"/>
      <c r="K11" s="278">
        <f>SUBTOTAL(9,K9:K10)</f>
        <v>504198.2502382471</v>
      </c>
      <c r="L11" s="271">
        <f>K11*7.03%/0.75248</f>
        <v>47104.424026882793</v>
      </c>
      <c r="M11" s="264" t="s">
        <v>323</v>
      </c>
    </row>
    <row r="12" spans="1:22" ht="13.5" thickTop="1" x14ac:dyDescent="0.2">
      <c r="I12" s="274" t="s">
        <v>332</v>
      </c>
      <c r="J12" s="274"/>
      <c r="K12" s="298" t="s">
        <v>333</v>
      </c>
      <c r="L12" s="270" t="s">
        <v>334</v>
      </c>
    </row>
    <row r="13" spans="1:22" ht="13.5" thickBot="1" x14ac:dyDescent="0.25">
      <c r="L13" s="273">
        <f>I11*7.03%/0.75248</f>
        <v>58856.216768585262</v>
      </c>
    </row>
    <row r="14" spans="1:22" x14ac:dyDescent="0.2">
      <c r="I14" s="299" t="s">
        <v>324</v>
      </c>
      <c r="J14" s="283"/>
      <c r="K14" s="283"/>
      <c r="L14" s="284"/>
    </row>
    <row r="15" spans="1:22" x14ac:dyDescent="0.2">
      <c r="H15" s="281">
        <f>20441/1984056</f>
        <v>1.0302632586983431E-2</v>
      </c>
      <c r="I15" s="285"/>
      <c r="J15" s="359" t="s">
        <v>327</v>
      </c>
      <c r="K15" s="361" t="s">
        <v>328</v>
      </c>
      <c r="L15" s="286"/>
    </row>
    <row r="16" spans="1:22" ht="25.5" customHeight="1" x14ac:dyDescent="0.2">
      <c r="I16" s="285"/>
      <c r="J16" s="360"/>
      <c r="K16" s="362"/>
      <c r="L16" s="286"/>
    </row>
    <row r="17" spans="8:14" ht="14.25" customHeight="1" x14ac:dyDescent="0.2">
      <c r="I17" s="285" t="s">
        <v>325</v>
      </c>
      <c r="J17" s="287">
        <v>231792000</v>
      </c>
      <c r="K17" s="288">
        <f>K5</f>
        <v>1964833.1084947968</v>
      </c>
      <c r="L17" s="289">
        <f>K17/J17</f>
        <v>8.4767080334731005E-3</v>
      </c>
    </row>
    <row r="18" spans="8:14" x14ac:dyDescent="0.2">
      <c r="I18" s="285" t="s">
        <v>326</v>
      </c>
      <c r="J18" s="279">
        <v>62335000</v>
      </c>
      <c r="K18" s="280">
        <f>K11</f>
        <v>504198.2502382471</v>
      </c>
      <c r="L18" s="290">
        <f>K18/J18</f>
        <v>8.0885257116908166E-3</v>
      </c>
    </row>
    <row r="19" spans="8:14" x14ac:dyDescent="0.2">
      <c r="I19" s="285"/>
      <c r="J19" s="287">
        <f>SUBTOTAL(9,J17:J18)</f>
        <v>294127000</v>
      </c>
      <c r="K19" s="287">
        <f>SUBTOTAL(9,K17:K18)</f>
        <v>2469031.358733044</v>
      </c>
      <c r="L19" s="301">
        <f>K19/J19</f>
        <v>8.3944396765106358E-3</v>
      </c>
    </row>
    <row r="20" spans="8:14" ht="13.5" thickBot="1" x14ac:dyDescent="0.25">
      <c r="I20" s="291"/>
      <c r="J20" s="292"/>
      <c r="K20" s="292"/>
      <c r="L20" s="293"/>
    </row>
    <row r="21" spans="8:14" x14ac:dyDescent="0.2">
      <c r="J21" s="300" t="s">
        <v>335</v>
      </c>
      <c r="K21" s="268"/>
      <c r="L21" s="268"/>
      <c r="M21" s="268"/>
      <c r="N21" s="268"/>
    </row>
    <row r="23" spans="8:14" ht="12.75" customHeight="1" x14ac:dyDescent="0.2">
      <c r="H23" s="295">
        <f>7635/62335</f>
        <v>0.1224833560599984</v>
      </c>
      <c r="J23" s="353" t="s">
        <v>329</v>
      </c>
      <c r="K23" s="353"/>
      <c r="L23" s="353"/>
      <c r="M23" s="353"/>
    </row>
    <row r="24" spans="8:14" x14ac:dyDescent="0.2">
      <c r="H24" s="296" t="s">
        <v>84</v>
      </c>
      <c r="J24" s="353"/>
      <c r="K24" s="353"/>
      <c r="L24" s="353"/>
      <c r="M24" s="353"/>
    </row>
    <row r="25" spans="8:14" x14ac:dyDescent="0.2">
      <c r="J25" s="353"/>
      <c r="K25" s="353"/>
      <c r="L25" s="353"/>
      <c r="M25" s="353"/>
    </row>
    <row r="26" spans="8:14" x14ac:dyDescent="0.2">
      <c r="J26" s="353"/>
      <c r="K26" s="353"/>
      <c r="L26" s="353"/>
      <c r="M26" s="353"/>
    </row>
    <row r="27" spans="8:14" x14ac:dyDescent="0.2">
      <c r="J27" s="294"/>
      <c r="K27" s="294"/>
      <c r="L27" s="294"/>
      <c r="M27" s="294"/>
    </row>
    <row r="28" spans="8:14" x14ac:dyDescent="0.2">
      <c r="J28" s="294"/>
      <c r="K28" s="294"/>
      <c r="L28" s="294"/>
      <c r="M28" s="294"/>
    </row>
    <row r="29" spans="8:14" x14ac:dyDescent="0.2">
      <c r="H29" s="281">
        <f>1634/510148</f>
        <v>3.2029920728886521E-3</v>
      </c>
      <c r="J29" s="294"/>
      <c r="K29" s="294"/>
      <c r="L29" s="294"/>
      <c r="M29" s="294"/>
    </row>
    <row r="31" spans="8:14" x14ac:dyDescent="0.2">
      <c r="H31" s="281"/>
    </row>
    <row r="32" spans="8:14" ht="13.5" thickBot="1" x14ac:dyDescent="0.25"/>
    <row r="33" spans="2:6" x14ac:dyDescent="0.2">
      <c r="B33" s="282"/>
      <c r="C33" s="283"/>
      <c r="D33" s="283"/>
      <c r="E33" s="283"/>
      <c r="F33" s="284"/>
    </row>
    <row r="34" spans="2:6" x14ac:dyDescent="0.2">
      <c r="B34" s="285"/>
      <c r="C34" s="304"/>
      <c r="D34" s="303">
        <v>2023</v>
      </c>
      <c r="E34" s="303">
        <v>2022</v>
      </c>
      <c r="F34" s="286"/>
    </row>
    <row r="35" spans="2:6" x14ac:dyDescent="0.2">
      <c r="B35" s="285"/>
      <c r="C35" s="309" t="s">
        <v>337</v>
      </c>
      <c r="D35" s="279">
        <f>'2022 and 2023 Recons'!D11</f>
        <v>7619529.9400000004</v>
      </c>
      <c r="E35" s="279">
        <f>'2022 and 2023 Recons'!J11</f>
        <v>1536192.74</v>
      </c>
      <c r="F35" s="305">
        <f>D35+E35</f>
        <v>9155722.6799999997</v>
      </c>
    </row>
    <row r="36" spans="2:6" x14ac:dyDescent="0.2">
      <c r="B36" s="285"/>
      <c r="C36" s="309" t="s">
        <v>338</v>
      </c>
      <c r="D36" s="287">
        <f>Tables!D9</f>
        <v>445376581</v>
      </c>
      <c r="E36" s="287">
        <f>'2022 and 2023 Recons'!I13</f>
        <v>449877418</v>
      </c>
      <c r="F36" s="307">
        <f>D36+E36</f>
        <v>895253999</v>
      </c>
    </row>
    <row r="37" spans="2:6" x14ac:dyDescent="0.2">
      <c r="B37" s="285"/>
      <c r="C37" s="304"/>
      <c r="D37" s="304"/>
      <c r="E37" s="304"/>
      <c r="F37" s="286"/>
    </row>
    <row r="38" spans="2:6" x14ac:dyDescent="0.2">
      <c r="B38" s="285"/>
      <c r="C38" s="306" t="s">
        <v>339</v>
      </c>
      <c r="D38" s="308">
        <f>D35/D36</f>
        <v>1.7108061503575106E-2</v>
      </c>
      <c r="E38" s="308">
        <f t="shared" ref="E38:F38" si="0">E35/E36</f>
        <v>3.4146918216730764E-3</v>
      </c>
      <c r="F38" s="311">
        <f t="shared" si="0"/>
        <v>1.0226955355940275E-2</v>
      </c>
    </row>
    <row r="39" spans="2:6" x14ac:dyDescent="0.2">
      <c r="B39" s="285"/>
      <c r="C39" s="304"/>
      <c r="D39" s="304"/>
      <c r="E39" s="304"/>
      <c r="F39" s="310"/>
    </row>
    <row r="40" spans="2:6" ht="13.5" thickBot="1" x14ac:dyDescent="0.25">
      <c r="B40" s="291"/>
      <c r="C40" s="292"/>
      <c r="D40" s="292"/>
      <c r="E40" s="292"/>
      <c r="F40" s="293"/>
    </row>
    <row r="41" spans="2:6" ht="13.5" thickBot="1" x14ac:dyDescent="0.25"/>
    <row r="42" spans="2:6" x14ac:dyDescent="0.2">
      <c r="B42" s="356" t="s">
        <v>340</v>
      </c>
      <c r="C42" s="357"/>
      <c r="D42" s="357"/>
      <c r="E42" s="357"/>
      <c r="F42" s="358"/>
    </row>
    <row r="43" spans="2:6" x14ac:dyDescent="0.2">
      <c r="B43" s="285"/>
      <c r="C43" s="354" t="s">
        <v>341</v>
      </c>
      <c r="D43" s="354"/>
      <c r="E43" s="354"/>
      <c r="F43" s="286"/>
    </row>
    <row r="44" spans="2:6" x14ac:dyDescent="0.2">
      <c r="B44" s="285"/>
      <c r="C44" s="315" t="s">
        <v>325</v>
      </c>
      <c r="D44" s="315" t="s">
        <v>326</v>
      </c>
      <c r="E44" s="315" t="s">
        <v>342</v>
      </c>
      <c r="F44" s="316" t="s">
        <v>345</v>
      </c>
    </row>
    <row r="45" spans="2:6" x14ac:dyDescent="0.2">
      <c r="B45" s="317" t="s">
        <v>343</v>
      </c>
      <c r="C45" s="279">
        <f>20441</f>
        <v>20441</v>
      </c>
      <c r="D45" s="279">
        <v>1634</v>
      </c>
      <c r="E45" s="314">
        <f>20441+1634</f>
        <v>22075</v>
      </c>
      <c r="F45" s="355">
        <f>E45/E46</f>
        <v>8.9290806505305468E-3</v>
      </c>
    </row>
    <row r="46" spans="2:6" x14ac:dyDescent="0.2">
      <c r="B46" s="317" t="s">
        <v>344</v>
      </c>
      <c r="C46" s="287">
        <v>1968698</v>
      </c>
      <c r="D46" s="287">
        <v>503561</v>
      </c>
      <c r="E46" s="287">
        <f>C46+D46</f>
        <v>2472259</v>
      </c>
      <c r="F46" s="355"/>
    </row>
    <row r="47" spans="2:6" ht="13.5" thickBot="1" x14ac:dyDescent="0.25">
      <c r="B47" s="291"/>
      <c r="C47" s="292"/>
      <c r="D47" s="292"/>
      <c r="E47" s="292"/>
      <c r="F47" s="293"/>
    </row>
  </sheetData>
  <mergeCells count="6">
    <mergeCell ref="J23:M26"/>
    <mergeCell ref="C43:E43"/>
    <mergeCell ref="F45:F46"/>
    <mergeCell ref="B42:F42"/>
    <mergeCell ref="J15:J16"/>
    <mergeCell ref="K15:K16"/>
  </mergeCells>
  <pageMargins left="0.7" right="0.7" top="0.75" bottom="0.75" header="0.3" footer="0.3"/>
  <pageSetup scale="62" orientation="landscape" r:id="rId1"/>
  <headerFooter>
    <oddFooter>&amp;L&amp;F
&amp;A&amp;RPage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2" ma:contentTypeDescription="" ma:contentTypeScope="" ma:versionID="a62138672b42b0a00d8b2cb47fd6bc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 - Bench Request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2024-10-22T07:00:00+00:00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4B393295-3BCC-41F5-9B2C-DC92544E12E4}"/>
</file>

<file path=customXml/itemProps2.xml><?xml version="1.0" encoding="utf-8"?>
<ds:datastoreItem xmlns:ds="http://schemas.openxmlformats.org/officeDocument/2006/customXml" ds:itemID="{11292F30-62CF-4F75-93D5-DC4E7A54EFE2}"/>
</file>

<file path=customXml/itemProps3.xml><?xml version="1.0" encoding="utf-8"?>
<ds:datastoreItem xmlns:ds="http://schemas.openxmlformats.org/officeDocument/2006/customXml" ds:itemID="{C754A33B-CB5C-4839-9D2B-D7FD70D982E2}"/>
</file>

<file path=customXml/itemProps4.xml><?xml version="1.0" encoding="utf-8"?>
<ds:datastoreItem xmlns:ds="http://schemas.openxmlformats.org/officeDocument/2006/customXml" ds:itemID="{73DE7F4F-0284-4F8D-9581-2891C3F4CF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Tables</vt:lpstr>
      <vt:lpstr>Att A vs Att D vs Staff Check</vt:lpstr>
      <vt:lpstr>2022 and 2023 Recons</vt:lpstr>
      <vt:lpstr>Variance Summary - Att A 2023</vt:lpstr>
      <vt:lpstr>Variance Summary - Att A 2022</vt:lpstr>
      <vt:lpstr>TTP Detail - Attachment B 2023</vt:lpstr>
      <vt:lpstr>'TTP Detail - Attachment B 2023'!Print_Area</vt:lpstr>
      <vt:lpstr>'Variance Summary - Att A 2022'!Print_Area</vt:lpstr>
      <vt:lpstr>'Variance Summary - Att A 2023'!Print_Area</vt:lpstr>
      <vt:lpstr>'Variance Summary - Att A 2022'!Print_Titles</vt:lpstr>
      <vt:lpstr>'Variance Summary - Att A 2023'!Print_Titles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 Tia</dc:creator>
  <cp:lastModifiedBy>Andrews, Liz</cp:lastModifiedBy>
  <cp:lastPrinted>2024-10-21T18:38:17Z</cp:lastPrinted>
  <dcterms:created xsi:type="dcterms:W3CDTF">2024-10-16T19:39:31Z</dcterms:created>
  <dcterms:modified xsi:type="dcterms:W3CDTF">2024-10-21T18:38:20Z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